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decolorado-my.sharepoint.com/personal/kahle_t_cde_state_co_us/Documents/Desktop/"/>
    </mc:Choice>
  </mc:AlternateContent>
  <xr:revisionPtr revIDLastSave="0" documentId="8_{6DDCF2A3-F083-4941-8717-557C995449D3}" xr6:coauthVersionLast="47" xr6:coauthVersionMax="47" xr10:uidLastSave="{00000000-0000-0000-0000-000000000000}"/>
  <workbookProtection workbookAlgorithmName="SHA-512" workbookHashValue="CfzxmrrL4OAwiWWX26cb1eXBC4gSqg6CMaJR3yskjV5zv6iqEROM3TZDXxa2ZM9kQeg0mWC5JM5X43PviPHMTg==" workbookSaltValue="4OFgMAeMdYmRuSRrPVG12w==" workbookSpinCount="100000" lockStructure="1"/>
  <bookViews>
    <workbookView xWindow="-110" yWindow="-110" windowWidth="19420" windowHeight="10420" xr2:uid="{0415E147-E3E2-422C-8237-EAEC3289115F}"/>
  </bookViews>
  <sheets>
    <sheet name="New Formula with HB25-1320" sheetId="1" r:id="rId1"/>
    <sheet name="FY26SFA1994" sheetId="3" r:id="rId2"/>
    <sheet name="DistCalc" sheetId="7" state="hidden" r:id="rId3"/>
    <sheet name="OldFormDistCalc" sheetId="9" state="hidden" r:id="rId4"/>
    <sheet name="PriorYR_FTE2" sheetId="6" state="hidden" r:id="rId5"/>
  </sheets>
  <externalReferences>
    <externalReference r:id="rId6"/>
  </externalReferences>
  <definedNames>
    <definedName name="_Order1" hidden="1">255</definedName>
    <definedName name="DISTRICT" localSheetId="1">#REF!</definedName>
    <definedName name="DISTRICT" localSheetId="0">#REF!</definedName>
    <definedName name="DISTRICT" localSheetId="3">#REF!</definedName>
    <definedName name="DISTRICT">#REF!</definedName>
    <definedName name="MILL" localSheetId="1">#REF!</definedName>
    <definedName name="MILL" localSheetId="0">#REF!</definedName>
    <definedName name="MILL" localSheetId="3">#REF!</definedName>
    <definedName name="MILL">#REF!</definedName>
    <definedName name="MOUNTAIN" localSheetId="1">#REF!</definedName>
    <definedName name="MOUNTAIN" localSheetId="0">#REF!</definedName>
    <definedName name="MOUNTAIN" localSheetId="3">#REF!</definedName>
    <definedName name="MOUNTAIN">#REF!</definedName>
    <definedName name="OUTLAY" localSheetId="1">#REF!</definedName>
    <definedName name="OUTLAY" localSheetId="0">#REF!</definedName>
    <definedName name="OUTLAY" localSheetId="3">#REF!</definedName>
    <definedName name="OUTLAY">#REF!</definedName>
    <definedName name="_xlnm.Print_Area" localSheetId="2">DistCalc!$F$1:$I$96</definedName>
    <definedName name="_xlnm.Print_Area" localSheetId="1">FY26SFA1994!$A$8:$C$338</definedName>
    <definedName name="_xlnm.Print_Area" localSheetId="0">'New Formula with HB25-1320'!$A$8:$C$185</definedName>
    <definedName name="_xlnm.Print_Area" localSheetId="3">OldFormDistCalc!$A$8:$C$338</definedName>
    <definedName name="_xlnm.Print_Titles" localSheetId="2">DistCalc!$4:$6</definedName>
    <definedName name="RURAL" localSheetId="1">#REF!</definedName>
    <definedName name="RURAL" localSheetId="0">#REF!</definedName>
    <definedName name="RURAL" localSheetId="3">#REF!</definedName>
    <definedName name="RURAL">#REF!</definedName>
    <definedName name="SUMMARY" localSheetId="1">'[1]district disk'!#REF!</definedName>
    <definedName name="SUMMARY" localSheetId="0">'[1]district disk'!#REF!</definedName>
    <definedName name="SUMMARY" localSheetId="3">'[1]district disk'!#REF!</definedName>
    <definedName name="SUMMARY">#REF!</definedName>
    <definedName name="URBAN" localSheetId="1">#REF!</definedName>
    <definedName name="URBAN" localSheetId="0">#REF!</definedName>
    <definedName name="URBAN" localSheetId="3">#REF!</definedName>
    <definedName name="URBAN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Z170" i="1" l="1"/>
  <c r="FX139" i="1"/>
  <c r="FW139" i="1"/>
  <c r="FV139" i="1"/>
  <c r="FU139" i="1"/>
  <c r="FT139" i="1"/>
  <c r="FS139" i="1"/>
  <c r="FR139" i="1"/>
  <c r="FQ139" i="1"/>
  <c r="FP139" i="1"/>
  <c r="FO139" i="1"/>
  <c r="FN139" i="1"/>
  <c r="FM139" i="1"/>
  <c r="FL139" i="1"/>
  <c r="FK139" i="1"/>
  <c r="FJ139" i="1"/>
  <c r="FI139" i="1"/>
  <c r="FH139" i="1"/>
  <c r="FG139" i="1"/>
  <c r="FF139" i="1"/>
  <c r="FE139" i="1"/>
  <c r="FD139" i="1"/>
  <c r="FC139" i="1"/>
  <c r="FB139" i="1"/>
  <c r="FA139" i="1"/>
  <c r="EZ139" i="1"/>
  <c r="EY139" i="1"/>
  <c r="EX139" i="1"/>
  <c r="EW139" i="1"/>
  <c r="EV139" i="1"/>
  <c r="EU139" i="1"/>
  <c r="ET139" i="1"/>
  <c r="ES139" i="1"/>
  <c r="ER139" i="1"/>
  <c r="EQ139" i="1"/>
  <c r="EP139" i="1"/>
  <c r="EO139" i="1"/>
  <c r="EN139" i="1"/>
  <c r="EM139" i="1"/>
  <c r="EL139" i="1"/>
  <c r="EK139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FX136" i="1"/>
  <c r="FW136" i="1"/>
  <c r="FV136" i="1"/>
  <c r="FU136" i="1"/>
  <c r="FT136" i="1"/>
  <c r="FS136" i="1"/>
  <c r="FR136" i="1"/>
  <c r="FQ136" i="1"/>
  <c r="FP136" i="1"/>
  <c r="FO136" i="1"/>
  <c r="FN136" i="1"/>
  <c r="FM136" i="1"/>
  <c r="FL136" i="1"/>
  <c r="FK136" i="1"/>
  <c r="FJ136" i="1"/>
  <c r="FI136" i="1"/>
  <c r="FH136" i="1"/>
  <c r="FG136" i="1"/>
  <c r="FF136" i="1"/>
  <c r="FE136" i="1"/>
  <c r="FD136" i="1"/>
  <c r="FC136" i="1"/>
  <c r="FB136" i="1"/>
  <c r="FA136" i="1"/>
  <c r="EZ136" i="1"/>
  <c r="EY136" i="1"/>
  <c r="EX136" i="1"/>
  <c r="EW136" i="1"/>
  <c r="EV136" i="1"/>
  <c r="EU136" i="1"/>
  <c r="ET136" i="1"/>
  <c r="ES136" i="1"/>
  <c r="ER136" i="1"/>
  <c r="EQ136" i="1"/>
  <c r="EP136" i="1"/>
  <c r="EO136" i="1"/>
  <c r="EN136" i="1"/>
  <c r="EM136" i="1"/>
  <c r="EL136" i="1"/>
  <c r="EK136" i="1"/>
  <c r="EJ136" i="1"/>
  <c r="EI136" i="1"/>
  <c r="EH136" i="1"/>
  <c r="EG136" i="1"/>
  <c r="EF136" i="1"/>
  <c r="EE136" i="1"/>
  <c r="ED136" i="1"/>
  <c r="EC136" i="1"/>
  <c r="EB136" i="1"/>
  <c r="EA136" i="1"/>
  <c r="DZ136" i="1"/>
  <c r="DY136" i="1"/>
  <c r="DX136" i="1"/>
  <c r="DW136" i="1"/>
  <c r="DV136" i="1"/>
  <c r="DU136" i="1"/>
  <c r="DT136" i="1"/>
  <c r="DS136" i="1"/>
  <c r="DR136" i="1"/>
  <c r="DQ136" i="1"/>
  <c r="DP136" i="1"/>
  <c r="DO136" i="1"/>
  <c r="DN136" i="1"/>
  <c r="DM136" i="1"/>
  <c r="DL136" i="1"/>
  <c r="DJ136" i="1"/>
  <c r="DI136" i="1"/>
  <c r="DH136" i="1"/>
  <c r="DG136" i="1"/>
  <c r="DF136" i="1"/>
  <c r="DE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D30" i="7" l="1"/>
  <c r="FX27" i="9"/>
  <c r="FW27" i="9"/>
  <c r="FV27" i="9"/>
  <c r="FU27" i="9"/>
  <c r="FT27" i="9"/>
  <c r="FS27" i="9"/>
  <c r="FR27" i="9"/>
  <c r="FQ27" i="9"/>
  <c r="FP27" i="9"/>
  <c r="FO27" i="9"/>
  <c r="FN27" i="9"/>
  <c r="FM27" i="9"/>
  <c r="FL27" i="9"/>
  <c r="FK27" i="9"/>
  <c r="FJ27" i="9"/>
  <c r="FI27" i="9"/>
  <c r="FH27" i="9"/>
  <c r="FG27" i="9"/>
  <c r="FF27" i="9"/>
  <c r="FE27" i="9"/>
  <c r="FD27" i="9"/>
  <c r="FC27" i="9"/>
  <c r="FB27" i="9"/>
  <c r="FA27" i="9"/>
  <c r="EZ27" i="9"/>
  <c r="EY27" i="9"/>
  <c r="EX27" i="9"/>
  <c r="EW27" i="9"/>
  <c r="EV27" i="9"/>
  <c r="EU27" i="9"/>
  <c r="ET27" i="9"/>
  <c r="ES27" i="9"/>
  <c r="ER27" i="9"/>
  <c r="EQ27" i="9"/>
  <c r="EP27" i="9"/>
  <c r="EO27" i="9"/>
  <c r="EN27" i="9"/>
  <c r="EM27" i="9"/>
  <c r="EL27" i="9"/>
  <c r="EK27" i="9"/>
  <c r="EJ27" i="9"/>
  <c r="EI27" i="9"/>
  <c r="EH27" i="9"/>
  <c r="EG27" i="9"/>
  <c r="EF27" i="9"/>
  <c r="EE27" i="9"/>
  <c r="ED27" i="9"/>
  <c r="EC27" i="9"/>
  <c r="EB27" i="9"/>
  <c r="EA27" i="9"/>
  <c r="DZ27" i="9"/>
  <c r="DY27" i="9"/>
  <c r="DX27" i="9"/>
  <c r="DW27" i="9"/>
  <c r="DV27" i="9"/>
  <c r="DU27" i="9"/>
  <c r="DT27" i="9"/>
  <c r="DS27" i="9"/>
  <c r="DR27" i="9"/>
  <c r="DQ27" i="9"/>
  <c r="DP27" i="9"/>
  <c r="DO27" i="9"/>
  <c r="DN27" i="9"/>
  <c r="DM27" i="9"/>
  <c r="DL27" i="9"/>
  <c r="DK27" i="9"/>
  <c r="DJ27" i="9"/>
  <c r="DI27" i="9"/>
  <c r="DH27" i="9"/>
  <c r="DG27" i="9"/>
  <c r="DF27" i="9"/>
  <c r="DE27" i="9"/>
  <c r="DD27" i="9"/>
  <c r="DC27" i="9"/>
  <c r="DB27" i="9"/>
  <c r="DA27" i="9"/>
  <c r="CZ27" i="9"/>
  <c r="CY27" i="9"/>
  <c r="CX27" i="9"/>
  <c r="CW27" i="9"/>
  <c r="CV27" i="9"/>
  <c r="CU27" i="9"/>
  <c r="CT27" i="9"/>
  <c r="CS27" i="9"/>
  <c r="CR27" i="9"/>
  <c r="CQ27" i="9"/>
  <c r="CP27" i="9"/>
  <c r="CO27" i="9"/>
  <c r="CN27" i="9"/>
  <c r="CM27" i="9"/>
  <c r="CL27" i="9"/>
  <c r="CK27" i="9"/>
  <c r="CJ27" i="9"/>
  <c r="CI27" i="9"/>
  <c r="CH27" i="9"/>
  <c r="CG27" i="9"/>
  <c r="CF27" i="9"/>
  <c r="CE27" i="9"/>
  <c r="CD27" i="9"/>
  <c r="CC27" i="9"/>
  <c r="CB27" i="9"/>
  <c r="CA27" i="9"/>
  <c r="BZ27" i="9"/>
  <c r="BY27" i="9"/>
  <c r="BX27" i="9"/>
  <c r="BW27" i="9"/>
  <c r="BV27" i="9"/>
  <c r="BU27" i="9"/>
  <c r="BT27" i="9"/>
  <c r="BS27" i="9"/>
  <c r="BR27" i="9"/>
  <c r="BQ27" i="9"/>
  <c r="BP27" i="9"/>
  <c r="BO27" i="9"/>
  <c r="BN27" i="9"/>
  <c r="BM27" i="9"/>
  <c r="BL27" i="9"/>
  <c r="BK27" i="9"/>
  <c r="BJ27" i="9"/>
  <c r="BI27" i="9"/>
  <c r="BH27" i="9"/>
  <c r="BG27" i="9"/>
  <c r="BF27" i="9"/>
  <c r="BE27" i="9"/>
  <c r="BD27" i="9"/>
  <c r="BC27" i="9"/>
  <c r="BB27" i="9"/>
  <c r="BA27" i="9"/>
  <c r="AZ27" i="9"/>
  <c r="AY27" i="9"/>
  <c r="AX27" i="9"/>
  <c r="AW27" i="9"/>
  <c r="AV27" i="9"/>
  <c r="AU27" i="9"/>
  <c r="AT27" i="9"/>
  <c r="AS27" i="9"/>
  <c r="AR27" i="9"/>
  <c r="AQ27" i="9"/>
  <c r="AP27" i="9"/>
  <c r="AO27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27" i="9"/>
  <c r="FX36" i="9"/>
  <c r="FW36" i="9"/>
  <c r="FV36" i="9"/>
  <c r="FU36" i="9"/>
  <c r="FT36" i="9"/>
  <c r="FS36" i="9"/>
  <c r="FR36" i="9"/>
  <c r="FQ36" i="9"/>
  <c r="FP36" i="9"/>
  <c r="FO36" i="9"/>
  <c r="FN36" i="9"/>
  <c r="FM36" i="9"/>
  <c r="FL36" i="9"/>
  <c r="FK36" i="9"/>
  <c r="FJ36" i="9"/>
  <c r="FI36" i="9"/>
  <c r="FH36" i="9"/>
  <c r="FG36" i="9"/>
  <c r="FF36" i="9"/>
  <c r="FE36" i="9"/>
  <c r="FD36" i="9"/>
  <c r="FC36" i="9"/>
  <c r="FB36" i="9"/>
  <c r="FA36" i="9"/>
  <c r="EZ36" i="9"/>
  <c r="EY36" i="9"/>
  <c r="EX36" i="9"/>
  <c r="EW36" i="9"/>
  <c r="EV36" i="9"/>
  <c r="EU36" i="9"/>
  <c r="ET36" i="9"/>
  <c r="ES36" i="9"/>
  <c r="ER36" i="9"/>
  <c r="EQ36" i="9"/>
  <c r="EP36" i="9"/>
  <c r="EO36" i="9"/>
  <c r="EN36" i="9"/>
  <c r="EM36" i="9"/>
  <c r="EL36" i="9"/>
  <c r="EK36" i="9"/>
  <c r="EJ36" i="9"/>
  <c r="EI36" i="9"/>
  <c r="EH36" i="9"/>
  <c r="EG36" i="9"/>
  <c r="EF36" i="9"/>
  <c r="EE36" i="9"/>
  <c r="ED36" i="9"/>
  <c r="EC36" i="9"/>
  <c r="EB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O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B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O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B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O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B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D36" i="9"/>
  <c r="C36" i="9"/>
  <c r="C135" i="3" l="1"/>
  <c r="FX29" i="9"/>
  <c r="FW29" i="9"/>
  <c r="FV29" i="9"/>
  <c r="FU29" i="9"/>
  <c r="FT29" i="9"/>
  <c r="FS29" i="9"/>
  <c r="FR29" i="9"/>
  <c r="FQ29" i="9"/>
  <c r="FP29" i="9"/>
  <c r="FO29" i="9"/>
  <c r="FN29" i="9"/>
  <c r="FM29" i="9"/>
  <c r="FL29" i="9"/>
  <c r="FK29" i="9"/>
  <c r="FJ29" i="9"/>
  <c r="FI29" i="9"/>
  <c r="FH29" i="9"/>
  <c r="FG29" i="9"/>
  <c r="FF29" i="9"/>
  <c r="FE29" i="9"/>
  <c r="FD29" i="9"/>
  <c r="FC29" i="9"/>
  <c r="FB29" i="9"/>
  <c r="FA29" i="9"/>
  <c r="EZ29" i="9"/>
  <c r="EY29" i="9"/>
  <c r="EX29" i="9"/>
  <c r="EW29" i="9"/>
  <c r="EV29" i="9"/>
  <c r="EU29" i="9"/>
  <c r="ET29" i="9"/>
  <c r="ES29" i="9"/>
  <c r="ER29" i="9"/>
  <c r="EQ29" i="9"/>
  <c r="EP29" i="9"/>
  <c r="EO29" i="9"/>
  <c r="EN29" i="9"/>
  <c r="EM29" i="9"/>
  <c r="EL29" i="9"/>
  <c r="EK29" i="9"/>
  <c r="EJ29" i="9"/>
  <c r="EI29" i="9"/>
  <c r="EH29" i="9"/>
  <c r="EG29" i="9"/>
  <c r="EF29" i="9"/>
  <c r="EE29" i="9"/>
  <c r="ED29" i="9"/>
  <c r="EC29" i="9"/>
  <c r="EB29" i="9"/>
  <c r="EA29" i="9"/>
  <c r="DZ29" i="9"/>
  <c r="DY29" i="9"/>
  <c r="DX29" i="9"/>
  <c r="DW29" i="9"/>
  <c r="DV29" i="9"/>
  <c r="DU29" i="9"/>
  <c r="DT29" i="9"/>
  <c r="DS29" i="9"/>
  <c r="DR29" i="9"/>
  <c r="DQ29" i="9"/>
  <c r="DP29" i="9"/>
  <c r="DO29" i="9"/>
  <c r="DM29" i="9"/>
  <c r="DL29" i="9"/>
  <c r="DK29" i="9"/>
  <c r="DJ29" i="9"/>
  <c r="DH29" i="9"/>
  <c r="DG29" i="9"/>
  <c r="DF29" i="9"/>
  <c r="DE29" i="9"/>
  <c r="DD29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CJ29" i="9"/>
  <c r="CI29" i="9"/>
  <c r="CH29" i="9"/>
  <c r="CG29" i="9"/>
  <c r="CF29" i="9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AR29" i="9"/>
  <c r="AQ29" i="9"/>
  <c r="AP29" i="9"/>
  <c r="AO29" i="9"/>
  <c r="AN29" i="9"/>
  <c r="AM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C29" i="9"/>
  <c r="R29" i="9"/>
  <c r="R166" i="9" s="1"/>
  <c r="R8" i="3"/>
  <c r="R12" i="3"/>
  <c r="C131" i="7" l="1"/>
  <c r="D131" i="7" s="1"/>
  <c r="D125" i="7"/>
  <c r="C125" i="7"/>
  <c r="C27" i="9" l="1"/>
  <c r="FX23" i="9"/>
  <c r="FW23" i="9"/>
  <c r="FV23" i="9"/>
  <c r="FU23" i="9"/>
  <c r="FT23" i="9"/>
  <c r="FS23" i="9"/>
  <c r="FR23" i="9"/>
  <c r="FQ23" i="9"/>
  <c r="FP23" i="9"/>
  <c r="FO23" i="9"/>
  <c r="FN23" i="9"/>
  <c r="FM23" i="9"/>
  <c r="FL23" i="9"/>
  <c r="FK23" i="9"/>
  <c r="FJ23" i="9"/>
  <c r="FI23" i="9"/>
  <c r="FH23" i="9"/>
  <c r="FG23" i="9"/>
  <c r="FF23" i="9"/>
  <c r="FE23" i="9"/>
  <c r="FD23" i="9"/>
  <c r="FC23" i="9"/>
  <c r="FB23" i="9"/>
  <c r="FA23" i="9"/>
  <c r="EZ23" i="9"/>
  <c r="EY23" i="9"/>
  <c r="EX23" i="9"/>
  <c r="EW23" i="9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DV23" i="9"/>
  <c r="DU23" i="9"/>
  <c r="DT23" i="9"/>
  <c r="DS23" i="9"/>
  <c r="DR23" i="9"/>
  <c r="DQ23" i="9"/>
  <c r="DP23" i="9"/>
  <c r="DO23" i="9"/>
  <c r="DM23" i="9"/>
  <c r="DL23" i="9"/>
  <c r="DK23" i="9"/>
  <c r="DJ23" i="9"/>
  <c r="DH23" i="9"/>
  <c r="DG23" i="9"/>
  <c r="DF23" i="9"/>
  <c r="DE23" i="9"/>
  <c r="DD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Q23" i="9"/>
  <c r="P23" i="9"/>
  <c r="O23" i="9"/>
  <c r="N23" i="9"/>
  <c r="M23" i="9"/>
  <c r="L23" i="9"/>
  <c r="K23" i="9"/>
  <c r="J23" i="9"/>
  <c r="I23" i="9"/>
  <c r="H23" i="9"/>
  <c r="F23" i="9"/>
  <c r="E23" i="9"/>
  <c r="D23" i="9"/>
  <c r="FX22" i="9"/>
  <c r="FW22" i="9"/>
  <c r="FV22" i="9"/>
  <c r="FU22" i="9"/>
  <c r="FT22" i="9"/>
  <c r="FS22" i="9"/>
  <c r="FR22" i="9"/>
  <c r="FQ22" i="9"/>
  <c r="FP22" i="9"/>
  <c r="FO22" i="9"/>
  <c r="FN22" i="9"/>
  <c r="FM22" i="9"/>
  <c r="FL22" i="9"/>
  <c r="FK22" i="9"/>
  <c r="FJ22" i="9"/>
  <c r="FI22" i="9"/>
  <c r="FH22" i="9"/>
  <c r="FG22" i="9"/>
  <c r="FF22" i="9"/>
  <c r="FE22" i="9"/>
  <c r="FD22" i="9"/>
  <c r="FC22" i="9"/>
  <c r="FB22" i="9"/>
  <c r="FA22" i="9"/>
  <c r="EZ22" i="9"/>
  <c r="EY22" i="9"/>
  <c r="EX22" i="9"/>
  <c r="EW22" i="9"/>
  <c r="EV22" i="9"/>
  <c r="EU22" i="9"/>
  <c r="ET22" i="9"/>
  <c r="ES22" i="9"/>
  <c r="ER22" i="9"/>
  <c r="EQ22" i="9"/>
  <c r="EP22" i="9"/>
  <c r="EO22" i="9"/>
  <c r="EN22" i="9"/>
  <c r="EM22" i="9"/>
  <c r="EL22" i="9"/>
  <c r="EK22" i="9"/>
  <c r="EJ22" i="9"/>
  <c r="EI22" i="9"/>
  <c r="EH22" i="9"/>
  <c r="EG22" i="9"/>
  <c r="EF22" i="9"/>
  <c r="EE22" i="9"/>
  <c r="ED22" i="9"/>
  <c r="EC22" i="9"/>
  <c r="EB22" i="9"/>
  <c r="EA22" i="9"/>
  <c r="DZ22" i="9"/>
  <c r="DY22" i="9"/>
  <c r="DX22" i="9"/>
  <c r="DW22" i="9"/>
  <c r="DV22" i="9"/>
  <c r="DU22" i="9"/>
  <c r="DT22" i="9"/>
  <c r="DS22" i="9"/>
  <c r="DR22" i="9"/>
  <c r="DQ22" i="9"/>
  <c r="DP22" i="9"/>
  <c r="DO22" i="9"/>
  <c r="DM22" i="9"/>
  <c r="DL22" i="9"/>
  <c r="DK22" i="9"/>
  <c r="DJ22" i="9"/>
  <c r="DH22" i="9"/>
  <c r="DG22" i="9"/>
  <c r="DF22" i="9"/>
  <c r="DE22" i="9"/>
  <c r="DD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Q22" i="9"/>
  <c r="P22" i="9"/>
  <c r="O22" i="9"/>
  <c r="N22" i="9"/>
  <c r="M22" i="9"/>
  <c r="L22" i="9"/>
  <c r="K22" i="9"/>
  <c r="J22" i="9"/>
  <c r="I22" i="9"/>
  <c r="H22" i="9"/>
  <c r="F22" i="9"/>
  <c r="E22" i="9"/>
  <c r="D22" i="9"/>
  <c r="FX21" i="9"/>
  <c r="FX135" i="9" s="1"/>
  <c r="FW21" i="9"/>
  <c r="FW135" i="9" s="1"/>
  <c r="FV21" i="9"/>
  <c r="FV135" i="9" s="1"/>
  <c r="FU21" i="9"/>
  <c r="FU135" i="9" s="1"/>
  <c r="FT21" i="9"/>
  <c r="FT135" i="9" s="1"/>
  <c r="FS21" i="9"/>
  <c r="FS135" i="9" s="1"/>
  <c r="FR21" i="9"/>
  <c r="FR135" i="9" s="1"/>
  <c r="FQ21" i="9"/>
  <c r="FQ135" i="9" s="1"/>
  <c r="FP21" i="9"/>
  <c r="FP135" i="9" s="1"/>
  <c r="FO21" i="9"/>
  <c r="FO135" i="9" s="1"/>
  <c r="FN21" i="9"/>
  <c r="FN135" i="9" s="1"/>
  <c r="FM21" i="9"/>
  <c r="FM135" i="9" s="1"/>
  <c r="FL21" i="9"/>
  <c r="FL135" i="9" s="1"/>
  <c r="FK21" i="9"/>
  <c r="FK135" i="9" s="1"/>
  <c r="FJ21" i="9"/>
  <c r="FJ135" i="9" s="1"/>
  <c r="FI21" i="9"/>
  <c r="FI135" i="9" s="1"/>
  <c r="FH21" i="9"/>
  <c r="FH135" i="9" s="1"/>
  <c r="FG21" i="9"/>
  <c r="FG135" i="9" s="1"/>
  <c r="FF21" i="9"/>
  <c r="FF135" i="9" s="1"/>
  <c r="FE21" i="9"/>
  <c r="FE135" i="9" s="1"/>
  <c r="FD21" i="9"/>
  <c r="FD135" i="9" s="1"/>
  <c r="FC21" i="9"/>
  <c r="FC135" i="9" s="1"/>
  <c r="FB21" i="9"/>
  <c r="FB135" i="9" s="1"/>
  <c r="FA21" i="9"/>
  <c r="FA135" i="9" s="1"/>
  <c r="EZ21" i="9"/>
  <c r="EZ135" i="9" s="1"/>
  <c r="EY21" i="9"/>
  <c r="EY135" i="9" s="1"/>
  <c r="EX21" i="9"/>
  <c r="EX135" i="9" s="1"/>
  <c r="EW21" i="9"/>
  <c r="EW135" i="9" s="1"/>
  <c r="EV21" i="9"/>
  <c r="EV135" i="9" s="1"/>
  <c r="EU21" i="9"/>
  <c r="EU135" i="9" s="1"/>
  <c r="ET21" i="9"/>
  <c r="ET135" i="9" s="1"/>
  <c r="ES21" i="9"/>
  <c r="ES135" i="9" s="1"/>
  <c r="ER21" i="9"/>
  <c r="ER135" i="9" s="1"/>
  <c r="EQ21" i="9"/>
  <c r="EQ135" i="9" s="1"/>
  <c r="EP21" i="9"/>
  <c r="EP135" i="9" s="1"/>
  <c r="EO21" i="9"/>
  <c r="EO135" i="9" s="1"/>
  <c r="EN21" i="9"/>
  <c r="EN135" i="9" s="1"/>
  <c r="EM21" i="9"/>
  <c r="EM135" i="9" s="1"/>
  <c r="EL21" i="9"/>
  <c r="EL135" i="9" s="1"/>
  <c r="EK21" i="9"/>
  <c r="EK135" i="9" s="1"/>
  <c r="EJ21" i="9"/>
  <c r="EJ135" i="9" s="1"/>
  <c r="EI21" i="9"/>
  <c r="EI135" i="9" s="1"/>
  <c r="EH21" i="9"/>
  <c r="EH135" i="9" s="1"/>
  <c r="EG21" i="9"/>
  <c r="EG135" i="9" s="1"/>
  <c r="EF21" i="9"/>
  <c r="EF135" i="9" s="1"/>
  <c r="EE21" i="9"/>
  <c r="EE135" i="9" s="1"/>
  <c r="ED21" i="9"/>
  <c r="ED135" i="9" s="1"/>
  <c r="EC21" i="9"/>
  <c r="EC135" i="9" s="1"/>
  <c r="EB21" i="9"/>
  <c r="EB135" i="9" s="1"/>
  <c r="EA21" i="9"/>
  <c r="EA135" i="9" s="1"/>
  <c r="DZ21" i="9"/>
  <c r="DZ135" i="9" s="1"/>
  <c r="DY21" i="9"/>
  <c r="DY135" i="9" s="1"/>
  <c r="DX21" i="9"/>
  <c r="DX135" i="9" s="1"/>
  <c r="DW21" i="9"/>
  <c r="DW135" i="9" s="1"/>
  <c r="DV21" i="9"/>
  <c r="DV135" i="9" s="1"/>
  <c r="DU21" i="9"/>
  <c r="DU135" i="9" s="1"/>
  <c r="DT21" i="9"/>
  <c r="DT135" i="9" s="1"/>
  <c r="DS21" i="9"/>
  <c r="DS135" i="9" s="1"/>
  <c r="DR21" i="9"/>
  <c r="DR135" i="9" s="1"/>
  <c r="DQ21" i="9"/>
  <c r="DQ135" i="9" s="1"/>
  <c r="DP21" i="9"/>
  <c r="DP135" i="9" s="1"/>
  <c r="DO21" i="9"/>
  <c r="DO135" i="9" s="1"/>
  <c r="DM21" i="9"/>
  <c r="DM135" i="9" s="1"/>
  <c r="DL21" i="9"/>
  <c r="DL135" i="9" s="1"/>
  <c r="DK21" i="9"/>
  <c r="DK135" i="9" s="1"/>
  <c r="DJ21" i="9"/>
  <c r="DJ135" i="9" s="1"/>
  <c r="DH21" i="9"/>
  <c r="DH135" i="9" s="1"/>
  <c r="DG21" i="9"/>
  <c r="DG135" i="9" s="1"/>
  <c r="DF21" i="9"/>
  <c r="DF135" i="9" s="1"/>
  <c r="DE21" i="9"/>
  <c r="DE135" i="9" s="1"/>
  <c r="DD21" i="9"/>
  <c r="DD135" i="9" s="1"/>
  <c r="DB21" i="9"/>
  <c r="DB135" i="9" s="1"/>
  <c r="DA21" i="9"/>
  <c r="DA135" i="9" s="1"/>
  <c r="CZ21" i="9"/>
  <c r="CZ135" i="9" s="1"/>
  <c r="CY21" i="9"/>
  <c r="CY135" i="9" s="1"/>
  <c r="CX21" i="9"/>
  <c r="CX135" i="9" s="1"/>
  <c r="CW21" i="9"/>
  <c r="CW135" i="9" s="1"/>
  <c r="CV21" i="9"/>
  <c r="CV135" i="9" s="1"/>
  <c r="CU21" i="9"/>
  <c r="CU135" i="9" s="1"/>
  <c r="CT21" i="9"/>
  <c r="CT135" i="9" s="1"/>
  <c r="CS21" i="9"/>
  <c r="CS135" i="9" s="1"/>
  <c r="CR21" i="9"/>
  <c r="CR135" i="9" s="1"/>
  <c r="CQ21" i="9"/>
  <c r="CQ135" i="9" s="1"/>
  <c r="CP21" i="9"/>
  <c r="CP135" i="9" s="1"/>
  <c r="CO21" i="9"/>
  <c r="CO135" i="9" s="1"/>
  <c r="CN21" i="9"/>
  <c r="CN135" i="9" s="1"/>
  <c r="CM21" i="9"/>
  <c r="CM135" i="9" s="1"/>
  <c r="CL21" i="9"/>
  <c r="CL135" i="9" s="1"/>
  <c r="CK21" i="9"/>
  <c r="CK135" i="9" s="1"/>
  <c r="CJ21" i="9"/>
  <c r="CJ135" i="9" s="1"/>
  <c r="CI21" i="9"/>
  <c r="CI135" i="9" s="1"/>
  <c r="CH21" i="9"/>
  <c r="CH135" i="9" s="1"/>
  <c r="CG21" i="9"/>
  <c r="CG135" i="9" s="1"/>
  <c r="CF21" i="9"/>
  <c r="CF135" i="9" s="1"/>
  <c r="CE21" i="9"/>
  <c r="CE135" i="9" s="1"/>
  <c r="CD21" i="9"/>
  <c r="CD135" i="9" s="1"/>
  <c r="CC21" i="9"/>
  <c r="CC135" i="9" s="1"/>
  <c r="CB21" i="9"/>
  <c r="CB135" i="9" s="1"/>
  <c r="CA21" i="9"/>
  <c r="CA135" i="9" s="1"/>
  <c r="BZ21" i="9"/>
  <c r="BZ135" i="9" s="1"/>
  <c r="BY21" i="9"/>
  <c r="BY135" i="9" s="1"/>
  <c r="BX21" i="9"/>
  <c r="BX135" i="9" s="1"/>
  <c r="BW21" i="9"/>
  <c r="BW135" i="9" s="1"/>
  <c r="BV21" i="9"/>
  <c r="BV135" i="9" s="1"/>
  <c r="BU21" i="9"/>
  <c r="BU135" i="9" s="1"/>
  <c r="BT21" i="9"/>
  <c r="BT135" i="9" s="1"/>
  <c r="BS21" i="9"/>
  <c r="BS135" i="9" s="1"/>
  <c r="BR21" i="9"/>
  <c r="BR135" i="9" s="1"/>
  <c r="BQ21" i="9"/>
  <c r="BQ135" i="9" s="1"/>
  <c r="BP21" i="9"/>
  <c r="BP135" i="9" s="1"/>
  <c r="BO21" i="9"/>
  <c r="BO135" i="9" s="1"/>
  <c r="BN21" i="9"/>
  <c r="BN135" i="9" s="1"/>
  <c r="BM21" i="9"/>
  <c r="BM135" i="9" s="1"/>
  <c r="BL21" i="9"/>
  <c r="BL135" i="9" s="1"/>
  <c r="BK21" i="9"/>
  <c r="BK135" i="9" s="1"/>
  <c r="BJ21" i="9"/>
  <c r="BJ135" i="9" s="1"/>
  <c r="BI21" i="9"/>
  <c r="BI135" i="9" s="1"/>
  <c r="BH21" i="9"/>
  <c r="BH135" i="9" s="1"/>
  <c r="BG21" i="9"/>
  <c r="BG135" i="9" s="1"/>
  <c r="BF21" i="9"/>
  <c r="BF135" i="9" s="1"/>
  <c r="BE21" i="9"/>
  <c r="BE135" i="9" s="1"/>
  <c r="BD21" i="9"/>
  <c r="BD135" i="9" s="1"/>
  <c r="BC21" i="9"/>
  <c r="BC135" i="9" s="1"/>
  <c r="BB21" i="9"/>
  <c r="BB135" i="9" s="1"/>
  <c r="BA21" i="9"/>
  <c r="BA135" i="9" s="1"/>
  <c r="AZ21" i="9"/>
  <c r="AZ135" i="9" s="1"/>
  <c r="AY21" i="9"/>
  <c r="AY135" i="9" s="1"/>
  <c r="AX21" i="9"/>
  <c r="AX135" i="9" s="1"/>
  <c r="AW21" i="9"/>
  <c r="AW135" i="9" s="1"/>
  <c r="AV21" i="9"/>
  <c r="AV135" i="9" s="1"/>
  <c r="AU21" i="9"/>
  <c r="AU135" i="9" s="1"/>
  <c r="AT21" i="9"/>
  <c r="AT135" i="9" s="1"/>
  <c r="AS21" i="9"/>
  <c r="AS135" i="9" s="1"/>
  <c r="AR21" i="9"/>
  <c r="AR135" i="9" s="1"/>
  <c r="AQ21" i="9"/>
  <c r="AQ135" i="9" s="1"/>
  <c r="AP21" i="9"/>
  <c r="AP135" i="9" s="1"/>
  <c r="AO21" i="9"/>
  <c r="AO135" i="9" s="1"/>
  <c r="AN21" i="9"/>
  <c r="AN135" i="9" s="1"/>
  <c r="AM21" i="9"/>
  <c r="AM135" i="9" s="1"/>
  <c r="AL21" i="9"/>
  <c r="AL135" i="9" s="1"/>
  <c r="AK21" i="9"/>
  <c r="AK135" i="9" s="1"/>
  <c r="AJ21" i="9"/>
  <c r="AJ135" i="9" s="1"/>
  <c r="AI21" i="9"/>
  <c r="AI135" i="9" s="1"/>
  <c r="AH21" i="9"/>
  <c r="AH135" i="9" s="1"/>
  <c r="AG21" i="9"/>
  <c r="AG135" i="9" s="1"/>
  <c r="AF21" i="9"/>
  <c r="AF135" i="9" s="1"/>
  <c r="AE21" i="9"/>
  <c r="AE135" i="9" s="1"/>
  <c r="AD21" i="9"/>
  <c r="AD135" i="9" s="1"/>
  <c r="AC21" i="9"/>
  <c r="AC135" i="9" s="1"/>
  <c r="AB21" i="9"/>
  <c r="AB135" i="9" s="1"/>
  <c r="AA21" i="9"/>
  <c r="AA135" i="9" s="1"/>
  <c r="Z21" i="9"/>
  <c r="Z135" i="9" s="1"/>
  <c r="Y21" i="9"/>
  <c r="Y135" i="9" s="1"/>
  <c r="X21" i="9"/>
  <c r="X135" i="9" s="1"/>
  <c r="W21" i="9"/>
  <c r="W135" i="9" s="1"/>
  <c r="V21" i="9"/>
  <c r="V135" i="9" s="1"/>
  <c r="U21" i="9"/>
  <c r="U135" i="9" s="1"/>
  <c r="T21" i="9"/>
  <c r="T135" i="9" s="1"/>
  <c r="S21" i="9"/>
  <c r="S135" i="9" s="1"/>
  <c r="Q21" i="9"/>
  <c r="Q135" i="9" s="1"/>
  <c r="P21" i="9"/>
  <c r="P135" i="9" s="1"/>
  <c r="O21" i="9"/>
  <c r="O135" i="9" s="1"/>
  <c r="N21" i="9"/>
  <c r="N135" i="9" s="1"/>
  <c r="M21" i="9"/>
  <c r="M135" i="9" s="1"/>
  <c r="L21" i="9"/>
  <c r="L135" i="9" s="1"/>
  <c r="K21" i="9"/>
  <c r="K135" i="9" s="1"/>
  <c r="J21" i="9"/>
  <c r="J135" i="9" s="1"/>
  <c r="I21" i="9"/>
  <c r="I135" i="9" s="1"/>
  <c r="H21" i="9"/>
  <c r="H135" i="9" s="1"/>
  <c r="F21" i="9"/>
  <c r="F135" i="9" s="1"/>
  <c r="E21" i="9"/>
  <c r="E135" i="9" s="1"/>
  <c r="D21" i="9"/>
  <c r="D135" i="9" s="1"/>
  <c r="FX20" i="9"/>
  <c r="FW20" i="9"/>
  <c r="FV20" i="9"/>
  <c r="FU20" i="9"/>
  <c r="FT20" i="9"/>
  <c r="FS20" i="9"/>
  <c r="FR20" i="9"/>
  <c r="FQ20" i="9"/>
  <c r="FP20" i="9"/>
  <c r="FO20" i="9"/>
  <c r="FN20" i="9"/>
  <c r="FM20" i="9"/>
  <c r="FL20" i="9"/>
  <c r="FK20" i="9"/>
  <c r="FJ20" i="9"/>
  <c r="FI20" i="9"/>
  <c r="FH20" i="9"/>
  <c r="FG20" i="9"/>
  <c r="FF20" i="9"/>
  <c r="FE20" i="9"/>
  <c r="FD20" i="9"/>
  <c r="FC20" i="9"/>
  <c r="FB20" i="9"/>
  <c r="FA20" i="9"/>
  <c r="EZ20" i="9"/>
  <c r="EY20" i="9"/>
  <c r="EX20" i="9"/>
  <c r="EW20" i="9"/>
  <c r="EV20" i="9"/>
  <c r="EU20" i="9"/>
  <c r="ET20" i="9"/>
  <c r="ES20" i="9"/>
  <c r="ER20" i="9"/>
  <c r="EQ20" i="9"/>
  <c r="EP20" i="9"/>
  <c r="EO20" i="9"/>
  <c r="EN20" i="9"/>
  <c r="EM20" i="9"/>
  <c r="EL20" i="9"/>
  <c r="EK20" i="9"/>
  <c r="EJ20" i="9"/>
  <c r="EI20" i="9"/>
  <c r="EH20" i="9"/>
  <c r="EG20" i="9"/>
  <c r="EF20" i="9"/>
  <c r="EE20" i="9"/>
  <c r="ED20" i="9"/>
  <c r="EC20" i="9"/>
  <c r="EB20" i="9"/>
  <c r="EA20" i="9"/>
  <c r="DZ20" i="9"/>
  <c r="DY20" i="9"/>
  <c r="DX20" i="9"/>
  <c r="DW20" i="9"/>
  <c r="DV20" i="9"/>
  <c r="DU20" i="9"/>
  <c r="DT20" i="9"/>
  <c r="DS20" i="9"/>
  <c r="DR20" i="9"/>
  <c r="DQ20" i="9"/>
  <c r="DP20" i="9"/>
  <c r="DO20" i="9"/>
  <c r="DM20" i="9"/>
  <c r="DL20" i="9"/>
  <c r="DK20" i="9"/>
  <c r="DJ20" i="9"/>
  <c r="DH20" i="9"/>
  <c r="DG20" i="9"/>
  <c r="DF20" i="9"/>
  <c r="DE20" i="9"/>
  <c r="DD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Q20" i="9"/>
  <c r="P20" i="9"/>
  <c r="O20" i="9"/>
  <c r="N20" i="9"/>
  <c r="M20" i="9"/>
  <c r="L20" i="9"/>
  <c r="K20" i="9"/>
  <c r="J20" i="9"/>
  <c r="I20" i="9"/>
  <c r="H20" i="9"/>
  <c r="F20" i="9"/>
  <c r="E20" i="9"/>
  <c r="D20" i="9"/>
  <c r="FX18" i="9"/>
  <c r="FX136" i="9" s="1"/>
  <c r="FW18" i="9"/>
  <c r="FW136" i="9" s="1"/>
  <c r="FW137" i="9" s="1"/>
  <c r="FV18" i="9"/>
  <c r="FV136" i="9" s="1"/>
  <c r="FU18" i="9"/>
  <c r="FU136" i="9" s="1"/>
  <c r="FT18" i="9"/>
  <c r="FT136" i="9" s="1"/>
  <c r="FS18" i="9"/>
  <c r="FS136" i="9" s="1"/>
  <c r="FR18" i="9"/>
  <c r="FR136" i="9" s="1"/>
  <c r="FQ18" i="9"/>
  <c r="FQ136" i="9" s="1"/>
  <c r="FP18" i="9"/>
  <c r="FP136" i="9" s="1"/>
  <c r="FO18" i="9"/>
  <c r="FO136" i="9" s="1"/>
  <c r="FN18" i="9"/>
  <c r="FN136" i="9" s="1"/>
  <c r="FM18" i="9"/>
  <c r="FM136" i="9" s="1"/>
  <c r="FL18" i="9"/>
  <c r="FL136" i="9" s="1"/>
  <c r="FK18" i="9"/>
  <c r="FK136" i="9" s="1"/>
  <c r="FJ18" i="9"/>
  <c r="FJ136" i="9" s="1"/>
  <c r="FI18" i="9"/>
  <c r="FI136" i="9" s="1"/>
  <c r="FH18" i="9"/>
  <c r="FH136" i="9" s="1"/>
  <c r="FG18" i="9"/>
  <c r="FG136" i="9" s="1"/>
  <c r="FF18" i="9"/>
  <c r="FF136" i="9" s="1"/>
  <c r="FE18" i="9"/>
  <c r="FE136" i="9" s="1"/>
  <c r="FD18" i="9"/>
  <c r="FD136" i="9" s="1"/>
  <c r="FC18" i="9"/>
  <c r="FC136" i="9" s="1"/>
  <c r="FB18" i="9"/>
  <c r="FB136" i="9" s="1"/>
  <c r="FA18" i="9"/>
  <c r="FA136" i="9" s="1"/>
  <c r="EZ18" i="9"/>
  <c r="EZ136" i="9" s="1"/>
  <c r="EY18" i="9"/>
  <c r="EY136" i="9" s="1"/>
  <c r="EX18" i="9"/>
  <c r="EX136" i="9" s="1"/>
  <c r="EW18" i="9"/>
  <c r="EW136" i="9" s="1"/>
  <c r="EV18" i="9"/>
  <c r="EV136" i="9" s="1"/>
  <c r="EU18" i="9"/>
  <c r="EU136" i="9" s="1"/>
  <c r="ET18" i="9"/>
  <c r="ET136" i="9" s="1"/>
  <c r="ES18" i="9"/>
  <c r="ES136" i="9" s="1"/>
  <c r="ER18" i="9"/>
  <c r="ER136" i="9" s="1"/>
  <c r="EQ18" i="9"/>
  <c r="EQ136" i="9" s="1"/>
  <c r="EP18" i="9"/>
  <c r="EP136" i="9" s="1"/>
  <c r="EO18" i="9"/>
  <c r="EO136" i="9" s="1"/>
  <c r="EN18" i="9"/>
  <c r="EN136" i="9" s="1"/>
  <c r="EM18" i="9"/>
  <c r="EM136" i="9" s="1"/>
  <c r="EL18" i="9"/>
  <c r="EL136" i="9" s="1"/>
  <c r="EK18" i="9"/>
  <c r="EK136" i="9" s="1"/>
  <c r="EJ18" i="9"/>
  <c r="EJ136" i="9" s="1"/>
  <c r="EI18" i="9"/>
  <c r="EI136" i="9" s="1"/>
  <c r="EH18" i="9"/>
  <c r="EH136" i="9" s="1"/>
  <c r="EG18" i="9"/>
  <c r="EG136" i="9" s="1"/>
  <c r="EF18" i="9"/>
  <c r="EF136" i="9" s="1"/>
  <c r="EE18" i="9"/>
  <c r="EE136" i="9" s="1"/>
  <c r="ED18" i="9"/>
  <c r="ED136" i="9" s="1"/>
  <c r="EC18" i="9"/>
  <c r="EC136" i="9" s="1"/>
  <c r="EB18" i="9"/>
  <c r="EB136" i="9" s="1"/>
  <c r="EA18" i="9"/>
  <c r="EA136" i="9" s="1"/>
  <c r="DZ18" i="9"/>
  <c r="DZ136" i="9" s="1"/>
  <c r="DY18" i="9"/>
  <c r="DY136" i="9" s="1"/>
  <c r="DX18" i="9"/>
  <c r="DX136" i="9" s="1"/>
  <c r="DW18" i="9"/>
  <c r="DW136" i="9" s="1"/>
  <c r="DV18" i="9"/>
  <c r="DV136" i="9" s="1"/>
  <c r="DU18" i="9"/>
  <c r="DU136" i="9" s="1"/>
  <c r="DT18" i="9"/>
  <c r="DT136" i="9" s="1"/>
  <c r="DS18" i="9"/>
  <c r="DS136" i="9" s="1"/>
  <c r="DR18" i="9"/>
  <c r="DR136" i="9" s="1"/>
  <c r="DQ18" i="9"/>
  <c r="DQ136" i="9" s="1"/>
  <c r="DP18" i="9"/>
  <c r="DP136" i="9" s="1"/>
  <c r="DO18" i="9"/>
  <c r="DO136" i="9" s="1"/>
  <c r="DM18" i="9"/>
  <c r="DM136" i="9" s="1"/>
  <c r="DL18" i="9"/>
  <c r="DL136" i="9" s="1"/>
  <c r="DK18" i="9"/>
  <c r="DK136" i="9" s="1"/>
  <c r="DJ18" i="9"/>
  <c r="DJ136" i="9" s="1"/>
  <c r="DH18" i="9"/>
  <c r="DH136" i="9" s="1"/>
  <c r="DG18" i="9"/>
  <c r="DG136" i="9" s="1"/>
  <c r="DF18" i="9"/>
  <c r="DF136" i="9" s="1"/>
  <c r="DE18" i="9"/>
  <c r="DE136" i="9" s="1"/>
  <c r="DD18" i="9"/>
  <c r="DD136" i="9" s="1"/>
  <c r="DB18" i="9"/>
  <c r="DB136" i="9" s="1"/>
  <c r="DA18" i="9"/>
  <c r="DA136" i="9" s="1"/>
  <c r="CZ18" i="9"/>
  <c r="CZ136" i="9" s="1"/>
  <c r="CY18" i="9"/>
  <c r="CY136" i="9" s="1"/>
  <c r="CX18" i="9"/>
  <c r="CX136" i="9" s="1"/>
  <c r="CX137" i="9" s="1"/>
  <c r="CW18" i="9"/>
  <c r="CW136" i="9" s="1"/>
  <c r="CV18" i="9"/>
  <c r="CV136" i="9" s="1"/>
  <c r="CU18" i="9"/>
  <c r="CU136" i="9" s="1"/>
  <c r="CT18" i="9"/>
  <c r="CT136" i="9" s="1"/>
  <c r="CS18" i="9"/>
  <c r="CS136" i="9" s="1"/>
  <c r="CR18" i="9"/>
  <c r="CR136" i="9" s="1"/>
  <c r="CQ18" i="9"/>
  <c r="CQ136" i="9" s="1"/>
  <c r="CP18" i="9"/>
  <c r="CP136" i="9" s="1"/>
  <c r="CO18" i="9"/>
  <c r="CO136" i="9" s="1"/>
  <c r="CN18" i="9"/>
  <c r="CN136" i="9" s="1"/>
  <c r="CM18" i="9"/>
  <c r="CM136" i="9" s="1"/>
  <c r="CL18" i="9"/>
  <c r="CL136" i="9" s="1"/>
  <c r="CL137" i="9" s="1"/>
  <c r="CK18" i="9"/>
  <c r="CK136" i="9" s="1"/>
  <c r="CJ18" i="9"/>
  <c r="CJ136" i="9" s="1"/>
  <c r="CI18" i="9"/>
  <c r="CI136" i="9" s="1"/>
  <c r="CH18" i="9"/>
  <c r="CH136" i="9" s="1"/>
  <c r="CG18" i="9"/>
  <c r="CG136" i="9" s="1"/>
  <c r="CF18" i="9"/>
  <c r="CF136" i="9" s="1"/>
  <c r="CE18" i="9"/>
  <c r="CE136" i="9" s="1"/>
  <c r="CD18" i="9"/>
  <c r="CD136" i="9" s="1"/>
  <c r="CC18" i="9"/>
  <c r="CC136" i="9" s="1"/>
  <c r="CB18" i="9"/>
  <c r="CB136" i="9" s="1"/>
  <c r="CA18" i="9"/>
  <c r="CA136" i="9" s="1"/>
  <c r="BZ18" i="9"/>
  <c r="BZ136" i="9" s="1"/>
  <c r="BZ137" i="9" s="1"/>
  <c r="BY18" i="9"/>
  <c r="BY136" i="9" s="1"/>
  <c r="BX18" i="9"/>
  <c r="BX136" i="9" s="1"/>
  <c r="BW18" i="9"/>
  <c r="BW136" i="9" s="1"/>
  <c r="BV18" i="9"/>
  <c r="BV136" i="9" s="1"/>
  <c r="BU18" i="9"/>
  <c r="BU136" i="9" s="1"/>
  <c r="BT18" i="9"/>
  <c r="BT136" i="9" s="1"/>
  <c r="BS18" i="9"/>
  <c r="BS136" i="9" s="1"/>
  <c r="BR18" i="9"/>
  <c r="BR136" i="9" s="1"/>
  <c r="BQ18" i="9"/>
  <c r="BQ136" i="9" s="1"/>
  <c r="BP18" i="9"/>
  <c r="BP136" i="9" s="1"/>
  <c r="BO18" i="9"/>
  <c r="BO136" i="9" s="1"/>
  <c r="BN18" i="9"/>
  <c r="BN136" i="9" s="1"/>
  <c r="BN137" i="9" s="1"/>
  <c r="BM18" i="9"/>
  <c r="BM136" i="9" s="1"/>
  <c r="BL18" i="9"/>
  <c r="BL136" i="9" s="1"/>
  <c r="BK18" i="9"/>
  <c r="BK136" i="9" s="1"/>
  <c r="BJ18" i="9"/>
  <c r="BJ136" i="9" s="1"/>
  <c r="BI18" i="9"/>
  <c r="BI136" i="9" s="1"/>
  <c r="BH18" i="9"/>
  <c r="BH136" i="9" s="1"/>
  <c r="BG18" i="9"/>
  <c r="BG136" i="9" s="1"/>
  <c r="BF18" i="9"/>
  <c r="BF136" i="9" s="1"/>
  <c r="BE18" i="9"/>
  <c r="BE136" i="9" s="1"/>
  <c r="BD18" i="9"/>
  <c r="BD136" i="9" s="1"/>
  <c r="BC18" i="9"/>
  <c r="BC136" i="9" s="1"/>
  <c r="BB18" i="9"/>
  <c r="BB136" i="9" s="1"/>
  <c r="BB137" i="9" s="1"/>
  <c r="BA18" i="9"/>
  <c r="BA136" i="9" s="1"/>
  <c r="AZ18" i="9"/>
  <c r="AZ136" i="9" s="1"/>
  <c r="AY18" i="9"/>
  <c r="AY136" i="9" s="1"/>
  <c r="AX18" i="9"/>
  <c r="AX136" i="9" s="1"/>
  <c r="AW18" i="9"/>
  <c r="AW136" i="9" s="1"/>
  <c r="AV18" i="9"/>
  <c r="AV136" i="9" s="1"/>
  <c r="AU18" i="9"/>
  <c r="AU136" i="9" s="1"/>
  <c r="AT18" i="9"/>
  <c r="AT136" i="9" s="1"/>
  <c r="AS18" i="9"/>
  <c r="AS136" i="9" s="1"/>
  <c r="AR18" i="9"/>
  <c r="AR136" i="9" s="1"/>
  <c r="AQ18" i="9"/>
  <c r="AQ136" i="9" s="1"/>
  <c r="AP18" i="9"/>
  <c r="AP136" i="9" s="1"/>
  <c r="AP137" i="9" s="1"/>
  <c r="AO18" i="9"/>
  <c r="AO136" i="9" s="1"/>
  <c r="AN18" i="9"/>
  <c r="AN136" i="9" s="1"/>
  <c r="AM18" i="9"/>
  <c r="AM136" i="9" s="1"/>
  <c r="AL18" i="9"/>
  <c r="AL136" i="9" s="1"/>
  <c r="AK18" i="9"/>
  <c r="AK136" i="9" s="1"/>
  <c r="AJ18" i="9"/>
  <c r="AJ136" i="9" s="1"/>
  <c r="AI18" i="9"/>
  <c r="AI136" i="9" s="1"/>
  <c r="AH18" i="9"/>
  <c r="AH136" i="9" s="1"/>
  <c r="AG18" i="9"/>
  <c r="AG136" i="9" s="1"/>
  <c r="AF18" i="9"/>
  <c r="AF136" i="9" s="1"/>
  <c r="AE18" i="9"/>
  <c r="AE136" i="9" s="1"/>
  <c r="AD18" i="9"/>
  <c r="AD136" i="9" s="1"/>
  <c r="AD137" i="9" s="1"/>
  <c r="AC18" i="9"/>
  <c r="AC136" i="9" s="1"/>
  <c r="AB18" i="9"/>
  <c r="AB136" i="9" s="1"/>
  <c r="AA18" i="9"/>
  <c r="AA136" i="9" s="1"/>
  <c r="Z18" i="9"/>
  <c r="Z136" i="9" s="1"/>
  <c r="Y18" i="9"/>
  <c r="Y136" i="9" s="1"/>
  <c r="X18" i="9"/>
  <c r="X136" i="9" s="1"/>
  <c r="W18" i="9"/>
  <c r="W136" i="9" s="1"/>
  <c r="V18" i="9"/>
  <c r="V136" i="9" s="1"/>
  <c r="U18" i="9"/>
  <c r="U136" i="9" s="1"/>
  <c r="T18" i="9"/>
  <c r="T136" i="9" s="1"/>
  <c r="S18" i="9"/>
  <c r="S136" i="9" s="1"/>
  <c r="Q18" i="9"/>
  <c r="Q136" i="9" s="1"/>
  <c r="Q137" i="9" s="1"/>
  <c r="P18" i="9"/>
  <c r="P136" i="9" s="1"/>
  <c r="O18" i="9"/>
  <c r="O136" i="9" s="1"/>
  <c r="N18" i="9"/>
  <c r="N136" i="9" s="1"/>
  <c r="M18" i="9"/>
  <c r="M136" i="9" s="1"/>
  <c r="L18" i="9"/>
  <c r="L136" i="9" s="1"/>
  <c r="K18" i="9"/>
  <c r="K136" i="9" s="1"/>
  <c r="J18" i="9"/>
  <c r="J136" i="9" s="1"/>
  <c r="I18" i="9"/>
  <c r="I136" i="9" s="1"/>
  <c r="H18" i="9"/>
  <c r="H136" i="9" s="1"/>
  <c r="F18" i="9"/>
  <c r="F136" i="9" s="1"/>
  <c r="E18" i="9"/>
  <c r="E136" i="9" s="1"/>
  <c r="D18" i="9"/>
  <c r="D136" i="9" s="1"/>
  <c r="D137" i="9" s="1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FJ17" i="9"/>
  <c r="FI17" i="9"/>
  <c r="FH17" i="9"/>
  <c r="FG17" i="9"/>
  <c r="FF17" i="9"/>
  <c r="FE17" i="9"/>
  <c r="FD17" i="9"/>
  <c r="FC17" i="9"/>
  <c r="FB17" i="9"/>
  <c r="FA17" i="9"/>
  <c r="EZ17" i="9"/>
  <c r="EY17" i="9"/>
  <c r="EX17" i="9"/>
  <c r="EW17" i="9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DO17" i="9"/>
  <c r="DM17" i="9"/>
  <c r="DL17" i="9"/>
  <c r="DK17" i="9"/>
  <c r="DJ17" i="9"/>
  <c r="DH17" i="9"/>
  <c r="DG17" i="9"/>
  <c r="DF17" i="9"/>
  <c r="DE17" i="9"/>
  <c r="DD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Q17" i="9"/>
  <c r="P17" i="9"/>
  <c r="O17" i="9"/>
  <c r="N17" i="9"/>
  <c r="M17" i="9"/>
  <c r="L17" i="9"/>
  <c r="K17" i="9"/>
  <c r="J17" i="9"/>
  <c r="I17" i="9"/>
  <c r="H17" i="9"/>
  <c r="F17" i="9"/>
  <c r="E17" i="9"/>
  <c r="D17" i="9"/>
  <c r="FX15" i="9"/>
  <c r="FW15" i="9"/>
  <c r="FV15" i="9"/>
  <c r="FU15" i="9"/>
  <c r="FT15" i="9"/>
  <c r="FS15" i="9"/>
  <c r="FS99" i="9" s="1"/>
  <c r="FR15" i="9"/>
  <c r="FQ15" i="9"/>
  <c r="FP15" i="9"/>
  <c r="FO15" i="9"/>
  <c r="FN15" i="9"/>
  <c r="FM15" i="9"/>
  <c r="FL15" i="9"/>
  <c r="FK15" i="9"/>
  <c r="FJ15" i="9"/>
  <c r="FI15" i="9"/>
  <c r="FH15" i="9"/>
  <c r="FG15" i="9"/>
  <c r="FG99" i="9" s="1"/>
  <c r="FF15" i="9"/>
  <c r="FE15" i="9"/>
  <c r="FD15" i="9"/>
  <c r="FC15" i="9"/>
  <c r="FC99" i="9" s="1"/>
  <c r="FB15" i="9"/>
  <c r="FB99" i="9" s="1"/>
  <c r="FA15" i="9"/>
  <c r="EZ15" i="9"/>
  <c r="EY15" i="9"/>
  <c r="EX15" i="9"/>
  <c r="EW15" i="9"/>
  <c r="EV15" i="9"/>
  <c r="EU15" i="9"/>
  <c r="ET15" i="9"/>
  <c r="ES15" i="9"/>
  <c r="ER15" i="9"/>
  <c r="EQ15" i="9"/>
  <c r="EP15" i="9"/>
  <c r="EO15" i="9"/>
  <c r="EN15" i="9"/>
  <c r="EM15" i="9"/>
  <c r="EL15" i="9"/>
  <c r="EK15" i="9"/>
  <c r="EJ15" i="9"/>
  <c r="EI15" i="9"/>
  <c r="EH15" i="9"/>
  <c r="EG15" i="9"/>
  <c r="EF15" i="9"/>
  <c r="EE15" i="9"/>
  <c r="ED15" i="9"/>
  <c r="EC15" i="9"/>
  <c r="EB15" i="9"/>
  <c r="EA15" i="9"/>
  <c r="DZ15" i="9"/>
  <c r="DY15" i="9"/>
  <c r="DX15" i="9"/>
  <c r="DW15" i="9"/>
  <c r="DW99" i="9" s="1"/>
  <c r="DV15" i="9"/>
  <c r="DU15" i="9"/>
  <c r="DT15" i="9"/>
  <c r="DS15" i="9"/>
  <c r="DR15" i="9"/>
  <c r="DQ15" i="9"/>
  <c r="DP15" i="9"/>
  <c r="DO15" i="9"/>
  <c r="DM15" i="9"/>
  <c r="DL15" i="9"/>
  <c r="DK15" i="9"/>
  <c r="DK99" i="9" s="1"/>
  <c r="DJ15" i="9"/>
  <c r="DH15" i="9"/>
  <c r="DG15" i="9"/>
  <c r="DG99" i="9" s="1"/>
  <c r="DF15" i="9"/>
  <c r="DF99" i="9" s="1"/>
  <c r="DE15" i="9"/>
  <c r="DD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K99" i="9" s="1"/>
  <c r="BJ15" i="9"/>
  <c r="BJ99" i="9" s="1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E99" i="9" s="1"/>
  <c r="AD15" i="9"/>
  <c r="AC15" i="9"/>
  <c r="AB15" i="9"/>
  <c r="AA15" i="9"/>
  <c r="Z15" i="9"/>
  <c r="Y15" i="9"/>
  <c r="X15" i="9"/>
  <c r="W15" i="9"/>
  <c r="V15" i="9"/>
  <c r="U15" i="9"/>
  <c r="T15" i="9"/>
  <c r="S15" i="9"/>
  <c r="S99" i="9" s="1"/>
  <c r="Q15" i="9"/>
  <c r="P15" i="9"/>
  <c r="O15" i="9"/>
  <c r="O99" i="9" s="1"/>
  <c r="N15" i="9"/>
  <c r="N99" i="9" s="1"/>
  <c r="M15" i="9"/>
  <c r="L15" i="9"/>
  <c r="K15" i="9"/>
  <c r="J15" i="9"/>
  <c r="I15" i="9"/>
  <c r="H15" i="9"/>
  <c r="F15" i="9"/>
  <c r="E15" i="9"/>
  <c r="D15" i="9"/>
  <c r="FX14" i="9"/>
  <c r="FW14" i="9"/>
  <c r="FV14" i="9"/>
  <c r="FU14" i="9"/>
  <c r="FT14" i="9"/>
  <c r="FS14" i="9"/>
  <c r="FR14" i="9"/>
  <c r="FQ14" i="9"/>
  <c r="FP14" i="9"/>
  <c r="FO14" i="9"/>
  <c r="FN14" i="9"/>
  <c r="FM14" i="9"/>
  <c r="FL14" i="9"/>
  <c r="FK14" i="9"/>
  <c r="FJ14" i="9"/>
  <c r="FI14" i="9"/>
  <c r="FH14" i="9"/>
  <c r="FG14" i="9"/>
  <c r="FF14" i="9"/>
  <c r="FE14" i="9"/>
  <c r="FD14" i="9"/>
  <c r="FC14" i="9"/>
  <c r="FB14" i="9"/>
  <c r="FA14" i="9"/>
  <c r="EZ14" i="9"/>
  <c r="EY14" i="9"/>
  <c r="EX14" i="9"/>
  <c r="EW14" i="9"/>
  <c r="EV14" i="9"/>
  <c r="EU14" i="9"/>
  <c r="ET14" i="9"/>
  <c r="ES14" i="9"/>
  <c r="ER14" i="9"/>
  <c r="EQ14" i="9"/>
  <c r="EP14" i="9"/>
  <c r="EO14" i="9"/>
  <c r="EN14" i="9"/>
  <c r="EM14" i="9"/>
  <c r="EL14" i="9"/>
  <c r="EK14" i="9"/>
  <c r="EJ14" i="9"/>
  <c r="EI14" i="9"/>
  <c r="EH14" i="9"/>
  <c r="EG14" i="9"/>
  <c r="EF14" i="9"/>
  <c r="EE14" i="9"/>
  <c r="ED14" i="9"/>
  <c r="EC14" i="9"/>
  <c r="EB14" i="9"/>
  <c r="EA14" i="9"/>
  <c r="DZ14" i="9"/>
  <c r="DY14" i="9"/>
  <c r="DX14" i="9"/>
  <c r="DW14" i="9"/>
  <c r="DV14" i="9"/>
  <c r="DU14" i="9"/>
  <c r="DT14" i="9"/>
  <c r="DS14" i="9"/>
  <c r="DR14" i="9"/>
  <c r="DQ14" i="9"/>
  <c r="DP14" i="9"/>
  <c r="DO14" i="9"/>
  <c r="DM14" i="9"/>
  <c r="DL14" i="9"/>
  <c r="DK14" i="9"/>
  <c r="DJ14" i="9"/>
  <c r="DH14" i="9"/>
  <c r="DG14" i="9"/>
  <c r="DF14" i="9"/>
  <c r="DE14" i="9"/>
  <c r="DD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Q14" i="9"/>
  <c r="P14" i="9"/>
  <c r="O14" i="9"/>
  <c r="N14" i="9"/>
  <c r="M14" i="9"/>
  <c r="L14" i="9"/>
  <c r="K14" i="9"/>
  <c r="J14" i="9"/>
  <c r="I14" i="9"/>
  <c r="H14" i="9"/>
  <c r="F14" i="9"/>
  <c r="E14" i="9"/>
  <c r="D14" i="9"/>
  <c r="FX13" i="9"/>
  <c r="FX97" i="9" s="1"/>
  <c r="FW13" i="9"/>
  <c r="FW97" i="9" s="1"/>
  <c r="FV13" i="9"/>
  <c r="FU13" i="9"/>
  <c r="FT13" i="9"/>
  <c r="FS13" i="9"/>
  <c r="FR13" i="9"/>
  <c r="FQ13" i="9"/>
  <c r="FP13" i="9"/>
  <c r="FO13" i="9"/>
  <c r="FN13" i="9"/>
  <c r="FM13" i="9"/>
  <c r="FL13" i="9"/>
  <c r="FK13" i="9"/>
  <c r="FJ13" i="9"/>
  <c r="FI13" i="9"/>
  <c r="FH13" i="9"/>
  <c r="FG13" i="9"/>
  <c r="FF13" i="9"/>
  <c r="FE13" i="9"/>
  <c r="FD13" i="9"/>
  <c r="FC13" i="9"/>
  <c r="FB13" i="9"/>
  <c r="FA13" i="9"/>
  <c r="EZ13" i="9"/>
  <c r="EY13" i="9"/>
  <c r="EX13" i="9"/>
  <c r="EW13" i="9"/>
  <c r="EV13" i="9"/>
  <c r="EU13" i="9"/>
  <c r="ET13" i="9"/>
  <c r="ES13" i="9"/>
  <c r="ER13" i="9"/>
  <c r="EQ13" i="9"/>
  <c r="EP13" i="9"/>
  <c r="EO13" i="9"/>
  <c r="EN13" i="9"/>
  <c r="EM13" i="9"/>
  <c r="EM97" i="9" s="1"/>
  <c r="EL13" i="9"/>
  <c r="EK13" i="9"/>
  <c r="EJ13" i="9"/>
  <c r="EI13" i="9"/>
  <c r="EH13" i="9"/>
  <c r="EG13" i="9"/>
  <c r="EF13" i="9"/>
  <c r="EE13" i="9"/>
  <c r="ED13" i="9"/>
  <c r="EC13" i="9"/>
  <c r="EB13" i="9"/>
  <c r="EA13" i="9"/>
  <c r="EA97" i="9" s="1"/>
  <c r="DZ13" i="9"/>
  <c r="DY13" i="9"/>
  <c r="DX13" i="9"/>
  <c r="DW13" i="9"/>
  <c r="DV13" i="9"/>
  <c r="DU13" i="9"/>
  <c r="DT13" i="9"/>
  <c r="DS13" i="9"/>
  <c r="DR13" i="9"/>
  <c r="DQ13" i="9"/>
  <c r="DP13" i="9"/>
  <c r="DO13" i="9"/>
  <c r="DM13" i="9"/>
  <c r="DL13" i="9"/>
  <c r="DK13" i="9"/>
  <c r="DJ13" i="9"/>
  <c r="DH13" i="9"/>
  <c r="DG13" i="9"/>
  <c r="DF13" i="9"/>
  <c r="DE13" i="9"/>
  <c r="DD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Q97" i="9" s="1"/>
  <c r="CP13" i="9"/>
  <c r="CO13" i="9"/>
  <c r="CN13" i="9"/>
  <c r="CM13" i="9"/>
  <c r="CL13" i="9"/>
  <c r="CK13" i="9"/>
  <c r="CJ13" i="9"/>
  <c r="CI13" i="9"/>
  <c r="CH13" i="9"/>
  <c r="CG13" i="9"/>
  <c r="CF13" i="9"/>
  <c r="CE13" i="9"/>
  <c r="CE97" i="9" s="1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G97" i="9" s="1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J97" i="9" s="1"/>
  <c r="AI13" i="9"/>
  <c r="AI97" i="9" s="1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Q13" i="9"/>
  <c r="P13" i="9"/>
  <c r="O13" i="9"/>
  <c r="N13" i="9"/>
  <c r="M13" i="9"/>
  <c r="M97" i="9" s="1"/>
  <c r="L13" i="9"/>
  <c r="K13" i="9"/>
  <c r="K97" i="9" s="1"/>
  <c r="J13" i="9"/>
  <c r="I13" i="9"/>
  <c r="H13" i="9"/>
  <c r="F13" i="9"/>
  <c r="E13" i="9"/>
  <c r="D13" i="9"/>
  <c r="FX12" i="9"/>
  <c r="FW12" i="9"/>
  <c r="FV12" i="9"/>
  <c r="FU12" i="9"/>
  <c r="FT12" i="9"/>
  <c r="FS12" i="9"/>
  <c r="FR12" i="9"/>
  <c r="FQ12" i="9"/>
  <c r="FP12" i="9"/>
  <c r="FO12" i="9"/>
  <c r="FN12" i="9"/>
  <c r="FM12" i="9"/>
  <c r="FL12" i="9"/>
  <c r="FK12" i="9"/>
  <c r="FJ12" i="9"/>
  <c r="FI12" i="9"/>
  <c r="FH12" i="9"/>
  <c r="FG12" i="9"/>
  <c r="FF12" i="9"/>
  <c r="FF101" i="9" s="1"/>
  <c r="FE12" i="9"/>
  <c r="FE101" i="9" s="1"/>
  <c r="FD12" i="9"/>
  <c r="FC12" i="9"/>
  <c r="FB12" i="9"/>
  <c r="FA12" i="9"/>
  <c r="EZ12" i="9"/>
  <c r="EY12" i="9"/>
  <c r="EX12" i="9"/>
  <c r="EW12" i="9"/>
  <c r="EV12" i="9"/>
  <c r="EU12" i="9"/>
  <c r="ET12" i="9"/>
  <c r="ET101" i="9" s="1"/>
  <c r="ES12" i="9"/>
  <c r="ES101" i="9" s="1"/>
  <c r="ER12" i="9"/>
  <c r="EQ12" i="9"/>
  <c r="EP12" i="9"/>
  <c r="EO12" i="9"/>
  <c r="EN12" i="9"/>
  <c r="EM12" i="9"/>
  <c r="EL12" i="9"/>
  <c r="EK12" i="9"/>
  <c r="EJ12" i="9"/>
  <c r="EI12" i="9"/>
  <c r="EH12" i="9"/>
  <c r="EH101" i="9" s="1"/>
  <c r="EG12" i="9"/>
  <c r="EG101" i="9" s="1"/>
  <c r="EF12" i="9"/>
  <c r="EE12" i="9"/>
  <c r="ED12" i="9"/>
  <c r="EC12" i="9"/>
  <c r="EB12" i="9"/>
  <c r="EA12" i="9"/>
  <c r="DZ12" i="9"/>
  <c r="DY12" i="9"/>
  <c r="DX12" i="9"/>
  <c r="DW12" i="9"/>
  <c r="DV12" i="9"/>
  <c r="DU12" i="9"/>
  <c r="DT12" i="9"/>
  <c r="DS12" i="9"/>
  <c r="DR12" i="9"/>
  <c r="DQ12" i="9"/>
  <c r="DP12" i="9"/>
  <c r="DO12" i="9"/>
  <c r="DM12" i="9"/>
  <c r="DL12" i="9"/>
  <c r="DK12" i="9"/>
  <c r="DJ12" i="9"/>
  <c r="DJ101" i="9" s="1"/>
  <c r="DH12" i="9"/>
  <c r="DG12" i="9"/>
  <c r="DF12" i="9"/>
  <c r="DE12" i="9"/>
  <c r="DD12" i="9"/>
  <c r="DB12" i="9"/>
  <c r="DA12" i="9"/>
  <c r="CZ12" i="9"/>
  <c r="CY12" i="9"/>
  <c r="CX12" i="9"/>
  <c r="CX101" i="9" s="1"/>
  <c r="CW12" i="9"/>
  <c r="CW101" i="9" s="1"/>
  <c r="CV12" i="9"/>
  <c r="CU12" i="9"/>
  <c r="CT12" i="9"/>
  <c r="CS12" i="9"/>
  <c r="CR12" i="9"/>
  <c r="CQ12" i="9"/>
  <c r="CP12" i="9"/>
  <c r="CO12" i="9"/>
  <c r="CN12" i="9"/>
  <c r="CM12" i="9"/>
  <c r="CL12" i="9"/>
  <c r="CL101" i="9" s="1"/>
  <c r="CK12" i="9"/>
  <c r="CK101" i="9" s="1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N101" i="9" s="1"/>
  <c r="BM12" i="9"/>
  <c r="BM101" i="9" s="1"/>
  <c r="BL12" i="9"/>
  <c r="BK12" i="9"/>
  <c r="BJ12" i="9"/>
  <c r="BI12" i="9"/>
  <c r="BH12" i="9"/>
  <c r="BG12" i="9"/>
  <c r="BF12" i="9"/>
  <c r="BE12" i="9"/>
  <c r="BD12" i="9"/>
  <c r="BC12" i="9"/>
  <c r="BB12" i="9"/>
  <c r="BB101" i="9" s="1"/>
  <c r="BA12" i="9"/>
  <c r="BA101" i="9" s="1"/>
  <c r="AZ12" i="9"/>
  <c r="AY12" i="9"/>
  <c r="AX12" i="9"/>
  <c r="AW12" i="9"/>
  <c r="AV12" i="9"/>
  <c r="AU12" i="9"/>
  <c r="AT12" i="9"/>
  <c r="AS12" i="9"/>
  <c r="AR12" i="9"/>
  <c r="AQ12" i="9"/>
  <c r="AP12" i="9"/>
  <c r="AP101" i="9" s="1"/>
  <c r="AO12" i="9"/>
  <c r="AO101" i="9" s="1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V172" i="9" s="1"/>
  <c r="U12" i="9"/>
  <c r="T12" i="9"/>
  <c r="S12" i="9"/>
  <c r="Q12" i="9"/>
  <c r="Q101" i="9" s="1"/>
  <c r="P12" i="9"/>
  <c r="O12" i="9"/>
  <c r="N12" i="9"/>
  <c r="M12" i="9"/>
  <c r="L12" i="9"/>
  <c r="K12" i="9"/>
  <c r="J12" i="9"/>
  <c r="I12" i="9"/>
  <c r="H12" i="9"/>
  <c r="F12" i="9"/>
  <c r="F101" i="9" s="1"/>
  <c r="E12" i="9"/>
  <c r="E101" i="9" s="1"/>
  <c r="D12" i="9"/>
  <c r="FX10" i="9"/>
  <c r="FX93" i="9" s="1"/>
  <c r="FW10" i="9"/>
  <c r="FW93" i="9" s="1"/>
  <c r="FV10" i="9"/>
  <c r="FU10" i="9"/>
  <c r="FT10" i="9"/>
  <c r="FT93" i="9" s="1"/>
  <c r="FS10" i="9"/>
  <c r="FS93" i="9" s="1"/>
  <c r="FR10" i="9"/>
  <c r="FR93" i="9" s="1"/>
  <c r="FQ10" i="9"/>
  <c r="FP10" i="9"/>
  <c r="FP93" i="9" s="1"/>
  <c r="FO10" i="9"/>
  <c r="FO93" i="9" s="1"/>
  <c r="FN10" i="9"/>
  <c r="FN93" i="9" s="1"/>
  <c r="FM10" i="9"/>
  <c r="FM93" i="9" s="1"/>
  <c r="FL10" i="9"/>
  <c r="FL93" i="9" s="1"/>
  <c r="FK10" i="9"/>
  <c r="FJ10" i="9"/>
  <c r="FI10" i="9"/>
  <c r="FH10" i="9"/>
  <c r="FH93" i="9" s="1"/>
  <c r="FG10" i="9"/>
  <c r="FG93" i="9" s="1"/>
  <c r="FF10" i="9"/>
  <c r="FF93" i="9" s="1"/>
  <c r="FE10" i="9"/>
  <c r="FE93" i="9" s="1"/>
  <c r="FD10" i="9"/>
  <c r="FD93" i="9" s="1"/>
  <c r="FC10" i="9"/>
  <c r="FC93" i="9" s="1"/>
  <c r="FB10" i="9"/>
  <c r="FB93" i="9" s="1"/>
  <c r="FA10" i="9"/>
  <c r="FA93" i="9" s="1"/>
  <c r="EZ10" i="9"/>
  <c r="EZ93" i="9" s="1"/>
  <c r="EY10" i="9"/>
  <c r="EY93" i="9" s="1"/>
  <c r="EX10" i="9"/>
  <c r="EW10" i="9"/>
  <c r="EV10" i="9"/>
  <c r="EV93" i="9" s="1"/>
  <c r="EU10" i="9"/>
  <c r="EU93" i="9" s="1"/>
  <c r="ET10" i="9"/>
  <c r="ET93" i="9" s="1"/>
  <c r="ES10" i="9"/>
  <c r="ES93" i="9" s="1"/>
  <c r="ER10" i="9"/>
  <c r="ER93" i="9" s="1"/>
  <c r="EQ10" i="9"/>
  <c r="EQ93" i="9" s="1"/>
  <c r="EP10" i="9"/>
  <c r="EP93" i="9" s="1"/>
  <c r="EO10" i="9"/>
  <c r="EO93" i="9" s="1"/>
  <c r="EN10" i="9"/>
  <c r="EN93" i="9" s="1"/>
  <c r="EM10" i="9"/>
  <c r="EM93" i="9" s="1"/>
  <c r="EL10" i="9"/>
  <c r="EK10" i="9"/>
  <c r="EJ10" i="9"/>
  <c r="EJ93" i="9" s="1"/>
  <c r="EI10" i="9"/>
  <c r="EI93" i="9" s="1"/>
  <c r="EH10" i="9"/>
  <c r="EH93" i="9" s="1"/>
  <c r="EG10" i="9"/>
  <c r="EG93" i="9" s="1"/>
  <c r="EF10" i="9"/>
  <c r="EF93" i="9" s="1"/>
  <c r="EE10" i="9"/>
  <c r="EE93" i="9" s="1"/>
  <c r="ED10" i="9"/>
  <c r="ED93" i="9" s="1"/>
  <c r="EC10" i="9"/>
  <c r="EC93" i="9" s="1"/>
  <c r="EB10" i="9"/>
  <c r="EB93" i="9" s="1"/>
  <c r="EA10" i="9"/>
  <c r="EA93" i="9" s="1"/>
  <c r="DZ10" i="9"/>
  <c r="DY10" i="9"/>
  <c r="DX10" i="9"/>
  <c r="DX93" i="9" s="1"/>
  <c r="DW10" i="9"/>
  <c r="DW93" i="9" s="1"/>
  <c r="DV10" i="9"/>
  <c r="DV93" i="9" s="1"/>
  <c r="DU10" i="9"/>
  <c r="DU93" i="9" s="1"/>
  <c r="DT10" i="9"/>
  <c r="DT93" i="9" s="1"/>
  <c r="DS10" i="9"/>
  <c r="DS93" i="9" s="1"/>
  <c r="DR10" i="9"/>
  <c r="DR93" i="9" s="1"/>
  <c r="DQ10" i="9"/>
  <c r="DQ93" i="9" s="1"/>
  <c r="DP10" i="9"/>
  <c r="DP93" i="9" s="1"/>
  <c r="DO10" i="9"/>
  <c r="DO93" i="9" s="1"/>
  <c r="DM10" i="9"/>
  <c r="DL10" i="9"/>
  <c r="DL93" i="9" s="1"/>
  <c r="DK10" i="9"/>
  <c r="DK93" i="9" s="1"/>
  <c r="DJ10" i="9"/>
  <c r="DJ93" i="9" s="1"/>
  <c r="DH10" i="9"/>
  <c r="DH93" i="9" s="1"/>
  <c r="DG10" i="9"/>
  <c r="DG93" i="9" s="1"/>
  <c r="DF10" i="9"/>
  <c r="DF93" i="9" s="1"/>
  <c r="DE10" i="9"/>
  <c r="DE93" i="9" s="1"/>
  <c r="DD10" i="9"/>
  <c r="DD93" i="9" s="1"/>
  <c r="DB10" i="9"/>
  <c r="DA10" i="9"/>
  <c r="CZ10" i="9"/>
  <c r="CZ93" i="9" s="1"/>
  <c r="CY10" i="9"/>
  <c r="CY93" i="9" s="1"/>
  <c r="CX10" i="9"/>
  <c r="CX93" i="9" s="1"/>
  <c r="CW10" i="9"/>
  <c r="CW93" i="9" s="1"/>
  <c r="CV10" i="9"/>
  <c r="CV93" i="9" s="1"/>
  <c r="CU10" i="9"/>
  <c r="CU93" i="9" s="1"/>
  <c r="CT10" i="9"/>
  <c r="CT93" i="9" s="1"/>
  <c r="CS10" i="9"/>
  <c r="CS93" i="9" s="1"/>
  <c r="CR10" i="9"/>
  <c r="CR93" i="9" s="1"/>
  <c r="CQ10" i="9"/>
  <c r="CQ93" i="9" s="1"/>
  <c r="CP10" i="9"/>
  <c r="CO10" i="9"/>
  <c r="CN10" i="9"/>
  <c r="CN93" i="9" s="1"/>
  <c r="CM10" i="9"/>
  <c r="CM93" i="9" s="1"/>
  <c r="CL10" i="9"/>
  <c r="CL93" i="9" s="1"/>
  <c r="CK10" i="9"/>
  <c r="CK93" i="9" s="1"/>
  <c r="CJ10" i="9"/>
  <c r="CJ93" i="9" s="1"/>
  <c r="CI10" i="9"/>
  <c r="CH10" i="9"/>
  <c r="CH93" i="9" s="1"/>
  <c r="CG10" i="9"/>
  <c r="CG93" i="9" s="1"/>
  <c r="CF10" i="9"/>
  <c r="CF93" i="9" s="1"/>
  <c r="CE10" i="9"/>
  <c r="CE93" i="9" s="1"/>
  <c r="CD10" i="9"/>
  <c r="CC10" i="9"/>
  <c r="CB10" i="9"/>
  <c r="CB93" i="9" s="1"/>
  <c r="CA10" i="9"/>
  <c r="CA93" i="9" s="1"/>
  <c r="BZ10" i="9"/>
  <c r="BZ93" i="9" s="1"/>
  <c r="BY10" i="9"/>
  <c r="BY93" i="9" s="1"/>
  <c r="BX10" i="9"/>
  <c r="BX93" i="9" s="1"/>
  <c r="BW10" i="9"/>
  <c r="BW93" i="9" s="1"/>
  <c r="BV10" i="9"/>
  <c r="BV93" i="9" s="1"/>
  <c r="BU10" i="9"/>
  <c r="BU93" i="9" s="1"/>
  <c r="BT10" i="9"/>
  <c r="BT93" i="9" s="1"/>
  <c r="BS10" i="9"/>
  <c r="BS93" i="9" s="1"/>
  <c r="BR10" i="9"/>
  <c r="BQ10" i="9"/>
  <c r="BP10" i="9"/>
  <c r="BP93" i="9" s="1"/>
  <c r="BO10" i="9"/>
  <c r="BO93" i="9" s="1"/>
  <c r="BN10" i="9"/>
  <c r="BN93" i="9" s="1"/>
  <c r="BM10" i="9"/>
  <c r="BM93" i="9" s="1"/>
  <c r="BL10" i="9"/>
  <c r="BL93" i="9" s="1"/>
  <c r="BK10" i="9"/>
  <c r="BK93" i="9" s="1"/>
  <c r="BJ10" i="9"/>
  <c r="BJ93" i="9" s="1"/>
  <c r="BI10" i="9"/>
  <c r="BI93" i="9" s="1"/>
  <c r="BH10" i="9"/>
  <c r="BH93" i="9" s="1"/>
  <c r="BG10" i="9"/>
  <c r="BG93" i="9" s="1"/>
  <c r="BF10" i="9"/>
  <c r="BE10" i="9"/>
  <c r="BD10" i="9"/>
  <c r="BD93" i="9" s="1"/>
  <c r="BC10" i="9"/>
  <c r="BC93" i="9" s="1"/>
  <c r="BB10" i="9"/>
  <c r="BB93" i="9" s="1"/>
  <c r="BA10" i="9"/>
  <c r="AZ10" i="9"/>
  <c r="AZ93" i="9" s="1"/>
  <c r="AY10" i="9"/>
  <c r="AY93" i="9" s="1"/>
  <c r="AX10" i="9"/>
  <c r="AX93" i="9" s="1"/>
  <c r="AW10" i="9"/>
  <c r="AW93" i="9" s="1"/>
  <c r="AV10" i="9"/>
  <c r="AV93" i="9" s="1"/>
  <c r="AU10" i="9"/>
  <c r="AU93" i="9" s="1"/>
  <c r="AT10" i="9"/>
  <c r="AS10" i="9"/>
  <c r="AR10" i="9"/>
  <c r="AR93" i="9" s="1"/>
  <c r="AQ10" i="9"/>
  <c r="AQ93" i="9" s="1"/>
  <c r="AP10" i="9"/>
  <c r="AP93" i="9" s="1"/>
  <c r="AO10" i="9"/>
  <c r="AO93" i="9" s="1"/>
  <c r="AN10" i="9"/>
  <c r="AN93" i="9" s="1"/>
  <c r="AM10" i="9"/>
  <c r="AM93" i="9" s="1"/>
  <c r="AL10" i="9"/>
  <c r="AL93" i="9" s="1"/>
  <c r="AK10" i="9"/>
  <c r="AK93" i="9" s="1"/>
  <c r="AJ10" i="9"/>
  <c r="AJ93" i="9" s="1"/>
  <c r="AI10" i="9"/>
  <c r="AI93" i="9" s="1"/>
  <c r="AH10" i="9"/>
  <c r="AG10" i="9"/>
  <c r="AF10" i="9"/>
  <c r="AF93" i="9" s="1"/>
  <c r="AE10" i="9"/>
  <c r="AE93" i="9" s="1"/>
  <c r="AD10" i="9"/>
  <c r="AD93" i="9" s="1"/>
  <c r="AC10" i="9"/>
  <c r="AC93" i="9" s="1"/>
  <c r="AB10" i="9"/>
  <c r="AB93" i="9" s="1"/>
  <c r="AA10" i="9"/>
  <c r="AA93" i="9" s="1"/>
  <c r="Z10" i="9"/>
  <c r="Z93" i="9" s="1"/>
  <c r="Y10" i="9"/>
  <c r="Y93" i="9" s="1"/>
  <c r="X10" i="9"/>
  <c r="X93" i="9" s="1"/>
  <c r="W10" i="9"/>
  <c r="W93" i="9" s="1"/>
  <c r="V10" i="9"/>
  <c r="U10" i="9"/>
  <c r="T10" i="9"/>
  <c r="T93" i="9" s="1"/>
  <c r="S10" i="9"/>
  <c r="S93" i="9" s="1"/>
  <c r="Q10" i="9"/>
  <c r="Q93" i="9" s="1"/>
  <c r="P10" i="9"/>
  <c r="P93" i="9" s="1"/>
  <c r="O10" i="9"/>
  <c r="O93" i="9" s="1"/>
  <c r="N10" i="9"/>
  <c r="M10" i="9"/>
  <c r="M93" i="9" s="1"/>
  <c r="L10" i="9"/>
  <c r="L93" i="9" s="1"/>
  <c r="K10" i="9"/>
  <c r="K93" i="9" s="1"/>
  <c r="J10" i="9"/>
  <c r="J93" i="9" s="1"/>
  <c r="I10" i="9"/>
  <c r="H10" i="9"/>
  <c r="F10" i="9"/>
  <c r="F93" i="9" s="1"/>
  <c r="E10" i="9"/>
  <c r="E93" i="9" s="1"/>
  <c r="D10" i="9"/>
  <c r="D93" i="9" s="1"/>
  <c r="FX9" i="9"/>
  <c r="FW9" i="9"/>
  <c r="FV9" i="9"/>
  <c r="FU9" i="9"/>
  <c r="FT9" i="9"/>
  <c r="FS9" i="9"/>
  <c r="FR9" i="9"/>
  <c r="FQ9" i="9"/>
  <c r="FP9" i="9"/>
  <c r="FO9" i="9"/>
  <c r="FN9" i="9"/>
  <c r="FM9" i="9"/>
  <c r="FL9" i="9"/>
  <c r="FK9" i="9"/>
  <c r="FJ9" i="9"/>
  <c r="FI9" i="9"/>
  <c r="FH9" i="9"/>
  <c r="FG9" i="9"/>
  <c r="FF9" i="9"/>
  <c r="FE9" i="9"/>
  <c r="FD9" i="9"/>
  <c r="FC9" i="9"/>
  <c r="FB9" i="9"/>
  <c r="FA9" i="9"/>
  <c r="EZ9" i="9"/>
  <c r="EY9" i="9"/>
  <c r="EX9" i="9"/>
  <c r="EW9" i="9"/>
  <c r="EV9" i="9"/>
  <c r="EU9" i="9"/>
  <c r="ET9" i="9"/>
  <c r="ES9" i="9"/>
  <c r="ER9" i="9"/>
  <c r="EQ9" i="9"/>
  <c r="EP9" i="9"/>
  <c r="EO9" i="9"/>
  <c r="EN9" i="9"/>
  <c r="EM9" i="9"/>
  <c r="EL9" i="9"/>
  <c r="EK9" i="9"/>
  <c r="EJ9" i="9"/>
  <c r="EI9" i="9"/>
  <c r="EH9" i="9"/>
  <c r="EG9" i="9"/>
  <c r="EF9" i="9"/>
  <c r="EE9" i="9"/>
  <c r="ED9" i="9"/>
  <c r="EC9" i="9"/>
  <c r="EB9" i="9"/>
  <c r="EA9" i="9"/>
  <c r="DZ9" i="9"/>
  <c r="DY9" i="9"/>
  <c r="DX9" i="9"/>
  <c r="DW9" i="9"/>
  <c r="DV9" i="9"/>
  <c r="DU9" i="9"/>
  <c r="DT9" i="9"/>
  <c r="DS9" i="9"/>
  <c r="DR9" i="9"/>
  <c r="DQ9" i="9"/>
  <c r="DP9" i="9"/>
  <c r="DO9" i="9"/>
  <c r="DM9" i="9"/>
  <c r="DL9" i="9"/>
  <c r="DK9" i="9"/>
  <c r="DJ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Q9" i="9"/>
  <c r="P9" i="9"/>
  <c r="O9" i="9"/>
  <c r="N9" i="9"/>
  <c r="M9" i="9"/>
  <c r="L9" i="9"/>
  <c r="K9" i="9"/>
  <c r="J9" i="9"/>
  <c r="I9" i="9"/>
  <c r="H9" i="9"/>
  <c r="F9" i="9"/>
  <c r="E9" i="9"/>
  <c r="D9" i="9"/>
  <c r="FX8" i="9"/>
  <c r="FW8" i="9"/>
  <c r="FV8" i="9"/>
  <c r="FU8" i="9"/>
  <c r="FT8" i="9"/>
  <c r="FS8" i="9"/>
  <c r="FR8" i="9"/>
  <c r="FQ8" i="9"/>
  <c r="FP8" i="9"/>
  <c r="FO8" i="9"/>
  <c r="FN8" i="9"/>
  <c r="FM8" i="9"/>
  <c r="FL8" i="9"/>
  <c r="FK8" i="9"/>
  <c r="FJ8" i="9"/>
  <c r="FI8" i="9"/>
  <c r="FH8" i="9"/>
  <c r="FG8" i="9"/>
  <c r="FF8" i="9"/>
  <c r="FE8" i="9"/>
  <c r="FD8" i="9"/>
  <c r="FC8" i="9"/>
  <c r="FB8" i="9"/>
  <c r="FA8" i="9"/>
  <c r="EZ8" i="9"/>
  <c r="EY8" i="9"/>
  <c r="EX8" i="9"/>
  <c r="EW8" i="9"/>
  <c r="EV8" i="9"/>
  <c r="EU8" i="9"/>
  <c r="ET8" i="9"/>
  <c r="ES8" i="9"/>
  <c r="ER8" i="9"/>
  <c r="EQ8" i="9"/>
  <c r="EP8" i="9"/>
  <c r="EO8" i="9"/>
  <c r="EN8" i="9"/>
  <c r="EM8" i="9"/>
  <c r="EL8" i="9"/>
  <c r="EK8" i="9"/>
  <c r="EJ8" i="9"/>
  <c r="EI8" i="9"/>
  <c r="EH8" i="9"/>
  <c r="EG8" i="9"/>
  <c r="EF8" i="9"/>
  <c r="EE8" i="9"/>
  <c r="ED8" i="9"/>
  <c r="EC8" i="9"/>
  <c r="EB8" i="9"/>
  <c r="EA8" i="9"/>
  <c r="DZ8" i="9"/>
  <c r="DY8" i="9"/>
  <c r="DX8" i="9"/>
  <c r="DW8" i="9"/>
  <c r="DV8" i="9"/>
  <c r="DU8" i="9"/>
  <c r="DT8" i="9"/>
  <c r="DS8" i="9"/>
  <c r="DR8" i="9"/>
  <c r="DQ8" i="9"/>
  <c r="DP8" i="9"/>
  <c r="DO8" i="9"/>
  <c r="DM8" i="9"/>
  <c r="DL8" i="9"/>
  <c r="DK8" i="9"/>
  <c r="DJ8" i="9"/>
  <c r="DH8" i="9"/>
  <c r="DG8" i="9"/>
  <c r="DF8" i="9"/>
  <c r="DE8" i="9"/>
  <c r="DD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Q8" i="9"/>
  <c r="P8" i="9"/>
  <c r="O8" i="9"/>
  <c r="N8" i="9"/>
  <c r="M8" i="9"/>
  <c r="L8" i="9"/>
  <c r="K8" i="9"/>
  <c r="J8" i="9"/>
  <c r="I8" i="9"/>
  <c r="H8" i="9"/>
  <c r="F8" i="9"/>
  <c r="E8" i="9"/>
  <c r="D8" i="9"/>
  <c r="C48" i="9"/>
  <c r="C47" i="9"/>
  <c r="FX35" i="9"/>
  <c r="FX100" i="9" s="1"/>
  <c r="FW35" i="9"/>
  <c r="FW100" i="9" s="1"/>
  <c r="FV35" i="9"/>
  <c r="FU35" i="9"/>
  <c r="FT35" i="9"/>
  <c r="FS35" i="9"/>
  <c r="FR35" i="9"/>
  <c r="FQ35" i="9"/>
  <c r="FP35" i="9"/>
  <c r="FO35" i="9"/>
  <c r="FO100" i="9" s="1"/>
  <c r="FN35" i="9"/>
  <c r="FM35" i="9"/>
  <c r="FL35" i="9"/>
  <c r="FL100" i="9" s="1"/>
  <c r="FK35" i="9"/>
  <c r="FK100" i="9" s="1"/>
  <c r="FJ35" i="9"/>
  <c r="FI35" i="9"/>
  <c r="FH35" i="9"/>
  <c r="FG35" i="9"/>
  <c r="FF35" i="9"/>
  <c r="FE35" i="9"/>
  <c r="FD35" i="9"/>
  <c r="FC35" i="9"/>
  <c r="FC100" i="9" s="1"/>
  <c r="FB35" i="9"/>
  <c r="FA35" i="9"/>
  <c r="EZ35" i="9"/>
  <c r="EZ100" i="9" s="1"/>
  <c r="EY35" i="9"/>
  <c r="EY100" i="9" s="1"/>
  <c r="EX35" i="9"/>
  <c r="EW35" i="9"/>
  <c r="EV35" i="9"/>
  <c r="EU35" i="9"/>
  <c r="ET35" i="9"/>
  <c r="ES35" i="9"/>
  <c r="ER35" i="9"/>
  <c r="EQ35" i="9"/>
  <c r="EQ100" i="9" s="1"/>
  <c r="EP35" i="9"/>
  <c r="EO35" i="9"/>
  <c r="EN35" i="9"/>
  <c r="EN100" i="9" s="1"/>
  <c r="EM35" i="9"/>
  <c r="EM100" i="9" s="1"/>
  <c r="EL35" i="9"/>
  <c r="EK35" i="9"/>
  <c r="EJ35" i="9"/>
  <c r="EI35" i="9"/>
  <c r="EH35" i="9"/>
  <c r="EG35" i="9"/>
  <c r="EF35" i="9"/>
  <c r="EE35" i="9"/>
  <c r="EE100" i="9" s="1"/>
  <c r="ED35" i="9"/>
  <c r="EC35" i="9"/>
  <c r="EB35" i="9"/>
  <c r="EB100" i="9" s="1"/>
  <c r="EA35" i="9"/>
  <c r="EA100" i="9" s="1"/>
  <c r="DZ35" i="9"/>
  <c r="DY35" i="9"/>
  <c r="DX35" i="9"/>
  <c r="DW35" i="9"/>
  <c r="DV35" i="9"/>
  <c r="DU35" i="9"/>
  <c r="DT35" i="9"/>
  <c r="DS35" i="9"/>
  <c r="DR35" i="9"/>
  <c r="DQ35" i="9"/>
  <c r="DP35" i="9"/>
  <c r="DP100" i="9" s="1"/>
  <c r="DO35" i="9"/>
  <c r="DO100" i="9" s="1"/>
  <c r="DN35" i="9"/>
  <c r="DM35" i="9"/>
  <c r="DL35" i="9"/>
  <c r="DK35" i="9"/>
  <c r="DJ35" i="9"/>
  <c r="DI35" i="9"/>
  <c r="DH35" i="9"/>
  <c r="DG35" i="9"/>
  <c r="DF35" i="9"/>
  <c r="DE35" i="9"/>
  <c r="DD35" i="9"/>
  <c r="DD100" i="9" s="1"/>
  <c r="DC35" i="9"/>
  <c r="DC100" i="9" s="1"/>
  <c r="DB35" i="9"/>
  <c r="DA35" i="9"/>
  <c r="CZ35" i="9"/>
  <c r="CY35" i="9"/>
  <c r="CX35" i="9"/>
  <c r="CW35" i="9"/>
  <c r="CV35" i="9"/>
  <c r="CU35" i="9"/>
  <c r="CT35" i="9"/>
  <c r="CS35" i="9"/>
  <c r="CR35" i="9"/>
  <c r="CR100" i="9" s="1"/>
  <c r="CQ35" i="9"/>
  <c r="CQ100" i="9" s="1"/>
  <c r="CP35" i="9"/>
  <c r="CO35" i="9"/>
  <c r="CN35" i="9"/>
  <c r="CM35" i="9"/>
  <c r="CL35" i="9"/>
  <c r="CK35" i="9"/>
  <c r="CJ35" i="9"/>
  <c r="CI35" i="9"/>
  <c r="CH35" i="9"/>
  <c r="CG35" i="9"/>
  <c r="CF35" i="9"/>
  <c r="CF100" i="9" s="1"/>
  <c r="CE35" i="9"/>
  <c r="CE100" i="9" s="1"/>
  <c r="CD35" i="9"/>
  <c r="CC35" i="9"/>
  <c r="CB35" i="9"/>
  <c r="CA35" i="9"/>
  <c r="BZ35" i="9"/>
  <c r="BY35" i="9"/>
  <c r="BX35" i="9"/>
  <c r="BW35" i="9"/>
  <c r="BW100" i="9" s="1"/>
  <c r="BV35" i="9"/>
  <c r="BU35" i="9"/>
  <c r="BT35" i="9"/>
  <c r="BS35" i="9"/>
  <c r="BS100" i="9" s="1"/>
  <c r="BR35" i="9"/>
  <c r="BQ35" i="9"/>
  <c r="BP35" i="9"/>
  <c r="BO35" i="9"/>
  <c r="BN35" i="9"/>
  <c r="BM35" i="9"/>
  <c r="BL35" i="9"/>
  <c r="BK35" i="9"/>
  <c r="BK100" i="9" s="1"/>
  <c r="BJ35" i="9"/>
  <c r="BI35" i="9"/>
  <c r="BH35" i="9"/>
  <c r="BH100" i="9" s="1"/>
  <c r="BG35" i="9"/>
  <c r="BG100" i="9" s="1"/>
  <c r="BF35" i="9"/>
  <c r="BE35" i="9"/>
  <c r="BD35" i="9"/>
  <c r="BC35" i="9"/>
  <c r="BB35" i="9"/>
  <c r="BA35" i="9"/>
  <c r="AZ35" i="9"/>
  <c r="AY35" i="9"/>
  <c r="AY100" i="9" s="1"/>
  <c r="AX35" i="9"/>
  <c r="AW35" i="9"/>
  <c r="AV35" i="9"/>
  <c r="AV100" i="9" s="1"/>
  <c r="AU35" i="9"/>
  <c r="AU100" i="9" s="1"/>
  <c r="AT35" i="9"/>
  <c r="AS35" i="9"/>
  <c r="AR35" i="9"/>
  <c r="AQ35" i="9"/>
  <c r="AP35" i="9"/>
  <c r="AO35" i="9"/>
  <c r="AN35" i="9"/>
  <c r="AM35" i="9"/>
  <c r="AM100" i="9" s="1"/>
  <c r="AL35" i="9"/>
  <c r="AK35" i="9"/>
  <c r="AJ35" i="9"/>
  <c r="AJ100" i="9" s="1"/>
  <c r="AI35" i="9"/>
  <c r="AI100" i="9" s="1"/>
  <c r="AH35" i="9"/>
  <c r="AG35" i="9"/>
  <c r="AF35" i="9"/>
  <c r="AE35" i="9"/>
  <c r="AD35" i="9"/>
  <c r="AC35" i="9"/>
  <c r="AB35" i="9"/>
  <c r="AA35" i="9"/>
  <c r="AA100" i="9" s="1"/>
  <c r="Z35" i="9"/>
  <c r="Y35" i="9"/>
  <c r="X35" i="9"/>
  <c r="X100" i="9" s="1"/>
  <c r="W35" i="9"/>
  <c r="W100" i="9" s="1"/>
  <c r="V35" i="9"/>
  <c r="U35" i="9"/>
  <c r="T35" i="9"/>
  <c r="S35" i="9"/>
  <c r="R35" i="9"/>
  <c r="Q35" i="9"/>
  <c r="P35" i="9"/>
  <c r="O35" i="9"/>
  <c r="O100" i="9" s="1"/>
  <c r="N35" i="9"/>
  <c r="M35" i="9"/>
  <c r="L35" i="9"/>
  <c r="L100" i="9" s="1"/>
  <c r="K35" i="9"/>
  <c r="K100" i="9" s="1"/>
  <c r="J35" i="9"/>
  <c r="I35" i="9"/>
  <c r="H35" i="9"/>
  <c r="G35" i="9"/>
  <c r="F35" i="9"/>
  <c r="E35" i="9"/>
  <c r="D35" i="9"/>
  <c r="C35" i="9"/>
  <c r="C100" i="9" s="1"/>
  <c r="FX34" i="9"/>
  <c r="FW34" i="9"/>
  <c r="FV34" i="9"/>
  <c r="FU34" i="9"/>
  <c r="FU98" i="9" s="1"/>
  <c r="FT34" i="9"/>
  <c r="FS34" i="9"/>
  <c r="FR34" i="9"/>
  <c r="FQ34" i="9"/>
  <c r="FP34" i="9"/>
  <c r="FO34" i="9"/>
  <c r="FN34" i="9"/>
  <c r="FM34" i="9"/>
  <c r="FM98" i="9" s="1"/>
  <c r="FL34" i="9"/>
  <c r="FK34" i="9"/>
  <c r="FJ34" i="9"/>
  <c r="FJ98" i="9" s="1"/>
  <c r="FI34" i="9"/>
  <c r="FI98" i="9" s="1"/>
  <c r="FH34" i="9"/>
  <c r="FG34" i="9"/>
  <c r="FF34" i="9"/>
  <c r="FE34" i="9"/>
  <c r="FD34" i="9"/>
  <c r="FC34" i="9"/>
  <c r="FB34" i="9"/>
  <c r="FA34" i="9"/>
  <c r="FA98" i="9" s="1"/>
  <c r="EZ34" i="9"/>
  <c r="EY34" i="9"/>
  <c r="EX34" i="9"/>
  <c r="EW34" i="9"/>
  <c r="EW98" i="9" s="1"/>
  <c r="EV34" i="9"/>
  <c r="EU34" i="9"/>
  <c r="ET34" i="9"/>
  <c r="ES34" i="9"/>
  <c r="ER34" i="9"/>
  <c r="EQ34" i="9"/>
  <c r="EP34" i="9"/>
  <c r="EO34" i="9"/>
  <c r="EO98" i="9" s="1"/>
  <c r="EN34" i="9"/>
  <c r="EM34" i="9"/>
  <c r="EL34" i="9"/>
  <c r="EK34" i="9"/>
  <c r="EK98" i="9" s="1"/>
  <c r="EJ34" i="9"/>
  <c r="EI34" i="9"/>
  <c r="EH34" i="9"/>
  <c r="EG34" i="9"/>
  <c r="EF34" i="9"/>
  <c r="EE34" i="9"/>
  <c r="ED34" i="9"/>
  <c r="EC34" i="9"/>
  <c r="EC98" i="9" s="1"/>
  <c r="EB34" i="9"/>
  <c r="EA34" i="9"/>
  <c r="DZ34" i="9"/>
  <c r="DZ98" i="9" s="1"/>
  <c r="DY34" i="9"/>
  <c r="DY98" i="9" s="1"/>
  <c r="DX34" i="9"/>
  <c r="DW34" i="9"/>
  <c r="DV34" i="9"/>
  <c r="DU34" i="9"/>
  <c r="DT34" i="9"/>
  <c r="DS34" i="9"/>
  <c r="DR34" i="9"/>
  <c r="DQ34" i="9"/>
  <c r="DQ98" i="9" s="1"/>
  <c r="DP34" i="9"/>
  <c r="DO34" i="9"/>
  <c r="DN34" i="9"/>
  <c r="DN98" i="9" s="1"/>
  <c r="DM34" i="9"/>
  <c r="DM98" i="9" s="1"/>
  <c r="DL34" i="9"/>
  <c r="DK34" i="9"/>
  <c r="DJ34" i="9"/>
  <c r="DI34" i="9"/>
  <c r="DH34" i="9"/>
  <c r="DG34" i="9"/>
  <c r="DF34" i="9"/>
  <c r="DE34" i="9"/>
  <c r="DE98" i="9" s="1"/>
  <c r="DD34" i="9"/>
  <c r="DC34" i="9"/>
  <c r="DB34" i="9"/>
  <c r="DB98" i="9" s="1"/>
  <c r="DA34" i="9"/>
  <c r="DA98" i="9" s="1"/>
  <c r="CZ34" i="9"/>
  <c r="CY34" i="9"/>
  <c r="CX34" i="9"/>
  <c r="CW34" i="9"/>
  <c r="CV34" i="9"/>
  <c r="CU34" i="9"/>
  <c r="CT34" i="9"/>
  <c r="CS34" i="9"/>
  <c r="CS98" i="9" s="1"/>
  <c r="CR34" i="9"/>
  <c r="CQ34" i="9"/>
  <c r="CP34" i="9"/>
  <c r="CP98" i="9" s="1"/>
  <c r="CO34" i="9"/>
  <c r="CO98" i="9" s="1"/>
  <c r="CN34" i="9"/>
  <c r="CM34" i="9"/>
  <c r="CL34" i="9"/>
  <c r="CK34" i="9"/>
  <c r="CJ34" i="9"/>
  <c r="CI34" i="9"/>
  <c r="CH34" i="9"/>
  <c r="CG34" i="9"/>
  <c r="CG98" i="9" s="1"/>
  <c r="CF34" i="9"/>
  <c r="CE34" i="9"/>
  <c r="CD34" i="9"/>
  <c r="CD98" i="9" s="1"/>
  <c r="CC34" i="9"/>
  <c r="CC98" i="9" s="1"/>
  <c r="CB34" i="9"/>
  <c r="CA34" i="9"/>
  <c r="BZ34" i="9"/>
  <c r="BY34" i="9"/>
  <c r="BX34" i="9"/>
  <c r="BW34" i="9"/>
  <c r="BV34" i="9"/>
  <c r="BU34" i="9"/>
  <c r="BU98" i="9" s="1"/>
  <c r="BT34" i="9"/>
  <c r="BS34" i="9"/>
  <c r="BR34" i="9"/>
  <c r="BR98" i="9" s="1"/>
  <c r="BQ34" i="9"/>
  <c r="BQ98" i="9" s="1"/>
  <c r="BP34" i="9"/>
  <c r="BO34" i="9"/>
  <c r="BN34" i="9"/>
  <c r="BM34" i="9"/>
  <c r="BL34" i="9"/>
  <c r="BK34" i="9"/>
  <c r="BJ34" i="9"/>
  <c r="BI34" i="9"/>
  <c r="BI98" i="9" s="1"/>
  <c r="BH34" i="9"/>
  <c r="BG34" i="9"/>
  <c r="BF34" i="9"/>
  <c r="BE34" i="9"/>
  <c r="BE98" i="9" s="1"/>
  <c r="BD34" i="9"/>
  <c r="BC34" i="9"/>
  <c r="BB34" i="9"/>
  <c r="BA34" i="9"/>
  <c r="AZ34" i="9"/>
  <c r="AY34" i="9"/>
  <c r="AX34" i="9"/>
  <c r="AW34" i="9"/>
  <c r="AW98" i="9" s="1"/>
  <c r="AV34" i="9"/>
  <c r="AU34" i="9"/>
  <c r="AT34" i="9"/>
  <c r="AS34" i="9"/>
  <c r="AS98" i="9" s="1"/>
  <c r="AR34" i="9"/>
  <c r="AQ34" i="9"/>
  <c r="AP34" i="9"/>
  <c r="AO34" i="9"/>
  <c r="AN34" i="9"/>
  <c r="AM34" i="9"/>
  <c r="AL34" i="9"/>
  <c r="AK34" i="9"/>
  <c r="AK98" i="9" s="1"/>
  <c r="AJ34" i="9"/>
  <c r="AI34" i="9"/>
  <c r="AH34" i="9"/>
  <c r="AG34" i="9"/>
  <c r="AF34" i="9"/>
  <c r="AE34" i="9"/>
  <c r="AD34" i="9"/>
  <c r="AC34" i="9"/>
  <c r="AB34" i="9"/>
  <c r="AA34" i="9"/>
  <c r="Z34" i="9"/>
  <c r="Y34" i="9"/>
  <c r="Y98" i="9" s="1"/>
  <c r="X34" i="9"/>
  <c r="W34" i="9"/>
  <c r="V34" i="9"/>
  <c r="U34" i="9"/>
  <c r="U98" i="9" s="1"/>
  <c r="T34" i="9"/>
  <c r="S34" i="9"/>
  <c r="R34" i="9"/>
  <c r="Q34" i="9"/>
  <c r="P34" i="9"/>
  <c r="O34" i="9"/>
  <c r="N34" i="9"/>
  <c r="M34" i="9"/>
  <c r="M98" i="9" s="1"/>
  <c r="L34" i="9"/>
  <c r="K34" i="9"/>
  <c r="J34" i="9"/>
  <c r="J98" i="9" s="1"/>
  <c r="I34" i="9"/>
  <c r="I98" i="9" s="1"/>
  <c r="H34" i="9"/>
  <c r="G34" i="9"/>
  <c r="F34" i="9"/>
  <c r="E34" i="9"/>
  <c r="D34" i="9"/>
  <c r="C34" i="9"/>
  <c r="FX33" i="9"/>
  <c r="FW33" i="9"/>
  <c r="FW102" i="9" s="1"/>
  <c r="FV33" i="9"/>
  <c r="FU33" i="9"/>
  <c r="FT33" i="9"/>
  <c r="FT102" i="9" s="1"/>
  <c r="FS33" i="9"/>
  <c r="FS102" i="9" s="1"/>
  <c r="FR33" i="9"/>
  <c r="FQ33" i="9"/>
  <c r="FP33" i="9"/>
  <c r="FO33" i="9"/>
  <c r="FN33" i="9"/>
  <c r="FM33" i="9"/>
  <c r="FL33" i="9"/>
  <c r="FK33" i="9"/>
  <c r="FK102" i="9" s="1"/>
  <c r="FJ33" i="9"/>
  <c r="FI33" i="9"/>
  <c r="FH33" i="9"/>
  <c r="FH102" i="9" s="1"/>
  <c r="FG33" i="9"/>
  <c r="FG102" i="9" s="1"/>
  <c r="FF33" i="9"/>
  <c r="FE33" i="9"/>
  <c r="FD33" i="9"/>
  <c r="FC33" i="9"/>
  <c r="FB33" i="9"/>
  <c r="FA33" i="9"/>
  <c r="EZ33" i="9"/>
  <c r="EY33" i="9"/>
  <c r="EX33" i="9"/>
  <c r="EW33" i="9"/>
  <c r="EV33" i="9"/>
  <c r="EV102" i="9" s="1"/>
  <c r="EU33" i="9"/>
  <c r="EU102" i="9" s="1"/>
  <c r="ET33" i="9"/>
  <c r="ES33" i="9"/>
  <c r="ER33" i="9"/>
  <c r="EQ33" i="9"/>
  <c r="EP33" i="9"/>
  <c r="EO33" i="9"/>
  <c r="EN33" i="9"/>
  <c r="EM33" i="9"/>
  <c r="EL33" i="9"/>
  <c r="EK33" i="9"/>
  <c r="EJ33" i="9"/>
  <c r="EJ102" i="9" s="1"/>
  <c r="EI33" i="9"/>
  <c r="EI102" i="9" s="1"/>
  <c r="EH33" i="9"/>
  <c r="EG33" i="9"/>
  <c r="EF33" i="9"/>
  <c r="EE33" i="9"/>
  <c r="ED33" i="9"/>
  <c r="EC33" i="9"/>
  <c r="EB33" i="9"/>
  <c r="EA33" i="9"/>
  <c r="DZ33" i="9"/>
  <c r="DY33" i="9"/>
  <c r="DX33" i="9"/>
  <c r="DX102" i="9" s="1"/>
  <c r="DW33" i="9"/>
  <c r="DW102" i="9" s="1"/>
  <c r="DV33" i="9"/>
  <c r="DU33" i="9"/>
  <c r="DT33" i="9"/>
  <c r="DS33" i="9"/>
  <c r="DR33" i="9"/>
  <c r="DQ33" i="9"/>
  <c r="DP33" i="9"/>
  <c r="DO33" i="9"/>
  <c r="DN33" i="9"/>
  <c r="DM33" i="9"/>
  <c r="DL33" i="9"/>
  <c r="DL102" i="9" s="1"/>
  <c r="DK33" i="9"/>
  <c r="DK102" i="9" s="1"/>
  <c r="DJ33" i="9"/>
  <c r="DI33" i="9"/>
  <c r="DH33" i="9"/>
  <c r="DG33" i="9"/>
  <c r="DF33" i="9"/>
  <c r="DE33" i="9"/>
  <c r="DD33" i="9"/>
  <c r="DC33" i="9"/>
  <c r="DC102" i="9" s="1"/>
  <c r="DB33" i="9"/>
  <c r="DA33" i="9"/>
  <c r="CZ33" i="9"/>
  <c r="CZ102" i="9" s="1"/>
  <c r="CY33" i="9"/>
  <c r="CY102" i="9" s="1"/>
  <c r="CX33" i="9"/>
  <c r="CW33" i="9"/>
  <c r="CV33" i="9"/>
  <c r="CU33" i="9"/>
  <c r="CT33" i="9"/>
  <c r="CS33" i="9"/>
  <c r="CR33" i="9"/>
  <c r="CQ33" i="9"/>
  <c r="CQ102" i="9" s="1"/>
  <c r="CP33" i="9"/>
  <c r="CO33" i="9"/>
  <c r="CN33" i="9"/>
  <c r="CM33" i="9"/>
  <c r="CM102" i="9" s="1"/>
  <c r="CL33" i="9"/>
  <c r="CK33" i="9"/>
  <c r="CJ33" i="9"/>
  <c r="CI33" i="9"/>
  <c r="CH33" i="9"/>
  <c r="CG33" i="9"/>
  <c r="CF33" i="9"/>
  <c r="CE33" i="9"/>
  <c r="CE102" i="9" s="1"/>
  <c r="CD33" i="9"/>
  <c r="CC33" i="9"/>
  <c r="CB33" i="9"/>
  <c r="CA33" i="9"/>
  <c r="CA102" i="9" s="1"/>
  <c r="BZ33" i="9"/>
  <c r="BY33" i="9"/>
  <c r="BX33" i="9"/>
  <c r="BW33" i="9"/>
  <c r="BV33" i="9"/>
  <c r="BU33" i="9"/>
  <c r="BT33" i="9"/>
  <c r="BS33" i="9"/>
  <c r="BS102" i="9" s="1"/>
  <c r="BR33" i="9"/>
  <c r="BQ33" i="9"/>
  <c r="BP33" i="9"/>
  <c r="BO33" i="9"/>
  <c r="BO102" i="9" s="1"/>
  <c r="BN33" i="9"/>
  <c r="BM33" i="9"/>
  <c r="BL33" i="9"/>
  <c r="BK33" i="9"/>
  <c r="BJ33" i="9"/>
  <c r="BI33" i="9"/>
  <c r="BH33" i="9"/>
  <c r="BG33" i="9"/>
  <c r="BG102" i="9" s="1"/>
  <c r="BF33" i="9"/>
  <c r="BE33" i="9"/>
  <c r="BD33" i="9"/>
  <c r="BD102" i="9" s="1"/>
  <c r="BC33" i="9"/>
  <c r="BC102" i="9" s="1"/>
  <c r="BB33" i="9"/>
  <c r="BA33" i="9"/>
  <c r="AZ33" i="9"/>
  <c r="AY33" i="9"/>
  <c r="AX33" i="9"/>
  <c r="AW33" i="9"/>
  <c r="AV33" i="9"/>
  <c r="AU33" i="9"/>
  <c r="AU102" i="9" s="1"/>
  <c r="AT33" i="9"/>
  <c r="AS33" i="9"/>
  <c r="AR33" i="9"/>
  <c r="AR102" i="9" s="1"/>
  <c r="AQ33" i="9"/>
  <c r="AQ102" i="9" s="1"/>
  <c r="AP33" i="9"/>
  <c r="AO33" i="9"/>
  <c r="AN33" i="9"/>
  <c r="AM33" i="9"/>
  <c r="AL33" i="9"/>
  <c r="AK33" i="9"/>
  <c r="AJ33" i="9"/>
  <c r="AI33" i="9"/>
  <c r="AI102" i="9" s="1"/>
  <c r="AH33" i="9"/>
  <c r="AG33" i="9"/>
  <c r="AF33" i="9"/>
  <c r="AF102" i="9" s="1"/>
  <c r="AE33" i="9"/>
  <c r="AE102" i="9" s="1"/>
  <c r="AD33" i="9"/>
  <c r="AC33" i="9"/>
  <c r="AB33" i="9"/>
  <c r="AA33" i="9"/>
  <c r="Z33" i="9"/>
  <c r="Y33" i="9"/>
  <c r="X33" i="9"/>
  <c r="W33" i="9"/>
  <c r="W102" i="9" s="1"/>
  <c r="V33" i="9"/>
  <c r="U33" i="9"/>
  <c r="T33" i="9"/>
  <c r="T102" i="9" s="1"/>
  <c r="S33" i="9"/>
  <c r="S102" i="9" s="1"/>
  <c r="R33" i="9"/>
  <c r="Q33" i="9"/>
  <c r="P33" i="9"/>
  <c r="O33" i="9"/>
  <c r="N33" i="9"/>
  <c r="M33" i="9"/>
  <c r="L33" i="9"/>
  <c r="K33" i="9"/>
  <c r="K102" i="9" s="1"/>
  <c r="J33" i="9"/>
  <c r="I33" i="9"/>
  <c r="H33" i="9"/>
  <c r="H102" i="9" s="1"/>
  <c r="G33" i="9"/>
  <c r="G102" i="9" s="1"/>
  <c r="F33" i="9"/>
  <c r="E33" i="9"/>
  <c r="D33" i="9"/>
  <c r="C33" i="9"/>
  <c r="FX32" i="9"/>
  <c r="FW32" i="9"/>
  <c r="FV32" i="9"/>
  <c r="FU32" i="9"/>
  <c r="FU95" i="9" s="1"/>
  <c r="FT32" i="9"/>
  <c r="FS32" i="9"/>
  <c r="FR32" i="9"/>
  <c r="FQ32" i="9"/>
  <c r="FQ95" i="9" s="1"/>
  <c r="FP32" i="9"/>
  <c r="FO32" i="9"/>
  <c r="FN32" i="9"/>
  <c r="FM32" i="9"/>
  <c r="FL32" i="9"/>
  <c r="FK32" i="9"/>
  <c r="FJ32" i="9"/>
  <c r="FI32" i="9"/>
  <c r="FI95" i="9" s="1"/>
  <c r="FH32" i="9"/>
  <c r="FG32" i="9"/>
  <c r="FF32" i="9"/>
  <c r="FF95" i="9" s="1"/>
  <c r="FE32" i="9"/>
  <c r="FE95" i="9" s="1"/>
  <c r="FD32" i="9"/>
  <c r="FC32" i="9"/>
  <c r="FB32" i="9"/>
  <c r="FA32" i="9"/>
  <c r="EZ32" i="9"/>
  <c r="EY32" i="9"/>
  <c r="EX32" i="9"/>
  <c r="EW32" i="9"/>
  <c r="EW95" i="9" s="1"/>
  <c r="EV32" i="9"/>
  <c r="EU32" i="9"/>
  <c r="ET32" i="9"/>
  <c r="ES32" i="9"/>
  <c r="ES95" i="9" s="1"/>
  <c r="ER32" i="9"/>
  <c r="EQ32" i="9"/>
  <c r="EP32" i="9"/>
  <c r="EO32" i="9"/>
  <c r="EN32" i="9"/>
  <c r="EM32" i="9"/>
  <c r="EL32" i="9"/>
  <c r="EK32" i="9"/>
  <c r="EK95" i="9" s="1"/>
  <c r="EJ32" i="9"/>
  <c r="EI32" i="9"/>
  <c r="EH32" i="9"/>
  <c r="EH95" i="9" s="1"/>
  <c r="EG32" i="9"/>
  <c r="EG95" i="9" s="1"/>
  <c r="EF32" i="9"/>
  <c r="EE32" i="9"/>
  <c r="ED32" i="9"/>
  <c r="EC32" i="9"/>
  <c r="EB32" i="9"/>
  <c r="EA32" i="9"/>
  <c r="DZ32" i="9"/>
  <c r="DY32" i="9"/>
  <c r="DY95" i="9" s="1"/>
  <c r="DX32" i="9"/>
  <c r="DW32" i="9"/>
  <c r="DV32" i="9"/>
  <c r="DV95" i="9" s="1"/>
  <c r="DU32" i="9"/>
  <c r="DU95" i="9" s="1"/>
  <c r="DT32" i="9"/>
  <c r="DS32" i="9"/>
  <c r="DR32" i="9"/>
  <c r="DQ32" i="9"/>
  <c r="DP32" i="9"/>
  <c r="DO32" i="9"/>
  <c r="DN32" i="9"/>
  <c r="DM32" i="9"/>
  <c r="DM95" i="9" s="1"/>
  <c r="DL32" i="9"/>
  <c r="DK32" i="9"/>
  <c r="DJ32" i="9"/>
  <c r="DJ95" i="9" s="1"/>
  <c r="DI32" i="9"/>
  <c r="DI95" i="9" s="1"/>
  <c r="DH32" i="9"/>
  <c r="DG32" i="9"/>
  <c r="DF32" i="9"/>
  <c r="DE32" i="9"/>
  <c r="DD32" i="9"/>
  <c r="DC32" i="9"/>
  <c r="DB32" i="9"/>
  <c r="DA32" i="9"/>
  <c r="DA95" i="9" s="1"/>
  <c r="CZ32" i="9"/>
  <c r="CY32" i="9"/>
  <c r="CX32" i="9"/>
  <c r="CX95" i="9" s="1"/>
  <c r="CW32" i="9"/>
  <c r="CW95" i="9" s="1"/>
  <c r="CV32" i="9"/>
  <c r="CU32" i="9"/>
  <c r="CT32" i="9"/>
  <c r="CS32" i="9"/>
  <c r="CR32" i="9"/>
  <c r="CQ32" i="9"/>
  <c r="CP32" i="9"/>
  <c r="CO32" i="9"/>
  <c r="CO95" i="9" s="1"/>
  <c r="CN32" i="9"/>
  <c r="CM32" i="9"/>
  <c r="CL32" i="9"/>
  <c r="CL95" i="9" s="1"/>
  <c r="CK32" i="9"/>
  <c r="CK95" i="9" s="1"/>
  <c r="CJ32" i="9"/>
  <c r="CI32" i="9"/>
  <c r="CH32" i="9"/>
  <c r="CG32" i="9"/>
  <c r="CF32" i="9"/>
  <c r="CE32" i="9"/>
  <c r="CD32" i="9"/>
  <c r="CC32" i="9"/>
  <c r="CC95" i="9" s="1"/>
  <c r="CB32" i="9"/>
  <c r="CA32" i="9"/>
  <c r="BZ32" i="9"/>
  <c r="BY32" i="9"/>
  <c r="BY95" i="9" s="1"/>
  <c r="BX32" i="9"/>
  <c r="BW32" i="9"/>
  <c r="BV32" i="9"/>
  <c r="BU32" i="9"/>
  <c r="BT32" i="9"/>
  <c r="BS32" i="9"/>
  <c r="BR32" i="9"/>
  <c r="BQ32" i="9"/>
  <c r="BQ95" i="9" s="1"/>
  <c r="BP32" i="9"/>
  <c r="BO32" i="9"/>
  <c r="BN32" i="9"/>
  <c r="BN95" i="9" s="1"/>
  <c r="BM32" i="9"/>
  <c r="BM95" i="9" s="1"/>
  <c r="BL32" i="9"/>
  <c r="BK32" i="9"/>
  <c r="BJ32" i="9"/>
  <c r="BI32" i="9"/>
  <c r="BH32" i="9"/>
  <c r="BG32" i="9"/>
  <c r="BF32" i="9"/>
  <c r="BE32" i="9"/>
  <c r="BE95" i="9" s="1"/>
  <c r="BD32" i="9"/>
  <c r="BC32" i="9"/>
  <c r="BB32" i="9"/>
  <c r="BA32" i="9"/>
  <c r="BA95" i="9" s="1"/>
  <c r="AZ32" i="9"/>
  <c r="AY32" i="9"/>
  <c r="AX32" i="9"/>
  <c r="AW32" i="9"/>
  <c r="AV32" i="9"/>
  <c r="AU32" i="9"/>
  <c r="AT32" i="9"/>
  <c r="AS32" i="9"/>
  <c r="AS95" i="9" s="1"/>
  <c r="AR32" i="9"/>
  <c r="AQ32" i="9"/>
  <c r="AP32" i="9"/>
  <c r="AP95" i="9" s="1"/>
  <c r="AO32" i="9"/>
  <c r="AO95" i="9" s="1"/>
  <c r="AN32" i="9"/>
  <c r="AM32" i="9"/>
  <c r="AL32" i="9"/>
  <c r="AK32" i="9"/>
  <c r="AJ32" i="9"/>
  <c r="AI32" i="9"/>
  <c r="AH32" i="9"/>
  <c r="AG32" i="9"/>
  <c r="AG95" i="9" s="1"/>
  <c r="AF32" i="9"/>
  <c r="AE32" i="9"/>
  <c r="AD32" i="9"/>
  <c r="AD95" i="9" s="1"/>
  <c r="AC32" i="9"/>
  <c r="AC95" i="9" s="1"/>
  <c r="AB32" i="9"/>
  <c r="AA32" i="9"/>
  <c r="Z32" i="9"/>
  <c r="Y32" i="9"/>
  <c r="X32" i="9"/>
  <c r="W32" i="9"/>
  <c r="V32" i="9"/>
  <c r="U32" i="9"/>
  <c r="U95" i="9" s="1"/>
  <c r="T32" i="9"/>
  <c r="S32" i="9"/>
  <c r="R32" i="9"/>
  <c r="Q32" i="9"/>
  <c r="Q95" i="9" s="1"/>
  <c r="P32" i="9"/>
  <c r="O32" i="9"/>
  <c r="N32" i="9"/>
  <c r="M32" i="9"/>
  <c r="L32" i="9"/>
  <c r="K32" i="9"/>
  <c r="J32" i="9"/>
  <c r="I32" i="9"/>
  <c r="I95" i="9" s="1"/>
  <c r="H32" i="9"/>
  <c r="G32" i="9"/>
  <c r="F32" i="9"/>
  <c r="E32" i="9"/>
  <c r="E95" i="9" s="1"/>
  <c r="D32" i="9"/>
  <c r="C32" i="9"/>
  <c r="FX31" i="9"/>
  <c r="FW31" i="9"/>
  <c r="FV31" i="9"/>
  <c r="FU31" i="9"/>
  <c r="FT31" i="9"/>
  <c r="FS31" i="9"/>
  <c r="FR31" i="9"/>
  <c r="FQ31" i="9"/>
  <c r="FP31" i="9"/>
  <c r="FO31" i="9"/>
  <c r="FN31" i="9"/>
  <c r="FM31" i="9"/>
  <c r="FL31" i="9"/>
  <c r="FK31" i="9"/>
  <c r="FJ31" i="9"/>
  <c r="FI31" i="9"/>
  <c r="FH31" i="9"/>
  <c r="FG31" i="9"/>
  <c r="FF31" i="9"/>
  <c r="FE31" i="9"/>
  <c r="FD31" i="9"/>
  <c r="FC31" i="9"/>
  <c r="FB31" i="9"/>
  <c r="FA31" i="9"/>
  <c r="EZ31" i="9"/>
  <c r="EY31" i="9"/>
  <c r="EX31" i="9"/>
  <c r="EW31" i="9"/>
  <c r="EV31" i="9"/>
  <c r="EU31" i="9"/>
  <c r="ET31" i="9"/>
  <c r="ES31" i="9"/>
  <c r="ER31" i="9"/>
  <c r="EQ31" i="9"/>
  <c r="EP31" i="9"/>
  <c r="EO31" i="9"/>
  <c r="EN31" i="9"/>
  <c r="EM31" i="9"/>
  <c r="EL31" i="9"/>
  <c r="EK31" i="9"/>
  <c r="EJ31" i="9"/>
  <c r="EI31" i="9"/>
  <c r="EH31" i="9"/>
  <c r="EG31" i="9"/>
  <c r="EF31" i="9"/>
  <c r="EE31" i="9"/>
  <c r="ED31" i="9"/>
  <c r="EC31" i="9"/>
  <c r="EB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O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B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O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B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O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B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O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D31" i="9"/>
  <c r="C31" i="9"/>
  <c r="FX30" i="9"/>
  <c r="FW30" i="9"/>
  <c r="FV30" i="9"/>
  <c r="FU30" i="9"/>
  <c r="FT30" i="9"/>
  <c r="FS30" i="9"/>
  <c r="FR30" i="9"/>
  <c r="FQ30" i="9"/>
  <c r="FP30" i="9"/>
  <c r="FO30" i="9"/>
  <c r="FN30" i="9"/>
  <c r="FN94" i="9" s="1"/>
  <c r="FM30" i="9"/>
  <c r="FM94" i="9" s="1"/>
  <c r="FL30" i="9"/>
  <c r="FK30" i="9"/>
  <c r="FJ30" i="9"/>
  <c r="FI30" i="9"/>
  <c r="FH30" i="9"/>
  <c r="FG30" i="9"/>
  <c r="FF30" i="9"/>
  <c r="FE30" i="9"/>
  <c r="FD30" i="9"/>
  <c r="FC30" i="9"/>
  <c r="FB30" i="9"/>
  <c r="FB94" i="9" s="1"/>
  <c r="FA30" i="9"/>
  <c r="FA94" i="9" s="1"/>
  <c r="EZ30" i="9"/>
  <c r="EY30" i="9"/>
  <c r="EX30" i="9"/>
  <c r="EW30" i="9"/>
  <c r="EV30" i="9"/>
  <c r="EU30" i="9"/>
  <c r="ET30" i="9"/>
  <c r="ES30" i="9"/>
  <c r="ER30" i="9"/>
  <c r="EQ30" i="9"/>
  <c r="EP30" i="9"/>
  <c r="EP94" i="9" s="1"/>
  <c r="EO30" i="9"/>
  <c r="EO94" i="9" s="1"/>
  <c r="EN30" i="9"/>
  <c r="EM30" i="9"/>
  <c r="EL30" i="9"/>
  <c r="EK30" i="9"/>
  <c r="EJ30" i="9"/>
  <c r="EI30" i="9"/>
  <c r="EH30" i="9"/>
  <c r="EG30" i="9"/>
  <c r="EG94" i="9" s="1"/>
  <c r="EF30" i="9"/>
  <c r="EE30" i="9"/>
  <c r="ED30" i="9"/>
  <c r="ED94" i="9" s="1"/>
  <c r="EC30" i="9"/>
  <c r="EC94" i="9" s="1"/>
  <c r="EB30" i="9"/>
  <c r="EA30" i="9"/>
  <c r="DZ30" i="9"/>
  <c r="DY30" i="9"/>
  <c r="DX30" i="9"/>
  <c r="DW30" i="9"/>
  <c r="DV30" i="9"/>
  <c r="DU30" i="9"/>
  <c r="DU94" i="9" s="1"/>
  <c r="DT30" i="9"/>
  <c r="DS30" i="9"/>
  <c r="DR30" i="9"/>
  <c r="DR94" i="9" s="1"/>
  <c r="DQ30" i="9"/>
  <c r="DQ94" i="9" s="1"/>
  <c r="DP30" i="9"/>
  <c r="DO30" i="9"/>
  <c r="DN30" i="9"/>
  <c r="DM30" i="9"/>
  <c r="DL30" i="9"/>
  <c r="DK30" i="9"/>
  <c r="DJ30" i="9"/>
  <c r="DI30" i="9"/>
  <c r="DI94" i="9" s="1"/>
  <c r="DH30" i="9"/>
  <c r="DG30" i="9"/>
  <c r="DF30" i="9"/>
  <c r="DE30" i="9"/>
  <c r="DE94" i="9" s="1"/>
  <c r="DD30" i="9"/>
  <c r="DC30" i="9"/>
  <c r="DB30" i="9"/>
  <c r="DA30" i="9"/>
  <c r="CZ30" i="9"/>
  <c r="CY30" i="9"/>
  <c r="CX30" i="9"/>
  <c r="CW30" i="9"/>
  <c r="CW94" i="9" s="1"/>
  <c r="CV30" i="9"/>
  <c r="CU30" i="9"/>
  <c r="CT30" i="9"/>
  <c r="CT94" i="9" s="1"/>
  <c r="CS30" i="9"/>
  <c r="CS94" i="9" s="1"/>
  <c r="CR30" i="9"/>
  <c r="CQ30" i="9"/>
  <c r="CP30" i="9"/>
  <c r="CO30" i="9"/>
  <c r="CN30" i="9"/>
  <c r="CM30" i="9"/>
  <c r="CL30" i="9"/>
  <c r="CK30" i="9"/>
  <c r="CK94" i="9" s="1"/>
  <c r="CJ30" i="9"/>
  <c r="CI30" i="9"/>
  <c r="CH30" i="9"/>
  <c r="CG30" i="9"/>
  <c r="CG94" i="9" s="1"/>
  <c r="CF30" i="9"/>
  <c r="CE30" i="9"/>
  <c r="CD30" i="9"/>
  <c r="CC30" i="9"/>
  <c r="CB30" i="9"/>
  <c r="CA30" i="9"/>
  <c r="BZ30" i="9"/>
  <c r="BY30" i="9"/>
  <c r="BY94" i="9" s="1"/>
  <c r="BX30" i="9"/>
  <c r="BW30" i="9"/>
  <c r="BV30" i="9"/>
  <c r="BU30" i="9"/>
  <c r="BU94" i="9" s="1"/>
  <c r="BT30" i="9"/>
  <c r="BS30" i="9"/>
  <c r="BR30" i="9"/>
  <c r="BQ30" i="9"/>
  <c r="BP30" i="9"/>
  <c r="BO30" i="9"/>
  <c r="BN30" i="9"/>
  <c r="BM30" i="9"/>
  <c r="BM94" i="9" s="1"/>
  <c r="BL30" i="9"/>
  <c r="BK30" i="9"/>
  <c r="BJ30" i="9"/>
  <c r="BJ94" i="9" s="1"/>
  <c r="BI30" i="9"/>
  <c r="BI94" i="9" s="1"/>
  <c r="BH30" i="9"/>
  <c r="BG30" i="9"/>
  <c r="BF30" i="9"/>
  <c r="BE30" i="9"/>
  <c r="BD30" i="9"/>
  <c r="BC30" i="9"/>
  <c r="BB30" i="9"/>
  <c r="BA30" i="9"/>
  <c r="BA94" i="9" s="1"/>
  <c r="AZ30" i="9"/>
  <c r="AY30" i="9"/>
  <c r="AX30" i="9"/>
  <c r="AX94" i="9" s="1"/>
  <c r="AW30" i="9"/>
  <c r="AW94" i="9" s="1"/>
  <c r="AV30" i="9"/>
  <c r="AU30" i="9"/>
  <c r="AT30" i="9"/>
  <c r="AS30" i="9"/>
  <c r="AR30" i="9"/>
  <c r="AQ30" i="9"/>
  <c r="AP30" i="9"/>
  <c r="AO30" i="9"/>
  <c r="AO94" i="9" s="1"/>
  <c r="AN30" i="9"/>
  <c r="AM30" i="9"/>
  <c r="AL30" i="9"/>
  <c r="AL94" i="9" s="1"/>
  <c r="AL105" i="9" s="1"/>
  <c r="AK30" i="9"/>
  <c r="AK94" i="9" s="1"/>
  <c r="AJ30" i="9"/>
  <c r="AI30" i="9"/>
  <c r="AH30" i="9"/>
  <c r="AG30" i="9"/>
  <c r="AF30" i="9"/>
  <c r="AE30" i="9"/>
  <c r="AD30" i="9"/>
  <c r="AC30" i="9"/>
  <c r="AC94" i="9" s="1"/>
  <c r="AB30" i="9"/>
  <c r="AA30" i="9"/>
  <c r="Z30" i="9"/>
  <c r="Z94" i="9" s="1"/>
  <c r="Y30" i="9"/>
  <c r="Y94" i="9" s="1"/>
  <c r="X30" i="9"/>
  <c r="W30" i="9"/>
  <c r="V30" i="9"/>
  <c r="U30" i="9"/>
  <c r="T30" i="9"/>
  <c r="S30" i="9"/>
  <c r="R30" i="9"/>
  <c r="Q30" i="9"/>
  <c r="Q94" i="9" s="1"/>
  <c r="P30" i="9"/>
  <c r="O30" i="9"/>
  <c r="N30" i="9"/>
  <c r="N94" i="9" s="1"/>
  <c r="M30" i="9"/>
  <c r="M94" i="9" s="1"/>
  <c r="L30" i="9"/>
  <c r="K30" i="9"/>
  <c r="J30" i="9"/>
  <c r="I30" i="9"/>
  <c r="H30" i="9"/>
  <c r="G30" i="9"/>
  <c r="F30" i="9"/>
  <c r="E30" i="9"/>
  <c r="E94" i="9" s="1"/>
  <c r="D30" i="9"/>
  <c r="C30" i="9"/>
  <c r="FX166" i="9"/>
  <c r="FW166" i="9"/>
  <c r="FO166" i="9"/>
  <c r="FK166" i="9"/>
  <c r="FC166" i="9"/>
  <c r="EZ166" i="9"/>
  <c r="EY166" i="9"/>
  <c r="EQ166" i="9"/>
  <c r="EM166" i="9"/>
  <c r="EE166" i="9"/>
  <c r="EA166" i="9"/>
  <c r="DS166" i="9"/>
  <c r="DO166" i="9"/>
  <c r="DG166" i="9"/>
  <c r="DD166" i="9"/>
  <c r="CU166" i="9"/>
  <c r="CQ166" i="9"/>
  <c r="CI166" i="9"/>
  <c r="CE166" i="9"/>
  <c r="BW166" i="9"/>
  <c r="BS166" i="9"/>
  <c r="BK166" i="9"/>
  <c r="BH166" i="9"/>
  <c r="BG166" i="9"/>
  <c r="AY166" i="9"/>
  <c r="AU166" i="9"/>
  <c r="AM166" i="9"/>
  <c r="AI166" i="9"/>
  <c r="AA166" i="9"/>
  <c r="W166" i="9"/>
  <c r="O166" i="9"/>
  <c r="K166" i="9"/>
  <c r="C166" i="9"/>
  <c r="FX28" i="9"/>
  <c r="FW28" i="9"/>
  <c r="FV28" i="9"/>
  <c r="FU28" i="9"/>
  <c r="FT28" i="9"/>
  <c r="FS28" i="9"/>
  <c r="FR28" i="9"/>
  <c r="FQ28" i="9"/>
  <c r="FP28" i="9"/>
  <c r="FO28" i="9"/>
  <c r="FN28" i="9"/>
  <c r="FM28" i="9"/>
  <c r="FL28" i="9"/>
  <c r="FK28" i="9"/>
  <c r="FJ28" i="9"/>
  <c r="FI28" i="9"/>
  <c r="FH28" i="9"/>
  <c r="FG28" i="9"/>
  <c r="FF28" i="9"/>
  <c r="FE28" i="9"/>
  <c r="FD28" i="9"/>
  <c r="FC28" i="9"/>
  <c r="FB28" i="9"/>
  <c r="FA28" i="9"/>
  <c r="EZ28" i="9"/>
  <c r="EY28" i="9"/>
  <c r="EX28" i="9"/>
  <c r="EW28" i="9"/>
  <c r="EV28" i="9"/>
  <c r="EU28" i="9"/>
  <c r="ET28" i="9"/>
  <c r="ES28" i="9"/>
  <c r="ER28" i="9"/>
  <c r="EQ28" i="9"/>
  <c r="EP28" i="9"/>
  <c r="EO28" i="9"/>
  <c r="EN28" i="9"/>
  <c r="EM28" i="9"/>
  <c r="EL28" i="9"/>
  <c r="EK28" i="9"/>
  <c r="EJ28" i="9"/>
  <c r="EI28" i="9"/>
  <c r="EH28" i="9"/>
  <c r="EG28" i="9"/>
  <c r="EF28" i="9"/>
  <c r="EE28" i="9"/>
  <c r="ED28" i="9"/>
  <c r="EC28" i="9"/>
  <c r="EB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O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B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O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B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O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B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O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D28" i="9"/>
  <c r="C28" i="9"/>
  <c r="FS89" i="9"/>
  <c r="FG89" i="9"/>
  <c r="EV89" i="9"/>
  <c r="EU89" i="9"/>
  <c r="EM89" i="9"/>
  <c r="EI89" i="9"/>
  <c r="EA89" i="9"/>
  <c r="DX89" i="9"/>
  <c r="DW89" i="9"/>
  <c r="DO89" i="9"/>
  <c r="DK89" i="9"/>
  <c r="DC89" i="9"/>
  <c r="CZ89" i="9"/>
  <c r="CY89" i="9"/>
  <c r="CQ89" i="9"/>
  <c r="CM89" i="9"/>
  <c r="CE89" i="9"/>
  <c r="CA89" i="9"/>
  <c r="BS89" i="9"/>
  <c r="BP89" i="9"/>
  <c r="BO89" i="9"/>
  <c r="BG89" i="9"/>
  <c r="BD89" i="9"/>
  <c r="BC89" i="9"/>
  <c r="AU89" i="9"/>
  <c r="AR89" i="9"/>
  <c r="AQ89" i="9"/>
  <c r="AI89" i="9"/>
  <c r="AF89" i="9"/>
  <c r="AE89" i="9"/>
  <c r="W89" i="9"/>
  <c r="T89" i="9"/>
  <c r="S89" i="9"/>
  <c r="K89" i="9"/>
  <c r="H89" i="9"/>
  <c r="G89" i="9"/>
  <c r="B1" i="9"/>
  <c r="AK67" i="9" s="1"/>
  <c r="AK206" i="9" s="1"/>
  <c r="FX332" i="9"/>
  <c r="FW332" i="9"/>
  <c r="FV332" i="9"/>
  <c r="FU332" i="9"/>
  <c r="FT332" i="9"/>
  <c r="FS332" i="9"/>
  <c r="FR332" i="9"/>
  <c r="FQ332" i="9"/>
  <c r="FP332" i="9"/>
  <c r="FO332" i="9"/>
  <c r="FN332" i="9"/>
  <c r="FM332" i="9"/>
  <c r="FL332" i="9"/>
  <c r="FK332" i="9"/>
  <c r="FJ332" i="9"/>
  <c r="FI332" i="9"/>
  <c r="FH332" i="9"/>
  <c r="FG332" i="9"/>
  <c r="FF332" i="9"/>
  <c r="FE332" i="9"/>
  <c r="FD332" i="9"/>
  <c r="FC332" i="9"/>
  <c r="FB332" i="9"/>
  <c r="FA332" i="9"/>
  <c r="EZ332" i="9"/>
  <c r="EY332" i="9"/>
  <c r="EX332" i="9"/>
  <c r="EW332" i="9"/>
  <c r="EV332" i="9"/>
  <c r="EU332" i="9"/>
  <c r="ET332" i="9"/>
  <c r="ES332" i="9"/>
  <c r="ER332" i="9"/>
  <c r="EQ332" i="9"/>
  <c r="EP332" i="9"/>
  <c r="EO332" i="9"/>
  <c r="EN332" i="9"/>
  <c r="EM332" i="9"/>
  <c r="EL332" i="9"/>
  <c r="EK332" i="9"/>
  <c r="EJ332" i="9"/>
  <c r="EI332" i="9"/>
  <c r="EH332" i="9"/>
  <c r="EG332" i="9"/>
  <c r="EF332" i="9"/>
  <c r="EE332" i="9"/>
  <c r="ED332" i="9"/>
  <c r="EC332" i="9"/>
  <c r="EB332" i="9"/>
  <c r="EA332" i="9"/>
  <c r="DZ332" i="9"/>
  <c r="DY332" i="9"/>
  <c r="DX332" i="9"/>
  <c r="DW332" i="9"/>
  <c r="DV332" i="9"/>
  <c r="DU332" i="9"/>
  <c r="DT332" i="9"/>
  <c r="DS332" i="9"/>
  <c r="DR332" i="9"/>
  <c r="DQ332" i="9"/>
  <c r="DP332" i="9"/>
  <c r="DO332" i="9"/>
  <c r="DN332" i="9"/>
  <c r="DM332" i="9"/>
  <c r="DL332" i="9"/>
  <c r="DK332" i="9"/>
  <c r="DJ332" i="9"/>
  <c r="DI332" i="9"/>
  <c r="DH332" i="9"/>
  <c r="DG332" i="9"/>
  <c r="DF332" i="9"/>
  <c r="DE332" i="9"/>
  <c r="DD332" i="9"/>
  <c r="DC332" i="9"/>
  <c r="DB332" i="9"/>
  <c r="DA332" i="9"/>
  <c r="CZ332" i="9"/>
  <c r="CY332" i="9"/>
  <c r="CX332" i="9"/>
  <c r="CW332" i="9"/>
  <c r="CV332" i="9"/>
  <c r="CU332" i="9"/>
  <c r="CT332" i="9"/>
  <c r="CS332" i="9"/>
  <c r="CR332" i="9"/>
  <c r="CQ332" i="9"/>
  <c r="CP332" i="9"/>
  <c r="CO332" i="9"/>
  <c r="CN332" i="9"/>
  <c r="CM332" i="9"/>
  <c r="CL332" i="9"/>
  <c r="CK332" i="9"/>
  <c r="CJ332" i="9"/>
  <c r="CI332" i="9"/>
  <c r="CH332" i="9"/>
  <c r="CG332" i="9"/>
  <c r="CF332" i="9"/>
  <c r="CE332" i="9"/>
  <c r="CD332" i="9"/>
  <c r="CC332" i="9"/>
  <c r="CB332" i="9"/>
  <c r="CA332" i="9"/>
  <c r="BZ332" i="9"/>
  <c r="BY332" i="9"/>
  <c r="BX332" i="9"/>
  <c r="BW332" i="9"/>
  <c r="BV332" i="9"/>
  <c r="BU332" i="9"/>
  <c r="BT332" i="9"/>
  <c r="BS332" i="9"/>
  <c r="BR332" i="9"/>
  <c r="BQ332" i="9"/>
  <c r="BP332" i="9"/>
  <c r="BO332" i="9"/>
  <c r="BN332" i="9"/>
  <c r="BM332" i="9"/>
  <c r="BL332" i="9"/>
  <c r="BK332" i="9"/>
  <c r="BJ332" i="9"/>
  <c r="BI332" i="9"/>
  <c r="BH332" i="9"/>
  <c r="BG332" i="9"/>
  <c r="BF332" i="9"/>
  <c r="BE332" i="9"/>
  <c r="BD332" i="9"/>
  <c r="BC332" i="9"/>
  <c r="BB332" i="9"/>
  <c r="BA332" i="9"/>
  <c r="AZ332" i="9"/>
  <c r="AY332" i="9"/>
  <c r="AX332" i="9"/>
  <c r="AW332" i="9"/>
  <c r="AV332" i="9"/>
  <c r="AU332" i="9"/>
  <c r="AT332" i="9"/>
  <c r="AS332" i="9"/>
  <c r="AR332" i="9"/>
  <c r="AQ332" i="9"/>
  <c r="AP332" i="9"/>
  <c r="AO332" i="9"/>
  <c r="AN332" i="9"/>
  <c r="AM332" i="9"/>
  <c r="AL332" i="9"/>
  <c r="AK332" i="9"/>
  <c r="AJ332" i="9"/>
  <c r="AI332" i="9"/>
  <c r="AH332" i="9"/>
  <c r="AG332" i="9"/>
  <c r="AF332" i="9"/>
  <c r="AE332" i="9"/>
  <c r="AD332" i="9"/>
  <c r="AC332" i="9"/>
  <c r="AB332" i="9"/>
  <c r="AA332" i="9"/>
  <c r="Z332" i="9"/>
  <c r="Y332" i="9"/>
  <c r="X332" i="9"/>
  <c r="W332" i="9"/>
  <c r="V332" i="9"/>
  <c r="U332" i="9"/>
  <c r="T332" i="9"/>
  <c r="S332" i="9"/>
  <c r="R332" i="9"/>
  <c r="Q332" i="9"/>
  <c r="P332" i="9"/>
  <c r="O332" i="9"/>
  <c r="N332" i="9"/>
  <c r="M332" i="9"/>
  <c r="L332" i="9"/>
  <c r="K332" i="9"/>
  <c r="J332" i="9"/>
  <c r="I332" i="9"/>
  <c r="H332" i="9"/>
  <c r="G332" i="9"/>
  <c r="F332" i="9"/>
  <c r="E332" i="9"/>
  <c r="D332" i="9"/>
  <c r="FX330" i="9"/>
  <c r="FW330" i="9"/>
  <c r="FV330" i="9"/>
  <c r="FU330" i="9"/>
  <c r="FT330" i="9"/>
  <c r="FS330" i="9"/>
  <c r="FR330" i="9"/>
  <c r="FQ330" i="9"/>
  <c r="FP330" i="9"/>
  <c r="FO330" i="9"/>
  <c r="FN330" i="9"/>
  <c r="FM330" i="9"/>
  <c r="FL330" i="9"/>
  <c r="FK330" i="9"/>
  <c r="FJ330" i="9"/>
  <c r="FI330" i="9"/>
  <c r="FH330" i="9"/>
  <c r="FG330" i="9"/>
  <c r="FF330" i="9"/>
  <c r="FE330" i="9"/>
  <c r="FD330" i="9"/>
  <c r="FC330" i="9"/>
  <c r="FB330" i="9"/>
  <c r="FA330" i="9"/>
  <c r="EZ330" i="9"/>
  <c r="EY330" i="9"/>
  <c r="EX330" i="9"/>
  <c r="EW330" i="9"/>
  <c r="EV330" i="9"/>
  <c r="EU330" i="9"/>
  <c r="ET330" i="9"/>
  <c r="ES330" i="9"/>
  <c r="ER330" i="9"/>
  <c r="EQ330" i="9"/>
  <c r="EP330" i="9"/>
  <c r="EO330" i="9"/>
  <c r="EN330" i="9"/>
  <c r="EM330" i="9"/>
  <c r="EL330" i="9"/>
  <c r="EK330" i="9"/>
  <c r="EJ330" i="9"/>
  <c r="EI330" i="9"/>
  <c r="EH330" i="9"/>
  <c r="EG330" i="9"/>
  <c r="EF330" i="9"/>
  <c r="EE330" i="9"/>
  <c r="ED330" i="9"/>
  <c r="EC330" i="9"/>
  <c r="EB330" i="9"/>
  <c r="EA330" i="9"/>
  <c r="DZ330" i="9"/>
  <c r="DY330" i="9"/>
  <c r="DX330" i="9"/>
  <c r="DW330" i="9"/>
  <c r="DV330" i="9"/>
  <c r="DU330" i="9"/>
  <c r="DT330" i="9"/>
  <c r="DS330" i="9"/>
  <c r="DR330" i="9"/>
  <c r="DQ330" i="9"/>
  <c r="DP330" i="9"/>
  <c r="DO330" i="9"/>
  <c r="DN330" i="9"/>
  <c r="DM330" i="9"/>
  <c r="DL330" i="9"/>
  <c r="DK330" i="9"/>
  <c r="DJ330" i="9"/>
  <c r="DI330" i="9"/>
  <c r="DH330" i="9"/>
  <c r="DG330" i="9"/>
  <c r="DF330" i="9"/>
  <c r="DE330" i="9"/>
  <c r="DD330" i="9"/>
  <c r="DC330" i="9"/>
  <c r="DB330" i="9"/>
  <c r="DA330" i="9"/>
  <c r="CZ330" i="9"/>
  <c r="CY330" i="9"/>
  <c r="CX330" i="9"/>
  <c r="CW330" i="9"/>
  <c r="CV330" i="9"/>
  <c r="CU330" i="9"/>
  <c r="CT330" i="9"/>
  <c r="CS330" i="9"/>
  <c r="CR330" i="9"/>
  <c r="CQ330" i="9"/>
  <c r="CP330" i="9"/>
  <c r="CO330" i="9"/>
  <c r="CN330" i="9"/>
  <c r="CM330" i="9"/>
  <c r="CL330" i="9"/>
  <c r="CK330" i="9"/>
  <c r="CJ330" i="9"/>
  <c r="CI330" i="9"/>
  <c r="CH330" i="9"/>
  <c r="CG330" i="9"/>
  <c r="CF330" i="9"/>
  <c r="CE330" i="9"/>
  <c r="CD330" i="9"/>
  <c r="CC330" i="9"/>
  <c r="CB330" i="9"/>
  <c r="CA330" i="9"/>
  <c r="BZ330" i="9"/>
  <c r="BY330" i="9"/>
  <c r="BX330" i="9"/>
  <c r="BW330" i="9"/>
  <c r="BV330" i="9"/>
  <c r="BU330" i="9"/>
  <c r="BT330" i="9"/>
  <c r="BS330" i="9"/>
  <c r="BR330" i="9"/>
  <c r="BQ330" i="9"/>
  <c r="BP330" i="9"/>
  <c r="BO330" i="9"/>
  <c r="BN330" i="9"/>
  <c r="BM330" i="9"/>
  <c r="BL330" i="9"/>
  <c r="BK330" i="9"/>
  <c r="BJ330" i="9"/>
  <c r="BI330" i="9"/>
  <c r="BH330" i="9"/>
  <c r="BG330" i="9"/>
  <c r="BF330" i="9"/>
  <c r="BE330" i="9"/>
  <c r="BD330" i="9"/>
  <c r="BC330" i="9"/>
  <c r="BB330" i="9"/>
  <c r="BA330" i="9"/>
  <c r="AZ330" i="9"/>
  <c r="AY330" i="9"/>
  <c r="AX330" i="9"/>
  <c r="AW330" i="9"/>
  <c r="AV330" i="9"/>
  <c r="AU330" i="9"/>
  <c r="AT330" i="9"/>
  <c r="AS330" i="9"/>
  <c r="AR330" i="9"/>
  <c r="AQ330" i="9"/>
  <c r="AP330" i="9"/>
  <c r="AO330" i="9"/>
  <c r="AN330" i="9"/>
  <c r="AM330" i="9"/>
  <c r="AL330" i="9"/>
  <c r="AK330" i="9"/>
  <c r="AJ330" i="9"/>
  <c r="AI330" i="9"/>
  <c r="AH330" i="9"/>
  <c r="AG330" i="9"/>
  <c r="AF330" i="9"/>
  <c r="AE330" i="9"/>
  <c r="AD330" i="9"/>
  <c r="AC330" i="9"/>
  <c r="AB330" i="9"/>
  <c r="AA330" i="9"/>
  <c r="Z330" i="9"/>
  <c r="Y330" i="9"/>
  <c r="X330" i="9"/>
  <c r="W330" i="9"/>
  <c r="V330" i="9"/>
  <c r="U330" i="9"/>
  <c r="T330" i="9"/>
  <c r="S330" i="9"/>
  <c r="R330" i="9"/>
  <c r="Q330" i="9"/>
  <c r="P330" i="9"/>
  <c r="O330" i="9"/>
  <c r="N330" i="9"/>
  <c r="M330" i="9"/>
  <c r="L330" i="9"/>
  <c r="K330" i="9"/>
  <c r="J330" i="9"/>
  <c r="I330" i="9"/>
  <c r="H330" i="9"/>
  <c r="G330" i="9"/>
  <c r="F330" i="9"/>
  <c r="E330" i="9"/>
  <c r="D330" i="9"/>
  <c r="FX328" i="9"/>
  <c r="FW328" i="9"/>
  <c r="FV328" i="9"/>
  <c r="FU328" i="9"/>
  <c r="FT328" i="9"/>
  <c r="FS328" i="9"/>
  <c r="FR328" i="9"/>
  <c r="FQ328" i="9"/>
  <c r="FP328" i="9"/>
  <c r="FO328" i="9"/>
  <c r="FN328" i="9"/>
  <c r="FM328" i="9"/>
  <c r="FL328" i="9"/>
  <c r="FK328" i="9"/>
  <c r="FJ328" i="9"/>
  <c r="FI328" i="9"/>
  <c r="FH328" i="9"/>
  <c r="FG328" i="9"/>
  <c r="FF328" i="9"/>
  <c r="FE328" i="9"/>
  <c r="FD328" i="9"/>
  <c r="FC328" i="9"/>
  <c r="FB328" i="9"/>
  <c r="FA328" i="9"/>
  <c r="EZ328" i="9"/>
  <c r="EY328" i="9"/>
  <c r="EX328" i="9"/>
  <c r="EW328" i="9"/>
  <c r="EV328" i="9"/>
  <c r="EU328" i="9"/>
  <c r="ET328" i="9"/>
  <c r="ES328" i="9"/>
  <c r="ER328" i="9"/>
  <c r="EQ328" i="9"/>
  <c r="EP328" i="9"/>
  <c r="EO328" i="9"/>
  <c r="EN328" i="9"/>
  <c r="EM328" i="9"/>
  <c r="EL328" i="9"/>
  <c r="EK328" i="9"/>
  <c r="EJ328" i="9"/>
  <c r="EI328" i="9"/>
  <c r="EH328" i="9"/>
  <c r="EG328" i="9"/>
  <c r="EF328" i="9"/>
  <c r="EE328" i="9"/>
  <c r="ED328" i="9"/>
  <c r="EC328" i="9"/>
  <c r="EB328" i="9"/>
  <c r="EA328" i="9"/>
  <c r="DZ328" i="9"/>
  <c r="DY328" i="9"/>
  <c r="DX328" i="9"/>
  <c r="DW328" i="9"/>
  <c r="DV328" i="9"/>
  <c r="DU328" i="9"/>
  <c r="DT328" i="9"/>
  <c r="DS328" i="9"/>
  <c r="DR328" i="9"/>
  <c r="DQ328" i="9"/>
  <c r="DP328" i="9"/>
  <c r="DO328" i="9"/>
  <c r="DN328" i="9"/>
  <c r="DM328" i="9"/>
  <c r="DL328" i="9"/>
  <c r="DK328" i="9"/>
  <c r="DJ328" i="9"/>
  <c r="DI328" i="9"/>
  <c r="DH328" i="9"/>
  <c r="DG328" i="9"/>
  <c r="DF328" i="9"/>
  <c r="DE328" i="9"/>
  <c r="DD328" i="9"/>
  <c r="DC328" i="9"/>
  <c r="DB328" i="9"/>
  <c r="DA328" i="9"/>
  <c r="CZ328" i="9"/>
  <c r="CY328" i="9"/>
  <c r="CX328" i="9"/>
  <c r="CW328" i="9"/>
  <c r="CV328" i="9"/>
  <c r="CU328" i="9"/>
  <c r="CT328" i="9"/>
  <c r="CS328" i="9"/>
  <c r="CR328" i="9"/>
  <c r="CQ328" i="9"/>
  <c r="CP328" i="9"/>
  <c r="CO328" i="9"/>
  <c r="CN328" i="9"/>
  <c r="CM328" i="9"/>
  <c r="CL328" i="9"/>
  <c r="CK328" i="9"/>
  <c r="CJ328" i="9"/>
  <c r="CI328" i="9"/>
  <c r="CH328" i="9"/>
  <c r="CG328" i="9"/>
  <c r="CF328" i="9"/>
  <c r="CE328" i="9"/>
  <c r="CD328" i="9"/>
  <c r="CC328" i="9"/>
  <c r="CB328" i="9"/>
  <c r="CA328" i="9"/>
  <c r="BZ328" i="9"/>
  <c r="BY328" i="9"/>
  <c r="BX328" i="9"/>
  <c r="BW328" i="9"/>
  <c r="BV328" i="9"/>
  <c r="BU328" i="9"/>
  <c r="BT328" i="9"/>
  <c r="BS328" i="9"/>
  <c r="BR328" i="9"/>
  <c r="BQ328" i="9"/>
  <c r="BP328" i="9"/>
  <c r="BO328" i="9"/>
  <c r="BN328" i="9"/>
  <c r="BM328" i="9"/>
  <c r="BL328" i="9"/>
  <c r="BK328" i="9"/>
  <c r="BJ328" i="9"/>
  <c r="BI328" i="9"/>
  <c r="BH328" i="9"/>
  <c r="BG328" i="9"/>
  <c r="BF328" i="9"/>
  <c r="BE328" i="9"/>
  <c r="BD328" i="9"/>
  <c r="BC328" i="9"/>
  <c r="BB328" i="9"/>
  <c r="BA328" i="9"/>
  <c r="AZ328" i="9"/>
  <c r="AY328" i="9"/>
  <c r="AX328" i="9"/>
  <c r="AW328" i="9"/>
  <c r="AV328" i="9"/>
  <c r="AU328" i="9"/>
  <c r="AT328" i="9"/>
  <c r="AS328" i="9"/>
  <c r="AR328" i="9"/>
  <c r="AQ328" i="9"/>
  <c r="AP328" i="9"/>
  <c r="AO328" i="9"/>
  <c r="AN328" i="9"/>
  <c r="AM328" i="9"/>
  <c r="AL328" i="9"/>
  <c r="AK328" i="9"/>
  <c r="AJ328" i="9"/>
  <c r="AI328" i="9"/>
  <c r="AH328" i="9"/>
  <c r="AG328" i="9"/>
  <c r="AF328" i="9"/>
  <c r="AE328" i="9"/>
  <c r="AD328" i="9"/>
  <c r="AC328" i="9"/>
  <c r="AB328" i="9"/>
  <c r="AA328" i="9"/>
  <c r="Z328" i="9"/>
  <c r="Y328" i="9"/>
  <c r="X328" i="9"/>
  <c r="W328" i="9"/>
  <c r="V328" i="9"/>
  <c r="U328" i="9"/>
  <c r="T328" i="9"/>
  <c r="S328" i="9"/>
  <c r="R328" i="9"/>
  <c r="Q328" i="9"/>
  <c r="P328" i="9"/>
  <c r="O328" i="9"/>
  <c r="N328" i="9"/>
  <c r="M328" i="9"/>
  <c r="L328" i="9"/>
  <c r="K328" i="9"/>
  <c r="J328" i="9"/>
  <c r="I328" i="9"/>
  <c r="H328" i="9"/>
  <c r="G328" i="9"/>
  <c r="F328" i="9"/>
  <c r="E328" i="9"/>
  <c r="D328" i="9"/>
  <c r="FY322" i="9"/>
  <c r="FX322" i="9"/>
  <c r="FW322" i="9"/>
  <c r="FV322" i="9"/>
  <c r="FU322" i="9"/>
  <c r="FT322" i="9"/>
  <c r="FS322" i="9"/>
  <c r="FR322" i="9"/>
  <c r="FQ322" i="9"/>
  <c r="FP322" i="9"/>
  <c r="FO322" i="9"/>
  <c r="FN322" i="9"/>
  <c r="FM322" i="9"/>
  <c r="FL322" i="9"/>
  <c r="FK322" i="9"/>
  <c r="FJ322" i="9"/>
  <c r="FI322" i="9"/>
  <c r="FH322" i="9"/>
  <c r="FG322" i="9"/>
  <c r="FF322" i="9"/>
  <c r="FE322" i="9"/>
  <c r="FD322" i="9"/>
  <c r="FC322" i="9"/>
  <c r="FB322" i="9"/>
  <c r="FA322" i="9"/>
  <c r="EZ322" i="9"/>
  <c r="EY322" i="9"/>
  <c r="EX322" i="9"/>
  <c r="EW322" i="9"/>
  <c r="EV322" i="9"/>
  <c r="EU322" i="9"/>
  <c r="ET322" i="9"/>
  <c r="ES322" i="9"/>
  <c r="ER322" i="9"/>
  <c r="EQ322" i="9"/>
  <c r="EP322" i="9"/>
  <c r="EO322" i="9"/>
  <c r="EN322" i="9"/>
  <c r="EM322" i="9"/>
  <c r="EL322" i="9"/>
  <c r="EK322" i="9"/>
  <c r="EJ322" i="9"/>
  <c r="EI322" i="9"/>
  <c r="EH322" i="9"/>
  <c r="EG322" i="9"/>
  <c r="EF322" i="9"/>
  <c r="EE322" i="9"/>
  <c r="ED322" i="9"/>
  <c r="EC322" i="9"/>
  <c r="EB322" i="9"/>
  <c r="EA322" i="9"/>
  <c r="DZ322" i="9"/>
  <c r="DY322" i="9"/>
  <c r="DX322" i="9"/>
  <c r="DW322" i="9"/>
  <c r="DV322" i="9"/>
  <c r="DU322" i="9"/>
  <c r="DT322" i="9"/>
  <c r="DS322" i="9"/>
  <c r="DR322" i="9"/>
  <c r="DQ322" i="9"/>
  <c r="DP322" i="9"/>
  <c r="DO322" i="9"/>
  <c r="DN322" i="9"/>
  <c r="DM322" i="9"/>
  <c r="DL322" i="9"/>
  <c r="DK322" i="9"/>
  <c r="DJ322" i="9"/>
  <c r="DI322" i="9"/>
  <c r="DH322" i="9"/>
  <c r="DG322" i="9"/>
  <c r="DF322" i="9"/>
  <c r="DE322" i="9"/>
  <c r="DD322" i="9"/>
  <c r="DC322" i="9"/>
  <c r="DB322" i="9"/>
  <c r="DA322" i="9"/>
  <c r="CZ322" i="9"/>
  <c r="CY322" i="9"/>
  <c r="CX322" i="9"/>
  <c r="CW322" i="9"/>
  <c r="CV322" i="9"/>
  <c r="CU322" i="9"/>
  <c r="CT322" i="9"/>
  <c r="CS322" i="9"/>
  <c r="CR322" i="9"/>
  <c r="CQ322" i="9"/>
  <c r="CP322" i="9"/>
  <c r="CO322" i="9"/>
  <c r="CN322" i="9"/>
  <c r="CM322" i="9"/>
  <c r="CL322" i="9"/>
  <c r="CK322" i="9"/>
  <c r="CJ322" i="9"/>
  <c r="CI322" i="9"/>
  <c r="CH322" i="9"/>
  <c r="CG322" i="9"/>
  <c r="CF322" i="9"/>
  <c r="CE322" i="9"/>
  <c r="CD322" i="9"/>
  <c r="CC322" i="9"/>
  <c r="CB322" i="9"/>
  <c r="CA322" i="9"/>
  <c r="BZ322" i="9"/>
  <c r="BY322" i="9"/>
  <c r="BX322" i="9"/>
  <c r="BW322" i="9"/>
  <c r="BV322" i="9"/>
  <c r="BU322" i="9"/>
  <c r="BT322" i="9"/>
  <c r="BS322" i="9"/>
  <c r="BR322" i="9"/>
  <c r="BQ322" i="9"/>
  <c r="BP322" i="9"/>
  <c r="BO322" i="9"/>
  <c r="BN322" i="9"/>
  <c r="BM322" i="9"/>
  <c r="BL322" i="9"/>
  <c r="BK322" i="9"/>
  <c r="BJ322" i="9"/>
  <c r="BI322" i="9"/>
  <c r="BH322" i="9"/>
  <c r="BG322" i="9"/>
  <c r="BF322" i="9"/>
  <c r="BE322" i="9"/>
  <c r="BD322" i="9"/>
  <c r="BC322" i="9"/>
  <c r="BB322" i="9"/>
  <c r="BA322" i="9"/>
  <c r="AZ322" i="9"/>
  <c r="AY322" i="9"/>
  <c r="AX322" i="9"/>
  <c r="AW322" i="9"/>
  <c r="AV322" i="9"/>
  <c r="AU322" i="9"/>
  <c r="AT322" i="9"/>
  <c r="AS322" i="9"/>
  <c r="AR322" i="9"/>
  <c r="AQ322" i="9"/>
  <c r="AP322" i="9"/>
  <c r="AO322" i="9"/>
  <c r="AN322" i="9"/>
  <c r="AM322" i="9"/>
  <c r="AL322" i="9"/>
  <c r="AK322" i="9"/>
  <c r="AJ322" i="9"/>
  <c r="AI322" i="9"/>
  <c r="AH322" i="9"/>
  <c r="AG322" i="9"/>
  <c r="AF322" i="9"/>
  <c r="AE322" i="9"/>
  <c r="AD322" i="9"/>
  <c r="AC322" i="9"/>
  <c r="AB322" i="9"/>
  <c r="AA322" i="9"/>
  <c r="Z322" i="9"/>
  <c r="Y322" i="9"/>
  <c r="X322" i="9"/>
  <c r="W322" i="9"/>
  <c r="V322" i="9"/>
  <c r="U322" i="9"/>
  <c r="T322" i="9"/>
  <c r="S322" i="9"/>
  <c r="R322" i="9"/>
  <c r="Q322" i="9"/>
  <c r="P322" i="9"/>
  <c r="O322" i="9"/>
  <c r="N322" i="9"/>
  <c r="M322" i="9"/>
  <c r="L322" i="9"/>
  <c r="K322" i="9"/>
  <c r="J322" i="9"/>
  <c r="I322" i="9"/>
  <c r="H322" i="9"/>
  <c r="G322" i="9"/>
  <c r="F322" i="9"/>
  <c r="E322" i="9"/>
  <c r="D322" i="9"/>
  <c r="C322" i="9"/>
  <c r="FZ322" i="9" s="1"/>
  <c r="FY319" i="9"/>
  <c r="AN319" i="9"/>
  <c r="FY318" i="9"/>
  <c r="FB308" i="9"/>
  <c r="FZ307" i="9"/>
  <c r="GB307" i="9" s="1"/>
  <c r="FV305" i="9"/>
  <c r="FV319" i="9" s="1"/>
  <c r="CK305" i="9"/>
  <c r="CK319" i="9" s="1"/>
  <c r="AS305" i="9"/>
  <c r="AS319" i="9" s="1"/>
  <c r="Q305" i="9"/>
  <c r="Q319" i="9" s="1"/>
  <c r="FZ300" i="9"/>
  <c r="FY297" i="9"/>
  <c r="GB295" i="9"/>
  <c r="FX291" i="9"/>
  <c r="FX305" i="9" s="1"/>
  <c r="FX319" i="9" s="1"/>
  <c r="FW291" i="9"/>
  <c r="FW305" i="9" s="1"/>
  <c r="FW319" i="9" s="1"/>
  <c r="FV291" i="9"/>
  <c r="FU291" i="9"/>
  <c r="FU305" i="9" s="1"/>
  <c r="FU319" i="9" s="1"/>
  <c r="FT291" i="9"/>
  <c r="FT305" i="9" s="1"/>
  <c r="FT319" i="9" s="1"/>
  <c r="FS291" i="9"/>
  <c r="FS305" i="9" s="1"/>
  <c r="FS319" i="9" s="1"/>
  <c r="FR291" i="9"/>
  <c r="FR305" i="9" s="1"/>
  <c r="FR319" i="9" s="1"/>
  <c r="FQ291" i="9"/>
  <c r="FQ305" i="9" s="1"/>
  <c r="FQ319" i="9" s="1"/>
  <c r="FP291" i="9"/>
  <c r="FP305" i="9" s="1"/>
  <c r="FP319" i="9" s="1"/>
  <c r="FO291" i="9"/>
  <c r="FO305" i="9" s="1"/>
  <c r="FO319" i="9" s="1"/>
  <c r="FN291" i="9"/>
  <c r="FN305" i="9" s="1"/>
  <c r="FN319" i="9" s="1"/>
  <c r="FM291" i="9"/>
  <c r="FM305" i="9" s="1"/>
  <c r="FM319" i="9" s="1"/>
  <c r="FL291" i="9"/>
  <c r="FL305" i="9" s="1"/>
  <c r="FL319" i="9" s="1"/>
  <c r="FK291" i="9"/>
  <c r="FK305" i="9" s="1"/>
  <c r="FK319" i="9" s="1"/>
  <c r="FJ291" i="9"/>
  <c r="FJ305" i="9" s="1"/>
  <c r="FJ319" i="9" s="1"/>
  <c r="FI291" i="9"/>
  <c r="FI305" i="9" s="1"/>
  <c r="FI319" i="9" s="1"/>
  <c r="FH291" i="9"/>
  <c r="FH305" i="9" s="1"/>
  <c r="FH319" i="9" s="1"/>
  <c r="FG291" i="9"/>
  <c r="FG305" i="9" s="1"/>
  <c r="FG319" i="9" s="1"/>
  <c r="FF291" i="9"/>
  <c r="FF305" i="9" s="1"/>
  <c r="FF319" i="9" s="1"/>
  <c r="FE291" i="9"/>
  <c r="FE305" i="9" s="1"/>
  <c r="FE319" i="9" s="1"/>
  <c r="FD291" i="9"/>
  <c r="FD305" i="9" s="1"/>
  <c r="FD319" i="9" s="1"/>
  <c r="FC291" i="9"/>
  <c r="FC305" i="9" s="1"/>
  <c r="FC319" i="9" s="1"/>
  <c r="FB291" i="9"/>
  <c r="FB305" i="9" s="1"/>
  <c r="FB319" i="9" s="1"/>
  <c r="FA291" i="9"/>
  <c r="FA305" i="9" s="1"/>
  <c r="FA319" i="9" s="1"/>
  <c r="EZ291" i="9"/>
  <c r="EZ305" i="9" s="1"/>
  <c r="EZ319" i="9" s="1"/>
  <c r="EY291" i="9"/>
  <c r="EY305" i="9" s="1"/>
  <c r="EY319" i="9" s="1"/>
  <c r="EX291" i="9"/>
  <c r="EX305" i="9" s="1"/>
  <c r="EX319" i="9" s="1"/>
  <c r="EW291" i="9"/>
  <c r="EW305" i="9" s="1"/>
  <c r="EW319" i="9" s="1"/>
  <c r="EV291" i="9"/>
  <c r="EV305" i="9" s="1"/>
  <c r="EV319" i="9" s="1"/>
  <c r="EU291" i="9"/>
  <c r="EU305" i="9" s="1"/>
  <c r="EU319" i="9" s="1"/>
  <c r="ET291" i="9"/>
  <c r="ET305" i="9" s="1"/>
  <c r="ET319" i="9" s="1"/>
  <c r="ES291" i="9"/>
  <c r="ES305" i="9" s="1"/>
  <c r="ES319" i="9" s="1"/>
  <c r="ER291" i="9"/>
  <c r="ER305" i="9" s="1"/>
  <c r="ER319" i="9" s="1"/>
  <c r="EQ291" i="9"/>
  <c r="EQ305" i="9" s="1"/>
  <c r="EQ319" i="9" s="1"/>
  <c r="EP291" i="9"/>
  <c r="EP305" i="9" s="1"/>
  <c r="EP319" i="9" s="1"/>
  <c r="EO291" i="9"/>
  <c r="EO305" i="9" s="1"/>
  <c r="EO319" i="9" s="1"/>
  <c r="EN291" i="9"/>
  <c r="EN305" i="9" s="1"/>
  <c r="EN319" i="9" s="1"/>
  <c r="EM291" i="9"/>
  <c r="EM305" i="9" s="1"/>
  <c r="EM319" i="9" s="1"/>
  <c r="EL291" i="9"/>
  <c r="EL305" i="9" s="1"/>
  <c r="EL319" i="9" s="1"/>
  <c r="EK291" i="9"/>
  <c r="EK305" i="9" s="1"/>
  <c r="EK319" i="9" s="1"/>
  <c r="EJ291" i="9"/>
  <c r="EJ305" i="9" s="1"/>
  <c r="EJ319" i="9" s="1"/>
  <c r="EI291" i="9"/>
  <c r="EI305" i="9" s="1"/>
  <c r="EI319" i="9" s="1"/>
  <c r="EH291" i="9"/>
  <c r="EH305" i="9" s="1"/>
  <c r="EH319" i="9" s="1"/>
  <c r="EG291" i="9"/>
  <c r="EG305" i="9" s="1"/>
  <c r="EG319" i="9" s="1"/>
  <c r="EF291" i="9"/>
  <c r="EF305" i="9" s="1"/>
  <c r="EF319" i="9" s="1"/>
  <c r="EE291" i="9"/>
  <c r="EE305" i="9" s="1"/>
  <c r="EE319" i="9" s="1"/>
  <c r="ED291" i="9"/>
  <c r="ED305" i="9" s="1"/>
  <c r="ED319" i="9" s="1"/>
  <c r="EC291" i="9"/>
  <c r="EC305" i="9" s="1"/>
  <c r="EC319" i="9" s="1"/>
  <c r="EB291" i="9"/>
  <c r="EB305" i="9" s="1"/>
  <c r="EB319" i="9" s="1"/>
  <c r="EA291" i="9"/>
  <c r="EA305" i="9" s="1"/>
  <c r="EA319" i="9" s="1"/>
  <c r="DZ291" i="9"/>
  <c r="DZ305" i="9" s="1"/>
  <c r="DZ319" i="9" s="1"/>
  <c r="DY291" i="9"/>
  <c r="DY305" i="9" s="1"/>
  <c r="DY319" i="9" s="1"/>
  <c r="DX291" i="9"/>
  <c r="DX305" i="9" s="1"/>
  <c r="DX319" i="9" s="1"/>
  <c r="DW291" i="9"/>
  <c r="DW305" i="9" s="1"/>
  <c r="DW319" i="9" s="1"/>
  <c r="DV291" i="9"/>
  <c r="DV305" i="9" s="1"/>
  <c r="DV319" i="9" s="1"/>
  <c r="DU291" i="9"/>
  <c r="DU305" i="9" s="1"/>
  <c r="DU319" i="9" s="1"/>
  <c r="DT291" i="9"/>
  <c r="DT305" i="9" s="1"/>
  <c r="DT319" i="9" s="1"/>
  <c r="DS291" i="9"/>
  <c r="DS305" i="9" s="1"/>
  <c r="DS319" i="9" s="1"/>
  <c r="DR291" i="9"/>
  <c r="DR305" i="9" s="1"/>
  <c r="DR319" i="9" s="1"/>
  <c r="DQ291" i="9"/>
  <c r="DQ305" i="9" s="1"/>
  <c r="DQ319" i="9" s="1"/>
  <c r="DP291" i="9"/>
  <c r="DP305" i="9" s="1"/>
  <c r="DP319" i="9" s="1"/>
  <c r="DO291" i="9"/>
  <c r="DO305" i="9" s="1"/>
  <c r="DO319" i="9" s="1"/>
  <c r="DN291" i="9"/>
  <c r="DN305" i="9" s="1"/>
  <c r="DN319" i="9" s="1"/>
  <c r="DM291" i="9"/>
  <c r="DM305" i="9" s="1"/>
  <c r="DM319" i="9" s="1"/>
  <c r="DL291" i="9"/>
  <c r="DL305" i="9" s="1"/>
  <c r="DL319" i="9" s="1"/>
  <c r="DK291" i="9"/>
  <c r="DK305" i="9" s="1"/>
  <c r="DK319" i="9" s="1"/>
  <c r="DJ291" i="9"/>
  <c r="DJ305" i="9" s="1"/>
  <c r="DJ319" i="9" s="1"/>
  <c r="DI291" i="9"/>
  <c r="DI305" i="9" s="1"/>
  <c r="DI319" i="9" s="1"/>
  <c r="DH291" i="9"/>
  <c r="DH305" i="9" s="1"/>
  <c r="DH319" i="9" s="1"/>
  <c r="DG291" i="9"/>
  <c r="DG305" i="9" s="1"/>
  <c r="DG319" i="9" s="1"/>
  <c r="DF291" i="9"/>
  <c r="DF305" i="9" s="1"/>
  <c r="DF319" i="9" s="1"/>
  <c r="DE291" i="9"/>
  <c r="DE305" i="9" s="1"/>
  <c r="DE319" i="9" s="1"/>
  <c r="DD291" i="9"/>
  <c r="DD305" i="9" s="1"/>
  <c r="DD319" i="9" s="1"/>
  <c r="DC291" i="9"/>
  <c r="DC305" i="9" s="1"/>
  <c r="DC319" i="9" s="1"/>
  <c r="DB291" i="9"/>
  <c r="DB305" i="9" s="1"/>
  <c r="DB319" i="9" s="1"/>
  <c r="DA291" i="9"/>
  <c r="DA305" i="9" s="1"/>
  <c r="DA319" i="9" s="1"/>
  <c r="CZ291" i="9"/>
  <c r="CZ305" i="9" s="1"/>
  <c r="CZ319" i="9" s="1"/>
  <c r="CY291" i="9"/>
  <c r="CY305" i="9" s="1"/>
  <c r="CY319" i="9" s="1"/>
  <c r="CX291" i="9"/>
  <c r="CX305" i="9" s="1"/>
  <c r="CX319" i="9" s="1"/>
  <c r="CW291" i="9"/>
  <c r="CW305" i="9" s="1"/>
  <c r="CW319" i="9" s="1"/>
  <c r="CV291" i="9"/>
  <c r="CV305" i="9" s="1"/>
  <c r="CV319" i="9" s="1"/>
  <c r="CU291" i="9"/>
  <c r="CU305" i="9" s="1"/>
  <c r="CU319" i="9" s="1"/>
  <c r="CT291" i="9"/>
  <c r="CT305" i="9" s="1"/>
  <c r="CT319" i="9" s="1"/>
  <c r="CS291" i="9"/>
  <c r="CS305" i="9" s="1"/>
  <c r="CS319" i="9" s="1"/>
  <c r="CR291" i="9"/>
  <c r="CR305" i="9" s="1"/>
  <c r="CR319" i="9" s="1"/>
  <c r="CQ291" i="9"/>
  <c r="CQ305" i="9" s="1"/>
  <c r="CQ319" i="9" s="1"/>
  <c r="CP291" i="9"/>
  <c r="CP305" i="9" s="1"/>
  <c r="CP319" i="9" s="1"/>
  <c r="CO291" i="9"/>
  <c r="CO305" i="9" s="1"/>
  <c r="CO319" i="9" s="1"/>
  <c r="CN291" i="9"/>
  <c r="CN305" i="9" s="1"/>
  <c r="CN319" i="9" s="1"/>
  <c r="CM291" i="9"/>
  <c r="CM305" i="9" s="1"/>
  <c r="CM319" i="9" s="1"/>
  <c r="CL291" i="9"/>
  <c r="CL305" i="9" s="1"/>
  <c r="CL319" i="9" s="1"/>
  <c r="CK291" i="9"/>
  <c r="CJ291" i="9"/>
  <c r="CJ305" i="9" s="1"/>
  <c r="CJ319" i="9" s="1"/>
  <c r="CI291" i="9"/>
  <c r="CI305" i="9" s="1"/>
  <c r="CI319" i="9" s="1"/>
  <c r="CH291" i="9"/>
  <c r="CH305" i="9" s="1"/>
  <c r="CH319" i="9" s="1"/>
  <c r="CG291" i="9"/>
  <c r="CG305" i="9" s="1"/>
  <c r="CG319" i="9" s="1"/>
  <c r="CF291" i="9"/>
  <c r="CF305" i="9" s="1"/>
  <c r="CF319" i="9" s="1"/>
  <c r="CE291" i="9"/>
  <c r="CE305" i="9" s="1"/>
  <c r="CE319" i="9" s="1"/>
  <c r="CD291" i="9"/>
  <c r="CD305" i="9" s="1"/>
  <c r="CD319" i="9" s="1"/>
  <c r="CC291" i="9"/>
  <c r="CC305" i="9" s="1"/>
  <c r="CC319" i="9" s="1"/>
  <c r="CB291" i="9"/>
  <c r="CB305" i="9" s="1"/>
  <c r="CB319" i="9" s="1"/>
  <c r="CA291" i="9"/>
  <c r="CA305" i="9" s="1"/>
  <c r="CA319" i="9" s="1"/>
  <c r="BZ291" i="9"/>
  <c r="BZ305" i="9" s="1"/>
  <c r="BZ319" i="9" s="1"/>
  <c r="BY291" i="9"/>
  <c r="BY305" i="9" s="1"/>
  <c r="BY319" i="9" s="1"/>
  <c r="BX291" i="9"/>
  <c r="BX305" i="9" s="1"/>
  <c r="BX319" i="9" s="1"/>
  <c r="BW291" i="9"/>
  <c r="BW305" i="9" s="1"/>
  <c r="BW319" i="9" s="1"/>
  <c r="BV291" i="9"/>
  <c r="BV305" i="9" s="1"/>
  <c r="BV319" i="9" s="1"/>
  <c r="BU291" i="9"/>
  <c r="BU305" i="9" s="1"/>
  <c r="BU319" i="9" s="1"/>
  <c r="BT291" i="9"/>
  <c r="BT305" i="9" s="1"/>
  <c r="BT319" i="9" s="1"/>
  <c r="BS291" i="9"/>
  <c r="BS305" i="9" s="1"/>
  <c r="BS319" i="9" s="1"/>
  <c r="BR291" i="9"/>
  <c r="BR305" i="9" s="1"/>
  <c r="BR319" i="9" s="1"/>
  <c r="BQ291" i="9"/>
  <c r="BQ305" i="9" s="1"/>
  <c r="BQ319" i="9" s="1"/>
  <c r="BP291" i="9"/>
  <c r="BP305" i="9" s="1"/>
  <c r="BP319" i="9" s="1"/>
  <c r="BO291" i="9"/>
  <c r="BO305" i="9" s="1"/>
  <c r="BO319" i="9" s="1"/>
  <c r="BN291" i="9"/>
  <c r="BN305" i="9" s="1"/>
  <c r="BN319" i="9" s="1"/>
  <c r="BM291" i="9"/>
  <c r="BM305" i="9" s="1"/>
  <c r="BM319" i="9" s="1"/>
  <c r="BL291" i="9"/>
  <c r="BL305" i="9" s="1"/>
  <c r="BL319" i="9" s="1"/>
  <c r="BK291" i="9"/>
  <c r="BK305" i="9" s="1"/>
  <c r="BK319" i="9" s="1"/>
  <c r="BJ291" i="9"/>
  <c r="BJ305" i="9" s="1"/>
  <c r="BJ319" i="9" s="1"/>
  <c r="BI291" i="9"/>
  <c r="BI305" i="9" s="1"/>
  <c r="BI319" i="9" s="1"/>
  <c r="BH291" i="9"/>
  <c r="BH305" i="9" s="1"/>
  <c r="BH319" i="9" s="1"/>
  <c r="BG291" i="9"/>
  <c r="BG305" i="9" s="1"/>
  <c r="BG319" i="9" s="1"/>
  <c r="BF291" i="9"/>
  <c r="BF305" i="9" s="1"/>
  <c r="BF319" i="9" s="1"/>
  <c r="BE291" i="9"/>
  <c r="BE305" i="9" s="1"/>
  <c r="BE319" i="9" s="1"/>
  <c r="BD291" i="9"/>
  <c r="BD305" i="9" s="1"/>
  <c r="BD319" i="9" s="1"/>
  <c r="BC291" i="9"/>
  <c r="BC305" i="9" s="1"/>
  <c r="BC319" i="9" s="1"/>
  <c r="BB291" i="9"/>
  <c r="BB305" i="9" s="1"/>
  <c r="BB319" i="9" s="1"/>
  <c r="BA291" i="9"/>
  <c r="BA305" i="9" s="1"/>
  <c r="BA319" i="9" s="1"/>
  <c r="AZ291" i="9"/>
  <c r="AZ305" i="9" s="1"/>
  <c r="AZ319" i="9" s="1"/>
  <c r="AY291" i="9"/>
  <c r="AY305" i="9" s="1"/>
  <c r="AY319" i="9" s="1"/>
  <c r="AX291" i="9"/>
  <c r="AX305" i="9" s="1"/>
  <c r="AX319" i="9" s="1"/>
  <c r="AW291" i="9"/>
  <c r="AW305" i="9" s="1"/>
  <c r="AW319" i="9" s="1"/>
  <c r="AV291" i="9"/>
  <c r="AV305" i="9" s="1"/>
  <c r="AV319" i="9" s="1"/>
  <c r="AU291" i="9"/>
  <c r="AU305" i="9" s="1"/>
  <c r="AU319" i="9" s="1"/>
  <c r="AT291" i="9"/>
  <c r="AT305" i="9" s="1"/>
  <c r="AT319" i="9" s="1"/>
  <c r="AS291" i="9"/>
  <c r="AR291" i="9"/>
  <c r="AR305" i="9" s="1"/>
  <c r="AR319" i="9" s="1"/>
  <c r="AQ291" i="9"/>
  <c r="AQ305" i="9" s="1"/>
  <c r="AQ319" i="9" s="1"/>
  <c r="AP291" i="9"/>
  <c r="AP305" i="9" s="1"/>
  <c r="AP319" i="9" s="1"/>
  <c r="AO291" i="9"/>
  <c r="AO305" i="9" s="1"/>
  <c r="AO319" i="9" s="1"/>
  <c r="AN291" i="9"/>
  <c r="AN305" i="9" s="1"/>
  <c r="AM291" i="9"/>
  <c r="AM305" i="9" s="1"/>
  <c r="AM319" i="9" s="1"/>
  <c r="AL291" i="9"/>
  <c r="AL305" i="9" s="1"/>
  <c r="AL319" i="9" s="1"/>
  <c r="AK291" i="9"/>
  <c r="AK305" i="9" s="1"/>
  <c r="AK319" i="9" s="1"/>
  <c r="AJ291" i="9"/>
  <c r="AJ305" i="9" s="1"/>
  <c r="AJ319" i="9" s="1"/>
  <c r="AI291" i="9"/>
  <c r="AI305" i="9" s="1"/>
  <c r="AI319" i="9" s="1"/>
  <c r="AH291" i="9"/>
  <c r="AH305" i="9" s="1"/>
  <c r="AH319" i="9" s="1"/>
  <c r="AG291" i="9"/>
  <c r="AG305" i="9" s="1"/>
  <c r="AG319" i="9" s="1"/>
  <c r="AF291" i="9"/>
  <c r="AF305" i="9" s="1"/>
  <c r="AF319" i="9" s="1"/>
  <c r="AE291" i="9"/>
  <c r="AE305" i="9" s="1"/>
  <c r="AE319" i="9" s="1"/>
  <c r="AD291" i="9"/>
  <c r="AD305" i="9" s="1"/>
  <c r="AD319" i="9" s="1"/>
  <c r="AC291" i="9"/>
  <c r="AC305" i="9" s="1"/>
  <c r="AC319" i="9" s="1"/>
  <c r="AB291" i="9"/>
  <c r="AB305" i="9" s="1"/>
  <c r="AB319" i="9" s="1"/>
  <c r="AA291" i="9"/>
  <c r="AA305" i="9" s="1"/>
  <c r="AA319" i="9" s="1"/>
  <c r="Z291" i="9"/>
  <c r="Z305" i="9" s="1"/>
  <c r="Z319" i="9" s="1"/>
  <c r="Y291" i="9"/>
  <c r="Y305" i="9" s="1"/>
  <c r="Y319" i="9" s="1"/>
  <c r="X291" i="9"/>
  <c r="X305" i="9" s="1"/>
  <c r="X319" i="9" s="1"/>
  <c r="W291" i="9"/>
  <c r="W305" i="9" s="1"/>
  <c r="W319" i="9" s="1"/>
  <c r="V291" i="9"/>
  <c r="V305" i="9" s="1"/>
  <c r="V319" i="9" s="1"/>
  <c r="U291" i="9"/>
  <c r="U305" i="9" s="1"/>
  <c r="U319" i="9" s="1"/>
  <c r="T291" i="9"/>
  <c r="T305" i="9" s="1"/>
  <c r="T319" i="9" s="1"/>
  <c r="S291" i="9"/>
  <c r="S305" i="9" s="1"/>
  <c r="S319" i="9" s="1"/>
  <c r="R291" i="9"/>
  <c r="R305" i="9" s="1"/>
  <c r="R319" i="9" s="1"/>
  <c r="Q291" i="9"/>
  <c r="P291" i="9"/>
  <c r="P305" i="9" s="1"/>
  <c r="P319" i="9" s="1"/>
  <c r="O291" i="9"/>
  <c r="O305" i="9" s="1"/>
  <c r="O319" i="9" s="1"/>
  <c r="N291" i="9"/>
  <c r="N305" i="9" s="1"/>
  <c r="N319" i="9" s="1"/>
  <c r="M291" i="9"/>
  <c r="M305" i="9" s="1"/>
  <c r="M319" i="9" s="1"/>
  <c r="L291" i="9"/>
  <c r="L305" i="9" s="1"/>
  <c r="L319" i="9" s="1"/>
  <c r="K291" i="9"/>
  <c r="K305" i="9" s="1"/>
  <c r="K319" i="9" s="1"/>
  <c r="J291" i="9"/>
  <c r="J305" i="9" s="1"/>
  <c r="J319" i="9" s="1"/>
  <c r="I291" i="9"/>
  <c r="I305" i="9" s="1"/>
  <c r="I319" i="9" s="1"/>
  <c r="H291" i="9"/>
  <c r="H305" i="9" s="1"/>
  <c r="H319" i="9" s="1"/>
  <c r="G291" i="9"/>
  <c r="G305" i="9" s="1"/>
  <c r="G319" i="9" s="1"/>
  <c r="F291" i="9"/>
  <c r="F305" i="9" s="1"/>
  <c r="F319" i="9" s="1"/>
  <c r="E291" i="9"/>
  <c r="E305" i="9" s="1"/>
  <c r="E319" i="9" s="1"/>
  <c r="D291" i="9"/>
  <c r="D305" i="9" s="1"/>
  <c r="D319" i="9" s="1"/>
  <c r="GC289" i="9"/>
  <c r="FX262" i="9"/>
  <c r="FW262" i="9"/>
  <c r="FV262" i="9"/>
  <c r="FU262" i="9"/>
  <c r="FT262" i="9"/>
  <c r="FS262" i="9"/>
  <c r="FR262" i="9"/>
  <c r="FQ262" i="9"/>
  <c r="FP262" i="9"/>
  <c r="FO262" i="9"/>
  <c r="FN262" i="9"/>
  <c r="FM262" i="9"/>
  <c r="FL262" i="9"/>
  <c r="FK262" i="9"/>
  <c r="FH262" i="9"/>
  <c r="FG262" i="9"/>
  <c r="FF262" i="9"/>
  <c r="FE262" i="9"/>
  <c r="FD262" i="9"/>
  <c r="FC262" i="9"/>
  <c r="FB262" i="9"/>
  <c r="FA262" i="9"/>
  <c r="EZ262" i="9"/>
  <c r="EY262" i="9"/>
  <c r="EX262" i="9"/>
  <c r="EW262" i="9"/>
  <c r="EV262" i="9"/>
  <c r="EU262" i="9"/>
  <c r="ET262" i="9"/>
  <c r="ES262" i="9"/>
  <c r="ER262" i="9"/>
  <c r="EQ262" i="9"/>
  <c r="EP262" i="9"/>
  <c r="EO262" i="9"/>
  <c r="EN262" i="9"/>
  <c r="EM262" i="9"/>
  <c r="EL262" i="9"/>
  <c r="EK262" i="9"/>
  <c r="EJ262" i="9"/>
  <c r="EI262" i="9"/>
  <c r="EH262" i="9"/>
  <c r="EG262" i="9"/>
  <c r="EF262" i="9"/>
  <c r="EE262" i="9"/>
  <c r="ED262" i="9"/>
  <c r="EC262" i="9"/>
  <c r="EB262" i="9"/>
  <c r="EA262" i="9"/>
  <c r="DZ262" i="9"/>
  <c r="DY262" i="9"/>
  <c r="DX262" i="9"/>
  <c r="DW262" i="9"/>
  <c r="DV262" i="9"/>
  <c r="DU262" i="9"/>
  <c r="DT262" i="9"/>
  <c r="DS262" i="9"/>
  <c r="DR262" i="9"/>
  <c r="DP262" i="9"/>
  <c r="DO262" i="9"/>
  <c r="DM262" i="9"/>
  <c r="DL262" i="9"/>
  <c r="DK262" i="9"/>
  <c r="DJ262" i="9"/>
  <c r="DI262" i="9"/>
  <c r="DH262" i="9"/>
  <c r="DG262" i="9"/>
  <c r="DF262" i="9"/>
  <c r="DE262" i="9"/>
  <c r="DD262" i="9"/>
  <c r="DC262" i="9"/>
  <c r="DB262" i="9"/>
  <c r="DA262" i="9"/>
  <c r="CZ262" i="9"/>
  <c r="CY262" i="9"/>
  <c r="CX262" i="9"/>
  <c r="CW262" i="9"/>
  <c r="CV262" i="9"/>
  <c r="CU262" i="9"/>
  <c r="CT262" i="9"/>
  <c r="CS262" i="9"/>
  <c r="CR262" i="9"/>
  <c r="CQ262" i="9"/>
  <c r="CP262" i="9"/>
  <c r="CO262" i="9"/>
  <c r="CN262" i="9"/>
  <c r="CM262" i="9"/>
  <c r="CL262" i="9"/>
  <c r="CK262" i="9"/>
  <c r="CJ262" i="9"/>
  <c r="CI262" i="9"/>
  <c r="CH262" i="9"/>
  <c r="CG262" i="9"/>
  <c r="CF262" i="9"/>
  <c r="CE262" i="9"/>
  <c r="CD262" i="9"/>
  <c r="CC262" i="9"/>
  <c r="CB262" i="9"/>
  <c r="CA262" i="9"/>
  <c r="BZ262" i="9"/>
  <c r="BY262" i="9"/>
  <c r="BX262" i="9"/>
  <c r="BW262" i="9"/>
  <c r="BV262" i="9"/>
  <c r="BU262" i="9"/>
  <c r="BT262" i="9"/>
  <c r="BS262" i="9"/>
  <c r="BR262" i="9"/>
  <c r="BQ262" i="9"/>
  <c r="BP262" i="9"/>
  <c r="BO262" i="9"/>
  <c r="BN262" i="9"/>
  <c r="BM262" i="9"/>
  <c r="BL262" i="9"/>
  <c r="BK262" i="9"/>
  <c r="BJ262" i="9"/>
  <c r="BI262" i="9"/>
  <c r="BH262" i="9"/>
  <c r="BG262" i="9"/>
  <c r="BF262" i="9"/>
  <c r="BE262" i="9"/>
  <c r="BD262" i="9"/>
  <c r="BC262" i="9"/>
  <c r="BB262" i="9"/>
  <c r="BA262" i="9"/>
  <c r="AZ262" i="9"/>
  <c r="AY262" i="9"/>
  <c r="AX262" i="9"/>
  <c r="AW262" i="9"/>
  <c r="AV262" i="9"/>
  <c r="AU262" i="9"/>
  <c r="AT262" i="9"/>
  <c r="AS262" i="9"/>
  <c r="AR262" i="9"/>
  <c r="AQ262" i="9"/>
  <c r="AP262" i="9"/>
  <c r="AO262" i="9"/>
  <c r="AN262" i="9"/>
  <c r="AM262" i="9"/>
  <c r="AL262" i="9"/>
  <c r="AK262" i="9"/>
  <c r="AJ262" i="9"/>
  <c r="AI262" i="9"/>
  <c r="AH262" i="9"/>
  <c r="AG262" i="9"/>
  <c r="AF262" i="9"/>
  <c r="AE262" i="9"/>
  <c r="AD262" i="9"/>
  <c r="AC262" i="9"/>
  <c r="AB262" i="9"/>
  <c r="AA262" i="9"/>
  <c r="Z262" i="9"/>
  <c r="Y262" i="9"/>
  <c r="X262" i="9"/>
  <c r="W262" i="9"/>
  <c r="V262" i="9"/>
  <c r="U262" i="9"/>
  <c r="T262" i="9"/>
  <c r="S262" i="9"/>
  <c r="R262" i="9"/>
  <c r="Q262" i="9"/>
  <c r="P262" i="9"/>
  <c r="O262" i="9"/>
  <c r="N262" i="9"/>
  <c r="M262" i="9"/>
  <c r="L262" i="9"/>
  <c r="K262" i="9"/>
  <c r="J262" i="9"/>
  <c r="I262" i="9"/>
  <c r="H262" i="9"/>
  <c r="G262" i="9"/>
  <c r="F262" i="9"/>
  <c r="E262" i="9"/>
  <c r="D262" i="9"/>
  <c r="C262" i="9"/>
  <c r="FZ244" i="9"/>
  <c r="FZ234" i="9"/>
  <c r="FZ216" i="9"/>
  <c r="C213" i="9"/>
  <c r="FX205" i="9"/>
  <c r="FW205" i="9"/>
  <c r="FV205" i="9"/>
  <c r="FU205" i="9"/>
  <c r="FT205" i="9"/>
  <c r="FS205" i="9"/>
  <c r="FR205" i="9"/>
  <c r="FQ205" i="9"/>
  <c r="FP205" i="9"/>
  <c r="FO205" i="9"/>
  <c r="FN205" i="9"/>
  <c r="FM205" i="9"/>
  <c r="FL205" i="9"/>
  <c r="FK205" i="9"/>
  <c r="FJ205" i="9"/>
  <c r="FI205" i="9"/>
  <c r="FH205" i="9"/>
  <c r="FG205" i="9"/>
  <c r="FF205" i="9"/>
  <c r="FE205" i="9"/>
  <c r="FD205" i="9"/>
  <c r="FC205" i="9"/>
  <c r="FB205" i="9"/>
  <c r="FA205" i="9"/>
  <c r="EZ205" i="9"/>
  <c r="EY205" i="9"/>
  <c r="EX205" i="9"/>
  <c r="EW205" i="9"/>
  <c r="EV205" i="9"/>
  <c r="EU205" i="9"/>
  <c r="ET205" i="9"/>
  <c r="ES205" i="9"/>
  <c r="ER205" i="9"/>
  <c r="EQ205" i="9"/>
  <c r="EP205" i="9"/>
  <c r="EO205" i="9"/>
  <c r="EN205" i="9"/>
  <c r="EM205" i="9"/>
  <c r="EL205" i="9"/>
  <c r="EK205" i="9"/>
  <c r="EJ205" i="9"/>
  <c r="EI205" i="9"/>
  <c r="EH205" i="9"/>
  <c r="EG205" i="9"/>
  <c r="EF205" i="9"/>
  <c r="EE205" i="9"/>
  <c r="ED205" i="9"/>
  <c r="EC205" i="9"/>
  <c r="EB205" i="9"/>
  <c r="EA205" i="9"/>
  <c r="DZ205" i="9"/>
  <c r="DY205" i="9"/>
  <c r="DX205" i="9"/>
  <c r="DW205" i="9"/>
  <c r="DV205" i="9"/>
  <c r="DU205" i="9"/>
  <c r="DT205" i="9"/>
  <c r="DS205" i="9"/>
  <c r="DR205" i="9"/>
  <c r="DQ205" i="9"/>
  <c r="DP205" i="9"/>
  <c r="DO205" i="9"/>
  <c r="DN205" i="9"/>
  <c r="DM205" i="9"/>
  <c r="DL205" i="9"/>
  <c r="DK205" i="9"/>
  <c r="DJ205" i="9"/>
  <c r="DI205" i="9"/>
  <c r="DH205" i="9"/>
  <c r="DG205" i="9"/>
  <c r="DF205" i="9"/>
  <c r="DE205" i="9"/>
  <c r="DD205" i="9"/>
  <c r="DC205" i="9"/>
  <c r="DB205" i="9"/>
  <c r="DA205" i="9"/>
  <c r="CZ205" i="9"/>
  <c r="CY205" i="9"/>
  <c r="CX205" i="9"/>
  <c r="CW205" i="9"/>
  <c r="CV205" i="9"/>
  <c r="CU205" i="9"/>
  <c r="CT205" i="9"/>
  <c r="CS205" i="9"/>
  <c r="CR205" i="9"/>
  <c r="CQ205" i="9"/>
  <c r="CP205" i="9"/>
  <c r="CO205" i="9"/>
  <c r="CN205" i="9"/>
  <c r="CM205" i="9"/>
  <c r="CL205" i="9"/>
  <c r="CK205" i="9"/>
  <c r="CJ205" i="9"/>
  <c r="CI205" i="9"/>
  <c r="CH205" i="9"/>
  <c r="CG205" i="9"/>
  <c r="CF205" i="9"/>
  <c r="CE205" i="9"/>
  <c r="CD205" i="9"/>
  <c r="CC205" i="9"/>
  <c r="CB205" i="9"/>
  <c r="CA205" i="9"/>
  <c r="BZ205" i="9"/>
  <c r="BY205" i="9"/>
  <c r="BX205" i="9"/>
  <c r="BW205" i="9"/>
  <c r="BV205" i="9"/>
  <c r="BU205" i="9"/>
  <c r="BT205" i="9"/>
  <c r="BS205" i="9"/>
  <c r="BR205" i="9"/>
  <c r="BQ205" i="9"/>
  <c r="BP205" i="9"/>
  <c r="BO205" i="9"/>
  <c r="BN205" i="9"/>
  <c r="BM205" i="9"/>
  <c r="BL205" i="9"/>
  <c r="BK205" i="9"/>
  <c r="BJ205" i="9"/>
  <c r="BI205" i="9"/>
  <c r="BH205" i="9"/>
  <c r="BG205" i="9"/>
  <c r="BF205" i="9"/>
  <c r="BE205" i="9"/>
  <c r="BD205" i="9"/>
  <c r="BC205" i="9"/>
  <c r="BB205" i="9"/>
  <c r="BA205" i="9"/>
  <c r="AZ205" i="9"/>
  <c r="AY205" i="9"/>
  <c r="AX205" i="9"/>
  <c r="AW205" i="9"/>
  <c r="AV205" i="9"/>
  <c r="AU205" i="9"/>
  <c r="AT205" i="9"/>
  <c r="AS205" i="9"/>
  <c r="AR205" i="9"/>
  <c r="AQ205" i="9"/>
  <c r="AP205" i="9"/>
  <c r="AO205" i="9"/>
  <c r="AN205" i="9"/>
  <c r="AM205" i="9"/>
  <c r="AL205" i="9"/>
  <c r="AK205" i="9"/>
  <c r="AJ205" i="9"/>
  <c r="AI205" i="9"/>
  <c r="AH205" i="9"/>
  <c r="AG205" i="9"/>
  <c r="AF205" i="9"/>
  <c r="AE205" i="9"/>
  <c r="AD205" i="9"/>
  <c r="AC205" i="9"/>
  <c r="AB205" i="9"/>
  <c r="AA205" i="9"/>
  <c r="Z205" i="9"/>
  <c r="Y205" i="9"/>
  <c r="X205" i="9"/>
  <c r="W205" i="9"/>
  <c r="V205" i="9"/>
  <c r="U205" i="9"/>
  <c r="T205" i="9"/>
  <c r="S205" i="9"/>
  <c r="R205" i="9"/>
  <c r="Q205" i="9"/>
  <c r="P205" i="9"/>
  <c r="O205" i="9"/>
  <c r="N205" i="9"/>
  <c r="M205" i="9"/>
  <c r="L205" i="9"/>
  <c r="K205" i="9"/>
  <c r="J205" i="9"/>
  <c r="I205" i="9"/>
  <c r="H205" i="9"/>
  <c r="G205" i="9"/>
  <c r="F205" i="9"/>
  <c r="E205" i="9"/>
  <c r="D205" i="9"/>
  <c r="C205" i="9"/>
  <c r="FX141" i="9"/>
  <c r="FW141" i="9"/>
  <c r="FV141" i="9"/>
  <c r="FU141" i="9"/>
  <c r="FT141" i="9"/>
  <c r="FS141" i="9"/>
  <c r="FR141" i="9"/>
  <c r="FQ141" i="9"/>
  <c r="FP141" i="9"/>
  <c r="FO141" i="9"/>
  <c r="FN141" i="9"/>
  <c r="FM141" i="9"/>
  <c r="FL141" i="9"/>
  <c r="FK141" i="9"/>
  <c r="FJ141" i="9"/>
  <c r="FI141" i="9"/>
  <c r="FH141" i="9"/>
  <c r="FG141" i="9"/>
  <c r="FF141" i="9"/>
  <c r="FE141" i="9"/>
  <c r="FD141" i="9"/>
  <c r="FC141" i="9"/>
  <c r="FB141" i="9"/>
  <c r="FA141" i="9"/>
  <c r="EZ141" i="9"/>
  <c r="EY141" i="9"/>
  <c r="EX141" i="9"/>
  <c r="EW141" i="9"/>
  <c r="EV141" i="9"/>
  <c r="EU141" i="9"/>
  <c r="ET141" i="9"/>
  <c r="ES141" i="9"/>
  <c r="ER141" i="9"/>
  <c r="EQ141" i="9"/>
  <c r="EP141" i="9"/>
  <c r="EO141" i="9"/>
  <c r="EN141" i="9"/>
  <c r="EM141" i="9"/>
  <c r="EL141" i="9"/>
  <c r="EK141" i="9"/>
  <c r="EJ141" i="9"/>
  <c r="EI141" i="9"/>
  <c r="EH141" i="9"/>
  <c r="EG141" i="9"/>
  <c r="EF141" i="9"/>
  <c r="EE141" i="9"/>
  <c r="ED141" i="9"/>
  <c r="EC141" i="9"/>
  <c r="EB141" i="9"/>
  <c r="EA141" i="9"/>
  <c r="DZ141" i="9"/>
  <c r="DY141" i="9"/>
  <c r="DX141" i="9"/>
  <c r="DW141" i="9"/>
  <c r="DV141" i="9"/>
  <c r="DU141" i="9"/>
  <c r="DT141" i="9"/>
  <c r="DS141" i="9"/>
  <c r="DR141" i="9"/>
  <c r="DQ141" i="9"/>
  <c r="DP141" i="9"/>
  <c r="DO141" i="9"/>
  <c r="DN141" i="9"/>
  <c r="DM141" i="9"/>
  <c r="DL141" i="9"/>
  <c r="DK141" i="9"/>
  <c r="DJ141" i="9"/>
  <c r="DI141" i="9"/>
  <c r="DH141" i="9"/>
  <c r="DG141" i="9"/>
  <c r="DF141" i="9"/>
  <c r="DE141" i="9"/>
  <c r="DD141" i="9"/>
  <c r="DC141" i="9"/>
  <c r="DB141" i="9"/>
  <c r="DA141" i="9"/>
  <c r="CZ141" i="9"/>
  <c r="CY141" i="9"/>
  <c r="CX141" i="9"/>
  <c r="CW141" i="9"/>
  <c r="CV141" i="9"/>
  <c r="CU141" i="9"/>
  <c r="CT141" i="9"/>
  <c r="CS141" i="9"/>
  <c r="CR141" i="9"/>
  <c r="CQ141" i="9"/>
  <c r="CP141" i="9"/>
  <c r="CO141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FT137" i="9"/>
  <c r="EV137" i="9"/>
  <c r="EO137" i="9"/>
  <c r="EC137" i="9"/>
  <c r="DL137" i="9"/>
  <c r="CQ137" i="9"/>
  <c r="BY137" i="9"/>
  <c r="BS137" i="9"/>
  <c r="BG137" i="9"/>
  <c r="AI137" i="9"/>
  <c r="AC137" i="9"/>
  <c r="FX134" i="9"/>
  <c r="FW134" i="9"/>
  <c r="FV134" i="9"/>
  <c r="FU134" i="9"/>
  <c r="FT134" i="9"/>
  <c r="FS134" i="9"/>
  <c r="FR134" i="9"/>
  <c r="FQ134" i="9"/>
  <c r="FP134" i="9"/>
  <c r="FO134" i="9"/>
  <c r="FN134" i="9"/>
  <c r="FM134" i="9"/>
  <c r="FL134" i="9"/>
  <c r="FK134" i="9"/>
  <c r="FJ134" i="9"/>
  <c r="FI134" i="9"/>
  <c r="FH134" i="9"/>
  <c r="FG134" i="9"/>
  <c r="FF134" i="9"/>
  <c r="FE134" i="9"/>
  <c r="FD134" i="9"/>
  <c r="FC134" i="9"/>
  <c r="FB134" i="9"/>
  <c r="FA134" i="9"/>
  <c r="EZ134" i="9"/>
  <c r="EY134" i="9"/>
  <c r="EX134" i="9"/>
  <c r="EW134" i="9"/>
  <c r="EV134" i="9"/>
  <c r="EU134" i="9"/>
  <c r="ET134" i="9"/>
  <c r="ES134" i="9"/>
  <c r="ER134" i="9"/>
  <c r="EQ134" i="9"/>
  <c r="EP134" i="9"/>
  <c r="EO134" i="9"/>
  <c r="EN134" i="9"/>
  <c r="EM134" i="9"/>
  <c r="EL134" i="9"/>
  <c r="EK134" i="9"/>
  <c r="EJ134" i="9"/>
  <c r="EI134" i="9"/>
  <c r="EH134" i="9"/>
  <c r="EG134" i="9"/>
  <c r="EF134" i="9"/>
  <c r="EE134" i="9"/>
  <c r="ED134" i="9"/>
  <c r="EC134" i="9"/>
  <c r="EB134" i="9"/>
  <c r="EA134" i="9"/>
  <c r="DZ134" i="9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D134" i="9"/>
  <c r="DC134" i="9"/>
  <c r="DB134" i="9"/>
  <c r="DA134" i="9"/>
  <c r="CZ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FX120" i="9"/>
  <c r="FW120" i="9"/>
  <c r="FV120" i="9"/>
  <c r="FU120" i="9"/>
  <c r="FT120" i="9"/>
  <c r="FS120" i="9"/>
  <c r="FR120" i="9"/>
  <c r="FQ120" i="9"/>
  <c r="FP120" i="9"/>
  <c r="FO120" i="9"/>
  <c r="FN120" i="9"/>
  <c r="FM120" i="9"/>
  <c r="FL120" i="9"/>
  <c r="FK120" i="9"/>
  <c r="FJ120" i="9"/>
  <c r="FI120" i="9"/>
  <c r="FH120" i="9"/>
  <c r="FG120" i="9"/>
  <c r="FF120" i="9"/>
  <c r="FE120" i="9"/>
  <c r="FD120" i="9"/>
  <c r="FC120" i="9"/>
  <c r="FB120" i="9"/>
  <c r="FA120" i="9"/>
  <c r="EZ120" i="9"/>
  <c r="EY120" i="9"/>
  <c r="EX120" i="9"/>
  <c r="EW120" i="9"/>
  <c r="EV120" i="9"/>
  <c r="EU120" i="9"/>
  <c r="ET120" i="9"/>
  <c r="ES120" i="9"/>
  <c r="ER120" i="9"/>
  <c r="EQ120" i="9"/>
  <c r="EP120" i="9"/>
  <c r="EO120" i="9"/>
  <c r="EN120" i="9"/>
  <c r="EM120" i="9"/>
  <c r="EL120" i="9"/>
  <c r="EK120" i="9"/>
  <c r="EJ120" i="9"/>
  <c r="EI120" i="9"/>
  <c r="EH120" i="9"/>
  <c r="EG120" i="9"/>
  <c r="EF120" i="9"/>
  <c r="EE120" i="9"/>
  <c r="ED120" i="9"/>
  <c r="EC120" i="9"/>
  <c r="EB120" i="9"/>
  <c r="EA120" i="9"/>
  <c r="DZ120" i="9"/>
  <c r="DY120" i="9"/>
  <c r="DX120" i="9"/>
  <c r="DW120" i="9"/>
  <c r="DV120" i="9"/>
  <c r="DU120" i="9"/>
  <c r="DT120" i="9"/>
  <c r="DS120" i="9"/>
  <c r="DR120" i="9"/>
  <c r="DQ120" i="9"/>
  <c r="DP120" i="9"/>
  <c r="DO120" i="9"/>
  <c r="DN120" i="9"/>
  <c r="DM120" i="9"/>
  <c r="DL120" i="9"/>
  <c r="DK120" i="9"/>
  <c r="DJ120" i="9"/>
  <c r="DI120" i="9"/>
  <c r="DH120" i="9"/>
  <c r="DG120" i="9"/>
  <c r="DF120" i="9"/>
  <c r="DE120" i="9"/>
  <c r="DD120" i="9"/>
  <c r="DC120" i="9"/>
  <c r="DB120" i="9"/>
  <c r="DA120" i="9"/>
  <c r="CZ120" i="9"/>
  <c r="CY120" i="9"/>
  <c r="CX120" i="9"/>
  <c r="CW120" i="9"/>
  <c r="CV120" i="9"/>
  <c r="CU120" i="9"/>
  <c r="CT120" i="9"/>
  <c r="CS120" i="9"/>
  <c r="CR120" i="9"/>
  <c r="CQ120" i="9"/>
  <c r="CP120" i="9"/>
  <c r="CO120" i="9"/>
  <c r="CN120" i="9"/>
  <c r="CM120" i="9"/>
  <c r="CL120" i="9"/>
  <c r="CK120" i="9"/>
  <c r="CJ120" i="9"/>
  <c r="CI120" i="9"/>
  <c r="CH120" i="9"/>
  <c r="CG120" i="9"/>
  <c r="CF120" i="9"/>
  <c r="CE120" i="9"/>
  <c r="CD120" i="9"/>
  <c r="CC120" i="9"/>
  <c r="CB120" i="9"/>
  <c r="CA120" i="9"/>
  <c r="BZ120" i="9"/>
  <c r="BY120" i="9"/>
  <c r="BX120" i="9"/>
  <c r="BW120" i="9"/>
  <c r="BV120" i="9"/>
  <c r="BU120" i="9"/>
  <c r="BT120" i="9"/>
  <c r="BS120" i="9"/>
  <c r="BR120" i="9"/>
  <c r="BQ120" i="9"/>
  <c r="BP120" i="9"/>
  <c r="BO120" i="9"/>
  <c r="BN120" i="9"/>
  <c r="BM120" i="9"/>
  <c r="BL120" i="9"/>
  <c r="BK120" i="9"/>
  <c r="BJ120" i="9"/>
  <c r="BI120" i="9"/>
  <c r="BH120" i="9"/>
  <c r="BG120" i="9"/>
  <c r="BF120" i="9"/>
  <c r="BE120" i="9"/>
  <c r="BD120" i="9"/>
  <c r="BC120" i="9"/>
  <c r="BB120" i="9"/>
  <c r="BA120" i="9"/>
  <c r="AZ120" i="9"/>
  <c r="AY120" i="9"/>
  <c r="AX120" i="9"/>
  <c r="AW120" i="9"/>
  <c r="AV120" i="9"/>
  <c r="AU120" i="9"/>
  <c r="AT120" i="9"/>
  <c r="AS120" i="9"/>
  <c r="AR120" i="9"/>
  <c r="AQ120" i="9"/>
  <c r="AP120" i="9"/>
  <c r="AO120" i="9"/>
  <c r="AN120" i="9"/>
  <c r="AM120" i="9"/>
  <c r="AL120" i="9"/>
  <c r="AK120" i="9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C120" i="9"/>
  <c r="FJ102" i="9"/>
  <c r="DD102" i="9"/>
  <c r="FU100" i="9"/>
  <c r="FQ100" i="9"/>
  <c r="DY100" i="9"/>
  <c r="DU100" i="9"/>
  <c r="CC100" i="9"/>
  <c r="BY100" i="9"/>
  <c r="AG100" i="9"/>
  <c r="AC100" i="9"/>
  <c r="BO99" i="9"/>
  <c r="ES98" i="9"/>
  <c r="CW98" i="9"/>
  <c r="BA98" i="9"/>
  <c r="E98" i="9"/>
  <c r="EB97" i="9"/>
  <c r="CF97" i="9"/>
  <c r="FC95" i="9"/>
  <c r="EY95" i="9"/>
  <c r="DG95" i="9"/>
  <c r="DC95" i="9"/>
  <c r="BK95" i="9"/>
  <c r="BG95" i="9"/>
  <c r="O95" i="9"/>
  <c r="K95" i="9"/>
  <c r="EL94" i="9"/>
  <c r="CP94" i="9"/>
  <c r="AT94" i="9"/>
  <c r="FU93" i="9"/>
  <c r="DY93" i="9"/>
  <c r="CC93" i="9"/>
  <c r="AG93" i="9"/>
  <c r="FZ81" i="9"/>
  <c r="CG81" i="9"/>
  <c r="FZ80" i="9"/>
  <c r="FZ79" i="9"/>
  <c r="FZ78" i="9"/>
  <c r="FZ73" i="9"/>
  <c r="FZ68" i="9"/>
  <c r="DQ67" i="9"/>
  <c r="DQ206" i="9" s="1"/>
  <c r="CG67" i="9"/>
  <c r="CG206" i="9" s="1"/>
  <c r="BP67" i="9"/>
  <c r="BP206" i="9" s="1"/>
  <c r="AZ67" i="9"/>
  <c r="AZ206" i="9" s="1"/>
  <c r="X67" i="9"/>
  <c r="X206" i="9" s="1"/>
  <c r="FX63" i="9"/>
  <c r="FX278" i="9" s="1"/>
  <c r="FX279" i="9" s="1"/>
  <c r="FW63" i="9"/>
  <c r="FW278" i="9" s="1"/>
  <c r="FW279" i="9" s="1"/>
  <c r="FV63" i="9"/>
  <c r="FV278" i="9" s="1"/>
  <c r="FV279" i="9" s="1"/>
  <c r="FU63" i="9"/>
  <c r="FU278" i="9" s="1"/>
  <c r="FU279" i="9" s="1"/>
  <c r="FT63" i="9"/>
  <c r="FT278" i="9" s="1"/>
  <c r="FT279" i="9" s="1"/>
  <c r="FS63" i="9"/>
  <c r="FS278" i="9" s="1"/>
  <c r="FS279" i="9" s="1"/>
  <c r="FR63" i="9"/>
  <c r="FR278" i="9" s="1"/>
  <c r="FR279" i="9" s="1"/>
  <c r="FQ63" i="9"/>
  <c r="FQ278" i="9" s="1"/>
  <c r="FQ279" i="9" s="1"/>
  <c r="FP63" i="9"/>
  <c r="FP278" i="9" s="1"/>
  <c r="FP279" i="9" s="1"/>
  <c r="FO63" i="9"/>
  <c r="FO278" i="9" s="1"/>
  <c r="FO279" i="9" s="1"/>
  <c r="FN63" i="9"/>
  <c r="FN278" i="9" s="1"/>
  <c r="FN279" i="9" s="1"/>
  <c r="FM63" i="9"/>
  <c r="FM278" i="9" s="1"/>
  <c r="FM279" i="9" s="1"/>
  <c r="FL63" i="9"/>
  <c r="FL278" i="9" s="1"/>
  <c r="FL279" i="9" s="1"/>
  <c r="FK63" i="9"/>
  <c r="FK278" i="9" s="1"/>
  <c r="FK279" i="9" s="1"/>
  <c r="FJ63" i="9"/>
  <c r="FJ278" i="9" s="1"/>
  <c r="FJ279" i="9" s="1"/>
  <c r="FI63" i="9"/>
  <c r="FI278" i="9" s="1"/>
  <c r="FI279" i="9" s="1"/>
  <c r="FH63" i="9"/>
  <c r="FH278" i="9" s="1"/>
  <c r="FH279" i="9" s="1"/>
  <c r="FG63" i="9"/>
  <c r="FG278" i="9" s="1"/>
  <c r="FG279" i="9" s="1"/>
  <c r="FF63" i="9"/>
  <c r="FF278" i="9" s="1"/>
  <c r="FF279" i="9" s="1"/>
  <c r="FE63" i="9"/>
  <c r="FE278" i="9" s="1"/>
  <c r="FE279" i="9" s="1"/>
  <c r="FD63" i="9"/>
  <c r="FD278" i="9" s="1"/>
  <c r="FD279" i="9" s="1"/>
  <c r="FC63" i="9"/>
  <c r="FC278" i="9" s="1"/>
  <c r="FC279" i="9" s="1"/>
  <c r="FB63" i="9"/>
  <c r="FB278" i="9" s="1"/>
  <c r="FB279" i="9" s="1"/>
  <c r="FA63" i="9"/>
  <c r="FA278" i="9" s="1"/>
  <c r="FA279" i="9" s="1"/>
  <c r="EZ63" i="9"/>
  <c r="EZ278" i="9" s="1"/>
  <c r="EZ279" i="9" s="1"/>
  <c r="EY63" i="9"/>
  <c r="EY278" i="9" s="1"/>
  <c r="EY279" i="9" s="1"/>
  <c r="EX63" i="9"/>
  <c r="EX278" i="9" s="1"/>
  <c r="EX279" i="9" s="1"/>
  <c r="EW63" i="9"/>
  <c r="EW278" i="9" s="1"/>
  <c r="EW279" i="9" s="1"/>
  <c r="EV63" i="9"/>
  <c r="EV278" i="9" s="1"/>
  <c r="EV279" i="9" s="1"/>
  <c r="EU63" i="9"/>
  <c r="EU278" i="9" s="1"/>
  <c r="EU279" i="9" s="1"/>
  <c r="ET63" i="9"/>
  <c r="ET278" i="9" s="1"/>
  <c r="ET279" i="9" s="1"/>
  <c r="ES63" i="9"/>
  <c r="ES278" i="9" s="1"/>
  <c r="ES279" i="9" s="1"/>
  <c r="ER63" i="9"/>
  <c r="ER278" i="9" s="1"/>
  <c r="ER279" i="9" s="1"/>
  <c r="EQ63" i="9"/>
  <c r="EQ278" i="9" s="1"/>
  <c r="EQ279" i="9" s="1"/>
  <c r="EP63" i="9"/>
  <c r="EP278" i="9" s="1"/>
  <c r="EP279" i="9" s="1"/>
  <c r="EO63" i="9"/>
  <c r="EO278" i="9" s="1"/>
  <c r="EO279" i="9" s="1"/>
  <c r="EN63" i="9"/>
  <c r="EN278" i="9" s="1"/>
  <c r="EN279" i="9" s="1"/>
  <c r="EM63" i="9"/>
  <c r="EM278" i="9" s="1"/>
  <c r="EM279" i="9" s="1"/>
  <c r="EL63" i="9"/>
  <c r="EL278" i="9" s="1"/>
  <c r="EL279" i="9" s="1"/>
  <c r="EK63" i="9"/>
  <c r="EK278" i="9" s="1"/>
  <c r="EK279" i="9" s="1"/>
  <c r="EJ63" i="9"/>
  <c r="EJ278" i="9" s="1"/>
  <c r="EJ279" i="9" s="1"/>
  <c r="EI63" i="9"/>
  <c r="EI278" i="9" s="1"/>
  <c r="EI279" i="9" s="1"/>
  <c r="EH63" i="9"/>
  <c r="EH278" i="9" s="1"/>
  <c r="EH279" i="9" s="1"/>
  <c r="EG63" i="9"/>
  <c r="EG278" i="9" s="1"/>
  <c r="EG279" i="9" s="1"/>
  <c r="EF63" i="9"/>
  <c r="EF278" i="9" s="1"/>
  <c r="EF279" i="9" s="1"/>
  <c r="EE63" i="9"/>
  <c r="EE278" i="9" s="1"/>
  <c r="EE279" i="9" s="1"/>
  <c r="ED63" i="9"/>
  <c r="ED278" i="9" s="1"/>
  <c r="ED279" i="9" s="1"/>
  <c r="EC63" i="9"/>
  <c r="EC278" i="9" s="1"/>
  <c r="EC279" i="9" s="1"/>
  <c r="EB63" i="9"/>
  <c r="EB278" i="9" s="1"/>
  <c r="EB279" i="9" s="1"/>
  <c r="EA63" i="9"/>
  <c r="EA278" i="9" s="1"/>
  <c r="EA279" i="9" s="1"/>
  <c r="DZ63" i="9"/>
  <c r="DZ278" i="9" s="1"/>
  <c r="DZ279" i="9" s="1"/>
  <c r="DY63" i="9"/>
  <c r="DY278" i="9" s="1"/>
  <c r="DY279" i="9" s="1"/>
  <c r="DX63" i="9"/>
  <c r="DX278" i="9" s="1"/>
  <c r="DX279" i="9" s="1"/>
  <c r="DW63" i="9"/>
  <c r="DW278" i="9" s="1"/>
  <c r="DW279" i="9" s="1"/>
  <c r="DV63" i="9"/>
  <c r="DV278" i="9" s="1"/>
  <c r="DV279" i="9" s="1"/>
  <c r="DU63" i="9"/>
  <c r="DU278" i="9" s="1"/>
  <c r="DU279" i="9" s="1"/>
  <c r="DT63" i="9"/>
  <c r="DT278" i="9" s="1"/>
  <c r="DT279" i="9" s="1"/>
  <c r="DS63" i="9"/>
  <c r="DS278" i="9" s="1"/>
  <c r="DS279" i="9" s="1"/>
  <c r="DR63" i="9"/>
  <c r="DR278" i="9" s="1"/>
  <c r="DR279" i="9" s="1"/>
  <c r="DQ63" i="9"/>
  <c r="DQ278" i="9" s="1"/>
  <c r="DQ279" i="9" s="1"/>
  <c r="DP63" i="9"/>
  <c r="DP278" i="9" s="1"/>
  <c r="DP279" i="9" s="1"/>
  <c r="DO63" i="9"/>
  <c r="DO278" i="9" s="1"/>
  <c r="DO279" i="9" s="1"/>
  <c r="DN63" i="9"/>
  <c r="DN278" i="9" s="1"/>
  <c r="DN279" i="9" s="1"/>
  <c r="DM63" i="9"/>
  <c r="DM278" i="9" s="1"/>
  <c r="DM279" i="9" s="1"/>
  <c r="DL63" i="9"/>
  <c r="DL278" i="9" s="1"/>
  <c r="DL279" i="9" s="1"/>
  <c r="DK63" i="9"/>
  <c r="DK278" i="9" s="1"/>
  <c r="DK279" i="9" s="1"/>
  <c r="DJ63" i="9"/>
  <c r="DJ278" i="9" s="1"/>
  <c r="DJ279" i="9" s="1"/>
  <c r="DI63" i="9"/>
  <c r="DI278" i="9" s="1"/>
  <c r="DI279" i="9" s="1"/>
  <c r="DH63" i="9"/>
  <c r="DH278" i="9" s="1"/>
  <c r="DH279" i="9" s="1"/>
  <c r="DG63" i="9"/>
  <c r="DG278" i="9" s="1"/>
  <c r="DG279" i="9" s="1"/>
  <c r="DF63" i="9"/>
  <c r="DF278" i="9" s="1"/>
  <c r="DF279" i="9" s="1"/>
  <c r="DE63" i="9"/>
  <c r="DE278" i="9" s="1"/>
  <c r="DE279" i="9" s="1"/>
  <c r="DD63" i="9"/>
  <c r="DD278" i="9" s="1"/>
  <c r="DD279" i="9" s="1"/>
  <c r="DC63" i="9"/>
  <c r="DC278" i="9" s="1"/>
  <c r="DC279" i="9" s="1"/>
  <c r="DB63" i="9"/>
  <c r="DB278" i="9" s="1"/>
  <c r="DB279" i="9" s="1"/>
  <c r="DA63" i="9"/>
  <c r="DA278" i="9" s="1"/>
  <c r="DA279" i="9" s="1"/>
  <c r="CZ63" i="9"/>
  <c r="CZ278" i="9" s="1"/>
  <c r="CZ279" i="9" s="1"/>
  <c r="CY63" i="9"/>
  <c r="CY278" i="9" s="1"/>
  <c r="CY279" i="9" s="1"/>
  <c r="CX63" i="9"/>
  <c r="CX278" i="9" s="1"/>
  <c r="CX279" i="9" s="1"/>
  <c r="CW63" i="9"/>
  <c r="CW278" i="9" s="1"/>
  <c r="CW279" i="9" s="1"/>
  <c r="CV63" i="9"/>
  <c r="CV278" i="9" s="1"/>
  <c r="CV279" i="9" s="1"/>
  <c r="CU63" i="9"/>
  <c r="CU278" i="9" s="1"/>
  <c r="CU279" i="9" s="1"/>
  <c r="CT63" i="9"/>
  <c r="CT278" i="9" s="1"/>
  <c r="CT279" i="9" s="1"/>
  <c r="CS63" i="9"/>
  <c r="CS278" i="9" s="1"/>
  <c r="CS279" i="9" s="1"/>
  <c r="CR63" i="9"/>
  <c r="CR278" i="9" s="1"/>
  <c r="CR279" i="9" s="1"/>
  <c r="CQ63" i="9"/>
  <c r="CQ278" i="9" s="1"/>
  <c r="CQ279" i="9" s="1"/>
  <c r="CP63" i="9"/>
  <c r="CP278" i="9" s="1"/>
  <c r="CP279" i="9" s="1"/>
  <c r="CO63" i="9"/>
  <c r="CO278" i="9" s="1"/>
  <c r="CO279" i="9" s="1"/>
  <c r="CN63" i="9"/>
  <c r="CN278" i="9" s="1"/>
  <c r="CN279" i="9" s="1"/>
  <c r="CM63" i="9"/>
  <c r="CM278" i="9" s="1"/>
  <c r="CM279" i="9" s="1"/>
  <c r="CL63" i="9"/>
  <c r="CL278" i="9" s="1"/>
  <c r="CL279" i="9" s="1"/>
  <c r="CK63" i="9"/>
  <c r="CK278" i="9" s="1"/>
  <c r="CK279" i="9" s="1"/>
  <c r="CJ63" i="9"/>
  <c r="CJ278" i="9" s="1"/>
  <c r="CJ279" i="9" s="1"/>
  <c r="CI63" i="9"/>
  <c r="CI278" i="9" s="1"/>
  <c r="CI279" i="9" s="1"/>
  <c r="CH63" i="9"/>
  <c r="CH278" i="9" s="1"/>
  <c r="CH279" i="9" s="1"/>
  <c r="CG63" i="9"/>
  <c r="CG278" i="9" s="1"/>
  <c r="CG279" i="9" s="1"/>
  <c r="CF63" i="9"/>
  <c r="CF278" i="9" s="1"/>
  <c r="CF279" i="9" s="1"/>
  <c r="CE63" i="9"/>
  <c r="CE278" i="9" s="1"/>
  <c r="CE279" i="9" s="1"/>
  <c r="CD63" i="9"/>
  <c r="CD278" i="9" s="1"/>
  <c r="CD279" i="9" s="1"/>
  <c r="CC63" i="9"/>
  <c r="CC278" i="9" s="1"/>
  <c r="CC279" i="9" s="1"/>
  <c r="CB63" i="9"/>
  <c r="CB278" i="9" s="1"/>
  <c r="CB279" i="9" s="1"/>
  <c r="CA63" i="9"/>
  <c r="CA278" i="9" s="1"/>
  <c r="CA279" i="9" s="1"/>
  <c r="BZ63" i="9"/>
  <c r="BZ278" i="9" s="1"/>
  <c r="BZ279" i="9" s="1"/>
  <c r="BY63" i="9"/>
  <c r="BY278" i="9" s="1"/>
  <c r="BY279" i="9" s="1"/>
  <c r="BX63" i="9"/>
  <c r="BX278" i="9" s="1"/>
  <c r="BX279" i="9" s="1"/>
  <c r="BW63" i="9"/>
  <c r="BW278" i="9" s="1"/>
  <c r="BW279" i="9" s="1"/>
  <c r="BV63" i="9"/>
  <c r="BV278" i="9" s="1"/>
  <c r="BV279" i="9" s="1"/>
  <c r="BU63" i="9"/>
  <c r="BU278" i="9" s="1"/>
  <c r="BU279" i="9" s="1"/>
  <c r="BT63" i="9"/>
  <c r="BT278" i="9" s="1"/>
  <c r="BT279" i="9" s="1"/>
  <c r="BS63" i="9"/>
  <c r="BS278" i="9" s="1"/>
  <c r="BS279" i="9" s="1"/>
  <c r="BR63" i="9"/>
  <c r="BR278" i="9" s="1"/>
  <c r="BR279" i="9" s="1"/>
  <c r="BQ63" i="9"/>
  <c r="BQ278" i="9" s="1"/>
  <c r="BQ279" i="9" s="1"/>
  <c r="BP63" i="9"/>
  <c r="BP278" i="9" s="1"/>
  <c r="BP279" i="9" s="1"/>
  <c r="BO63" i="9"/>
  <c r="BO278" i="9" s="1"/>
  <c r="BO279" i="9" s="1"/>
  <c r="BN63" i="9"/>
  <c r="BN278" i="9" s="1"/>
  <c r="BN279" i="9" s="1"/>
  <c r="BM63" i="9"/>
  <c r="BM278" i="9" s="1"/>
  <c r="BM279" i="9" s="1"/>
  <c r="BL63" i="9"/>
  <c r="BL278" i="9" s="1"/>
  <c r="BL279" i="9" s="1"/>
  <c r="BK63" i="9"/>
  <c r="BK278" i="9" s="1"/>
  <c r="BK279" i="9" s="1"/>
  <c r="BJ63" i="9"/>
  <c r="BJ278" i="9" s="1"/>
  <c r="BJ279" i="9" s="1"/>
  <c r="BI63" i="9"/>
  <c r="BI278" i="9" s="1"/>
  <c r="BI279" i="9" s="1"/>
  <c r="BH63" i="9"/>
  <c r="BH278" i="9" s="1"/>
  <c r="BH279" i="9" s="1"/>
  <c r="BG63" i="9"/>
  <c r="BG278" i="9" s="1"/>
  <c r="BG279" i="9" s="1"/>
  <c r="BF63" i="9"/>
  <c r="BF278" i="9" s="1"/>
  <c r="BF279" i="9" s="1"/>
  <c r="BE63" i="9"/>
  <c r="BE278" i="9" s="1"/>
  <c r="BE279" i="9" s="1"/>
  <c r="BD63" i="9"/>
  <c r="BD278" i="9" s="1"/>
  <c r="BD279" i="9" s="1"/>
  <c r="BC63" i="9"/>
  <c r="BC278" i="9" s="1"/>
  <c r="BC279" i="9" s="1"/>
  <c r="BB63" i="9"/>
  <c r="BB278" i="9" s="1"/>
  <c r="BB279" i="9" s="1"/>
  <c r="BA63" i="9"/>
  <c r="BA278" i="9" s="1"/>
  <c r="BA279" i="9" s="1"/>
  <c r="AZ63" i="9"/>
  <c r="AZ278" i="9" s="1"/>
  <c r="AZ279" i="9" s="1"/>
  <c r="AY63" i="9"/>
  <c r="AY278" i="9" s="1"/>
  <c r="AY279" i="9" s="1"/>
  <c r="AX63" i="9"/>
  <c r="AX278" i="9" s="1"/>
  <c r="AX279" i="9" s="1"/>
  <c r="AW63" i="9"/>
  <c r="AW278" i="9" s="1"/>
  <c r="AW279" i="9" s="1"/>
  <c r="AV63" i="9"/>
  <c r="AV278" i="9" s="1"/>
  <c r="AV279" i="9" s="1"/>
  <c r="AU63" i="9"/>
  <c r="AU278" i="9" s="1"/>
  <c r="AU279" i="9" s="1"/>
  <c r="AT63" i="9"/>
  <c r="AT278" i="9" s="1"/>
  <c r="AT279" i="9" s="1"/>
  <c r="AS63" i="9"/>
  <c r="AS278" i="9" s="1"/>
  <c r="AS279" i="9" s="1"/>
  <c r="AR63" i="9"/>
  <c r="AR278" i="9" s="1"/>
  <c r="AR279" i="9" s="1"/>
  <c r="AQ63" i="9"/>
  <c r="AQ278" i="9" s="1"/>
  <c r="AQ279" i="9" s="1"/>
  <c r="AP63" i="9"/>
  <c r="AP278" i="9" s="1"/>
  <c r="AP279" i="9" s="1"/>
  <c r="AO63" i="9"/>
  <c r="AO278" i="9" s="1"/>
  <c r="AO279" i="9" s="1"/>
  <c r="AN63" i="9"/>
  <c r="AN278" i="9" s="1"/>
  <c r="AN279" i="9" s="1"/>
  <c r="AM63" i="9"/>
  <c r="AM278" i="9" s="1"/>
  <c r="AM279" i="9" s="1"/>
  <c r="AL63" i="9"/>
  <c r="AL278" i="9" s="1"/>
  <c r="AL279" i="9" s="1"/>
  <c r="AK63" i="9"/>
  <c r="AK278" i="9" s="1"/>
  <c r="AK279" i="9" s="1"/>
  <c r="AJ63" i="9"/>
  <c r="AJ278" i="9" s="1"/>
  <c r="AJ279" i="9" s="1"/>
  <c r="AI63" i="9"/>
  <c r="AI278" i="9" s="1"/>
  <c r="AI279" i="9" s="1"/>
  <c r="AH63" i="9"/>
  <c r="AH278" i="9" s="1"/>
  <c r="AH279" i="9" s="1"/>
  <c r="AG63" i="9"/>
  <c r="AG278" i="9" s="1"/>
  <c r="AG279" i="9" s="1"/>
  <c r="AF63" i="9"/>
  <c r="AF278" i="9" s="1"/>
  <c r="AF279" i="9" s="1"/>
  <c r="AE63" i="9"/>
  <c r="AE278" i="9" s="1"/>
  <c r="AE279" i="9" s="1"/>
  <c r="AD63" i="9"/>
  <c r="AD278" i="9" s="1"/>
  <c r="AD279" i="9" s="1"/>
  <c r="AC63" i="9"/>
  <c r="AC278" i="9" s="1"/>
  <c r="AC279" i="9" s="1"/>
  <c r="AB63" i="9"/>
  <c r="AB278" i="9" s="1"/>
  <c r="AB279" i="9" s="1"/>
  <c r="AA63" i="9"/>
  <c r="AA278" i="9" s="1"/>
  <c r="AA279" i="9" s="1"/>
  <c r="Z63" i="9"/>
  <c r="Z278" i="9" s="1"/>
  <c r="Z279" i="9" s="1"/>
  <c r="Y63" i="9"/>
  <c r="Y278" i="9" s="1"/>
  <c r="Y279" i="9" s="1"/>
  <c r="X63" i="9"/>
  <c r="X278" i="9" s="1"/>
  <c r="X279" i="9" s="1"/>
  <c r="W63" i="9"/>
  <c r="W278" i="9" s="1"/>
  <c r="W279" i="9" s="1"/>
  <c r="V63" i="9"/>
  <c r="V278" i="9" s="1"/>
  <c r="V279" i="9" s="1"/>
  <c r="U63" i="9"/>
  <c r="U278" i="9" s="1"/>
  <c r="U279" i="9" s="1"/>
  <c r="T63" i="9"/>
  <c r="T278" i="9" s="1"/>
  <c r="T279" i="9" s="1"/>
  <c r="S63" i="9"/>
  <c r="S278" i="9" s="1"/>
  <c r="S279" i="9" s="1"/>
  <c r="R63" i="9"/>
  <c r="R278" i="9" s="1"/>
  <c r="R279" i="9" s="1"/>
  <c r="Q63" i="9"/>
  <c r="Q278" i="9" s="1"/>
  <c r="Q279" i="9" s="1"/>
  <c r="P63" i="9"/>
  <c r="P278" i="9" s="1"/>
  <c r="P279" i="9" s="1"/>
  <c r="O63" i="9"/>
  <c r="O278" i="9" s="1"/>
  <c r="O279" i="9" s="1"/>
  <c r="N63" i="9"/>
  <c r="N278" i="9" s="1"/>
  <c r="N279" i="9" s="1"/>
  <c r="M63" i="9"/>
  <c r="M278" i="9" s="1"/>
  <c r="M279" i="9" s="1"/>
  <c r="L63" i="9"/>
  <c r="L278" i="9" s="1"/>
  <c r="L279" i="9" s="1"/>
  <c r="K63" i="9"/>
  <c r="K278" i="9" s="1"/>
  <c r="K279" i="9" s="1"/>
  <c r="J63" i="9"/>
  <c r="J278" i="9" s="1"/>
  <c r="J279" i="9" s="1"/>
  <c r="I63" i="9"/>
  <c r="I278" i="9" s="1"/>
  <c r="I279" i="9" s="1"/>
  <c r="H63" i="9"/>
  <c r="H278" i="9" s="1"/>
  <c r="H279" i="9" s="1"/>
  <c r="G63" i="9"/>
  <c r="G278" i="9" s="1"/>
  <c r="G279" i="9" s="1"/>
  <c r="F63" i="9"/>
  <c r="F278" i="9" s="1"/>
  <c r="F279" i="9" s="1"/>
  <c r="E63" i="9"/>
  <c r="E278" i="9" s="1"/>
  <c r="E279" i="9" s="1"/>
  <c r="D63" i="9"/>
  <c r="D278" i="9" s="1"/>
  <c r="D279" i="9" s="1"/>
  <c r="C63" i="9"/>
  <c r="C278" i="9" s="1"/>
  <c r="FZ62" i="9"/>
  <c r="FZ61" i="9"/>
  <c r="FZ60" i="9"/>
  <c r="FZ59" i="9"/>
  <c r="FZ58" i="9"/>
  <c r="FZ57" i="9"/>
  <c r="FZ53" i="9"/>
  <c r="FZ50" i="9"/>
  <c r="FZ49" i="9"/>
  <c r="FZ47" i="9"/>
  <c r="C291" i="9"/>
  <c r="FX40" i="9"/>
  <c r="FX213" i="9" s="1"/>
  <c r="FW40" i="9"/>
  <c r="FW213" i="9" s="1"/>
  <c r="FV40" i="9"/>
  <c r="FV213" i="9" s="1"/>
  <c r="FU40" i="9"/>
  <c r="FU213" i="9" s="1"/>
  <c r="FT40" i="9"/>
  <c r="FT213" i="9" s="1"/>
  <c r="FS40" i="9"/>
  <c r="FS213" i="9" s="1"/>
  <c r="FR40" i="9"/>
  <c r="FR213" i="9" s="1"/>
  <c r="FQ40" i="9"/>
  <c r="FQ213" i="9" s="1"/>
  <c r="FP40" i="9"/>
  <c r="FP213" i="9" s="1"/>
  <c r="FO40" i="9"/>
  <c r="FO213" i="9" s="1"/>
  <c r="FN40" i="9"/>
  <c r="FN213" i="9" s="1"/>
  <c r="FM40" i="9"/>
  <c r="FM213" i="9" s="1"/>
  <c r="FL40" i="9"/>
  <c r="FL213" i="9" s="1"/>
  <c r="FK40" i="9"/>
  <c r="FK213" i="9" s="1"/>
  <c r="FJ40" i="9"/>
  <c r="FJ213" i="9" s="1"/>
  <c r="FI40" i="9"/>
  <c r="FI213" i="9" s="1"/>
  <c r="FH40" i="9"/>
  <c r="FH213" i="9" s="1"/>
  <c r="FG40" i="9"/>
  <c r="FG213" i="9" s="1"/>
  <c r="FF40" i="9"/>
  <c r="FF213" i="9" s="1"/>
  <c r="FE40" i="9"/>
  <c r="FE213" i="9" s="1"/>
  <c r="FD40" i="9"/>
  <c r="FD213" i="9" s="1"/>
  <c r="FC40" i="9"/>
  <c r="FC213" i="9" s="1"/>
  <c r="FB40" i="9"/>
  <c r="FB213" i="9" s="1"/>
  <c r="FA40" i="9"/>
  <c r="FA213" i="9" s="1"/>
  <c r="EZ40" i="9"/>
  <c r="EZ213" i="9" s="1"/>
  <c r="EY40" i="9"/>
  <c r="EY213" i="9" s="1"/>
  <c r="EX40" i="9"/>
  <c r="EX213" i="9" s="1"/>
  <c r="EW40" i="9"/>
  <c r="EW213" i="9" s="1"/>
  <c r="EV40" i="9"/>
  <c r="EV213" i="9" s="1"/>
  <c r="EU40" i="9"/>
  <c r="EU213" i="9" s="1"/>
  <c r="ET40" i="9"/>
  <c r="ET213" i="9" s="1"/>
  <c r="ES40" i="9"/>
  <c r="ES213" i="9" s="1"/>
  <c r="ER40" i="9"/>
  <c r="ER213" i="9" s="1"/>
  <c r="EQ40" i="9"/>
  <c r="EQ213" i="9" s="1"/>
  <c r="EP40" i="9"/>
  <c r="EP213" i="9" s="1"/>
  <c r="EO40" i="9"/>
  <c r="EO213" i="9" s="1"/>
  <c r="EN40" i="9"/>
  <c r="EN213" i="9" s="1"/>
  <c r="EM40" i="9"/>
  <c r="EM213" i="9" s="1"/>
  <c r="EL40" i="9"/>
  <c r="EL213" i="9" s="1"/>
  <c r="EK40" i="9"/>
  <c r="EK213" i="9" s="1"/>
  <c r="EJ40" i="9"/>
  <c r="EJ213" i="9" s="1"/>
  <c r="EI40" i="9"/>
  <c r="EI213" i="9" s="1"/>
  <c r="EH40" i="9"/>
  <c r="EH213" i="9" s="1"/>
  <c r="EG40" i="9"/>
  <c r="EG213" i="9" s="1"/>
  <c r="EF40" i="9"/>
  <c r="EF213" i="9" s="1"/>
  <c r="EE40" i="9"/>
  <c r="EE213" i="9" s="1"/>
  <c r="ED40" i="9"/>
  <c r="ED213" i="9" s="1"/>
  <c r="EC40" i="9"/>
  <c r="EC213" i="9" s="1"/>
  <c r="EB40" i="9"/>
  <c r="EB213" i="9" s="1"/>
  <c r="EA40" i="9"/>
  <c r="EA213" i="9" s="1"/>
  <c r="DZ40" i="9"/>
  <c r="DZ213" i="9" s="1"/>
  <c r="DY40" i="9"/>
  <c r="DY213" i="9" s="1"/>
  <c r="DX40" i="9"/>
  <c r="DX213" i="9" s="1"/>
  <c r="DW40" i="9"/>
  <c r="DW213" i="9" s="1"/>
  <c r="DV40" i="9"/>
  <c r="DV213" i="9" s="1"/>
  <c r="DU40" i="9"/>
  <c r="DU213" i="9" s="1"/>
  <c r="DT40" i="9"/>
  <c r="DT213" i="9" s="1"/>
  <c r="DS40" i="9"/>
  <c r="DS213" i="9" s="1"/>
  <c r="DR40" i="9"/>
  <c r="DR213" i="9" s="1"/>
  <c r="DQ40" i="9"/>
  <c r="DQ213" i="9" s="1"/>
  <c r="DP40" i="9"/>
  <c r="DP213" i="9" s="1"/>
  <c r="DO40" i="9"/>
  <c r="DO213" i="9" s="1"/>
  <c r="DN40" i="9"/>
  <c r="DN213" i="9" s="1"/>
  <c r="DM40" i="9"/>
  <c r="DM213" i="9" s="1"/>
  <c r="DL40" i="9"/>
  <c r="DL213" i="9" s="1"/>
  <c r="DK40" i="9"/>
  <c r="DK213" i="9" s="1"/>
  <c r="DJ40" i="9"/>
  <c r="DJ213" i="9" s="1"/>
  <c r="DI40" i="9"/>
  <c r="DI213" i="9" s="1"/>
  <c r="DH40" i="9"/>
  <c r="DH213" i="9" s="1"/>
  <c r="DG40" i="9"/>
  <c r="DG213" i="9" s="1"/>
  <c r="DF40" i="9"/>
  <c r="DF213" i="9" s="1"/>
  <c r="DE40" i="9"/>
  <c r="DE213" i="9" s="1"/>
  <c r="DD40" i="9"/>
  <c r="DD213" i="9" s="1"/>
  <c r="DC40" i="9"/>
  <c r="DC213" i="9" s="1"/>
  <c r="DB40" i="9"/>
  <c r="DB213" i="9" s="1"/>
  <c r="DA40" i="9"/>
  <c r="DA213" i="9" s="1"/>
  <c r="CZ40" i="9"/>
  <c r="CZ213" i="9" s="1"/>
  <c r="CY40" i="9"/>
  <c r="CY213" i="9" s="1"/>
  <c r="CX40" i="9"/>
  <c r="CX213" i="9" s="1"/>
  <c r="CW40" i="9"/>
  <c r="CW213" i="9" s="1"/>
  <c r="CV40" i="9"/>
  <c r="CV213" i="9" s="1"/>
  <c r="CU40" i="9"/>
  <c r="CU213" i="9" s="1"/>
  <c r="CT40" i="9"/>
  <c r="CT213" i="9" s="1"/>
  <c r="CS40" i="9"/>
  <c r="CS213" i="9" s="1"/>
  <c r="CR40" i="9"/>
  <c r="CR213" i="9" s="1"/>
  <c r="CQ40" i="9"/>
  <c r="CQ213" i="9" s="1"/>
  <c r="CP40" i="9"/>
  <c r="CP213" i="9" s="1"/>
  <c r="CO40" i="9"/>
  <c r="CO213" i="9" s="1"/>
  <c r="CN40" i="9"/>
  <c r="CN213" i="9" s="1"/>
  <c r="CM40" i="9"/>
  <c r="CM213" i="9" s="1"/>
  <c r="CL40" i="9"/>
  <c r="CL213" i="9" s="1"/>
  <c r="CK40" i="9"/>
  <c r="CK213" i="9" s="1"/>
  <c r="CJ40" i="9"/>
  <c r="CJ213" i="9" s="1"/>
  <c r="CI40" i="9"/>
  <c r="CI213" i="9" s="1"/>
  <c r="CH40" i="9"/>
  <c r="CH213" i="9" s="1"/>
  <c r="CG40" i="9"/>
  <c r="CG213" i="9" s="1"/>
  <c r="CF40" i="9"/>
  <c r="CF213" i="9" s="1"/>
  <c r="CE40" i="9"/>
  <c r="CE213" i="9" s="1"/>
  <c r="CD40" i="9"/>
  <c r="CD213" i="9" s="1"/>
  <c r="CC40" i="9"/>
  <c r="CC213" i="9" s="1"/>
  <c r="CB40" i="9"/>
  <c r="CB213" i="9" s="1"/>
  <c r="CA40" i="9"/>
  <c r="CA213" i="9" s="1"/>
  <c r="BZ40" i="9"/>
  <c r="BZ213" i="9" s="1"/>
  <c r="BY40" i="9"/>
  <c r="BY213" i="9" s="1"/>
  <c r="BX40" i="9"/>
  <c r="BX213" i="9" s="1"/>
  <c r="BW40" i="9"/>
  <c r="BW213" i="9" s="1"/>
  <c r="BV40" i="9"/>
  <c r="BV213" i="9" s="1"/>
  <c r="BU40" i="9"/>
  <c r="BU213" i="9" s="1"/>
  <c r="BT40" i="9"/>
  <c r="BT213" i="9" s="1"/>
  <c r="BS40" i="9"/>
  <c r="BS213" i="9" s="1"/>
  <c r="BR40" i="9"/>
  <c r="BR213" i="9" s="1"/>
  <c r="BQ40" i="9"/>
  <c r="BQ213" i="9" s="1"/>
  <c r="BP40" i="9"/>
  <c r="BP213" i="9" s="1"/>
  <c r="BO40" i="9"/>
  <c r="BO213" i="9" s="1"/>
  <c r="BN40" i="9"/>
  <c r="BN213" i="9" s="1"/>
  <c r="BM40" i="9"/>
  <c r="BM213" i="9" s="1"/>
  <c r="BL40" i="9"/>
  <c r="BL213" i="9" s="1"/>
  <c r="BK40" i="9"/>
  <c r="BK213" i="9" s="1"/>
  <c r="BJ40" i="9"/>
  <c r="BJ213" i="9" s="1"/>
  <c r="BI40" i="9"/>
  <c r="BI213" i="9" s="1"/>
  <c r="BH40" i="9"/>
  <c r="BH213" i="9" s="1"/>
  <c r="BG40" i="9"/>
  <c r="BG213" i="9" s="1"/>
  <c r="BF40" i="9"/>
  <c r="BF213" i="9" s="1"/>
  <c r="BE40" i="9"/>
  <c r="BE213" i="9" s="1"/>
  <c r="BD40" i="9"/>
  <c r="BD213" i="9" s="1"/>
  <c r="BC40" i="9"/>
  <c r="BC213" i="9" s="1"/>
  <c r="BB40" i="9"/>
  <c r="BB213" i="9" s="1"/>
  <c r="BA40" i="9"/>
  <c r="BA213" i="9" s="1"/>
  <c r="AZ40" i="9"/>
  <c r="AZ213" i="9" s="1"/>
  <c r="AY40" i="9"/>
  <c r="AY213" i="9" s="1"/>
  <c r="AX40" i="9"/>
  <c r="AX213" i="9" s="1"/>
  <c r="AW40" i="9"/>
  <c r="AW213" i="9" s="1"/>
  <c r="AV40" i="9"/>
  <c r="AV213" i="9" s="1"/>
  <c r="AU40" i="9"/>
  <c r="AU213" i="9" s="1"/>
  <c r="AT40" i="9"/>
  <c r="AT213" i="9" s="1"/>
  <c r="AS40" i="9"/>
  <c r="AS213" i="9" s="1"/>
  <c r="AR40" i="9"/>
  <c r="AR213" i="9" s="1"/>
  <c r="AQ40" i="9"/>
  <c r="AQ213" i="9" s="1"/>
  <c r="AP40" i="9"/>
  <c r="AP213" i="9" s="1"/>
  <c r="AO40" i="9"/>
  <c r="AO213" i="9" s="1"/>
  <c r="AN40" i="9"/>
  <c r="AN213" i="9" s="1"/>
  <c r="AM40" i="9"/>
  <c r="AM213" i="9" s="1"/>
  <c r="AL40" i="9"/>
  <c r="AL213" i="9" s="1"/>
  <c r="AK40" i="9"/>
  <c r="AK213" i="9" s="1"/>
  <c r="AJ40" i="9"/>
  <c r="AJ213" i="9" s="1"/>
  <c r="AI40" i="9"/>
  <c r="AI213" i="9" s="1"/>
  <c r="AH40" i="9"/>
  <c r="AH213" i="9" s="1"/>
  <c r="AG40" i="9"/>
  <c r="AG213" i="9" s="1"/>
  <c r="AF40" i="9"/>
  <c r="AF213" i="9" s="1"/>
  <c r="AE40" i="9"/>
  <c r="AE213" i="9" s="1"/>
  <c r="AD40" i="9"/>
  <c r="AD213" i="9" s="1"/>
  <c r="AC40" i="9"/>
  <c r="AC213" i="9" s="1"/>
  <c r="AB40" i="9"/>
  <c r="AB213" i="9" s="1"/>
  <c r="AA40" i="9"/>
  <c r="AA213" i="9" s="1"/>
  <c r="Z40" i="9"/>
  <c r="Z213" i="9" s="1"/>
  <c r="Y40" i="9"/>
  <c r="Y213" i="9" s="1"/>
  <c r="X40" i="9"/>
  <c r="X213" i="9" s="1"/>
  <c r="W40" i="9"/>
  <c r="W213" i="9" s="1"/>
  <c r="V40" i="9"/>
  <c r="V213" i="9" s="1"/>
  <c r="U40" i="9"/>
  <c r="U213" i="9" s="1"/>
  <c r="T40" i="9"/>
  <c r="T213" i="9" s="1"/>
  <c r="S40" i="9"/>
  <c r="S213" i="9" s="1"/>
  <c r="R40" i="9"/>
  <c r="R213" i="9" s="1"/>
  <c r="Q40" i="9"/>
  <c r="Q213" i="9" s="1"/>
  <c r="P40" i="9"/>
  <c r="P213" i="9" s="1"/>
  <c r="O40" i="9"/>
  <c r="O213" i="9" s="1"/>
  <c r="N40" i="9"/>
  <c r="N213" i="9" s="1"/>
  <c r="M40" i="9"/>
  <c r="M213" i="9" s="1"/>
  <c r="L40" i="9"/>
  <c r="L213" i="9" s="1"/>
  <c r="K40" i="9"/>
  <c r="K213" i="9" s="1"/>
  <c r="J40" i="9"/>
  <c r="J213" i="9" s="1"/>
  <c r="I40" i="9"/>
  <c r="I213" i="9" s="1"/>
  <c r="H40" i="9"/>
  <c r="H213" i="9" s="1"/>
  <c r="G40" i="9"/>
  <c r="G213" i="9" s="1"/>
  <c r="F40" i="9"/>
  <c r="F213" i="9" s="1"/>
  <c r="E40" i="9"/>
  <c r="E213" i="9" s="1"/>
  <c r="D40" i="9"/>
  <c r="D213" i="9" s="1"/>
  <c r="FZ36" i="9"/>
  <c r="FV100" i="9"/>
  <c r="FT100" i="9"/>
  <c r="FS100" i="9"/>
  <c r="FR100" i="9"/>
  <c r="FP100" i="9"/>
  <c r="FN100" i="9"/>
  <c r="FM100" i="9"/>
  <c r="FJ100" i="9"/>
  <c r="FI100" i="9"/>
  <c r="FH100" i="9"/>
  <c r="FG100" i="9"/>
  <c r="FF100" i="9"/>
  <c r="FE100" i="9"/>
  <c r="FD100" i="9"/>
  <c r="FB100" i="9"/>
  <c r="FA100" i="9"/>
  <c r="EX100" i="9"/>
  <c r="EW100" i="9"/>
  <c r="EV100" i="9"/>
  <c r="EU100" i="9"/>
  <c r="ET100" i="9"/>
  <c r="ES100" i="9"/>
  <c r="ER100" i="9"/>
  <c r="EP100" i="9"/>
  <c r="EO100" i="9"/>
  <c r="EL100" i="9"/>
  <c r="EK100" i="9"/>
  <c r="EJ100" i="9"/>
  <c r="EI100" i="9"/>
  <c r="EH100" i="9"/>
  <c r="EG100" i="9"/>
  <c r="EF100" i="9"/>
  <c r="ED100" i="9"/>
  <c r="EC100" i="9"/>
  <c r="DZ100" i="9"/>
  <c r="DX100" i="9"/>
  <c r="DW100" i="9"/>
  <c r="DV100" i="9"/>
  <c r="DT100" i="9"/>
  <c r="DS100" i="9"/>
  <c r="DR100" i="9"/>
  <c r="DQ100" i="9"/>
  <c r="DN100" i="9"/>
  <c r="DM100" i="9"/>
  <c r="DL100" i="9"/>
  <c r="DK100" i="9"/>
  <c r="DJ100" i="9"/>
  <c r="DI100" i="9"/>
  <c r="DH100" i="9"/>
  <c r="DG100" i="9"/>
  <c r="DF100" i="9"/>
  <c r="DE100" i="9"/>
  <c r="DB100" i="9"/>
  <c r="DA100" i="9"/>
  <c r="CZ100" i="9"/>
  <c r="CY100" i="9"/>
  <c r="CX100" i="9"/>
  <c r="CW100" i="9"/>
  <c r="CV100" i="9"/>
  <c r="CU100" i="9"/>
  <c r="CT100" i="9"/>
  <c r="CS100" i="9"/>
  <c r="CP100" i="9"/>
  <c r="CO100" i="9"/>
  <c r="CN100" i="9"/>
  <c r="CM100" i="9"/>
  <c r="CL100" i="9"/>
  <c r="CK100" i="9"/>
  <c r="CJ100" i="9"/>
  <c r="CI100" i="9"/>
  <c r="CH100" i="9"/>
  <c r="CG100" i="9"/>
  <c r="CD100" i="9"/>
  <c r="CB100" i="9"/>
  <c r="CA100" i="9"/>
  <c r="BZ100" i="9"/>
  <c r="BX100" i="9"/>
  <c r="BV100" i="9"/>
  <c r="BU100" i="9"/>
  <c r="BT100" i="9"/>
  <c r="BR100" i="9"/>
  <c r="BQ100" i="9"/>
  <c r="BP100" i="9"/>
  <c r="BO100" i="9"/>
  <c r="BN100" i="9"/>
  <c r="BM100" i="9"/>
  <c r="BL100" i="9"/>
  <c r="BJ100" i="9"/>
  <c r="BI100" i="9"/>
  <c r="BF100" i="9"/>
  <c r="BE100" i="9"/>
  <c r="BD100" i="9"/>
  <c r="BC100" i="9"/>
  <c r="BB100" i="9"/>
  <c r="BA100" i="9"/>
  <c r="AZ100" i="9"/>
  <c r="AX100" i="9"/>
  <c r="AW100" i="9"/>
  <c r="AT100" i="9"/>
  <c r="AS100" i="9"/>
  <c r="AR100" i="9"/>
  <c r="AQ100" i="9"/>
  <c r="AP100" i="9"/>
  <c r="AO100" i="9"/>
  <c r="AN100" i="9"/>
  <c r="AL100" i="9"/>
  <c r="AK100" i="9"/>
  <c r="AH100" i="9"/>
  <c r="AF100" i="9"/>
  <c r="AE100" i="9"/>
  <c r="AD100" i="9"/>
  <c r="AB100" i="9"/>
  <c r="Z100" i="9"/>
  <c r="Y100" i="9"/>
  <c r="V100" i="9"/>
  <c r="U100" i="9"/>
  <c r="T100" i="9"/>
  <c r="S100" i="9"/>
  <c r="R100" i="9"/>
  <c r="Q100" i="9"/>
  <c r="P100" i="9"/>
  <c r="N100" i="9"/>
  <c r="M100" i="9"/>
  <c r="J100" i="9"/>
  <c r="I100" i="9"/>
  <c r="H100" i="9"/>
  <c r="G100" i="9"/>
  <c r="F100" i="9"/>
  <c r="E100" i="9"/>
  <c r="D100" i="9"/>
  <c r="FX98" i="9"/>
  <c r="FW98" i="9"/>
  <c r="FV98" i="9"/>
  <c r="FT98" i="9"/>
  <c r="FS98" i="9"/>
  <c r="FR98" i="9"/>
  <c r="FQ98" i="9"/>
  <c r="FP98" i="9"/>
  <c r="FO98" i="9"/>
  <c r="FN98" i="9"/>
  <c r="FL98" i="9"/>
  <c r="FK98" i="9"/>
  <c r="FH98" i="9"/>
  <c r="FG98" i="9"/>
  <c r="FF98" i="9"/>
  <c r="FE98" i="9"/>
  <c r="FD98" i="9"/>
  <c r="FC98" i="9"/>
  <c r="FB98" i="9"/>
  <c r="EZ98" i="9"/>
  <c r="EY98" i="9"/>
  <c r="EX98" i="9"/>
  <c r="EV98" i="9"/>
  <c r="EU98" i="9"/>
  <c r="ET98" i="9"/>
  <c r="ER98" i="9"/>
  <c r="EQ98" i="9"/>
  <c r="EP98" i="9"/>
  <c r="EN98" i="9"/>
  <c r="EM98" i="9"/>
  <c r="EL98" i="9"/>
  <c r="EJ98" i="9"/>
  <c r="EI98" i="9"/>
  <c r="EH98" i="9"/>
  <c r="EG98" i="9"/>
  <c r="EF98" i="9"/>
  <c r="EE98" i="9"/>
  <c r="ED98" i="9"/>
  <c r="EB98" i="9"/>
  <c r="EA98" i="9"/>
  <c r="DX98" i="9"/>
  <c r="DW98" i="9"/>
  <c r="DV98" i="9"/>
  <c r="DU98" i="9"/>
  <c r="DT98" i="9"/>
  <c r="DS98" i="9"/>
  <c r="DR98" i="9"/>
  <c r="DP98" i="9"/>
  <c r="DO98" i="9"/>
  <c r="DL98" i="9"/>
  <c r="DK98" i="9"/>
  <c r="DJ98" i="9"/>
  <c r="DI98" i="9"/>
  <c r="DH98" i="9"/>
  <c r="DG98" i="9"/>
  <c r="DF98" i="9"/>
  <c r="DD98" i="9"/>
  <c r="DC98" i="9"/>
  <c r="CZ98" i="9"/>
  <c r="CY98" i="9"/>
  <c r="CX98" i="9"/>
  <c r="CV98" i="9"/>
  <c r="CU98" i="9"/>
  <c r="CT98" i="9"/>
  <c r="CR98" i="9"/>
  <c r="CQ98" i="9"/>
  <c r="CN98" i="9"/>
  <c r="CM98" i="9"/>
  <c r="CL98" i="9"/>
  <c r="CK98" i="9"/>
  <c r="CJ98" i="9"/>
  <c r="CI98" i="9"/>
  <c r="CH98" i="9"/>
  <c r="CF98" i="9"/>
  <c r="CE98" i="9"/>
  <c r="CB98" i="9"/>
  <c r="CA98" i="9"/>
  <c r="BZ98" i="9"/>
  <c r="BY98" i="9"/>
  <c r="BX98" i="9"/>
  <c r="BW98" i="9"/>
  <c r="BV98" i="9"/>
  <c r="BT98" i="9"/>
  <c r="BS98" i="9"/>
  <c r="BP98" i="9"/>
  <c r="BO98" i="9"/>
  <c r="BN98" i="9"/>
  <c r="BM98" i="9"/>
  <c r="BL98" i="9"/>
  <c r="BK98" i="9"/>
  <c r="BJ98" i="9"/>
  <c r="BH98" i="9"/>
  <c r="BG98" i="9"/>
  <c r="BF98" i="9"/>
  <c r="BD98" i="9"/>
  <c r="BC98" i="9"/>
  <c r="BB98" i="9"/>
  <c r="AZ98" i="9"/>
  <c r="AY98" i="9"/>
  <c r="AX98" i="9"/>
  <c r="AV98" i="9"/>
  <c r="AU98" i="9"/>
  <c r="AT98" i="9"/>
  <c r="AR98" i="9"/>
  <c r="AQ98" i="9"/>
  <c r="AP98" i="9"/>
  <c r="AO98" i="9"/>
  <c r="AN98" i="9"/>
  <c r="AM98" i="9"/>
  <c r="AL98" i="9"/>
  <c r="AJ98" i="9"/>
  <c r="AI98" i="9"/>
  <c r="AH98" i="9"/>
  <c r="AG98" i="9"/>
  <c r="AF98" i="9"/>
  <c r="AE98" i="9"/>
  <c r="AD98" i="9"/>
  <c r="AC98" i="9"/>
  <c r="AB98" i="9"/>
  <c r="AA98" i="9"/>
  <c r="Z98" i="9"/>
  <c r="X98" i="9"/>
  <c r="W98" i="9"/>
  <c r="V98" i="9"/>
  <c r="T98" i="9"/>
  <c r="S98" i="9"/>
  <c r="R98" i="9"/>
  <c r="Q98" i="9"/>
  <c r="P98" i="9"/>
  <c r="O98" i="9"/>
  <c r="N98" i="9"/>
  <c r="L98" i="9"/>
  <c r="K98" i="9"/>
  <c r="H98" i="9"/>
  <c r="G98" i="9"/>
  <c r="F98" i="9"/>
  <c r="D98" i="9"/>
  <c r="C98" i="9"/>
  <c r="FX102" i="9"/>
  <c r="FV102" i="9"/>
  <c r="FU102" i="9"/>
  <c r="FR102" i="9"/>
  <c r="FQ102" i="9"/>
  <c r="FP102" i="9"/>
  <c r="FO102" i="9"/>
  <c r="FN102" i="9"/>
  <c r="FM102" i="9"/>
  <c r="FL102" i="9"/>
  <c r="FI102" i="9"/>
  <c r="FF102" i="9"/>
  <c r="FE102" i="9"/>
  <c r="FD102" i="9"/>
  <c r="FC102" i="9"/>
  <c r="FB102" i="9"/>
  <c r="FA102" i="9"/>
  <c r="EZ102" i="9"/>
  <c r="EY102" i="9"/>
  <c r="EX102" i="9"/>
  <c r="EW102" i="9"/>
  <c r="ET102" i="9"/>
  <c r="ES102" i="9"/>
  <c r="ER102" i="9"/>
  <c r="EQ102" i="9"/>
  <c r="EP102" i="9"/>
  <c r="EO102" i="9"/>
  <c r="EN102" i="9"/>
  <c r="EM102" i="9"/>
  <c r="EL102" i="9"/>
  <c r="EK102" i="9"/>
  <c r="EH102" i="9"/>
  <c r="EG102" i="9"/>
  <c r="EF102" i="9"/>
  <c r="EE102" i="9"/>
  <c r="ED102" i="9"/>
  <c r="EC102" i="9"/>
  <c r="EB102" i="9"/>
  <c r="EA102" i="9"/>
  <c r="DZ102" i="9"/>
  <c r="DY102" i="9"/>
  <c r="DV102" i="9"/>
  <c r="DU102" i="9"/>
  <c r="DT102" i="9"/>
  <c r="DS102" i="9"/>
  <c r="DR102" i="9"/>
  <c r="DQ102" i="9"/>
  <c r="DP102" i="9"/>
  <c r="DO102" i="9"/>
  <c r="DN102" i="9"/>
  <c r="DM102" i="9"/>
  <c r="DJ102" i="9"/>
  <c r="DI102" i="9"/>
  <c r="DH102" i="9"/>
  <c r="DG102" i="9"/>
  <c r="DF102" i="9"/>
  <c r="DE102" i="9"/>
  <c r="DB102" i="9"/>
  <c r="DA102" i="9"/>
  <c r="CX102" i="9"/>
  <c r="CW102" i="9"/>
  <c r="CV102" i="9"/>
  <c r="CU102" i="9"/>
  <c r="CT102" i="9"/>
  <c r="CS102" i="9"/>
  <c r="CR102" i="9"/>
  <c r="CP102" i="9"/>
  <c r="CO102" i="9"/>
  <c r="CL102" i="9"/>
  <c r="CK102" i="9"/>
  <c r="CJ102" i="9"/>
  <c r="CI102" i="9"/>
  <c r="CH102" i="9"/>
  <c r="CG102" i="9"/>
  <c r="CF102" i="9"/>
  <c r="CD102" i="9"/>
  <c r="CC102" i="9"/>
  <c r="CB102" i="9"/>
  <c r="BZ102" i="9"/>
  <c r="BY102" i="9"/>
  <c r="BX102" i="9"/>
  <c r="BW102" i="9"/>
  <c r="BV102" i="9"/>
  <c r="BU102" i="9"/>
  <c r="BT102" i="9"/>
  <c r="BR102" i="9"/>
  <c r="BQ102" i="9"/>
  <c r="BP102" i="9"/>
  <c r="BN102" i="9"/>
  <c r="BM102" i="9"/>
  <c r="BL102" i="9"/>
  <c r="BK102" i="9"/>
  <c r="BJ102" i="9"/>
  <c r="BI102" i="9"/>
  <c r="BH102" i="9"/>
  <c r="BF102" i="9"/>
  <c r="BE102" i="9"/>
  <c r="BB102" i="9"/>
  <c r="BA102" i="9"/>
  <c r="AZ102" i="9"/>
  <c r="AY102" i="9"/>
  <c r="AX102" i="9"/>
  <c r="AW102" i="9"/>
  <c r="AV102" i="9"/>
  <c r="AT102" i="9"/>
  <c r="AS102" i="9"/>
  <c r="AP102" i="9"/>
  <c r="AO102" i="9"/>
  <c r="AN102" i="9"/>
  <c r="AM102" i="9"/>
  <c r="AL102" i="9"/>
  <c r="AK102" i="9"/>
  <c r="AJ102" i="9"/>
  <c r="AH102" i="9"/>
  <c r="AG102" i="9"/>
  <c r="AD102" i="9"/>
  <c r="AC102" i="9"/>
  <c r="AB102" i="9"/>
  <c r="AA102" i="9"/>
  <c r="Z102" i="9"/>
  <c r="Y102" i="9"/>
  <c r="X102" i="9"/>
  <c r="V102" i="9"/>
  <c r="U102" i="9"/>
  <c r="R102" i="9"/>
  <c r="Q102" i="9"/>
  <c r="P102" i="9"/>
  <c r="O102" i="9"/>
  <c r="N102" i="9"/>
  <c r="M102" i="9"/>
  <c r="L102" i="9"/>
  <c r="J102" i="9"/>
  <c r="I102" i="9"/>
  <c r="F102" i="9"/>
  <c r="E102" i="9"/>
  <c r="D102" i="9"/>
  <c r="C102" i="9"/>
  <c r="FX95" i="9"/>
  <c r="FW95" i="9"/>
  <c r="FV95" i="9"/>
  <c r="FT95" i="9"/>
  <c r="FS95" i="9"/>
  <c r="FR95" i="9"/>
  <c r="FP95" i="9"/>
  <c r="FO95" i="9"/>
  <c r="FN95" i="9"/>
  <c r="FM95" i="9"/>
  <c r="FL95" i="9"/>
  <c r="FK95" i="9"/>
  <c r="FJ95" i="9"/>
  <c r="FH95" i="9"/>
  <c r="FG95" i="9"/>
  <c r="FD95" i="9"/>
  <c r="FB95" i="9"/>
  <c r="FA95" i="9"/>
  <c r="EZ95" i="9"/>
  <c r="EX95" i="9"/>
  <c r="EV95" i="9"/>
  <c r="EU95" i="9"/>
  <c r="ET95" i="9"/>
  <c r="ER95" i="9"/>
  <c r="EQ95" i="9"/>
  <c r="EP95" i="9"/>
  <c r="EO95" i="9"/>
  <c r="EN95" i="9"/>
  <c r="EM95" i="9"/>
  <c r="EL95" i="9"/>
  <c r="EJ95" i="9"/>
  <c r="EI95" i="9"/>
  <c r="EF95" i="9"/>
  <c r="EE95" i="9"/>
  <c r="ED95" i="9"/>
  <c r="EC95" i="9"/>
  <c r="EB95" i="9"/>
  <c r="EA95" i="9"/>
  <c r="DZ95" i="9"/>
  <c r="DX95" i="9"/>
  <c r="DW95" i="9"/>
  <c r="DT95" i="9"/>
  <c r="DS95" i="9"/>
  <c r="DR95" i="9"/>
  <c r="DQ95" i="9"/>
  <c r="DP95" i="9"/>
  <c r="DO95" i="9"/>
  <c r="DN95" i="9"/>
  <c r="DL95" i="9"/>
  <c r="DK95" i="9"/>
  <c r="DH95" i="9"/>
  <c r="DF95" i="9"/>
  <c r="DE95" i="9"/>
  <c r="DD95" i="9"/>
  <c r="DB95" i="9"/>
  <c r="CZ95" i="9"/>
  <c r="CY95" i="9"/>
  <c r="CV95" i="9"/>
  <c r="CU95" i="9"/>
  <c r="CT95" i="9"/>
  <c r="CS95" i="9"/>
  <c r="CR95" i="9"/>
  <c r="CQ95" i="9"/>
  <c r="CP95" i="9"/>
  <c r="CN95" i="9"/>
  <c r="CM95" i="9"/>
  <c r="CJ95" i="9"/>
  <c r="CI95" i="9"/>
  <c r="CH95" i="9"/>
  <c r="CG95" i="9"/>
  <c r="CF95" i="9"/>
  <c r="CE95" i="9"/>
  <c r="CD95" i="9"/>
  <c r="CB95" i="9"/>
  <c r="CA95" i="9"/>
  <c r="BZ95" i="9"/>
  <c r="BX95" i="9"/>
  <c r="BW95" i="9"/>
  <c r="BV95" i="9"/>
  <c r="BU95" i="9"/>
  <c r="BT95" i="9"/>
  <c r="BS95" i="9"/>
  <c r="BR95" i="9"/>
  <c r="BP95" i="9"/>
  <c r="BO95" i="9"/>
  <c r="BL95" i="9"/>
  <c r="BJ95" i="9"/>
  <c r="BI95" i="9"/>
  <c r="BH95" i="9"/>
  <c r="BF95" i="9"/>
  <c r="BD95" i="9"/>
  <c r="BC95" i="9"/>
  <c r="BB95" i="9"/>
  <c r="AZ95" i="9"/>
  <c r="AY95" i="9"/>
  <c r="AX95" i="9"/>
  <c r="AW95" i="9"/>
  <c r="AV95" i="9"/>
  <c r="AU95" i="9"/>
  <c r="AT95" i="9"/>
  <c r="AR95" i="9"/>
  <c r="AQ95" i="9"/>
  <c r="AN95" i="9"/>
  <c r="AM95" i="9"/>
  <c r="AL95" i="9"/>
  <c r="AK95" i="9"/>
  <c r="AJ95" i="9"/>
  <c r="AI95" i="9"/>
  <c r="AH95" i="9"/>
  <c r="AF95" i="9"/>
  <c r="AE95" i="9"/>
  <c r="AB95" i="9"/>
  <c r="AA95" i="9"/>
  <c r="Z95" i="9"/>
  <c r="Y95" i="9"/>
  <c r="X95" i="9"/>
  <c r="W95" i="9"/>
  <c r="V95" i="9"/>
  <c r="T95" i="9"/>
  <c r="S95" i="9"/>
  <c r="R95" i="9"/>
  <c r="P95" i="9"/>
  <c r="N95" i="9"/>
  <c r="M95" i="9"/>
  <c r="L95" i="9"/>
  <c r="J95" i="9"/>
  <c r="H95" i="9"/>
  <c r="G95" i="9"/>
  <c r="F95" i="9"/>
  <c r="D95" i="9"/>
  <c r="C95" i="9"/>
  <c r="FX94" i="9"/>
  <c r="FW94" i="9"/>
  <c r="FV94" i="9"/>
  <c r="FU94" i="9"/>
  <c r="FT94" i="9"/>
  <c r="FS94" i="9"/>
  <c r="FR94" i="9"/>
  <c r="FQ94" i="9"/>
  <c r="FP94" i="9"/>
  <c r="FO94" i="9"/>
  <c r="FL94" i="9"/>
  <c r="FK94" i="9"/>
  <c r="FJ94" i="9"/>
  <c r="FI94" i="9"/>
  <c r="FH94" i="9"/>
  <c r="FG94" i="9"/>
  <c r="FF94" i="9"/>
  <c r="FE94" i="9"/>
  <c r="FD94" i="9"/>
  <c r="FC94" i="9"/>
  <c r="EZ94" i="9"/>
  <c r="EY94" i="9"/>
  <c r="EX94" i="9"/>
  <c r="EX105" i="9" s="1"/>
  <c r="EW94" i="9"/>
  <c r="EV94" i="9"/>
  <c r="EU94" i="9"/>
  <c r="ET94" i="9"/>
  <c r="ES94" i="9"/>
  <c r="ER94" i="9"/>
  <c r="EQ94" i="9"/>
  <c r="EN94" i="9"/>
  <c r="EM94" i="9"/>
  <c r="EK94" i="9"/>
  <c r="EJ94" i="9"/>
  <c r="EI94" i="9"/>
  <c r="EH94" i="9"/>
  <c r="EF94" i="9"/>
  <c r="EE94" i="9"/>
  <c r="EB94" i="9"/>
  <c r="EA94" i="9"/>
  <c r="DZ94" i="9"/>
  <c r="DZ105" i="9" s="1"/>
  <c r="DY94" i="9"/>
  <c r="DX94" i="9"/>
  <c r="DW94" i="9"/>
  <c r="DV94" i="9"/>
  <c r="DT94" i="9"/>
  <c r="DS94" i="9"/>
  <c r="DP94" i="9"/>
  <c r="DO94" i="9"/>
  <c r="DN94" i="9"/>
  <c r="DN105" i="9" s="1"/>
  <c r="DM94" i="9"/>
  <c r="DL94" i="9"/>
  <c r="DK94" i="9"/>
  <c r="DJ94" i="9"/>
  <c r="DH94" i="9"/>
  <c r="DG94" i="9"/>
  <c r="DF94" i="9"/>
  <c r="DF105" i="9" s="1"/>
  <c r="DD94" i="9"/>
  <c r="DC94" i="9"/>
  <c r="DB94" i="9"/>
  <c r="DA94" i="9"/>
  <c r="CZ94" i="9"/>
  <c r="CY94" i="9"/>
  <c r="CX94" i="9"/>
  <c r="CV94" i="9"/>
  <c r="CU94" i="9"/>
  <c r="CR94" i="9"/>
  <c r="CQ94" i="9"/>
  <c r="CO94" i="9"/>
  <c r="CN94" i="9"/>
  <c r="CM94" i="9"/>
  <c r="CL94" i="9"/>
  <c r="CJ94" i="9"/>
  <c r="CI94" i="9"/>
  <c r="CH94" i="9"/>
  <c r="CF94" i="9"/>
  <c r="CE94" i="9"/>
  <c r="CD94" i="9"/>
  <c r="CC94" i="9"/>
  <c r="CB94" i="9"/>
  <c r="CA94" i="9"/>
  <c r="BZ94" i="9"/>
  <c r="BX94" i="9"/>
  <c r="BW94" i="9"/>
  <c r="BV94" i="9"/>
  <c r="BT94" i="9"/>
  <c r="BT105" i="9" s="1"/>
  <c r="BS94" i="9"/>
  <c r="BR94" i="9"/>
  <c r="BQ94" i="9"/>
  <c r="BP94" i="9"/>
  <c r="BO94" i="9"/>
  <c r="BN94" i="9"/>
  <c r="BL94" i="9"/>
  <c r="BK94" i="9"/>
  <c r="BH94" i="9"/>
  <c r="BH105" i="9" s="1"/>
  <c r="BG94" i="9"/>
  <c r="BF94" i="9"/>
  <c r="BE94" i="9"/>
  <c r="BD94" i="9"/>
  <c r="BC94" i="9"/>
  <c r="BB94" i="9"/>
  <c r="AZ94" i="9"/>
  <c r="AY94" i="9"/>
  <c r="AV94" i="9"/>
  <c r="AU94" i="9"/>
  <c r="AS94" i="9"/>
  <c r="AR94" i="9"/>
  <c r="AQ94" i="9"/>
  <c r="AP94" i="9"/>
  <c r="AN94" i="9"/>
  <c r="AM94" i="9"/>
  <c r="AJ94" i="9"/>
  <c r="AI94" i="9"/>
  <c r="AH94" i="9"/>
  <c r="AH105" i="9" s="1"/>
  <c r="AG94" i="9"/>
  <c r="AF94" i="9"/>
  <c r="AE94" i="9"/>
  <c r="AD94" i="9"/>
  <c r="AB94" i="9"/>
  <c r="AA94" i="9"/>
  <c r="X94" i="9"/>
  <c r="W94" i="9"/>
  <c r="V94" i="9"/>
  <c r="V105" i="9" s="1"/>
  <c r="U94" i="9"/>
  <c r="T94" i="9"/>
  <c r="S94" i="9"/>
  <c r="R94" i="9"/>
  <c r="P94" i="9"/>
  <c r="O94" i="9"/>
  <c r="L94" i="9"/>
  <c r="K94" i="9"/>
  <c r="J94" i="9"/>
  <c r="I94" i="9"/>
  <c r="H94" i="9"/>
  <c r="G94" i="9"/>
  <c r="F94" i="9"/>
  <c r="D94" i="9"/>
  <c r="C94" i="9"/>
  <c r="FV166" i="9"/>
  <c r="FU166" i="9"/>
  <c r="FT166" i="9"/>
  <c r="FS166" i="9"/>
  <c r="FR166" i="9"/>
  <c r="FQ166" i="9"/>
  <c r="FP166" i="9"/>
  <c r="FN166" i="9"/>
  <c r="FM166" i="9"/>
  <c r="FL166" i="9"/>
  <c r="FJ166" i="9"/>
  <c r="FI166" i="9"/>
  <c r="FH166" i="9"/>
  <c r="FG166" i="9"/>
  <c r="FF166" i="9"/>
  <c r="FE166" i="9"/>
  <c r="FD166" i="9"/>
  <c r="FB166" i="9"/>
  <c r="FA166" i="9"/>
  <c r="EX166" i="9"/>
  <c r="EW166" i="9"/>
  <c r="EV166" i="9"/>
  <c r="EU166" i="9"/>
  <c r="ET166" i="9"/>
  <c r="ES166" i="9"/>
  <c r="ER166" i="9"/>
  <c r="EP166" i="9"/>
  <c r="EO166" i="9"/>
  <c r="EN166" i="9"/>
  <c r="EL166" i="9"/>
  <c r="EK166" i="9"/>
  <c r="EJ166" i="9"/>
  <c r="EI166" i="9"/>
  <c r="EH166" i="9"/>
  <c r="EG166" i="9"/>
  <c r="EF166" i="9"/>
  <c r="ED166" i="9"/>
  <c r="EC166" i="9"/>
  <c r="EB166" i="9"/>
  <c r="DZ166" i="9"/>
  <c r="DY166" i="9"/>
  <c r="DX166" i="9"/>
  <c r="DW166" i="9"/>
  <c r="DV166" i="9"/>
  <c r="DU166" i="9"/>
  <c r="DT166" i="9"/>
  <c r="DR166" i="9"/>
  <c r="DQ166" i="9"/>
  <c r="DP166" i="9"/>
  <c r="DM166" i="9"/>
  <c r="DL166" i="9"/>
  <c r="DK166" i="9"/>
  <c r="DJ166" i="9"/>
  <c r="DH166" i="9"/>
  <c r="DF166" i="9"/>
  <c r="DE166" i="9"/>
  <c r="DB166" i="9"/>
  <c r="DA166" i="9"/>
  <c r="CZ166" i="9"/>
  <c r="CY166" i="9"/>
  <c r="CX166" i="9"/>
  <c r="CW166" i="9"/>
  <c r="CV166" i="9"/>
  <c r="CT166" i="9"/>
  <c r="CS166" i="9"/>
  <c r="CR166" i="9"/>
  <c r="CP166" i="9"/>
  <c r="CO166" i="9"/>
  <c r="CN166" i="9"/>
  <c r="CM166" i="9"/>
  <c r="CL166" i="9"/>
  <c r="CK166" i="9"/>
  <c r="CJ166" i="9"/>
  <c r="CH166" i="9"/>
  <c r="CG166" i="9"/>
  <c r="CF166" i="9"/>
  <c r="CD166" i="9"/>
  <c r="CC166" i="9"/>
  <c r="CB166" i="9"/>
  <c r="CA166" i="9"/>
  <c r="BZ166" i="9"/>
  <c r="BY166" i="9"/>
  <c r="BX166" i="9"/>
  <c r="BV166" i="9"/>
  <c r="BU166" i="9"/>
  <c r="BT166" i="9"/>
  <c r="BR166" i="9"/>
  <c r="BQ166" i="9"/>
  <c r="BP166" i="9"/>
  <c r="BO166" i="9"/>
  <c r="BN166" i="9"/>
  <c r="BM166" i="9"/>
  <c r="BL166" i="9"/>
  <c r="BJ166" i="9"/>
  <c r="BI166" i="9"/>
  <c r="BF166" i="9"/>
  <c r="BE166" i="9"/>
  <c r="BD166" i="9"/>
  <c r="BC166" i="9"/>
  <c r="BB166" i="9"/>
  <c r="BA166" i="9"/>
  <c r="AZ166" i="9"/>
  <c r="AX166" i="9"/>
  <c r="AW166" i="9"/>
  <c r="AV166" i="9"/>
  <c r="AT166" i="9"/>
  <c r="AS166" i="9"/>
  <c r="AR166" i="9"/>
  <c r="AQ166" i="9"/>
  <c r="AP166" i="9"/>
  <c r="AO166" i="9"/>
  <c r="AN166" i="9"/>
  <c r="AL166" i="9"/>
  <c r="AK166" i="9"/>
  <c r="AJ166" i="9"/>
  <c r="AH166" i="9"/>
  <c r="AG166" i="9"/>
  <c r="AF166" i="9"/>
  <c r="AE166" i="9"/>
  <c r="AD166" i="9"/>
  <c r="AC166" i="9"/>
  <c r="AB166" i="9"/>
  <c r="Z166" i="9"/>
  <c r="Y166" i="9"/>
  <c r="X166" i="9"/>
  <c r="V166" i="9"/>
  <c r="U166" i="9"/>
  <c r="T166" i="9"/>
  <c r="S166" i="9"/>
  <c r="Q166" i="9"/>
  <c r="P166" i="9"/>
  <c r="N166" i="9"/>
  <c r="M166" i="9"/>
  <c r="L166" i="9"/>
  <c r="J166" i="9"/>
  <c r="I166" i="9"/>
  <c r="H166" i="9"/>
  <c r="G166" i="9"/>
  <c r="F166" i="9"/>
  <c r="E166" i="9"/>
  <c r="D166" i="9"/>
  <c r="FX89" i="9"/>
  <c r="FW89" i="9"/>
  <c r="FV89" i="9"/>
  <c r="FU89" i="9"/>
  <c r="FT89" i="9"/>
  <c r="FR89" i="9"/>
  <c r="FQ89" i="9"/>
  <c r="FP89" i="9"/>
  <c r="FO89" i="9"/>
  <c r="FN89" i="9"/>
  <c r="FM89" i="9"/>
  <c r="FL89" i="9"/>
  <c r="FK89" i="9"/>
  <c r="FJ89" i="9"/>
  <c r="FI89" i="9"/>
  <c r="FH89" i="9"/>
  <c r="FF89" i="9"/>
  <c r="FE89" i="9"/>
  <c r="FD89" i="9"/>
  <c r="FC89" i="9"/>
  <c r="FB89" i="9"/>
  <c r="FA89" i="9"/>
  <c r="EZ89" i="9"/>
  <c r="EY89" i="9"/>
  <c r="EX89" i="9"/>
  <c r="EW89" i="9"/>
  <c r="ET89" i="9"/>
  <c r="ES89" i="9"/>
  <c r="ER89" i="9"/>
  <c r="EQ89" i="9"/>
  <c r="EP89" i="9"/>
  <c r="EO89" i="9"/>
  <c r="EN89" i="9"/>
  <c r="EL89" i="9"/>
  <c r="EK89" i="9"/>
  <c r="EJ89" i="9"/>
  <c r="EH89" i="9"/>
  <c r="EG89" i="9"/>
  <c r="EF89" i="9"/>
  <c r="EE89" i="9"/>
  <c r="ED89" i="9"/>
  <c r="EC89" i="9"/>
  <c r="EB89" i="9"/>
  <c r="DZ89" i="9"/>
  <c r="DY89" i="9"/>
  <c r="DV89" i="9"/>
  <c r="DU89" i="9"/>
  <c r="DT89" i="9"/>
  <c r="DS89" i="9"/>
  <c r="DR89" i="9"/>
  <c r="DQ89" i="9"/>
  <c r="DP89" i="9"/>
  <c r="DN89" i="9"/>
  <c r="DM89" i="9"/>
  <c r="DL89" i="9"/>
  <c r="DJ89" i="9"/>
  <c r="DI89" i="9"/>
  <c r="DH89" i="9"/>
  <c r="DG89" i="9"/>
  <c r="DF89" i="9"/>
  <c r="DE89" i="9"/>
  <c r="DD89" i="9"/>
  <c r="DB89" i="9"/>
  <c r="DA89" i="9"/>
  <c r="CX89" i="9"/>
  <c r="CW89" i="9"/>
  <c r="CV89" i="9"/>
  <c r="CU89" i="9"/>
  <c r="CT89" i="9"/>
  <c r="CS89" i="9"/>
  <c r="CR89" i="9"/>
  <c r="CP89" i="9"/>
  <c r="CO89" i="9"/>
  <c r="CN89" i="9"/>
  <c r="CL89" i="9"/>
  <c r="CK89" i="9"/>
  <c r="CJ89" i="9"/>
  <c r="CI89" i="9"/>
  <c r="CH89" i="9"/>
  <c r="CG89" i="9"/>
  <c r="CF89" i="9"/>
  <c r="CD89" i="9"/>
  <c r="CC89" i="9"/>
  <c r="CB89" i="9"/>
  <c r="BZ89" i="9"/>
  <c r="BY89" i="9"/>
  <c r="BX89" i="9"/>
  <c r="BW89" i="9"/>
  <c r="BV89" i="9"/>
  <c r="BU89" i="9"/>
  <c r="BT89" i="9"/>
  <c r="BR89" i="9"/>
  <c r="BQ89" i="9"/>
  <c r="BN89" i="9"/>
  <c r="BM89" i="9"/>
  <c r="BL89" i="9"/>
  <c r="BK89" i="9"/>
  <c r="BJ89" i="9"/>
  <c r="BI89" i="9"/>
  <c r="BH89" i="9"/>
  <c r="BF89" i="9"/>
  <c r="BE89" i="9"/>
  <c r="BB89" i="9"/>
  <c r="BA89" i="9"/>
  <c r="AZ89" i="9"/>
  <c r="AY89" i="9"/>
  <c r="AX89" i="9"/>
  <c r="AW89" i="9"/>
  <c r="AV89" i="9"/>
  <c r="AT89" i="9"/>
  <c r="AS89" i="9"/>
  <c r="AP89" i="9"/>
  <c r="AO89" i="9"/>
  <c r="AN89" i="9"/>
  <c r="AM89" i="9"/>
  <c r="AL89" i="9"/>
  <c r="AK89" i="9"/>
  <c r="AJ89" i="9"/>
  <c r="AH89" i="9"/>
  <c r="AG89" i="9"/>
  <c r="AD89" i="9"/>
  <c r="AC89" i="9"/>
  <c r="AB89" i="9"/>
  <c r="AA89" i="9"/>
  <c r="Z89" i="9"/>
  <c r="Y89" i="9"/>
  <c r="X89" i="9"/>
  <c r="V89" i="9"/>
  <c r="U89" i="9"/>
  <c r="R89" i="9"/>
  <c r="Q89" i="9"/>
  <c r="P89" i="9"/>
  <c r="O89" i="9"/>
  <c r="N89" i="9"/>
  <c r="M89" i="9"/>
  <c r="L89" i="9"/>
  <c r="J89" i="9"/>
  <c r="I89" i="9"/>
  <c r="F89" i="9"/>
  <c r="E89" i="9"/>
  <c r="D89" i="9"/>
  <c r="C89" i="9"/>
  <c r="CA99" i="9"/>
  <c r="DB172" i="9"/>
  <c r="FV93" i="9"/>
  <c r="FQ93" i="9"/>
  <c r="FK93" i="9"/>
  <c r="FJ93" i="9"/>
  <c r="FI93" i="9"/>
  <c r="EX93" i="9"/>
  <c r="EW93" i="9"/>
  <c r="EL93" i="9"/>
  <c r="EK93" i="9"/>
  <c r="DZ93" i="9"/>
  <c r="DM93" i="9"/>
  <c r="DB93" i="9"/>
  <c r="DA93" i="9"/>
  <c r="CP93" i="9"/>
  <c r="CO93" i="9"/>
  <c r="CI93" i="9"/>
  <c r="CD93" i="9"/>
  <c r="BR93" i="9"/>
  <c r="BQ93" i="9"/>
  <c r="BF93" i="9"/>
  <c r="BE93" i="9"/>
  <c r="BA93" i="9"/>
  <c r="AT93" i="9"/>
  <c r="AS93" i="9"/>
  <c r="AH93" i="9"/>
  <c r="V93" i="9"/>
  <c r="U93" i="9"/>
  <c r="N93" i="9"/>
  <c r="I93" i="9"/>
  <c r="H93" i="9"/>
  <c r="B5" i="9"/>
  <c r="C41" i="9" s="1"/>
  <c r="B4" i="9"/>
  <c r="C39" i="9" s="1"/>
  <c r="D2" i="9"/>
  <c r="D1" i="9"/>
  <c r="FG67" i="9"/>
  <c r="FG206" i="9" s="1"/>
  <c r="O137" i="9" l="1"/>
  <c r="AB137" i="9"/>
  <c r="AN137" i="9"/>
  <c r="AZ137" i="9"/>
  <c r="BL137" i="9"/>
  <c r="BX137" i="9"/>
  <c r="CJ137" i="9"/>
  <c r="CV137" i="9"/>
  <c r="DJ137" i="9"/>
  <c r="DW137" i="9"/>
  <c r="EI137" i="9"/>
  <c r="EU137" i="9"/>
  <c r="FG137" i="9"/>
  <c r="FS137" i="9"/>
  <c r="AV137" i="9"/>
  <c r="BT137" i="9"/>
  <c r="DO137" i="9"/>
  <c r="EA137" i="9"/>
  <c r="EY137" i="9"/>
  <c r="P137" i="9"/>
  <c r="AO137" i="9"/>
  <c r="AO139" i="9" s="1"/>
  <c r="BA137" i="9"/>
  <c r="BM137" i="9"/>
  <c r="CK137" i="9"/>
  <c r="CK139" i="9" s="1"/>
  <c r="CW137" i="9"/>
  <c r="DK137" i="9"/>
  <c r="DK139" i="9" s="1"/>
  <c r="DX137" i="9"/>
  <c r="DX139" i="9" s="1"/>
  <c r="EJ137" i="9"/>
  <c r="FH137" i="9"/>
  <c r="ER137" i="9"/>
  <c r="M137" i="9"/>
  <c r="M139" i="9" s="1"/>
  <c r="Z137" i="9"/>
  <c r="AL137" i="9"/>
  <c r="AL139" i="9" s="1"/>
  <c r="AX137" i="9"/>
  <c r="BJ137" i="9"/>
  <c r="BV137" i="9"/>
  <c r="CH137" i="9"/>
  <c r="CT137" i="9"/>
  <c r="CT139" i="9" s="1"/>
  <c r="DT137" i="9"/>
  <c r="DT139" i="9" s="1"/>
  <c r="EF137" i="9"/>
  <c r="EF139" i="9" s="1"/>
  <c r="FD137" i="9"/>
  <c r="FP137" i="9"/>
  <c r="FP139" i="9" s="1"/>
  <c r="DH137" i="9"/>
  <c r="DH139" i="9" s="1"/>
  <c r="FQ137" i="9"/>
  <c r="DY11" i="9"/>
  <c r="DY16" i="9" s="1"/>
  <c r="DY85" i="9" s="1"/>
  <c r="F137" i="9"/>
  <c r="F139" i="9" s="1"/>
  <c r="T137" i="9"/>
  <c r="T139" i="9" s="1"/>
  <c r="AF137" i="9"/>
  <c r="AR137" i="9"/>
  <c r="AR139" i="9" s="1"/>
  <c r="BD137" i="9"/>
  <c r="BD139" i="9" s="1"/>
  <c r="BP137" i="9"/>
  <c r="CB137" i="9"/>
  <c r="CB139" i="9" s="1"/>
  <c r="CN137" i="9"/>
  <c r="CZ137" i="9"/>
  <c r="CZ139" i="9" s="1"/>
  <c r="DM137" i="9"/>
  <c r="DM139" i="9" s="1"/>
  <c r="I137" i="9"/>
  <c r="AH137" i="9"/>
  <c r="AH139" i="9" s="1"/>
  <c r="CP137" i="9"/>
  <c r="EB137" i="9"/>
  <c r="EB139" i="9" s="1"/>
  <c r="N137" i="9"/>
  <c r="N139" i="9" s="1"/>
  <c r="DU137" i="9"/>
  <c r="DU139" i="9" s="1"/>
  <c r="EG137" i="9"/>
  <c r="EG139" i="9" s="1"/>
  <c r="ES137" i="9"/>
  <c r="ES139" i="9" s="1"/>
  <c r="FE137" i="9"/>
  <c r="FE139" i="9" s="1"/>
  <c r="H137" i="9"/>
  <c r="U137" i="9"/>
  <c r="U139" i="9" s="1"/>
  <c r="AG137" i="9"/>
  <c r="AG139" i="9" s="1"/>
  <c r="AS137" i="9"/>
  <c r="BE137" i="9"/>
  <c r="BE139" i="9" s="1"/>
  <c r="BQ137" i="9"/>
  <c r="CC137" i="9"/>
  <c r="CO137" i="9"/>
  <c r="DA137" i="9"/>
  <c r="DA139" i="9" s="1"/>
  <c r="EM137" i="9"/>
  <c r="EM139" i="9" s="1"/>
  <c r="FK137" i="9"/>
  <c r="FK139" i="9" s="1"/>
  <c r="W137" i="9"/>
  <c r="W139" i="9" s="1"/>
  <c r="AU137" i="9"/>
  <c r="CE137" i="9"/>
  <c r="CE139" i="9" s="1"/>
  <c r="AC11" i="9"/>
  <c r="AC16" i="9" s="1"/>
  <c r="AC85" i="9" s="1"/>
  <c r="DE137" i="9"/>
  <c r="DE139" i="9" s="1"/>
  <c r="DR137" i="9"/>
  <c r="DR139" i="9" s="1"/>
  <c r="ED137" i="9"/>
  <c r="ED139" i="9" s="1"/>
  <c r="EP137" i="9"/>
  <c r="EP139" i="9" s="1"/>
  <c r="FB137" i="9"/>
  <c r="FB139" i="9" s="1"/>
  <c r="FN137" i="9"/>
  <c r="FN139" i="9" s="1"/>
  <c r="L137" i="9"/>
  <c r="L139" i="9" s="1"/>
  <c r="AK137" i="9"/>
  <c r="AW137" i="9"/>
  <c r="AW139" i="9" s="1"/>
  <c r="BI137" i="9"/>
  <c r="BI139" i="9" s="1"/>
  <c r="BU137" i="9"/>
  <c r="BU139" i="9" s="1"/>
  <c r="CG137" i="9"/>
  <c r="CG139" i="9" s="1"/>
  <c r="CS137" i="9"/>
  <c r="DF137" i="9"/>
  <c r="DF139" i="9" s="1"/>
  <c r="FC137" i="9"/>
  <c r="E137" i="9"/>
  <c r="E139" i="9" s="1"/>
  <c r="S137" i="9"/>
  <c r="S139" i="9" s="1"/>
  <c r="AE137" i="9"/>
  <c r="AE139" i="9" s="1"/>
  <c r="AQ137" i="9"/>
  <c r="BC137" i="9"/>
  <c r="BO137" i="9"/>
  <c r="BO139" i="9" s="1"/>
  <c r="CA137" i="9"/>
  <c r="CA139" i="9" s="1"/>
  <c r="CM137" i="9"/>
  <c r="CM139" i="9" s="1"/>
  <c r="CY137" i="9"/>
  <c r="CY139" i="9" s="1"/>
  <c r="DY137" i="9"/>
  <c r="EK137" i="9"/>
  <c r="EK139" i="9" s="1"/>
  <c r="EW137" i="9"/>
  <c r="EW139" i="9" s="1"/>
  <c r="FI137" i="9"/>
  <c r="FU137" i="9"/>
  <c r="FU139" i="9" s="1"/>
  <c r="J137" i="9"/>
  <c r="DQ137" i="9"/>
  <c r="FA137" i="9"/>
  <c r="FA139" i="9" s="1"/>
  <c r="FM137" i="9"/>
  <c r="FM139" i="9" s="1"/>
  <c r="DV137" i="9"/>
  <c r="DV139" i="9" s="1"/>
  <c r="EH137" i="9"/>
  <c r="EH139" i="9" s="1"/>
  <c r="ET137" i="9"/>
  <c r="ET139" i="9" s="1"/>
  <c r="FF137" i="9"/>
  <c r="FR137" i="9"/>
  <c r="FR139" i="9" s="1"/>
  <c r="Y137" i="9"/>
  <c r="Y139" i="9" s="1"/>
  <c r="EQ137" i="9"/>
  <c r="BW137" i="9"/>
  <c r="BW139" i="9" s="1"/>
  <c r="DZ137" i="9"/>
  <c r="DZ139" i="9" s="1"/>
  <c r="EL137" i="9"/>
  <c r="EL139" i="9" s="1"/>
  <c r="EX137" i="9"/>
  <c r="EX139" i="9" s="1"/>
  <c r="FJ137" i="9"/>
  <c r="FJ139" i="9" s="1"/>
  <c r="FV137" i="9"/>
  <c r="DS137" i="9"/>
  <c r="DS139" i="9" s="1"/>
  <c r="CI137" i="9"/>
  <c r="CI139" i="9" s="1"/>
  <c r="V137" i="9"/>
  <c r="V139" i="9" s="1"/>
  <c r="AT137" i="9"/>
  <c r="AT139" i="9" s="1"/>
  <c r="BF137" i="9"/>
  <c r="BF139" i="9" s="1"/>
  <c r="BR137" i="9"/>
  <c r="BR139" i="9" s="1"/>
  <c r="CD137" i="9"/>
  <c r="CD139" i="9" s="1"/>
  <c r="DB137" i="9"/>
  <c r="DB139" i="9" s="1"/>
  <c r="DP137" i="9"/>
  <c r="DP139" i="9" s="1"/>
  <c r="EN137" i="9"/>
  <c r="EN139" i="9" s="1"/>
  <c r="EZ137" i="9"/>
  <c r="EZ139" i="9" s="1"/>
  <c r="FL137" i="9"/>
  <c r="FX137" i="9"/>
  <c r="FX139" i="9" s="1"/>
  <c r="AY137" i="9"/>
  <c r="K137" i="9"/>
  <c r="K139" i="9" s="1"/>
  <c r="X137" i="9"/>
  <c r="X139" i="9" s="1"/>
  <c r="AJ137" i="9"/>
  <c r="AJ139" i="9" s="1"/>
  <c r="BH137" i="9"/>
  <c r="BH139" i="9" s="1"/>
  <c r="CF137" i="9"/>
  <c r="CF139" i="9" s="1"/>
  <c r="CR137" i="9"/>
  <c r="CR139" i="9" s="1"/>
  <c r="DD137" i="9"/>
  <c r="DD139" i="9" s="1"/>
  <c r="AA137" i="9"/>
  <c r="AA139" i="9" s="1"/>
  <c r="AM137" i="9"/>
  <c r="AM139" i="9" s="1"/>
  <c r="BK137" i="9"/>
  <c r="CU137" i="9"/>
  <c r="CU139" i="9" s="1"/>
  <c r="DG137" i="9"/>
  <c r="DG139" i="9" s="1"/>
  <c r="EE137" i="9"/>
  <c r="EE139" i="9" s="1"/>
  <c r="FO137" i="9"/>
  <c r="FO139" i="9" s="1"/>
  <c r="AD11" i="9"/>
  <c r="AD16" i="9" s="1"/>
  <c r="AD85" i="9" s="1"/>
  <c r="AP11" i="9"/>
  <c r="AP16" i="9" s="1"/>
  <c r="AP85" i="9" s="1"/>
  <c r="BB11" i="9"/>
  <c r="BB16" i="9" s="1"/>
  <c r="BB85" i="9" s="1"/>
  <c r="BN11" i="9"/>
  <c r="BN16" i="9" s="1"/>
  <c r="BN85" i="9" s="1"/>
  <c r="BZ11" i="9"/>
  <c r="BZ16" i="9" s="1"/>
  <c r="BZ85" i="9" s="1"/>
  <c r="CL11" i="9"/>
  <c r="CL16" i="9" s="1"/>
  <c r="CL85" i="9" s="1"/>
  <c r="CX11" i="9"/>
  <c r="CX16" i="9" s="1"/>
  <c r="CX85" i="9" s="1"/>
  <c r="DJ11" i="9"/>
  <c r="DJ16" i="9" s="1"/>
  <c r="DJ85" i="9" s="1"/>
  <c r="DV11" i="9"/>
  <c r="DV16" i="9" s="1"/>
  <c r="DV85" i="9" s="1"/>
  <c r="EH11" i="9"/>
  <c r="EH16" i="9" s="1"/>
  <c r="EH85" i="9" s="1"/>
  <c r="ET11" i="9"/>
  <c r="ET16" i="9" s="1"/>
  <c r="ET85" i="9" s="1"/>
  <c r="T11" i="9"/>
  <c r="T16" i="9" s="1"/>
  <c r="T85" i="9" s="1"/>
  <c r="AF11" i="9"/>
  <c r="AF16" i="9" s="1"/>
  <c r="AF85" i="9" s="1"/>
  <c r="AR11" i="9"/>
  <c r="AR16" i="9" s="1"/>
  <c r="AR85" i="9" s="1"/>
  <c r="BD11" i="9"/>
  <c r="BD16" i="9" s="1"/>
  <c r="BD85" i="9" s="1"/>
  <c r="BP11" i="9"/>
  <c r="BP16" i="9" s="1"/>
  <c r="BP85" i="9" s="1"/>
  <c r="CB11" i="9"/>
  <c r="CB16" i="9" s="1"/>
  <c r="CB85" i="9" s="1"/>
  <c r="CN11" i="9"/>
  <c r="CN16" i="9" s="1"/>
  <c r="CN85" i="9" s="1"/>
  <c r="CZ11" i="9"/>
  <c r="CZ16" i="9" s="1"/>
  <c r="CZ85" i="9" s="1"/>
  <c r="DL11" i="9"/>
  <c r="DL16" i="9" s="1"/>
  <c r="DL85" i="9" s="1"/>
  <c r="FM11" i="9"/>
  <c r="FM16" i="9" s="1"/>
  <c r="FM85" i="9" s="1"/>
  <c r="DX11" i="9"/>
  <c r="DX16" i="9" s="1"/>
  <c r="DX85" i="9" s="1"/>
  <c r="EJ11" i="9"/>
  <c r="EJ16" i="9" s="1"/>
  <c r="EJ85" i="9" s="1"/>
  <c r="EV11" i="9"/>
  <c r="EV16" i="9" s="1"/>
  <c r="EV85" i="9" s="1"/>
  <c r="FH11" i="9"/>
  <c r="FH16" i="9" s="1"/>
  <c r="FH85" i="9" s="1"/>
  <c r="FT11" i="9"/>
  <c r="FT16" i="9" s="1"/>
  <c r="FT85" i="9" s="1"/>
  <c r="AN176" i="9"/>
  <c r="AZ176" i="9"/>
  <c r="EF176" i="9"/>
  <c r="D176" i="9"/>
  <c r="BA139" i="9"/>
  <c r="BM139" i="9"/>
  <c r="BY139" i="9"/>
  <c r="H11" i="9"/>
  <c r="H16" i="9" s="1"/>
  <c r="H85" i="9" s="1"/>
  <c r="AG11" i="9"/>
  <c r="AG16" i="9" s="1"/>
  <c r="AG85" i="9" s="1"/>
  <c r="CC11" i="9"/>
  <c r="CC16" i="9" s="1"/>
  <c r="CC85" i="9" s="1"/>
  <c r="FU11" i="9"/>
  <c r="FU16" i="9" s="1"/>
  <c r="FU85" i="9" s="1"/>
  <c r="FF11" i="9"/>
  <c r="FF16" i="9" s="1"/>
  <c r="FF85" i="9" s="1"/>
  <c r="FR11" i="9"/>
  <c r="FR16" i="9" s="1"/>
  <c r="FR85" i="9" s="1"/>
  <c r="K11" i="9"/>
  <c r="K16" i="9" s="1"/>
  <c r="K85" i="9" s="1"/>
  <c r="BB139" i="9"/>
  <c r="V11" i="9"/>
  <c r="V16" i="9" s="1"/>
  <c r="V85" i="9" s="1"/>
  <c r="AH11" i="9"/>
  <c r="AH16" i="9" s="1"/>
  <c r="AH85" i="9" s="1"/>
  <c r="AT11" i="9"/>
  <c r="AT16" i="9" s="1"/>
  <c r="AT85" i="9" s="1"/>
  <c r="BF11" i="9"/>
  <c r="BF16" i="9" s="1"/>
  <c r="BF85" i="9" s="1"/>
  <c r="BR11" i="9"/>
  <c r="BR16" i="9" s="1"/>
  <c r="BR85" i="9" s="1"/>
  <c r="CD11" i="9"/>
  <c r="CD16" i="9" s="1"/>
  <c r="CD85" i="9" s="1"/>
  <c r="CP11" i="9"/>
  <c r="CP16" i="9" s="1"/>
  <c r="CP85" i="9" s="1"/>
  <c r="DB11" i="9"/>
  <c r="DB16" i="9" s="1"/>
  <c r="DB85" i="9" s="1"/>
  <c r="DZ11" i="9"/>
  <c r="DZ16" i="9" s="1"/>
  <c r="DZ85" i="9" s="1"/>
  <c r="EL11" i="9"/>
  <c r="EL16" i="9" s="1"/>
  <c r="EL85" i="9" s="1"/>
  <c r="EX11" i="9"/>
  <c r="EX16" i="9" s="1"/>
  <c r="EX85" i="9" s="1"/>
  <c r="FJ11" i="9"/>
  <c r="FJ16" i="9" s="1"/>
  <c r="FJ85" i="9" s="1"/>
  <c r="FV11" i="9"/>
  <c r="FV16" i="9" s="1"/>
  <c r="FV85" i="9" s="1"/>
  <c r="J11" i="9"/>
  <c r="J16" i="9" s="1"/>
  <c r="J85" i="9" s="1"/>
  <c r="AI11" i="9"/>
  <c r="AI16" i="9" s="1"/>
  <c r="AI85" i="9" s="1"/>
  <c r="AU11" i="9"/>
  <c r="AU16" i="9" s="1"/>
  <c r="AU85" i="9" s="1"/>
  <c r="BG11" i="9"/>
  <c r="BG16" i="9" s="1"/>
  <c r="BG85" i="9" s="1"/>
  <c r="BS11" i="9"/>
  <c r="BS16" i="9" s="1"/>
  <c r="BS85" i="9" s="1"/>
  <c r="CE11" i="9"/>
  <c r="CE16" i="9" s="1"/>
  <c r="CE85" i="9" s="1"/>
  <c r="CQ11" i="9"/>
  <c r="CQ16" i="9" s="1"/>
  <c r="CQ85" i="9" s="1"/>
  <c r="DO11" i="9"/>
  <c r="DO16" i="9" s="1"/>
  <c r="DO85" i="9" s="1"/>
  <c r="EA11" i="9"/>
  <c r="EA16" i="9" s="1"/>
  <c r="EA85" i="9" s="1"/>
  <c r="EM11" i="9"/>
  <c r="EM16" i="9" s="1"/>
  <c r="EM85" i="9" s="1"/>
  <c r="EY11" i="9"/>
  <c r="EY16" i="9" s="1"/>
  <c r="EY85" i="9" s="1"/>
  <c r="FK11" i="9"/>
  <c r="FK16" i="9" s="1"/>
  <c r="FK85" i="9" s="1"/>
  <c r="FW11" i="9"/>
  <c r="FW16" i="9" s="1"/>
  <c r="FW85" i="9" s="1"/>
  <c r="EI105" i="9"/>
  <c r="N105" i="9"/>
  <c r="Z105" i="9"/>
  <c r="CT105" i="9"/>
  <c r="DR105" i="9"/>
  <c r="ED105" i="9"/>
  <c r="EP105" i="9"/>
  <c r="FB105" i="9"/>
  <c r="X105" i="9"/>
  <c r="DK105" i="9"/>
  <c r="FV105" i="9"/>
  <c r="FJ105" i="9"/>
  <c r="CY67" i="9"/>
  <c r="CY206" i="9" s="1"/>
  <c r="J105" i="9"/>
  <c r="EZ105" i="9"/>
  <c r="FZ28" i="9"/>
  <c r="FZ31" i="9"/>
  <c r="CM105" i="9"/>
  <c r="EI67" i="9"/>
  <c r="EI206" i="9" s="1"/>
  <c r="S11" i="9"/>
  <c r="S16" i="9" s="1"/>
  <c r="S85" i="9" s="1"/>
  <c r="AE11" i="9"/>
  <c r="AE16" i="9" s="1"/>
  <c r="AE85" i="9" s="1"/>
  <c r="AQ11" i="9"/>
  <c r="AQ16" i="9" s="1"/>
  <c r="AQ85" i="9" s="1"/>
  <c r="BC11" i="9"/>
  <c r="BC16" i="9" s="1"/>
  <c r="BC85" i="9" s="1"/>
  <c r="BO11" i="9"/>
  <c r="BO16" i="9" s="1"/>
  <c r="BO85" i="9" s="1"/>
  <c r="CA11" i="9"/>
  <c r="CA16" i="9" s="1"/>
  <c r="CA85" i="9" s="1"/>
  <c r="CM11" i="9"/>
  <c r="CM16" i="9" s="1"/>
  <c r="CM85" i="9" s="1"/>
  <c r="CY11" i="9"/>
  <c r="CY16" i="9" s="1"/>
  <c r="CY85" i="9" s="1"/>
  <c r="DK11" i="9"/>
  <c r="DK16" i="9" s="1"/>
  <c r="DK85" i="9" s="1"/>
  <c r="DW11" i="9"/>
  <c r="DW16" i="9" s="1"/>
  <c r="DW85" i="9" s="1"/>
  <c r="EI11" i="9"/>
  <c r="EI16" i="9" s="1"/>
  <c r="EI85" i="9" s="1"/>
  <c r="EU11" i="9"/>
  <c r="EU16" i="9" s="1"/>
  <c r="EU85" i="9" s="1"/>
  <c r="FG11" i="9"/>
  <c r="FG16" i="9" s="1"/>
  <c r="FG85" i="9" s="1"/>
  <c r="FS11" i="9"/>
  <c r="FS16" i="9" s="1"/>
  <c r="FS85" i="9" s="1"/>
  <c r="AH172" i="9"/>
  <c r="AT172" i="9"/>
  <c r="BF172" i="9"/>
  <c r="BR172" i="9"/>
  <c r="CD172" i="9"/>
  <c r="CP172" i="9"/>
  <c r="DZ172" i="9"/>
  <c r="EL172" i="9"/>
  <c r="EX172" i="9"/>
  <c r="FJ172" i="9"/>
  <c r="FV172" i="9"/>
  <c r="FA67" i="9"/>
  <c r="FA206" i="9" s="1"/>
  <c r="F11" i="9"/>
  <c r="F16" i="9" s="1"/>
  <c r="F85" i="9" s="1"/>
  <c r="J172" i="9"/>
  <c r="BO105" i="9"/>
  <c r="FS67" i="9"/>
  <c r="FS206" i="9" s="1"/>
  <c r="EL105" i="9"/>
  <c r="L67" i="9"/>
  <c r="L206" i="9" s="1"/>
  <c r="BF105" i="9"/>
  <c r="CF105" i="9"/>
  <c r="FG105" i="9"/>
  <c r="L11" i="9"/>
  <c r="L16" i="9" s="1"/>
  <c r="L85" i="9" s="1"/>
  <c r="X11" i="9"/>
  <c r="X16" i="9" s="1"/>
  <c r="X85" i="9" s="1"/>
  <c r="AJ11" i="9"/>
  <c r="AJ16" i="9" s="1"/>
  <c r="AJ85" i="9" s="1"/>
  <c r="AV11" i="9"/>
  <c r="AV16" i="9" s="1"/>
  <c r="AV85" i="9" s="1"/>
  <c r="BH11" i="9"/>
  <c r="BH16" i="9" s="1"/>
  <c r="BH85" i="9" s="1"/>
  <c r="BT11" i="9"/>
  <c r="BT16" i="9" s="1"/>
  <c r="BT85" i="9" s="1"/>
  <c r="CF11" i="9"/>
  <c r="CF16" i="9" s="1"/>
  <c r="CF85" i="9" s="1"/>
  <c r="CR11" i="9"/>
  <c r="CR16" i="9" s="1"/>
  <c r="CR85" i="9" s="1"/>
  <c r="DD11" i="9"/>
  <c r="DD16" i="9" s="1"/>
  <c r="DD85" i="9" s="1"/>
  <c r="DP11" i="9"/>
  <c r="DP16" i="9" s="1"/>
  <c r="DP85" i="9" s="1"/>
  <c r="EB11" i="9"/>
  <c r="EB16" i="9" s="1"/>
  <c r="EB85" i="9" s="1"/>
  <c r="EN11" i="9"/>
  <c r="EN16" i="9" s="1"/>
  <c r="EN85" i="9" s="1"/>
  <c r="EZ11" i="9"/>
  <c r="EZ16" i="9" s="1"/>
  <c r="EZ85" i="9" s="1"/>
  <c r="FL11" i="9"/>
  <c r="FL16" i="9" s="1"/>
  <c r="FL85" i="9" s="1"/>
  <c r="FX11" i="9"/>
  <c r="FX16" i="9" s="1"/>
  <c r="FX85" i="9" s="1"/>
  <c r="P176" i="9"/>
  <c r="AB176" i="9"/>
  <c r="BL176" i="9"/>
  <c r="BX176" i="9"/>
  <c r="CJ176" i="9"/>
  <c r="CV176" i="9"/>
  <c r="DH176" i="9"/>
  <c r="DT176" i="9"/>
  <c r="ER176" i="9"/>
  <c r="FD176" i="9"/>
  <c r="FP176" i="9"/>
  <c r="FE11" i="9"/>
  <c r="FE16" i="9" s="1"/>
  <c r="FE85" i="9" s="1"/>
  <c r="W11" i="9"/>
  <c r="W16" i="9" s="1"/>
  <c r="W85" i="9" s="1"/>
  <c r="ES11" i="9"/>
  <c r="ES16" i="9" s="1"/>
  <c r="ES85" i="9" s="1"/>
  <c r="CJ11" i="9"/>
  <c r="CJ16" i="9" s="1"/>
  <c r="CJ85" i="9" s="1"/>
  <c r="ER11" i="9"/>
  <c r="ER16" i="9" s="1"/>
  <c r="ER85" i="9" s="1"/>
  <c r="M11" i="9"/>
  <c r="M16" i="9" s="1"/>
  <c r="M85" i="9" s="1"/>
  <c r="Y11" i="9"/>
  <c r="Y16" i="9" s="1"/>
  <c r="Y85" i="9" s="1"/>
  <c r="AK11" i="9"/>
  <c r="AK16" i="9" s="1"/>
  <c r="AK85" i="9" s="1"/>
  <c r="AW11" i="9"/>
  <c r="AW16" i="9" s="1"/>
  <c r="AW85" i="9" s="1"/>
  <c r="BI11" i="9"/>
  <c r="BI16" i="9" s="1"/>
  <c r="BI85" i="9" s="1"/>
  <c r="BU11" i="9"/>
  <c r="BU16" i="9" s="1"/>
  <c r="BU85" i="9" s="1"/>
  <c r="CG11" i="9"/>
  <c r="CG16" i="9" s="1"/>
  <c r="CG85" i="9" s="1"/>
  <c r="CS11" i="9"/>
  <c r="CS16" i="9" s="1"/>
  <c r="CS85" i="9" s="1"/>
  <c r="DE11" i="9"/>
  <c r="DE16" i="9" s="1"/>
  <c r="DE85" i="9" s="1"/>
  <c r="DQ11" i="9"/>
  <c r="DQ16" i="9" s="1"/>
  <c r="DQ85" i="9" s="1"/>
  <c r="EC11" i="9"/>
  <c r="EC16" i="9" s="1"/>
  <c r="EC85" i="9" s="1"/>
  <c r="EO11" i="9"/>
  <c r="EO16" i="9" s="1"/>
  <c r="EO85" i="9" s="1"/>
  <c r="FA11" i="9"/>
  <c r="FA16" i="9" s="1"/>
  <c r="FA85" i="9" s="1"/>
  <c r="Q11" i="9"/>
  <c r="Q16" i="9" s="1"/>
  <c r="Q85" i="9" s="1"/>
  <c r="AO11" i="9"/>
  <c r="AO16" i="9" s="1"/>
  <c r="AO85" i="9" s="1"/>
  <c r="BA11" i="9"/>
  <c r="BA16" i="9" s="1"/>
  <c r="BA85" i="9" s="1"/>
  <c r="BM11" i="9"/>
  <c r="BM16" i="9" s="1"/>
  <c r="BM85" i="9" s="1"/>
  <c r="BY11" i="9"/>
  <c r="BY16" i="9" s="1"/>
  <c r="BY85" i="9" s="1"/>
  <c r="CK11" i="9"/>
  <c r="CK16" i="9" s="1"/>
  <c r="CK85" i="9" s="1"/>
  <c r="CW11" i="9"/>
  <c r="CW16" i="9" s="1"/>
  <c r="CW85" i="9" s="1"/>
  <c r="DU11" i="9"/>
  <c r="DU16" i="9" s="1"/>
  <c r="DU85" i="9" s="1"/>
  <c r="EG11" i="9"/>
  <c r="EG16" i="9" s="1"/>
  <c r="EG85" i="9" s="1"/>
  <c r="FQ11" i="9"/>
  <c r="FQ16" i="9" s="1"/>
  <c r="FQ85" i="9" s="1"/>
  <c r="O11" i="9"/>
  <c r="O16" i="9" s="1"/>
  <c r="O85" i="9" s="1"/>
  <c r="AA11" i="9"/>
  <c r="AA16" i="9" s="1"/>
  <c r="AA85" i="9" s="1"/>
  <c r="AM11" i="9"/>
  <c r="AM16" i="9" s="1"/>
  <c r="AM85" i="9" s="1"/>
  <c r="AY11" i="9"/>
  <c r="AY16" i="9" s="1"/>
  <c r="AY85" i="9" s="1"/>
  <c r="BK11" i="9"/>
  <c r="BK16" i="9" s="1"/>
  <c r="BK85" i="9" s="1"/>
  <c r="BW11" i="9"/>
  <c r="BW16" i="9" s="1"/>
  <c r="BW85" i="9" s="1"/>
  <c r="CI11" i="9"/>
  <c r="CI16" i="9" s="1"/>
  <c r="CI85" i="9" s="1"/>
  <c r="CU11" i="9"/>
  <c r="CU16" i="9" s="1"/>
  <c r="CU85" i="9" s="1"/>
  <c r="DG11" i="9"/>
  <c r="DG16" i="9" s="1"/>
  <c r="DG85" i="9" s="1"/>
  <c r="DS11" i="9"/>
  <c r="DS16" i="9" s="1"/>
  <c r="DS85" i="9" s="1"/>
  <c r="EE11" i="9"/>
  <c r="EE16" i="9" s="1"/>
  <c r="EE85" i="9" s="1"/>
  <c r="EQ11" i="9"/>
  <c r="EQ16" i="9" s="1"/>
  <c r="EQ85" i="9" s="1"/>
  <c r="FC11" i="9"/>
  <c r="FC16" i="9" s="1"/>
  <c r="FC85" i="9" s="1"/>
  <c r="FO11" i="9"/>
  <c r="FO16" i="9" s="1"/>
  <c r="FO85" i="9" s="1"/>
  <c r="E11" i="9"/>
  <c r="E16" i="9" s="1"/>
  <c r="E85" i="9" s="1"/>
  <c r="I11" i="9"/>
  <c r="I16" i="9" s="1"/>
  <c r="I85" i="9" s="1"/>
  <c r="U11" i="9"/>
  <c r="U16" i="9" s="1"/>
  <c r="U85" i="9" s="1"/>
  <c r="AS11" i="9"/>
  <c r="AS16" i="9" s="1"/>
  <c r="AS85" i="9" s="1"/>
  <c r="BE11" i="9"/>
  <c r="BE16" i="9" s="1"/>
  <c r="BE85" i="9" s="1"/>
  <c r="BQ11" i="9"/>
  <c r="BQ16" i="9" s="1"/>
  <c r="BQ85" i="9" s="1"/>
  <c r="CO11" i="9"/>
  <c r="CO16" i="9" s="1"/>
  <c r="CO85" i="9" s="1"/>
  <c r="DA11" i="9"/>
  <c r="DA16" i="9" s="1"/>
  <c r="DA85" i="9" s="1"/>
  <c r="DM11" i="9"/>
  <c r="DM16" i="9" s="1"/>
  <c r="DM85" i="9" s="1"/>
  <c r="EK11" i="9"/>
  <c r="EK16" i="9" s="1"/>
  <c r="EK85" i="9" s="1"/>
  <c r="EW11" i="9"/>
  <c r="EW16" i="9" s="1"/>
  <c r="EW85" i="9" s="1"/>
  <c r="FI11" i="9"/>
  <c r="FI16" i="9" s="1"/>
  <c r="FI85" i="9" s="1"/>
  <c r="N11" i="9"/>
  <c r="N16" i="9" s="1"/>
  <c r="N85" i="9" s="1"/>
  <c r="BV11" i="9"/>
  <c r="BV16" i="9" s="1"/>
  <c r="BV85" i="9" s="1"/>
  <c r="DR11" i="9"/>
  <c r="DR16" i="9" s="1"/>
  <c r="DR85" i="9" s="1"/>
  <c r="FB11" i="9"/>
  <c r="FB16" i="9" s="1"/>
  <c r="FB85" i="9" s="1"/>
  <c r="AX11" i="9"/>
  <c r="AX16" i="9" s="1"/>
  <c r="AX85" i="9" s="1"/>
  <c r="DF11" i="9"/>
  <c r="DF16" i="9" s="1"/>
  <c r="DF85" i="9" s="1"/>
  <c r="FN11" i="9"/>
  <c r="FN16" i="9" s="1"/>
  <c r="FN85" i="9" s="1"/>
  <c r="AL11" i="9"/>
  <c r="AL16" i="9" s="1"/>
  <c r="AL85" i="9" s="1"/>
  <c r="CH11" i="9"/>
  <c r="CH16" i="9" s="1"/>
  <c r="CH85" i="9" s="1"/>
  <c r="ED11" i="9"/>
  <c r="ED16" i="9" s="1"/>
  <c r="ED85" i="9" s="1"/>
  <c r="Z11" i="9"/>
  <c r="Z16" i="9" s="1"/>
  <c r="Z85" i="9" s="1"/>
  <c r="BJ11" i="9"/>
  <c r="BJ16" i="9" s="1"/>
  <c r="BJ85" i="9" s="1"/>
  <c r="CT11" i="9"/>
  <c r="CT16" i="9" s="1"/>
  <c r="CT85" i="9" s="1"/>
  <c r="EP11" i="9"/>
  <c r="EP16" i="9" s="1"/>
  <c r="EP85" i="9" s="1"/>
  <c r="D11" i="9"/>
  <c r="D16" i="9" s="1"/>
  <c r="D85" i="9" s="1"/>
  <c r="P11" i="9"/>
  <c r="P16" i="9" s="1"/>
  <c r="P85" i="9" s="1"/>
  <c r="AB11" i="9"/>
  <c r="AB16" i="9" s="1"/>
  <c r="AB85" i="9" s="1"/>
  <c r="AN11" i="9"/>
  <c r="AN16" i="9" s="1"/>
  <c r="AN85" i="9" s="1"/>
  <c r="AZ11" i="9"/>
  <c r="AZ16" i="9" s="1"/>
  <c r="AZ85" i="9" s="1"/>
  <c r="BL11" i="9"/>
  <c r="BL16" i="9" s="1"/>
  <c r="BL85" i="9" s="1"/>
  <c r="BX11" i="9"/>
  <c r="BX16" i="9" s="1"/>
  <c r="BX85" i="9" s="1"/>
  <c r="CV11" i="9"/>
  <c r="CV16" i="9" s="1"/>
  <c r="CV85" i="9" s="1"/>
  <c r="DH11" i="9"/>
  <c r="DH16" i="9" s="1"/>
  <c r="DH85" i="9" s="1"/>
  <c r="DT11" i="9"/>
  <c r="DT16" i="9" s="1"/>
  <c r="DT85" i="9" s="1"/>
  <c r="EF11" i="9"/>
  <c r="EF16" i="9" s="1"/>
  <c r="EF85" i="9" s="1"/>
  <c r="FD11" i="9"/>
  <c r="FD16" i="9" s="1"/>
  <c r="FD85" i="9" s="1"/>
  <c r="FP11" i="9"/>
  <c r="FP16" i="9" s="1"/>
  <c r="FP85" i="9" s="1"/>
  <c r="BK105" i="9"/>
  <c r="O105" i="9"/>
  <c r="FU105" i="9"/>
  <c r="DY105" i="9"/>
  <c r="AR105" i="9"/>
  <c r="CC105" i="9"/>
  <c r="DB105" i="9"/>
  <c r="AG105" i="9"/>
  <c r="BR105" i="9"/>
  <c r="CD105" i="9"/>
  <c r="EN105" i="9"/>
  <c r="FL105" i="9"/>
  <c r="DP105" i="9"/>
  <c r="AF105" i="9"/>
  <c r="K105" i="9"/>
  <c r="W105" i="9"/>
  <c r="AV105" i="9"/>
  <c r="FN105" i="9"/>
  <c r="L105" i="9"/>
  <c r="AJ105" i="9"/>
  <c r="FC105" i="9"/>
  <c r="AX105" i="9"/>
  <c r="BJ105" i="9"/>
  <c r="BV105" i="9"/>
  <c r="CH105" i="9"/>
  <c r="DG105" i="9"/>
  <c r="I105" i="9"/>
  <c r="U105" i="9"/>
  <c r="AS105" i="9"/>
  <c r="BE105" i="9"/>
  <c r="BQ105" i="9"/>
  <c r="CO105" i="9"/>
  <c r="DA105" i="9"/>
  <c r="DM105" i="9"/>
  <c r="EK105" i="9"/>
  <c r="EW105" i="9"/>
  <c r="FI105" i="9"/>
  <c r="FZ102" i="9"/>
  <c r="CP105" i="9"/>
  <c r="FZ95" i="9"/>
  <c r="C118" i="9"/>
  <c r="C121" i="9"/>
  <c r="FP39" i="9"/>
  <c r="FD39" i="9"/>
  <c r="ER39" i="9"/>
  <c r="EF39" i="9"/>
  <c r="DT39" i="9"/>
  <c r="DH39" i="9"/>
  <c r="CV39" i="9"/>
  <c r="CJ39" i="9"/>
  <c r="BX39" i="9"/>
  <c r="BL39" i="9"/>
  <c r="AZ39" i="9"/>
  <c r="AN39" i="9"/>
  <c r="AB39" i="9"/>
  <c r="P39" i="9"/>
  <c r="D39" i="9"/>
  <c r="DJ39" i="9"/>
  <c r="F39" i="9"/>
  <c r="FO39" i="9"/>
  <c r="FC39" i="9"/>
  <c r="EQ39" i="9"/>
  <c r="EE39" i="9"/>
  <c r="DS39" i="9"/>
  <c r="DG39" i="9"/>
  <c r="CU39" i="9"/>
  <c r="CI39" i="9"/>
  <c r="BW39" i="9"/>
  <c r="BK39" i="9"/>
  <c r="AY39" i="9"/>
  <c r="AM39" i="9"/>
  <c r="AA39" i="9"/>
  <c r="O39" i="9"/>
  <c r="FF39" i="9"/>
  <c r="DV39" i="9"/>
  <c r="CL39" i="9"/>
  <c r="FN39" i="9"/>
  <c r="FB39" i="9"/>
  <c r="EP39" i="9"/>
  <c r="ED39" i="9"/>
  <c r="DR39" i="9"/>
  <c r="DF39" i="9"/>
  <c r="CT39" i="9"/>
  <c r="CH39" i="9"/>
  <c r="BV39" i="9"/>
  <c r="BJ39" i="9"/>
  <c r="AX39" i="9"/>
  <c r="AL39" i="9"/>
  <c r="Z39" i="9"/>
  <c r="N39" i="9"/>
  <c r="AP39" i="9"/>
  <c r="FM39" i="9"/>
  <c r="FA39" i="9"/>
  <c r="EO39" i="9"/>
  <c r="EC39" i="9"/>
  <c r="DQ39" i="9"/>
  <c r="DE39" i="9"/>
  <c r="CS39" i="9"/>
  <c r="CG39" i="9"/>
  <c r="BU39" i="9"/>
  <c r="BI39" i="9"/>
  <c r="AW39" i="9"/>
  <c r="AK39" i="9"/>
  <c r="Y39" i="9"/>
  <c r="M39" i="9"/>
  <c r="FX39" i="9"/>
  <c r="FL39" i="9"/>
  <c r="EZ39" i="9"/>
  <c r="EN39" i="9"/>
  <c r="EB39" i="9"/>
  <c r="DP39" i="9"/>
  <c r="DD39" i="9"/>
  <c r="CR39" i="9"/>
  <c r="CF39" i="9"/>
  <c r="BT39" i="9"/>
  <c r="BH39" i="9"/>
  <c r="AV39" i="9"/>
  <c r="AJ39" i="9"/>
  <c r="X39" i="9"/>
  <c r="L39" i="9"/>
  <c r="FW39" i="9"/>
  <c r="FK39" i="9"/>
  <c r="EY39" i="9"/>
  <c r="EM39" i="9"/>
  <c r="EA39" i="9"/>
  <c r="DO39" i="9"/>
  <c r="DC39" i="9"/>
  <c r="CQ39" i="9"/>
  <c r="CE39" i="9"/>
  <c r="BS39" i="9"/>
  <c r="BG39" i="9"/>
  <c r="AU39" i="9"/>
  <c r="AI39" i="9"/>
  <c r="W39" i="9"/>
  <c r="K39" i="9"/>
  <c r="BN39" i="9"/>
  <c r="FV39" i="9"/>
  <c r="FJ39" i="9"/>
  <c r="EX39" i="9"/>
  <c r="EL39" i="9"/>
  <c r="DZ39" i="9"/>
  <c r="DN39" i="9"/>
  <c r="DB39" i="9"/>
  <c r="CP39" i="9"/>
  <c r="CD39" i="9"/>
  <c r="BR39" i="9"/>
  <c r="BF39" i="9"/>
  <c r="AT39" i="9"/>
  <c r="AH39" i="9"/>
  <c r="V39" i="9"/>
  <c r="J39" i="9"/>
  <c r="S39" i="9"/>
  <c r="EH39" i="9"/>
  <c r="AD39" i="9"/>
  <c r="FU39" i="9"/>
  <c r="FI39" i="9"/>
  <c r="EW39" i="9"/>
  <c r="EK39" i="9"/>
  <c r="DY39" i="9"/>
  <c r="DM39" i="9"/>
  <c r="DA39" i="9"/>
  <c r="CO39" i="9"/>
  <c r="CC39" i="9"/>
  <c r="BQ39" i="9"/>
  <c r="BE39" i="9"/>
  <c r="AS39" i="9"/>
  <c r="AG39" i="9"/>
  <c r="U39" i="9"/>
  <c r="I39" i="9"/>
  <c r="CA39" i="9"/>
  <c r="AQ39" i="9"/>
  <c r="G39" i="9"/>
  <c r="ET39" i="9"/>
  <c r="BZ39" i="9"/>
  <c r="FT39" i="9"/>
  <c r="FH39" i="9"/>
  <c r="EV39" i="9"/>
  <c r="EJ39" i="9"/>
  <c r="DX39" i="9"/>
  <c r="DL39" i="9"/>
  <c r="CZ39" i="9"/>
  <c r="CN39" i="9"/>
  <c r="CB39" i="9"/>
  <c r="BP39" i="9"/>
  <c r="BD39" i="9"/>
  <c r="AR39" i="9"/>
  <c r="AF39" i="9"/>
  <c r="T39" i="9"/>
  <c r="H39" i="9"/>
  <c r="FG39" i="9"/>
  <c r="BB39" i="9"/>
  <c r="FS39" i="9"/>
  <c r="EU39" i="9"/>
  <c r="EI39" i="9"/>
  <c r="DW39" i="9"/>
  <c r="DK39" i="9"/>
  <c r="CY39" i="9"/>
  <c r="CM39" i="9"/>
  <c r="BO39" i="9"/>
  <c r="BC39" i="9"/>
  <c r="AE39" i="9"/>
  <c r="FR39" i="9"/>
  <c r="CX39" i="9"/>
  <c r="R39" i="9"/>
  <c r="FQ39" i="9"/>
  <c r="FE39" i="9"/>
  <c r="ES39" i="9"/>
  <c r="EG39" i="9"/>
  <c r="DU39" i="9"/>
  <c r="DI39" i="9"/>
  <c r="CW39" i="9"/>
  <c r="CK39" i="9"/>
  <c r="BY39" i="9"/>
  <c r="BM39" i="9"/>
  <c r="BA39" i="9"/>
  <c r="AO39" i="9"/>
  <c r="AC39" i="9"/>
  <c r="Q39" i="9"/>
  <c r="E39" i="9"/>
  <c r="C215" i="9"/>
  <c r="C173" i="9"/>
  <c r="FT41" i="9"/>
  <c r="FH41" i="9"/>
  <c r="EV41" i="9"/>
  <c r="EJ41" i="9"/>
  <c r="DX41" i="9"/>
  <c r="DL41" i="9"/>
  <c r="CZ41" i="9"/>
  <c r="CN41" i="9"/>
  <c r="CB41" i="9"/>
  <c r="BP41" i="9"/>
  <c r="BD41" i="9"/>
  <c r="AR41" i="9"/>
  <c r="AF41" i="9"/>
  <c r="T41" i="9"/>
  <c r="H41" i="9"/>
  <c r="DN41" i="9"/>
  <c r="BF41" i="9"/>
  <c r="FS41" i="9"/>
  <c r="FG41" i="9"/>
  <c r="EU41" i="9"/>
  <c r="EI41" i="9"/>
  <c r="DW41" i="9"/>
  <c r="DK41" i="9"/>
  <c r="CY41" i="9"/>
  <c r="CM41" i="9"/>
  <c r="CA41" i="9"/>
  <c r="BO41" i="9"/>
  <c r="BC41" i="9"/>
  <c r="AQ41" i="9"/>
  <c r="AE41" i="9"/>
  <c r="S41" i="9"/>
  <c r="G41" i="9"/>
  <c r="EL41" i="9"/>
  <c r="AH41" i="9"/>
  <c r="FR41" i="9"/>
  <c r="FF41" i="9"/>
  <c r="ET41" i="9"/>
  <c r="EH41" i="9"/>
  <c r="DV41" i="9"/>
  <c r="DJ41" i="9"/>
  <c r="CX41" i="9"/>
  <c r="CL41" i="9"/>
  <c r="BZ41" i="9"/>
  <c r="BN41" i="9"/>
  <c r="BB41" i="9"/>
  <c r="AP41" i="9"/>
  <c r="AD41" i="9"/>
  <c r="R41" i="9"/>
  <c r="F41" i="9"/>
  <c r="FV41" i="9"/>
  <c r="FQ41" i="9"/>
  <c r="FE41" i="9"/>
  <c r="ES41" i="9"/>
  <c r="EG41" i="9"/>
  <c r="DU41" i="9"/>
  <c r="DI41" i="9"/>
  <c r="CW41" i="9"/>
  <c r="CK41" i="9"/>
  <c r="BY41" i="9"/>
  <c r="BM41" i="9"/>
  <c r="BA41" i="9"/>
  <c r="AO41" i="9"/>
  <c r="AC41" i="9"/>
  <c r="Q41" i="9"/>
  <c r="E41" i="9"/>
  <c r="FJ41" i="9"/>
  <c r="J41" i="9"/>
  <c r="FP41" i="9"/>
  <c r="FD41" i="9"/>
  <c r="ER41" i="9"/>
  <c r="EF41" i="9"/>
  <c r="DT41" i="9"/>
  <c r="DH41" i="9"/>
  <c r="CV41" i="9"/>
  <c r="CJ41" i="9"/>
  <c r="BX41" i="9"/>
  <c r="BL41" i="9"/>
  <c r="AZ41" i="9"/>
  <c r="AN41" i="9"/>
  <c r="AB41" i="9"/>
  <c r="P41" i="9"/>
  <c r="D41" i="9"/>
  <c r="DZ41" i="9"/>
  <c r="FO41" i="9"/>
  <c r="FC41" i="9"/>
  <c r="EQ41" i="9"/>
  <c r="EE41" i="9"/>
  <c r="DS41" i="9"/>
  <c r="DG41" i="9"/>
  <c r="CU41" i="9"/>
  <c r="CI41" i="9"/>
  <c r="BW41" i="9"/>
  <c r="BK41" i="9"/>
  <c r="AY41" i="9"/>
  <c r="AM41" i="9"/>
  <c r="AA41" i="9"/>
  <c r="O41" i="9"/>
  <c r="AT41" i="9"/>
  <c r="FN41" i="9"/>
  <c r="FB41" i="9"/>
  <c r="EP41" i="9"/>
  <c r="ED41" i="9"/>
  <c r="DR41" i="9"/>
  <c r="DF41" i="9"/>
  <c r="CT41" i="9"/>
  <c r="CH41" i="9"/>
  <c r="BV41" i="9"/>
  <c r="BJ41" i="9"/>
  <c r="AX41" i="9"/>
  <c r="AL41" i="9"/>
  <c r="Z41" i="9"/>
  <c r="N41" i="9"/>
  <c r="EX41" i="9"/>
  <c r="BR41" i="9"/>
  <c r="V41" i="9"/>
  <c r="FM41" i="9"/>
  <c r="FA41" i="9"/>
  <c r="EO41" i="9"/>
  <c r="EC41" i="9"/>
  <c r="DQ41" i="9"/>
  <c r="DE41" i="9"/>
  <c r="CS41" i="9"/>
  <c r="CG41" i="9"/>
  <c r="BU41" i="9"/>
  <c r="BI41" i="9"/>
  <c r="AW41" i="9"/>
  <c r="AK41" i="9"/>
  <c r="Y41" i="9"/>
  <c r="M41" i="9"/>
  <c r="DB41" i="9"/>
  <c r="FX41" i="9"/>
  <c r="FL41" i="9"/>
  <c r="EZ41" i="9"/>
  <c r="EN41" i="9"/>
  <c r="EB41" i="9"/>
  <c r="DP41" i="9"/>
  <c r="DD41" i="9"/>
  <c r="CR41" i="9"/>
  <c r="CF41" i="9"/>
  <c r="BT41" i="9"/>
  <c r="BH41" i="9"/>
  <c r="AV41" i="9"/>
  <c r="AJ41" i="9"/>
  <c r="X41" i="9"/>
  <c r="L41" i="9"/>
  <c r="CD41" i="9"/>
  <c r="FW41" i="9"/>
  <c r="FK41" i="9"/>
  <c r="EY41" i="9"/>
  <c r="EM41" i="9"/>
  <c r="EA41" i="9"/>
  <c r="DO41" i="9"/>
  <c r="DC41" i="9"/>
  <c r="CQ41" i="9"/>
  <c r="CE41" i="9"/>
  <c r="BS41" i="9"/>
  <c r="BG41" i="9"/>
  <c r="AU41" i="9"/>
  <c r="AI41" i="9"/>
  <c r="W41" i="9"/>
  <c r="K41" i="9"/>
  <c r="CP41" i="9"/>
  <c r="FU41" i="9"/>
  <c r="FI41" i="9"/>
  <c r="EW41" i="9"/>
  <c r="EK41" i="9"/>
  <c r="DY41" i="9"/>
  <c r="DM41" i="9"/>
  <c r="DA41" i="9"/>
  <c r="CO41" i="9"/>
  <c r="CC41" i="9"/>
  <c r="BQ41" i="9"/>
  <c r="BE41" i="9"/>
  <c r="AS41" i="9"/>
  <c r="AG41" i="9"/>
  <c r="U41" i="9"/>
  <c r="I41" i="9"/>
  <c r="AT105" i="9"/>
  <c r="K218" i="9"/>
  <c r="K179" i="9"/>
  <c r="K180" i="9" s="1"/>
  <c r="K99" i="9"/>
  <c r="W218" i="9"/>
  <c r="W179" i="9"/>
  <c r="W180" i="9" s="1"/>
  <c r="W99" i="9"/>
  <c r="AI218" i="9"/>
  <c r="AI179" i="9"/>
  <c r="AI180" i="9" s="1"/>
  <c r="AI99" i="9"/>
  <c r="AU218" i="9"/>
  <c r="AU179" i="9"/>
  <c r="AU180" i="9" s="1"/>
  <c r="AU99" i="9"/>
  <c r="BG218" i="9"/>
  <c r="BG179" i="9"/>
  <c r="BG180" i="9" s="1"/>
  <c r="BG99" i="9"/>
  <c r="BS218" i="9"/>
  <c r="BS179" i="9"/>
  <c r="BS180" i="9" s="1"/>
  <c r="BS99" i="9"/>
  <c r="CE218" i="9"/>
  <c r="CE179" i="9"/>
  <c r="CE180" i="9" s="1"/>
  <c r="CE99" i="9"/>
  <c r="CQ218" i="9"/>
  <c r="CQ179" i="9"/>
  <c r="CQ180" i="9" s="1"/>
  <c r="CQ99" i="9"/>
  <c r="DO218" i="9"/>
  <c r="DO179" i="9"/>
  <c r="DO180" i="9" s="1"/>
  <c r="DO99" i="9"/>
  <c r="EA218" i="9"/>
  <c r="EA179" i="9"/>
  <c r="EA180" i="9" s="1"/>
  <c r="EA99" i="9"/>
  <c r="EM218" i="9"/>
  <c r="EM179" i="9"/>
  <c r="EM180" i="9" s="1"/>
  <c r="EM99" i="9"/>
  <c r="EY218" i="9"/>
  <c r="EY179" i="9"/>
  <c r="EY180" i="9" s="1"/>
  <c r="EY99" i="9"/>
  <c r="FK218" i="9"/>
  <c r="FK179" i="9"/>
  <c r="FK180" i="9" s="1"/>
  <c r="FK99" i="9"/>
  <c r="FW218" i="9"/>
  <c r="FW179" i="9"/>
  <c r="FW180" i="9" s="1"/>
  <c r="FW99" i="9"/>
  <c r="M105" i="9"/>
  <c r="Y105" i="9"/>
  <c r="AK105" i="9"/>
  <c r="AW105" i="9"/>
  <c r="BI105" i="9"/>
  <c r="BU105" i="9"/>
  <c r="CG105" i="9"/>
  <c r="CS105" i="9"/>
  <c r="DE105" i="9"/>
  <c r="DQ105" i="9"/>
  <c r="EC105" i="9"/>
  <c r="EO105" i="9"/>
  <c r="FA105" i="9"/>
  <c r="FM105" i="9"/>
  <c r="FZ30" i="9"/>
  <c r="K67" i="9"/>
  <c r="K206" i="9" s="1"/>
  <c r="W67" i="9"/>
  <c r="W206" i="9" s="1"/>
  <c r="AJ67" i="9"/>
  <c r="AJ206" i="9" s="1"/>
  <c r="AY67" i="9"/>
  <c r="AY206" i="9" s="1"/>
  <c r="BO67" i="9"/>
  <c r="BO206" i="9" s="1"/>
  <c r="CF67" i="9"/>
  <c r="CF206" i="9" s="1"/>
  <c r="CV67" i="9"/>
  <c r="CV206" i="9" s="1"/>
  <c r="DP67" i="9"/>
  <c r="DP206" i="9" s="1"/>
  <c r="EF67" i="9"/>
  <c r="EF206" i="9" s="1"/>
  <c r="EZ67" i="9"/>
  <c r="EZ206" i="9" s="1"/>
  <c r="FP67" i="9"/>
  <c r="FP206" i="9" s="1"/>
  <c r="CZ172" i="9"/>
  <c r="CZ101" i="9"/>
  <c r="CO176" i="9"/>
  <c r="CO97" i="9"/>
  <c r="U172" i="9"/>
  <c r="U101" i="9"/>
  <c r="FI172" i="9"/>
  <c r="FI101" i="9"/>
  <c r="DZ176" i="9"/>
  <c r="DZ97" i="9"/>
  <c r="CF218" i="9"/>
  <c r="CF179" i="9"/>
  <c r="CF180" i="9" s="1"/>
  <c r="CF99" i="9"/>
  <c r="AU176" i="9"/>
  <c r="EC218" i="9"/>
  <c r="EC179" i="9"/>
  <c r="EC180" i="9" s="1"/>
  <c r="EC99" i="9"/>
  <c r="C105" i="9"/>
  <c r="FZ94" i="9"/>
  <c r="DS105" i="9"/>
  <c r="M67" i="9"/>
  <c r="M206" i="9" s="1"/>
  <c r="Y67" i="9"/>
  <c r="Y206" i="9" s="1"/>
  <c r="AL67" i="9"/>
  <c r="AL206" i="9" s="1"/>
  <c r="BA67" i="9"/>
  <c r="BA206" i="9" s="1"/>
  <c r="BR67" i="9"/>
  <c r="BR206" i="9" s="1"/>
  <c r="CH67" i="9"/>
  <c r="CH206" i="9" s="1"/>
  <c r="CZ67" i="9"/>
  <c r="CZ206" i="9" s="1"/>
  <c r="DR67" i="9"/>
  <c r="DR206" i="9" s="1"/>
  <c r="EJ67" i="9"/>
  <c r="EJ206" i="9" s="1"/>
  <c r="FB67" i="9"/>
  <c r="FB206" i="9" s="1"/>
  <c r="FT67" i="9"/>
  <c r="FT206" i="9" s="1"/>
  <c r="AN97" i="9"/>
  <c r="CJ97" i="9"/>
  <c r="EF97" i="9"/>
  <c r="AT101" i="9"/>
  <c r="CP101" i="9"/>
  <c r="EL101" i="9"/>
  <c r="AR172" i="9"/>
  <c r="AR101" i="9"/>
  <c r="FT172" i="9"/>
  <c r="FT101" i="9"/>
  <c r="CC176" i="9"/>
  <c r="CC97" i="9"/>
  <c r="DA172" i="9"/>
  <c r="DA101" i="9"/>
  <c r="BR176" i="9"/>
  <c r="BR97" i="9"/>
  <c r="DP218" i="9"/>
  <c r="DP179" i="9"/>
  <c r="DP180" i="9" s="1"/>
  <c r="DP99" i="9"/>
  <c r="CS218" i="9"/>
  <c r="CS179" i="9"/>
  <c r="CS180" i="9" s="1"/>
  <c r="CS99" i="9"/>
  <c r="AY105" i="9"/>
  <c r="K172" i="9"/>
  <c r="K101" i="9"/>
  <c r="K217" i="9" s="1"/>
  <c r="W172" i="9"/>
  <c r="W101" i="9"/>
  <c r="AI172" i="9"/>
  <c r="AI101" i="9"/>
  <c r="AI217" i="9" s="1"/>
  <c r="AU172" i="9"/>
  <c r="AU101" i="9"/>
  <c r="BG172" i="9"/>
  <c r="BG101" i="9"/>
  <c r="BG217" i="9" s="1"/>
  <c r="BS172" i="9"/>
  <c r="BS101" i="9"/>
  <c r="CE172" i="9"/>
  <c r="CE101" i="9"/>
  <c r="CE217" i="9" s="1"/>
  <c r="CQ172" i="9"/>
  <c r="CQ101" i="9"/>
  <c r="CQ217" i="9" s="1"/>
  <c r="DO172" i="9"/>
  <c r="DO101" i="9"/>
  <c r="EA172" i="9"/>
  <c r="EA101" i="9"/>
  <c r="EA217" i="9" s="1"/>
  <c r="EM172" i="9"/>
  <c r="EM101" i="9"/>
  <c r="EM217" i="9" s="1"/>
  <c r="EY172" i="9"/>
  <c r="EY101" i="9"/>
  <c r="FK172" i="9"/>
  <c r="FK101" i="9"/>
  <c r="FW172" i="9"/>
  <c r="FW101" i="9"/>
  <c r="FW217" i="9" s="1"/>
  <c r="L176" i="9"/>
  <c r="X176" i="9"/>
  <c r="AJ176" i="9"/>
  <c r="AV176" i="9"/>
  <c r="BH176" i="9"/>
  <c r="BT176" i="9"/>
  <c r="CF176" i="9"/>
  <c r="CR176" i="9"/>
  <c r="DD176" i="9"/>
  <c r="DP176" i="9"/>
  <c r="EB176" i="9"/>
  <c r="EN176" i="9"/>
  <c r="EZ176" i="9"/>
  <c r="FL176" i="9"/>
  <c r="FX176" i="9"/>
  <c r="N218" i="9"/>
  <c r="N179" i="9"/>
  <c r="N180" i="9" s="1"/>
  <c r="Z218" i="9"/>
  <c r="Z179" i="9"/>
  <c r="Z180" i="9" s="1"/>
  <c r="AL218" i="9"/>
  <c r="AL179" i="9"/>
  <c r="AL180" i="9" s="1"/>
  <c r="AX218" i="9"/>
  <c r="AX179" i="9"/>
  <c r="AX180" i="9" s="1"/>
  <c r="BJ218" i="9"/>
  <c r="BJ179" i="9"/>
  <c r="BJ180" i="9" s="1"/>
  <c r="BV218" i="9"/>
  <c r="BV179" i="9"/>
  <c r="BV180" i="9" s="1"/>
  <c r="CH218" i="9"/>
  <c r="CH179" i="9"/>
  <c r="CH180" i="9" s="1"/>
  <c r="CT218" i="9"/>
  <c r="CT179" i="9"/>
  <c r="CT180" i="9" s="1"/>
  <c r="DF218" i="9"/>
  <c r="DF179" i="9"/>
  <c r="DF180" i="9" s="1"/>
  <c r="DR218" i="9"/>
  <c r="DR179" i="9"/>
  <c r="DR180" i="9" s="1"/>
  <c r="ED218" i="9"/>
  <c r="ED179" i="9"/>
  <c r="ED180" i="9" s="1"/>
  <c r="EP218" i="9"/>
  <c r="EP179" i="9"/>
  <c r="EP180" i="9" s="1"/>
  <c r="FB218" i="9"/>
  <c r="FB179" i="9"/>
  <c r="FB180" i="9" s="1"/>
  <c r="FN218" i="9"/>
  <c r="FN179" i="9"/>
  <c r="FN180" i="9" s="1"/>
  <c r="FZ27" i="9"/>
  <c r="D105" i="9"/>
  <c r="P105" i="9"/>
  <c r="AB105" i="9"/>
  <c r="AN105" i="9"/>
  <c r="AZ105" i="9"/>
  <c r="BL105" i="9"/>
  <c r="BX105" i="9"/>
  <c r="CJ105" i="9"/>
  <c r="CV105" i="9"/>
  <c r="DH105" i="9"/>
  <c r="DT105" i="9"/>
  <c r="EF105" i="9"/>
  <c r="ER105" i="9"/>
  <c r="FD105" i="9"/>
  <c r="FP105" i="9"/>
  <c r="C305" i="9"/>
  <c r="FZ291" i="9"/>
  <c r="FZ63" i="9"/>
  <c r="N67" i="9"/>
  <c r="N206" i="9" s="1"/>
  <c r="Z67" i="9"/>
  <c r="Z206" i="9" s="1"/>
  <c r="AM67" i="9"/>
  <c r="AM206" i="9" s="1"/>
  <c r="BC67" i="9"/>
  <c r="BC206" i="9" s="1"/>
  <c r="BT67" i="9"/>
  <c r="BT206" i="9" s="1"/>
  <c r="CI67" i="9"/>
  <c r="CI206" i="9" s="1"/>
  <c r="DB67" i="9"/>
  <c r="DB206" i="9" s="1"/>
  <c r="DS67" i="9"/>
  <c r="DS206" i="9" s="1"/>
  <c r="EL67" i="9"/>
  <c r="EL206" i="9" s="1"/>
  <c r="FC67" i="9"/>
  <c r="FC206" i="9" s="1"/>
  <c r="FV67" i="9"/>
  <c r="FV206" i="9" s="1"/>
  <c r="AU97" i="9"/>
  <c r="Z99" i="9"/>
  <c r="BV99" i="9"/>
  <c r="DR99" i="9"/>
  <c r="FN99" i="9"/>
  <c r="DL172" i="9"/>
  <c r="DL101" i="9"/>
  <c r="BQ176" i="9"/>
  <c r="BQ97" i="9"/>
  <c r="EW172" i="9"/>
  <c r="EW101" i="9"/>
  <c r="DB176" i="9"/>
  <c r="DB97" i="9"/>
  <c r="CR218" i="9"/>
  <c r="CR179" i="9"/>
  <c r="CR180" i="9" s="1"/>
  <c r="CR99" i="9"/>
  <c r="BS176" i="9"/>
  <c r="FA218" i="9"/>
  <c r="FA179" i="9"/>
  <c r="FA180" i="9" s="1"/>
  <c r="FA99" i="9"/>
  <c r="L172" i="9"/>
  <c r="L101" i="9"/>
  <c r="X172" i="9"/>
  <c r="X101" i="9"/>
  <c r="AJ172" i="9"/>
  <c r="AJ101" i="9"/>
  <c r="AJ217" i="9" s="1"/>
  <c r="AV172" i="9"/>
  <c r="AV101" i="9"/>
  <c r="BH172" i="9"/>
  <c r="BH101" i="9"/>
  <c r="BT172" i="9"/>
  <c r="BT101" i="9"/>
  <c r="CF172" i="9"/>
  <c r="CF101" i="9"/>
  <c r="CF217" i="9" s="1"/>
  <c r="CR172" i="9"/>
  <c r="CR101" i="9"/>
  <c r="DD172" i="9"/>
  <c r="DD101" i="9"/>
  <c r="DP172" i="9"/>
  <c r="DP101" i="9"/>
  <c r="EB172" i="9"/>
  <c r="EB101" i="9"/>
  <c r="EB217" i="9" s="1"/>
  <c r="EN172" i="9"/>
  <c r="EN101" i="9"/>
  <c r="EZ172" i="9"/>
  <c r="EZ101" i="9"/>
  <c r="FL172" i="9"/>
  <c r="FL101" i="9"/>
  <c r="FX172" i="9"/>
  <c r="FX101" i="9"/>
  <c r="FX217" i="9" s="1"/>
  <c r="Y176" i="9"/>
  <c r="Y97" i="9"/>
  <c r="AK176" i="9"/>
  <c r="AK97" i="9"/>
  <c r="AW176" i="9"/>
  <c r="AW97" i="9"/>
  <c r="BI176" i="9"/>
  <c r="BI97" i="9"/>
  <c r="BU176" i="9"/>
  <c r="BU97" i="9"/>
  <c r="CG176" i="9"/>
  <c r="CG97" i="9"/>
  <c r="CS176" i="9"/>
  <c r="CS97" i="9"/>
  <c r="DE176" i="9"/>
  <c r="DE97" i="9"/>
  <c r="DQ176" i="9"/>
  <c r="DQ97" i="9"/>
  <c r="EC176" i="9"/>
  <c r="EC97" i="9"/>
  <c r="EO176" i="9"/>
  <c r="EO97" i="9"/>
  <c r="FA176" i="9"/>
  <c r="FA97" i="9"/>
  <c r="FM176" i="9"/>
  <c r="FM97" i="9"/>
  <c r="O218" i="9"/>
  <c r="O179" i="9"/>
  <c r="O180" i="9" s="1"/>
  <c r="AA218" i="9"/>
  <c r="AA179" i="9"/>
  <c r="AA180" i="9" s="1"/>
  <c r="AM218" i="9"/>
  <c r="AM179" i="9"/>
  <c r="AM180" i="9" s="1"/>
  <c r="AY218" i="9"/>
  <c r="AY179" i="9"/>
  <c r="AY180" i="9" s="1"/>
  <c r="BK218" i="9"/>
  <c r="BK179" i="9"/>
  <c r="BK180" i="9" s="1"/>
  <c r="BW218" i="9"/>
  <c r="BW179" i="9"/>
  <c r="BW180" i="9" s="1"/>
  <c r="CI218" i="9"/>
  <c r="CI179" i="9"/>
  <c r="CI180" i="9" s="1"/>
  <c r="CU218" i="9"/>
  <c r="CU179" i="9"/>
  <c r="CU180" i="9" s="1"/>
  <c r="DG218" i="9"/>
  <c r="DG179" i="9"/>
  <c r="DG180" i="9" s="1"/>
  <c r="DS218" i="9"/>
  <c r="DS179" i="9"/>
  <c r="DS180" i="9" s="1"/>
  <c r="EE218" i="9"/>
  <c r="EE179" i="9"/>
  <c r="EE180" i="9" s="1"/>
  <c r="EQ218" i="9"/>
  <c r="EQ179" i="9"/>
  <c r="EQ180" i="9" s="1"/>
  <c r="FC218" i="9"/>
  <c r="FC179" i="9"/>
  <c r="FC180" i="9" s="1"/>
  <c r="FO218" i="9"/>
  <c r="FO179" i="9"/>
  <c r="FO180" i="9" s="1"/>
  <c r="E105" i="9"/>
  <c r="Q105" i="9"/>
  <c r="AC105" i="9"/>
  <c r="AO105" i="9"/>
  <c r="BA105" i="9"/>
  <c r="BM105" i="9"/>
  <c r="BY105" i="9"/>
  <c r="CK105" i="9"/>
  <c r="CW105" i="9"/>
  <c r="DI105" i="9"/>
  <c r="DU105" i="9"/>
  <c r="EG105" i="9"/>
  <c r="ES105" i="9"/>
  <c r="FE105" i="9"/>
  <c r="FQ105" i="9"/>
  <c r="C67" i="9"/>
  <c r="C206" i="9" s="1"/>
  <c r="O67" i="9"/>
  <c r="O206" i="9" s="1"/>
  <c r="AA67" i="9"/>
  <c r="AA206" i="9" s="1"/>
  <c r="AN67" i="9"/>
  <c r="AN206" i="9" s="1"/>
  <c r="BD67" i="9"/>
  <c r="BD206" i="9" s="1"/>
  <c r="BU67" i="9"/>
  <c r="BU206" i="9" s="1"/>
  <c r="CJ67" i="9"/>
  <c r="CJ206" i="9" s="1"/>
  <c r="DD67" i="9"/>
  <c r="DD206" i="9" s="1"/>
  <c r="DT67" i="9"/>
  <c r="DT206" i="9" s="1"/>
  <c r="EN67" i="9"/>
  <c r="EN206" i="9" s="1"/>
  <c r="FD67" i="9"/>
  <c r="FD206" i="9" s="1"/>
  <c r="FX67" i="9"/>
  <c r="FX206" i="9" s="1"/>
  <c r="AV97" i="9"/>
  <c r="CR97" i="9"/>
  <c r="EN97" i="9"/>
  <c r="AA99" i="9"/>
  <c r="BW99" i="9"/>
  <c r="DS99" i="9"/>
  <c r="FO99" i="9"/>
  <c r="T172" i="9"/>
  <c r="T101" i="9"/>
  <c r="EV172" i="9"/>
  <c r="EV101" i="9"/>
  <c r="DA176" i="9"/>
  <c r="DA97" i="9"/>
  <c r="BQ172" i="9"/>
  <c r="BQ101" i="9"/>
  <c r="J176" i="9"/>
  <c r="J97" i="9"/>
  <c r="CP176" i="9"/>
  <c r="CP97" i="9"/>
  <c r="AV218" i="9"/>
  <c r="AV179" i="9"/>
  <c r="AV180" i="9" s="1"/>
  <c r="AV99" i="9"/>
  <c r="FX218" i="9"/>
  <c r="FX179" i="9"/>
  <c r="FX180" i="9" s="1"/>
  <c r="FX99" i="9"/>
  <c r="W176" i="9"/>
  <c r="EY176" i="9"/>
  <c r="AW218" i="9"/>
  <c r="AW179" i="9"/>
  <c r="AW180" i="9" s="1"/>
  <c r="AW99" i="9"/>
  <c r="DQ218" i="9"/>
  <c r="DQ179" i="9"/>
  <c r="DQ180" i="9" s="1"/>
  <c r="DQ99" i="9"/>
  <c r="AM105" i="9"/>
  <c r="EE105" i="9"/>
  <c r="M172" i="9"/>
  <c r="M101" i="9"/>
  <c r="M217" i="9" s="1"/>
  <c r="Y172" i="9"/>
  <c r="Y101" i="9"/>
  <c r="AK172" i="9"/>
  <c r="AK101" i="9"/>
  <c r="AW172" i="9"/>
  <c r="AW101" i="9"/>
  <c r="BI172" i="9"/>
  <c r="BI101" i="9"/>
  <c r="BU172" i="9"/>
  <c r="BU101" i="9"/>
  <c r="CG172" i="9"/>
  <c r="CG101" i="9"/>
  <c r="CS172" i="9"/>
  <c r="CS101" i="9"/>
  <c r="DE172" i="9"/>
  <c r="DE101" i="9"/>
  <c r="DQ172" i="9"/>
  <c r="DQ101" i="9"/>
  <c r="EC172" i="9"/>
  <c r="EC101" i="9"/>
  <c r="EO172" i="9"/>
  <c r="EO101" i="9"/>
  <c r="FA172" i="9"/>
  <c r="FA101" i="9"/>
  <c r="FM172" i="9"/>
  <c r="FM101" i="9"/>
  <c r="N176" i="9"/>
  <c r="N97" i="9"/>
  <c r="Z176" i="9"/>
  <c r="Z97" i="9"/>
  <c r="AL176" i="9"/>
  <c r="AL97" i="9"/>
  <c r="AX176" i="9"/>
  <c r="AX97" i="9"/>
  <c r="BJ176" i="9"/>
  <c r="BJ97" i="9"/>
  <c r="BV176" i="9"/>
  <c r="BV97" i="9"/>
  <c r="CH176" i="9"/>
  <c r="CH97" i="9"/>
  <c r="CT176" i="9"/>
  <c r="CT97" i="9"/>
  <c r="DF176" i="9"/>
  <c r="DF97" i="9"/>
  <c r="DR176" i="9"/>
  <c r="DR97" i="9"/>
  <c r="ED176" i="9"/>
  <c r="ED97" i="9"/>
  <c r="EP176" i="9"/>
  <c r="EP97" i="9"/>
  <c r="FB176" i="9"/>
  <c r="FB97" i="9"/>
  <c r="FN176" i="9"/>
  <c r="FN97" i="9"/>
  <c r="D218" i="9"/>
  <c r="D179" i="9"/>
  <c r="D180" i="9" s="1"/>
  <c r="D99" i="9"/>
  <c r="P218" i="9"/>
  <c r="P179" i="9"/>
  <c r="P180" i="9" s="1"/>
  <c r="P99" i="9"/>
  <c r="AB218" i="9"/>
  <c r="AB179" i="9"/>
  <c r="AB180" i="9" s="1"/>
  <c r="AB99" i="9"/>
  <c r="AN218" i="9"/>
  <c r="AN179" i="9"/>
  <c r="AN180" i="9" s="1"/>
  <c r="AN99" i="9"/>
  <c r="AZ218" i="9"/>
  <c r="AZ179" i="9"/>
  <c r="AZ180" i="9" s="1"/>
  <c r="AZ99" i="9"/>
  <c r="BL218" i="9"/>
  <c r="BL179" i="9"/>
  <c r="BL180" i="9" s="1"/>
  <c r="BL99" i="9"/>
  <c r="BX218" i="9"/>
  <c r="BX179" i="9"/>
  <c r="BX180" i="9" s="1"/>
  <c r="BX99" i="9"/>
  <c r="CJ218" i="9"/>
  <c r="CJ179" i="9"/>
  <c r="CJ180" i="9" s="1"/>
  <c r="CJ99" i="9"/>
  <c r="CV218" i="9"/>
  <c r="CV179" i="9"/>
  <c r="CV180" i="9" s="1"/>
  <c r="CV99" i="9"/>
  <c r="DH218" i="9"/>
  <c r="DH179" i="9"/>
  <c r="DH180" i="9" s="1"/>
  <c r="DH99" i="9"/>
  <c r="DT218" i="9"/>
  <c r="DT179" i="9"/>
  <c r="DT180" i="9" s="1"/>
  <c r="DT99" i="9"/>
  <c r="EF218" i="9"/>
  <c r="EF179" i="9"/>
  <c r="EF180" i="9" s="1"/>
  <c r="EF99" i="9"/>
  <c r="ER218" i="9"/>
  <c r="ER179" i="9"/>
  <c r="ER180" i="9" s="1"/>
  <c r="ER99" i="9"/>
  <c r="FD218" i="9"/>
  <c r="FD179" i="9"/>
  <c r="FD180" i="9" s="1"/>
  <c r="FD99" i="9"/>
  <c r="FP218" i="9"/>
  <c r="FP179" i="9"/>
  <c r="FP180" i="9" s="1"/>
  <c r="FP99" i="9"/>
  <c r="FZ89" i="9"/>
  <c r="F105" i="9"/>
  <c r="R105" i="9"/>
  <c r="AD105" i="9"/>
  <c r="AP105" i="9"/>
  <c r="BB105" i="9"/>
  <c r="BN105" i="9"/>
  <c r="BZ105" i="9"/>
  <c r="CL105" i="9"/>
  <c r="CX105" i="9"/>
  <c r="DJ105" i="9"/>
  <c r="DV105" i="9"/>
  <c r="EH105" i="9"/>
  <c r="ET105" i="9"/>
  <c r="FF105" i="9"/>
  <c r="FR105" i="9"/>
  <c r="FZ40" i="9"/>
  <c r="C328" i="9"/>
  <c r="C330" i="9"/>
  <c r="C332" i="9"/>
  <c r="C279" i="9"/>
  <c r="D67" i="9"/>
  <c r="D206" i="9" s="1"/>
  <c r="P67" i="9"/>
  <c r="P206" i="9" s="1"/>
  <c r="AB67" i="9"/>
  <c r="AB206" i="9" s="1"/>
  <c r="AO67" i="9"/>
  <c r="AO206" i="9" s="1"/>
  <c r="BF67" i="9"/>
  <c r="BF206" i="9" s="1"/>
  <c r="BV67" i="9"/>
  <c r="BV206" i="9" s="1"/>
  <c r="CM67" i="9"/>
  <c r="CM206" i="9" s="1"/>
  <c r="DE67" i="9"/>
  <c r="DE206" i="9" s="1"/>
  <c r="DW67" i="9"/>
  <c r="DW206" i="9" s="1"/>
  <c r="EO67" i="9"/>
  <c r="EO206" i="9" s="1"/>
  <c r="D97" i="9"/>
  <c r="AZ97" i="9"/>
  <c r="CV97" i="9"/>
  <c r="ER97" i="9"/>
  <c r="J101" i="9"/>
  <c r="BF101" i="9"/>
  <c r="DB101" i="9"/>
  <c r="EX101" i="9"/>
  <c r="M176" i="9"/>
  <c r="BP172" i="9"/>
  <c r="BP101" i="9"/>
  <c r="FH172" i="9"/>
  <c r="FH101" i="9"/>
  <c r="BE176" i="9"/>
  <c r="BE97" i="9"/>
  <c r="FU176" i="9"/>
  <c r="FU97" i="9"/>
  <c r="DM172" i="9"/>
  <c r="DM101" i="9"/>
  <c r="X218" i="9"/>
  <c r="X179" i="9"/>
  <c r="X180" i="9" s="1"/>
  <c r="X99" i="9"/>
  <c r="DO176" i="9"/>
  <c r="Y218" i="9"/>
  <c r="Y179" i="9"/>
  <c r="Y180" i="9" s="1"/>
  <c r="Y99" i="9"/>
  <c r="FM218" i="9"/>
  <c r="FM179" i="9"/>
  <c r="FM180" i="9" s="1"/>
  <c r="FM99" i="9"/>
  <c r="AA105" i="9"/>
  <c r="CI105" i="9"/>
  <c r="FQ67" i="9"/>
  <c r="FQ206" i="9" s="1"/>
  <c r="FE67" i="9"/>
  <c r="FE206" i="9" s="1"/>
  <c r="ES67" i="9"/>
  <c r="ES206" i="9" s="1"/>
  <c r="EG67" i="9"/>
  <c r="EG206" i="9" s="1"/>
  <c r="DU67" i="9"/>
  <c r="DU206" i="9" s="1"/>
  <c r="DI67" i="9"/>
  <c r="DI206" i="9" s="1"/>
  <c r="CW67" i="9"/>
  <c r="CW206" i="9" s="1"/>
  <c r="CK67" i="9"/>
  <c r="CK206" i="9" s="1"/>
  <c r="FW67" i="9"/>
  <c r="FW206" i="9" s="1"/>
  <c r="FK67" i="9"/>
  <c r="FK206" i="9" s="1"/>
  <c r="EY67" i="9"/>
  <c r="EY206" i="9" s="1"/>
  <c r="EM67" i="9"/>
  <c r="EM206" i="9" s="1"/>
  <c r="EA67" i="9"/>
  <c r="EA206" i="9" s="1"/>
  <c r="DO67" i="9"/>
  <c r="DO206" i="9" s="1"/>
  <c r="DC67" i="9"/>
  <c r="DC206" i="9" s="1"/>
  <c r="CQ67" i="9"/>
  <c r="CQ206" i="9" s="1"/>
  <c r="CE67" i="9"/>
  <c r="CE206" i="9" s="1"/>
  <c r="BS67" i="9"/>
  <c r="BS206" i="9" s="1"/>
  <c r="BG67" i="9"/>
  <c r="BG206" i="9" s="1"/>
  <c r="AU67" i="9"/>
  <c r="AU206" i="9" s="1"/>
  <c r="FU67" i="9"/>
  <c r="FU206" i="9" s="1"/>
  <c r="FI67" i="9"/>
  <c r="FI206" i="9" s="1"/>
  <c r="EW67" i="9"/>
  <c r="EW206" i="9" s="1"/>
  <c r="EK67" i="9"/>
  <c r="EK206" i="9" s="1"/>
  <c r="DY67" i="9"/>
  <c r="DY206" i="9" s="1"/>
  <c r="DM67" i="9"/>
  <c r="DM206" i="9" s="1"/>
  <c r="DA67" i="9"/>
  <c r="DA206" i="9" s="1"/>
  <c r="CO67" i="9"/>
  <c r="CO206" i="9" s="1"/>
  <c r="CC67" i="9"/>
  <c r="CC206" i="9" s="1"/>
  <c r="BQ67" i="9"/>
  <c r="BQ206" i="9" s="1"/>
  <c r="BE67" i="9"/>
  <c r="BE206" i="9" s="1"/>
  <c r="AS67" i="9"/>
  <c r="AS206" i="9" s="1"/>
  <c r="AG67" i="9"/>
  <c r="AG206" i="9" s="1"/>
  <c r="FR67" i="9"/>
  <c r="FR206" i="9" s="1"/>
  <c r="FF67" i="9"/>
  <c r="FF206" i="9" s="1"/>
  <c r="ET67" i="9"/>
  <c r="ET206" i="9" s="1"/>
  <c r="EH67" i="9"/>
  <c r="EH206" i="9" s="1"/>
  <c r="DV67" i="9"/>
  <c r="DV206" i="9" s="1"/>
  <c r="DJ67" i="9"/>
  <c r="DJ206" i="9" s="1"/>
  <c r="CX67" i="9"/>
  <c r="CX206" i="9" s="1"/>
  <c r="CL67" i="9"/>
  <c r="CL206" i="9" s="1"/>
  <c r="BZ67" i="9"/>
  <c r="BZ206" i="9" s="1"/>
  <c r="BN67" i="9"/>
  <c r="BN206" i="9" s="1"/>
  <c r="BB67" i="9"/>
  <c r="BB206" i="9" s="1"/>
  <c r="AP67" i="9"/>
  <c r="AP206" i="9" s="1"/>
  <c r="N172" i="9"/>
  <c r="N101" i="9"/>
  <c r="Z172" i="9"/>
  <c r="Z101" i="9"/>
  <c r="AL172" i="9"/>
  <c r="AL101" i="9"/>
  <c r="AX172" i="9"/>
  <c r="AX101" i="9"/>
  <c r="BJ172" i="9"/>
  <c r="BJ101" i="9"/>
  <c r="BV172" i="9"/>
  <c r="BV101" i="9"/>
  <c r="CH172" i="9"/>
  <c r="CH101" i="9"/>
  <c r="CT172" i="9"/>
  <c r="CT101" i="9"/>
  <c r="DF172" i="9"/>
  <c r="DF101" i="9"/>
  <c r="DR172" i="9"/>
  <c r="DR101" i="9"/>
  <c r="ED172" i="9"/>
  <c r="ED101" i="9"/>
  <c r="EP172" i="9"/>
  <c r="EP101" i="9"/>
  <c r="FB172" i="9"/>
  <c r="FB101" i="9"/>
  <c r="FN172" i="9"/>
  <c r="FN101" i="9"/>
  <c r="O176" i="9"/>
  <c r="O97" i="9"/>
  <c r="AA97" i="9"/>
  <c r="AA176" i="9"/>
  <c r="AM176" i="9"/>
  <c r="AM97" i="9"/>
  <c r="AY176" i="9"/>
  <c r="AY97" i="9"/>
  <c r="BK176" i="9"/>
  <c r="BK97" i="9"/>
  <c r="BW176" i="9"/>
  <c r="BW97" i="9"/>
  <c r="CI176" i="9"/>
  <c r="CI97" i="9"/>
  <c r="CU176" i="9"/>
  <c r="CU97" i="9"/>
  <c r="DG176" i="9"/>
  <c r="DG97" i="9"/>
  <c r="DS176" i="9"/>
  <c r="DS97" i="9"/>
  <c r="EE176" i="9"/>
  <c r="EE97" i="9"/>
  <c r="EQ176" i="9"/>
  <c r="EQ97" i="9"/>
  <c r="FC176" i="9"/>
  <c r="FC97" i="9"/>
  <c r="FO176" i="9"/>
  <c r="FO97" i="9"/>
  <c r="E218" i="9"/>
  <c r="E179" i="9"/>
  <c r="E180" i="9" s="1"/>
  <c r="E99" i="9"/>
  <c r="Q218" i="9"/>
  <c r="Q179" i="9"/>
  <c r="Q180" i="9" s="1"/>
  <c r="Q99" i="9"/>
  <c r="AC218" i="9"/>
  <c r="AC179" i="9"/>
  <c r="AC180" i="9" s="1"/>
  <c r="AC99" i="9"/>
  <c r="AO218" i="9"/>
  <c r="AO179" i="9"/>
  <c r="AO180" i="9" s="1"/>
  <c r="AO99" i="9"/>
  <c r="BA218" i="9"/>
  <c r="BA179" i="9"/>
  <c r="BA180" i="9" s="1"/>
  <c r="BA99" i="9"/>
  <c r="BM218" i="9"/>
  <c r="BM179" i="9"/>
  <c r="BM180" i="9" s="1"/>
  <c r="BM99" i="9"/>
  <c r="BY218" i="9"/>
  <c r="BY179" i="9"/>
  <c r="BY180" i="9" s="1"/>
  <c r="BY99" i="9"/>
  <c r="CK218" i="9"/>
  <c r="CK179" i="9"/>
  <c r="CK180" i="9" s="1"/>
  <c r="CK99" i="9"/>
  <c r="CW218" i="9"/>
  <c r="CW179" i="9"/>
  <c r="CW180" i="9" s="1"/>
  <c r="CW99" i="9"/>
  <c r="DU218" i="9"/>
  <c r="DU179" i="9"/>
  <c r="DU180" i="9" s="1"/>
  <c r="DU99" i="9"/>
  <c r="EG218" i="9"/>
  <c r="EG179" i="9"/>
  <c r="EG180" i="9" s="1"/>
  <c r="EG99" i="9"/>
  <c r="ES218" i="9"/>
  <c r="ES179" i="9"/>
  <c r="ES180" i="9" s="1"/>
  <c r="ES99" i="9"/>
  <c r="FE218" i="9"/>
  <c r="FE179" i="9"/>
  <c r="FE180" i="9" s="1"/>
  <c r="FE99" i="9"/>
  <c r="FQ218" i="9"/>
  <c r="FQ179" i="9"/>
  <c r="FQ180" i="9" s="1"/>
  <c r="FQ99" i="9"/>
  <c r="G105" i="9"/>
  <c r="S105" i="9"/>
  <c r="AE105" i="9"/>
  <c r="AQ105" i="9"/>
  <c r="BC105" i="9"/>
  <c r="CA105" i="9"/>
  <c r="CY105" i="9"/>
  <c r="DW105" i="9"/>
  <c r="EU105" i="9"/>
  <c r="FS105" i="9"/>
  <c r="FZ48" i="9"/>
  <c r="E67" i="9"/>
  <c r="E206" i="9" s="1"/>
  <c r="Q67" i="9"/>
  <c r="Q206" i="9" s="1"/>
  <c r="AC67" i="9"/>
  <c r="AC206" i="9" s="1"/>
  <c r="AQ67" i="9"/>
  <c r="AQ206" i="9" s="1"/>
  <c r="BH67" i="9"/>
  <c r="BH206" i="9" s="1"/>
  <c r="BW67" i="9"/>
  <c r="BW206" i="9" s="1"/>
  <c r="CN67" i="9"/>
  <c r="CN206" i="9" s="1"/>
  <c r="DF67" i="9"/>
  <c r="DF206" i="9" s="1"/>
  <c r="DX67" i="9"/>
  <c r="DX206" i="9" s="1"/>
  <c r="EP67" i="9"/>
  <c r="EP206" i="9" s="1"/>
  <c r="FH67" i="9"/>
  <c r="FH206" i="9" s="1"/>
  <c r="EY97" i="9"/>
  <c r="AL99" i="9"/>
  <c r="CH99" i="9"/>
  <c r="ED99" i="9"/>
  <c r="AF172" i="9"/>
  <c r="AF101" i="9"/>
  <c r="DX172" i="9"/>
  <c r="DX101" i="9"/>
  <c r="AS176" i="9"/>
  <c r="AS97" i="9"/>
  <c r="EW176" i="9"/>
  <c r="EW97" i="9"/>
  <c r="BE172" i="9"/>
  <c r="BE101" i="9"/>
  <c r="V176" i="9"/>
  <c r="V97" i="9"/>
  <c r="EL176" i="9"/>
  <c r="EL97" i="9"/>
  <c r="BH218" i="9"/>
  <c r="BH179" i="9"/>
  <c r="BH180" i="9" s="1"/>
  <c r="BH99" i="9"/>
  <c r="EN218" i="9"/>
  <c r="EN179" i="9"/>
  <c r="EN180" i="9" s="1"/>
  <c r="EN99" i="9"/>
  <c r="K176" i="9"/>
  <c r="CE176" i="9"/>
  <c r="FK176" i="9"/>
  <c r="BI218" i="9"/>
  <c r="BI179" i="9"/>
  <c r="BI180" i="9" s="1"/>
  <c r="BI99" i="9"/>
  <c r="EO218" i="9"/>
  <c r="EO179" i="9"/>
  <c r="EO180" i="9" s="1"/>
  <c r="EO99" i="9"/>
  <c r="FO105" i="9"/>
  <c r="O172" i="9"/>
  <c r="O101" i="9"/>
  <c r="AA172" i="9"/>
  <c r="AA101" i="9"/>
  <c r="AM172" i="9"/>
  <c r="AM101" i="9"/>
  <c r="AY172" i="9"/>
  <c r="AY101" i="9"/>
  <c r="BK172" i="9"/>
  <c r="BK101" i="9"/>
  <c r="BW172" i="9"/>
  <c r="BW101" i="9"/>
  <c r="CI172" i="9"/>
  <c r="CI101" i="9"/>
  <c r="CU172" i="9"/>
  <c r="CU101" i="9"/>
  <c r="DG172" i="9"/>
  <c r="DG101" i="9"/>
  <c r="DS172" i="9"/>
  <c r="DS101" i="9"/>
  <c r="EE172" i="9"/>
  <c r="EE101" i="9"/>
  <c r="EQ172" i="9"/>
  <c r="EQ101" i="9"/>
  <c r="FC172" i="9"/>
  <c r="FC101" i="9"/>
  <c r="FO172" i="9"/>
  <c r="FO101" i="9"/>
  <c r="F218" i="9"/>
  <c r="F179" i="9"/>
  <c r="F180" i="9" s="1"/>
  <c r="F99" i="9"/>
  <c r="AD218" i="9"/>
  <c r="AD179" i="9"/>
  <c r="AD180" i="9" s="1"/>
  <c r="AD99" i="9"/>
  <c r="AP218" i="9"/>
  <c r="AP179" i="9"/>
  <c r="AP180" i="9" s="1"/>
  <c r="AP99" i="9"/>
  <c r="BB218" i="9"/>
  <c r="BB179" i="9"/>
  <c r="BB180" i="9" s="1"/>
  <c r="BB99" i="9"/>
  <c r="BN218" i="9"/>
  <c r="BN179" i="9"/>
  <c r="BN180" i="9" s="1"/>
  <c r="BN99" i="9"/>
  <c r="BZ218" i="9"/>
  <c r="BZ179" i="9"/>
  <c r="BZ180" i="9" s="1"/>
  <c r="BZ99" i="9"/>
  <c r="CL218" i="9"/>
  <c r="CL179" i="9"/>
  <c r="CL180" i="9" s="1"/>
  <c r="CL99" i="9"/>
  <c r="CX218" i="9"/>
  <c r="CX179" i="9"/>
  <c r="CX180" i="9" s="1"/>
  <c r="CX99" i="9"/>
  <c r="DJ218" i="9"/>
  <c r="DJ179" i="9"/>
  <c r="DJ180" i="9" s="1"/>
  <c r="DJ99" i="9"/>
  <c r="DV218" i="9"/>
  <c r="DV179" i="9"/>
  <c r="DV180" i="9" s="1"/>
  <c r="DV99" i="9"/>
  <c r="EH218" i="9"/>
  <c r="EH179" i="9"/>
  <c r="EH180" i="9" s="1"/>
  <c r="EH99" i="9"/>
  <c r="ET218" i="9"/>
  <c r="ET179" i="9"/>
  <c r="ET180" i="9" s="1"/>
  <c r="ET99" i="9"/>
  <c r="FF218" i="9"/>
  <c r="FF179" i="9"/>
  <c r="FF180" i="9" s="1"/>
  <c r="FF99" i="9"/>
  <c r="FR218" i="9"/>
  <c r="FR179" i="9"/>
  <c r="FR180" i="9" s="1"/>
  <c r="FR99" i="9"/>
  <c r="H105" i="9"/>
  <c r="T105" i="9"/>
  <c r="BD105" i="9"/>
  <c r="BP105" i="9"/>
  <c r="CB105" i="9"/>
  <c r="CN105" i="9"/>
  <c r="CZ105" i="9"/>
  <c r="DL105" i="9"/>
  <c r="DX105" i="9"/>
  <c r="EJ105" i="9"/>
  <c r="EV105" i="9"/>
  <c r="FH105" i="9"/>
  <c r="FT105" i="9"/>
  <c r="FZ35" i="9"/>
  <c r="F67" i="9"/>
  <c r="F206" i="9" s="1"/>
  <c r="R67" i="9"/>
  <c r="R206" i="9" s="1"/>
  <c r="AD67" i="9"/>
  <c r="AD206" i="9" s="1"/>
  <c r="AR67" i="9"/>
  <c r="AR206" i="9" s="1"/>
  <c r="BI67" i="9"/>
  <c r="BI206" i="9" s="1"/>
  <c r="BX67" i="9"/>
  <c r="BX206" i="9" s="1"/>
  <c r="CP67" i="9"/>
  <c r="CP206" i="9" s="1"/>
  <c r="DG67" i="9"/>
  <c r="DG206" i="9" s="1"/>
  <c r="DZ67" i="9"/>
  <c r="DZ206" i="9" s="1"/>
  <c r="EQ67" i="9"/>
  <c r="EQ206" i="9" s="1"/>
  <c r="FJ67" i="9"/>
  <c r="FJ206" i="9" s="1"/>
  <c r="L97" i="9"/>
  <c r="BH97" i="9"/>
  <c r="DD97" i="9"/>
  <c r="EZ97" i="9"/>
  <c r="AM99" i="9"/>
  <c r="CI99" i="9"/>
  <c r="EE99" i="9"/>
  <c r="CN172" i="9"/>
  <c r="CN101" i="9"/>
  <c r="AG176" i="9"/>
  <c r="AG97" i="9"/>
  <c r="FI176" i="9"/>
  <c r="FI97" i="9"/>
  <c r="AS172" i="9"/>
  <c r="AS101" i="9"/>
  <c r="EK172" i="9"/>
  <c r="EK101" i="9"/>
  <c r="BF176" i="9"/>
  <c r="BF97" i="9"/>
  <c r="L218" i="9"/>
  <c r="L179" i="9"/>
  <c r="L180" i="9" s="1"/>
  <c r="L99" i="9"/>
  <c r="EZ218" i="9"/>
  <c r="EZ179" i="9"/>
  <c r="EZ180" i="9" s="1"/>
  <c r="EZ99" i="9"/>
  <c r="CQ176" i="9"/>
  <c r="CG218" i="9"/>
  <c r="CG179" i="9"/>
  <c r="CG180" i="9" s="1"/>
  <c r="CG99" i="9"/>
  <c r="CU105" i="9"/>
  <c r="D172" i="9"/>
  <c r="D101" i="9"/>
  <c r="P172" i="9"/>
  <c r="P101" i="9"/>
  <c r="AB172" i="9"/>
  <c r="AB101" i="9"/>
  <c r="AN172" i="9"/>
  <c r="AN101" i="9"/>
  <c r="AZ172" i="9"/>
  <c r="AZ101" i="9"/>
  <c r="BL172" i="9"/>
  <c r="BL101" i="9"/>
  <c r="BX172" i="9"/>
  <c r="BX101" i="9"/>
  <c r="CJ172" i="9"/>
  <c r="CJ101" i="9"/>
  <c r="CV172" i="9"/>
  <c r="CV101" i="9"/>
  <c r="DH172" i="9"/>
  <c r="DH101" i="9"/>
  <c r="DT172" i="9"/>
  <c r="DT101" i="9"/>
  <c r="EF172" i="9"/>
  <c r="EF101" i="9"/>
  <c r="ER172" i="9"/>
  <c r="ER101" i="9"/>
  <c r="FD172" i="9"/>
  <c r="FD101" i="9"/>
  <c r="FP172" i="9"/>
  <c r="FP101" i="9"/>
  <c r="E176" i="9"/>
  <c r="E97" i="9"/>
  <c r="E217" i="9" s="1"/>
  <c r="Q176" i="9"/>
  <c r="Q97" i="9"/>
  <c r="Q217" i="9" s="1"/>
  <c r="AC176" i="9"/>
  <c r="AC97" i="9"/>
  <c r="AO176" i="9"/>
  <c r="AO97" i="9"/>
  <c r="BA176" i="9"/>
  <c r="BA97" i="9"/>
  <c r="BM176" i="9"/>
  <c r="BM97" i="9"/>
  <c r="BM217" i="9" s="1"/>
  <c r="BY176" i="9"/>
  <c r="BY97" i="9"/>
  <c r="CK176" i="9"/>
  <c r="CK97" i="9"/>
  <c r="CK217" i="9" s="1"/>
  <c r="CW176" i="9"/>
  <c r="CW97" i="9"/>
  <c r="DU176" i="9"/>
  <c r="DU97" i="9"/>
  <c r="EG176" i="9"/>
  <c r="EG97" i="9"/>
  <c r="EG217" i="9" s="1"/>
  <c r="ES176" i="9"/>
  <c r="ES97" i="9"/>
  <c r="FE176" i="9"/>
  <c r="FE97" i="9"/>
  <c r="FQ176" i="9"/>
  <c r="FQ97" i="9"/>
  <c r="S218" i="9"/>
  <c r="S179" i="9"/>
  <c r="S180" i="9" s="1"/>
  <c r="AE218" i="9"/>
  <c r="AE179" i="9"/>
  <c r="AE180" i="9" s="1"/>
  <c r="AQ218" i="9"/>
  <c r="AQ179" i="9"/>
  <c r="AQ180" i="9" s="1"/>
  <c r="BC218" i="9"/>
  <c r="BC179" i="9"/>
  <c r="BC180" i="9" s="1"/>
  <c r="BO218" i="9"/>
  <c r="BO179" i="9"/>
  <c r="BO180" i="9" s="1"/>
  <c r="CA218" i="9"/>
  <c r="CA179" i="9"/>
  <c r="CA180" i="9" s="1"/>
  <c r="CM218" i="9"/>
  <c r="CM179" i="9"/>
  <c r="CM180" i="9" s="1"/>
  <c r="CY218" i="9"/>
  <c r="CY179" i="9"/>
  <c r="CY180" i="9" s="1"/>
  <c r="DK218" i="9"/>
  <c r="DK179" i="9"/>
  <c r="DK180" i="9" s="1"/>
  <c r="DW218" i="9"/>
  <c r="DW179" i="9"/>
  <c r="DW180" i="9" s="1"/>
  <c r="EI218" i="9"/>
  <c r="EI179" i="9"/>
  <c r="EI180" i="9" s="1"/>
  <c r="EU218" i="9"/>
  <c r="EU179" i="9"/>
  <c r="EU180" i="9" s="1"/>
  <c r="FG218" i="9"/>
  <c r="FG179" i="9"/>
  <c r="FG180" i="9" s="1"/>
  <c r="FS218" i="9"/>
  <c r="FS179" i="9"/>
  <c r="FS180" i="9" s="1"/>
  <c r="FZ34" i="9"/>
  <c r="FZ213" i="9"/>
  <c r="G67" i="9"/>
  <c r="G206" i="9" s="1"/>
  <c r="S67" i="9"/>
  <c r="S206" i="9" s="1"/>
  <c r="AE67" i="9"/>
  <c r="AE206" i="9" s="1"/>
  <c r="AT67" i="9"/>
  <c r="AT206" i="9" s="1"/>
  <c r="BJ67" i="9"/>
  <c r="BJ206" i="9" s="1"/>
  <c r="BY67" i="9"/>
  <c r="BY206" i="9" s="1"/>
  <c r="CR67" i="9"/>
  <c r="CR206" i="9" s="1"/>
  <c r="DH67" i="9"/>
  <c r="DH206" i="9" s="1"/>
  <c r="EB67" i="9"/>
  <c r="EB206" i="9" s="1"/>
  <c r="ER67" i="9"/>
  <c r="ER206" i="9" s="1"/>
  <c r="FL67" i="9"/>
  <c r="FL206" i="9" s="1"/>
  <c r="P97" i="9"/>
  <c r="BL97" i="9"/>
  <c r="DH97" i="9"/>
  <c r="FD97" i="9"/>
  <c r="AQ99" i="9"/>
  <c r="CM99" i="9"/>
  <c r="EI99" i="9"/>
  <c r="V101" i="9"/>
  <c r="BR101" i="9"/>
  <c r="FJ101" i="9"/>
  <c r="BD172" i="9"/>
  <c r="BD101" i="9"/>
  <c r="I176" i="9"/>
  <c r="I97" i="9"/>
  <c r="DY176" i="9"/>
  <c r="DY97" i="9"/>
  <c r="CO172" i="9"/>
  <c r="CO101" i="9"/>
  <c r="AH176" i="9"/>
  <c r="AH97" i="9"/>
  <c r="EX176" i="9"/>
  <c r="EX97" i="9"/>
  <c r="BT218" i="9"/>
  <c r="BT179" i="9"/>
  <c r="BT180" i="9" s="1"/>
  <c r="BT99" i="9"/>
  <c r="FL218" i="9"/>
  <c r="FL179" i="9"/>
  <c r="FL180" i="9" s="1"/>
  <c r="FL99" i="9"/>
  <c r="BG176" i="9"/>
  <c r="EM176" i="9"/>
  <c r="M218" i="9"/>
  <c r="M179" i="9"/>
  <c r="M180" i="9" s="1"/>
  <c r="M99" i="9"/>
  <c r="DE218" i="9"/>
  <c r="DE179" i="9"/>
  <c r="DE180" i="9" s="1"/>
  <c r="DE99" i="9"/>
  <c r="EQ105" i="9"/>
  <c r="E172" i="9"/>
  <c r="Q172" i="9"/>
  <c r="AC172" i="9"/>
  <c r="AO172" i="9"/>
  <c r="BA172" i="9"/>
  <c r="BM172" i="9"/>
  <c r="BY172" i="9"/>
  <c r="CK172" i="9"/>
  <c r="CW172" i="9"/>
  <c r="DU172" i="9"/>
  <c r="EG172" i="9"/>
  <c r="ES172" i="9"/>
  <c r="FE172" i="9"/>
  <c r="FQ172" i="9"/>
  <c r="F176" i="9"/>
  <c r="F97" i="9"/>
  <c r="AD176" i="9"/>
  <c r="AD97" i="9"/>
  <c r="AP176" i="9"/>
  <c r="AP97" i="9"/>
  <c r="BB176" i="9"/>
  <c r="BB97" i="9"/>
  <c r="BN176" i="9"/>
  <c r="BN97" i="9"/>
  <c r="BN217" i="9" s="1"/>
  <c r="BZ176" i="9"/>
  <c r="BZ97" i="9"/>
  <c r="CL176" i="9"/>
  <c r="CL97" i="9"/>
  <c r="CL217" i="9" s="1"/>
  <c r="CX176" i="9"/>
  <c r="CX97" i="9"/>
  <c r="CX217" i="9" s="1"/>
  <c r="DJ176" i="9"/>
  <c r="DJ97" i="9"/>
  <c r="DV176" i="9"/>
  <c r="DV97" i="9"/>
  <c r="EH176" i="9"/>
  <c r="EH97" i="9"/>
  <c r="ET176" i="9"/>
  <c r="ET97" i="9"/>
  <c r="FF176" i="9"/>
  <c r="FF97" i="9"/>
  <c r="FF217" i="9" s="1"/>
  <c r="FR176" i="9"/>
  <c r="FR97" i="9"/>
  <c r="H218" i="9"/>
  <c r="H179" i="9"/>
  <c r="H180" i="9" s="1"/>
  <c r="H99" i="9"/>
  <c r="T218" i="9"/>
  <c r="T179" i="9"/>
  <c r="T180" i="9" s="1"/>
  <c r="T99" i="9"/>
  <c r="AF218" i="9"/>
  <c r="AF179" i="9"/>
  <c r="AF180" i="9" s="1"/>
  <c r="AF99" i="9"/>
  <c r="AR218" i="9"/>
  <c r="AR179" i="9"/>
  <c r="AR180" i="9" s="1"/>
  <c r="AR99" i="9"/>
  <c r="BD218" i="9"/>
  <c r="BD179" i="9"/>
  <c r="BD180" i="9" s="1"/>
  <c r="BD99" i="9"/>
  <c r="BP218" i="9"/>
  <c r="BP179" i="9"/>
  <c r="BP180" i="9" s="1"/>
  <c r="BP99" i="9"/>
  <c r="CB218" i="9"/>
  <c r="CB179" i="9"/>
  <c r="CB180" i="9" s="1"/>
  <c r="CB99" i="9"/>
  <c r="CN218" i="9"/>
  <c r="CN179" i="9"/>
  <c r="CN180" i="9" s="1"/>
  <c r="CN99" i="9"/>
  <c r="CZ218" i="9"/>
  <c r="CZ179" i="9"/>
  <c r="CZ180" i="9" s="1"/>
  <c r="CZ99" i="9"/>
  <c r="DL218" i="9"/>
  <c r="DL179" i="9"/>
  <c r="DL180" i="9" s="1"/>
  <c r="DL99" i="9"/>
  <c r="DX218" i="9"/>
  <c r="DX179" i="9"/>
  <c r="DX180" i="9" s="1"/>
  <c r="DX99" i="9"/>
  <c r="EJ218" i="9"/>
  <c r="EJ179" i="9"/>
  <c r="EJ180" i="9" s="1"/>
  <c r="EJ99" i="9"/>
  <c r="EV218" i="9"/>
  <c r="EV179" i="9"/>
  <c r="EV180" i="9" s="1"/>
  <c r="EV99" i="9"/>
  <c r="FH218" i="9"/>
  <c r="FH179" i="9"/>
  <c r="FH180" i="9" s="1"/>
  <c r="FH99" i="9"/>
  <c r="FT218" i="9"/>
  <c r="FT179" i="9"/>
  <c r="FT180" i="9" s="1"/>
  <c r="FT99" i="9"/>
  <c r="FZ33" i="9"/>
  <c r="FZ100" i="9"/>
  <c r="H67" i="9"/>
  <c r="H206" i="9" s="1"/>
  <c r="T67" i="9"/>
  <c r="T206" i="9" s="1"/>
  <c r="AF67" i="9"/>
  <c r="AF206" i="9" s="1"/>
  <c r="AV67" i="9"/>
  <c r="AV206" i="9" s="1"/>
  <c r="BK67" i="9"/>
  <c r="BK206" i="9" s="1"/>
  <c r="CA67" i="9"/>
  <c r="CA206" i="9" s="1"/>
  <c r="CS67" i="9"/>
  <c r="CS206" i="9" s="1"/>
  <c r="DK67" i="9"/>
  <c r="DK206" i="9" s="1"/>
  <c r="EC67" i="9"/>
  <c r="EC206" i="9" s="1"/>
  <c r="EU67" i="9"/>
  <c r="EU206" i="9" s="1"/>
  <c r="FM67" i="9"/>
  <c r="FM206" i="9" s="1"/>
  <c r="W97" i="9"/>
  <c r="BS97" i="9"/>
  <c r="DO97" i="9"/>
  <c r="FK97" i="9"/>
  <c r="AX99" i="9"/>
  <c r="CT99" i="9"/>
  <c r="EP99" i="9"/>
  <c r="AC101" i="9"/>
  <c r="BY101" i="9"/>
  <c r="DU101" i="9"/>
  <c r="FQ101" i="9"/>
  <c r="CB172" i="9"/>
  <c r="CB101" i="9"/>
  <c r="U176" i="9"/>
  <c r="U97" i="9"/>
  <c r="EK176" i="9"/>
  <c r="EK97" i="9"/>
  <c r="AG172" i="9"/>
  <c r="AG101" i="9"/>
  <c r="DY172" i="9"/>
  <c r="DY101" i="9"/>
  <c r="AT176" i="9"/>
  <c r="AT97" i="9"/>
  <c r="FJ176" i="9"/>
  <c r="FJ97" i="9"/>
  <c r="DD218" i="9"/>
  <c r="DD179" i="9"/>
  <c r="DD180" i="9" s="1"/>
  <c r="DD99" i="9"/>
  <c r="AI176" i="9"/>
  <c r="FW176" i="9"/>
  <c r="BU218" i="9"/>
  <c r="BU179" i="9"/>
  <c r="BU180" i="9" s="1"/>
  <c r="BU99" i="9"/>
  <c r="BW105" i="9"/>
  <c r="F172" i="9"/>
  <c r="AD172" i="9"/>
  <c r="AP172" i="9"/>
  <c r="BB172" i="9"/>
  <c r="BN172" i="9"/>
  <c r="BZ172" i="9"/>
  <c r="CL172" i="9"/>
  <c r="CX172" i="9"/>
  <c r="DJ172" i="9"/>
  <c r="DV172" i="9"/>
  <c r="EH172" i="9"/>
  <c r="ET172" i="9"/>
  <c r="FF172" i="9"/>
  <c r="FR172" i="9"/>
  <c r="S176" i="9"/>
  <c r="S97" i="9"/>
  <c r="AE176" i="9"/>
  <c r="AE97" i="9"/>
  <c r="AQ176" i="9"/>
  <c r="AQ97" i="9"/>
  <c r="BC176" i="9"/>
  <c r="BC97" i="9"/>
  <c r="BO176" i="9"/>
  <c r="BO97" i="9"/>
  <c r="CA176" i="9"/>
  <c r="CA97" i="9"/>
  <c r="CM176" i="9"/>
  <c r="CM97" i="9"/>
  <c r="CY176" i="9"/>
  <c r="CY97" i="9"/>
  <c r="DK176" i="9"/>
  <c r="DK97" i="9"/>
  <c r="DW176" i="9"/>
  <c r="DW97" i="9"/>
  <c r="EI176" i="9"/>
  <c r="EI97" i="9"/>
  <c r="EU176" i="9"/>
  <c r="EU97" i="9"/>
  <c r="FG176" i="9"/>
  <c r="FG97" i="9"/>
  <c r="FS176" i="9"/>
  <c r="FS97" i="9"/>
  <c r="I218" i="9"/>
  <c r="I179" i="9"/>
  <c r="I180" i="9" s="1"/>
  <c r="I99" i="9"/>
  <c r="U218" i="9"/>
  <c r="U179" i="9"/>
  <c r="U180" i="9" s="1"/>
  <c r="U99" i="9"/>
  <c r="AG218" i="9"/>
  <c r="AG179" i="9"/>
  <c r="AG180" i="9" s="1"/>
  <c r="AG99" i="9"/>
  <c r="AS218" i="9"/>
  <c r="AS179" i="9"/>
  <c r="AS180" i="9" s="1"/>
  <c r="AS99" i="9"/>
  <c r="BE218" i="9"/>
  <c r="BE179" i="9"/>
  <c r="BE180" i="9" s="1"/>
  <c r="BE99" i="9"/>
  <c r="BQ218" i="9"/>
  <c r="BQ179" i="9"/>
  <c r="BQ180" i="9" s="1"/>
  <c r="BQ99" i="9"/>
  <c r="CC218" i="9"/>
  <c r="CC179" i="9"/>
  <c r="CC180" i="9" s="1"/>
  <c r="CC99" i="9"/>
  <c r="CO218" i="9"/>
  <c r="CO179" i="9"/>
  <c r="CO180" i="9" s="1"/>
  <c r="CO99" i="9"/>
  <c r="DA218" i="9"/>
  <c r="DA179" i="9"/>
  <c r="DA180" i="9" s="1"/>
  <c r="DA99" i="9"/>
  <c r="DM218" i="9"/>
  <c r="DM179" i="9"/>
  <c r="DM180" i="9" s="1"/>
  <c r="DM99" i="9"/>
  <c r="DY218" i="9"/>
  <c r="DY179" i="9"/>
  <c r="DY180" i="9" s="1"/>
  <c r="DY99" i="9"/>
  <c r="EK218" i="9"/>
  <c r="EK179" i="9"/>
  <c r="EK180" i="9" s="1"/>
  <c r="EK99" i="9"/>
  <c r="EW218" i="9"/>
  <c r="EW179" i="9"/>
  <c r="EW180" i="9" s="1"/>
  <c r="EW99" i="9"/>
  <c r="FI218" i="9"/>
  <c r="FI179" i="9"/>
  <c r="FI180" i="9" s="1"/>
  <c r="FI99" i="9"/>
  <c r="FU218" i="9"/>
  <c r="FU179" i="9"/>
  <c r="FU180" i="9" s="1"/>
  <c r="FU99" i="9"/>
  <c r="AI105" i="9"/>
  <c r="AU105" i="9"/>
  <c r="BG105" i="9"/>
  <c r="BS105" i="9"/>
  <c r="CE105" i="9"/>
  <c r="CQ105" i="9"/>
  <c r="DC105" i="9"/>
  <c r="DO105" i="9"/>
  <c r="EA105" i="9"/>
  <c r="EM105" i="9"/>
  <c r="EY105" i="9"/>
  <c r="FK105" i="9"/>
  <c r="FW105" i="9"/>
  <c r="FZ32" i="9"/>
  <c r="I67" i="9"/>
  <c r="I206" i="9" s="1"/>
  <c r="U67" i="9"/>
  <c r="U206" i="9" s="1"/>
  <c r="AH67" i="9"/>
  <c r="AH206" i="9" s="1"/>
  <c r="AW67" i="9"/>
  <c r="AW206" i="9" s="1"/>
  <c r="BL67" i="9"/>
  <c r="BL206" i="9" s="1"/>
  <c r="CB67" i="9"/>
  <c r="CB206" i="9" s="1"/>
  <c r="CT67" i="9"/>
  <c r="CT206" i="9" s="1"/>
  <c r="DL67" i="9"/>
  <c r="DL206" i="9" s="1"/>
  <c r="ED67" i="9"/>
  <c r="ED206" i="9" s="1"/>
  <c r="EV67" i="9"/>
  <c r="EV206" i="9" s="1"/>
  <c r="FN67" i="9"/>
  <c r="FN206" i="9" s="1"/>
  <c r="X97" i="9"/>
  <c r="BT97" i="9"/>
  <c r="DP97" i="9"/>
  <c r="FL97" i="9"/>
  <c r="AY99" i="9"/>
  <c r="CU99" i="9"/>
  <c r="EQ99" i="9"/>
  <c r="AD101" i="9"/>
  <c r="BZ101" i="9"/>
  <c r="DV101" i="9"/>
  <c r="FR101" i="9"/>
  <c r="H172" i="9"/>
  <c r="H101" i="9"/>
  <c r="EJ172" i="9"/>
  <c r="EJ101" i="9"/>
  <c r="DM176" i="9"/>
  <c r="DM97" i="9"/>
  <c r="I172" i="9"/>
  <c r="I101" i="9"/>
  <c r="CC172" i="9"/>
  <c r="CC101" i="9"/>
  <c r="FU172" i="9"/>
  <c r="FU101" i="9"/>
  <c r="CD176" i="9"/>
  <c r="CD97" i="9"/>
  <c r="FV176" i="9"/>
  <c r="FV97" i="9"/>
  <c r="AJ218" i="9"/>
  <c r="AJ179" i="9"/>
  <c r="AJ180" i="9" s="1"/>
  <c r="AJ99" i="9"/>
  <c r="EB218" i="9"/>
  <c r="EB179" i="9"/>
  <c r="EB180" i="9" s="1"/>
  <c r="EB99" i="9"/>
  <c r="EA176" i="9"/>
  <c r="AK218" i="9"/>
  <c r="AK179" i="9"/>
  <c r="AK180" i="9" s="1"/>
  <c r="AK99" i="9"/>
  <c r="S172" i="9"/>
  <c r="S101" i="9"/>
  <c r="AE172" i="9"/>
  <c r="AE101" i="9"/>
  <c r="AQ172" i="9"/>
  <c r="AQ101" i="9"/>
  <c r="BC172" i="9"/>
  <c r="BC101" i="9"/>
  <c r="BO172" i="9"/>
  <c r="BO101" i="9"/>
  <c r="CA172" i="9"/>
  <c r="CA101" i="9"/>
  <c r="CM172" i="9"/>
  <c r="CM101" i="9"/>
  <c r="CY172" i="9"/>
  <c r="CY101" i="9"/>
  <c r="DK172" i="9"/>
  <c r="DK101" i="9"/>
  <c r="DW172" i="9"/>
  <c r="DW101" i="9"/>
  <c r="EI172" i="9"/>
  <c r="EI101" i="9"/>
  <c r="EU172" i="9"/>
  <c r="EU101" i="9"/>
  <c r="FG172" i="9"/>
  <c r="FG101" i="9"/>
  <c r="FS172" i="9"/>
  <c r="FS101" i="9"/>
  <c r="H176" i="9"/>
  <c r="H97" i="9"/>
  <c r="T176" i="9"/>
  <c r="T97" i="9"/>
  <c r="AF176" i="9"/>
  <c r="AF97" i="9"/>
  <c r="AR176" i="9"/>
  <c r="AR97" i="9"/>
  <c r="BD176" i="9"/>
  <c r="BD97" i="9"/>
  <c r="BP176" i="9"/>
  <c r="BP97" i="9"/>
  <c r="CB176" i="9"/>
  <c r="CB97" i="9"/>
  <c r="CN176" i="9"/>
  <c r="CN97" i="9"/>
  <c r="CZ176" i="9"/>
  <c r="CZ97" i="9"/>
  <c r="DL176" i="9"/>
  <c r="DL97" i="9"/>
  <c r="DX176" i="9"/>
  <c r="DX97" i="9"/>
  <c r="EJ176" i="9"/>
  <c r="EJ97" i="9"/>
  <c r="EV176" i="9"/>
  <c r="EV97" i="9"/>
  <c r="FH176" i="9"/>
  <c r="FH97" i="9"/>
  <c r="FT176" i="9"/>
  <c r="FT97" i="9"/>
  <c r="J218" i="9"/>
  <c r="J179" i="9"/>
  <c r="J180" i="9" s="1"/>
  <c r="J99" i="9"/>
  <c r="V218" i="9"/>
  <c r="V179" i="9"/>
  <c r="V180" i="9" s="1"/>
  <c r="V99" i="9"/>
  <c r="AH218" i="9"/>
  <c r="AH179" i="9"/>
  <c r="AH180" i="9" s="1"/>
  <c r="AH99" i="9"/>
  <c r="AT218" i="9"/>
  <c r="AT179" i="9"/>
  <c r="AT180" i="9" s="1"/>
  <c r="AT99" i="9"/>
  <c r="BF218" i="9"/>
  <c r="BF179" i="9"/>
  <c r="BF180" i="9" s="1"/>
  <c r="BF99" i="9"/>
  <c r="BR218" i="9"/>
  <c r="BR179" i="9"/>
  <c r="BR180" i="9" s="1"/>
  <c r="BR99" i="9"/>
  <c r="CD218" i="9"/>
  <c r="CD179" i="9"/>
  <c r="CD180" i="9" s="1"/>
  <c r="CD99" i="9"/>
  <c r="CP218" i="9"/>
  <c r="CP179" i="9"/>
  <c r="CP180" i="9" s="1"/>
  <c r="CP99" i="9"/>
  <c r="DB218" i="9"/>
  <c r="DB179" i="9"/>
  <c r="DB180" i="9" s="1"/>
  <c r="DB99" i="9"/>
  <c r="DZ218" i="9"/>
  <c r="DZ179" i="9"/>
  <c r="DZ180" i="9" s="1"/>
  <c r="DZ99" i="9"/>
  <c r="EL218" i="9"/>
  <c r="EL179" i="9"/>
  <c r="EL180" i="9" s="1"/>
  <c r="EL99" i="9"/>
  <c r="EX218" i="9"/>
  <c r="EX179" i="9"/>
  <c r="EX180" i="9" s="1"/>
  <c r="EX99" i="9"/>
  <c r="FJ218" i="9"/>
  <c r="FJ179" i="9"/>
  <c r="FJ180" i="9" s="1"/>
  <c r="FJ99" i="9"/>
  <c r="FV218" i="9"/>
  <c r="FV179" i="9"/>
  <c r="FV180" i="9" s="1"/>
  <c r="FV99" i="9"/>
  <c r="CR105" i="9"/>
  <c r="DD105" i="9"/>
  <c r="EB105" i="9"/>
  <c r="FX105" i="9"/>
  <c r="J67" i="9"/>
  <c r="J206" i="9" s="1"/>
  <c r="V67" i="9"/>
  <c r="V206" i="9" s="1"/>
  <c r="AI67" i="9"/>
  <c r="AI206" i="9" s="1"/>
  <c r="AX67" i="9"/>
  <c r="AX206" i="9" s="1"/>
  <c r="BM67" i="9"/>
  <c r="BM206" i="9" s="1"/>
  <c r="CD67" i="9"/>
  <c r="CD206" i="9" s="1"/>
  <c r="CU67" i="9"/>
  <c r="CU206" i="9" s="1"/>
  <c r="DN67" i="9"/>
  <c r="DN206" i="9" s="1"/>
  <c r="EE67" i="9"/>
  <c r="EE206" i="9" s="1"/>
  <c r="EX67" i="9"/>
  <c r="EX206" i="9" s="1"/>
  <c r="FO67" i="9"/>
  <c r="FO206" i="9" s="1"/>
  <c r="AB97" i="9"/>
  <c r="BX97" i="9"/>
  <c r="DT97" i="9"/>
  <c r="FP97" i="9"/>
  <c r="BC99" i="9"/>
  <c r="CY99" i="9"/>
  <c r="EU99" i="9"/>
  <c r="AH101" i="9"/>
  <c r="CD101" i="9"/>
  <c r="DZ101" i="9"/>
  <c r="FV101" i="9"/>
  <c r="Q139" i="9"/>
  <c r="AC139" i="9"/>
  <c r="CW139" i="9"/>
  <c r="FQ139" i="9"/>
  <c r="AD139" i="9"/>
  <c r="AP139" i="9"/>
  <c r="BN139" i="9"/>
  <c r="BZ139" i="9"/>
  <c r="CL139" i="9"/>
  <c r="CX139" i="9"/>
  <c r="DJ139" i="9"/>
  <c r="FF139" i="9"/>
  <c r="FZ120" i="9"/>
  <c r="I139" i="9"/>
  <c r="AS139" i="9"/>
  <c r="BQ139" i="9"/>
  <c r="CC139" i="9"/>
  <c r="CO139" i="9"/>
  <c r="DY139" i="9"/>
  <c r="FI139" i="9"/>
  <c r="J139" i="9"/>
  <c r="CP139" i="9"/>
  <c r="FV139" i="9"/>
  <c r="AI139" i="9"/>
  <c r="AU139" i="9"/>
  <c r="BG139" i="9"/>
  <c r="BS139" i="9"/>
  <c r="CQ139" i="9"/>
  <c r="DO139" i="9"/>
  <c r="EA139" i="9"/>
  <c r="EY139" i="9"/>
  <c r="FW139" i="9"/>
  <c r="AV139" i="9"/>
  <c r="BT139" i="9"/>
  <c r="FL139" i="9"/>
  <c r="AK139" i="9"/>
  <c r="CS139" i="9"/>
  <c r="DQ139" i="9"/>
  <c r="EC139" i="9"/>
  <c r="EO139" i="9"/>
  <c r="Z139" i="9"/>
  <c r="AX139" i="9"/>
  <c r="BJ139" i="9"/>
  <c r="BV139" i="9"/>
  <c r="CH139" i="9"/>
  <c r="O139" i="9"/>
  <c r="AY139" i="9"/>
  <c r="BK139" i="9"/>
  <c r="EQ139" i="9"/>
  <c r="FC139" i="9"/>
  <c r="D139" i="9"/>
  <c r="P139" i="9"/>
  <c r="AB139" i="9"/>
  <c r="AN139" i="9"/>
  <c r="AZ139" i="9"/>
  <c r="BL139" i="9"/>
  <c r="BX139" i="9"/>
  <c r="CJ139" i="9"/>
  <c r="CV139" i="9"/>
  <c r="ER139" i="9"/>
  <c r="FD139" i="9"/>
  <c r="AQ139" i="9"/>
  <c r="BC139" i="9"/>
  <c r="DW139" i="9"/>
  <c r="EI139" i="9"/>
  <c r="EU139" i="9"/>
  <c r="FG139" i="9"/>
  <c r="FS139" i="9"/>
  <c r="H139" i="9"/>
  <c r="AF139" i="9"/>
  <c r="BP139" i="9"/>
  <c r="CN139" i="9"/>
  <c r="DL139" i="9"/>
  <c r="EJ139" i="9"/>
  <c r="EV139" i="9"/>
  <c r="FH139" i="9"/>
  <c r="FT139" i="9"/>
  <c r="FU217" i="9" l="1"/>
  <c r="EE217" i="9"/>
  <c r="BK217" i="9"/>
  <c r="DG217" i="9"/>
  <c r="AM217" i="9"/>
  <c r="EF217" i="9"/>
  <c r="DZ217" i="9"/>
  <c r="FS217" i="9"/>
  <c r="CY217" i="9"/>
  <c r="AE217" i="9"/>
  <c r="FR217" i="9"/>
  <c r="CC217" i="9"/>
  <c r="EO217" i="9"/>
  <c r="AH217" i="9"/>
  <c r="FB217" i="9"/>
  <c r="CH217" i="9"/>
  <c r="N217" i="9"/>
  <c r="CD217" i="9"/>
  <c r="AZ217" i="9"/>
  <c r="BR217" i="9"/>
  <c r="DU217" i="9"/>
  <c r="EC217" i="9"/>
  <c r="BI217" i="9"/>
  <c r="DB217" i="9"/>
  <c r="DV217" i="9"/>
  <c r="CM217" i="9"/>
  <c r="FQ217" i="9"/>
  <c r="CO217" i="9"/>
  <c r="FG217" i="9"/>
  <c r="EI217" i="9"/>
  <c r="BO217" i="9"/>
  <c r="S217" i="9"/>
  <c r="AC217" i="9"/>
  <c r="DW217" i="9"/>
  <c r="BC217" i="9"/>
  <c r="DK217" i="9"/>
  <c r="AQ217" i="9"/>
  <c r="DS217" i="9"/>
  <c r="AY217" i="9"/>
  <c r="BU217" i="9"/>
  <c r="BZ217" i="9"/>
  <c r="AN217" i="9"/>
  <c r="CV217" i="9"/>
  <c r="V217" i="9"/>
  <c r="CJ217" i="9"/>
  <c r="FC217" i="9"/>
  <c r="CI217" i="9"/>
  <c r="O217" i="9"/>
  <c r="AB217" i="9"/>
  <c r="FO217" i="9"/>
  <c r="CU217" i="9"/>
  <c r="AA217" i="9"/>
  <c r="L217" i="9"/>
  <c r="CZ217" i="9"/>
  <c r="P217" i="9"/>
  <c r="DY217" i="9"/>
  <c r="BY217" i="9"/>
  <c r="DE217" i="9"/>
  <c r="AK217" i="9"/>
  <c r="CN217" i="9"/>
  <c r="EQ217" i="9"/>
  <c r="BW217" i="9"/>
  <c r="ED217" i="9"/>
  <c r="BJ217" i="9"/>
  <c r="BH217" i="9"/>
  <c r="BQ217" i="9"/>
  <c r="EY217" i="9"/>
  <c r="DA217" i="9"/>
  <c r="AP217" i="9"/>
  <c r="BL217" i="9"/>
  <c r="DR217" i="9"/>
  <c r="AX217" i="9"/>
  <c r="DP217" i="9"/>
  <c r="AV217" i="9"/>
  <c r="FH217" i="9"/>
  <c r="DJ217" i="9"/>
  <c r="AO217" i="9"/>
  <c r="FT217" i="9"/>
  <c r="FJ217" i="9"/>
  <c r="AS217" i="9"/>
  <c r="FN217" i="9"/>
  <c r="CT217" i="9"/>
  <c r="Z217" i="9"/>
  <c r="EU217" i="9"/>
  <c r="CA217" i="9"/>
  <c r="AF217" i="9"/>
  <c r="BJ215" i="9"/>
  <c r="BJ173" i="9"/>
  <c r="AA215" i="9"/>
  <c r="AA173" i="9"/>
  <c r="AA177" i="9" s="1"/>
  <c r="FO215" i="9"/>
  <c r="FO173" i="9"/>
  <c r="DT215" i="9"/>
  <c r="DT173" i="9"/>
  <c r="BM215" i="9"/>
  <c r="BM173" i="9"/>
  <c r="R215" i="9"/>
  <c r="R173" i="9"/>
  <c r="FF215" i="9"/>
  <c r="FF173" i="9"/>
  <c r="CY215" i="9"/>
  <c r="CY173" i="9"/>
  <c r="CY177" i="9" s="1"/>
  <c r="AR215" i="9"/>
  <c r="AR173" i="9"/>
  <c r="C313" i="9"/>
  <c r="DY215" i="9"/>
  <c r="DY173" i="9"/>
  <c r="DY177" i="9" s="1"/>
  <c r="CE215" i="9"/>
  <c r="CE173" i="9"/>
  <c r="CE177" i="9" s="1"/>
  <c r="AJ215" i="9"/>
  <c r="AJ173" i="9"/>
  <c r="AJ177" i="9" s="1"/>
  <c r="FX215" i="9"/>
  <c r="FX173" i="9"/>
  <c r="EC215" i="9"/>
  <c r="EC173" i="9"/>
  <c r="AC118" i="9"/>
  <c r="AC121" i="9"/>
  <c r="FQ118" i="9"/>
  <c r="FQ121" i="9"/>
  <c r="EU121" i="9"/>
  <c r="EU118" i="9"/>
  <c r="CZ121" i="9"/>
  <c r="CZ118" i="9"/>
  <c r="I121" i="9"/>
  <c r="I118" i="9"/>
  <c r="EW121" i="9"/>
  <c r="EW118" i="9"/>
  <c r="CD121" i="9"/>
  <c r="CD118" i="9"/>
  <c r="AI118" i="9"/>
  <c r="AI121" i="9"/>
  <c r="FW118" i="9"/>
  <c r="FW121" i="9"/>
  <c r="EN118" i="9"/>
  <c r="EN121" i="9"/>
  <c r="DE118" i="9"/>
  <c r="DE121" i="9"/>
  <c r="BV118" i="9"/>
  <c r="BV121" i="9"/>
  <c r="O118" i="9"/>
  <c r="O121" i="9"/>
  <c r="FC118" i="9"/>
  <c r="FC121" i="9"/>
  <c r="CV118" i="9"/>
  <c r="CV121" i="9"/>
  <c r="H217" i="9"/>
  <c r="AG217" i="9"/>
  <c r="DH217" i="9"/>
  <c r="DF217" i="9"/>
  <c r="AL217" i="9"/>
  <c r="BP217" i="9"/>
  <c r="DQ217" i="9"/>
  <c r="AW217" i="9"/>
  <c r="DM215" i="9"/>
  <c r="DM173" i="9"/>
  <c r="BS215" i="9"/>
  <c r="BS173" i="9"/>
  <c r="X215" i="9"/>
  <c r="X173" i="9"/>
  <c r="X177" i="9" s="1"/>
  <c r="FL215" i="9"/>
  <c r="FL173" i="9"/>
  <c r="FL177" i="9" s="1"/>
  <c r="DQ215" i="9"/>
  <c r="DQ173" i="9"/>
  <c r="AX215" i="9"/>
  <c r="AX173" i="9"/>
  <c r="AX177" i="9" s="1"/>
  <c r="O215" i="9"/>
  <c r="O173" i="9"/>
  <c r="FC215" i="9"/>
  <c r="FC173" i="9"/>
  <c r="DH215" i="9"/>
  <c r="DH173" i="9"/>
  <c r="BA215" i="9"/>
  <c r="BA173" i="9"/>
  <c r="BA177" i="9" s="1"/>
  <c r="F215" i="9"/>
  <c r="F173" i="9"/>
  <c r="F177" i="9" s="1"/>
  <c r="ET215" i="9"/>
  <c r="ET173" i="9"/>
  <c r="ET177" i="9" s="1"/>
  <c r="CM215" i="9"/>
  <c r="CM173" i="9"/>
  <c r="AF215" i="9"/>
  <c r="AF173" i="9"/>
  <c r="AF177" i="9" s="1"/>
  <c r="FT215" i="9"/>
  <c r="FT173" i="9"/>
  <c r="FT177" i="9" s="1"/>
  <c r="Q118" i="9"/>
  <c r="Q121" i="9"/>
  <c r="FE118" i="9"/>
  <c r="FE121" i="9"/>
  <c r="EI121" i="9"/>
  <c r="EI118" i="9"/>
  <c r="CN121" i="9"/>
  <c r="CN118" i="9"/>
  <c r="CA121" i="9"/>
  <c r="CA118" i="9"/>
  <c r="EK121" i="9"/>
  <c r="EK118" i="9"/>
  <c r="BR121" i="9"/>
  <c r="BR118" i="9"/>
  <c r="W118" i="9"/>
  <c r="W121" i="9"/>
  <c r="FK118" i="9"/>
  <c r="FK121" i="9"/>
  <c r="EB118" i="9"/>
  <c r="EB121" i="9"/>
  <c r="CS118" i="9"/>
  <c r="CS121" i="9"/>
  <c r="BJ118" i="9"/>
  <c r="BJ121" i="9"/>
  <c r="FF118" i="9"/>
  <c r="FF121" i="9"/>
  <c r="EQ118" i="9"/>
  <c r="EQ121" i="9"/>
  <c r="CJ118" i="9"/>
  <c r="CJ121" i="9"/>
  <c r="ET217" i="9"/>
  <c r="BA217" i="9"/>
  <c r="AR177" i="9"/>
  <c r="FP217" i="9"/>
  <c r="EK217" i="9"/>
  <c r="DL217" i="9"/>
  <c r="FX177" i="9"/>
  <c r="EK215" i="9"/>
  <c r="EK173" i="9"/>
  <c r="EK177" i="9" s="1"/>
  <c r="CQ215" i="9"/>
  <c r="CQ173" i="9"/>
  <c r="AV215" i="9"/>
  <c r="AV173" i="9"/>
  <c r="DB215" i="9"/>
  <c r="DB173" i="9"/>
  <c r="EO215" i="9"/>
  <c r="EO173" i="9"/>
  <c r="BV215" i="9"/>
  <c r="BV173" i="9"/>
  <c r="BV177" i="9" s="1"/>
  <c r="AM215" i="9"/>
  <c r="AM173" i="9"/>
  <c r="AM177" i="9" s="1"/>
  <c r="DZ215" i="9"/>
  <c r="DZ173" i="9"/>
  <c r="EF215" i="9"/>
  <c r="EF173" i="9"/>
  <c r="BY215" i="9"/>
  <c r="BY173" i="9"/>
  <c r="AD215" i="9"/>
  <c r="AD173" i="9"/>
  <c r="FR215" i="9"/>
  <c r="FR173" i="9"/>
  <c r="DK215" i="9"/>
  <c r="DK173" i="9"/>
  <c r="BD215" i="9"/>
  <c r="BD173" i="9"/>
  <c r="AO118" i="9"/>
  <c r="AO121" i="9"/>
  <c r="R118" i="9"/>
  <c r="R121" i="9"/>
  <c r="FS121" i="9"/>
  <c r="FS118" i="9"/>
  <c r="DL121" i="9"/>
  <c r="DL118" i="9"/>
  <c r="U121" i="9"/>
  <c r="U118" i="9"/>
  <c r="FI121" i="9"/>
  <c r="FI118" i="9"/>
  <c r="CP121" i="9"/>
  <c r="CP118" i="9"/>
  <c r="AU118" i="9"/>
  <c r="AU121" i="9"/>
  <c r="L118" i="9"/>
  <c r="L121" i="9"/>
  <c r="EZ118" i="9"/>
  <c r="EZ121" i="9"/>
  <c r="DQ118" i="9"/>
  <c r="DQ121" i="9"/>
  <c r="CH118" i="9"/>
  <c r="CH121" i="9"/>
  <c r="AA118" i="9"/>
  <c r="AA121" i="9"/>
  <c r="FO118" i="9"/>
  <c r="FO121" i="9"/>
  <c r="DH118" i="9"/>
  <c r="DH121" i="9"/>
  <c r="BM177" i="9"/>
  <c r="EX217" i="9"/>
  <c r="DD217" i="9"/>
  <c r="DO217" i="9"/>
  <c r="AU217" i="9"/>
  <c r="AR217" i="9"/>
  <c r="I215" i="9"/>
  <c r="I173" i="9"/>
  <c r="I177" i="9" s="1"/>
  <c r="EW215" i="9"/>
  <c r="EW173" i="9"/>
  <c r="EW177" i="9" s="1"/>
  <c r="DC215" i="9"/>
  <c r="DC173" i="9"/>
  <c r="BH215" i="9"/>
  <c r="BH173" i="9"/>
  <c r="BH177" i="9" s="1"/>
  <c r="M215" i="9"/>
  <c r="M173" i="9"/>
  <c r="FA215" i="9"/>
  <c r="FA173" i="9"/>
  <c r="FA177" i="9" s="1"/>
  <c r="CH215" i="9"/>
  <c r="CH173" i="9"/>
  <c r="AY215" i="9"/>
  <c r="AY173" i="9"/>
  <c r="AY177" i="9" s="1"/>
  <c r="D215" i="9"/>
  <c r="D173" i="9"/>
  <c r="ER215" i="9"/>
  <c r="ER173" i="9"/>
  <c r="CK215" i="9"/>
  <c r="CK173" i="9"/>
  <c r="AP215" i="9"/>
  <c r="AP173" i="9"/>
  <c r="AP177" i="9" s="1"/>
  <c r="AH215" i="9"/>
  <c r="AH173" i="9"/>
  <c r="AH177" i="9" s="1"/>
  <c r="DW215" i="9"/>
  <c r="DW173" i="9"/>
  <c r="DW177" i="9" s="1"/>
  <c r="BP215" i="9"/>
  <c r="BP173" i="9"/>
  <c r="BP177" i="9" s="1"/>
  <c r="BA118" i="9"/>
  <c r="BA121" i="9"/>
  <c r="CX118" i="9"/>
  <c r="CX121" i="9"/>
  <c r="BB118" i="9"/>
  <c r="BB121" i="9"/>
  <c r="DX121" i="9"/>
  <c r="DX118" i="9"/>
  <c r="AG121" i="9"/>
  <c r="AG118" i="9"/>
  <c r="FU121" i="9"/>
  <c r="FU118" i="9"/>
  <c r="DB121" i="9"/>
  <c r="DB118" i="9"/>
  <c r="BG118" i="9"/>
  <c r="BG121" i="9"/>
  <c r="X118" i="9"/>
  <c r="X121" i="9"/>
  <c r="FL118" i="9"/>
  <c r="FL121" i="9"/>
  <c r="EC118" i="9"/>
  <c r="EC121" i="9"/>
  <c r="CT118" i="9"/>
  <c r="CT121" i="9"/>
  <c r="AM118" i="9"/>
  <c r="AM121" i="9"/>
  <c r="F118" i="9"/>
  <c r="F121" i="9"/>
  <c r="DT118" i="9"/>
  <c r="DT121" i="9"/>
  <c r="FD217" i="9"/>
  <c r="CQ177" i="9"/>
  <c r="DM217" i="9"/>
  <c r="FM217" i="9"/>
  <c r="CS217" i="9"/>
  <c r="Y217" i="9"/>
  <c r="U215" i="9"/>
  <c r="U173" i="9"/>
  <c r="U177" i="9" s="1"/>
  <c r="FI215" i="9"/>
  <c r="FI173" i="9"/>
  <c r="FI177" i="9" s="1"/>
  <c r="DO215" i="9"/>
  <c r="DO173" i="9"/>
  <c r="DO177" i="9" s="1"/>
  <c r="BT215" i="9"/>
  <c r="BT173" i="9"/>
  <c r="Y215" i="9"/>
  <c r="Y173" i="9"/>
  <c r="FM215" i="9"/>
  <c r="FM173" i="9"/>
  <c r="FM177" i="9" s="1"/>
  <c r="CT215" i="9"/>
  <c r="CT173" i="9"/>
  <c r="CT177" i="9" s="1"/>
  <c r="BK215" i="9"/>
  <c r="BK173" i="9"/>
  <c r="BK177" i="9" s="1"/>
  <c r="P215" i="9"/>
  <c r="P173" i="9"/>
  <c r="FD215" i="9"/>
  <c r="FD173" i="9"/>
  <c r="CW215" i="9"/>
  <c r="CW173" i="9"/>
  <c r="CW177" i="9" s="1"/>
  <c r="BB215" i="9"/>
  <c r="BB173" i="9"/>
  <c r="EL215" i="9"/>
  <c r="EL173" i="9"/>
  <c r="EL177" i="9" s="1"/>
  <c r="EI215" i="9"/>
  <c r="EI173" i="9"/>
  <c r="EI177" i="9" s="1"/>
  <c r="CB215" i="9"/>
  <c r="CB173" i="9"/>
  <c r="BM118" i="9"/>
  <c r="BM121" i="9"/>
  <c r="FR118" i="9"/>
  <c r="FR121" i="9"/>
  <c r="FG121" i="9"/>
  <c r="FG118" i="9"/>
  <c r="EJ121" i="9"/>
  <c r="EJ118" i="9"/>
  <c r="AS121" i="9"/>
  <c r="AS118" i="9"/>
  <c r="AD118" i="9"/>
  <c r="AD121" i="9"/>
  <c r="DN121" i="9"/>
  <c r="DN118" i="9"/>
  <c r="BS118" i="9"/>
  <c r="BS121" i="9"/>
  <c r="AJ118" i="9"/>
  <c r="AJ121" i="9"/>
  <c r="FX118" i="9"/>
  <c r="FX121" i="9"/>
  <c r="EO118" i="9"/>
  <c r="EO121" i="9"/>
  <c r="DF118" i="9"/>
  <c r="DF121" i="9"/>
  <c r="AY118" i="9"/>
  <c r="AY121" i="9"/>
  <c r="DJ118" i="9"/>
  <c r="DJ121" i="9"/>
  <c r="EF118" i="9"/>
  <c r="EF121" i="9"/>
  <c r="BB217" i="9"/>
  <c r="AD217" i="9"/>
  <c r="BE217" i="9"/>
  <c r="BF217" i="9"/>
  <c r="FL217" i="9"/>
  <c r="CR217" i="9"/>
  <c r="X217" i="9"/>
  <c r="EL217" i="9"/>
  <c r="AG215" i="9"/>
  <c r="AG173" i="9"/>
  <c r="FU215" i="9"/>
  <c r="FU173" i="9"/>
  <c r="FU177" i="9" s="1"/>
  <c r="EA215" i="9"/>
  <c r="EA173" i="9"/>
  <c r="EA177" i="9" s="1"/>
  <c r="CF215" i="9"/>
  <c r="CF173" i="9"/>
  <c r="CF177" i="9" s="1"/>
  <c r="AK215" i="9"/>
  <c r="AK173" i="9"/>
  <c r="AK177" i="9" s="1"/>
  <c r="FZ41" i="9"/>
  <c r="DF215" i="9"/>
  <c r="DF173" i="9"/>
  <c r="BW215" i="9"/>
  <c r="BW173" i="9"/>
  <c r="AB215" i="9"/>
  <c r="AB173" i="9"/>
  <c r="FP215" i="9"/>
  <c r="FP173" i="9"/>
  <c r="DI215" i="9"/>
  <c r="DI173" i="9"/>
  <c r="BN215" i="9"/>
  <c r="BN173" i="9"/>
  <c r="BN177" i="9" s="1"/>
  <c r="G215" i="9"/>
  <c r="G173" i="9"/>
  <c r="EU215" i="9"/>
  <c r="EU173" i="9"/>
  <c r="EU177" i="9" s="1"/>
  <c r="CN215" i="9"/>
  <c r="CN173" i="9"/>
  <c r="CN177" i="9" s="1"/>
  <c r="BY118" i="9"/>
  <c r="BY121" i="9"/>
  <c r="AE121" i="9"/>
  <c r="AE118" i="9"/>
  <c r="H121" i="9"/>
  <c r="H118" i="9"/>
  <c r="EV121" i="9"/>
  <c r="EV118" i="9"/>
  <c r="BE121" i="9"/>
  <c r="BE118" i="9"/>
  <c r="EH118" i="9"/>
  <c r="EH121" i="9"/>
  <c r="DZ121" i="9"/>
  <c r="DZ118" i="9"/>
  <c r="CE118" i="9"/>
  <c r="CE121" i="9"/>
  <c r="AV118" i="9"/>
  <c r="AV121" i="9"/>
  <c r="M118" i="9"/>
  <c r="M121" i="9"/>
  <c r="FA118" i="9"/>
  <c r="FA121" i="9"/>
  <c r="DR118" i="9"/>
  <c r="DR121" i="9"/>
  <c r="BK118" i="9"/>
  <c r="BK121" i="9"/>
  <c r="D118" i="9"/>
  <c r="D121" i="9"/>
  <c r="ER118" i="9"/>
  <c r="ER121" i="9"/>
  <c r="FE217" i="9"/>
  <c r="FV217" i="9"/>
  <c r="I217" i="9"/>
  <c r="CB217" i="9"/>
  <c r="BD217" i="9"/>
  <c r="ER217" i="9"/>
  <c r="BX217" i="9"/>
  <c r="D217" i="9"/>
  <c r="EP217" i="9"/>
  <c r="BV217" i="9"/>
  <c r="J217" i="9"/>
  <c r="FA217" i="9"/>
  <c r="CG217" i="9"/>
  <c r="EO177" i="9"/>
  <c r="CP217" i="9"/>
  <c r="DZ177" i="9"/>
  <c r="AS215" i="9"/>
  <c r="AS173" i="9"/>
  <c r="CP215" i="9"/>
  <c r="CP173" i="9"/>
  <c r="EM215" i="9"/>
  <c r="EM173" i="9"/>
  <c r="CR215" i="9"/>
  <c r="CR173" i="9"/>
  <c r="AW215" i="9"/>
  <c r="AW173" i="9"/>
  <c r="V215" i="9"/>
  <c r="V173" i="9"/>
  <c r="V177" i="9" s="1"/>
  <c r="DR215" i="9"/>
  <c r="DR173" i="9"/>
  <c r="CI215" i="9"/>
  <c r="CI173" i="9"/>
  <c r="AN215" i="9"/>
  <c r="AN173" i="9"/>
  <c r="J215" i="9"/>
  <c r="J173" i="9"/>
  <c r="J177" i="9" s="1"/>
  <c r="DU215" i="9"/>
  <c r="DU173" i="9"/>
  <c r="BZ215" i="9"/>
  <c r="BZ173" i="9"/>
  <c r="BZ177" i="9" s="1"/>
  <c r="S215" i="9"/>
  <c r="S173" i="9"/>
  <c r="S177" i="9" s="1"/>
  <c r="FG215" i="9"/>
  <c r="FG173" i="9"/>
  <c r="CZ215" i="9"/>
  <c r="CZ173" i="9"/>
  <c r="CK118" i="9"/>
  <c r="CK121" i="9"/>
  <c r="BC121" i="9"/>
  <c r="BC118" i="9"/>
  <c r="T121" i="9"/>
  <c r="T118" i="9"/>
  <c r="FH121" i="9"/>
  <c r="FH118" i="9"/>
  <c r="BQ121" i="9"/>
  <c r="BQ118" i="9"/>
  <c r="S121" i="9"/>
  <c r="S118" i="9"/>
  <c r="EL121" i="9"/>
  <c r="EL118" i="9"/>
  <c r="CQ118" i="9"/>
  <c r="CQ121" i="9"/>
  <c r="BH118" i="9"/>
  <c r="BH121" i="9"/>
  <c r="Y118" i="9"/>
  <c r="Y121" i="9"/>
  <c r="FM118" i="9"/>
  <c r="FM121" i="9"/>
  <c r="ED118" i="9"/>
  <c r="ED121" i="9"/>
  <c r="BW118" i="9"/>
  <c r="BW121" i="9"/>
  <c r="P118" i="9"/>
  <c r="P121" i="9"/>
  <c r="FD118" i="9"/>
  <c r="FD121" i="9"/>
  <c r="F217" i="9"/>
  <c r="ES217" i="9"/>
  <c r="BB177" i="9"/>
  <c r="BJ177" i="9"/>
  <c r="EV217" i="9"/>
  <c r="EZ217" i="9"/>
  <c r="FK217" i="9"/>
  <c r="W217" i="9"/>
  <c r="AT217" i="9"/>
  <c r="FI217" i="9"/>
  <c r="BE215" i="9"/>
  <c r="BE173" i="9"/>
  <c r="K215" i="9"/>
  <c r="K173" i="9"/>
  <c r="EY215" i="9"/>
  <c r="EY173" i="9"/>
  <c r="DD215" i="9"/>
  <c r="DD173" i="9"/>
  <c r="DD177" i="9" s="1"/>
  <c r="BI215" i="9"/>
  <c r="BI173" i="9"/>
  <c r="BI177" i="9" s="1"/>
  <c r="BR215" i="9"/>
  <c r="BR173" i="9"/>
  <c r="BR177" i="9" s="1"/>
  <c r="ED215" i="9"/>
  <c r="ED173" i="9"/>
  <c r="ED177" i="9" s="1"/>
  <c r="CU215" i="9"/>
  <c r="CU173" i="9"/>
  <c r="AZ215" i="9"/>
  <c r="AZ173" i="9"/>
  <c r="FJ215" i="9"/>
  <c r="FJ173" i="9"/>
  <c r="FJ177" i="9" s="1"/>
  <c r="EG215" i="9"/>
  <c r="EG173" i="9"/>
  <c r="CL215" i="9"/>
  <c r="CL173" i="9"/>
  <c r="AE215" i="9"/>
  <c r="AE173" i="9"/>
  <c r="AE177" i="9" s="1"/>
  <c r="FS215" i="9"/>
  <c r="FS173" i="9"/>
  <c r="DL215" i="9"/>
  <c r="DL173" i="9"/>
  <c r="DL177" i="9" s="1"/>
  <c r="CW118" i="9"/>
  <c r="CW121" i="9"/>
  <c r="BO121" i="9"/>
  <c r="BO118" i="9"/>
  <c r="AF121" i="9"/>
  <c r="AF118" i="9"/>
  <c r="FT121" i="9"/>
  <c r="FT118" i="9"/>
  <c r="CC121" i="9"/>
  <c r="CC118" i="9"/>
  <c r="J121" i="9"/>
  <c r="J118" i="9"/>
  <c r="EX121" i="9"/>
  <c r="EX118" i="9"/>
  <c r="DC118" i="9"/>
  <c r="DC121" i="9"/>
  <c r="BT118" i="9"/>
  <c r="BT121" i="9"/>
  <c r="AK118" i="9"/>
  <c r="AK121" i="9"/>
  <c r="AP118" i="9"/>
  <c r="AP121" i="9"/>
  <c r="EP118" i="9"/>
  <c r="EP121" i="9"/>
  <c r="CI118" i="9"/>
  <c r="CI121" i="9"/>
  <c r="AB118" i="9"/>
  <c r="AB121" i="9"/>
  <c r="FP118" i="9"/>
  <c r="FP121" i="9"/>
  <c r="CB177" i="9"/>
  <c r="DK177" i="9"/>
  <c r="K177" i="9"/>
  <c r="EC177" i="9"/>
  <c r="BQ215" i="9"/>
  <c r="BQ173" i="9"/>
  <c r="BQ177" i="9" s="1"/>
  <c r="W215" i="9"/>
  <c r="W173" i="9"/>
  <c r="FK215" i="9"/>
  <c r="FK173" i="9"/>
  <c r="FK177" i="9" s="1"/>
  <c r="DP215" i="9"/>
  <c r="DP173" i="9"/>
  <c r="DP177" i="9" s="1"/>
  <c r="BU215" i="9"/>
  <c r="BU173" i="9"/>
  <c r="EX215" i="9"/>
  <c r="EX173" i="9"/>
  <c r="EP215" i="9"/>
  <c r="EP173" i="9"/>
  <c r="EP177" i="9" s="1"/>
  <c r="DG215" i="9"/>
  <c r="DG173" i="9"/>
  <c r="DG177" i="9" s="1"/>
  <c r="BL215" i="9"/>
  <c r="BL173" i="9"/>
  <c r="E215" i="9"/>
  <c r="E173" i="9"/>
  <c r="ES215" i="9"/>
  <c r="ES173" i="9"/>
  <c r="ES177" i="9" s="1"/>
  <c r="CX215" i="9"/>
  <c r="CX173" i="9"/>
  <c r="AQ215" i="9"/>
  <c r="AQ173" i="9"/>
  <c r="AQ177" i="9" s="1"/>
  <c r="BF215" i="9"/>
  <c r="BF173" i="9"/>
  <c r="BF177" i="9" s="1"/>
  <c r="DX215" i="9"/>
  <c r="DX173" i="9"/>
  <c r="DI118" i="9"/>
  <c r="DI121" i="9"/>
  <c r="CM121" i="9"/>
  <c r="CM118" i="9"/>
  <c r="AR121" i="9"/>
  <c r="AR118" i="9"/>
  <c r="BZ118" i="9"/>
  <c r="BZ121" i="9"/>
  <c r="CO121" i="9"/>
  <c r="CO118" i="9"/>
  <c r="V121" i="9"/>
  <c r="V118" i="9"/>
  <c r="FJ121" i="9"/>
  <c r="FJ118" i="9"/>
  <c r="DO118" i="9"/>
  <c r="DO121" i="9"/>
  <c r="CF118" i="9"/>
  <c r="CF121" i="9"/>
  <c r="AW118" i="9"/>
  <c r="AW121" i="9"/>
  <c r="N118" i="9"/>
  <c r="N121" i="9"/>
  <c r="FB118" i="9"/>
  <c r="FB121" i="9"/>
  <c r="CU118" i="9"/>
  <c r="CU121" i="9"/>
  <c r="AN118" i="9"/>
  <c r="AN121" i="9"/>
  <c r="DM177" i="9"/>
  <c r="AG177" i="9"/>
  <c r="FO177" i="9"/>
  <c r="CU177" i="9"/>
  <c r="EY177" i="9"/>
  <c r="T217" i="9"/>
  <c r="EN217" i="9"/>
  <c r="BT217" i="9"/>
  <c r="CR177" i="9"/>
  <c r="U217" i="9"/>
  <c r="CC215" i="9"/>
  <c r="CC173" i="9"/>
  <c r="CC177" i="9" s="1"/>
  <c r="AI215" i="9"/>
  <c r="AI173" i="9"/>
  <c r="AI177" i="9" s="1"/>
  <c r="FW215" i="9"/>
  <c r="FW173" i="9"/>
  <c r="FW177" i="9" s="1"/>
  <c r="EB215" i="9"/>
  <c r="EB173" i="9"/>
  <c r="CG215" i="9"/>
  <c r="CG173" i="9"/>
  <c r="N215" i="9"/>
  <c r="N173" i="9"/>
  <c r="FB215" i="9"/>
  <c r="FB173" i="9"/>
  <c r="DS215" i="9"/>
  <c r="DS173" i="9"/>
  <c r="DS177" i="9" s="1"/>
  <c r="BX215" i="9"/>
  <c r="BX173" i="9"/>
  <c r="Q215" i="9"/>
  <c r="Q173" i="9"/>
  <c r="FE215" i="9"/>
  <c r="FE173" i="9"/>
  <c r="FE177" i="9" s="1"/>
  <c r="DJ215" i="9"/>
  <c r="DJ173" i="9"/>
  <c r="DJ177" i="9" s="1"/>
  <c r="BC215" i="9"/>
  <c r="BC173" i="9"/>
  <c r="BC177" i="9" s="1"/>
  <c r="DN215" i="9"/>
  <c r="DN173" i="9"/>
  <c r="EJ215" i="9"/>
  <c r="EJ173" i="9"/>
  <c r="EJ177" i="9" s="1"/>
  <c r="DU118" i="9"/>
  <c r="DU121" i="9"/>
  <c r="CY121" i="9"/>
  <c r="CY118" i="9"/>
  <c r="BD121" i="9"/>
  <c r="BD118" i="9"/>
  <c r="ET118" i="9"/>
  <c r="ET121" i="9"/>
  <c r="DA121" i="9"/>
  <c r="DA118" i="9"/>
  <c r="AH121" i="9"/>
  <c r="AH118" i="9"/>
  <c r="FV121" i="9"/>
  <c r="FV118" i="9"/>
  <c r="EA118" i="9"/>
  <c r="EA121" i="9"/>
  <c r="CR118" i="9"/>
  <c r="CR121" i="9"/>
  <c r="BI118" i="9"/>
  <c r="BI121" i="9"/>
  <c r="Z118" i="9"/>
  <c r="Z121" i="9"/>
  <c r="FN118" i="9"/>
  <c r="FN121" i="9"/>
  <c r="DG118" i="9"/>
  <c r="DG121" i="9"/>
  <c r="AZ118" i="9"/>
  <c r="AZ121" i="9"/>
  <c r="CW217" i="9"/>
  <c r="EJ217" i="9"/>
  <c r="FS177" i="9"/>
  <c r="DT217" i="9"/>
  <c r="AS177" i="9"/>
  <c r="W177" i="9"/>
  <c r="DQ177" i="9"/>
  <c r="AW177" i="9"/>
  <c r="EW217" i="9"/>
  <c r="C319" i="9"/>
  <c r="FZ319" i="9" s="1"/>
  <c r="FZ305" i="9"/>
  <c r="GB305" i="9" s="1"/>
  <c r="FZ105" i="9"/>
  <c r="CO215" i="9"/>
  <c r="CO173" i="9"/>
  <c r="AU215" i="9"/>
  <c r="AU173" i="9"/>
  <c r="AU177" i="9" s="1"/>
  <c r="CD215" i="9"/>
  <c r="CD173" i="9"/>
  <c r="CD177" i="9" s="1"/>
  <c r="EN215" i="9"/>
  <c r="EN173" i="9"/>
  <c r="EN177" i="9" s="1"/>
  <c r="CS215" i="9"/>
  <c r="CS173" i="9"/>
  <c r="Z215" i="9"/>
  <c r="Z173" i="9"/>
  <c r="Z177" i="9" s="1"/>
  <c r="FN215" i="9"/>
  <c r="FN173" i="9"/>
  <c r="EE215" i="9"/>
  <c r="EE173" i="9"/>
  <c r="CJ215" i="9"/>
  <c r="CJ173" i="9"/>
  <c r="AC215" i="9"/>
  <c r="AC173" i="9"/>
  <c r="AC177" i="9" s="1"/>
  <c r="FQ215" i="9"/>
  <c r="FQ173" i="9"/>
  <c r="FQ177" i="9" s="1"/>
  <c r="DV215" i="9"/>
  <c r="DV173" i="9"/>
  <c r="DV177" i="9" s="1"/>
  <c r="BO215" i="9"/>
  <c r="BO173" i="9"/>
  <c r="H215" i="9"/>
  <c r="H173" i="9"/>
  <c r="EV215" i="9"/>
  <c r="EV173" i="9"/>
  <c r="EV177" i="9" s="1"/>
  <c r="EG118" i="9"/>
  <c r="EG121" i="9"/>
  <c r="DK121" i="9"/>
  <c r="DK118" i="9"/>
  <c r="BP121" i="9"/>
  <c r="BP118" i="9"/>
  <c r="G121" i="9"/>
  <c r="G118" i="9"/>
  <c r="DM121" i="9"/>
  <c r="DM118" i="9"/>
  <c r="AT121" i="9"/>
  <c r="AT118" i="9"/>
  <c r="BN118" i="9"/>
  <c r="BN121" i="9"/>
  <c r="EM118" i="9"/>
  <c r="EM121" i="9"/>
  <c r="DD118" i="9"/>
  <c r="DD121" i="9"/>
  <c r="BU118" i="9"/>
  <c r="BU121" i="9"/>
  <c r="AL118" i="9"/>
  <c r="AL121" i="9"/>
  <c r="CL118" i="9"/>
  <c r="CL121" i="9"/>
  <c r="DS118" i="9"/>
  <c r="DS121" i="9"/>
  <c r="BL118" i="9"/>
  <c r="BL121" i="9"/>
  <c r="FR177" i="9"/>
  <c r="CX177" i="9"/>
  <c r="AD177" i="9"/>
  <c r="CK177" i="9"/>
  <c r="Q177" i="9"/>
  <c r="DX217" i="9"/>
  <c r="O177" i="9"/>
  <c r="DF177" i="9"/>
  <c r="EH217" i="9"/>
  <c r="BT177" i="9"/>
  <c r="BS217" i="9"/>
  <c r="DA215" i="9"/>
  <c r="DA173" i="9"/>
  <c r="BG215" i="9"/>
  <c r="BG173" i="9"/>
  <c r="BG177" i="9" s="1"/>
  <c r="L215" i="9"/>
  <c r="L173" i="9"/>
  <c r="EZ215" i="9"/>
  <c r="EZ173" i="9"/>
  <c r="DE215" i="9"/>
  <c r="DE173" i="9"/>
  <c r="AL215" i="9"/>
  <c r="AL173" i="9"/>
  <c r="AT215" i="9"/>
  <c r="AT173" i="9"/>
  <c r="AT177" i="9" s="1"/>
  <c r="EQ215" i="9"/>
  <c r="EQ173" i="9"/>
  <c r="CV215" i="9"/>
  <c r="CV173" i="9"/>
  <c r="AO215" i="9"/>
  <c r="AO173" i="9"/>
  <c r="FV215" i="9"/>
  <c r="FV173" i="9"/>
  <c r="FV177" i="9" s="1"/>
  <c r="EH215" i="9"/>
  <c r="EH173" i="9"/>
  <c r="EH177" i="9" s="1"/>
  <c r="CA215" i="9"/>
  <c r="CA173" i="9"/>
  <c r="CA177" i="9" s="1"/>
  <c r="T215" i="9"/>
  <c r="T173" i="9"/>
  <c r="T177" i="9" s="1"/>
  <c r="FH215" i="9"/>
  <c r="FH173" i="9"/>
  <c r="FH177" i="9" s="1"/>
  <c r="E118" i="9"/>
  <c r="E121" i="9"/>
  <c r="ES118" i="9"/>
  <c r="ES121" i="9"/>
  <c r="DW121" i="9"/>
  <c r="DW118" i="9"/>
  <c r="CB121" i="9"/>
  <c r="CB118" i="9"/>
  <c r="AQ121" i="9"/>
  <c r="AQ118" i="9"/>
  <c r="DY121" i="9"/>
  <c r="DY118" i="9"/>
  <c r="BF121" i="9"/>
  <c r="BF118" i="9"/>
  <c r="K118" i="9"/>
  <c r="K121" i="9"/>
  <c r="EY118" i="9"/>
  <c r="EY121" i="9"/>
  <c r="DP118" i="9"/>
  <c r="DP121" i="9"/>
  <c r="CG118" i="9"/>
  <c r="CG121" i="9"/>
  <c r="AX118" i="9"/>
  <c r="AX121" i="9"/>
  <c r="DV118" i="9"/>
  <c r="DV121" i="9"/>
  <c r="EE118" i="9"/>
  <c r="EE121" i="9"/>
  <c r="BX118" i="9"/>
  <c r="BX121" i="9"/>
  <c r="FZ173" i="9" l="1"/>
  <c r="FZ215" i="9"/>
  <c r="CZ313" i="9"/>
  <c r="CZ174" i="9"/>
  <c r="FV313" i="9"/>
  <c r="FV174" i="9"/>
  <c r="FV182" i="9" s="1"/>
  <c r="FV226" i="9" s="1"/>
  <c r="DE313" i="9"/>
  <c r="DE174" i="9"/>
  <c r="H313" i="9"/>
  <c r="H174" i="9"/>
  <c r="EE313" i="9"/>
  <c r="EE174" i="9"/>
  <c r="AU313" i="9"/>
  <c r="AU174" i="9"/>
  <c r="AU182" i="9" s="1"/>
  <c r="AU226" i="9" s="1"/>
  <c r="BC313" i="9"/>
  <c r="BC174" i="9"/>
  <c r="BC182" i="9" s="1"/>
  <c r="BC226" i="9" s="1"/>
  <c r="FB313" i="9"/>
  <c r="FB174" i="9"/>
  <c r="CC313" i="9"/>
  <c r="CC174" i="9"/>
  <c r="CC182" i="9" s="1"/>
  <c r="CC226" i="9" s="1"/>
  <c r="H177" i="9"/>
  <c r="CF313" i="9"/>
  <c r="CF174" i="9"/>
  <c r="CF182" i="9" s="1"/>
  <c r="CF226" i="9" s="1"/>
  <c r="FX313" i="9"/>
  <c r="FX174" i="9"/>
  <c r="FX182" i="9" s="1"/>
  <c r="FX226" i="9" s="1"/>
  <c r="DT313" i="9"/>
  <c r="DT174" i="9"/>
  <c r="DT177" i="9"/>
  <c r="BE313" i="9"/>
  <c r="BE174" i="9"/>
  <c r="BY313" i="9"/>
  <c r="BY174" i="9"/>
  <c r="AO313" i="9"/>
  <c r="AO174" i="9"/>
  <c r="EZ313" i="9"/>
  <c r="EZ174" i="9"/>
  <c r="BO313" i="9"/>
  <c r="BO174" i="9"/>
  <c r="FN313" i="9"/>
  <c r="FN174" i="9"/>
  <c r="CO313" i="9"/>
  <c r="CO174" i="9"/>
  <c r="DJ313" i="9"/>
  <c r="DJ174" i="9"/>
  <c r="DJ182" i="9" s="1"/>
  <c r="DJ226" i="9" s="1"/>
  <c r="N313" i="9"/>
  <c r="N174" i="9"/>
  <c r="EA313" i="9"/>
  <c r="EA174" i="9"/>
  <c r="EA182" i="9" s="1"/>
  <c r="EA226" i="9" s="1"/>
  <c r="AJ313" i="9"/>
  <c r="AJ174" i="9"/>
  <c r="AJ182" i="9" s="1"/>
  <c r="AJ226" i="9" s="1"/>
  <c r="FN177" i="9"/>
  <c r="AR313" i="9"/>
  <c r="AR174" i="9"/>
  <c r="AR182" i="9" s="1"/>
  <c r="AR226" i="9" s="1"/>
  <c r="FO313" i="9"/>
  <c r="FO174" i="9"/>
  <c r="FO182" i="9" s="1"/>
  <c r="FO226" i="9" s="1"/>
  <c r="BY177" i="9"/>
  <c r="EM313" i="9"/>
  <c r="EM174" i="9"/>
  <c r="CH313" i="9"/>
  <c r="CH174" i="9"/>
  <c r="BS313" i="9"/>
  <c r="BS174" i="9"/>
  <c r="CX313" i="9"/>
  <c r="CX174" i="9"/>
  <c r="CX182" i="9" s="1"/>
  <c r="CX226" i="9" s="1"/>
  <c r="EX313" i="9"/>
  <c r="EX174" i="9"/>
  <c r="CL313" i="9"/>
  <c r="CL174" i="9"/>
  <c r="BR313" i="9"/>
  <c r="BR174" i="9"/>
  <c r="BR182" i="9" s="1"/>
  <c r="BR226" i="9" s="1"/>
  <c r="FG313" i="9"/>
  <c r="FG174" i="9"/>
  <c r="CI313" i="9"/>
  <c r="CI174" i="9"/>
  <c r="CP313" i="9"/>
  <c r="CP174" i="9"/>
  <c r="CN313" i="9"/>
  <c r="CN174" i="9"/>
  <c r="CN182" i="9" s="1"/>
  <c r="CN226" i="9" s="1"/>
  <c r="AB313" i="9"/>
  <c r="AB174" i="9"/>
  <c r="AB177" i="9"/>
  <c r="CW313" i="9"/>
  <c r="CW174" i="9"/>
  <c r="CW182" i="9" s="1"/>
  <c r="CW226" i="9" s="1"/>
  <c r="Y313" i="9"/>
  <c r="Y174" i="9"/>
  <c r="AP313" i="9"/>
  <c r="AP174" i="9"/>
  <c r="AP182" i="9" s="1"/>
  <c r="AP226" i="9" s="1"/>
  <c r="FA313" i="9"/>
  <c r="FA174" i="9"/>
  <c r="FA182" i="9" s="1"/>
  <c r="FA226" i="9" s="1"/>
  <c r="EF313" i="9"/>
  <c r="EF174" i="9"/>
  <c r="EF177" i="9"/>
  <c r="AV313" i="9"/>
  <c r="AV174" i="9"/>
  <c r="CM313" i="9"/>
  <c r="CM174" i="9"/>
  <c r="O313" i="9"/>
  <c r="O174" i="9"/>
  <c r="O182" i="9" s="1"/>
  <c r="O226" i="9" s="1"/>
  <c r="DM313" i="9"/>
  <c r="DM174" i="9"/>
  <c r="DM182" i="9" s="1"/>
  <c r="DM226" i="9" s="1"/>
  <c r="FC313" i="9"/>
  <c r="FC174" i="9"/>
  <c r="FH313" i="9"/>
  <c r="FH174" i="9"/>
  <c r="FH182" i="9" s="1"/>
  <c r="FH226" i="9" s="1"/>
  <c r="CV313" i="9"/>
  <c r="CV174" i="9"/>
  <c r="CV177" i="9"/>
  <c r="L313" i="9"/>
  <c r="L174" i="9"/>
  <c r="DV313" i="9"/>
  <c r="DV174" i="9"/>
  <c r="DV182" i="9" s="1"/>
  <c r="DV226" i="9" s="1"/>
  <c r="Z313" i="9"/>
  <c r="Z174" i="9"/>
  <c r="Z182" i="9" s="1"/>
  <c r="Z226" i="9" s="1"/>
  <c r="FE313" i="9"/>
  <c r="FE174" i="9"/>
  <c r="FE182" i="9" s="1"/>
  <c r="FE226" i="9" s="1"/>
  <c r="CG313" i="9"/>
  <c r="CG174" i="9"/>
  <c r="FU313" i="9"/>
  <c r="FU174" i="9"/>
  <c r="FU182" i="9" s="1"/>
  <c r="FU226" i="9" s="1"/>
  <c r="EE177" i="9"/>
  <c r="CE313" i="9"/>
  <c r="CE174" i="9"/>
  <c r="CE182" i="9" s="1"/>
  <c r="CE226" i="9" s="1"/>
  <c r="CY313" i="9"/>
  <c r="CY174" i="9"/>
  <c r="CY182" i="9" s="1"/>
  <c r="CY226" i="9" s="1"/>
  <c r="AA313" i="9"/>
  <c r="AA174" i="9"/>
  <c r="AA182" i="9" s="1"/>
  <c r="AA226" i="9" s="1"/>
  <c r="I313" i="9"/>
  <c r="I174" i="9"/>
  <c r="I182" i="9" s="1"/>
  <c r="I226" i="9" s="1"/>
  <c r="ES313" i="9"/>
  <c r="ES174" i="9"/>
  <c r="ES182" i="9" s="1"/>
  <c r="ES226" i="9" s="1"/>
  <c r="BU313" i="9"/>
  <c r="BU174" i="9"/>
  <c r="EG313" i="9"/>
  <c r="EG174" i="9"/>
  <c r="BI313" i="9"/>
  <c r="BI174" i="9"/>
  <c r="BI182" i="9" s="1"/>
  <c r="BI226" i="9" s="1"/>
  <c r="S313" i="9"/>
  <c r="S174" i="9"/>
  <c r="S182" i="9" s="1"/>
  <c r="S226" i="9" s="1"/>
  <c r="DR313" i="9"/>
  <c r="DR174" i="9"/>
  <c r="AS313" i="9"/>
  <c r="AS174" i="9"/>
  <c r="AS182" i="9" s="1"/>
  <c r="AS226" i="9" s="1"/>
  <c r="EU313" i="9"/>
  <c r="EU174" i="9"/>
  <c r="EU182" i="9" s="1"/>
  <c r="EU226" i="9" s="1"/>
  <c r="BW313" i="9"/>
  <c r="BW174" i="9"/>
  <c r="FD313" i="9"/>
  <c r="FD174" i="9"/>
  <c r="FD177" i="9"/>
  <c r="BT313" i="9"/>
  <c r="BT174" i="9"/>
  <c r="BT182" i="9" s="1"/>
  <c r="BT226" i="9" s="1"/>
  <c r="CK313" i="9"/>
  <c r="CK174" i="9"/>
  <c r="CK182" i="9" s="1"/>
  <c r="CK226" i="9" s="1"/>
  <c r="M313" i="9"/>
  <c r="M174" i="9"/>
  <c r="N177" i="9"/>
  <c r="BD313" i="9"/>
  <c r="BD174" i="9"/>
  <c r="DZ313" i="9"/>
  <c r="DZ174" i="9"/>
  <c r="DZ182" i="9" s="1"/>
  <c r="DZ226" i="9" s="1"/>
  <c r="CQ313" i="9"/>
  <c r="CQ174" i="9"/>
  <c r="CQ182" i="9" s="1"/>
  <c r="CQ226" i="9" s="1"/>
  <c r="Y177" i="9"/>
  <c r="ET313" i="9"/>
  <c r="ET174" i="9"/>
  <c r="ET182" i="9" s="1"/>
  <c r="ET226" i="9" s="1"/>
  <c r="AX313" i="9"/>
  <c r="AX174" i="9"/>
  <c r="AX182" i="9" s="1"/>
  <c r="AX226" i="9" s="1"/>
  <c r="DE177" i="9"/>
  <c r="CM177" i="9"/>
  <c r="CL177" i="9"/>
  <c r="T313" i="9"/>
  <c r="T174" i="9"/>
  <c r="T182" i="9" s="1"/>
  <c r="T226" i="9" s="1"/>
  <c r="EQ313" i="9"/>
  <c r="EQ174" i="9"/>
  <c r="BG313" i="9"/>
  <c r="BG174" i="9"/>
  <c r="BG182" i="9" s="1"/>
  <c r="BG226" i="9" s="1"/>
  <c r="CI177" i="9"/>
  <c r="FQ313" i="9"/>
  <c r="FQ174" i="9"/>
  <c r="FQ182" i="9" s="1"/>
  <c r="FQ226" i="9" s="1"/>
  <c r="CS313" i="9"/>
  <c r="CS174" i="9"/>
  <c r="Q313" i="9"/>
  <c r="Q174" i="9"/>
  <c r="Q182" i="9" s="1"/>
  <c r="Q226" i="9" s="1"/>
  <c r="EB313" i="9"/>
  <c r="EB174" i="9"/>
  <c r="DR177" i="9"/>
  <c r="EB177" i="9"/>
  <c r="AG313" i="9"/>
  <c r="AG174" i="9"/>
  <c r="AG182" i="9" s="1"/>
  <c r="AG226" i="9" s="1"/>
  <c r="CH177" i="9"/>
  <c r="CS177" i="9"/>
  <c r="FG177" i="9"/>
  <c r="BW177" i="9"/>
  <c r="DY313" i="9"/>
  <c r="DY174" i="9"/>
  <c r="DY182" i="9" s="1"/>
  <c r="DY226" i="9" s="1"/>
  <c r="FF313" i="9"/>
  <c r="FF174" i="9"/>
  <c r="BJ313" i="9"/>
  <c r="BJ174" i="9"/>
  <c r="BJ182" i="9" s="1"/>
  <c r="BJ226" i="9" s="1"/>
  <c r="FF177" i="9"/>
  <c r="AN313" i="9"/>
  <c r="AN174" i="9"/>
  <c r="AN177" i="9"/>
  <c r="FC177" i="9"/>
  <c r="BE177" i="9"/>
  <c r="E313" i="9"/>
  <c r="E174" i="9"/>
  <c r="DP313" i="9"/>
  <c r="DP174" i="9"/>
  <c r="DP182" i="9" s="1"/>
  <c r="DP226" i="9" s="1"/>
  <c r="FJ313" i="9"/>
  <c r="FJ174" i="9"/>
  <c r="FJ182" i="9" s="1"/>
  <c r="FJ226" i="9" s="1"/>
  <c r="DD313" i="9"/>
  <c r="DD174" i="9"/>
  <c r="DD182" i="9" s="1"/>
  <c r="DD226" i="9" s="1"/>
  <c r="BZ313" i="9"/>
  <c r="BZ174" i="9"/>
  <c r="BZ182" i="9" s="1"/>
  <c r="BZ226" i="9" s="1"/>
  <c r="V313" i="9"/>
  <c r="V174" i="9"/>
  <c r="V182" i="9" s="1"/>
  <c r="V226" i="9" s="1"/>
  <c r="EM177" i="9"/>
  <c r="G313" i="9"/>
  <c r="DF313" i="9"/>
  <c r="DF174" i="9"/>
  <c r="DF182" i="9" s="1"/>
  <c r="DF226" i="9" s="1"/>
  <c r="CB313" i="9"/>
  <c r="CB174" i="9"/>
  <c r="CB182" i="9" s="1"/>
  <c r="CB226" i="9" s="1"/>
  <c r="P313" i="9"/>
  <c r="P174" i="9"/>
  <c r="P177" i="9"/>
  <c r="DO313" i="9"/>
  <c r="DO174" i="9"/>
  <c r="DO182" i="9" s="1"/>
  <c r="DO226" i="9" s="1"/>
  <c r="L177" i="9"/>
  <c r="BO177" i="9"/>
  <c r="ER313" i="9"/>
  <c r="ER174" i="9"/>
  <c r="ER177" i="9"/>
  <c r="BH313" i="9"/>
  <c r="BH174" i="9"/>
  <c r="BH182" i="9" s="1"/>
  <c r="BH226" i="9" s="1"/>
  <c r="FB177" i="9"/>
  <c r="DK313" i="9"/>
  <c r="DK174" i="9"/>
  <c r="DK182" i="9" s="1"/>
  <c r="DK226" i="9" s="1"/>
  <c r="AM313" i="9"/>
  <c r="AM174" i="9"/>
  <c r="AM182" i="9" s="1"/>
  <c r="AM226" i="9" s="1"/>
  <c r="EK313" i="9"/>
  <c r="EK174" i="9"/>
  <c r="EK182" i="9" s="1"/>
  <c r="EK226" i="9" s="1"/>
  <c r="F313" i="9"/>
  <c r="F174" i="9"/>
  <c r="F182" i="9" s="1"/>
  <c r="F226" i="9" s="1"/>
  <c r="DQ313" i="9"/>
  <c r="DQ174" i="9"/>
  <c r="DQ182" i="9" s="1"/>
  <c r="DQ226" i="9" s="1"/>
  <c r="EQ177" i="9"/>
  <c r="AV177" i="9"/>
  <c r="ED313" i="9"/>
  <c r="ED174" i="9"/>
  <c r="ED182" i="9" s="1"/>
  <c r="ED226" i="9" s="1"/>
  <c r="FM313" i="9"/>
  <c r="FM174" i="9"/>
  <c r="FM182" i="9" s="1"/>
  <c r="FM226" i="9" s="1"/>
  <c r="AH313" i="9"/>
  <c r="AH174" i="9"/>
  <c r="AH182" i="9" s="1"/>
  <c r="AH226" i="9" s="1"/>
  <c r="CA313" i="9"/>
  <c r="CA174" i="9"/>
  <c r="CA182" i="9" s="1"/>
  <c r="CA226" i="9" s="1"/>
  <c r="AT313" i="9"/>
  <c r="AT174" i="9"/>
  <c r="AT182" i="9" s="1"/>
  <c r="AT226" i="9" s="1"/>
  <c r="DA313" i="9"/>
  <c r="DA174" i="9"/>
  <c r="AC313" i="9"/>
  <c r="AC174" i="9"/>
  <c r="AC182" i="9" s="1"/>
  <c r="AC226" i="9" s="1"/>
  <c r="EN313" i="9"/>
  <c r="EN174" i="9"/>
  <c r="EN182" i="9" s="1"/>
  <c r="EN226" i="9" s="1"/>
  <c r="EJ313" i="9"/>
  <c r="EJ174" i="9"/>
  <c r="EJ182" i="9" s="1"/>
  <c r="EJ226" i="9" s="1"/>
  <c r="BX313" i="9"/>
  <c r="BX174" i="9"/>
  <c r="BX177" i="9"/>
  <c r="FW313" i="9"/>
  <c r="FW174" i="9"/>
  <c r="FW182" i="9" s="1"/>
  <c r="FW226" i="9" s="1"/>
  <c r="AO177" i="9"/>
  <c r="BU177" i="9"/>
  <c r="EZ177" i="9"/>
  <c r="EG177" i="9"/>
  <c r="R313" i="9"/>
  <c r="EP313" i="9"/>
  <c r="EP174" i="9"/>
  <c r="EP182" i="9" s="1"/>
  <c r="EP226" i="9" s="1"/>
  <c r="DX313" i="9"/>
  <c r="DX174" i="9"/>
  <c r="BL313" i="9"/>
  <c r="BL174" i="9"/>
  <c r="BL177" i="9"/>
  <c r="FK313" i="9"/>
  <c r="FK174" i="9"/>
  <c r="FK182" i="9" s="1"/>
  <c r="FK226" i="9" s="1"/>
  <c r="DL313" i="9"/>
  <c r="DL174" i="9"/>
  <c r="DL182" i="9" s="1"/>
  <c r="DL226" i="9" s="1"/>
  <c r="AZ313" i="9"/>
  <c r="AZ174" i="9"/>
  <c r="AZ177" i="9"/>
  <c r="EY313" i="9"/>
  <c r="EY174" i="9"/>
  <c r="EY182" i="9" s="1"/>
  <c r="EY226" i="9" s="1"/>
  <c r="DU313" i="9"/>
  <c r="DU174" i="9"/>
  <c r="AW313" i="9"/>
  <c r="AW174" i="9"/>
  <c r="AW182" i="9" s="1"/>
  <c r="AW226" i="9" s="1"/>
  <c r="BN313" i="9"/>
  <c r="BN174" i="9"/>
  <c r="BN182" i="9" s="1"/>
  <c r="BN226" i="9" s="1"/>
  <c r="EI313" i="9"/>
  <c r="EI174" i="9"/>
  <c r="EI182" i="9" s="1"/>
  <c r="EI226" i="9" s="1"/>
  <c r="BK313" i="9"/>
  <c r="BK174" i="9"/>
  <c r="BK182" i="9" s="1"/>
  <c r="BK226" i="9" s="1"/>
  <c r="FI313" i="9"/>
  <c r="FI174" i="9"/>
  <c r="FI182" i="9" s="1"/>
  <c r="FI226" i="9" s="1"/>
  <c r="BP313" i="9"/>
  <c r="BP174" i="9"/>
  <c r="BP182" i="9" s="1"/>
  <c r="BP226" i="9" s="1"/>
  <c r="D313" i="9"/>
  <c r="D174" i="9"/>
  <c r="D177" i="9"/>
  <c r="DC313" i="9"/>
  <c r="FR313" i="9"/>
  <c r="FR174" i="9"/>
  <c r="FR182" i="9" s="1"/>
  <c r="FR226" i="9" s="1"/>
  <c r="BV313" i="9"/>
  <c r="BV174" i="9"/>
  <c r="BV182" i="9" s="1"/>
  <c r="BV226" i="9" s="1"/>
  <c r="BA313" i="9"/>
  <c r="BA174" i="9"/>
  <c r="BA182" i="9" s="1"/>
  <c r="BA226" i="9" s="1"/>
  <c r="FL313" i="9"/>
  <c r="FL174" i="9"/>
  <c r="FL182" i="9" s="1"/>
  <c r="FL226" i="9" s="1"/>
  <c r="CP177" i="9"/>
  <c r="AQ313" i="9"/>
  <c r="AQ174" i="9"/>
  <c r="AQ182" i="9" s="1"/>
  <c r="AQ226" i="9" s="1"/>
  <c r="BB313" i="9"/>
  <c r="BB174" i="9"/>
  <c r="BB182" i="9" s="1"/>
  <c r="BB226" i="9" s="1"/>
  <c r="EH313" i="9"/>
  <c r="EH174" i="9"/>
  <c r="EH182" i="9" s="1"/>
  <c r="EH226" i="9" s="1"/>
  <c r="AL313" i="9"/>
  <c r="AL174" i="9"/>
  <c r="AL177" i="9"/>
  <c r="EV313" i="9"/>
  <c r="EV174" i="9"/>
  <c r="EV182" i="9" s="1"/>
  <c r="EV226" i="9" s="1"/>
  <c r="CJ313" i="9"/>
  <c r="CJ174" i="9"/>
  <c r="CJ177" i="9"/>
  <c r="CD313" i="9"/>
  <c r="CD174" i="9"/>
  <c r="CD182" i="9" s="1"/>
  <c r="CD226" i="9" s="1"/>
  <c r="DN313" i="9"/>
  <c r="DS313" i="9"/>
  <c r="DS174" i="9"/>
  <c r="DS182" i="9" s="1"/>
  <c r="DS226" i="9" s="1"/>
  <c r="AI313" i="9"/>
  <c r="AI174" i="9"/>
  <c r="AI182" i="9" s="1"/>
  <c r="AI226" i="9" s="1"/>
  <c r="AK313" i="9"/>
  <c r="AK174" i="9"/>
  <c r="AK182" i="9" s="1"/>
  <c r="AK226" i="9" s="1"/>
  <c r="BS177" i="9"/>
  <c r="CZ177" i="9"/>
  <c r="BD177" i="9"/>
  <c r="EC313" i="9"/>
  <c r="EC174" i="9"/>
  <c r="EC182" i="9" s="1"/>
  <c r="EC226" i="9" s="1"/>
  <c r="BM313" i="9"/>
  <c r="BM174" i="9"/>
  <c r="BM182" i="9" s="1"/>
  <c r="BM226" i="9" s="1"/>
  <c r="BQ313" i="9"/>
  <c r="BQ174" i="9"/>
  <c r="BQ182" i="9" s="1"/>
  <c r="BQ226" i="9" s="1"/>
  <c r="AE313" i="9"/>
  <c r="AE174" i="9"/>
  <c r="AE182" i="9" s="1"/>
  <c r="AE226" i="9" s="1"/>
  <c r="FP313" i="9"/>
  <c r="FP174" i="9"/>
  <c r="FP177" i="9"/>
  <c r="DB313" i="9"/>
  <c r="DB174" i="9"/>
  <c r="AF313" i="9"/>
  <c r="AF174" i="9"/>
  <c r="AF182" i="9" s="1"/>
  <c r="AF226" i="9" s="1"/>
  <c r="DB177" i="9"/>
  <c r="EX177" i="9"/>
  <c r="BF313" i="9"/>
  <c r="BF174" i="9"/>
  <c r="BF182" i="9" s="1"/>
  <c r="BF226" i="9" s="1"/>
  <c r="DG313" i="9"/>
  <c r="DG174" i="9"/>
  <c r="DG182" i="9" s="1"/>
  <c r="DG226" i="9" s="1"/>
  <c r="W313" i="9"/>
  <c r="W174" i="9"/>
  <c r="W182" i="9" s="1"/>
  <c r="W226" i="9" s="1"/>
  <c r="FS313" i="9"/>
  <c r="FS174" i="9"/>
  <c r="FS182" i="9" s="1"/>
  <c r="FS226" i="9" s="1"/>
  <c r="CU313" i="9"/>
  <c r="CU174" i="9"/>
  <c r="CU182" i="9" s="1"/>
  <c r="CU226" i="9" s="1"/>
  <c r="K313" i="9"/>
  <c r="K174" i="9"/>
  <c r="K182" i="9" s="1"/>
  <c r="K226" i="9" s="1"/>
  <c r="J313" i="9"/>
  <c r="J174" i="9"/>
  <c r="J182" i="9" s="1"/>
  <c r="J226" i="9" s="1"/>
  <c r="CR313" i="9"/>
  <c r="CR174" i="9"/>
  <c r="CR182" i="9" s="1"/>
  <c r="CR226" i="9" s="1"/>
  <c r="DA177" i="9"/>
  <c r="DI313" i="9"/>
  <c r="DU177" i="9"/>
  <c r="EL313" i="9"/>
  <c r="EL174" i="9"/>
  <c r="EL182" i="9" s="1"/>
  <c r="EL226" i="9" s="1"/>
  <c r="CT313" i="9"/>
  <c r="CT174" i="9"/>
  <c r="CT182" i="9" s="1"/>
  <c r="CT226" i="9" s="1"/>
  <c r="U313" i="9"/>
  <c r="U174" i="9"/>
  <c r="U182" i="9" s="1"/>
  <c r="U226" i="9" s="1"/>
  <c r="CG177" i="9"/>
  <c r="DW313" i="9"/>
  <c r="DW174" i="9"/>
  <c r="DW182" i="9" s="1"/>
  <c r="DW226" i="9" s="1"/>
  <c r="AY313" i="9"/>
  <c r="AY174" i="9"/>
  <c r="AY182" i="9" s="1"/>
  <c r="AY226" i="9" s="1"/>
  <c r="EW313" i="9"/>
  <c r="EW174" i="9"/>
  <c r="EW182" i="9" s="1"/>
  <c r="EW226" i="9" s="1"/>
  <c r="AD313" i="9"/>
  <c r="AD174" i="9"/>
  <c r="AD182" i="9" s="1"/>
  <c r="AD226" i="9" s="1"/>
  <c r="EO313" i="9"/>
  <c r="EO174" i="9"/>
  <c r="EO182" i="9" s="1"/>
  <c r="EO226" i="9" s="1"/>
  <c r="M177" i="9"/>
  <c r="FT313" i="9"/>
  <c r="FT174" i="9"/>
  <c r="FT182" i="9" s="1"/>
  <c r="FT226" i="9" s="1"/>
  <c r="DH313" i="9"/>
  <c r="DH174" i="9"/>
  <c r="DH177" i="9"/>
  <c r="X313" i="9"/>
  <c r="X174" i="9"/>
  <c r="X182" i="9" s="1"/>
  <c r="X226" i="9" s="1"/>
  <c r="CO177" i="9"/>
  <c r="DX177" i="9"/>
  <c r="E177" i="9"/>
  <c r="FD182" i="9" l="1"/>
  <c r="FD226" i="9" s="1"/>
  <c r="AB182" i="9"/>
  <c r="AB226" i="9" s="1"/>
  <c r="CJ182" i="9"/>
  <c r="CJ226" i="9" s="1"/>
  <c r="AZ182" i="9"/>
  <c r="AZ226" i="9" s="1"/>
  <c r="D182" i="9"/>
  <c r="D226" i="9" s="1"/>
  <c r="CP182" i="9"/>
  <c r="CP226" i="9" s="1"/>
  <c r="BL182" i="9"/>
  <c r="BL226" i="9" s="1"/>
  <c r="BX182" i="9"/>
  <c r="BX226" i="9" s="1"/>
  <c r="DA182" i="9"/>
  <c r="DA226" i="9" s="1"/>
  <c r="P182" i="9"/>
  <c r="P226" i="9" s="1"/>
  <c r="CV182" i="9"/>
  <c r="CV226" i="9" s="1"/>
  <c r="DH182" i="9"/>
  <c r="DH226" i="9" s="1"/>
  <c r="ER182" i="9"/>
  <c r="ER226" i="9" s="1"/>
  <c r="DR182" i="9"/>
  <c r="DR226" i="9" s="1"/>
  <c r="EF182" i="9"/>
  <c r="EF226" i="9" s="1"/>
  <c r="AN182" i="9"/>
  <c r="AN226" i="9" s="1"/>
  <c r="EQ182" i="9"/>
  <c r="EQ226" i="9" s="1"/>
  <c r="EX182" i="9"/>
  <c r="EX226" i="9" s="1"/>
  <c r="DB182" i="9"/>
  <c r="DB226" i="9" s="1"/>
  <c r="FF182" i="9"/>
  <c r="FF226" i="9" s="1"/>
  <c r="EG182" i="9"/>
  <c r="EG226" i="9" s="1"/>
  <c r="CI182" i="9"/>
  <c r="CI226" i="9" s="1"/>
  <c r="EZ182" i="9"/>
  <c r="EZ226" i="9" s="1"/>
  <c r="DE182" i="9"/>
  <c r="DE226" i="9" s="1"/>
  <c r="CS182" i="9"/>
  <c r="CS226" i="9" s="1"/>
  <c r="M182" i="9"/>
  <c r="M226" i="9" s="1"/>
  <c r="FC182" i="9"/>
  <c r="FC226" i="9" s="1"/>
  <c r="AV182" i="9"/>
  <c r="AV226" i="9" s="1"/>
  <c r="FG182" i="9"/>
  <c r="FG226" i="9" s="1"/>
  <c r="DT182" i="9"/>
  <c r="DT226" i="9" s="1"/>
  <c r="E182" i="9"/>
  <c r="E226" i="9" s="1"/>
  <c r="EB182" i="9"/>
  <c r="EB226" i="9" s="1"/>
  <c r="AO182" i="9"/>
  <c r="AO226" i="9" s="1"/>
  <c r="FB182" i="9"/>
  <c r="FB226" i="9" s="1"/>
  <c r="CZ182" i="9"/>
  <c r="CZ226" i="9" s="1"/>
  <c r="CM182" i="9"/>
  <c r="CM226" i="9" s="1"/>
  <c r="CL182" i="9"/>
  <c r="CL226" i="9" s="1"/>
  <c r="BS182" i="9"/>
  <c r="BS226" i="9" s="1"/>
  <c r="CO182" i="9"/>
  <c r="CO226" i="9" s="1"/>
  <c r="BY182" i="9"/>
  <c r="BY226" i="9" s="1"/>
  <c r="EE182" i="9"/>
  <c r="EE226" i="9" s="1"/>
  <c r="FP182" i="9"/>
  <c r="FP226" i="9" s="1"/>
  <c r="DX182" i="9"/>
  <c r="DX226" i="9" s="1"/>
  <c r="AL182" i="9"/>
  <c r="AL226" i="9" s="1"/>
  <c r="DU182" i="9"/>
  <c r="DU226" i="9" s="1"/>
  <c r="BD182" i="9"/>
  <c r="BD226" i="9" s="1"/>
  <c r="N182" i="9"/>
  <c r="N226" i="9" s="1"/>
  <c r="FN182" i="9"/>
  <c r="FN226" i="9" s="1"/>
  <c r="H182" i="9"/>
  <c r="H226" i="9" s="1"/>
  <c r="CH182" i="9"/>
  <c r="CH226" i="9" s="1"/>
  <c r="BW182" i="9"/>
  <c r="BW226" i="9" s="1"/>
  <c r="BU182" i="9"/>
  <c r="BU226" i="9" s="1"/>
  <c r="CG182" i="9"/>
  <c r="CG226" i="9" s="1"/>
  <c r="Y182" i="9"/>
  <c r="Y226" i="9" s="1"/>
  <c r="BO182" i="9"/>
  <c r="BO226" i="9" s="1"/>
  <c r="L182" i="9"/>
  <c r="L226" i="9" s="1"/>
  <c r="EM182" i="9"/>
  <c r="EM226" i="9" s="1"/>
  <c r="BE182" i="9"/>
  <c r="BE226" i="9" s="1"/>
  <c r="C143" i="7" l="1"/>
  <c r="C49" i="7"/>
  <c r="D49" i="7" s="1"/>
  <c r="C48" i="7"/>
  <c r="D48" i="7" s="1"/>
  <c r="C47" i="7"/>
  <c r="D47" i="7" s="1"/>
  <c r="C46" i="7"/>
  <c r="D46" i="7" s="1"/>
  <c r="C43" i="7"/>
  <c r="D43" i="7" s="1"/>
  <c r="C42" i="7"/>
  <c r="D42" i="7" s="1"/>
  <c r="D150" i="7" s="1"/>
  <c r="C41" i="7"/>
  <c r="C40" i="7"/>
  <c r="C165" i="7" s="1"/>
  <c r="C36" i="7"/>
  <c r="D36" i="7" s="1"/>
  <c r="C35" i="7"/>
  <c r="C76" i="7" s="1"/>
  <c r="H19" i="7" s="1"/>
  <c r="C34" i="7"/>
  <c r="C33" i="7"/>
  <c r="D33" i="7" s="1"/>
  <c r="D78" i="7" s="1"/>
  <c r="C32" i="7"/>
  <c r="C71" i="7" s="1"/>
  <c r="C31" i="7"/>
  <c r="D31" i="7" s="1"/>
  <c r="C30" i="7"/>
  <c r="C29" i="7"/>
  <c r="D29" i="7" s="1"/>
  <c r="C28" i="7"/>
  <c r="C27" i="7"/>
  <c r="D27" i="7" s="1"/>
  <c r="C23" i="7"/>
  <c r="D23" i="7" s="1"/>
  <c r="C22" i="7"/>
  <c r="D22" i="7" s="1"/>
  <c r="C21" i="7"/>
  <c r="C20" i="7"/>
  <c r="C18" i="7"/>
  <c r="C17" i="7"/>
  <c r="C15" i="7"/>
  <c r="D15" i="7" s="1"/>
  <c r="C14" i="7"/>
  <c r="D14" i="7" s="1"/>
  <c r="C13" i="7"/>
  <c r="C73" i="7" s="1"/>
  <c r="C12" i="7"/>
  <c r="D12" i="7" s="1"/>
  <c r="DI12" i="9" s="1"/>
  <c r="C10" i="7"/>
  <c r="C69" i="7" s="1"/>
  <c r="H13" i="7" s="1"/>
  <c r="C9" i="7"/>
  <c r="C8" i="7"/>
  <c r="D8" i="7" s="1"/>
  <c r="C6" i="7"/>
  <c r="F6" i="7" s="1"/>
  <c r="C5" i="7"/>
  <c r="D5" i="7" s="1"/>
  <c r="B4" i="7"/>
  <c r="B1" i="7"/>
  <c r="D132" i="7"/>
  <c r="I55" i="7" s="1"/>
  <c r="C132" i="7"/>
  <c r="H55" i="7" s="1"/>
  <c r="C59" i="7"/>
  <c r="D59" i="7" s="1"/>
  <c r="D156" i="7" s="1"/>
  <c r="D58" i="7"/>
  <c r="D57" i="7"/>
  <c r="D56" i="7"/>
  <c r="D55" i="7"/>
  <c r="I54" i="7"/>
  <c r="H54" i="7"/>
  <c r="D54" i="7"/>
  <c r="D53" i="7"/>
  <c r="I49" i="7"/>
  <c r="H49" i="7"/>
  <c r="D4" i="7"/>
  <c r="D126" i="7"/>
  <c r="I50" i="7" s="1"/>
  <c r="DC15" i="9" l="1"/>
  <c r="DC218" i="9" s="1"/>
  <c r="DI15" i="9"/>
  <c r="DC22" i="9"/>
  <c r="DI22" i="9"/>
  <c r="DC23" i="9"/>
  <c r="DI23" i="9"/>
  <c r="DN9" i="9"/>
  <c r="D9" i="7"/>
  <c r="DI9" i="9" s="1"/>
  <c r="DI101" i="9"/>
  <c r="DI172" i="9"/>
  <c r="DI174" i="9" s="1"/>
  <c r="DC14" i="9"/>
  <c r="DI14" i="9"/>
  <c r="DN8" i="9"/>
  <c r="DN11" i="9" s="1"/>
  <c r="DN21" i="9"/>
  <c r="DN135" i="9" s="1"/>
  <c r="DN18" i="9"/>
  <c r="DN136" i="9" s="1"/>
  <c r="DN12" i="9"/>
  <c r="DN101" i="9" s="1"/>
  <c r="DC12" i="9"/>
  <c r="DN17" i="9"/>
  <c r="R23" i="9"/>
  <c r="DN23" i="9"/>
  <c r="C101" i="7"/>
  <c r="H36" i="7" s="1"/>
  <c r="C90" i="7"/>
  <c r="DN20" i="9"/>
  <c r="R22" i="9"/>
  <c r="DN22" i="9"/>
  <c r="R14" i="9"/>
  <c r="DN14" i="9"/>
  <c r="R15" i="9"/>
  <c r="R218" i="9" s="1"/>
  <c r="DN15" i="9"/>
  <c r="H64" i="7"/>
  <c r="D143" i="7"/>
  <c r="I64" i="7" s="1"/>
  <c r="C156" i="7"/>
  <c r="C78" i="7"/>
  <c r="R12" i="9"/>
  <c r="R101" i="9" s="1"/>
  <c r="R8" i="9"/>
  <c r="R179" i="9"/>
  <c r="R180" i="9" s="1"/>
  <c r="D6" i="7"/>
  <c r="R9" i="9"/>
  <c r="C157" i="7"/>
  <c r="G14" i="9"/>
  <c r="C14" i="9"/>
  <c r="G12" i="9"/>
  <c r="G101" i="9" s="1"/>
  <c r="C12" i="9"/>
  <c r="G17" i="9"/>
  <c r="G18" i="9"/>
  <c r="G136" i="9" s="1"/>
  <c r="G23" i="9"/>
  <c r="C23" i="9"/>
  <c r="G9" i="9"/>
  <c r="C9" i="9"/>
  <c r="G15" i="9"/>
  <c r="G218" i="9" s="1"/>
  <c r="C15" i="9"/>
  <c r="G8" i="9"/>
  <c r="C8" i="9"/>
  <c r="G20" i="9"/>
  <c r="G21" i="9"/>
  <c r="G135" i="9" s="1"/>
  <c r="G22" i="9"/>
  <c r="C22" i="9"/>
  <c r="C106" i="7"/>
  <c r="H16" i="7"/>
  <c r="H20" i="7"/>
  <c r="D70" i="7"/>
  <c r="I14" i="7" s="1"/>
  <c r="D41" i="7"/>
  <c r="D157" i="7" s="1"/>
  <c r="C70" i="7"/>
  <c r="H14" i="7" s="1"/>
  <c r="C89" i="7"/>
  <c r="C119" i="7"/>
  <c r="H44" i="7" s="1"/>
  <c r="D34" i="7"/>
  <c r="D74" i="7" s="1"/>
  <c r="I17" i="7" s="1"/>
  <c r="D114" i="7"/>
  <c r="D77" i="7"/>
  <c r="I21" i="7" s="1"/>
  <c r="C181" i="7"/>
  <c r="H91" i="7" s="1"/>
  <c r="H77" i="7"/>
  <c r="I70" i="7"/>
  <c r="D75" i="7"/>
  <c r="I18" i="7" s="1"/>
  <c r="D40" i="7"/>
  <c r="D165" i="7" s="1"/>
  <c r="C77" i="7"/>
  <c r="H21" i="7" s="1"/>
  <c r="C93" i="7"/>
  <c r="C109" i="7"/>
  <c r="C150" i="7"/>
  <c r="D10" i="7"/>
  <c r="DI10" i="9" s="1"/>
  <c r="DI93" i="9" s="1"/>
  <c r="D13" i="7"/>
  <c r="DI13" i="9" s="1"/>
  <c r="D32" i="7"/>
  <c r="D71" i="7" s="1"/>
  <c r="D35" i="7"/>
  <c r="D76" i="7" s="1"/>
  <c r="I19" i="7" s="1"/>
  <c r="C74" i="7"/>
  <c r="H17" i="7" s="1"/>
  <c r="C75" i="7"/>
  <c r="H18" i="7" s="1"/>
  <c r="C114" i="7"/>
  <c r="C126" i="7"/>
  <c r="H50" i="7" s="1"/>
  <c r="DI179" i="9" l="1"/>
  <c r="DI180" i="9" s="1"/>
  <c r="DI182" i="9" s="1"/>
  <c r="DI226" i="9" s="1"/>
  <c r="DI218" i="9"/>
  <c r="DI99" i="9"/>
  <c r="DI176" i="9"/>
  <c r="DI177" i="9" s="1"/>
  <c r="DI97" i="9"/>
  <c r="DC99" i="9"/>
  <c r="DI217" i="9"/>
  <c r="DN172" i="9"/>
  <c r="DN174" i="9" s="1"/>
  <c r="DC8" i="9"/>
  <c r="DC11" i="9" s="1"/>
  <c r="DI8" i="9"/>
  <c r="DI11" i="9" s="1"/>
  <c r="DI16" i="9" s="1"/>
  <c r="DI85" i="9" s="1"/>
  <c r="DC179" i="9"/>
  <c r="DC180" i="9" s="1"/>
  <c r="D11" i="7"/>
  <c r="D16" i="7" s="1"/>
  <c r="DN137" i="9"/>
  <c r="DN139" i="9" s="1"/>
  <c r="R99" i="9"/>
  <c r="DN10" i="9"/>
  <c r="DN93" i="9" s="1"/>
  <c r="DC10" i="9"/>
  <c r="DC93" i="9" s="1"/>
  <c r="DN13" i="9"/>
  <c r="DN16" i="9" s="1"/>
  <c r="DN85" i="9" s="1"/>
  <c r="DC13" i="9"/>
  <c r="DC172" i="9"/>
  <c r="DC174" i="9" s="1"/>
  <c r="DC101" i="9"/>
  <c r="R172" i="9"/>
  <c r="R174" i="9" s="1"/>
  <c r="FZ12" i="9"/>
  <c r="DN29" i="9"/>
  <c r="DN179" i="9"/>
  <c r="DN180" i="9" s="1"/>
  <c r="DN99" i="9"/>
  <c r="DN218" i="9"/>
  <c r="C91" i="7"/>
  <c r="C92" i="7" s="1"/>
  <c r="C94" i="7" s="1"/>
  <c r="C96" i="7" s="1"/>
  <c r="DN97" i="9"/>
  <c r="DN217" i="9" s="1"/>
  <c r="DN176" i="9"/>
  <c r="DN177" i="9" s="1"/>
  <c r="G137" i="9"/>
  <c r="G139" i="9" s="1"/>
  <c r="G172" i="9"/>
  <c r="G174" i="9" s="1"/>
  <c r="R11" i="9"/>
  <c r="G99" i="9"/>
  <c r="FZ15" i="9"/>
  <c r="C13" i="9"/>
  <c r="C97" i="9" s="1"/>
  <c r="R13" i="9"/>
  <c r="C10" i="9"/>
  <c r="C93" i="9" s="1"/>
  <c r="R10" i="9"/>
  <c r="R93" i="9" s="1"/>
  <c r="G179" i="9"/>
  <c r="G180" i="9" s="1"/>
  <c r="G11" i="9"/>
  <c r="FZ23" i="9"/>
  <c r="FZ54" i="9" s="1"/>
  <c r="C11" i="9"/>
  <c r="C172" i="9"/>
  <c r="C174" i="9" s="1"/>
  <c r="C101" i="9"/>
  <c r="FZ9" i="9"/>
  <c r="FZ22" i="9"/>
  <c r="C99" i="9"/>
  <c r="C218" i="9"/>
  <c r="FZ218" i="9" s="1"/>
  <c r="C179" i="9"/>
  <c r="C180" i="9" s="1"/>
  <c r="FZ14" i="9"/>
  <c r="G13" i="9"/>
  <c r="D69" i="7"/>
  <c r="I13" i="7" s="1"/>
  <c r="G10" i="9"/>
  <c r="D109" i="7"/>
  <c r="C81" i="7"/>
  <c r="H24" i="7" s="1"/>
  <c r="D181" i="7"/>
  <c r="I91" i="7" s="1"/>
  <c r="I77" i="7"/>
  <c r="D81" i="7"/>
  <c r="I24" i="7" s="1"/>
  <c r="I40" i="7"/>
  <c r="D106" i="7"/>
  <c r="D73" i="7"/>
  <c r="H70" i="7"/>
  <c r="H40" i="7"/>
  <c r="DC16" i="9" l="1"/>
  <c r="DC85" i="9" s="1"/>
  <c r="FZ8" i="9"/>
  <c r="C176" i="9"/>
  <c r="C177" i="9" s="1"/>
  <c r="DC176" i="9"/>
  <c r="DC177" i="9" s="1"/>
  <c r="DC97" i="9"/>
  <c r="DC217" i="9"/>
  <c r="DN182" i="9"/>
  <c r="DN226" i="9" s="1"/>
  <c r="DC182" i="9"/>
  <c r="DC226" i="9" s="1"/>
  <c r="DN166" i="9"/>
  <c r="R16" i="9"/>
  <c r="R85" i="9" s="1"/>
  <c r="FZ180" i="9"/>
  <c r="C217" i="9"/>
  <c r="G16" i="9"/>
  <c r="G85" i="9" s="1"/>
  <c r="C16" i="9"/>
  <c r="C85" i="9" s="1"/>
  <c r="D63" i="7"/>
  <c r="I8" i="7" s="1"/>
  <c r="C182" i="9"/>
  <c r="C226" i="9" s="1"/>
  <c r="H30" i="7"/>
  <c r="R97" i="9"/>
  <c r="R217" i="9" s="1"/>
  <c r="R176" i="9"/>
  <c r="R177" i="9" s="1"/>
  <c r="R182" i="9" s="1"/>
  <c r="R226" i="9" s="1"/>
  <c r="FZ172" i="9"/>
  <c r="FZ11" i="9"/>
  <c r="FZ179" i="9"/>
  <c r="FZ101" i="9"/>
  <c r="G93" i="9"/>
  <c r="FZ93" i="9" s="1"/>
  <c r="FZ10" i="9"/>
  <c r="FZ13" i="9"/>
  <c r="G176" i="9"/>
  <c r="G97" i="9"/>
  <c r="FZ174" i="9"/>
  <c r="I20" i="7"/>
  <c r="I16" i="7"/>
  <c r="H32" i="7"/>
  <c r="FZ16" i="9" l="1"/>
  <c r="GB16" i="9" s="1"/>
  <c r="FZ97" i="9"/>
  <c r="G217" i="9"/>
  <c r="FZ217" i="9" s="1"/>
  <c r="FZ176" i="9"/>
  <c r="G177" i="9"/>
  <c r="FZ85" i="9"/>
  <c r="FZ177" i="9" l="1"/>
  <c r="G182" i="9"/>
  <c r="G226" i="9" l="1"/>
  <c r="FZ226" i="9" s="1"/>
  <c r="FZ182" i="9"/>
  <c r="GB182" i="9" s="1"/>
  <c r="C46" i="3" l="1"/>
  <c r="C47" i="3"/>
  <c r="C48" i="3"/>
  <c r="C63" i="3"/>
  <c r="C120" i="3"/>
  <c r="C139" i="3"/>
  <c r="C141" i="3"/>
  <c r="C205" i="3"/>
  <c r="C213" i="3"/>
  <c r="CN77" i="1" l="1"/>
  <c r="CN78" i="1"/>
  <c r="FX27" i="3" l="1"/>
  <c r="FW27" i="3"/>
  <c r="FV27" i="3"/>
  <c r="FU27" i="3"/>
  <c r="FT27" i="3"/>
  <c r="FS27" i="3"/>
  <c r="FR27" i="3"/>
  <c r="FQ27" i="3"/>
  <c r="FP27" i="3"/>
  <c r="FO27" i="3"/>
  <c r="FN27" i="3"/>
  <c r="FM27" i="3"/>
  <c r="FL27" i="3"/>
  <c r="FK27" i="3"/>
  <c r="FJ27" i="3"/>
  <c r="FI27" i="3"/>
  <c r="FH27" i="3"/>
  <c r="FG27" i="3"/>
  <c r="FF27" i="3"/>
  <c r="FE27" i="3"/>
  <c r="FD27" i="3"/>
  <c r="FC27" i="3"/>
  <c r="FB27" i="3"/>
  <c r="FA27" i="3"/>
  <c r="EZ27" i="3"/>
  <c r="EY27" i="3"/>
  <c r="EX27" i="3"/>
  <c r="EW27" i="3"/>
  <c r="EV27" i="3"/>
  <c r="EU27" i="3"/>
  <c r="ET27" i="3"/>
  <c r="ES27" i="3"/>
  <c r="ER27" i="3"/>
  <c r="EQ27" i="3"/>
  <c r="EP27" i="3"/>
  <c r="EO27" i="3"/>
  <c r="EN27" i="3"/>
  <c r="EM27" i="3"/>
  <c r="EL27" i="3"/>
  <c r="EK27" i="3"/>
  <c r="EJ27" i="3"/>
  <c r="EI27" i="3"/>
  <c r="EH27" i="3"/>
  <c r="EG27" i="3"/>
  <c r="EF27" i="3"/>
  <c r="EE27" i="3"/>
  <c r="ED27" i="3"/>
  <c r="EC27" i="3"/>
  <c r="EB27" i="3"/>
  <c r="EA27" i="3"/>
  <c r="DZ27" i="3"/>
  <c r="DY27" i="3"/>
  <c r="DX27" i="3"/>
  <c r="DW27" i="3"/>
  <c r="DV27" i="3"/>
  <c r="DU27" i="3"/>
  <c r="DT27" i="3"/>
  <c r="DS27" i="3"/>
  <c r="DR27" i="3"/>
  <c r="DQ27" i="3"/>
  <c r="DP27" i="3"/>
  <c r="DO27" i="3"/>
  <c r="DN27" i="3"/>
  <c r="DM27" i="3"/>
  <c r="DL27" i="3"/>
  <c r="DK27" i="3"/>
  <c r="DJ27" i="3"/>
  <c r="DI27" i="3"/>
  <c r="DH27" i="3"/>
  <c r="DG27" i="3"/>
  <c r="DF27" i="3"/>
  <c r="DE27" i="3"/>
  <c r="DD27" i="3"/>
  <c r="DC27" i="3"/>
  <c r="DB27" i="3"/>
  <c r="DA27" i="3"/>
  <c r="CZ27" i="3"/>
  <c r="CY27" i="3"/>
  <c r="CX27" i="3"/>
  <c r="CW27" i="3"/>
  <c r="CV27" i="3"/>
  <c r="CU27" i="3"/>
  <c r="CT27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C89" i="3" s="1"/>
  <c r="C24" i="1"/>
  <c r="C24" i="9" s="1"/>
  <c r="FX24" i="1"/>
  <c r="FX24" i="9" s="1"/>
  <c r="FX86" i="9" s="1"/>
  <c r="FW24" i="1"/>
  <c r="FW24" i="9" s="1"/>
  <c r="FW86" i="9" s="1"/>
  <c r="FV24" i="1"/>
  <c r="FV24" i="9" s="1"/>
  <c r="FV86" i="9" s="1"/>
  <c r="FU24" i="1"/>
  <c r="FU24" i="9" s="1"/>
  <c r="FU86" i="9" s="1"/>
  <c r="FT24" i="1"/>
  <c r="FT24" i="9" s="1"/>
  <c r="FT86" i="9" s="1"/>
  <c r="FS24" i="1"/>
  <c r="FS24" i="9" s="1"/>
  <c r="FS86" i="9" s="1"/>
  <c r="FR24" i="1"/>
  <c r="FR24" i="9" s="1"/>
  <c r="FR86" i="9" s="1"/>
  <c r="FQ24" i="1"/>
  <c r="FQ24" i="9" s="1"/>
  <c r="FQ86" i="9" s="1"/>
  <c r="FP24" i="1"/>
  <c r="FP24" i="9" s="1"/>
  <c r="FP86" i="9" s="1"/>
  <c r="FO24" i="1"/>
  <c r="FO24" i="9" s="1"/>
  <c r="FO86" i="9" s="1"/>
  <c r="FN24" i="1"/>
  <c r="FN24" i="9" s="1"/>
  <c r="FN86" i="9" s="1"/>
  <c r="FM24" i="1"/>
  <c r="FM24" i="9" s="1"/>
  <c r="FM86" i="9" s="1"/>
  <c r="FL24" i="1"/>
  <c r="FL24" i="9" s="1"/>
  <c r="FL86" i="9" s="1"/>
  <c r="FK24" i="1"/>
  <c r="FK24" i="9" s="1"/>
  <c r="FK86" i="9" s="1"/>
  <c r="FJ24" i="1"/>
  <c r="FJ24" i="9" s="1"/>
  <c r="FJ86" i="9" s="1"/>
  <c r="FI24" i="1"/>
  <c r="FI24" i="9" s="1"/>
  <c r="FI86" i="9" s="1"/>
  <c r="FH24" i="1"/>
  <c r="FH24" i="9" s="1"/>
  <c r="FH86" i="9" s="1"/>
  <c r="FG24" i="1"/>
  <c r="FG24" i="9" s="1"/>
  <c r="FG86" i="9" s="1"/>
  <c r="FF24" i="1"/>
  <c r="FF24" i="9" s="1"/>
  <c r="FF86" i="9" s="1"/>
  <c r="FE24" i="1"/>
  <c r="FE24" i="9" s="1"/>
  <c r="FE86" i="9" s="1"/>
  <c r="FD24" i="1"/>
  <c r="FD24" i="9" s="1"/>
  <c r="FD86" i="9" s="1"/>
  <c r="FC24" i="1"/>
  <c r="FC24" i="9" s="1"/>
  <c r="FC86" i="9" s="1"/>
  <c r="FB24" i="1"/>
  <c r="FB24" i="9" s="1"/>
  <c r="FB86" i="9" s="1"/>
  <c r="FA24" i="1"/>
  <c r="FA24" i="9" s="1"/>
  <c r="FA86" i="9" s="1"/>
  <c r="EZ24" i="1"/>
  <c r="EZ24" i="9" s="1"/>
  <c r="EZ86" i="9" s="1"/>
  <c r="EY24" i="1"/>
  <c r="EY24" i="9" s="1"/>
  <c r="EY86" i="9" s="1"/>
  <c r="EX24" i="1"/>
  <c r="EX24" i="9" s="1"/>
  <c r="EX86" i="9" s="1"/>
  <c r="EW24" i="1"/>
  <c r="EW24" i="9" s="1"/>
  <c r="EW86" i="9" s="1"/>
  <c r="EV24" i="1"/>
  <c r="EV24" i="9" s="1"/>
  <c r="EV86" i="9" s="1"/>
  <c r="EU24" i="1"/>
  <c r="EU24" i="9" s="1"/>
  <c r="EU86" i="9" s="1"/>
  <c r="ET24" i="1"/>
  <c r="ET24" i="9" s="1"/>
  <c r="ET86" i="9" s="1"/>
  <c r="ES24" i="1"/>
  <c r="ES24" i="9" s="1"/>
  <c r="ES86" i="9" s="1"/>
  <c r="ER24" i="1"/>
  <c r="ER24" i="9" s="1"/>
  <c r="ER86" i="9" s="1"/>
  <c r="EQ24" i="1"/>
  <c r="EQ24" i="9" s="1"/>
  <c r="EQ86" i="9" s="1"/>
  <c r="EP24" i="1"/>
  <c r="EP24" i="9" s="1"/>
  <c r="EP86" i="9" s="1"/>
  <c r="EO24" i="1"/>
  <c r="EO24" i="9" s="1"/>
  <c r="EO86" i="9" s="1"/>
  <c r="EN24" i="1"/>
  <c r="EN24" i="9" s="1"/>
  <c r="EN86" i="9" s="1"/>
  <c r="EM24" i="1"/>
  <c r="EM24" i="9" s="1"/>
  <c r="EM86" i="9" s="1"/>
  <c r="EL24" i="1"/>
  <c r="EL24" i="9" s="1"/>
  <c r="EL86" i="9" s="1"/>
  <c r="EK24" i="1"/>
  <c r="EK24" i="9" s="1"/>
  <c r="EK86" i="9" s="1"/>
  <c r="EJ24" i="1"/>
  <c r="EJ24" i="9" s="1"/>
  <c r="EJ86" i="9" s="1"/>
  <c r="EI24" i="1"/>
  <c r="EI24" i="9" s="1"/>
  <c r="EI86" i="9" s="1"/>
  <c r="EH24" i="1"/>
  <c r="EH24" i="9" s="1"/>
  <c r="EH86" i="9" s="1"/>
  <c r="EG24" i="1"/>
  <c r="EG24" i="9" s="1"/>
  <c r="EG86" i="9" s="1"/>
  <c r="EF24" i="1"/>
  <c r="EF24" i="9" s="1"/>
  <c r="EF86" i="9" s="1"/>
  <c r="EE24" i="1"/>
  <c r="EE24" i="9" s="1"/>
  <c r="EE86" i="9" s="1"/>
  <c r="ED24" i="1"/>
  <c r="ED24" i="9" s="1"/>
  <c r="ED86" i="9" s="1"/>
  <c r="EC24" i="1"/>
  <c r="EC24" i="9" s="1"/>
  <c r="EC86" i="9" s="1"/>
  <c r="EB24" i="1"/>
  <c r="EB24" i="9" s="1"/>
  <c r="EB86" i="9" s="1"/>
  <c r="EA24" i="1"/>
  <c r="EA24" i="9" s="1"/>
  <c r="EA86" i="9" s="1"/>
  <c r="DZ24" i="1"/>
  <c r="DZ24" i="9" s="1"/>
  <c r="DZ86" i="9" s="1"/>
  <c r="DY24" i="1"/>
  <c r="DY24" i="9" s="1"/>
  <c r="DY86" i="9" s="1"/>
  <c r="DX24" i="1"/>
  <c r="DX24" i="9" s="1"/>
  <c r="DX86" i="9" s="1"/>
  <c r="DW24" i="1"/>
  <c r="DW24" i="9" s="1"/>
  <c r="DW86" i="9" s="1"/>
  <c r="DV24" i="1"/>
  <c r="DV24" i="9" s="1"/>
  <c r="DV86" i="9" s="1"/>
  <c r="DU24" i="1"/>
  <c r="DU24" i="9" s="1"/>
  <c r="DU86" i="9" s="1"/>
  <c r="DT24" i="1"/>
  <c r="DT24" i="9" s="1"/>
  <c r="DT86" i="9" s="1"/>
  <c r="DS24" i="1"/>
  <c r="DS24" i="9" s="1"/>
  <c r="DS86" i="9" s="1"/>
  <c r="DR24" i="1"/>
  <c r="DR24" i="9" s="1"/>
  <c r="DR86" i="9" s="1"/>
  <c r="DQ24" i="1"/>
  <c r="DQ24" i="9" s="1"/>
  <c r="DQ86" i="9" s="1"/>
  <c r="DP24" i="1"/>
  <c r="DP24" i="9" s="1"/>
  <c r="DP86" i="9" s="1"/>
  <c r="DO24" i="1"/>
  <c r="DO24" i="9" s="1"/>
  <c r="DO86" i="9" s="1"/>
  <c r="DN24" i="1"/>
  <c r="DN24" i="9" s="1"/>
  <c r="DN86" i="9" s="1"/>
  <c r="DM24" i="1"/>
  <c r="DM24" i="9" s="1"/>
  <c r="DM86" i="9" s="1"/>
  <c r="DL24" i="1"/>
  <c r="DL24" i="9" s="1"/>
  <c r="DL86" i="9" s="1"/>
  <c r="DK24" i="1"/>
  <c r="DK24" i="9" s="1"/>
  <c r="DK86" i="9" s="1"/>
  <c r="DJ24" i="1"/>
  <c r="DJ24" i="9" s="1"/>
  <c r="DJ86" i="9" s="1"/>
  <c r="DI24" i="1"/>
  <c r="DI24" i="9" s="1"/>
  <c r="DI86" i="9" s="1"/>
  <c r="DH24" i="1"/>
  <c r="DH24" i="9" s="1"/>
  <c r="DH86" i="9" s="1"/>
  <c r="DG24" i="1"/>
  <c r="DG24" i="9" s="1"/>
  <c r="DG86" i="9" s="1"/>
  <c r="DF24" i="1"/>
  <c r="DF24" i="9" s="1"/>
  <c r="DF86" i="9" s="1"/>
  <c r="DE24" i="1"/>
  <c r="DE24" i="9" s="1"/>
  <c r="DE86" i="9" s="1"/>
  <c r="DD24" i="1"/>
  <c r="DD24" i="9" s="1"/>
  <c r="DD86" i="9" s="1"/>
  <c r="DC24" i="1"/>
  <c r="DC24" i="9" s="1"/>
  <c r="DC86" i="9" s="1"/>
  <c r="DB24" i="1"/>
  <c r="DB24" i="9" s="1"/>
  <c r="DB86" i="9" s="1"/>
  <c r="DA24" i="1"/>
  <c r="DA24" i="9" s="1"/>
  <c r="DA86" i="9" s="1"/>
  <c r="CZ24" i="1"/>
  <c r="CZ24" i="9" s="1"/>
  <c r="CZ86" i="9" s="1"/>
  <c r="CY24" i="1"/>
  <c r="CY24" i="9" s="1"/>
  <c r="CY86" i="9" s="1"/>
  <c r="CX24" i="1"/>
  <c r="CX24" i="9" s="1"/>
  <c r="CX86" i="9" s="1"/>
  <c r="CW24" i="1"/>
  <c r="CW24" i="9" s="1"/>
  <c r="CW86" i="9" s="1"/>
  <c r="CV24" i="1"/>
  <c r="CV24" i="9" s="1"/>
  <c r="CV86" i="9" s="1"/>
  <c r="CU24" i="1"/>
  <c r="CU24" i="9" s="1"/>
  <c r="CU86" i="9" s="1"/>
  <c r="CT24" i="1"/>
  <c r="CT24" i="9" s="1"/>
  <c r="CT86" i="9" s="1"/>
  <c r="CS24" i="1"/>
  <c r="CS24" i="9" s="1"/>
  <c r="CS86" i="9" s="1"/>
  <c r="CR24" i="1"/>
  <c r="CR24" i="9" s="1"/>
  <c r="CR86" i="9" s="1"/>
  <c r="CQ24" i="1"/>
  <c r="CQ24" i="9" s="1"/>
  <c r="CQ86" i="9" s="1"/>
  <c r="CP24" i="1"/>
  <c r="CP24" i="9" s="1"/>
  <c r="CP86" i="9" s="1"/>
  <c r="CO24" i="1"/>
  <c r="CO24" i="9" s="1"/>
  <c r="CO86" i="9" s="1"/>
  <c r="CN24" i="1"/>
  <c r="CN24" i="9" s="1"/>
  <c r="CN86" i="9" s="1"/>
  <c r="CM24" i="1"/>
  <c r="CM24" i="9" s="1"/>
  <c r="CM86" i="9" s="1"/>
  <c r="CL24" i="1"/>
  <c r="CL24" i="9" s="1"/>
  <c r="CL86" i="9" s="1"/>
  <c r="CK24" i="1"/>
  <c r="CK24" i="9" s="1"/>
  <c r="CK86" i="9" s="1"/>
  <c r="CJ24" i="1"/>
  <c r="CJ24" i="9" s="1"/>
  <c r="CJ86" i="9" s="1"/>
  <c r="CI24" i="1"/>
  <c r="CI24" i="9" s="1"/>
  <c r="CI86" i="9" s="1"/>
  <c r="CH24" i="1"/>
  <c r="CH24" i="9" s="1"/>
  <c r="CH86" i="9" s="1"/>
  <c r="CG24" i="1"/>
  <c r="CG24" i="9" s="1"/>
  <c r="CG86" i="9" s="1"/>
  <c r="CF24" i="1"/>
  <c r="CF24" i="9" s="1"/>
  <c r="CF86" i="9" s="1"/>
  <c r="CE24" i="1"/>
  <c r="CE24" i="9" s="1"/>
  <c r="CE86" i="9" s="1"/>
  <c r="CD24" i="1"/>
  <c r="CD24" i="9" s="1"/>
  <c r="CD86" i="9" s="1"/>
  <c r="CC24" i="1"/>
  <c r="CC24" i="9" s="1"/>
  <c r="CC86" i="9" s="1"/>
  <c r="CB24" i="1"/>
  <c r="CB24" i="9" s="1"/>
  <c r="CB86" i="9" s="1"/>
  <c r="CA24" i="1"/>
  <c r="CA24" i="9" s="1"/>
  <c r="CA86" i="9" s="1"/>
  <c r="BZ24" i="1"/>
  <c r="BZ24" i="9" s="1"/>
  <c r="BZ86" i="9" s="1"/>
  <c r="BY24" i="1"/>
  <c r="BY24" i="9" s="1"/>
  <c r="BY86" i="9" s="1"/>
  <c r="BX24" i="1"/>
  <c r="BX24" i="9" s="1"/>
  <c r="BX86" i="9" s="1"/>
  <c r="BW24" i="1"/>
  <c r="BW24" i="9" s="1"/>
  <c r="BW86" i="9" s="1"/>
  <c r="BV24" i="1"/>
  <c r="BV24" i="9" s="1"/>
  <c r="BV86" i="9" s="1"/>
  <c r="BU24" i="1"/>
  <c r="BU24" i="9" s="1"/>
  <c r="BU86" i="9" s="1"/>
  <c r="BT24" i="1"/>
  <c r="BT24" i="9" s="1"/>
  <c r="BT86" i="9" s="1"/>
  <c r="BS24" i="1"/>
  <c r="BS24" i="9" s="1"/>
  <c r="BS86" i="9" s="1"/>
  <c r="BR24" i="1"/>
  <c r="BR24" i="9" s="1"/>
  <c r="BR86" i="9" s="1"/>
  <c r="BQ24" i="1"/>
  <c r="BQ24" i="9" s="1"/>
  <c r="BQ86" i="9" s="1"/>
  <c r="BP24" i="1"/>
  <c r="BP24" i="9" s="1"/>
  <c r="BP86" i="9" s="1"/>
  <c r="BO24" i="1"/>
  <c r="BO24" i="9" s="1"/>
  <c r="BO86" i="9" s="1"/>
  <c r="BN24" i="1"/>
  <c r="BN24" i="9" s="1"/>
  <c r="BN86" i="9" s="1"/>
  <c r="BM24" i="1"/>
  <c r="BM24" i="9" s="1"/>
  <c r="BM86" i="9" s="1"/>
  <c r="BL24" i="1"/>
  <c r="BL24" i="9" s="1"/>
  <c r="BL86" i="9" s="1"/>
  <c r="BK24" i="1"/>
  <c r="BK24" i="9" s="1"/>
  <c r="BK86" i="9" s="1"/>
  <c r="BJ24" i="1"/>
  <c r="BJ24" i="9" s="1"/>
  <c r="BJ86" i="9" s="1"/>
  <c r="BI24" i="1"/>
  <c r="BI24" i="9" s="1"/>
  <c r="BI86" i="9" s="1"/>
  <c r="BH24" i="1"/>
  <c r="BH24" i="9" s="1"/>
  <c r="BH86" i="9" s="1"/>
  <c r="BG24" i="1"/>
  <c r="BG24" i="9" s="1"/>
  <c r="BG86" i="9" s="1"/>
  <c r="BF24" i="1"/>
  <c r="BF24" i="9" s="1"/>
  <c r="BF86" i="9" s="1"/>
  <c r="BE24" i="1"/>
  <c r="BE24" i="9" s="1"/>
  <c r="BE86" i="9" s="1"/>
  <c r="BD24" i="1"/>
  <c r="BD24" i="9" s="1"/>
  <c r="BD86" i="9" s="1"/>
  <c r="BC24" i="1"/>
  <c r="BC24" i="9" s="1"/>
  <c r="BC86" i="9" s="1"/>
  <c r="BB24" i="1"/>
  <c r="BB24" i="9" s="1"/>
  <c r="BB86" i="9" s="1"/>
  <c r="BA24" i="1"/>
  <c r="BA24" i="9" s="1"/>
  <c r="BA86" i="9" s="1"/>
  <c r="AZ24" i="1"/>
  <c r="AZ24" i="9" s="1"/>
  <c r="AZ86" i="9" s="1"/>
  <c r="AY24" i="1"/>
  <c r="AY24" i="9" s="1"/>
  <c r="AY86" i="9" s="1"/>
  <c r="AX24" i="1"/>
  <c r="AX24" i="9" s="1"/>
  <c r="AX86" i="9" s="1"/>
  <c r="AW24" i="1"/>
  <c r="AW24" i="9" s="1"/>
  <c r="AW86" i="9" s="1"/>
  <c r="AV24" i="1"/>
  <c r="AV24" i="9" s="1"/>
  <c r="AV86" i="9" s="1"/>
  <c r="AU24" i="1"/>
  <c r="AU24" i="9" s="1"/>
  <c r="AU86" i="9" s="1"/>
  <c r="AT24" i="1"/>
  <c r="AT24" i="9" s="1"/>
  <c r="AT86" i="9" s="1"/>
  <c r="AS24" i="1"/>
  <c r="AS24" i="9" s="1"/>
  <c r="AS86" i="9" s="1"/>
  <c r="AR24" i="1"/>
  <c r="AR24" i="9" s="1"/>
  <c r="AR86" i="9" s="1"/>
  <c r="AQ24" i="1"/>
  <c r="AQ24" i="9" s="1"/>
  <c r="AQ86" i="9" s="1"/>
  <c r="AP24" i="1"/>
  <c r="AP24" i="9" s="1"/>
  <c r="AP86" i="9" s="1"/>
  <c r="AO24" i="1"/>
  <c r="AO24" i="9" s="1"/>
  <c r="AO86" i="9" s="1"/>
  <c r="AN24" i="1"/>
  <c r="AN24" i="9" s="1"/>
  <c r="AN86" i="9" s="1"/>
  <c r="AM24" i="1"/>
  <c r="AM24" i="9" s="1"/>
  <c r="AM86" i="9" s="1"/>
  <c r="AL24" i="1"/>
  <c r="AL24" i="9" s="1"/>
  <c r="AL86" i="9" s="1"/>
  <c r="AK24" i="1"/>
  <c r="AK24" i="9" s="1"/>
  <c r="AK86" i="9" s="1"/>
  <c r="AJ24" i="1"/>
  <c r="AJ24" i="9" s="1"/>
  <c r="AJ86" i="9" s="1"/>
  <c r="AI24" i="1"/>
  <c r="AI24" i="9" s="1"/>
  <c r="AI86" i="9" s="1"/>
  <c r="AH24" i="1"/>
  <c r="AH24" i="9" s="1"/>
  <c r="AH86" i="9" s="1"/>
  <c r="AG24" i="1"/>
  <c r="AG24" i="9" s="1"/>
  <c r="AG86" i="9" s="1"/>
  <c r="AF24" i="1"/>
  <c r="AF24" i="9" s="1"/>
  <c r="AF86" i="9" s="1"/>
  <c r="AE24" i="1"/>
  <c r="AE24" i="9" s="1"/>
  <c r="AE86" i="9" s="1"/>
  <c r="AD24" i="1"/>
  <c r="AD24" i="9" s="1"/>
  <c r="AD86" i="9" s="1"/>
  <c r="AC24" i="1"/>
  <c r="AC24" i="9" s="1"/>
  <c r="AC86" i="9" s="1"/>
  <c r="AB24" i="1"/>
  <c r="AB24" i="9" s="1"/>
  <c r="AB86" i="9" s="1"/>
  <c r="AA24" i="1"/>
  <c r="AA24" i="9" s="1"/>
  <c r="AA86" i="9" s="1"/>
  <c r="Z24" i="1"/>
  <c r="Z24" i="9" s="1"/>
  <c r="Z86" i="9" s="1"/>
  <c r="Y24" i="1"/>
  <c r="Y24" i="9" s="1"/>
  <c r="Y86" i="9" s="1"/>
  <c r="X24" i="1"/>
  <c r="X24" i="9" s="1"/>
  <c r="X86" i="9" s="1"/>
  <c r="W24" i="1"/>
  <c r="W24" i="9" s="1"/>
  <c r="W86" i="9" s="1"/>
  <c r="V24" i="1"/>
  <c r="V24" i="9" s="1"/>
  <c r="V86" i="9" s="1"/>
  <c r="U24" i="1"/>
  <c r="U24" i="9" s="1"/>
  <c r="U86" i="9" s="1"/>
  <c r="T24" i="1"/>
  <c r="T24" i="9" s="1"/>
  <c r="T86" i="9" s="1"/>
  <c r="S24" i="1"/>
  <c r="S24" i="9" s="1"/>
  <c r="S86" i="9" s="1"/>
  <c r="R24" i="1"/>
  <c r="Q24" i="1"/>
  <c r="Q24" i="9" s="1"/>
  <c r="Q86" i="9" s="1"/>
  <c r="P24" i="1"/>
  <c r="P24" i="9" s="1"/>
  <c r="P86" i="9" s="1"/>
  <c r="O24" i="1"/>
  <c r="O24" i="9" s="1"/>
  <c r="O86" i="9" s="1"/>
  <c r="N24" i="1"/>
  <c r="N24" i="9" s="1"/>
  <c r="N86" i="9" s="1"/>
  <c r="M24" i="1"/>
  <c r="M24" i="9" s="1"/>
  <c r="M86" i="9" s="1"/>
  <c r="L24" i="1"/>
  <c r="L24" i="9" s="1"/>
  <c r="L86" i="9" s="1"/>
  <c r="K24" i="1"/>
  <c r="K24" i="9" s="1"/>
  <c r="K86" i="9" s="1"/>
  <c r="J24" i="1"/>
  <c r="J24" i="9" s="1"/>
  <c r="J86" i="9" s="1"/>
  <c r="I24" i="1"/>
  <c r="I24" i="9" s="1"/>
  <c r="I86" i="9" s="1"/>
  <c r="H24" i="1"/>
  <c r="H24" i="9" s="1"/>
  <c r="H86" i="9" s="1"/>
  <c r="G24" i="1"/>
  <c r="G24" i="9" s="1"/>
  <c r="G86" i="9" s="1"/>
  <c r="F24" i="1"/>
  <c r="F24" i="9" s="1"/>
  <c r="F86" i="9" s="1"/>
  <c r="E24" i="1"/>
  <c r="E24" i="9" s="1"/>
  <c r="E86" i="9" s="1"/>
  <c r="D24" i="1"/>
  <c r="D24" i="9" s="1"/>
  <c r="D86" i="9" s="1"/>
  <c r="FX26" i="1"/>
  <c r="FX26" i="9" s="1"/>
  <c r="FX88" i="9" s="1"/>
  <c r="FW26" i="1"/>
  <c r="FW26" i="9" s="1"/>
  <c r="FW88" i="9" s="1"/>
  <c r="FV26" i="1"/>
  <c r="FV26" i="9" s="1"/>
  <c r="FV88" i="9" s="1"/>
  <c r="FU26" i="1"/>
  <c r="FU26" i="9" s="1"/>
  <c r="FU88" i="9" s="1"/>
  <c r="FT26" i="1"/>
  <c r="FT26" i="9" s="1"/>
  <c r="FT88" i="9" s="1"/>
  <c r="FS26" i="1"/>
  <c r="FS26" i="9" s="1"/>
  <c r="FS88" i="9" s="1"/>
  <c r="FR26" i="1"/>
  <c r="FR26" i="9" s="1"/>
  <c r="FR88" i="9" s="1"/>
  <c r="FQ26" i="1"/>
  <c r="FQ26" i="9" s="1"/>
  <c r="FQ88" i="9" s="1"/>
  <c r="FP26" i="1"/>
  <c r="FP26" i="9" s="1"/>
  <c r="FP88" i="9" s="1"/>
  <c r="FO26" i="1"/>
  <c r="FO26" i="9" s="1"/>
  <c r="FO88" i="9" s="1"/>
  <c r="FN26" i="1"/>
  <c r="FN26" i="9" s="1"/>
  <c r="FN88" i="9" s="1"/>
  <c r="FM26" i="1"/>
  <c r="FM26" i="9" s="1"/>
  <c r="FM88" i="9" s="1"/>
  <c r="FL26" i="1"/>
  <c r="FL26" i="9" s="1"/>
  <c r="FL88" i="9" s="1"/>
  <c r="FK26" i="1"/>
  <c r="FK26" i="9" s="1"/>
  <c r="FK88" i="9" s="1"/>
  <c r="FJ26" i="1"/>
  <c r="FJ26" i="9" s="1"/>
  <c r="FJ88" i="9" s="1"/>
  <c r="FI26" i="1"/>
  <c r="FI26" i="9" s="1"/>
  <c r="FI88" i="9" s="1"/>
  <c r="FH26" i="1"/>
  <c r="FH26" i="9" s="1"/>
  <c r="FH88" i="9" s="1"/>
  <c r="FG26" i="1"/>
  <c r="FG26" i="9" s="1"/>
  <c r="FG88" i="9" s="1"/>
  <c r="FF26" i="1"/>
  <c r="FF26" i="9" s="1"/>
  <c r="FF88" i="9" s="1"/>
  <c r="FE26" i="1"/>
  <c r="FE26" i="9" s="1"/>
  <c r="FE88" i="9" s="1"/>
  <c r="FD26" i="1"/>
  <c r="FD26" i="9" s="1"/>
  <c r="FD88" i="9" s="1"/>
  <c r="FC26" i="1"/>
  <c r="FC26" i="9" s="1"/>
  <c r="FC88" i="9" s="1"/>
  <c r="FB26" i="1"/>
  <c r="FB26" i="9" s="1"/>
  <c r="FB88" i="9" s="1"/>
  <c r="FA26" i="1"/>
  <c r="FA26" i="9" s="1"/>
  <c r="FA88" i="9" s="1"/>
  <c r="EZ26" i="1"/>
  <c r="EZ26" i="9" s="1"/>
  <c r="EZ88" i="9" s="1"/>
  <c r="EY26" i="1"/>
  <c r="EY26" i="9" s="1"/>
  <c r="EY88" i="9" s="1"/>
  <c r="EX26" i="1"/>
  <c r="EX26" i="9" s="1"/>
  <c r="EX88" i="9" s="1"/>
  <c r="EW26" i="1"/>
  <c r="EW26" i="9" s="1"/>
  <c r="EW88" i="9" s="1"/>
  <c r="EV26" i="1"/>
  <c r="EV26" i="9" s="1"/>
  <c r="EV88" i="9" s="1"/>
  <c r="EU26" i="1"/>
  <c r="EU26" i="9" s="1"/>
  <c r="EU88" i="9" s="1"/>
  <c r="ET26" i="1"/>
  <c r="ET26" i="9" s="1"/>
  <c r="ET88" i="9" s="1"/>
  <c r="ES26" i="1"/>
  <c r="ES26" i="9" s="1"/>
  <c r="ES88" i="9" s="1"/>
  <c r="ER26" i="1"/>
  <c r="ER26" i="9" s="1"/>
  <c r="ER88" i="9" s="1"/>
  <c r="EQ26" i="1"/>
  <c r="EQ26" i="9" s="1"/>
  <c r="EQ88" i="9" s="1"/>
  <c r="EP26" i="1"/>
  <c r="EP26" i="9" s="1"/>
  <c r="EP88" i="9" s="1"/>
  <c r="EO26" i="1"/>
  <c r="EO26" i="9" s="1"/>
  <c r="EO88" i="9" s="1"/>
  <c r="EN26" i="1"/>
  <c r="EN26" i="9" s="1"/>
  <c r="EN88" i="9" s="1"/>
  <c r="EM26" i="1"/>
  <c r="EM26" i="9" s="1"/>
  <c r="EM88" i="9" s="1"/>
  <c r="EL26" i="1"/>
  <c r="EL26" i="9" s="1"/>
  <c r="EL88" i="9" s="1"/>
  <c r="EK26" i="1"/>
  <c r="EK26" i="9" s="1"/>
  <c r="EK88" i="9" s="1"/>
  <c r="EJ26" i="1"/>
  <c r="EJ26" i="9" s="1"/>
  <c r="EJ88" i="9" s="1"/>
  <c r="EI26" i="1"/>
  <c r="EI26" i="9" s="1"/>
  <c r="EI88" i="9" s="1"/>
  <c r="EH26" i="1"/>
  <c r="EH26" i="9" s="1"/>
  <c r="EH88" i="9" s="1"/>
  <c r="EG26" i="1"/>
  <c r="EG26" i="9" s="1"/>
  <c r="EG88" i="9" s="1"/>
  <c r="EF26" i="1"/>
  <c r="EF26" i="9" s="1"/>
  <c r="EF88" i="9" s="1"/>
  <c r="EE26" i="1"/>
  <c r="EE26" i="9" s="1"/>
  <c r="EE88" i="9" s="1"/>
  <c r="ED26" i="1"/>
  <c r="ED26" i="9" s="1"/>
  <c r="ED88" i="9" s="1"/>
  <c r="EC26" i="1"/>
  <c r="EC26" i="9" s="1"/>
  <c r="EC88" i="9" s="1"/>
  <c r="EB26" i="1"/>
  <c r="EB26" i="9" s="1"/>
  <c r="EB88" i="9" s="1"/>
  <c r="EA26" i="1"/>
  <c r="EA26" i="9" s="1"/>
  <c r="EA88" i="9" s="1"/>
  <c r="DZ26" i="1"/>
  <c r="DZ26" i="9" s="1"/>
  <c r="DZ88" i="9" s="1"/>
  <c r="DY26" i="1"/>
  <c r="DY26" i="9" s="1"/>
  <c r="DY88" i="9" s="1"/>
  <c r="DX26" i="1"/>
  <c r="DX26" i="9" s="1"/>
  <c r="DX88" i="9" s="1"/>
  <c r="DW26" i="1"/>
  <c r="DW26" i="9" s="1"/>
  <c r="DW88" i="9" s="1"/>
  <c r="DV26" i="1"/>
  <c r="DV26" i="9" s="1"/>
  <c r="DV88" i="9" s="1"/>
  <c r="DU26" i="1"/>
  <c r="DU26" i="9" s="1"/>
  <c r="DU88" i="9" s="1"/>
  <c r="DT26" i="1"/>
  <c r="DT26" i="9" s="1"/>
  <c r="DT88" i="9" s="1"/>
  <c r="DS26" i="1"/>
  <c r="DS26" i="9" s="1"/>
  <c r="DS88" i="9" s="1"/>
  <c r="DR26" i="1"/>
  <c r="DR26" i="9" s="1"/>
  <c r="DR88" i="9" s="1"/>
  <c r="DQ26" i="1"/>
  <c r="DQ26" i="9" s="1"/>
  <c r="DQ88" i="9" s="1"/>
  <c r="DP26" i="1"/>
  <c r="DP26" i="9" s="1"/>
  <c r="DP88" i="9" s="1"/>
  <c r="DO26" i="1"/>
  <c r="DO26" i="9" s="1"/>
  <c r="DO88" i="9" s="1"/>
  <c r="DN26" i="1"/>
  <c r="DN26" i="9" s="1"/>
  <c r="DN88" i="9" s="1"/>
  <c r="DM26" i="1"/>
  <c r="DM26" i="9" s="1"/>
  <c r="DM88" i="9" s="1"/>
  <c r="DL26" i="1"/>
  <c r="DL26" i="9" s="1"/>
  <c r="DL88" i="9" s="1"/>
  <c r="DK26" i="1"/>
  <c r="DK26" i="9" s="1"/>
  <c r="DK88" i="9" s="1"/>
  <c r="DJ26" i="1"/>
  <c r="DJ26" i="9" s="1"/>
  <c r="DJ88" i="9" s="1"/>
  <c r="DI26" i="1"/>
  <c r="DI26" i="9" s="1"/>
  <c r="DI88" i="9" s="1"/>
  <c r="DH26" i="1"/>
  <c r="DH26" i="9" s="1"/>
  <c r="DH88" i="9" s="1"/>
  <c r="DG26" i="1"/>
  <c r="DG26" i="9" s="1"/>
  <c r="DG88" i="9" s="1"/>
  <c r="DF26" i="1"/>
  <c r="DF26" i="9" s="1"/>
  <c r="DF88" i="9" s="1"/>
  <c r="DE26" i="1"/>
  <c r="DE26" i="9" s="1"/>
  <c r="DE88" i="9" s="1"/>
  <c r="DD26" i="1"/>
  <c r="DD26" i="9" s="1"/>
  <c r="DD88" i="9" s="1"/>
  <c r="DC26" i="1"/>
  <c r="DC26" i="9" s="1"/>
  <c r="DC88" i="9" s="1"/>
  <c r="DB26" i="1"/>
  <c r="DB26" i="9" s="1"/>
  <c r="DB88" i="9" s="1"/>
  <c r="DA26" i="1"/>
  <c r="DA26" i="9" s="1"/>
  <c r="DA88" i="9" s="1"/>
  <c r="CZ26" i="1"/>
  <c r="CZ26" i="9" s="1"/>
  <c r="CZ88" i="9" s="1"/>
  <c r="CY26" i="1"/>
  <c r="CY26" i="9" s="1"/>
  <c r="CY88" i="9" s="1"/>
  <c r="CX26" i="1"/>
  <c r="CX26" i="9" s="1"/>
  <c r="CX88" i="9" s="1"/>
  <c r="CW26" i="1"/>
  <c r="CW26" i="9" s="1"/>
  <c r="CW88" i="9" s="1"/>
  <c r="CV26" i="1"/>
  <c r="CV26" i="9" s="1"/>
  <c r="CV88" i="9" s="1"/>
  <c r="CU26" i="1"/>
  <c r="CU26" i="9" s="1"/>
  <c r="CU88" i="9" s="1"/>
  <c r="CT26" i="1"/>
  <c r="CT26" i="9" s="1"/>
  <c r="CT88" i="9" s="1"/>
  <c r="CS26" i="1"/>
  <c r="CS26" i="9" s="1"/>
  <c r="CS88" i="9" s="1"/>
  <c r="CR26" i="1"/>
  <c r="CR26" i="9" s="1"/>
  <c r="CR88" i="9" s="1"/>
  <c r="CQ26" i="1"/>
  <c r="CQ26" i="9" s="1"/>
  <c r="CQ88" i="9" s="1"/>
  <c r="CP26" i="1"/>
  <c r="CP26" i="9" s="1"/>
  <c r="CP88" i="9" s="1"/>
  <c r="CO26" i="1"/>
  <c r="CO26" i="9" s="1"/>
  <c r="CO88" i="9" s="1"/>
  <c r="CN26" i="1"/>
  <c r="CN26" i="9" s="1"/>
  <c r="CN88" i="9" s="1"/>
  <c r="CM26" i="1"/>
  <c r="CM26" i="9" s="1"/>
  <c r="CM88" i="9" s="1"/>
  <c r="CL26" i="1"/>
  <c r="CL26" i="9" s="1"/>
  <c r="CL88" i="9" s="1"/>
  <c r="CK26" i="1"/>
  <c r="CK26" i="9" s="1"/>
  <c r="CK88" i="9" s="1"/>
  <c r="CJ26" i="1"/>
  <c r="CJ26" i="9" s="1"/>
  <c r="CJ88" i="9" s="1"/>
  <c r="CI26" i="1"/>
  <c r="CI26" i="9" s="1"/>
  <c r="CI88" i="9" s="1"/>
  <c r="CH26" i="1"/>
  <c r="CH26" i="9" s="1"/>
  <c r="CH88" i="9" s="1"/>
  <c r="CG26" i="1"/>
  <c r="CG26" i="9" s="1"/>
  <c r="CG88" i="9" s="1"/>
  <c r="CF26" i="1"/>
  <c r="CF26" i="9" s="1"/>
  <c r="CF88" i="9" s="1"/>
  <c r="CE26" i="1"/>
  <c r="CE26" i="9" s="1"/>
  <c r="CE88" i="9" s="1"/>
  <c r="CD26" i="1"/>
  <c r="CD26" i="9" s="1"/>
  <c r="CD88" i="9" s="1"/>
  <c r="CC26" i="1"/>
  <c r="CC26" i="9" s="1"/>
  <c r="CC88" i="9" s="1"/>
  <c r="CB26" i="1"/>
  <c r="CB26" i="9" s="1"/>
  <c r="CB88" i="9" s="1"/>
  <c r="CA26" i="1"/>
  <c r="CA26" i="9" s="1"/>
  <c r="CA88" i="9" s="1"/>
  <c r="BZ26" i="1"/>
  <c r="BZ26" i="9" s="1"/>
  <c r="BZ88" i="9" s="1"/>
  <c r="BY26" i="1"/>
  <c r="BY26" i="9" s="1"/>
  <c r="BY88" i="9" s="1"/>
  <c r="BX26" i="1"/>
  <c r="BX26" i="9" s="1"/>
  <c r="BX88" i="9" s="1"/>
  <c r="BW26" i="1"/>
  <c r="BW26" i="9" s="1"/>
  <c r="BW88" i="9" s="1"/>
  <c r="BV26" i="1"/>
  <c r="BV26" i="9" s="1"/>
  <c r="BV88" i="9" s="1"/>
  <c r="BU26" i="1"/>
  <c r="BU26" i="9" s="1"/>
  <c r="BU88" i="9" s="1"/>
  <c r="BT26" i="1"/>
  <c r="BT26" i="9" s="1"/>
  <c r="BT88" i="9" s="1"/>
  <c r="BS26" i="1"/>
  <c r="BS26" i="9" s="1"/>
  <c r="BS88" i="9" s="1"/>
  <c r="BR26" i="1"/>
  <c r="BR26" i="9" s="1"/>
  <c r="BR88" i="9" s="1"/>
  <c r="BQ26" i="1"/>
  <c r="BQ26" i="9" s="1"/>
  <c r="BQ88" i="9" s="1"/>
  <c r="BP26" i="1"/>
  <c r="BP26" i="9" s="1"/>
  <c r="BP88" i="9" s="1"/>
  <c r="BO26" i="1"/>
  <c r="BO26" i="9" s="1"/>
  <c r="BO88" i="9" s="1"/>
  <c r="BN26" i="1"/>
  <c r="BN26" i="9" s="1"/>
  <c r="BN88" i="9" s="1"/>
  <c r="BM26" i="1"/>
  <c r="BM26" i="9" s="1"/>
  <c r="BM88" i="9" s="1"/>
  <c r="BL26" i="1"/>
  <c r="BL26" i="9" s="1"/>
  <c r="BL88" i="9" s="1"/>
  <c r="BK26" i="1"/>
  <c r="BK26" i="9" s="1"/>
  <c r="BK88" i="9" s="1"/>
  <c r="BJ26" i="1"/>
  <c r="BJ26" i="9" s="1"/>
  <c r="BJ88" i="9" s="1"/>
  <c r="BI26" i="1"/>
  <c r="BI26" i="9" s="1"/>
  <c r="BI88" i="9" s="1"/>
  <c r="BH26" i="1"/>
  <c r="BH26" i="9" s="1"/>
  <c r="BH88" i="9" s="1"/>
  <c r="BG26" i="1"/>
  <c r="BG26" i="9" s="1"/>
  <c r="BG88" i="9" s="1"/>
  <c r="BF26" i="1"/>
  <c r="BF26" i="9" s="1"/>
  <c r="BF88" i="9" s="1"/>
  <c r="BE26" i="1"/>
  <c r="BE26" i="9" s="1"/>
  <c r="BE88" i="9" s="1"/>
  <c r="BD26" i="1"/>
  <c r="BD26" i="9" s="1"/>
  <c r="BD88" i="9" s="1"/>
  <c r="BC26" i="1"/>
  <c r="BC26" i="9" s="1"/>
  <c r="BC88" i="9" s="1"/>
  <c r="BB26" i="1"/>
  <c r="BB26" i="9" s="1"/>
  <c r="BB88" i="9" s="1"/>
  <c r="BA26" i="1"/>
  <c r="BA26" i="9" s="1"/>
  <c r="BA88" i="9" s="1"/>
  <c r="AZ26" i="1"/>
  <c r="AZ26" i="9" s="1"/>
  <c r="AZ88" i="9" s="1"/>
  <c r="AY26" i="1"/>
  <c r="AY26" i="9" s="1"/>
  <c r="AY88" i="9" s="1"/>
  <c r="AX26" i="1"/>
  <c r="AX26" i="9" s="1"/>
  <c r="AX88" i="9" s="1"/>
  <c r="AW26" i="1"/>
  <c r="AW26" i="9" s="1"/>
  <c r="AW88" i="9" s="1"/>
  <c r="AV26" i="1"/>
  <c r="AV26" i="9" s="1"/>
  <c r="AV88" i="9" s="1"/>
  <c r="AU26" i="1"/>
  <c r="AU26" i="9" s="1"/>
  <c r="AU88" i="9" s="1"/>
  <c r="AT26" i="1"/>
  <c r="AT26" i="9" s="1"/>
  <c r="AT88" i="9" s="1"/>
  <c r="AS26" i="1"/>
  <c r="AS26" i="9" s="1"/>
  <c r="AS88" i="9" s="1"/>
  <c r="AR26" i="1"/>
  <c r="AR26" i="9" s="1"/>
  <c r="AR88" i="9" s="1"/>
  <c r="AQ26" i="1"/>
  <c r="AQ26" i="9" s="1"/>
  <c r="AQ88" i="9" s="1"/>
  <c r="AP26" i="1"/>
  <c r="AP26" i="9" s="1"/>
  <c r="AP88" i="9" s="1"/>
  <c r="AO26" i="1"/>
  <c r="AO26" i="9" s="1"/>
  <c r="AO88" i="9" s="1"/>
  <c r="AN26" i="1"/>
  <c r="AN26" i="9" s="1"/>
  <c r="AN88" i="9" s="1"/>
  <c r="AM26" i="1"/>
  <c r="AM26" i="9" s="1"/>
  <c r="AM88" i="9" s="1"/>
  <c r="AL26" i="1"/>
  <c r="AL26" i="9" s="1"/>
  <c r="AL88" i="9" s="1"/>
  <c r="AK26" i="1"/>
  <c r="AK26" i="9" s="1"/>
  <c r="AK88" i="9" s="1"/>
  <c r="AJ26" i="1"/>
  <c r="AJ26" i="9" s="1"/>
  <c r="AJ88" i="9" s="1"/>
  <c r="AI26" i="1"/>
  <c r="AI26" i="9" s="1"/>
  <c r="AI88" i="9" s="1"/>
  <c r="AH26" i="1"/>
  <c r="AH26" i="9" s="1"/>
  <c r="AH88" i="9" s="1"/>
  <c r="AG26" i="1"/>
  <c r="AG26" i="9" s="1"/>
  <c r="AG88" i="9" s="1"/>
  <c r="AF26" i="1"/>
  <c r="AF26" i="9" s="1"/>
  <c r="AF88" i="9" s="1"/>
  <c r="AE26" i="1"/>
  <c r="AE26" i="9" s="1"/>
  <c r="AE88" i="9" s="1"/>
  <c r="AD26" i="1"/>
  <c r="AD26" i="9" s="1"/>
  <c r="AD88" i="9" s="1"/>
  <c r="AC26" i="1"/>
  <c r="AC26" i="9" s="1"/>
  <c r="AC88" i="9" s="1"/>
  <c r="AB26" i="1"/>
  <c r="AB26" i="9" s="1"/>
  <c r="AB88" i="9" s="1"/>
  <c r="AA26" i="1"/>
  <c r="AA26" i="9" s="1"/>
  <c r="AA88" i="9" s="1"/>
  <c r="Z26" i="1"/>
  <c r="Z26" i="9" s="1"/>
  <c r="Z88" i="9" s="1"/>
  <c r="Y26" i="1"/>
  <c r="Y26" i="9" s="1"/>
  <c r="Y88" i="9" s="1"/>
  <c r="X26" i="1"/>
  <c r="X26" i="9" s="1"/>
  <c r="X88" i="9" s="1"/>
  <c r="W26" i="1"/>
  <c r="W26" i="9" s="1"/>
  <c r="W88" i="9" s="1"/>
  <c r="V26" i="1"/>
  <c r="V26" i="9" s="1"/>
  <c r="V88" i="9" s="1"/>
  <c r="U26" i="1"/>
  <c r="U26" i="9" s="1"/>
  <c r="U88" i="9" s="1"/>
  <c r="T26" i="1"/>
  <c r="T26" i="9" s="1"/>
  <c r="T88" i="9" s="1"/>
  <c r="S26" i="1"/>
  <c r="S26" i="9" s="1"/>
  <c r="S88" i="9" s="1"/>
  <c r="R26" i="1"/>
  <c r="Q26" i="1"/>
  <c r="Q26" i="9" s="1"/>
  <c r="Q88" i="9" s="1"/>
  <c r="P26" i="1"/>
  <c r="P26" i="9" s="1"/>
  <c r="P88" i="9" s="1"/>
  <c r="O26" i="1"/>
  <c r="O26" i="9" s="1"/>
  <c r="O88" i="9" s="1"/>
  <c r="N26" i="1"/>
  <c r="N26" i="9" s="1"/>
  <c r="N88" i="9" s="1"/>
  <c r="M26" i="1"/>
  <c r="M26" i="9" s="1"/>
  <c r="M88" i="9" s="1"/>
  <c r="L26" i="1"/>
  <c r="L26" i="9" s="1"/>
  <c r="L88" i="9" s="1"/>
  <c r="K26" i="1"/>
  <c r="K26" i="9" s="1"/>
  <c r="K88" i="9" s="1"/>
  <c r="J26" i="1"/>
  <c r="J26" i="9" s="1"/>
  <c r="J88" i="9" s="1"/>
  <c r="I26" i="1"/>
  <c r="I26" i="9" s="1"/>
  <c r="I88" i="9" s="1"/>
  <c r="H26" i="1"/>
  <c r="H26" i="9" s="1"/>
  <c r="H88" i="9" s="1"/>
  <c r="G26" i="1"/>
  <c r="G26" i="9" s="1"/>
  <c r="G88" i="9" s="1"/>
  <c r="F26" i="1"/>
  <c r="F26" i="9" s="1"/>
  <c r="F88" i="9" s="1"/>
  <c r="E26" i="1"/>
  <c r="E26" i="9" s="1"/>
  <c r="E88" i="9" s="1"/>
  <c r="D26" i="1"/>
  <c r="D26" i="9" s="1"/>
  <c r="D88" i="9" s="1"/>
  <c r="FX25" i="1"/>
  <c r="FX25" i="9" s="1"/>
  <c r="FX87" i="9" s="1"/>
  <c r="FW25" i="1"/>
  <c r="FW25" i="9" s="1"/>
  <c r="FW87" i="9" s="1"/>
  <c r="FV25" i="1"/>
  <c r="FV25" i="9" s="1"/>
  <c r="FV87" i="9" s="1"/>
  <c r="FU25" i="1"/>
  <c r="FU25" i="9" s="1"/>
  <c r="FU87" i="9" s="1"/>
  <c r="FT25" i="1"/>
  <c r="FT25" i="9" s="1"/>
  <c r="FT87" i="9" s="1"/>
  <c r="FS25" i="1"/>
  <c r="FS25" i="9" s="1"/>
  <c r="FS87" i="9" s="1"/>
  <c r="FR25" i="1"/>
  <c r="FR25" i="9" s="1"/>
  <c r="FR87" i="9" s="1"/>
  <c r="FQ25" i="1"/>
  <c r="FQ25" i="9" s="1"/>
  <c r="FQ87" i="9" s="1"/>
  <c r="FP25" i="1"/>
  <c r="FP25" i="9" s="1"/>
  <c r="FP87" i="9" s="1"/>
  <c r="FO25" i="1"/>
  <c r="FO25" i="9" s="1"/>
  <c r="FO87" i="9" s="1"/>
  <c r="FN25" i="1"/>
  <c r="FN25" i="9" s="1"/>
  <c r="FN87" i="9" s="1"/>
  <c r="FM25" i="1"/>
  <c r="FM25" i="9" s="1"/>
  <c r="FM87" i="9" s="1"/>
  <c r="FL25" i="1"/>
  <c r="FL25" i="9" s="1"/>
  <c r="FL87" i="9" s="1"/>
  <c r="FK25" i="1"/>
  <c r="FK25" i="9" s="1"/>
  <c r="FK87" i="9" s="1"/>
  <c r="FJ25" i="1"/>
  <c r="FJ25" i="9" s="1"/>
  <c r="FJ87" i="9" s="1"/>
  <c r="FI25" i="1"/>
  <c r="FI25" i="9" s="1"/>
  <c r="FI87" i="9" s="1"/>
  <c r="FH25" i="1"/>
  <c r="FH25" i="9" s="1"/>
  <c r="FH87" i="9" s="1"/>
  <c r="FG25" i="1"/>
  <c r="FG25" i="9" s="1"/>
  <c r="FG87" i="9" s="1"/>
  <c r="FF25" i="1"/>
  <c r="FF25" i="9" s="1"/>
  <c r="FF87" i="9" s="1"/>
  <c r="FE25" i="1"/>
  <c r="FE25" i="9" s="1"/>
  <c r="FE87" i="9" s="1"/>
  <c r="FD25" i="1"/>
  <c r="FD25" i="9" s="1"/>
  <c r="FD87" i="9" s="1"/>
  <c r="FC25" i="1"/>
  <c r="FC25" i="9" s="1"/>
  <c r="FC87" i="9" s="1"/>
  <c r="FB25" i="1"/>
  <c r="FB25" i="9" s="1"/>
  <c r="FB87" i="9" s="1"/>
  <c r="FA25" i="1"/>
  <c r="FA25" i="9" s="1"/>
  <c r="FA87" i="9" s="1"/>
  <c r="EZ25" i="1"/>
  <c r="EZ25" i="9" s="1"/>
  <c r="EZ87" i="9" s="1"/>
  <c r="EY25" i="1"/>
  <c r="EY25" i="9" s="1"/>
  <c r="EY87" i="9" s="1"/>
  <c r="EX25" i="1"/>
  <c r="EX25" i="9" s="1"/>
  <c r="EX87" i="9" s="1"/>
  <c r="EW25" i="1"/>
  <c r="EW25" i="9" s="1"/>
  <c r="EW87" i="9" s="1"/>
  <c r="EV25" i="1"/>
  <c r="EV25" i="9" s="1"/>
  <c r="EV87" i="9" s="1"/>
  <c r="EU25" i="1"/>
  <c r="EU25" i="9" s="1"/>
  <c r="EU87" i="9" s="1"/>
  <c r="ET25" i="1"/>
  <c r="ET25" i="9" s="1"/>
  <c r="ET87" i="9" s="1"/>
  <c r="ES25" i="1"/>
  <c r="ES25" i="9" s="1"/>
  <c r="ES87" i="9" s="1"/>
  <c r="ER25" i="1"/>
  <c r="ER25" i="9" s="1"/>
  <c r="ER87" i="9" s="1"/>
  <c r="EQ25" i="1"/>
  <c r="EQ25" i="9" s="1"/>
  <c r="EQ87" i="9" s="1"/>
  <c r="EP25" i="1"/>
  <c r="EP25" i="9" s="1"/>
  <c r="EP87" i="9" s="1"/>
  <c r="EO25" i="1"/>
  <c r="EO25" i="9" s="1"/>
  <c r="EO87" i="9" s="1"/>
  <c r="EN25" i="1"/>
  <c r="EN25" i="9" s="1"/>
  <c r="EN87" i="9" s="1"/>
  <c r="EM25" i="1"/>
  <c r="EM25" i="9" s="1"/>
  <c r="EM87" i="9" s="1"/>
  <c r="EL25" i="1"/>
  <c r="EL25" i="9" s="1"/>
  <c r="EL87" i="9" s="1"/>
  <c r="EK25" i="1"/>
  <c r="EK25" i="9" s="1"/>
  <c r="EK87" i="9" s="1"/>
  <c r="EJ25" i="1"/>
  <c r="EJ25" i="9" s="1"/>
  <c r="EJ87" i="9" s="1"/>
  <c r="EI25" i="1"/>
  <c r="EI25" i="9" s="1"/>
  <c r="EI87" i="9" s="1"/>
  <c r="EH25" i="1"/>
  <c r="EH25" i="9" s="1"/>
  <c r="EH87" i="9" s="1"/>
  <c r="EG25" i="1"/>
  <c r="EG25" i="9" s="1"/>
  <c r="EG87" i="9" s="1"/>
  <c r="EF25" i="1"/>
  <c r="EF25" i="9" s="1"/>
  <c r="EF87" i="9" s="1"/>
  <c r="EE25" i="1"/>
  <c r="EE25" i="9" s="1"/>
  <c r="EE87" i="9" s="1"/>
  <c r="ED25" i="1"/>
  <c r="ED25" i="9" s="1"/>
  <c r="ED87" i="9" s="1"/>
  <c r="EC25" i="1"/>
  <c r="EC25" i="9" s="1"/>
  <c r="EC87" i="9" s="1"/>
  <c r="EB25" i="1"/>
  <c r="EB25" i="9" s="1"/>
  <c r="EB87" i="9" s="1"/>
  <c r="EA25" i="1"/>
  <c r="EA25" i="9" s="1"/>
  <c r="EA87" i="9" s="1"/>
  <c r="DZ25" i="1"/>
  <c r="DZ25" i="9" s="1"/>
  <c r="DZ87" i="9" s="1"/>
  <c r="DY25" i="1"/>
  <c r="DY25" i="9" s="1"/>
  <c r="DY87" i="9" s="1"/>
  <c r="DX25" i="1"/>
  <c r="DX25" i="9" s="1"/>
  <c r="DX87" i="9" s="1"/>
  <c r="DW25" i="1"/>
  <c r="DW25" i="9" s="1"/>
  <c r="DW87" i="9" s="1"/>
  <c r="DV25" i="1"/>
  <c r="DV25" i="9" s="1"/>
  <c r="DV87" i="9" s="1"/>
  <c r="DU25" i="1"/>
  <c r="DU25" i="9" s="1"/>
  <c r="DU87" i="9" s="1"/>
  <c r="DT25" i="1"/>
  <c r="DT25" i="9" s="1"/>
  <c r="DT87" i="9" s="1"/>
  <c r="DS25" i="1"/>
  <c r="DS25" i="9" s="1"/>
  <c r="DS87" i="9" s="1"/>
  <c r="DR25" i="1"/>
  <c r="DR25" i="9" s="1"/>
  <c r="DR87" i="9" s="1"/>
  <c r="DQ25" i="1"/>
  <c r="DQ25" i="9" s="1"/>
  <c r="DQ87" i="9" s="1"/>
  <c r="DP25" i="1"/>
  <c r="DP25" i="9" s="1"/>
  <c r="DP87" i="9" s="1"/>
  <c r="DO25" i="1"/>
  <c r="DO25" i="9" s="1"/>
  <c r="DO87" i="9" s="1"/>
  <c r="DN25" i="1"/>
  <c r="DN25" i="9" s="1"/>
  <c r="DN87" i="9" s="1"/>
  <c r="DM25" i="1"/>
  <c r="DM25" i="9" s="1"/>
  <c r="DM87" i="9" s="1"/>
  <c r="DL25" i="1"/>
  <c r="DL25" i="9" s="1"/>
  <c r="DL87" i="9" s="1"/>
  <c r="DK25" i="1"/>
  <c r="DK25" i="9" s="1"/>
  <c r="DK87" i="9" s="1"/>
  <c r="DJ25" i="1"/>
  <c r="DJ25" i="9" s="1"/>
  <c r="DJ87" i="9" s="1"/>
  <c r="DI25" i="1"/>
  <c r="DI25" i="9" s="1"/>
  <c r="DI87" i="9" s="1"/>
  <c r="DH25" i="1"/>
  <c r="DH25" i="9" s="1"/>
  <c r="DH87" i="9" s="1"/>
  <c r="DG25" i="1"/>
  <c r="DG25" i="9" s="1"/>
  <c r="DG87" i="9" s="1"/>
  <c r="DF25" i="1"/>
  <c r="DF25" i="9" s="1"/>
  <c r="DF87" i="9" s="1"/>
  <c r="DE25" i="1"/>
  <c r="DE25" i="9" s="1"/>
  <c r="DE87" i="9" s="1"/>
  <c r="DD25" i="1"/>
  <c r="DD25" i="9" s="1"/>
  <c r="DD87" i="9" s="1"/>
  <c r="DC25" i="1"/>
  <c r="DC25" i="9" s="1"/>
  <c r="DC87" i="9" s="1"/>
  <c r="DB25" i="1"/>
  <c r="DB25" i="9" s="1"/>
  <c r="DB87" i="9" s="1"/>
  <c r="DA25" i="1"/>
  <c r="DA25" i="9" s="1"/>
  <c r="DA87" i="9" s="1"/>
  <c r="CZ25" i="1"/>
  <c r="CZ25" i="9" s="1"/>
  <c r="CZ87" i="9" s="1"/>
  <c r="CY25" i="1"/>
  <c r="CY25" i="9" s="1"/>
  <c r="CY87" i="9" s="1"/>
  <c r="CX25" i="1"/>
  <c r="CX25" i="9" s="1"/>
  <c r="CX87" i="9" s="1"/>
  <c r="CW25" i="1"/>
  <c r="CW25" i="9" s="1"/>
  <c r="CW87" i="9" s="1"/>
  <c r="CV25" i="1"/>
  <c r="CV25" i="9" s="1"/>
  <c r="CV87" i="9" s="1"/>
  <c r="CU25" i="1"/>
  <c r="CU25" i="9" s="1"/>
  <c r="CU87" i="9" s="1"/>
  <c r="CT25" i="1"/>
  <c r="CT25" i="9" s="1"/>
  <c r="CT87" i="9" s="1"/>
  <c r="CS25" i="1"/>
  <c r="CS25" i="9" s="1"/>
  <c r="CS87" i="9" s="1"/>
  <c r="CR25" i="1"/>
  <c r="CR25" i="9" s="1"/>
  <c r="CR87" i="9" s="1"/>
  <c r="CQ25" i="1"/>
  <c r="CQ25" i="9" s="1"/>
  <c r="CQ87" i="9" s="1"/>
  <c r="CP25" i="1"/>
  <c r="CP25" i="9" s="1"/>
  <c r="CP87" i="9" s="1"/>
  <c r="CO25" i="1"/>
  <c r="CO25" i="9" s="1"/>
  <c r="CO87" i="9" s="1"/>
  <c r="CN25" i="1"/>
  <c r="CN25" i="9" s="1"/>
  <c r="CN87" i="9" s="1"/>
  <c r="CM25" i="1"/>
  <c r="CM25" i="9" s="1"/>
  <c r="CM87" i="9" s="1"/>
  <c r="CL25" i="1"/>
  <c r="CL25" i="9" s="1"/>
  <c r="CL87" i="9" s="1"/>
  <c r="CK25" i="1"/>
  <c r="CK25" i="9" s="1"/>
  <c r="CK87" i="9" s="1"/>
  <c r="CJ25" i="1"/>
  <c r="CJ25" i="9" s="1"/>
  <c r="CJ87" i="9" s="1"/>
  <c r="CI25" i="1"/>
  <c r="CI25" i="9" s="1"/>
  <c r="CI87" i="9" s="1"/>
  <c r="CH25" i="1"/>
  <c r="CH25" i="9" s="1"/>
  <c r="CH87" i="9" s="1"/>
  <c r="CG25" i="1"/>
  <c r="CG25" i="9" s="1"/>
  <c r="CG87" i="9" s="1"/>
  <c r="CF25" i="1"/>
  <c r="CF25" i="9" s="1"/>
  <c r="CF87" i="9" s="1"/>
  <c r="CE25" i="1"/>
  <c r="CE25" i="9" s="1"/>
  <c r="CE87" i="9" s="1"/>
  <c r="CD25" i="1"/>
  <c r="CD25" i="9" s="1"/>
  <c r="CD87" i="9" s="1"/>
  <c r="CC25" i="1"/>
  <c r="CC25" i="9" s="1"/>
  <c r="CC87" i="9" s="1"/>
  <c r="CB25" i="1"/>
  <c r="CB25" i="9" s="1"/>
  <c r="CB87" i="9" s="1"/>
  <c r="CA25" i="1"/>
  <c r="CA25" i="9" s="1"/>
  <c r="CA87" i="9" s="1"/>
  <c r="BZ25" i="1"/>
  <c r="BZ25" i="9" s="1"/>
  <c r="BZ87" i="9" s="1"/>
  <c r="BY25" i="1"/>
  <c r="BY25" i="9" s="1"/>
  <c r="BY87" i="9" s="1"/>
  <c r="BX25" i="1"/>
  <c r="BX25" i="9" s="1"/>
  <c r="BX87" i="9" s="1"/>
  <c r="BW25" i="1"/>
  <c r="BW25" i="9" s="1"/>
  <c r="BW87" i="9" s="1"/>
  <c r="BV25" i="1"/>
  <c r="BV25" i="9" s="1"/>
  <c r="BV87" i="9" s="1"/>
  <c r="BU25" i="1"/>
  <c r="BU25" i="9" s="1"/>
  <c r="BU87" i="9" s="1"/>
  <c r="BT25" i="1"/>
  <c r="BT25" i="9" s="1"/>
  <c r="BT87" i="9" s="1"/>
  <c r="BS25" i="1"/>
  <c r="BS25" i="9" s="1"/>
  <c r="BS87" i="9" s="1"/>
  <c r="BR25" i="1"/>
  <c r="BR25" i="9" s="1"/>
  <c r="BR87" i="9" s="1"/>
  <c r="BQ25" i="1"/>
  <c r="BQ25" i="9" s="1"/>
  <c r="BQ87" i="9" s="1"/>
  <c r="BP25" i="1"/>
  <c r="BP25" i="9" s="1"/>
  <c r="BP87" i="9" s="1"/>
  <c r="BO25" i="1"/>
  <c r="BO25" i="9" s="1"/>
  <c r="BO87" i="9" s="1"/>
  <c r="BN25" i="1"/>
  <c r="BN25" i="9" s="1"/>
  <c r="BN87" i="9" s="1"/>
  <c r="BM25" i="1"/>
  <c r="BM25" i="9" s="1"/>
  <c r="BM87" i="9" s="1"/>
  <c r="BL25" i="1"/>
  <c r="BL25" i="9" s="1"/>
  <c r="BL87" i="9" s="1"/>
  <c r="BK25" i="1"/>
  <c r="BK25" i="9" s="1"/>
  <c r="BK87" i="9" s="1"/>
  <c r="BJ25" i="1"/>
  <c r="BJ25" i="9" s="1"/>
  <c r="BJ87" i="9" s="1"/>
  <c r="BI25" i="1"/>
  <c r="BI25" i="9" s="1"/>
  <c r="BI87" i="9" s="1"/>
  <c r="BH25" i="1"/>
  <c r="BH25" i="9" s="1"/>
  <c r="BH87" i="9" s="1"/>
  <c r="BG25" i="1"/>
  <c r="BG25" i="9" s="1"/>
  <c r="BG87" i="9" s="1"/>
  <c r="BF25" i="1"/>
  <c r="BF25" i="9" s="1"/>
  <c r="BF87" i="9" s="1"/>
  <c r="BE25" i="1"/>
  <c r="BE25" i="9" s="1"/>
  <c r="BE87" i="9" s="1"/>
  <c r="BD25" i="1"/>
  <c r="BD25" i="9" s="1"/>
  <c r="BD87" i="9" s="1"/>
  <c r="BC25" i="1"/>
  <c r="BC25" i="9" s="1"/>
  <c r="BC87" i="9" s="1"/>
  <c r="BB25" i="1"/>
  <c r="BB25" i="9" s="1"/>
  <c r="BB87" i="9" s="1"/>
  <c r="BA25" i="1"/>
  <c r="BA25" i="9" s="1"/>
  <c r="BA87" i="9" s="1"/>
  <c r="AZ25" i="1"/>
  <c r="AZ25" i="9" s="1"/>
  <c r="AZ87" i="9" s="1"/>
  <c r="AY25" i="1"/>
  <c r="AY25" i="9" s="1"/>
  <c r="AY87" i="9" s="1"/>
  <c r="AX25" i="1"/>
  <c r="AX25" i="9" s="1"/>
  <c r="AX87" i="9" s="1"/>
  <c r="AW25" i="1"/>
  <c r="AW25" i="9" s="1"/>
  <c r="AW87" i="9" s="1"/>
  <c r="AV25" i="1"/>
  <c r="AV25" i="9" s="1"/>
  <c r="AV87" i="9" s="1"/>
  <c r="AU25" i="1"/>
  <c r="AU25" i="9" s="1"/>
  <c r="AU87" i="9" s="1"/>
  <c r="AT25" i="1"/>
  <c r="AT25" i="9" s="1"/>
  <c r="AT87" i="9" s="1"/>
  <c r="AS25" i="1"/>
  <c r="AS25" i="9" s="1"/>
  <c r="AS87" i="9" s="1"/>
  <c r="AR25" i="1"/>
  <c r="AR25" i="9" s="1"/>
  <c r="AR87" i="9" s="1"/>
  <c r="AQ25" i="1"/>
  <c r="AQ25" i="9" s="1"/>
  <c r="AQ87" i="9" s="1"/>
  <c r="AP25" i="1"/>
  <c r="AP25" i="9" s="1"/>
  <c r="AP87" i="9" s="1"/>
  <c r="AO25" i="1"/>
  <c r="AO25" i="9" s="1"/>
  <c r="AO87" i="9" s="1"/>
  <c r="AN25" i="1"/>
  <c r="AN25" i="9" s="1"/>
  <c r="AN87" i="9" s="1"/>
  <c r="AM25" i="1"/>
  <c r="AM25" i="9" s="1"/>
  <c r="AM87" i="9" s="1"/>
  <c r="AL25" i="1"/>
  <c r="AL25" i="9" s="1"/>
  <c r="AL87" i="9" s="1"/>
  <c r="AK25" i="1"/>
  <c r="AK25" i="9" s="1"/>
  <c r="AK87" i="9" s="1"/>
  <c r="AJ25" i="1"/>
  <c r="AJ25" i="9" s="1"/>
  <c r="AJ87" i="9" s="1"/>
  <c r="AI25" i="1"/>
  <c r="AI25" i="9" s="1"/>
  <c r="AI87" i="9" s="1"/>
  <c r="AH25" i="1"/>
  <c r="AH25" i="9" s="1"/>
  <c r="AH87" i="9" s="1"/>
  <c r="AG25" i="1"/>
  <c r="AG25" i="9" s="1"/>
  <c r="AG87" i="9" s="1"/>
  <c r="AF25" i="1"/>
  <c r="AF25" i="9" s="1"/>
  <c r="AF87" i="9" s="1"/>
  <c r="AE25" i="1"/>
  <c r="AE25" i="9" s="1"/>
  <c r="AE87" i="9" s="1"/>
  <c r="AD25" i="1"/>
  <c r="AD25" i="9" s="1"/>
  <c r="AD87" i="9" s="1"/>
  <c r="AC25" i="1"/>
  <c r="AC25" i="9" s="1"/>
  <c r="AC87" i="9" s="1"/>
  <c r="AB25" i="1"/>
  <c r="AB25" i="9" s="1"/>
  <c r="AB87" i="9" s="1"/>
  <c r="AA25" i="1"/>
  <c r="AA25" i="9" s="1"/>
  <c r="AA87" i="9" s="1"/>
  <c r="Z25" i="1"/>
  <c r="Z25" i="9" s="1"/>
  <c r="Z87" i="9" s="1"/>
  <c r="Y25" i="1"/>
  <c r="Y25" i="9" s="1"/>
  <c r="Y87" i="9" s="1"/>
  <c r="X25" i="1"/>
  <c r="X25" i="9" s="1"/>
  <c r="X87" i="9" s="1"/>
  <c r="W25" i="1"/>
  <c r="W25" i="9" s="1"/>
  <c r="W87" i="9" s="1"/>
  <c r="V25" i="1"/>
  <c r="V25" i="9" s="1"/>
  <c r="V87" i="9" s="1"/>
  <c r="U25" i="1"/>
  <c r="U25" i="9" s="1"/>
  <c r="U87" i="9" s="1"/>
  <c r="T25" i="1"/>
  <c r="T25" i="9" s="1"/>
  <c r="T87" i="9" s="1"/>
  <c r="S25" i="1"/>
  <c r="S25" i="9" s="1"/>
  <c r="S87" i="9" s="1"/>
  <c r="R25" i="1"/>
  <c r="Q25" i="1"/>
  <c r="Q25" i="9" s="1"/>
  <c r="Q87" i="9" s="1"/>
  <c r="P25" i="1"/>
  <c r="P25" i="9" s="1"/>
  <c r="P87" i="9" s="1"/>
  <c r="O25" i="1"/>
  <c r="O25" i="9" s="1"/>
  <c r="O87" i="9" s="1"/>
  <c r="N25" i="1"/>
  <c r="N25" i="9" s="1"/>
  <c r="N87" i="9" s="1"/>
  <c r="M25" i="1"/>
  <c r="M25" i="9" s="1"/>
  <c r="M87" i="9" s="1"/>
  <c r="L25" i="1"/>
  <c r="L25" i="9" s="1"/>
  <c r="L87" i="9" s="1"/>
  <c r="K25" i="1"/>
  <c r="K25" i="9" s="1"/>
  <c r="K87" i="9" s="1"/>
  <c r="J25" i="1"/>
  <c r="J25" i="9" s="1"/>
  <c r="J87" i="9" s="1"/>
  <c r="I25" i="1"/>
  <c r="I25" i="9" s="1"/>
  <c r="I87" i="9" s="1"/>
  <c r="H25" i="1"/>
  <c r="H25" i="9" s="1"/>
  <c r="H87" i="9" s="1"/>
  <c r="G25" i="1"/>
  <c r="G25" i="9" s="1"/>
  <c r="G87" i="9" s="1"/>
  <c r="F25" i="1"/>
  <c r="F25" i="9" s="1"/>
  <c r="F87" i="9" s="1"/>
  <c r="E25" i="1"/>
  <c r="E25" i="9" s="1"/>
  <c r="E87" i="9" s="1"/>
  <c r="D25" i="1"/>
  <c r="D25" i="9" s="1"/>
  <c r="D87" i="9" s="1"/>
  <c r="C26" i="1"/>
  <c r="C26" i="9" s="1"/>
  <c r="C25" i="1"/>
  <c r="C25" i="9" s="1"/>
  <c r="D90" i="9" l="1"/>
  <c r="D96" i="9" s="1"/>
  <c r="P90" i="9"/>
  <c r="P96" i="9" s="1"/>
  <c r="AB90" i="9"/>
  <c r="AB96" i="9" s="1"/>
  <c r="AZ90" i="9"/>
  <c r="AZ96" i="9" s="1"/>
  <c r="BX90" i="9"/>
  <c r="BX96" i="9" s="1"/>
  <c r="CJ90" i="9"/>
  <c r="CJ96" i="9" s="1"/>
  <c r="CV90" i="9"/>
  <c r="CV96" i="9" s="1"/>
  <c r="DH90" i="9"/>
  <c r="DH96" i="9" s="1"/>
  <c r="DT90" i="9"/>
  <c r="DT96" i="9" s="1"/>
  <c r="EF90" i="9"/>
  <c r="EF96" i="9" s="1"/>
  <c r="ER90" i="9"/>
  <c r="ER96" i="9" s="1"/>
  <c r="FD90" i="9"/>
  <c r="FD96" i="9" s="1"/>
  <c r="FP90" i="9"/>
  <c r="FP96" i="9" s="1"/>
  <c r="AN90" i="9"/>
  <c r="AN96" i="9" s="1"/>
  <c r="BL90" i="9"/>
  <c r="BL96" i="9" s="1"/>
  <c r="E90" i="9"/>
  <c r="E96" i="9" s="1"/>
  <c r="Q90" i="9"/>
  <c r="Q96" i="9" s="1"/>
  <c r="AC90" i="9"/>
  <c r="AC96" i="9" s="1"/>
  <c r="AO90" i="9"/>
  <c r="AO96" i="9" s="1"/>
  <c r="BA90" i="9"/>
  <c r="BA96" i="9" s="1"/>
  <c r="BM90" i="9"/>
  <c r="BM96" i="9" s="1"/>
  <c r="BY90" i="9"/>
  <c r="BY96" i="9" s="1"/>
  <c r="CK90" i="9"/>
  <c r="CK96" i="9" s="1"/>
  <c r="CW90" i="9"/>
  <c r="CW96" i="9" s="1"/>
  <c r="DI90" i="9"/>
  <c r="DI96" i="9" s="1"/>
  <c r="DU90" i="9"/>
  <c r="DU96" i="9" s="1"/>
  <c r="EG90" i="9"/>
  <c r="EG96" i="9" s="1"/>
  <c r="ES90" i="9"/>
  <c r="ES96" i="9" s="1"/>
  <c r="FE90" i="9"/>
  <c r="FE96" i="9" s="1"/>
  <c r="FQ90" i="9"/>
  <c r="FQ96" i="9" s="1"/>
  <c r="F90" i="9"/>
  <c r="F96" i="9" s="1"/>
  <c r="R24" i="9"/>
  <c r="R86" i="9" s="1"/>
  <c r="C24" i="7"/>
  <c r="AD90" i="9"/>
  <c r="AD96" i="9" s="1"/>
  <c r="AP90" i="9"/>
  <c r="AP96" i="9" s="1"/>
  <c r="BB90" i="9"/>
  <c r="BB96" i="9" s="1"/>
  <c r="BN90" i="9"/>
  <c r="BN96" i="9" s="1"/>
  <c r="BZ90" i="9"/>
  <c r="BZ96" i="9" s="1"/>
  <c r="CL90" i="9"/>
  <c r="CL96" i="9" s="1"/>
  <c r="CX90" i="9"/>
  <c r="CX96" i="9" s="1"/>
  <c r="DJ90" i="9"/>
  <c r="DJ96" i="9" s="1"/>
  <c r="DV90" i="9"/>
  <c r="DV96" i="9" s="1"/>
  <c r="EH90" i="9"/>
  <c r="EH96" i="9" s="1"/>
  <c r="ET90" i="9"/>
  <c r="ET96" i="9" s="1"/>
  <c r="FF90" i="9"/>
  <c r="FF96" i="9" s="1"/>
  <c r="FR90" i="9"/>
  <c r="FR96" i="9" s="1"/>
  <c r="G90" i="9"/>
  <c r="G96" i="9" s="1"/>
  <c r="S90" i="9"/>
  <c r="S96" i="9" s="1"/>
  <c r="AE90" i="9"/>
  <c r="AE96" i="9" s="1"/>
  <c r="AQ90" i="9"/>
  <c r="AQ96" i="9" s="1"/>
  <c r="BC90" i="9"/>
  <c r="BC96" i="9" s="1"/>
  <c r="BO90" i="9"/>
  <c r="BO96" i="9" s="1"/>
  <c r="CA90" i="9"/>
  <c r="CA96" i="9" s="1"/>
  <c r="CM90" i="9"/>
  <c r="CM96" i="9" s="1"/>
  <c r="CY90" i="9"/>
  <c r="CY96" i="9" s="1"/>
  <c r="DK90" i="9"/>
  <c r="DK96" i="9" s="1"/>
  <c r="DW90" i="9"/>
  <c r="DW96" i="9" s="1"/>
  <c r="EI90" i="9"/>
  <c r="EI96" i="9" s="1"/>
  <c r="EU90" i="9"/>
  <c r="EU96" i="9" s="1"/>
  <c r="FG90" i="9"/>
  <c r="FG96" i="9" s="1"/>
  <c r="FS90" i="9"/>
  <c r="FS96" i="9" s="1"/>
  <c r="C87" i="9"/>
  <c r="H90" i="9"/>
  <c r="H96" i="9" s="1"/>
  <c r="T90" i="9"/>
  <c r="T96" i="9" s="1"/>
  <c r="AF90" i="9"/>
  <c r="AF96" i="9" s="1"/>
  <c r="AR90" i="9"/>
  <c r="AR96" i="9" s="1"/>
  <c r="BD90" i="9"/>
  <c r="BD96" i="9" s="1"/>
  <c r="BP90" i="9"/>
  <c r="BP96" i="9" s="1"/>
  <c r="CB90" i="9"/>
  <c r="CB96" i="9" s="1"/>
  <c r="CN90" i="9"/>
  <c r="CN96" i="9" s="1"/>
  <c r="CZ90" i="9"/>
  <c r="CZ96" i="9" s="1"/>
  <c r="DL90" i="9"/>
  <c r="DL96" i="9" s="1"/>
  <c r="DX90" i="9"/>
  <c r="DX96" i="9" s="1"/>
  <c r="EJ90" i="9"/>
  <c r="EJ96" i="9" s="1"/>
  <c r="EV90" i="9"/>
  <c r="EV96" i="9" s="1"/>
  <c r="FH90" i="9"/>
  <c r="FH96" i="9" s="1"/>
  <c r="FT90" i="9"/>
  <c r="FT96" i="9" s="1"/>
  <c r="R26" i="9"/>
  <c r="R88" i="9" s="1"/>
  <c r="C26" i="7"/>
  <c r="I90" i="9"/>
  <c r="I96" i="9" s="1"/>
  <c r="U90" i="9"/>
  <c r="U96" i="9" s="1"/>
  <c r="AG90" i="9"/>
  <c r="AG96" i="9" s="1"/>
  <c r="AS90" i="9"/>
  <c r="AS96" i="9" s="1"/>
  <c r="BE90" i="9"/>
  <c r="BE96" i="9" s="1"/>
  <c r="BQ90" i="9"/>
  <c r="BQ96" i="9" s="1"/>
  <c r="CC90" i="9"/>
  <c r="CC96" i="9" s="1"/>
  <c r="CO90" i="9"/>
  <c r="CO96" i="9" s="1"/>
  <c r="DA90" i="9"/>
  <c r="DA96" i="9" s="1"/>
  <c r="DM90" i="9"/>
  <c r="DM96" i="9" s="1"/>
  <c r="DY90" i="9"/>
  <c r="DY96" i="9" s="1"/>
  <c r="EK90" i="9"/>
  <c r="EK96" i="9" s="1"/>
  <c r="EW90" i="9"/>
  <c r="EW96" i="9" s="1"/>
  <c r="FI90" i="9"/>
  <c r="FI96" i="9" s="1"/>
  <c r="FU90" i="9"/>
  <c r="FU96" i="9" s="1"/>
  <c r="C88" i="9"/>
  <c r="FZ88" i="9" s="1"/>
  <c r="FZ26" i="9"/>
  <c r="V90" i="9"/>
  <c r="V96" i="9" s="1"/>
  <c r="AH90" i="9"/>
  <c r="AH96" i="9" s="1"/>
  <c r="AT90" i="9"/>
  <c r="AT96" i="9" s="1"/>
  <c r="BF90" i="9"/>
  <c r="BF96" i="9" s="1"/>
  <c r="BR90" i="9"/>
  <c r="BR96" i="9" s="1"/>
  <c r="CD90" i="9"/>
  <c r="CD96" i="9" s="1"/>
  <c r="CP90" i="9"/>
  <c r="CP96" i="9" s="1"/>
  <c r="DB90" i="9"/>
  <c r="DB96" i="9" s="1"/>
  <c r="DN90" i="9"/>
  <c r="DN96" i="9" s="1"/>
  <c r="DZ90" i="9"/>
  <c r="DZ96" i="9" s="1"/>
  <c r="EL90" i="9"/>
  <c r="EL96" i="9" s="1"/>
  <c r="EX90" i="9"/>
  <c r="EX96" i="9" s="1"/>
  <c r="FJ90" i="9"/>
  <c r="FJ96" i="9" s="1"/>
  <c r="FV90" i="9"/>
  <c r="FV96" i="9" s="1"/>
  <c r="K90" i="9"/>
  <c r="K96" i="9" s="1"/>
  <c r="W90" i="9"/>
  <c r="W96" i="9" s="1"/>
  <c r="AI90" i="9"/>
  <c r="AI96" i="9" s="1"/>
  <c r="AU90" i="9"/>
  <c r="AU96" i="9" s="1"/>
  <c r="BG90" i="9"/>
  <c r="BG96" i="9" s="1"/>
  <c r="BS90" i="9"/>
  <c r="BS96" i="9" s="1"/>
  <c r="CE90" i="9"/>
  <c r="CE96" i="9" s="1"/>
  <c r="CQ90" i="9"/>
  <c r="CQ96" i="9" s="1"/>
  <c r="DC90" i="9"/>
  <c r="DC96" i="9" s="1"/>
  <c r="DO90" i="9"/>
  <c r="DO96" i="9" s="1"/>
  <c r="EA90" i="9"/>
  <c r="EA96" i="9" s="1"/>
  <c r="EM90" i="9"/>
  <c r="EM96" i="9" s="1"/>
  <c r="EY90" i="9"/>
  <c r="EY96" i="9" s="1"/>
  <c r="FK90" i="9"/>
  <c r="FK96" i="9" s="1"/>
  <c r="FW90" i="9"/>
  <c r="FW96" i="9" s="1"/>
  <c r="L90" i="9"/>
  <c r="L96" i="9" s="1"/>
  <c r="X90" i="9"/>
  <c r="X96" i="9" s="1"/>
  <c r="AJ90" i="9"/>
  <c r="AJ96" i="9" s="1"/>
  <c r="AV90" i="9"/>
  <c r="AV96" i="9" s="1"/>
  <c r="BH90" i="9"/>
  <c r="BH96" i="9" s="1"/>
  <c r="BT90" i="9"/>
  <c r="BT96" i="9" s="1"/>
  <c r="CF90" i="9"/>
  <c r="CF96" i="9" s="1"/>
  <c r="CR90" i="9"/>
  <c r="CR96" i="9" s="1"/>
  <c r="DD90" i="9"/>
  <c r="DD96" i="9" s="1"/>
  <c r="DP90" i="9"/>
  <c r="DP96" i="9" s="1"/>
  <c r="EB90" i="9"/>
  <c r="EB96" i="9" s="1"/>
  <c r="EN90" i="9"/>
  <c r="EN96" i="9" s="1"/>
  <c r="EZ90" i="9"/>
  <c r="EZ96" i="9" s="1"/>
  <c r="FL90" i="9"/>
  <c r="FL96" i="9" s="1"/>
  <c r="FX90" i="9"/>
  <c r="FX96" i="9" s="1"/>
  <c r="J90" i="9"/>
  <c r="J96" i="9" s="1"/>
  <c r="R25" i="9"/>
  <c r="R87" i="9" s="1"/>
  <c r="C25" i="7"/>
  <c r="M90" i="9"/>
  <c r="M96" i="9" s="1"/>
  <c r="Y90" i="9"/>
  <c r="Y96" i="9" s="1"/>
  <c r="AK90" i="9"/>
  <c r="AK96" i="9" s="1"/>
  <c r="AW90" i="9"/>
  <c r="AW96" i="9" s="1"/>
  <c r="BI90" i="9"/>
  <c r="BI96" i="9" s="1"/>
  <c r="BU90" i="9"/>
  <c r="BU96" i="9" s="1"/>
  <c r="CG90" i="9"/>
  <c r="CG96" i="9" s="1"/>
  <c r="CS90" i="9"/>
  <c r="CS96" i="9" s="1"/>
  <c r="DE90" i="9"/>
  <c r="DE96" i="9" s="1"/>
  <c r="DQ90" i="9"/>
  <c r="DQ96" i="9" s="1"/>
  <c r="EC90" i="9"/>
  <c r="EC96" i="9" s="1"/>
  <c r="EO90" i="9"/>
  <c r="EO96" i="9" s="1"/>
  <c r="FA90" i="9"/>
  <c r="FA96" i="9" s="1"/>
  <c r="FM90" i="9"/>
  <c r="FM96" i="9" s="1"/>
  <c r="C86" i="9"/>
  <c r="FZ24" i="9"/>
  <c r="N90" i="9"/>
  <c r="N96" i="9" s="1"/>
  <c r="Z90" i="9"/>
  <c r="Z96" i="9" s="1"/>
  <c r="AL90" i="9"/>
  <c r="AL96" i="9" s="1"/>
  <c r="AX90" i="9"/>
  <c r="AX96" i="9" s="1"/>
  <c r="BJ90" i="9"/>
  <c r="BJ96" i="9" s="1"/>
  <c r="BV90" i="9"/>
  <c r="BV96" i="9" s="1"/>
  <c r="CH90" i="9"/>
  <c r="CH96" i="9" s="1"/>
  <c r="CT90" i="9"/>
  <c r="CT96" i="9" s="1"/>
  <c r="DF90" i="9"/>
  <c r="DF96" i="9" s="1"/>
  <c r="DR90" i="9"/>
  <c r="DR96" i="9" s="1"/>
  <c r="ED90" i="9"/>
  <c r="ED96" i="9" s="1"/>
  <c r="EP90" i="9"/>
  <c r="EP96" i="9" s="1"/>
  <c r="FB90" i="9"/>
  <c r="FB96" i="9" s="1"/>
  <c r="FN90" i="9"/>
  <c r="FN96" i="9" s="1"/>
  <c r="O90" i="9"/>
  <c r="O96" i="9" s="1"/>
  <c r="AA90" i="9"/>
  <c r="AA96" i="9" s="1"/>
  <c r="AM90" i="9"/>
  <c r="AM96" i="9" s="1"/>
  <c r="AY90" i="9"/>
  <c r="AY96" i="9" s="1"/>
  <c r="BK90" i="9"/>
  <c r="BK96" i="9" s="1"/>
  <c r="BW90" i="9"/>
  <c r="BW96" i="9" s="1"/>
  <c r="CI90" i="9"/>
  <c r="CI96" i="9" s="1"/>
  <c r="CU90" i="9"/>
  <c r="CU96" i="9" s="1"/>
  <c r="DG90" i="9"/>
  <c r="DG96" i="9" s="1"/>
  <c r="DS90" i="9"/>
  <c r="DS96" i="9" s="1"/>
  <c r="EE90" i="9"/>
  <c r="EE96" i="9" s="1"/>
  <c r="EQ90" i="9"/>
  <c r="EQ96" i="9" s="1"/>
  <c r="FC90" i="9"/>
  <c r="FC96" i="9" s="1"/>
  <c r="FO90" i="9"/>
  <c r="FO96" i="9" s="1"/>
  <c r="DK17" i="3"/>
  <c r="CR17" i="3"/>
  <c r="U17" i="3"/>
  <c r="BW214" i="9" l="1"/>
  <c r="BW219" i="9" s="1"/>
  <c r="BW228" i="9" s="1"/>
  <c r="BW127" i="9"/>
  <c r="BW103" i="9"/>
  <c r="FD127" i="9"/>
  <c r="FD214" i="9"/>
  <c r="FD219" i="9" s="1"/>
  <c r="FD228" i="9" s="1"/>
  <c r="FD103" i="9"/>
  <c r="BK103" i="9"/>
  <c r="BK214" i="9"/>
  <c r="BK219" i="9" s="1"/>
  <c r="BK228" i="9" s="1"/>
  <c r="BK127" i="9"/>
  <c r="CH214" i="9"/>
  <c r="CH219" i="9" s="1"/>
  <c r="CH228" i="9" s="1"/>
  <c r="CH127" i="9"/>
  <c r="CH103" i="9"/>
  <c r="EC214" i="9"/>
  <c r="EC219" i="9" s="1"/>
  <c r="EC228" i="9" s="1"/>
  <c r="EC127" i="9"/>
  <c r="EC103" i="9"/>
  <c r="BH214" i="9"/>
  <c r="BH219" i="9" s="1"/>
  <c r="BH228" i="9" s="1"/>
  <c r="BH127" i="9"/>
  <c r="BH103" i="9"/>
  <c r="CQ214" i="9"/>
  <c r="CQ219" i="9" s="1"/>
  <c r="CQ228" i="9" s="1"/>
  <c r="CQ103" i="9"/>
  <c r="CQ127" i="9"/>
  <c r="DZ103" i="9"/>
  <c r="DZ214" i="9"/>
  <c r="DZ219" i="9" s="1"/>
  <c r="DZ228" i="9" s="1"/>
  <c r="DZ127" i="9"/>
  <c r="FU214" i="9"/>
  <c r="FU219" i="9" s="1"/>
  <c r="FU228" i="9" s="1"/>
  <c r="FU103" i="9"/>
  <c r="FU127" i="9"/>
  <c r="AG127" i="9"/>
  <c r="AG214" i="9"/>
  <c r="AG219" i="9" s="1"/>
  <c r="AG228" i="9" s="1"/>
  <c r="AG103" i="9"/>
  <c r="CN214" i="9"/>
  <c r="CN219" i="9" s="1"/>
  <c r="CN228" i="9" s="1"/>
  <c r="CN103" i="9"/>
  <c r="CN127" i="9"/>
  <c r="EU103" i="9"/>
  <c r="EU127" i="9"/>
  <c r="EU214" i="9"/>
  <c r="EU219" i="9" s="1"/>
  <c r="EU228" i="9" s="1"/>
  <c r="G127" i="9"/>
  <c r="G103" i="9"/>
  <c r="G214" i="9"/>
  <c r="G219" i="9" s="1"/>
  <c r="G228" i="9" s="1"/>
  <c r="AP214" i="9"/>
  <c r="AP219" i="9" s="1"/>
  <c r="AP228" i="9" s="1"/>
  <c r="AP103" i="9"/>
  <c r="AP127" i="9"/>
  <c r="CK214" i="9"/>
  <c r="CK219" i="9" s="1"/>
  <c r="CK228" i="9" s="1"/>
  <c r="CK103" i="9"/>
  <c r="CK127" i="9"/>
  <c r="ER214" i="9"/>
  <c r="ER219" i="9" s="1"/>
  <c r="ER228" i="9" s="1"/>
  <c r="ER103" i="9"/>
  <c r="ER127" i="9"/>
  <c r="CZ214" i="9"/>
  <c r="CZ219" i="9" s="1"/>
  <c r="CZ228" i="9" s="1"/>
  <c r="CZ127" i="9"/>
  <c r="CZ103" i="9"/>
  <c r="AY214" i="9"/>
  <c r="AY219" i="9" s="1"/>
  <c r="AY228" i="9" s="1"/>
  <c r="AY127" i="9"/>
  <c r="AY103" i="9"/>
  <c r="BV214" i="9"/>
  <c r="BV219" i="9" s="1"/>
  <c r="BV228" i="9" s="1"/>
  <c r="BV127" i="9"/>
  <c r="BV103" i="9"/>
  <c r="DQ214" i="9"/>
  <c r="DQ219" i="9" s="1"/>
  <c r="DQ228" i="9" s="1"/>
  <c r="DQ103" i="9"/>
  <c r="DQ127" i="9"/>
  <c r="J214" i="9"/>
  <c r="J219" i="9" s="1"/>
  <c r="J228" i="9" s="1"/>
  <c r="J127" i="9"/>
  <c r="J103" i="9"/>
  <c r="AV214" i="9"/>
  <c r="AV219" i="9" s="1"/>
  <c r="AV228" i="9" s="1"/>
  <c r="AV127" i="9"/>
  <c r="AV103" i="9"/>
  <c r="CE127" i="9"/>
  <c r="CE103" i="9"/>
  <c r="CE214" i="9"/>
  <c r="CE219" i="9" s="1"/>
  <c r="CE228" i="9" s="1"/>
  <c r="DN214" i="9"/>
  <c r="DN219" i="9" s="1"/>
  <c r="DN228" i="9" s="1"/>
  <c r="DN127" i="9"/>
  <c r="DN103" i="9"/>
  <c r="FI127" i="9"/>
  <c r="FI103" i="9"/>
  <c r="FI214" i="9"/>
  <c r="FI219" i="9" s="1"/>
  <c r="FI228" i="9" s="1"/>
  <c r="U214" i="9"/>
  <c r="U219" i="9" s="1"/>
  <c r="U228" i="9" s="1"/>
  <c r="U127" i="9"/>
  <c r="U103" i="9"/>
  <c r="CB103" i="9"/>
  <c r="CB214" i="9"/>
  <c r="CB219" i="9" s="1"/>
  <c r="CB228" i="9" s="1"/>
  <c r="CB127" i="9"/>
  <c r="EI214" i="9"/>
  <c r="EI219" i="9" s="1"/>
  <c r="EI228" i="9" s="1"/>
  <c r="EI103" i="9"/>
  <c r="EI127" i="9"/>
  <c r="FR127" i="9"/>
  <c r="FR103" i="9"/>
  <c r="FR214" i="9"/>
  <c r="FR219" i="9" s="1"/>
  <c r="FR228" i="9" s="1"/>
  <c r="AD127" i="9"/>
  <c r="AD103" i="9"/>
  <c r="AD214" i="9"/>
  <c r="AD219" i="9" s="1"/>
  <c r="AD228" i="9" s="1"/>
  <c r="BY127" i="9"/>
  <c r="BY214" i="9"/>
  <c r="BY219" i="9" s="1"/>
  <c r="BY228" i="9" s="1"/>
  <c r="BY103" i="9"/>
  <c r="EF214" i="9"/>
  <c r="EF219" i="9" s="1"/>
  <c r="EF228" i="9" s="1"/>
  <c r="EF103" i="9"/>
  <c r="EF127" i="9"/>
  <c r="BT127" i="9"/>
  <c r="BT103" i="9"/>
  <c r="BT214" i="9"/>
  <c r="BT219" i="9" s="1"/>
  <c r="BT228" i="9" s="1"/>
  <c r="BB214" i="9"/>
  <c r="BB219" i="9" s="1"/>
  <c r="BB228" i="9" s="1"/>
  <c r="BB127" i="9"/>
  <c r="BB103" i="9"/>
  <c r="AM214" i="9"/>
  <c r="AM219" i="9" s="1"/>
  <c r="AM228" i="9" s="1"/>
  <c r="AM103" i="9"/>
  <c r="AM127" i="9"/>
  <c r="BJ214" i="9"/>
  <c r="BJ219" i="9" s="1"/>
  <c r="BJ228" i="9" s="1"/>
  <c r="BJ103" i="9"/>
  <c r="BJ127" i="9"/>
  <c r="DE214" i="9"/>
  <c r="DE219" i="9" s="1"/>
  <c r="DE228" i="9" s="1"/>
  <c r="DE103" i="9"/>
  <c r="DE127" i="9"/>
  <c r="FX214" i="9"/>
  <c r="FX219" i="9" s="1"/>
  <c r="FX228" i="9" s="1"/>
  <c r="FX103" i="9"/>
  <c r="FX127" i="9"/>
  <c r="AJ127" i="9"/>
  <c r="AJ214" i="9"/>
  <c r="AJ219" i="9" s="1"/>
  <c r="AJ228" i="9" s="1"/>
  <c r="AJ103" i="9"/>
  <c r="BS127" i="9"/>
  <c r="BS103" i="9"/>
  <c r="BS214" i="9"/>
  <c r="BS219" i="9" s="1"/>
  <c r="BS228" i="9" s="1"/>
  <c r="DB214" i="9"/>
  <c r="DB219" i="9" s="1"/>
  <c r="DB228" i="9" s="1"/>
  <c r="DB127" i="9"/>
  <c r="DB103" i="9"/>
  <c r="EW103" i="9"/>
  <c r="EW214" i="9"/>
  <c r="EW219" i="9" s="1"/>
  <c r="EW228" i="9" s="1"/>
  <c r="EW127" i="9"/>
  <c r="I127" i="9"/>
  <c r="I103" i="9"/>
  <c r="I214" i="9"/>
  <c r="I219" i="9" s="1"/>
  <c r="I228" i="9" s="1"/>
  <c r="BP214" i="9"/>
  <c r="BP219" i="9" s="1"/>
  <c r="BP228" i="9" s="1"/>
  <c r="BP127" i="9"/>
  <c r="BP103" i="9"/>
  <c r="DW127" i="9"/>
  <c r="DW214" i="9"/>
  <c r="DW219" i="9" s="1"/>
  <c r="DW228" i="9" s="1"/>
  <c r="DW103" i="9"/>
  <c r="FF127" i="9"/>
  <c r="FF103" i="9"/>
  <c r="FF214" i="9"/>
  <c r="FF219" i="9" s="1"/>
  <c r="FF228" i="9" s="1"/>
  <c r="D24" i="7"/>
  <c r="D64" i="7" s="1"/>
  <c r="C64" i="7"/>
  <c r="H9" i="7" s="1"/>
  <c r="BM214" i="9"/>
  <c r="BM219" i="9" s="1"/>
  <c r="BM228" i="9" s="1"/>
  <c r="BM127" i="9"/>
  <c r="BM103" i="9"/>
  <c r="DT214" i="9"/>
  <c r="DT219" i="9" s="1"/>
  <c r="DT228" i="9" s="1"/>
  <c r="DT127" i="9"/>
  <c r="DT103" i="9"/>
  <c r="AS103" i="9"/>
  <c r="AS214" i="9"/>
  <c r="AS219" i="9" s="1"/>
  <c r="AS228" i="9" s="1"/>
  <c r="AS127" i="9"/>
  <c r="AA214" i="9"/>
  <c r="AA219" i="9" s="1"/>
  <c r="AA228" i="9" s="1"/>
  <c r="AA127" i="9"/>
  <c r="AA103" i="9"/>
  <c r="AX214" i="9"/>
  <c r="AX219" i="9" s="1"/>
  <c r="AX228" i="9" s="1"/>
  <c r="AX103" i="9"/>
  <c r="AX127" i="9"/>
  <c r="CS214" i="9"/>
  <c r="CS219" i="9" s="1"/>
  <c r="CS228" i="9" s="1"/>
  <c r="CS127" i="9"/>
  <c r="CS103" i="9"/>
  <c r="FL127" i="9"/>
  <c r="FL214" i="9"/>
  <c r="FL219" i="9" s="1"/>
  <c r="FL228" i="9" s="1"/>
  <c r="FL103" i="9"/>
  <c r="X214" i="9"/>
  <c r="X219" i="9" s="1"/>
  <c r="X228" i="9" s="1"/>
  <c r="X127" i="9"/>
  <c r="X103" i="9"/>
  <c r="BG214" i="9"/>
  <c r="BG219" i="9" s="1"/>
  <c r="BG228" i="9" s="1"/>
  <c r="BG127" i="9"/>
  <c r="BG103" i="9"/>
  <c r="CP214" i="9"/>
  <c r="CP219" i="9" s="1"/>
  <c r="CP228" i="9" s="1"/>
  <c r="CP103" i="9"/>
  <c r="CP127" i="9"/>
  <c r="EK214" i="9"/>
  <c r="EK219" i="9" s="1"/>
  <c r="EK228" i="9" s="1"/>
  <c r="EK127" i="9"/>
  <c r="EK103" i="9"/>
  <c r="C66" i="7"/>
  <c r="H11" i="7" s="1"/>
  <c r="D26" i="7"/>
  <c r="D66" i="7" s="1"/>
  <c r="I11" i="7" s="1"/>
  <c r="BD214" i="9"/>
  <c r="BD219" i="9" s="1"/>
  <c r="BD228" i="9" s="1"/>
  <c r="BD103" i="9"/>
  <c r="BD127" i="9"/>
  <c r="DK214" i="9"/>
  <c r="DK219" i="9" s="1"/>
  <c r="DK228" i="9" s="1"/>
  <c r="DK127" i="9"/>
  <c r="DK103" i="9"/>
  <c r="ET214" i="9"/>
  <c r="ET219" i="9" s="1"/>
  <c r="ET228" i="9" s="1"/>
  <c r="ET127" i="9"/>
  <c r="ET103" i="9"/>
  <c r="R90" i="9"/>
  <c r="R96" i="9" s="1"/>
  <c r="BA214" i="9"/>
  <c r="BA219" i="9" s="1"/>
  <c r="BA228" i="9" s="1"/>
  <c r="BA127" i="9"/>
  <c r="BA103" i="9"/>
  <c r="DH214" i="9"/>
  <c r="DH219" i="9" s="1"/>
  <c r="DH228" i="9" s="1"/>
  <c r="DH127" i="9"/>
  <c r="DH103" i="9"/>
  <c r="DC214" i="9"/>
  <c r="DC219" i="9" s="1"/>
  <c r="DC228" i="9" s="1"/>
  <c r="DC127" i="9"/>
  <c r="DC103" i="9"/>
  <c r="FC127" i="9"/>
  <c r="FC103" i="9"/>
  <c r="FC214" i="9"/>
  <c r="FC219" i="9" s="1"/>
  <c r="FC228" i="9" s="1"/>
  <c r="O214" i="9"/>
  <c r="O219" i="9" s="1"/>
  <c r="O228" i="9" s="1"/>
  <c r="O127" i="9"/>
  <c r="O103" i="9"/>
  <c r="AL214" i="9"/>
  <c r="AL219" i="9" s="1"/>
  <c r="AL228" i="9" s="1"/>
  <c r="AL103" i="9"/>
  <c r="AL127" i="9"/>
  <c r="CG214" i="9"/>
  <c r="CG219" i="9" s="1"/>
  <c r="CG228" i="9" s="1"/>
  <c r="CG127" i="9"/>
  <c r="CG103" i="9"/>
  <c r="EZ214" i="9"/>
  <c r="EZ219" i="9" s="1"/>
  <c r="EZ228" i="9" s="1"/>
  <c r="EZ127" i="9"/>
  <c r="EZ103" i="9"/>
  <c r="L214" i="9"/>
  <c r="L219" i="9" s="1"/>
  <c r="L228" i="9" s="1"/>
  <c r="L127" i="9"/>
  <c r="L103" i="9"/>
  <c r="AU127" i="9"/>
  <c r="AU103" i="9"/>
  <c r="AU214" i="9"/>
  <c r="AU219" i="9" s="1"/>
  <c r="AU228" i="9" s="1"/>
  <c r="CD103" i="9"/>
  <c r="CD214" i="9"/>
  <c r="CD219" i="9" s="1"/>
  <c r="CD228" i="9" s="1"/>
  <c r="CD127" i="9"/>
  <c r="DY127" i="9"/>
  <c r="DY214" i="9"/>
  <c r="DY219" i="9" s="1"/>
  <c r="DY228" i="9" s="1"/>
  <c r="DY103" i="9"/>
  <c r="AR214" i="9"/>
  <c r="AR219" i="9" s="1"/>
  <c r="AR228" i="9" s="1"/>
  <c r="AR103" i="9"/>
  <c r="AR127" i="9"/>
  <c r="CY127" i="9"/>
  <c r="CY214" i="9"/>
  <c r="CY219" i="9" s="1"/>
  <c r="CY228" i="9" s="1"/>
  <c r="CY103" i="9"/>
  <c r="EH214" i="9"/>
  <c r="EH219" i="9" s="1"/>
  <c r="EH228" i="9" s="1"/>
  <c r="EH103" i="9"/>
  <c r="EH127" i="9"/>
  <c r="F214" i="9"/>
  <c r="F219" i="9" s="1"/>
  <c r="F228" i="9" s="1"/>
  <c r="F103" i="9"/>
  <c r="F127" i="9"/>
  <c r="AO214" i="9"/>
  <c r="AO219" i="9" s="1"/>
  <c r="AO228" i="9" s="1"/>
  <c r="AO127" i="9"/>
  <c r="AO103" i="9"/>
  <c r="CV214" i="9"/>
  <c r="CV219" i="9" s="1"/>
  <c r="CV228" i="9" s="1"/>
  <c r="CV127" i="9"/>
  <c r="CV103" i="9"/>
  <c r="CT214" i="9"/>
  <c r="CT219" i="9" s="1"/>
  <c r="CT228" i="9" s="1"/>
  <c r="CT127" i="9"/>
  <c r="CT103" i="9"/>
  <c r="CW214" i="9"/>
  <c r="CW219" i="9" s="1"/>
  <c r="CW228" i="9" s="1"/>
  <c r="CW103" i="9"/>
  <c r="CW127" i="9"/>
  <c r="EQ103" i="9"/>
  <c r="EQ214" i="9"/>
  <c r="EQ219" i="9" s="1"/>
  <c r="EQ228" i="9" s="1"/>
  <c r="EQ127" i="9"/>
  <c r="FN103" i="9"/>
  <c r="FN214" i="9"/>
  <c r="FN219" i="9" s="1"/>
  <c r="FN228" i="9" s="1"/>
  <c r="FN127" i="9"/>
  <c r="Z214" i="9"/>
  <c r="Z219" i="9" s="1"/>
  <c r="Z228" i="9" s="1"/>
  <c r="Z103" i="9"/>
  <c r="Z127" i="9"/>
  <c r="BU214" i="9"/>
  <c r="BU219" i="9" s="1"/>
  <c r="BU228" i="9" s="1"/>
  <c r="BU127" i="9"/>
  <c r="BU103" i="9"/>
  <c r="EN127" i="9"/>
  <c r="EN214" i="9"/>
  <c r="EN219" i="9" s="1"/>
  <c r="EN228" i="9" s="1"/>
  <c r="EN103" i="9"/>
  <c r="FW127" i="9"/>
  <c r="FW103" i="9"/>
  <c r="FW214" i="9"/>
  <c r="FW219" i="9" s="1"/>
  <c r="FW228" i="9" s="1"/>
  <c r="AI214" i="9"/>
  <c r="AI219" i="9" s="1"/>
  <c r="AI228" i="9" s="1"/>
  <c r="AI127" i="9"/>
  <c r="AI103" i="9"/>
  <c r="BR214" i="9"/>
  <c r="BR219" i="9" s="1"/>
  <c r="BR228" i="9" s="1"/>
  <c r="BR127" i="9"/>
  <c r="BR103" i="9"/>
  <c r="DM127" i="9"/>
  <c r="DM214" i="9"/>
  <c r="DM219" i="9" s="1"/>
  <c r="DM228" i="9" s="1"/>
  <c r="DM103" i="9"/>
  <c r="FT103" i="9"/>
  <c r="FT214" i="9"/>
  <c r="FT219" i="9" s="1"/>
  <c r="FT228" i="9" s="1"/>
  <c r="FT127" i="9"/>
  <c r="AF214" i="9"/>
  <c r="AF219" i="9" s="1"/>
  <c r="AF228" i="9" s="1"/>
  <c r="AF127" i="9"/>
  <c r="AF103" i="9"/>
  <c r="CM214" i="9"/>
  <c r="CM219" i="9" s="1"/>
  <c r="CM228" i="9" s="1"/>
  <c r="CM103" i="9"/>
  <c r="CM127" i="9"/>
  <c r="DV214" i="9"/>
  <c r="DV219" i="9" s="1"/>
  <c r="DV228" i="9" s="1"/>
  <c r="DV127" i="9"/>
  <c r="DV103" i="9"/>
  <c r="FQ214" i="9"/>
  <c r="FQ219" i="9" s="1"/>
  <c r="FQ228" i="9" s="1"/>
  <c r="FQ127" i="9"/>
  <c r="FQ103" i="9"/>
  <c r="AC214" i="9"/>
  <c r="AC219" i="9" s="1"/>
  <c r="AC228" i="9" s="1"/>
  <c r="AC103" i="9"/>
  <c r="AC127" i="9"/>
  <c r="CJ127" i="9"/>
  <c r="CJ214" i="9"/>
  <c r="CJ219" i="9" s="1"/>
  <c r="CJ228" i="9" s="1"/>
  <c r="CJ103" i="9"/>
  <c r="FG214" i="9"/>
  <c r="FG219" i="9" s="1"/>
  <c r="FG228" i="9" s="1"/>
  <c r="FG127" i="9"/>
  <c r="FG103" i="9"/>
  <c r="EE103" i="9"/>
  <c r="EE127" i="9"/>
  <c r="EE214" i="9"/>
  <c r="EE219" i="9" s="1"/>
  <c r="EE228" i="9" s="1"/>
  <c r="FB214" i="9"/>
  <c r="FB219" i="9" s="1"/>
  <c r="FB228" i="9" s="1"/>
  <c r="FB103" i="9"/>
  <c r="FB127" i="9"/>
  <c r="N214" i="9"/>
  <c r="N219" i="9" s="1"/>
  <c r="N228" i="9" s="1"/>
  <c r="N127" i="9"/>
  <c r="N103" i="9"/>
  <c r="BI214" i="9"/>
  <c r="BI219" i="9" s="1"/>
  <c r="BI228" i="9" s="1"/>
  <c r="BI127" i="9"/>
  <c r="BI103" i="9"/>
  <c r="EB214" i="9"/>
  <c r="EB219" i="9" s="1"/>
  <c r="EB228" i="9" s="1"/>
  <c r="EB127" i="9"/>
  <c r="EB103" i="9"/>
  <c r="FK214" i="9"/>
  <c r="FK219" i="9" s="1"/>
  <c r="FK228" i="9" s="1"/>
  <c r="FK127" i="9"/>
  <c r="FK103" i="9"/>
  <c r="W127" i="9"/>
  <c r="W214" i="9"/>
  <c r="W219" i="9" s="1"/>
  <c r="W228" i="9" s="1"/>
  <c r="W103" i="9"/>
  <c r="BF214" i="9"/>
  <c r="BF219" i="9" s="1"/>
  <c r="BF228" i="9" s="1"/>
  <c r="BF127" i="9"/>
  <c r="BF103" i="9"/>
  <c r="DA214" i="9"/>
  <c r="DA219" i="9" s="1"/>
  <c r="DA228" i="9" s="1"/>
  <c r="DA127" i="9"/>
  <c r="DA103" i="9"/>
  <c r="FH214" i="9"/>
  <c r="FH219" i="9" s="1"/>
  <c r="FH228" i="9" s="1"/>
  <c r="FH103" i="9"/>
  <c r="FH127" i="9"/>
  <c r="T214" i="9"/>
  <c r="T219" i="9" s="1"/>
  <c r="T228" i="9" s="1"/>
  <c r="T127" i="9"/>
  <c r="T103" i="9"/>
  <c r="CA214" i="9"/>
  <c r="CA219" i="9" s="1"/>
  <c r="CA228" i="9" s="1"/>
  <c r="CA103" i="9"/>
  <c r="CA127" i="9"/>
  <c r="DJ127" i="9"/>
  <c r="DJ214" i="9"/>
  <c r="DJ219" i="9" s="1"/>
  <c r="DJ228" i="9" s="1"/>
  <c r="DJ103" i="9"/>
  <c r="FE214" i="9"/>
  <c r="FE219" i="9" s="1"/>
  <c r="FE228" i="9" s="1"/>
  <c r="FE127" i="9"/>
  <c r="FE103" i="9"/>
  <c r="Q214" i="9"/>
  <c r="Q219" i="9" s="1"/>
  <c r="Q228" i="9" s="1"/>
  <c r="Q127" i="9"/>
  <c r="Q103" i="9"/>
  <c r="BX214" i="9"/>
  <c r="BX219" i="9" s="1"/>
  <c r="BX228" i="9" s="1"/>
  <c r="BX127" i="9"/>
  <c r="BX103" i="9"/>
  <c r="EO127" i="9"/>
  <c r="EO214" i="9"/>
  <c r="EO219" i="9" s="1"/>
  <c r="EO228" i="9" s="1"/>
  <c r="EO103" i="9"/>
  <c r="S214" i="9"/>
  <c r="S219" i="9" s="1"/>
  <c r="S228" i="9" s="1"/>
  <c r="S103" i="9"/>
  <c r="S127" i="9"/>
  <c r="DS214" i="9"/>
  <c r="DS219" i="9" s="1"/>
  <c r="DS228" i="9" s="1"/>
  <c r="DS127" i="9"/>
  <c r="DS103" i="9"/>
  <c r="EP214" i="9"/>
  <c r="EP219" i="9" s="1"/>
  <c r="EP228" i="9" s="1"/>
  <c r="EP127" i="9"/>
  <c r="EP103" i="9"/>
  <c r="AW214" i="9"/>
  <c r="AW219" i="9" s="1"/>
  <c r="AW228" i="9" s="1"/>
  <c r="AW103" i="9"/>
  <c r="AW127" i="9"/>
  <c r="DP214" i="9"/>
  <c r="DP219" i="9" s="1"/>
  <c r="DP228" i="9" s="1"/>
  <c r="DP127" i="9"/>
  <c r="DP103" i="9"/>
  <c r="EY214" i="9"/>
  <c r="EY219" i="9" s="1"/>
  <c r="EY228" i="9" s="1"/>
  <c r="EY127" i="9"/>
  <c r="EY103" i="9"/>
  <c r="K127" i="9"/>
  <c r="K214" i="9"/>
  <c r="K219" i="9" s="1"/>
  <c r="K228" i="9" s="1"/>
  <c r="K103" i="9"/>
  <c r="AT214" i="9"/>
  <c r="AT219" i="9" s="1"/>
  <c r="AT228" i="9" s="1"/>
  <c r="AT127" i="9"/>
  <c r="AT103" i="9"/>
  <c r="CO214" i="9"/>
  <c r="CO219" i="9" s="1"/>
  <c r="CO228" i="9" s="1"/>
  <c r="CO127" i="9"/>
  <c r="CO103" i="9"/>
  <c r="EV214" i="9"/>
  <c r="EV219" i="9" s="1"/>
  <c r="EV228" i="9" s="1"/>
  <c r="EV103" i="9"/>
  <c r="EV127" i="9"/>
  <c r="H214" i="9"/>
  <c r="H219" i="9" s="1"/>
  <c r="H228" i="9" s="1"/>
  <c r="H127" i="9"/>
  <c r="H103" i="9"/>
  <c r="BO214" i="9"/>
  <c r="BO219" i="9" s="1"/>
  <c r="BO228" i="9" s="1"/>
  <c r="BO103" i="9"/>
  <c r="BO127" i="9"/>
  <c r="CX127" i="9"/>
  <c r="CX103" i="9"/>
  <c r="CX214" i="9"/>
  <c r="CX219" i="9" s="1"/>
  <c r="CX228" i="9" s="1"/>
  <c r="ES127" i="9"/>
  <c r="ES214" i="9"/>
  <c r="ES219" i="9" s="1"/>
  <c r="ES228" i="9" s="1"/>
  <c r="ES103" i="9"/>
  <c r="E127" i="9"/>
  <c r="E214" i="9"/>
  <c r="E219" i="9" s="1"/>
  <c r="E228" i="9" s="1"/>
  <c r="E103" i="9"/>
  <c r="AZ214" i="9"/>
  <c r="AZ219" i="9" s="1"/>
  <c r="AZ228" i="9" s="1"/>
  <c r="AZ127" i="9"/>
  <c r="AZ103" i="9"/>
  <c r="DG127" i="9"/>
  <c r="DG214" i="9"/>
  <c r="DG219" i="9" s="1"/>
  <c r="DG228" i="9" s="1"/>
  <c r="DG103" i="9"/>
  <c r="ED214" i="9"/>
  <c r="ED219" i="9" s="1"/>
  <c r="ED228" i="9" s="1"/>
  <c r="ED127" i="9"/>
  <c r="ED103" i="9"/>
  <c r="FZ86" i="9"/>
  <c r="C90" i="9"/>
  <c r="AK214" i="9"/>
  <c r="AK219" i="9" s="1"/>
  <c r="AK228" i="9" s="1"/>
  <c r="AK127" i="9"/>
  <c r="AK103" i="9"/>
  <c r="DD214" i="9"/>
  <c r="DD219" i="9" s="1"/>
  <c r="DD228" i="9" s="1"/>
  <c r="DD103" i="9"/>
  <c r="DD127" i="9"/>
  <c r="EM214" i="9"/>
  <c r="EM219" i="9" s="1"/>
  <c r="EM228" i="9" s="1"/>
  <c r="EM103" i="9"/>
  <c r="EM127" i="9"/>
  <c r="FV214" i="9"/>
  <c r="FV219" i="9" s="1"/>
  <c r="FV228" i="9" s="1"/>
  <c r="FV127" i="9"/>
  <c r="FV103" i="9"/>
  <c r="AH127" i="9"/>
  <c r="AH103" i="9"/>
  <c r="AH214" i="9"/>
  <c r="AH219" i="9" s="1"/>
  <c r="AH228" i="9" s="1"/>
  <c r="CC127" i="9"/>
  <c r="CC214" i="9"/>
  <c r="CC219" i="9" s="1"/>
  <c r="CC228" i="9" s="1"/>
  <c r="CC103" i="9"/>
  <c r="EJ214" i="9"/>
  <c r="EJ219" i="9" s="1"/>
  <c r="EJ228" i="9" s="1"/>
  <c r="EJ103" i="9"/>
  <c r="EJ127" i="9"/>
  <c r="FZ25" i="9"/>
  <c r="BC127" i="9"/>
  <c r="BC214" i="9"/>
  <c r="BC219" i="9" s="1"/>
  <c r="BC228" i="9" s="1"/>
  <c r="BC103" i="9"/>
  <c r="CL214" i="9"/>
  <c r="CL219" i="9" s="1"/>
  <c r="CL228" i="9" s="1"/>
  <c r="CL103" i="9"/>
  <c r="CL127" i="9"/>
  <c r="EG103" i="9"/>
  <c r="EG214" i="9"/>
  <c r="EG219" i="9" s="1"/>
  <c r="EG228" i="9" s="1"/>
  <c r="EG127" i="9"/>
  <c r="BL214" i="9"/>
  <c r="BL219" i="9" s="1"/>
  <c r="BL228" i="9" s="1"/>
  <c r="BL127" i="9"/>
  <c r="BL103" i="9"/>
  <c r="AB214" i="9"/>
  <c r="AB219" i="9" s="1"/>
  <c r="AB228" i="9" s="1"/>
  <c r="AB103" i="9"/>
  <c r="AB127" i="9"/>
  <c r="EL103" i="9"/>
  <c r="EL127" i="9"/>
  <c r="EL214" i="9"/>
  <c r="EL219" i="9" s="1"/>
  <c r="EL228" i="9" s="1"/>
  <c r="FO214" i="9"/>
  <c r="FO219" i="9" s="1"/>
  <c r="FO228" i="9" s="1"/>
  <c r="FO127" i="9"/>
  <c r="FO103" i="9"/>
  <c r="CU214" i="9"/>
  <c r="CU219" i="9" s="1"/>
  <c r="CU228" i="9" s="1"/>
  <c r="CU127" i="9"/>
  <c r="CU103" i="9"/>
  <c r="DR214" i="9"/>
  <c r="DR219" i="9" s="1"/>
  <c r="DR228" i="9" s="1"/>
  <c r="DR127" i="9"/>
  <c r="DR103" i="9"/>
  <c r="FM214" i="9"/>
  <c r="FM219" i="9" s="1"/>
  <c r="FM228" i="9" s="1"/>
  <c r="FM127" i="9"/>
  <c r="FM103" i="9"/>
  <c r="Y127" i="9"/>
  <c r="Y214" i="9"/>
  <c r="Y219" i="9" s="1"/>
  <c r="Y228" i="9" s="1"/>
  <c r="Y103" i="9"/>
  <c r="CR214" i="9"/>
  <c r="CR219" i="9" s="1"/>
  <c r="CR228" i="9" s="1"/>
  <c r="CR127" i="9"/>
  <c r="CR103" i="9"/>
  <c r="EA214" i="9"/>
  <c r="EA219" i="9" s="1"/>
  <c r="EA228" i="9" s="1"/>
  <c r="EA103" i="9"/>
  <c r="EA127" i="9"/>
  <c r="FJ214" i="9"/>
  <c r="FJ219" i="9" s="1"/>
  <c r="FJ228" i="9" s="1"/>
  <c r="FJ127" i="9"/>
  <c r="FJ103" i="9"/>
  <c r="V127" i="9"/>
  <c r="V214" i="9"/>
  <c r="V219" i="9" s="1"/>
  <c r="V228" i="9" s="1"/>
  <c r="V103" i="9"/>
  <c r="BQ103" i="9"/>
  <c r="BQ214" i="9"/>
  <c r="BQ219" i="9" s="1"/>
  <c r="BQ228" i="9" s="1"/>
  <c r="BQ127" i="9"/>
  <c r="DX214" i="9"/>
  <c r="DX219" i="9" s="1"/>
  <c r="DX228" i="9" s="1"/>
  <c r="DX127" i="9"/>
  <c r="DX103" i="9"/>
  <c r="FZ87" i="9"/>
  <c r="AQ127" i="9"/>
  <c r="AQ214" i="9"/>
  <c r="AQ219" i="9" s="1"/>
  <c r="AQ228" i="9" s="1"/>
  <c r="AQ103" i="9"/>
  <c r="BZ214" i="9"/>
  <c r="BZ219" i="9" s="1"/>
  <c r="BZ228" i="9" s="1"/>
  <c r="BZ127" i="9"/>
  <c r="BZ103" i="9"/>
  <c r="DU214" i="9"/>
  <c r="DU219" i="9" s="1"/>
  <c r="DU228" i="9" s="1"/>
  <c r="DU127" i="9"/>
  <c r="DU103" i="9"/>
  <c r="AN127" i="9"/>
  <c r="AN214" i="9"/>
  <c r="AN219" i="9" s="1"/>
  <c r="AN228" i="9" s="1"/>
  <c r="AN103" i="9"/>
  <c r="P214" i="9"/>
  <c r="P219" i="9" s="1"/>
  <c r="P228" i="9" s="1"/>
  <c r="P127" i="9"/>
  <c r="P103" i="9"/>
  <c r="C65" i="7"/>
  <c r="H10" i="7" s="1"/>
  <c r="D25" i="7"/>
  <c r="D65" i="7" s="1"/>
  <c r="I10" i="7" s="1"/>
  <c r="CI127" i="9"/>
  <c r="CI214" i="9"/>
  <c r="CI219" i="9" s="1"/>
  <c r="CI228" i="9" s="1"/>
  <c r="CI103" i="9"/>
  <c r="DF127" i="9"/>
  <c r="DF214" i="9"/>
  <c r="DF219" i="9" s="1"/>
  <c r="DF228" i="9" s="1"/>
  <c r="DF103" i="9"/>
  <c r="FA127" i="9"/>
  <c r="FA214" i="9"/>
  <c r="FA219" i="9" s="1"/>
  <c r="FA228" i="9" s="1"/>
  <c r="FA103" i="9"/>
  <c r="M214" i="9"/>
  <c r="M219" i="9" s="1"/>
  <c r="M228" i="9" s="1"/>
  <c r="M103" i="9"/>
  <c r="M127" i="9"/>
  <c r="CF214" i="9"/>
  <c r="CF219" i="9" s="1"/>
  <c r="CF228" i="9" s="1"/>
  <c r="CF103" i="9"/>
  <c r="CF127" i="9"/>
  <c r="DO214" i="9"/>
  <c r="DO219" i="9" s="1"/>
  <c r="DO228" i="9" s="1"/>
  <c r="DO127" i="9"/>
  <c r="DO103" i="9"/>
  <c r="EX127" i="9"/>
  <c r="EX214" i="9"/>
  <c r="EX219" i="9" s="1"/>
  <c r="EX228" i="9" s="1"/>
  <c r="EX103" i="9"/>
  <c r="BE214" i="9"/>
  <c r="BE219" i="9" s="1"/>
  <c r="BE228" i="9" s="1"/>
  <c r="BE127" i="9"/>
  <c r="BE103" i="9"/>
  <c r="DL214" i="9"/>
  <c r="DL219" i="9" s="1"/>
  <c r="DL228" i="9" s="1"/>
  <c r="DL127" i="9"/>
  <c r="DL103" i="9"/>
  <c r="FS214" i="9"/>
  <c r="FS219" i="9" s="1"/>
  <c r="FS228" i="9" s="1"/>
  <c r="FS103" i="9"/>
  <c r="FS127" i="9"/>
  <c r="AE103" i="9"/>
  <c r="AE127" i="9"/>
  <c r="AE214" i="9"/>
  <c r="AE219" i="9" s="1"/>
  <c r="AE228" i="9" s="1"/>
  <c r="BN127" i="9"/>
  <c r="BN103" i="9"/>
  <c r="BN214" i="9"/>
  <c r="BN219" i="9" s="1"/>
  <c r="BN228" i="9" s="1"/>
  <c r="DI127" i="9"/>
  <c r="DI103" i="9"/>
  <c r="DI214" i="9"/>
  <c r="DI219" i="9" s="1"/>
  <c r="DI228" i="9" s="1"/>
  <c r="FP214" i="9"/>
  <c r="FP219" i="9" s="1"/>
  <c r="FP228" i="9" s="1"/>
  <c r="FP103" i="9"/>
  <c r="FP127" i="9"/>
  <c r="D214" i="9"/>
  <c r="D219" i="9" s="1"/>
  <c r="D228" i="9" s="1"/>
  <c r="D127" i="9"/>
  <c r="D103" i="9"/>
  <c r="C165" i="1"/>
  <c r="C181" i="1" s="1"/>
  <c r="FX46" i="3"/>
  <c r="FW46" i="3"/>
  <c r="FV46" i="3"/>
  <c r="FU46" i="3"/>
  <c r="FT46" i="3"/>
  <c r="FS46" i="3"/>
  <c r="FR46" i="3"/>
  <c r="FQ46" i="3"/>
  <c r="FP46" i="3"/>
  <c r="FO46" i="3"/>
  <c r="FN46" i="3"/>
  <c r="FM46" i="3"/>
  <c r="FL46" i="3"/>
  <c r="FK46" i="3"/>
  <c r="FJ46" i="3"/>
  <c r="FI46" i="3"/>
  <c r="FH46" i="3"/>
  <c r="FG46" i="3"/>
  <c r="FF46" i="3"/>
  <c r="FE46" i="3"/>
  <c r="FD46" i="3"/>
  <c r="FC46" i="3"/>
  <c r="FB46" i="3"/>
  <c r="FA46" i="3"/>
  <c r="EZ46" i="3"/>
  <c r="EY46" i="3"/>
  <c r="EX46" i="3"/>
  <c r="EW46" i="3"/>
  <c r="EV46" i="3"/>
  <c r="EU46" i="3"/>
  <c r="ET46" i="3"/>
  <c r="ES46" i="3"/>
  <c r="ER46" i="3"/>
  <c r="EQ46" i="3"/>
  <c r="EP46" i="3"/>
  <c r="EO46" i="3"/>
  <c r="EN46" i="3"/>
  <c r="EM46" i="3"/>
  <c r="EL46" i="3"/>
  <c r="EK46" i="3"/>
  <c r="EJ46" i="3"/>
  <c r="EI46" i="3"/>
  <c r="EH46" i="3"/>
  <c r="EG46" i="3"/>
  <c r="EF46" i="3"/>
  <c r="EE46" i="3"/>
  <c r="ED46" i="3"/>
  <c r="EC46" i="3"/>
  <c r="EB46" i="3"/>
  <c r="EA46" i="3"/>
  <c r="DZ46" i="3"/>
  <c r="DY46" i="3"/>
  <c r="DX46" i="3"/>
  <c r="DW46" i="3"/>
  <c r="DV46" i="3"/>
  <c r="DU46" i="3"/>
  <c r="DT46" i="3"/>
  <c r="DS46" i="3"/>
  <c r="DR46" i="3"/>
  <c r="DQ46" i="3"/>
  <c r="DP46" i="3"/>
  <c r="DO46" i="3"/>
  <c r="DN46" i="3"/>
  <c r="DM46" i="3"/>
  <c r="DL46" i="3"/>
  <c r="DK46" i="3"/>
  <c r="DJ46" i="3"/>
  <c r="DI46" i="3"/>
  <c r="DH46" i="3"/>
  <c r="DG46" i="3"/>
  <c r="DF46" i="3"/>
  <c r="DE46" i="3"/>
  <c r="DD46" i="3"/>
  <c r="DC46" i="3"/>
  <c r="DB46" i="3"/>
  <c r="DA46" i="3"/>
  <c r="CZ46" i="3"/>
  <c r="CY46" i="3"/>
  <c r="CX46" i="3"/>
  <c r="CW46" i="3"/>
  <c r="CV46" i="3"/>
  <c r="CU46" i="3"/>
  <c r="CT46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CD109" i="9" l="1"/>
  <c r="CD111" i="9" s="1"/>
  <c r="CD207" i="9"/>
  <c r="CD184" i="9"/>
  <c r="CD191" i="9"/>
  <c r="CD152" i="9"/>
  <c r="CD112" i="9"/>
  <c r="CD104" i="9"/>
  <c r="CD115" i="9"/>
  <c r="CH152" i="9"/>
  <c r="CH115" i="9"/>
  <c r="CH184" i="9"/>
  <c r="CH112" i="9"/>
  <c r="CH207" i="9"/>
  <c r="CH109" i="9"/>
  <c r="CH111" i="9" s="1"/>
  <c r="CH191" i="9"/>
  <c r="CH104" i="9"/>
  <c r="D109" i="9"/>
  <c r="D111" i="9" s="1"/>
  <c r="D104" i="9"/>
  <c r="D115" i="9"/>
  <c r="D112" i="9"/>
  <c r="D150" i="9"/>
  <c r="D191" i="9"/>
  <c r="D184" i="9"/>
  <c r="D188" i="9" s="1"/>
  <c r="D207" i="9"/>
  <c r="EX207" i="9"/>
  <c r="EX152" i="9"/>
  <c r="EX112" i="9"/>
  <c r="EX115" i="9"/>
  <c r="EX104" i="9"/>
  <c r="EX191" i="9"/>
  <c r="EX184" i="9"/>
  <c r="EX109" i="9"/>
  <c r="EX111" i="9" s="1"/>
  <c r="FA150" i="9"/>
  <c r="FA207" i="9"/>
  <c r="FA109" i="9"/>
  <c r="FA111" i="9" s="1"/>
  <c r="FA115" i="9"/>
  <c r="FA191" i="9"/>
  <c r="FA184" i="9"/>
  <c r="FA104" i="9"/>
  <c r="FA112" i="9"/>
  <c r="FJ112" i="9"/>
  <c r="FJ115" i="9"/>
  <c r="FJ104" i="9"/>
  <c r="FJ109" i="9"/>
  <c r="FJ111" i="9" s="1"/>
  <c r="FJ207" i="9"/>
  <c r="FJ191" i="9"/>
  <c r="FJ184" i="9"/>
  <c r="FJ150" i="9"/>
  <c r="FM191" i="9"/>
  <c r="FM150" i="9"/>
  <c r="FM104" i="9"/>
  <c r="FM207" i="9"/>
  <c r="FM184" i="9"/>
  <c r="FM115" i="9"/>
  <c r="FM112" i="9"/>
  <c r="FM109" i="9"/>
  <c r="FM111" i="9" s="1"/>
  <c r="AZ109" i="9"/>
  <c r="AZ111" i="9" s="1"/>
  <c r="AZ191" i="9"/>
  <c r="AZ104" i="9"/>
  <c r="AZ112" i="9"/>
  <c r="AZ184" i="9"/>
  <c r="AZ188" i="9" s="1"/>
  <c r="AZ150" i="9"/>
  <c r="AZ115" i="9"/>
  <c r="AZ207" i="9"/>
  <c r="AT191" i="9"/>
  <c r="AT150" i="9"/>
  <c r="AT112" i="9"/>
  <c r="AT115" i="9"/>
  <c r="AT104" i="9"/>
  <c r="AT109" i="9"/>
  <c r="AT111" i="9" s="1"/>
  <c r="AT207" i="9"/>
  <c r="AT184" i="9"/>
  <c r="EO184" i="9"/>
  <c r="EO109" i="9"/>
  <c r="EO111" i="9" s="1"/>
  <c r="EO152" i="9"/>
  <c r="EO115" i="9"/>
  <c r="EO112" i="9"/>
  <c r="EO191" i="9"/>
  <c r="EO104" i="9"/>
  <c r="EO207" i="9"/>
  <c r="DJ104" i="9"/>
  <c r="DJ150" i="9"/>
  <c r="DJ191" i="9"/>
  <c r="DJ112" i="9"/>
  <c r="DJ184" i="9"/>
  <c r="DJ115" i="9"/>
  <c r="DJ207" i="9"/>
  <c r="DJ109" i="9"/>
  <c r="DJ111" i="9" s="1"/>
  <c r="DA207" i="9"/>
  <c r="DA191" i="9"/>
  <c r="DA184" i="9"/>
  <c r="DA152" i="9"/>
  <c r="DA112" i="9"/>
  <c r="DA115" i="9"/>
  <c r="DA104" i="9"/>
  <c r="DA109" i="9"/>
  <c r="DA111" i="9" s="1"/>
  <c r="EB115" i="9"/>
  <c r="EB104" i="9"/>
  <c r="EB112" i="9"/>
  <c r="EB109" i="9"/>
  <c r="EB111" i="9" s="1"/>
  <c r="EB150" i="9"/>
  <c r="EB184" i="9"/>
  <c r="EB191" i="9"/>
  <c r="EB207" i="9"/>
  <c r="FQ115" i="9"/>
  <c r="FQ112" i="9"/>
  <c r="FQ104" i="9"/>
  <c r="FQ184" i="9"/>
  <c r="FQ191" i="9"/>
  <c r="FQ150" i="9"/>
  <c r="FQ109" i="9"/>
  <c r="FQ111" i="9" s="1"/>
  <c r="FQ207" i="9"/>
  <c r="CV115" i="9"/>
  <c r="CV152" i="9"/>
  <c r="CV184" i="9"/>
  <c r="CV207" i="9"/>
  <c r="CV109" i="9"/>
  <c r="CV111" i="9" s="1"/>
  <c r="CV112" i="9"/>
  <c r="CV104" i="9"/>
  <c r="CV191" i="9"/>
  <c r="CY152" i="9"/>
  <c r="CY104" i="9"/>
  <c r="CY207" i="9"/>
  <c r="CY184" i="9"/>
  <c r="CY109" i="9"/>
  <c r="CY111" i="9" s="1"/>
  <c r="CY112" i="9"/>
  <c r="CY191" i="9"/>
  <c r="CY115" i="9"/>
  <c r="DH207" i="9"/>
  <c r="DH112" i="9"/>
  <c r="DH150" i="9"/>
  <c r="DH109" i="9"/>
  <c r="DH111" i="9" s="1"/>
  <c r="DH115" i="9"/>
  <c r="DH184" i="9"/>
  <c r="DH104" i="9"/>
  <c r="DH191" i="9"/>
  <c r="BG191" i="9"/>
  <c r="BG104" i="9"/>
  <c r="BG207" i="9"/>
  <c r="BG184" i="9"/>
  <c r="BG115" i="9"/>
  <c r="BG112" i="9"/>
  <c r="BG109" i="9"/>
  <c r="BG111" i="9" s="1"/>
  <c r="BG150" i="9"/>
  <c r="BM115" i="9"/>
  <c r="BM109" i="9"/>
  <c r="BM111" i="9" s="1"/>
  <c r="BM207" i="9"/>
  <c r="BM184" i="9"/>
  <c r="BM191" i="9"/>
  <c r="BM152" i="9"/>
  <c r="BM104" i="9"/>
  <c r="BM112" i="9"/>
  <c r="BS191" i="9"/>
  <c r="BS207" i="9"/>
  <c r="BS104" i="9"/>
  <c r="BS109" i="9"/>
  <c r="BS111" i="9" s="1"/>
  <c r="BS112" i="9"/>
  <c r="BS150" i="9"/>
  <c r="BS115" i="9"/>
  <c r="BS184" i="9"/>
  <c r="BJ109" i="9"/>
  <c r="BJ111" i="9" s="1"/>
  <c r="BJ207" i="9"/>
  <c r="BJ184" i="9"/>
  <c r="BJ188" i="9" s="1"/>
  <c r="BJ191" i="9"/>
  <c r="BJ150" i="9"/>
  <c r="BJ115" i="9"/>
  <c r="BJ104" i="9"/>
  <c r="BJ112" i="9"/>
  <c r="EF115" i="9"/>
  <c r="EF112" i="9"/>
  <c r="EF104" i="9"/>
  <c r="EF109" i="9"/>
  <c r="EF111" i="9" s="1"/>
  <c r="EF191" i="9"/>
  <c r="EF184" i="9"/>
  <c r="EF150" i="9"/>
  <c r="EF207" i="9"/>
  <c r="EI191" i="9"/>
  <c r="EI104" i="9"/>
  <c r="EI150" i="9"/>
  <c r="EI109" i="9"/>
  <c r="EI111" i="9" s="1"/>
  <c r="EI207" i="9"/>
  <c r="EI112" i="9"/>
  <c r="EI184" i="9"/>
  <c r="EI188" i="9" s="1"/>
  <c r="EI115" i="9"/>
  <c r="DQ109" i="9"/>
  <c r="DQ111" i="9" s="1"/>
  <c r="DQ207" i="9"/>
  <c r="DQ150" i="9"/>
  <c r="DQ115" i="9"/>
  <c r="DQ184" i="9"/>
  <c r="DQ191" i="9"/>
  <c r="DQ112" i="9"/>
  <c r="DQ104" i="9"/>
  <c r="ER184" i="9"/>
  <c r="ER112" i="9"/>
  <c r="ER115" i="9"/>
  <c r="ER109" i="9"/>
  <c r="ER111" i="9" s="1"/>
  <c r="ER207" i="9"/>
  <c r="ER152" i="9"/>
  <c r="ER191" i="9"/>
  <c r="ER104" i="9"/>
  <c r="BP152" i="9"/>
  <c r="BP184" i="9"/>
  <c r="BP109" i="9"/>
  <c r="BP111" i="9" s="1"/>
  <c r="BP115" i="9"/>
  <c r="BP191" i="9"/>
  <c r="BP207" i="9"/>
  <c r="BP104" i="9"/>
  <c r="BP112" i="9"/>
  <c r="CL191" i="9"/>
  <c r="CL184" i="9"/>
  <c r="CL150" i="9"/>
  <c r="CL112" i="9"/>
  <c r="CL115" i="9"/>
  <c r="CL104" i="9"/>
  <c r="CL109" i="9"/>
  <c r="CL111" i="9" s="1"/>
  <c r="CL207" i="9"/>
  <c r="AK207" i="9"/>
  <c r="AK152" i="9"/>
  <c r="AK115" i="9"/>
  <c r="AK104" i="9"/>
  <c r="AK191" i="9"/>
  <c r="AK109" i="9"/>
  <c r="AK111" i="9" s="1"/>
  <c r="AK112" i="9"/>
  <c r="AK184" i="9"/>
  <c r="BO104" i="9"/>
  <c r="BO112" i="9"/>
  <c r="BO207" i="9"/>
  <c r="BO150" i="9"/>
  <c r="BO115" i="9"/>
  <c r="BO184" i="9"/>
  <c r="BO191" i="9"/>
  <c r="BO109" i="9"/>
  <c r="BO111" i="9" s="1"/>
  <c r="AW207" i="9"/>
  <c r="AW112" i="9"/>
  <c r="AW104" i="9"/>
  <c r="AW109" i="9"/>
  <c r="AW111" i="9" s="1"/>
  <c r="AW115" i="9"/>
  <c r="AW184" i="9"/>
  <c r="AW191" i="9"/>
  <c r="AW152" i="9"/>
  <c r="FW109" i="9"/>
  <c r="FW111" i="9" s="1"/>
  <c r="FW115" i="9"/>
  <c r="FW104" i="9"/>
  <c r="FW184" i="9"/>
  <c r="FW207" i="9"/>
  <c r="FW152" i="9"/>
  <c r="FW191" i="9"/>
  <c r="FW112" i="9"/>
  <c r="AU207" i="9"/>
  <c r="AU191" i="9"/>
  <c r="AU115" i="9"/>
  <c r="AU109" i="9"/>
  <c r="AU111" i="9" s="1"/>
  <c r="AU152" i="9"/>
  <c r="AU184" i="9"/>
  <c r="AU112" i="9"/>
  <c r="AU104" i="9"/>
  <c r="AL109" i="9"/>
  <c r="AL111" i="9" s="1"/>
  <c r="AL112" i="9"/>
  <c r="AL115" i="9"/>
  <c r="AL191" i="9"/>
  <c r="AL184" i="9"/>
  <c r="AL104" i="9"/>
  <c r="AL207" i="9"/>
  <c r="AL152" i="9"/>
  <c r="AX184" i="9"/>
  <c r="AX152" i="9"/>
  <c r="AX115" i="9"/>
  <c r="AX112" i="9"/>
  <c r="AX191" i="9"/>
  <c r="AX109" i="9"/>
  <c r="AX111" i="9" s="1"/>
  <c r="AX207" i="9"/>
  <c r="AX104" i="9"/>
  <c r="EU109" i="9"/>
  <c r="EU111" i="9" s="1"/>
  <c r="EU191" i="9"/>
  <c r="EU150" i="9"/>
  <c r="EU112" i="9"/>
  <c r="EU184" i="9"/>
  <c r="EU207" i="9"/>
  <c r="EU104" i="9"/>
  <c r="EU115" i="9"/>
  <c r="DZ207" i="9"/>
  <c r="DZ191" i="9"/>
  <c r="DZ184" i="9"/>
  <c r="DZ112" i="9"/>
  <c r="DZ150" i="9"/>
  <c r="DZ115" i="9"/>
  <c r="DZ104" i="9"/>
  <c r="DZ109" i="9"/>
  <c r="DZ111" i="9" s="1"/>
  <c r="DD191" i="9"/>
  <c r="DD207" i="9"/>
  <c r="DD184" i="9"/>
  <c r="DD152" i="9"/>
  <c r="DD115" i="9"/>
  <c r="DD109" i="9"/>
  <c r="DD111" i="9" s="1"/>
  <c r="DD112" i="9"/>
  <c r="DD104" i="9"/>
  <c r="AE109" i="9"/>
  <c r="AE111" i="9" s="1"/>
  <c r="AE115" i="9"/>
  <c r="AE104" i="9"/>
  <c r="AE152" i="9"/>
  <c r="AE112" i="9"/>
  <c r="AE191" i="9"/>
  <c r="AE184" i="9"/>
  <c r="AE207" i="9"/>
  <c r="AN184" i="9"/>
  <c r="AN109" i="9"/>
  <c r="AN111" i="9" s="1"/>
  <c r="AN104" i="9"/>
  <c r="AN152" i="9"/>
  <c r="AN207" i="9"/>
  <c r="AN115" i="9"/>
  <c r="AN191" i="9"/>
  <c r="AN112" i="9"/>
  <c r="EL184" i="9"/>
  <c r="EL191" i="9"/>
  <c r="EL150" i="9"/>
  <c r="EL104" i="9"/>
  <c r="EL207" i="9"/>
  <c r="EL112" i="9"/>
  <c r="EL109" i="9"/>
  <c r="EL111" i="9" s="1"/>
  <c r="EL115" i="9"/>
  <c r="AH184" i="9"/>
  <c r="AH191" i="9"/>
  <c r="AH150" i="9"/>
  <c r="AH112" i="9"/>
  <c r="AH115" i="9"/>
  <c r="AH104" i="9"/>
  <c r="AH109" i="9"/>
  <c r="AH111" i="9" s="1"/>
  <c r="AH207" i="9"/>
  <c r="EE115" i="9"/>
  <c r="EE184" i="9"/>
  <c r="EE152" i="9"/>
  <c r="EE109" i="9"/>
  <c r="EE111" i="9" s="1"/>
  <c r="EE112" i="9"/>
  <c r="EE207" i="9"/>
  <c r="EE191" i="9"/>
  <c r="EE104" i="9"/>
  <c r="FT207" i="9"/>
  <c r="FT191" i="9"/>
  <c r="FT184" i="9"/>
  <c r="FT152" i="9"/>
  <c r="FT104" i="9"/>
  <c r="FT112" i="9"/>
  <c r="FT115" i="9"/>
  <c r="FT109" i="9"/>
  <c r="FT111" i="9" s="1"/>
  <c r="FN104" i="9"/>
  <c r="FN112" i="9"/>
  <c r="FN207" i="9"/>
  <c r="FN184" i="9"/>
  <c r="FN188" i="9" s="1"/>
  <c r="FN191" i="9"/>
  <c r="FN115" i="9"/>
  <c r="FN109" i="9"/>
  <c r="FN111" i="9" s="1"/>
  <c r="FN150" i="9"/>
  <c r="BD184" i="9"/>
  <c r="BD188" i="9" s="1"/>
  <c r="BD104" i="9"/>
  <c r="BD115" i="9"/>
  <c r="BD191" i="9"/>
  <c r="BD150" i="9"/>
  <c r="BD207" i="9"/>
  <c r="BD109" i="9"/>
  <c r="BD111" i="9" s="1"/>
  <c r="BD112" i="9"/>
  <c r="AJ109" i="9"/>
  <c r="AJ111" i="9" s="1"/>
  <c r="AJ152" i="9"/>
  <c r="AJ104" i="9"/>
  <c r="AJ115" i="9"/>
  <c r="AJ184" i="9"/>
  <c r="AJ207" i="9"/>
  <c r="AJ112" i="9"/>
  <c r="AJ191" i="9"/>
  <c r="BY112" i="9"/>
  <c r="BY104" i="9"/>
  <c r="BY109" i="9"/>
  <c r="BY111" i="9" s="1"/>
  <c r="BY207" i="9"/>
  <c r="BY152" i="9"/>
  <c r="BY115" i="9"/>
  <c r="BY184" i="9"/>
  <c r="BY191" i="9"/>
  <c r="BV184" i="9"/>
  <c r="BV104" i="9"/>
  <c r="BV115" i="9"/>
  <c r="BV191" i="9"/>
  <c r="BV109" i="9"/>
  <c r="BV111" i="9" s="1"/>
  <c r="BV150" i="9"/>
  <c r="BV207" i="9"/>
  <c r="BV112" i="9"/>
  <c r="P207" i="9"/>
  <c r="P115" i="9"/>
  <c r="P104" i="9"/>
  <c r="P112" i="9"/>
  <c r="P184" i="9"/>
  <c r="P109" i="9"/>
  <c r="P111" i="9" s="1"/>
  <c r="P152" i="9"/>
  <c r="P191" i="9"/>
  <c r="DN207" i="9"/>
  <c r="DN150" i="9"/>
  <c r="DN112" i="9"/>
  <c r="DN115" i="9"/>
  <c r="DN104" i="9"/>
  <c r="DN109" i="9"/>
  <c r="DN111" i="9" s="1"/>
  <c r="DN184" i="9"/>
  <c r="DN191" i="9"/>
  <c r="DO115" i="9"/>
  <c r="DO150" i="9"/>
  <c r="DO112" i="9"/>
  <c r="DO109" i="9"/>
  <c r="DO111" i="9" s="1"/>
  <c r="DO207" i="9"/>
  <c r="DO104" i="9"/>
  <c r="DO191" i="9"/>
  <c r="DO184" i="9"/>
  <c r="DF150" i="9"/>
  <c r="DF104" i="9"/>
  <c r="DF184" i="9"/>
  <c r="DF188" i="9" s="1"/>
  <c r="DF115" i="9"/>
  <c r="DF109" i="9"/>
  <c r="DF111" i="9" s="1"/>
  <c r="DF112" i="9"/>
  <c r="DF207" i="9"/>
  <c r="DF191" i="9"/>
  <c r="DX112" i="9"/>
  <c r="DX115" i="9"/>
  <c r="DX207" i="9"/>
  <c r="DX191" i="9"/>
  <c r="DX184" i="9"/>
  <c r="DX109" i="9"/>
  <c r="DX111" i="9" s="1"/>
  <c r="DX152" i="9"/>
  <c r="DX104" i="9"/>
  <c r="DR115" i="9"/>
  <c r="DR109" i="9"/>
  <c r="DR111" i="9" s="1"/>
  <c r="DR150" i="9"/>
  <c r="DR184" i="9"/>
  <c r="DR191" i="9"/>
  <c r="DR207" i="9"/>
  <c r="DR112" i="9"/>
  <c r="DR104" i="9"/>
  <c r="BC184" i="9"/>
  <c r="BC188" i="9" s="1"/>
  <c r="BC150" i="9"/>
  <c r="BC191" i="9"/>
  <c r="BC115" i="9"/>
  <c r="BC104" i="9"/>
  <c r="BC112" i="9"/>
  <c r="BC207" i="9"/>
  <c r="BC109" i="9"/>
  <c r="BC111" i="9" s="1"/>
  <c r="E207" i="9"/>
  <c r="E184" i="9"/>
  <c r="E188" i="9" s="1"/>
  <c r="E191" i="9"/>
  <c r="E104" i="9"/>
  <c r="E150" i="9"/>
  <c r="E112" i="9"/>
  <c r="E115" i="9"/>
  <c r="E109" i="9"/>
  <c r="E111" i="9" s="1"/>
  <c r="H112" i="9"/>
  <c r="H109" i="9"/>
  <c r="H111" i="9" s="1"/>
  <c r="H150" i="9"/>
  <c r="H191" i="9"/>
  <c r="H104" i="9"/>
  <c r="H207" i="9"/>
  <c r="H115" i="9"/>
  <c r="H184" i="9"/>
  <c r="K152" i="9"/>
  <c r="K112" i="9"/>
  <c r="K115" i="9"/>
  <c r="K104" i="9"/>
  <c r="K191" i="9"/>
  <c r="K109" i="9"/>
  <c r="K111" i="9" s="1"/>
  <c r="K184" i="9"/>
  <c r="K207" i="9"/>
  <c r="EP152" i="9"/>
  <c r="EP109" i="9"/>
  <c r="EP111" i="9" s="1"/>
  <c r="EP112" i="9"/>
  <c r="EP115" i="9"/>
  <c r="EP191" i="9"/>
  <c r="EP184" i="9"/>
  <c r="EP207" i="9"/>
  <c r="EP104" i="9"/>
  <c r="BX207" i="9"/>
  <c r="BX109" i="9"/>
  <c r="BX111" i="9" s="1"/>
  <c r="BX184" i="9"/>
  <c r="BX104" i="9"/>
  <c r="BX112" i="9"/>
  <c r="BX115" i="9"/>
  <c r="BX152" i="9"/>
  <c r="BX191" i="9"/>
  <c r="BF207" i="9"/>
  <c r="BF184" i="9"/>
  <c r="BF188" i="9" s="1"/>
  <c r="BF191" i="9"/>
  <c r="BF150" i="9"/>
  <c r="BF112" i="9"/>
  <c r="BF115" i="9"/>
  <c r="BF104" i="9"/>
  <c r="BF109" i="9"/>
  <c r="BF111" i="9" s="1"/>
  <c r="BI191" i="9"/>
  <c r="BI184" i="9"/>
  <c r="BI104" i="9"/>
  <c r="BI115" i="9"/>
  <c r="BI152" i="9"/>
  <c r="BI207" i="9"/>
  <c r="BI112" i="9"/>
  <c r="BI109" i="9"/>
  <c r="BI111" i="9" s="1"/>
  <c r="FG207" i="9"/>
  <c r="FG112" i="9"/>
  <c r="FG152" i="9"/>
  <c r="FG109" i="9"/>
  <c r="FG111" i="9" s="1"/>
  <c r="FG115" i="9"/>
  <c r="FG104" i="9"/>
  <c r="FG191" i="9"/>
  <c r="FG184" i="9"/>
  <c r="DV109" i="9"/>
  <c r="DV111" i="9" s="1"/>
  <c r="DV104" i="9"/>
  <c r="DV115" i="9"/>
  <c r="DV191" i="9"/>
  <c r="DV112" i="9"/>
  <c r="DV152" i="9"/>
  <c r="DV207" i="9"/>
  <c r="DV184" i="9"/>
  <c r="DM112" i="9"/>
  <c r="DM115" i="9"/>
  <c r="DM104" i="9"/>
  <c r="DM109" i="9"/>
  <c r="DM111" i="9" s="1"/>
  <c r="DM207" i="9"/>
  <c r="DM191" i="9"/>
  <c r="DM184" i="9"/>
  <c r="DM152" i="9"/>
  <c r="EN109" i="9"/>
  <c r="EN111" i="9" s="1"/>
  <c r="EN115" i="9"/>
  <c r="EN191" i="9"/>
  <c r="EN112" i="9"/>
  <c r="EN150" i="9"/>
  <c r="EN104" i="9"/>
  <c r="EN207" i="9"/>
  <c r="EN184" i="9"/>
  <c r="AO207" i="9"/>
  <c r="AO112" i="9"/>
  <c r="AO150" i="9"/>
  <c r="AO191" i="9"/>
  <c r="AO184" i="9"/>
  <c r="AO115" i="9"/>
  <c r="AO104" i="9"/>
  <c r="AO109" i="9"/>
  <c r="AO111" i="9" s="1"/>
  <c r="L191" i="9"/>
  <c r="L207" i="9"/>
  <c r="L109" i="9"/>
  <c r="L111" i="9" s="1"/>
  <c r="L112" i="9"/>
  <c r="L104" i="9"/>
  <c r="L150" i="9"/>
  <c r="L184" i="9"/>
  <c r="L188" i="9" s="1"/>
  <c r="L115" i="9"/>
  <c r="O184" i="9"/>
  <c r="O188" i="9" s="1"/>
  <c r="O150" i="9"/>
  <c r="O112" i="9"/>
  <c r="O104" i="9"/>
  <c r="O191" i="9"/>
  <c r="O109" i="9"/>
  <c r="O111" i="9" s="1"/>
  <c r="O207" i="9"/>
  <c r="O115" i="9"/>
  <c r="BA150" i="9"/>
  <c r="BA104" i="9"/>
  <c r="BA207" i="9"/>
  <c r="BA191" i="9"/>
  <c r="BA115" i="9"/>
  <c r="BA184" i="9"/>
  <c r="BA188" i="9" s="1"/>
  <c r="BA112" i="9"/>
  <c r="BA109" i="9"/>
  <c r="BA111" i="9" s="1"/>
  <c r="X109" i="9"/>
  <c r="X111" i="9" s="1"/>
  <c r="X184" i="9"/>
  <c r="X152" i="9"/>
  <c r="X104" i="9"/>
  <c r="X207" i="9"/>
  <c r="X191" i="9"/>
  <c r="X115" i="9"/>
  <c r="X112" i="9"/>
  <c r="AA207" i="9"/>
  <c r="AA150" i="9"/>
  <c r="AA115" i="9"/>
  <c r="AA104" i="9"/>
  <c r="AA112" i="9"/>
  <c r="AA184" i="9"/>
  <c r="AA188" i="9" s="1"/>
  <c r="AA191" i="9"/>
  <c r="AA109" i="9"/>
  <c r="AA111" i="9" s="1"/>
  <c r="I207" i="9"/>
  <c r="I191" i="9"/>
  <c r="I150" i="9"/>
  <c r="I104" i="9"/>
  <c r="I109" i="9"/>
  <c r="I111" i="9" s="1"/>
  <c r="I184" i="9"/>
  <c r="I188" i="9" s="1"/>
  <c r="I112" i="9"/>
  <c r="I115" i="9"/>
  <c r="AM109" i="9"/>
  <c r="AM111" i="9" s="1"/>
  <c r="AM104" i="9"/>
  <c r="AM112" i="9"/>
  <c r="AM115" i="9"/>
  <c r="AM191" i="9"/>
  <c r="AM184" i="9"/>
  <c r="AM207" i="9"/>
  <c r="AM152" i="9"/>
  <c r="CE115" i="9"/>
  <c r="CE184" i="9"/>
  <c r="CE112" i="9"/>
  <c r="CE207" i="9"/>
  <c r="CE104" i="9"/>
  <c r="CE152" i="9"/>
  <c r="CE191" i="9"/>
  <c r="CE109" i="9"/>
  <c r="CE111" i="9" s="1"/>
  <c r="CK109" i="9"/>
  <c r="CK111" i="9" s="1"/>
  <c r="CK150" i="9"/>
  <c r="CK112" i="9"/>
  <c r="CK207" i="9"/>
  <c r="CK104" i="9"/>
  <c r="CK115" i="9"/>
  <c r="CK191" i="9"/>
  <c r="CK184" i="9"/>
  <c r="CN191" i="9"/>
  <c r="CN184" i="9"/>
  <c r="CN188" i="9" s="1"/>
  <c r="CN150" i="9"/>
  <c r="CN109" i="9"/>
  <c r="CN111" i="9" s="1"/>
  <c r="CN112" i="9"/>
  <c r="CN115" i="9"/>
  <c r="CN104" i="9"/>
  <c r="CN207" i="9"/>
  <c r="CQ184" i="9"/>
  <c r="CQ109" i="9"/>
  <c r="CQ111" i="9" s="1"/>
  <c r="CQ112" i="9"/>
  <c r="CQ207" i="9"/>
  <c r="CQ115" i="9"/>
  <c r="CQ150" i="9"/>
  <c r="CQ104" i="9"/>
  <c r="CQ191" i="9"/>
  <c r="EA184" i="9"/>
  <c r="EA150" i="9"/>
  <c r="EA115" i="9"/>
  <c r="EA207" i="9"/>
  <c r="EA104" i="9"/>
  <c r="EA109" i="9"/>
  <c r="EA111" i="9" s="1"/>
  <c r="EA191" i="9"/>
  <c r="EA112" i="9"/>
  <c r="AB109" i="9"/>
  <c r="AB111" i="9" s="1"/>
  <c r="AB112" i="9"/>
  <c r="AB207" i="9"/>
  <c r="AB150" i="9"/>
  <c r="AB191" i="9"/>
  <c r="AB115" i="9"/>
  <c r="AB104" i="9"/>
  <c r="AB184" i="9"/>
  <c r="AB188" i="9" s="1"/>
  <c r="FV191" i="9"/>
  <c r="FV112" i="9"/>
  <c r="FV104" i="9"/>
  <c r="FV207" i="9"/>
  <c r="FV184" i="9"/>
  <c r="FV150" i="9"/>
  <c r="FV115" i="9"/>
  <c r="FV109" i="9"/>
  <c r="FV111" i="9" s="1"/>
  <c r="C96" i="9"/>
  <c r="FZ90" i="9"/>
  <c r="GB90" i="9" s="1"/>
  <c r="CA207" i="9"/>
  <c r="CA191" i="9"/>
  <c r="CA152" i="9"/>
  <c r="CA112" i="9"/>
  <c r="CA115" i="9"/>
  <c r="CA104" i="9"/>
  <c r="CA184" i="9"/>
  <c r="CA109" i="9"/>
  <c r="CA111" i="9" s="1"/>
  <c r="AR150" i="9"/>
  <c r="AR191" i="9"/>
  <c r="AR207" i="9"/>
  <c r="AR112" i="9"/>
  <c r="AR184" i="9"/>
  <c r="AR188" i="9" s="1"/>
  <c r="AR104" i="9"/>
  <c r="AR115" i="9"/>
  <c r="AR109" i="9"/>
  <c r="AR111" i="9" s="1"/>
  <c r="I9" i="7"/>
  <c r="D67" i="7"/>
  <c r="CB104" i="9"/>
  <c r="CB112" i="9"/>
  <c r="CB115" i="9"/>
  <c r="CB109" i="9"/>
  <c r="CB111" i="9" s="1"/>
  <c r="CB207" i="9"/>
  <c r="CB191" i="9"/>
  <c r="CB184" i="9"/>
  <c r="CB188" i="9" s="1"/>
  <c r="CB150" i="9"/>
  <c r="BK184" i="9"/>
  <c r="BK188" i="9" s="1"/>
  <c r="BK112" i="9"/>
  <c r="BK104" i="9"/>
  <c r="BK150" i="9"/>
  <c r="BK115" i="9"/>
  <c r="BK207" i="9"/>
  <c r="BK109" i="9"/>
  <c r="BK111" i="9" s="1"/>
  <c r="BK191" i="9"/>
  <c r="EG184" i="9"/>
  <c r="EG191" i="9"/>
  <c r="EG152" i="9"/>
  <c r="EG104" i="9"/>
  <c r="EG112" i="9"/>
  <c r="EG115" i="9"/>
  <c r="EG109" i="9"/>
  <c r="EG111" i="9" s="1"/>
  <c r="EG207" i="9"/>
  <c r="FP184" i="9"/>
  <c r="FP207" i="9"/>
  <c r="FP150" i="9"/>
  <c r="FP109" i="9"/>
  <c r="FP111" i="9" s="1"/>
  <c r="FP104" i="9"/>
  <c r="FP191" i="9"/>
  <c r="FP112" i="9"/>
  <c r="FP115" i="9"/>
  <c r="DU112" i="9"/>
  <c r="DU191" i="9"/>
  <c r="DU184" i="9"/>
  <c r="DU152" i="9"/>
  <c r="DU104" i="9"/>
  <c r="DU207" i="9"/>
  <c r="DU115" i="9"/>
  <c r="DU109" i="9"/>
  <c r="DU111" i="9" s="1"/>
  <c r="EQ207" i="9"/>
  <c r="EQ184" i="9"/>
  <c r="EQ115" i="9"/>
  <c r="EQ150" i="9"/>
  <c r="EQ104" i="9"/>
  <c r="EQ109" i="9"/>
  <c r="EQ111" i="9" s="1"/>
  <c r="EQ191" i="9"/>
  <c r="EQ112" i="9"/>
  <c r="BB109" i="9"/>
  <c r="BB111" i="9" s="1"/>
  <c r="BB104" i="9"/>
  <c r="BB112" i="9"/>
  <c r="BB115" i="9"/>
  <c r="BB207" i="9"/>
  <c r="BB150" i="9"/>
  <c r="BB184" i="9"/>
  <c r="BB188" i="9" s="1"/>
  <c r="BB191" i="9"/>
  <c r="U109" i="9"/>
  <c r="U111" i="9" s="1"/>
  <c r="U191" i="9"/>
  <c r="U184" i="9"/>
  <c r="U152" i="9"/>
  <c r="U112" i="9"/>
  <c r="U207" i="9"/>
  <c r="U115" i="9"/>
  <c r="U104" i="9"/>
  <c r="AV152" i="9"/>
  <c r="AV109" i="9"/>
  <c r="AV111" i="9" s="1"/>
  <c r="AV207" i="9"/>
  <c r="AV115" i="9"/>
  <c r="AV104" i="9"/>
  <c r="AV184" i="9"/>
  <c r="AV191" i="9"/>
  <c r="AV112" i="9"/>
  <c r="AY152" i="9"/>
  <c r="AY112" i="9"/>
  <c r="AY104" i="9"/>
  <c r="AY109" i="9"/>
  <c r="AY111" i="9" s="1"/>
  <c r="AY115" i="9"/>
  <c r="AY207" i="9"/>
  <c r="AY184" i="9"/>
  <c r="AY191" i="9"/>
  <c r="AG184" i="9"/>
  <c r="AG112" i="9"/>
  <c r="AG191" i="9"/>
  <c r="AG109" i="9"/>
  <c r="AG111" i="9" s="1"/>
  <c r="AG115" i="9"/>
  <c r="AG207" i="9"/>
  <c r="AG104" i="9"/>
  <c r="AG150" i="9"/>
  <c r="BH115" i="9"/>
  <c r="BH207" i="9"/>
  <c r="BH191" i="9"/>
  <c r="BH150" i="9"/>
  <c r="BH104" i="9"/>
  <c r="BH112" i="9"/>
  <c r="BH109" i="9"/>
  <c r="BH111" i="9" s="1"/>
  <c r="BH184" i="9"/>
  <c r="FD115" i="9"/>
  <c r="FD109" i="9"/>
  <c r="FD111" i="9" s="1"/>
  <c r="FD207" i="9"/>
  <c r="FD104" i="9"/>
  <c r="FD152" i="9"/>
  <c r="FD191" i="9"/>
  <c r="FD184" i="9"/>
  <c r="FD112" i="9"/>
  <c r="AQ112" i="9"/>
  <c r="AQ207" i="9"/>
  <c r="AQ191" i="9"/>
  <c r="AQ109" i="9"/>
  <c r="AQ111" i="9" s="1"/>
  <c r="AQ184" i="9"/>
  <c r="AQ115" i="9"/>
  <c r="AQ152" i="9"/>
  <c r="AQ104" i="9"/>
  <c r="DL115" i="9"/>
  <c r="DL207" i="9"/>
  <c r="DL150" i="9"/>
  <c r="DL109" i="9"/>
  <c r="DL111" i="9" s="1"/>
  <c r="DL184" i="9"/>
  <c r="DL104" i="9"/>
  <c r="DL112" i="9"/>
  <c r="DL191" i="9"/>
  <c r="CI115" i="9"/>
  <c r="CI104" i="9"/>
  <c r="CI112" i="9"/>
  <c r="CI109" i="9"/>
  <c r="CI111" i="9" s="1"/>
  <c r="CI113" i="9" s="1"/>
  <c r="CI123" i="9" s="1"/>
  <c r="CI207" i="9"/>
  <c r="CI184" i="9"/>
  <c r="CI191" i="9"/>
  <c r="CI150" i="9"/>
  <c r="CR112" i="9"/>
  <c r="CR109" i="9"/>
  <c r="CR111" i="9" s="1"/>
  <c r="CR115" i="9"/>
  <c r="CR104" i="9"/>
  <c r="CR207" i="9"/>
  <c r="CR191" i="9"/>
  <c r="CR152" i="9"/>
  <c r="CR184" i="9"/>
  <c r="CU207" i="9"/>
  <c r="CU184" i="9"/>
  <c r="CU150" i="9"/>
  <c r="CU112" i="9"/>
  <c r="CU109" i="9"/>
  <c r="CU111" i="9" s="1"/>
  <c r="CU191" i="9"/>
  <c r="CU115" i="9"/>
  <c r="CU104" i="9"/>
  <c r="BL152" i="9"/>
  <c r="BL104" i="9"/>
  <c r="BL184" i="9"/>
  <c r="BL207" i="9"/>
  <c r="BL191" i="9"/>
  <c r="BL115" i="9"/>
  <c r="BL112" i="9"/>
  <c r="BL109" i="9"/>
  <c r="BL111" i="9" s="1"/>
  <c r="ED112" i="9"/>
  <c r="ED109" i="9"/>
  <c r="ED111" i="9" s="1"/>
  <c r="ED150" i="9"/>
  <c r="ED191" i="9"/>
  <c r="ED207" i="9"/>
  <c r="ED184" i="9"/>
  <c r="ED115" i="9"/>
  <c r="ED104" i="9"/>
  <c r="ES109" i="9"/>
  <c r="ES111" i="9" s="1"/>
  <c r="ES207" i="9"/>
  <c r="ES115" i="9"/>
  <c r="ES152" i="9"/>
  <c r="ES112" i="9"/>
  <c r="ES184" i="9"/>
  <c r="ES191" i="9"/>
  <c r="ES104" i="9"/>
  <c r="EY207" i="9"/>
  <c r="EY191" i="9"/>
  <c r="EY184" i="9"/>
  <c r="EY112" i="9"/>
  <c r="EY104" i="9"/>
  <c r="EY115" i="9"/>
  <c r="EY109" i="9"/>
  <c r="EY111" i="9" s="1"/>
  <c r="EY150" i="9"/>
  <c r="DS109" i="9"/>
  <c r="DS111" i="9" s="1"/>
  <c r="DS115" i="9"/>
  <c r="DS112" i="9"/>
  <c r="DS150" i="9"/>
  <c r="DS191" i="9"/>
  <c r="DS207" i="9"/>
  <c r="DS104" i="9"/>
  <c r="DS184" i="9"/>
  <c r="Q191" i="9"/>
  <c r="Q150" i="9"/>
  <c r="Q112" i="9"/>
  <c r="Q207" i="9"/>
  <c r="Q184" i="9"/>
  <c r="Q188" i="9" s="1"/>
  <c r="Q104" i="9"/>
  <c r="Q115" i="9"/>
  <c r="Q109" i="9"/>
  <c r="Q111" i="9" s="1"/>
  <c r="T104" i="9"/>
  <c r="T184" i="9"/>
  <c r="T112" i="9"/>
  <c r="T115" i="9"/>
  <c r="T191" i="9"/>
  <c r="T109" i="9"/>
  <c r="T111" i="9" s="1"/>
  <c r="T207" i="9"/>
  <c r="T152" i="9"/>
  <c r="W112" i="9"/>
  <c r="W207" i="9"/>
  <c r="W191" i="9"/>
  <c r="W184" i="9"/>
  <c r="W104" i="9"/>
  <c r="W109" i="9"/>
  <c r="W111" i="9" s="1"/>
  <c r="W152" i="9"/>
  <c r="W115" i="9"/>
  <c r="N109" i="9"/>
  <c r="N111" i="9" s="1"/>
  <c r="N150" i="9"/>
  <c r="N207" i="9"/>
  <c r="N115" i="9"/>
  <c r="N104" i="9"/>
  <c r="N112" i="9"/>
  <c r="N191" i="9"/>
  <c r="N184" i="9"/>
  <c r="N188" i="9" s="1"/>
  <c r="CJ115" i="9"/>
  <c r="CJ191" i="9"/>
  <c r="CJ207" i="9"/>
  <c r="CJ150" i="9"/>
  <c r="CJ109" i="9"/>
  <c r="CJ111" i="9" s="1"/>
  <c r="CJ184" i="9"/>
  <c r="CJ112" i="9"/>
  <c r="CJ104" i="9"/>
  <c r="BR112" i="9"/>
  <c r="BR115" i="9"/>
  <c r="BR109" i="9"/>
  <c r="BR111" i="9" s="1"/>
  <c r="BR207" i="9"/>
  <c r="BR191" i="9"/>
  <c r="BR184" i="9"/>
  <c r="BR150" i="9"/>
  <c r="BR104" i="9"/>
  <c r="BU112" i="9"/>
  <c r="BU191" i="9"/>
  <c r="BU152" i="9"/>
  <c r="BU104" i="9"/>
  <c r="BU115" i="9"/>
  <c r="BU184" i="9"/>
  <c r="BU109" i="9"/>
  <c r="BU111" i="9" s="1"/>
  <c r="BU207" i="9"/>
  <c r="DY184" i="9"/>
  <c r="DY191" i="9"/>
  <c r="DY109" i="9"/>
  <c r="DY111" i="9" s="1"/>
  <c r="DY115" i="9"/>
  <c r="DY112" i="9"/>
  <c r="DY207" i="9"/>
  <c r="DY104" i="9"/>
  <c r="DY152" i="9"/>
  <c r="EZ184" i="9"/>
  <c r="EZ191" i="9"/>
  <c r="EZ112" i="9"/>
  <c r="EZ115" i="9"/>
  <c r="EZ207" i="9"/>
  <c r="EZ109" i="9"/>
  <c r="EZ111" i="9" s="1"/>
  <c r="EZ104" i="9"/>
  <c r="EZ152" i="9"/>
  <c r="R127" i="9"/>
  <c r="R214" i="9"/>
  <c r="R219" i="9" s="1"/>
  <c r="R228" i="9" s="1"/>
  <c r="R103" i="9"/>
  <c r="EK104" i="9"/>
  <c r="EK109" i="9"/>
  <c r="EK111" i="9" s="1"/>
  <c r="EK207" i="9"/>
  <c r="EK191" i="9"/>
  <c r="EK184" i="9"/>
  <c r="EK150" i="9"/>
  <c r="EK112" i="9"/>
  <c r="EK115" i="9"/>
  <c r="FL109" i="9"/>
  <c r="FL111" i="9" s="1"/>
  <c r="FL184" i="9"/>
  <c r="FL188" i="9" s="1"/>
  <c r="FL207" i="9"/>
  <c r="FL150" i="9"/>
  <c r="FL112" i="9"/>
  <c r="FL104" i="9"/>
  <c r="FL115" i="9"/>
  <c r="FL191" i="9"/>
  <c r="FF112" i="9"/>
  <c r="FF152" i="9"/>
  <c r="FF104" i="9"/>
  <c r="FF207" i="9"/>
  <c r="FF115" i="9"/>
  <c r="FF191" i="9"/>
  <c r="FF184" i="9"/>
  <c r="FF109" i="9"/>
  <c r="FF111" i="9" s="1"/>
  <c r="FX112" i="9"/>
  <c r="FX104" i="9"/>
  <c r="FX152" i="9"/>
  <c r="FX115" i="9"/>
  <c r="FX191" i="9"/>
  <c r="FX207" i="9"/>
  <c r="FX109" i="9"/>
  <c r="FX111" i="9" s="1"/>
  <c r="FX184" i="9"/>
  <c r="AD115" i="9"/>
  <c r="AD207" i="9"/>
  <c r="AD109" i="9"/>
  <c r="AD111" i="9" s="1"/>
  <c r="AD104" i="9"/>
  <c r="AD191" i="9"/>
  <c r="AD184" i="9"/>
  <c r="AD150" i="9"/>
  <c r="AD112" i="9"/>
  <c r="AP207" i="9"/>
  <c r="AP115" i="9"/>
  <c r="AP104" i="9"/>
  <c r="AP184" i="9"/>
  <c r="AP188" i="9" s="1"/>
  <c r="AP112" i="9"/>
  <c r="AP150" i="9"/>
  <c r="AP109" i="9"/>
  <c r="AP111" i="9" s="1"/>
  <c r="AP191" i="9"/>
  <c r="FS109" i="9"/>
  <c r="FS111" i="9" s="1"/>
  <c r="FS104" i="9"/>
  <c r="FS115" i="9"/>
  <c r="FS207" i="9"/>
  <c r="FS184" i="9"/>
  <c r="FS152" i="9"/>
  <c r="FS112" i="9"/>
  <c r="FS191" i="9"/>
  <c r="DI112" i="9"/>
  <c r="DI150" i="9"/>
  <c r="DI191" i="9"/>
  <c r="DI104" i="9"/>
  <c r="DI115" i="9"/>
  <c r="DI207" i="9"/>
  <c r="DI109" i="9"/>
  <c r="DI111" i="9" s="1"/>
  <c r="DI184" i="9"/>
  <c r="CF109" i="9"/>
  <c r="CF111" i="9" s="1"/>
  <c r="CF184" i="9"/>
  <c r="CF104" i="9"/>
  <c r="CF191" i="9"/>
  <c r="CF207" i="9"/>
  <c r="CF112" i="9"/>
  <c r="CF115" i="9"/>
  <c r="CF152" i="9"/>
  <c r="EV184" i="9"/>
  <c r="EV112" i="9"/>
  <c r="EV191" i="9"/>
  <c r="EV115" i="9"/>
  <c r="EV152" i="9"/>
  <c r="EV207" i="9"/>
  <c r="EV104" i="9"/>
  <c r="EV109" i="9"/>
  <c r="EV111" i="9" s="1"/>
  <c r="CM150" i="9"/>
  <c r="CM112" i="9"/>
  <c r="CM109" i="9"/>
  <c r="CM111" i="9" s="1"/>
  <c r="CM115" i="9"/>
  <c r="CM184" i="9"/>
  <c r="CM207" i="9"/>
  <c r="CM191" i="9"/>
  <c r="CM104" i="9"/>
  <c r="CW152" i="9"/>
  <c r="CW207" i="9"/>
  <c r="CW191" i="9"/>
  <c r="CW109" i="9"/>
  <c r="CW111" i="9" s="1"/>
  <c r="CW184" i="9"/>
  <c r="CW112" i="9"/>
  <c r="CW115" i="9"/>
  <c r="CW104" i="9"/>
  <c r="F104" i="9"/>
  <c r="F191" i="9"/>
  <c r="F112" i="9"/>
  <c r="F109" i="9"/>
  <c r="F111" i="9" s="1"/>
  <c r="F207" i="9"/>
  <c r="F115" i="9"/>
  <c r="F150" i="9"/>
  <c r="F184" i="9"/>
  <c r="F188" i="9" s="1"/>
  <c r="FC115" i="9"/>
  <c r="FC109" i="9"/>
  <c r="FC111" i="9" s="1"/>
  <c r="FC112" i="9"/>
  <c r="FC191" i="9"/>
  <c r="FC104" i="9"/>
  <c r="FC150" i="9"/>
  <c r="FC207" i="9"/>
  <c r="FC184" i="9"/>
  <c r="ET207" i="9"/>
  <c r="ET109" i="9"/>
  <c r="ET111" i="9" s="1"/>
  <c r="ET184" i="9"/>
  <c r="ET112" i="9"/>
  <c r="ET104" i="9"/>
  <c r="ET191" i="9"/>
  <c r="ET115" i="9"/>
  <c r="ET152" i="9"/>
  <c r="EW191" i="9"/>
  <c r="EW184" i="9"/>
  <c r="EW112" i="9"/>
  <c r="EW109" i="9"/>
  <c r="EW111" i="9" s="1"/>
  <c r="EW207" i="9"/>
  <c r="EW150" i="9"/>
  <c r="EW115" i="9"/>
  <c r="EW104" i="9"/>
  <c r="BZ207" i="9"/>
  <c r="BZ115" i="9"/>
  <c r="BZ112" i="9"/>
  <c r="BZ184" i="9"/>
  <c r="BZ191" i="9"/>
  <c r="BZ109" i="9"/>
  <c r="BZ111" i="9" s="1"/>
  <c r="BZ104" i="9"/>
  <c r="BZ152" i="9"/>
  <c r="EJ109" i="9"/>
  <c r="EJ111" i="9" s="1"/>
  <c r="EJ207" i="9"/>
  <c r="EJ150" i="9"/>
  <c r="EJ112" i="9"/>
  <c r="EJ115" i="9"/>
  <c r="EJ184" i="9"/>
  <c r="EJ188" i="9" s="1"/>
  <c r="EJ104" i="9"/>
  <c r="EJ191" i="9"/>
  <c r="EM207" i="9"/>
  <c r="EM191" i="9"/>
  <c r="EM152" i="9"/>
  <c r="EM115" i="9"/>
  <c r="EM109" i="9"/>
  <c r="EM111" i="9" s="1"/>
  <c r="EM104" i="9"/>
  <c r="EM184" i="9"/>
  <c r="EM112" i="9"/>
  <c r="AS184" i="9"/>
  <c r="AS188" i="9" s="1"/>
  <c r="AS150" i="9"/>
  <c r="AS115" i="9"/>
  <c r="AS109" i="9"/>
  <c r="AS111" i="9" s="1"/>
  <c r="AS207" i="9"/>
  <c r="AS191" i="9"/>
  <c r="AS104" i="9"/>
  <c r="AS112" i="9"/>
  <c r="DW191" i="9"/>
  <c r="DW207" i="9"/>
  <c r="DW115" i="9"/>
  <c r="DW184" i="9"/>
  <c r="DW112" i="9"/>
  <c r="DW109" i="9"/>
  <c r="DW111" i="9" s="1"/>
  <c r="DW152" i="9"/>
  <c r="DW104" i="9"/>
  <c r="DB207" i="9"/>
  <c r="DB191" i="9"/>
  <c r="DB184" i="9"/>
  <c r="DB152" i="9"/>
  <c r="DB112" i="9"/>
  <c r="DB115" i="9"/>
  <c r="DB104" i="9"/>
  <c r="DB109" i="9"/>
  <c r="DB111" i="9" s="1"/>
  <c r="J184" i="9"/>
  <c r="J191" i="9"/>
  <c r="J150" i="9"/>
  <c r="J112" i="9"/>
  <c r="J115" i="9"/>
  <c r="J104" i="9"/>
  <c r="J109" i="9"/>
  <c r="J111" i="9" s="1"/>
  <c r="J207" i="9"/>
  <c r="CZ184" i="9"/>
  <c r="CZ207" i="9"/>
  <c r="CZ112" i="9"/>
  <c r="CZ115" i="9"/>
  <c r="CZ191" i="9"/>
  <c r="CZ150" i="9"/>
  <c r="CZ104" i="9"/>
  <c r="CZ109" i="9"/>
  <c r="CZ111" i="9" s="1"/>
  <c r="EC207" i="9"/>
  <c r="EC184" i="9"/>
  <c r="EC191" i="9"/>
  <c r="EC115" i="9"/>
  <c r="EC109" i="9"/>
  <c r="EC111" i="9" s="1"/>
  <c r="EC152" i="9"/>
  <c r="EC104" i="9"/>
  <c r="EC112" i="9"/>
  <c r="BW207" i="9"/>
  <c r="BW112" i="9"/>
  <c r="BW150" i="9"/>
  <c r="BW109" i="9"/>
  <c r="BW111" i="9" s="1"/>
  <c r="BW184" i="9"/>
  <c r="BW115" i="9"/>
  <c r="BW104" i="9"/>
  <c r="BW191" i="9"/>
  <c r="BQ207" i="9"/>
  <c r="BQ191" i="9"/>
  <c r="BQ184" i="9"/>
  <c r="BQ150" i="9"/>
  <c r="BQ112" i="9"/>
  <c r="BQ115" i="9"/>
  <c r="BQ104" i="9"/>
  <c r="BQ109" i="9"/>
  <c r="BQ111" i="9" s="1"/>
  <c r="BE112" i="9"/>
  <c r="BE115" i="9"/>
  <c r="BE109" i="9"/>
  <c r="BE111" i="9" s="1"/>
  <c r="BE207" i="9"/>
  <c r="BE191" i="9"/>
  <c r="BE184" i="9"/>
  <c r="BE188" i="9" s="1"/>
  <c r="BE150" i="9"/>
  <c r="BE104" i="9"/>
  <c r="V115" i="9"/>
  <c r="V152" i="9"/>
  <c r="V104" i="9"/>
  <c r="V109" i="9"/>
  <c r="V111" i="9" s="1"/>
  <c r="V207" i="9"/>
  <c r="V191" i="9"/>
  <c r="V184" i="9"/>
  <c r="V112" i="9"/>
  <c r="Y150" i="9"/>
  <c r="Y207" i="9"/>
  <c r="Y115" i="9"/>
  <c r="Y184" i="9"/>
  <c r="Y104" i="9"/>
  <c r="Y191" i="9"/>
  <c r="Y112" i="9"/>
  <c r="Y109" i="9"/>
  <c r="Y111" i="9" s="1"/>
  <c r="FO184" i="9"/>
  <c r="FO191" i="9"/>
  <c r="FO115" i="9"/>
  <c r="FO109" i="9"/>
  <c r="FO111" i="9" s="1"/>
  <c r="FO207" i="9"/>
  <c r="FO150" i="9"/>
  <c r="FO104" i="9"/>
  <c r="FO112" i="9"/>
  <c r="DG184" i="9"/>
  <c r="DG191" i="9"/>
  <c r="DG152" i="9"/>
  <c r="DG115" i="9"/>
  <c r="DG104" i="9"/>
  <c r="DG112" i="9"/>
  <c r="DG109" i="9"/>
  <c r="DG111" i="9" s="1"/>
  <c r="DG207" i="9"/>
  <c r="CO191" i="9"/>
  <c r="CO184" i="9"/>
  <c r="CO188" i="9" s="1"/>
  <c r="CO112" i="9"/>
  <c r="CO109" i="9"/>
  <c r="CO111" i="9" s="1"/>
  <c r="CO207" i="9"/>
  <c r="CO150" i="9"/>
  <c r="CO115" i="9"/>
  <c r="CO104" i="9"/>
  <c r="DP207" i="9"/>
  <c r="DP152" i="9"/>
  <c r="DP104" i="9"/>
  <c r="DP184" i="9"/>
  <c r="DP115" i="9"/>
  <c r="DP191" i="9"/>
  <c r="DP109" i="9"/>
  <c r="DP111" i="9" s="1"/>
  <c r="DP112" i="9"/>
  <c r="FE207" i="9"/>
  <c r="FE191" i="9"/>
  <c r="FE115" i="9"/>
  <c r="FE104" i="9"/>
  <c r="FE184" i="9"/>
  <c r="FE112" i="9"/>
  <c r="FE152" i="9"/>
  <c r="FE109" i="9"/>
  <c r="FE111" i="9" s="1"/>
  <c r="FK150" i="9"/>
  <c r="FK109" i="9"/>
  <c r="FK111" i="9" s="1"/>
  <c r="FK184" i="9"/>
  <c r="FK191" i="9"/>
  <c r="FK115" i="9"/>
  <c r="FK104" i="9"/>
  <c r="FK207" i="9"/>
  <c r="FK112" i="9"/>
  <c r="AF109" i="9"/>
  <c r="AF111" i="9" s="1"/>
  <c r="AF207" i="9"/>
  <c r="AF191" i="9"/>
  <c r="AF184" i="9"/>
  <c r="AF152" i="9"/>
  <c r="AF104" i="9"/>
  <c r="AF112" i="9"/>
  <c r="AF115" i="9"/>
  <c r="AI115" i="9"/>
  <c r="AI112" i="9"/>
  <c r="AI184" i="9"/>
  <c r="AI109" i="9"/>
  <c r="AI111" i="9" s="1"/>
  <c r="AI191" i="9"/>
  <c r="AI207" i="9"/>
  <c r="AI104" i="9"/>
  <c r="AI152" i="9"/>
  <c r="CT191" i="9"/>
  <c r="CT152" i="9"/>
  <c r="CT115" i="9"/>
  <c r="CT104" i="9"/>
  <c r="CT207" i="9"/>
  <c r="CT184" i="9"/>
  <c r="CT112" i="9"/>
  <c r="CT109" i="9"/>
  <c r="CT111" i="9" s="1"/>
  <c r="CG184" i="9"/>
  <c r="CG152" i="9"/>
  <c r="CG112" i="9"/>
  <c r="CG115" i="9"/>
  <c r="CG207" i="9"/>
  <c r="CG191" i="9"/>
  <c r="CG104" i="9"/>
  <c r="CG109" i="9"/>
  <c r="CG111" i="9" s="1"/>
  <c r="DC104" i="9"/>
  <c r="DC184" i="9"/>
  <c r="DC109" i="9"/>
  <c r="DC111" i="9" s="1"/>
  <c r="DC115" i="9"/>
  <c r="DC207" i="9"/>
  <c r="DC112" i="9"/>
  <c r="DC191" i="9"/>
  <c r="CS207" i="9"/>
  <c r="CS109" i="9"/>
  <c r="CS111" i="9" s="1"/>
  <c r="CS152" i="9"/>
  <c r="CS184" i="9"/>
  <c r="CS115" i="9"/>
  <c r="CS112" i="9"/>
  <c r="CS104" i="9"/>
  <c r="CS191" i="9"/>
  <c r="DT207" i="9"/>
  <c r="DT191" i="9"/>
  <c r="DT112" i="9"/>
  <c r="DT184" i="9"/>
  <c r="DT109" i="9"/>
  <c r="DT111" i="9" s="1"/>
  <c r="DT104" i="9"/>
  <c r="DT115" i="9"/>
  <c r="DT152" i="9"/>
  <c r="DE152" i="9"/>
  <c r="DE115" i="9"/>
  <c r="DE184" i="9"/>
  <c r="DE109" i="9"/>
  <c r="DE111" i="9" s="1"/>
  <c r="DE207" i="9"/>
  <c r="DE112" i="9"/>
  <c r="DE191" i="9"/>
  <c r="DE104" i="9"/>
  <c r="BT115" i="9"/>
  <c r="BT109" i="9"/>
  <c r="BT111" i="9" s="1"/>
  <c r="BT184" i="9"/>
  <c r="BT191" i="9"/>
  <c r="BT152" i="9"/>
  <c r="BT112" i="9"/>
  <c r="BT207" i="9"/>
  <c r="BT104" i="9"/>
  <c r="FR109" i="9"/>
  <c r="FR111" i="9" s="1"/>
  <c r="FR104" i="9"/>
  <c r="FR207" i="9"/>
  <c r="FR112" i="9"/>
  <c r="FR184" i="9"/>
  <c r="FR115" i="9"/>
  <c r="FR152" i="9"/>
  <c r="FR191" i="9"/>
  <c r="FI150" i="9"/>
  <c r="FI112" i="9"/>
  <c r="FI115" i="9"/>
  <c r="FI104" i="9"/>
  <c r="FI109" i="9"/>
  <c r="FI111" i="9" s="1"/>
  <c r="FI207" i="9"/>
  <c r="FI191" i="9"/>
  <c r="FI184" i="9"/>
  <c r="G191" i="9"/>
  <c r="G207" i="9"/>
  <c r="G184" i="9"/>
  <c r="G150" i="9"/>
  <c r="G112" i="9"/>
  <c r="G104" i="9"/>
  <c r="G115" i="9"/>
  <c r="G109" i="9"/>
  <c r="G111" i="9" s="1"/>
  <c r="FU150" i="9"/>
  <c r="FU207" i="9"/>
  <c r="FU109" i="9"/>
  <c r="FU111" i="9" s="1"/>
  <c r="FU184" i="9"/>
  <c r="FU104" i="9"/>
  <c r="FU191" i="9"/>
  <c r="FU115" i="9"/>
  <c r="FU112" i="9"/>
  <c r="BN104" i="9"/>
  <c r="BN109" i="9"/>
  <c r="BN111" i="9" s="1"/>
  <c r="BN207" i="9"/>
  <c r="BN191" i="9"/>
  <c r="BN184" i="9"/>
  <c r="BN150" i="9"/>
  <c r="BN112" i="9"/>
  <c r="BN115" i="9"/>
  <c r="M109" i="9"/>
  <c r="M111" i="9" s="1"/>
  <c r="M115" i="9"/>
  <c r="M150" i="9"/>
  <c r="M191" i="9"/>
  <c r="M112" i="9"/>
  <c r="M184" i="9"/>
  <c r="M188" i="9" s="1"/>
  <c r="M207" i="9"/>
  <c r="M104" i="9"/>
  <c r="CC207" i="9"/>
  <c r="CC109" i="9"/>
  <c r="CC111" i="9" s="1"/>
  <c r="CC112" i="9"/>
  <c r="CC104" i="9"/>
  <c r="CC115" i="9"/>
  <c r="CC152" i="9"/>
  <c r="CC191" i="9"/>
  <c r="CC184" i="9"/>
  <c r="CX115" i="9"/>
  <c r="CX207" i="9"/>
  <c r="CX184" i="9"/>
  <c r="CX112" i="9"/>
  <c r="CX104" i="9"/>
  <c r="CX191" i="9"/>
  <c r="CX109" i="9"/>
  <c r="CX111" i="9" s="1"/>
  <c r="CX150" i="9"/>
  <c r="S150" i="9"/>
  <c r="S109" i="9"/>
  <c r="S111" i="9" s="1"/>
  <c r="S104" i="9"/>
  <c r="S112" i="9"/>
  <c r="S191" i="9"/>
  <c r="S184" i="9"/>
  <c r="S115" i="9"/>
  <c r="S207" i="9"/>
  <c r="FH184" i="9"/>
  <c r="FH112" i="9"/>
  <c r="FH109" i="9"/>
  <c r="FH111" i="9" s="1"/>
  <c r="FH207" i="9"/>
  <c r="FH191" i="9"/>
  <c r="FH115" i="9"/>
  <c r="FH104" i="9"/>
  <c r="FH152" i="9"/>
  <c r="FB104" i="9"/>
  <c r="FB109" i="9"/>
  <c r="FB111" i="9" s="1"/>
  <c r="FB207" i="9"/>
  <c r="FB191" i="9"/>
  <c r="FB112" i="9"/>
  <c r="FB152" i="9"/>
  <c r="FB184" i="9"/>
  <c r="FB115" i="9"/>
  <c r="AC150" i="9"/>
  <c r="AC184" i="9"/>
  <c r="AC112" i="9"/>
  <c r="AC115" i="9"/>
  <c r="AC109" i="9"/>
  <c r="AC111" i="9" s="1"/>
  <c r="AC104" i="9"/>
  <c r="AC207" i="9"/>
  <c r="AC191" i="9"/>
  <c r="Z207" i="9"/>
  <c r="Z104" i="9"/>
  <c r="Z115" i="9"/>
  <c r="Z109" i="9"/>
  <c r="Z111" i="9" s="1"/>
  <c r="Z112" i="9"/>
  <c r="Z184" i="9"/>
  <c r="Z152" i="9"/>
  <c r="Z191" i="9"/>
  <c r="EH109" i="9"/>
  <c r="EH111" i="9" s="1"/>
  <c r="EH104" i="9"/>
  <c r="EH184" i="9"/>
  <c r="EH207" i="9"/>
  <c r="EH115" i="9"/>
  <c r="EH191" i="9"/>
  <c r="EH152" i="9"/>
  <c r="EH112" i="9"/>
  <c r="DK207" i="9"/>
  <c r="DK109" i="9"/>
  <c r="DK111" i="9" s="1"/>
  <c r="DK150" i="9"/>
  <c r="DK115" i="9"/>
  <c r="DK104" i="9"/>
  <c r="DK112" i="9"/>
  <c r="DK184" i="9"/>
  <c r="DK191" i="9"/>
  <c r="CP112" i="9"/>
  <c r="CP115" i="9"/>
  <c r="CP150" i="9"/>
  <c r="CP104" i="9"/>
  <c r="CP109" i="9"/>
  <c r="CP111" i="9" s="1"/>
  <c r="CP207" i="9"/>
  <c r="CP191" i="9"/>
  <c r="CP184" i="9"/>
  <c r="FX150" i="1"/>
  <c r="FW150" i="1"/>
  <c r="FV150" i="1"/>
  <c r="FU150" i="1"/>
  <c r="FT150" i="1"/>
  <c r="FS150" i="1"/>
  <c r="FR150" i="1"/>
  <c r="FQ150" i="1"/>
  <c r="FP150" i="1"/>
  <c r="FO150" i="1"/>
  <c r="FN150" i="1"/>
  <c r="FM150" i="1"/>
  <c r="FL150" i="1"/>
  <c r="FK150" i="1"/>
  <c r="FJ150" i="1"/>
  <c r="FI150" i="1"/>
  <c r="FH150" i="1"/>
  <c r="FG150" i="1"/>
  <c r="FF150" i="1"/>
  <c r="FE150" i="1"/>
  <c r="FD150" i="1"/>
  <c r="FC150" i="1"/>
  <c r="FB150" i="1"/>
  <c r="FA150" i="1"/>
  <c r="EZ150" i="1"/>
  <c r="EY150" i="1"/>
  <c r="EX150" i="1"/>
  <c r="EW150" i="1"/>
  <c r="EV150" i="1"/>
  <c r="EU150" i="1"/>
  <c r="ET150" i="1"/>
  <c r="ES150" i="1"/>
  <c r="ER150" i="1"/>
  <c r="EQ150" i="1"/>
  <c r="EP150" i="1"/>
  <c r="EO150" i="1"/>
  <c r="EN150" i="1"/>
  <c r="EM150" i="1"/>
  <c r="EL150" i="1"/>
  <c r="EK150" i="1"/>
  <c r="EJ150" i="1"/>
  <c r="EI150" i="1"/>
  <c r="EH150" i="1"/>
  <c r="EG150" i="1"/>
  <c r="EF150" i="1"/>
  <c r="EE150" i="1"/>
  <c r="ED150" i="1"/>
  <c r="EC150" i="1"/>
  <c r="EB150" i="1"/>
  <c r="EA150" i="1"/>
  <c r="DZ150" i="1"/>
  <c r="DY150" i="1"/>
  <c r="DX150" i="1"/>
  <c r="DW150" i="1"/>
  <c r="DV150" i="1"/>
  <c r="DU150" i="1"/>
  <c r="DT150" i="1"/>
  <c r="DS150" i="1"/>
  <c r="DR150" i="1"/>
  <c r="DQ150" i="1"/>
  <c r="DP150" i="1"/>
  <c r="DO150" i="1"/>
  <c r="DN150" i="1"/>
  <c r="DM150" i="1"/>
  <c r="DL150" i="1"/>
  <c r="DK150" i="1"/>
  <c r="DJ150" i="1"/>
  <c r="DI150" i="1"/>
  <c r="DH150" i="1"/>
  <c r="DG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FX165" i="1"/>
  <c r="FW165" i="1"/>
  <c r="FV165" i="1"/>
  <c r="FU165" i="1"/>
  <c r="FT165" i="1"/>
  <c r="FS165" i="1"/>
  <c r="FR165" i="1"/>
  <c r="FQ165" i="1"/>
  <c r="FP165" i="1"/>
  <c r="FO165" i="1"/>
  <c r="FN165" i="1"/>
  <c r="FM165" i="1"/>
  <c r="FL165" i="1"/>
  <c r="FK165" i="1"/>
  <c r="FJ165" i="1"/>
  <c r="FI165" i="1"/>
  <c r="FH165" i="1"/>
  <c r="FG165" i="1"/>
  <c r="FF165" i="1"/>
  <c r="FE165" i="1"/>
  <c r="FD165" i="1"/>
  <c r="FC165" i="1"/>
  <c r="FB165" i="1"/>
  <c r="FA165" i="1"/>
  <c r="EZ165" i="1"/>
  <c r="EY165" i="1"/>
  <c r="EX165" i="1"/>
  <c r="EW165" i="1"/>
  <c r="EV165" i="1"/>
  <c r="EU165" i="1"/>
  <c r="ET165" i="1"/>
  <c r="ES165" i="1"/>
  <c r="ER165" i="1"/>
  <c r="EQ165" i="1"/>
  <c r="EP165" i="1"/>
  <c r="EO165" i="1"/>
  <c r="EN165" i="1"/>
  <c r="EM165" i="1"/>
  <c r="EL165" i="1"/>
  <c r="EK165" i="1"/>
  <c r="EJ165" i="1"/>
  <c r="EI165" i="1"/>
  <c r="EH165" i="1"/>
  <c r="EG165" i="1"/>
  <c r="EF165" i="1"/>
  <c r="EE165" i="1"/>
  <c r="ED165" i="1"/>
  <c r="EC165" i="1"/>
  <c r="EB165" i="1"/>
  <c r="EA165" i="1"/>
  <c r="DZ165" i="1"/>
  <c r="DY165" i="1"/>
  <c r="DX165" i="1"/>
  <c r="DW165" i="1"/>
  <c r="DV165" i="1"/>
  <c r="DU165" i="1"/>
  <c r="DT165" i="1"/>
  <c r="DS165" i="1"/>
  <c r="DR165" i="1"/>
  <c r="DQ165" i="1"/>
  <c r="DP165" i="1"/>
  <c r="DO165" i="1"/>
  <c r="DN165" i="1"/>
  <c r="DM165" i="1"/>
  <c r="DL165" i="1"/>
  <c r="DK165" i="1"/>
  <c r="DJ165" i="1"/>
  <c r="DI165" i="1"/>
  <c r="DH165" i="1"/>
  <c r="DG165" i="1"/>
  <c r="DF165" i="1"/>
  <c r="DE165" i="1"/>
  <c r="DD165" i="1"/>
  <c r="DC165" i="1"/>
  <c r="DB165" i="1"/>
  <c r="DA165" i="1"/>
  <c r="CZ165" i="1"/>
  <c r="CY165" i="1"/>
  <c r="CX165" i="1"/>
  <c r="CW165" i="1"/>
  <c r="CV165" i="1"/>
  <c r="CU165" i="1"/>
  <c r="CT165" i="1"/>
  <c r="CS165" i="1"/>
  <c r="CR165" i="1"/>
  <c r="CQ165" i="1"/>
  <c r="CP165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DU113" i="9" l="1"/>
  <c r="DU123" i="9" s="1"/>
  <c r="FV113" i="9"/>
  <c r="FV123" i="9" s="1"/>
  <c r="AN113" i="9"/>
  <c r="AN123" i="9" s="1"/>
  <c r="DQ113" i="9"/>
  <c r="DQ123" i="9" s="1"/>
  <c r="D113" i="9"/>
  <c r="D123" i="9" s="1"/>
  <c r="AL113" i="9"/>
  <c r="AL123" i="9" s="1"/>
  <c r="FG186" i="9"/>
  <c r="FG187" i="9" s="1"/>
  <c r="FG188" i="9" s="1"/>
  <c r="BT186" i="9"/>
  <c r="BT187" i="9" s="1"/>
  <c r="BT188" i="9" s="1"/>
  <c r="DG186" i="9"/>
  <c r="DG187" i="9" s="1"/>
  <c r="DG188" i="9" s="1"/>
  <c r="J186" i="9"/>
  <c r="J187" i="9" s="1"/>
  <c r="J188" i="9" s="1"/>
  <c r="CW186" i="9"/>
  <c r="CW187" i="9" s="1"/>
  <c r="CW188" i="9" s="1"/>
  <c r="FJ186" i="9"/>
  <c r="FJ187" i="9" s="1"/>
  <c r="FJ188" i="9" s="1"/>
  <c r="ET186" i="9"/>
  <c r="ET187" i="9" s="1"/>
  <c r="ET188" i="9" s="1"/>
  <c r="X186" i="9"/>
  <c r="X187" i="9" s="1"/>
  <c r="X188" i="9" s="1"/>
  <c r="Z186" i="9"/>
  <c r="Z187" i="9" s="1"/>
  <c r="Z188" i="9" s="1"/>
  <c r="AC186" i="9"/>
  <c r="AC187" i="9" s="1"/>
  <c r="AC188" i="9" s="1"/>
  <c r="CF186" i="9"/>
  <c r="CF187" i="9" s="1"/>
  <c r="CF188" i="9" s="1"/>
  <c r="DY186" i="9"/>
  <c r="DY187" i="9" s="1"/>
  <c r="DY188" i="9" s="1"/>
  <c r="AQ186" i="9"/>
  <c r="AQ187" i="9" s="1"/>
  <c r="AQ188" i="9" s="1"/>
  <c r="BB113" i="9"/>
  <c r="BB123" i="9" s="1"/>
  <c r="FP186" i="9"/>
  <c r="FP187" i="9" s="1"/>
  <c r="FP188" i="9" s="1"/>
  <c r="CA186" i="9"/>
  <c r="CA187" i="9" s="1"/>
  <c r="CA188" i="9" s="1"/>
  <c r="FV186" i="9"/>
  <c r="FV187" i="9" s="1"/>
  <c r="FV188" i="9" s="1"/>
  <c r="AH186" i="9"/>
  <c r="AH187" i="9" s="1"/>
  <c r="AH188" i="9" s="1"/>
  <c r="AL186" i="9"/>
  <c r="AL187" i="9" s="1"/>
  <c r="AL188" i="9" s="1"/>
  <c r="DQ186" i="9"/>
  <c r="DQ187" i="9" s="1"/>
  <c r="DQ188" i="9" s="1"/>
  <c r="EN186" i="9"/>
  <c r="EN187" i="9" s="1"/>
  <c r="EN188" i="9" s="1"/>
  <c r="AT186" i="9"/>
  <c r="AT187" i="9" s="1"/>
  <c r="AT188" i="9" s="1"/>
  <c r="FX186" i="9"/>
  <c r="FX187" i="9" s="1"/>
  <c r="FX188" i="9" s="1"/>
  <c r="FK186" i="9"/>
  <c r="FK187" i="9" s="1"/>
  <c r="FK188" i="9" s="1"/>
  <c r="EC113" i="9"/>
  <c r="EC123" i="9" s="1"/>
  <c r="CZ186" i="9"/>
  <c r="CZ187" i="9" s="1"/>
  <c r="CZ188" i="9" s="1"/>
  <c r="FS186" i="9"/>
  <c r="FS187" i="9" s="1"/>
  <c r="FS188" i="9" s="1"/>
  <c r="EK186" i="9"/>
  <c r="EK187" i="9" s="1"/>
  <c r="EK188" i="9" s="1"/>
  <c r="W186" i="9"/>
  <c r="W187" i="9" s="1"/>
  <c r="W188" i="9" s="1"/>
  <c r="BH186" i="9"/>
  <c r="BH187" i="9" s="1"/>
  <c r="BH188" i="9" s="1"/>
  <c r="CK186" i="9"/>
  <c r="CK187" i="9" s="1"/>
  <c r="CK188" i="9" s="1"/>
  <c r="DV186" i="9"/>
  <c r="DV187" i="9" s="1"/>
  <c r="DV188" i="9" s="1"/>
  <c r="DR186" i="9"/>
  <c r="DR187" i="9" s="1"/>
  <c r="DR188" i="9" s="1"/>
  <c r="AK186" i="9"/>
  <c r="AK187" i="9" s="1"/>
  <c r="AK188" i="9" s="1"/>
  <c r="BG186" i="9"/>
  <c r="BG187" i="9" s="1"/>
  <c r="BG188" i="9" s="1"/>
  <c r="DO186" i="9"/>
  <c r="DO187" i="9" s="1"/>
  <c r="DO188" i="9" s="1"/>
  <c r="G186" i="9"/>
  <c r="G187" i="9" s="1"/>
  <c r="G188" i="9" s="1"/>
  <c r="BQ186" i="9"/>
  <c r="BQ187" i="9" s="1"/>
  <c r="BQ188" i="9" s="1"/>
  <c r="EM186" i="9"/>
  <c r="EM187" i="9" s="1"/>
  <c r="EM188" i="9" s="1"/>
  <c r="BR186" i="9"/>
  <c r="BR187" i="9" s="1"/>
  <c r="BR188" i="9" s="1"/>
  <c r="BP186" i="9"/>
  <c r="BP187" i="9" s="1"/>
  <c r="BP188" i="9" s="1"/>
  <c r="FU186" i="9"/>
  <c r="FU187" i="9" s="1"/>
  <c r="FU188" i="9" s="1"/>
  <c r="FI186" i="9"/>
  <c r="FI187" i="9" s="1"/>
  <c r="FI188" i="9" s="1"/>
  <c r="DT186" i="9"/>
  <c r="DT187" i="9" s="1"/>
  <c r="DT188" i="9" s="1"/>
  <c r="AF186" i="9"/>
  <c r="AF187" i="9" s="1"/>
  <c r="AF188" i="9" s="1"/>
  <c r="DP186" i="9"/>
  <c r="DP187" i="9" s="1"/>
  <c r="DP188" i="9" s="1"/>
  <c r="FO113" i="9"/>
  <c r="FO123" i="9" s="1"/>
  <c r="FC186" i="9"/>
  <c r="FC187" i="9" s="1"/>
  <c r="FC188" i="9" s="1"/>
  <c r="DI186" i="9"/>
  <c r="DI187" i="9" s="1"/>
  <c r="DI188" i="9" s="1"/>
  <c r="U186" i="9"/>
  <c r="U187" i="9" s="1"/>
  <c r="U188" i="9" s="1"/>
  <c r="DU186" i="9"/>
  <c r="DU187" i="9" s="1"/>
  <c r="DU188" i="9" s="1"/>
  <c r="BX186" i="9"/>
  <c r="BX187" i="9" s="1"/>
  <c r="BX188" i="9" s="1"/>
  <c r="K186" i="9"/>
  <c r="K187" i="9" s="1"/>
  <c r="K188" i="9" s="1"/>
  <c r="DZ186" i="9"/>
  <c r="DZ187" i="9" s="1"/>
  <c r="DZ188" i="9" s="1"/>
  <c r="CV186" i="9"/>
  <c r="CV187" i="9" s="1"/>
  <c r="CV188" i="9" s="1"/>
  <c r="DA186" i="9"/>
  <c r="DA187" i="9" s="1"/>
  <c r="DA188" i="9" s="1"/>
  <c r="EX186" i="9"/>
  <c r="EX187" i="9" s="1"/>
  <c r="EX188" i="9" s="1"/>
  <c r="CR186" i="9"/>
  <c r="CR187" i="9" s="1"/>
  <c r="CR188" i="9" s="1"/>
  <c r="FQ186" i="9"/>
  <c r="FQ187" i="9" s="1"/>
  <c r="FQ188" i="9" s="1"/>
  <c r="ED186" i="9"/>
  <c r="ED187" i="9" s="1"/>
  <c r="ED188" i="9" s="1"/>
  <c r="FB186" i="9"/>
  <c r="FB187" i="9" s="1"/>
  <c r="FB188" i="9" s="1"/>
  <c r="V186" i="9"/>
  <c r="V187" i="9" s="1"/>
  <c r="V188" i="9" s="1"/>
  <c r="DB186" i="9"/>
  <c r="DB187" i="9" s="1"/>
  <c r="DB188" i="9" s="1"/>
  <c r="BU186" i="9"/>
  <c r="BU187" i="9" s="1"/>
  <c r="BU188" i="9" s="1"/>
  <c r="ES186" i="9"/>
  <c r="ES187" i="9" s="1"/>
  <c r="ES188" i="9" s="1"/>
  <c r="AV186" i="9"/>
  <c r="AV187" i="9" s="1"/>
  <c r="AV188" i="9" s="1"/>
  <c r="CE186" i="9"/>
  <c r="CE187" i="9" s="1"/>
  <c r="CE188" i="9" s="1"/>
  <c r="EE186" i="9"/>
  <c r="EE187" i="9" s="1"/>
  <c r="EE188" i="9" s="1"/>
  <c r="CL186" i="9"/>
  <c r="CL187" i="9" s="1"/>
  <c r="CL188" i="9" s="1"/>
  <c r="EF186" i="9"/>
  <c r="EF187" i="9" s="1"/>
  <c r="EF188" i="9" s="1"/>
  <c r="EB186" i="9"/>
  <c r="EB187" i="9" s="1"/>
  <c r="EB188" i="9" s="1"/>
  <c r="Y186" i="9"/>
  <c r="Y187" i="9" s="1"/>
  <c r="Y188" i="9" s="1"/>
  <c r="DW186" i="9"/>
  <c r="DW187" i="9" s="1"/>
  <c r="DW188" i="9" s="1"/>
  <c r="BL186" i="9"/>
  <c r="BL187" i="9" s="1"/>
  <c r="BL188" i="9" s="1"/>
  <c r="FR186" i="9"/>
  <c r="FR187" i="9" s="1"/>
  <c r="FR188" i="9" s="1"/>
  <c r="EC186" i="9"/>
  <c r="EC187" i="9" s="1"/>
  <c r="EC188" i="9" s="1"/>
  <c r="EW186" i="9"/>
  <c r="EW187" i="9" s="1"/>
  <c r="EW188" i="9" s="1"/>
  <c r="AD186" i="9"/>
  <c r="AD187" i="9" s="1"/>
  <c r="AD188" i="9" s="1"/>
  <c r="EZ186" i="9"/>
  <c r="EZ187" i="9" s="1"/>
  <c r="EZ188" i="9" s="1"/>
  <c r="DL186" i="9"/>
  <c r="DL187" i="9" s="1"/>
  <c r="DL188" i="9" s="1"/>
  <c r="AG186" i="9"/>
  <c r="AG187" i="9" s="1"/>
  <c r="AG188" i="9" s="1"/>
  <c r="CQ186" i="9"/>
  <c r="CQ187" i="9" s="1"/>
  <c r="CQ188" i="9" s="1"/>
  <c r="AO186" i="9"/>
  <c r="AO187" i="9" s="1"/>
  <c r="AO188" i="9" s="1"/>
  <c r="P186" i="9"/>
  <c r="P187" i="9" s="1"/>
  <c r="P188" i="9" s="1"/>
  <c r="BV186" i="9"/>
  <c r="BV187" i="9" s="1"/>
  <c r="BV188" i="9" s="1"/>
  <c r="AJ186" i="9"/>
  <c r="AJ187" i="9" s="1"/>
  <c r="AJ188" i="9" s="1"/>
  <c r="AN186" i="9"/>
  <c r="AN187" i="9" s="1"/>
  <c r="AN188" i="9" s="1"/>
  <c r="FM186" i="9"/>
  <c r="FM187" i="9" s="1"/>
  <c r="FM188" i="9" s="1"/>
  <c r="DS186" i="9"/>
  <c r="DS187" i="9" s="1"/>
  <c r="DS188" i="9" s="1"/>
  <c r="H186" i="9"/>
  <c r="H187" i="9" s="1"/>
  <c r="H188" i="9" s="1"/>
  <c r="CC186" i="9"/>
  <c r="CC187" i="9" s="1"/>
  <c r="CC188" i="9" s="1"/>
  <c r="CS186" i="9"/>
  <c r="CS187" i="9" s="1"/>
  <c r="CS188" i="9" s="1"/>
  <c r="FH186" i="9"/>
  <c r="FH187" i="9" s="1"/>
  <c r="FH188" i="9" s="1"/>
  <c r="BN186" i="9"/>
  <c r="BN187" i="9" s="1"/>
  <c r="BN188" i="9" s="1"/>
  <c r="CG186" i="9"/>
  <c r="CG187" i="9" s="1"/>
  <c r="CG188" i="9" s="1"/>
  <c r="FE186" i="9"/>
  <c r="FE187" i="9" s="1"/>
  <c r="FE188" i="9" s="1"/>
  <c r="FO186" i="9"/>
  <c r="FO187" i="9" s="1"/>
  <c r="FO188" i="9" s="1"/>
  <c r="BW186" i="9"/>
  <c r="BW187" i="9" s="1"/>
  <c r="BW188" i="9" s="1"/>
  <c r="CM186" i="9"/>
  <c r="CM187" i="9" s="1"/>
  <c r="CM188" i="9" s="1"/>
  <c r="EV186" i="9"/>
  <c r="EV187" i="9" s="1"/>
  <c r="EV188" i="9" s="1"/>
  <c r="FW186" i="9"/>
  <c r="FW187" i="9" s="1"/>
  <c r="FW188" i="9" s="1"/>
  <c r="BS186" i="9"/>
  <c r="BS187" i="9" s="1"/>
  <c r="BS188" i="9" s="1"/>
  <c r="BM186" i="9"/>
  <c r="BM187" i="9" s="1"/>
  <c r="BM188" i="9" s="1"/>
  <c r="CY186" i="9"/>
  <c r="CY187" i="9" s="1"/>
  <c r="CY188" i="9" s="1"/>
  <c r="BZ186" i="9"/>
  <c r="BZ187" i="9" s="1"/>
  <c r="BZ188" i="9" s="1"/>
  <c r="FD186" i="9"/>
  <c r="FD187" i="9" s="1"/>
  <c r="FD188" i="9" s="1"/>
  <c r="AY186" i="9"/>
  <c r="AY187" i="9" s="1"/>
  <c r="AY188" i="9" s="1"/>
  <c r="DM186" i="9"/>
  <c r="DM187" i="9" s="1"/>
  <c r="DM188" i="9" s="1"/>
  <c r="DN186" i="9"/>
  <c r="DN187" i="9" s="1"/>
  <c r="DN188" i="9" s="1"/>
  <c r="BY186" i="9"/>
  <c r="BY187" i="9" s="1"/>
  <c r="BY188" i="9" s="1"/>
  <c r="FT186" i="9"/>
  <c r="FT187" i="9" s="1"/>
  <c r="FT188" i="9" s="1"/>
  <c r="AE186" i="9"/>
  <c r="AE187" i="9" s="1"/>
  <c r="AE188" i="9" s="1"/>
  <c r="DD186" i="9"/>
  <c r="DD187" i="9" s="1"/>
  <c r="DD188" i="9" s="1"/>
  <c r="CD186" i="9"/>
  <c r="CD187" i="9" s="1"/>
  <c r="CD188" i="9" s="1"/>
  <c r="EY186" i="9"/>
  <c r="EY187" i="9" s="1"/>
  <c r="EY188" i="9" s="1"/>
  <c r="CH186" i="9"/>
  <c r="CH187" i="9" s="1"/>
  <c r="CH188" i="9" s="1"/>
  <c r="AW186" i="9"/>
  <c r="AW187" i="9" s="1"/>
  <c r="AW188" i="9" s="1"/>
  <c r="DK186" i="9"/>
  <c r="DK187" i="9" s="1"/>
  <c r="DK188" i="9" s="1"/>
  <c r="EH186" i="9"/>
  <c r="EH187" i="9" s="1"/>
  <c r="EH188" i="9" s="1"/>
  <c r="CX186" i="9"/>
  <c r="CX187" i="9" s="1"/>
  <c r="CX188" i="9" s="1"/>
  <c r="DE186" i="9"/>
  <c r="DE187" i="9" s="1"/>
  <c r="DE188" i="9" s="1"/>
  <c r="AI186" i="9"/>
  <c r="AI187" i="9" s="1"/>
  <c r="AI188" i="9" s="1"/>
  <c r="FF186" i="9"/>
  <c r="FF187" i="9" s="1"/>
  <c r="FF188" i="9" s="1"/>
  <c r="CJ186" i="9"/>
  <c r="CJ187" i="9" s="1"/>
  <c r="CJ188" i="9" s="1"/>
  <c r="T113" i="9"/>
  <c r="T123" i="9" s="1"/>
  <c r="CU186" i="9"/>
  <c r="CU187" i="9" s="1"/>
  <c r="CU188" i="9" s="1"/>
  <c r="CI186" i="9"/>
  <c r="CI187" i="9" s="1"/>
  <c r="CI188" i="9" s="1"/>
  <c r="EQ186" i="9"/>
  <c r="EQ187" i="9" s="1"/>
  <c r="EQ188" i="9" s="1"/>
  <c r="AM186" i="9"/>
  <c r="AM187" i="9" s="1"/>
  <c r="AM188" i="9" s="1"/>
  <c r="EP186" i="9"/>
  <c r="EP187" i="9" s="1"/>
  <c r="EP188" i="9" s="1"/>
  <c r="AU186" i="9"/>
  <c r="AU187" i="9" s="1"/>
  <c r="AU188" i="9" s="1"/>
  <c r="BO186" i="9"/>
  <c r="BO187" i="9" s="1"/>
  <c r="BO188" i="9" s="1"/>
  <c r="DH186" i="9"/>
  <c r="DH187" i="9" s="1"/>
  <c r="DH188" i="9" s="1"/>
  <c r="FA186" i="9"/>
  <c r="FA187" i="9" s="1"/>
  <c r="FA188" i="9" s="1"/>
  <c r="CP186" i="9"/>
  <c r="CP187" i="9" s="1"/>
  <c r="CP188" i="9" s="1"/>
  <c r="T186" i="9"/>
  <c r="T187" i="9" s="1"/>
  <c r="T188" i="9" s="1"/>
  <c r="BI186" i="9"/>
  <c r="BI187" i="9" s="1"/>
  <c r="BI188" i="9" s="1"/>
  <c r="S186" i="9"/>
  <c r="S187" i="9" s="1"/>
  <c r="S188" i="9" s="1"/>
  <c r="DC186" i="9"/>
  <c r="DC187" i="9" s="1"/>
  <c r="DC188" i="9" s="1"/>
  <c r="CT186" i="9"/>
  <c r="CT187" i="9" s="1"/>
  <c r="CT188" i="9" s="1"/>
  <c r="EG186" i="9"/>
  <c r="EG187" i="9" s="1"/>
  <c r="EG188" i="9" s="1"/>
  <c r="EA186" i="9"/>
  <c r="EA187" i="9" s="1"/>
  <c r="EA188" i="9" s="1"/>
  <c r="DX186" i="9"/>
  <c r="DX187" i="9" s="1"/>
  <c r="DX188" i="9" s="1"/>
  <c r="EL186" i="9"/>
  <c r="EL187" i="9" s="1"/>
  <c r="EL188" i="9" s="1"/>
  <c r="EU186" i="9"/>
  <c r="EU187" i="9" s="1"/>
  <c r="EU188" i="9" s="1"/>
  <c r="AX186" i="9"/>
  <c r="AX187" i="9" s="1"/>
  <c r="AX188" i="9" s="1"/>
  <c r="ER186" i="9"/>
  <c r="ER187" i="9" s="1"/>
  <c r="ER188" i="9" s="1"/>
  <c r="DJ186" i="9"/>
  <c r="DJ187" i="9" s="1"/>
  <c r="DJ188" i="9" s="1"/>
  <c r="EO186" i="9"/>
  <c r="EO187" i="9" s="1"/>
  <c r="EO188" i="9" s="1"/>
  <c r="AA113" i="9"/>
  <c r="AA123" i="9" s="1"/>
  <c r="DM113" i="9"/>
  <c r="DM123" i="9" s="1"/>
  <c r="DA113" i="9"/>
  <c r="DA123" i="9" s="1"/>
  <c r="AZ113" i="9"/>
  <c r="AZ123" i="9" s="1"/>
  <c r="EB113" i="9"/>
  <c r="EB123" i="9" s="1"/>
  <c r="EP113" i="9"/>
  <c r="EP123" i="9" s="1"/>
  <c r="DR113" i="9"/>
  <c r="DR123" i="9" s="1"/>
  <c r="BP113" i="9"/>
  <c r="BP123" i="9" s="1"/>
  <c r="M113" i="9"/>
  <c r="M123" i="9" s="1"/>
  <c r="CE113" i="9"/>
  <c r="CE123" i="9" s="1"/>
  <c r="FU113" i="9"/>
  <c r="FU123" i="9" s="1"/>
  <c r="FX113" i="9"/>
  <c r="FX123" i="9" s="1"/>
  <c r="EZ113" i="9"/>
  <c r="EZ123" i="9" s="1"/>
  <c r="W113" i="9"/>
  <c r="W123" i="9" s="1"/>
  <c r="O113" i="9"/>
  <c r="O123" i="9" s="1"/>
  <c r="AT113" i="9"/>
  <c r="AT123" i="9" s="1"/>
  <c r="AQ113" i="9"/>
  <c r="AQ123" i="9" s="1"/>
  <c r="EN113" i="9"/>
  <c r="EN123" i="9" s="1"/>
  <c r="EX113" i="9"/>
  <c r="EX123" i="9" s="1"/>
  <c r="BR113" i="9"/>
  <c r="BR123" i="9" s="1"/>
  <c r="DS113" i="9"/>
  <c r="DS123" i="9" s="1"/>
  <c r="EG113" i="9"/>
  <c r="EG123" i="9" s="1"/>
  <c r="DG113" i="9"/>
  <c r="DG123" i="9" s="1"/>
  <c r="J113" i="9"/>
  <c r="J123" i="9" s="1"/>
  <c r="DK113" i="9"/>
  <c r="DK123" i="9" s="1"/>
  <c r="DT113" i="9"/>
  <c r="DT123" i="9" s="1"/>
  <c r="FW113" i="9"/>
  <c r="FW123" i="9" s="1"/>
  <c r="AW113" i="9"/>
  <c r="AW123" i="9" s="1"/>
  <c r="BU113" i="9"/>
  <c r="BU123" i="9" s="1"/>
  <c r="P113" i="9"/>
  <c r="P123" i="9" s="1"/>
  <c r="CP113" i="9"/>
  <c r="CP123" i="9" s="1"/>
  <c r="CU113" i="9"/>
  <c r="CU123" i="9" s="1"/>
  <c r="DV113" i="9"/>
  <c r="DV123" i="9" s="1"/>
  <c r="BW113" i="9"/>
  <c r="BW123" i="9" s="1"/>
  <c r="CJ113" i="9"/>
  <c r="CJ123" i="9" s="1"/>
  <c r="AD113" i="9"/>
  <c r="AD123" i="9" s="1"/>
  <c r="BA113" i="9"/>
  <c r="BA123" i="9" s="1"/>
  <c r="AO113" i="9"/>
  <c r="AO123" i="9" s="1"/>
  <c r="FG113" i="9"/>
  <c r="FG123" i="9" s="1"/>
  <c r="DO113" i="9"/>
  <c r="DO123" i="9" s="1"/>
  <c r="ED113" i="9"/>
  <c r="ED123" i="9" s="1"/>
  <c r="K113" i="9"/>
  <c r="K123" i="9" s="1"/>
  <c r="DD113" i="9"/>
  <c r="DD123" i="9" s="1"/>
  <c r="E113" i="9"/>
  <c r="E123" i="9" s="1"/>
  <c r="ER113" i="9"/>
  <c r="ER123" i="9" s="1"/>
  <c r="EF113" i="9"/>
  <c r="EF123" i="9" s="1"/>
  <c r="DH113" i="9"/>
  <c r="DH123" i="9" s="1"/>
  <c r="CO113" i="9"/>
  <c r="CO123" i="9" s="1"/>
  <c r="EJ113" i="9"/>
  <c r="EJ123" i="9" s="1"/>
  <c r="CW113" i="9"/>
  <c r="CW123" i="9" s="1"/>
  <c r="L113" i="9"/>
  <c r="L123" i="9" s="1"/>
  <c r="BY113" i="9"/>
  <c r="BY123" i="9" s="1"/>
  <c r="BD113" i="9"/>
  <c r="BD123" i="9" s="1"/>
  <c r="BV113" i="9"/>
  <c r="BV123" i="9" s="1"/>
  <c r="CV113" i="9"/>
  <c r="CV123" i="9" s="1"/>
  <c r="F113" i="9"/>
  <c r="F123" i="9" s="1"/>
  <c r="BH113" i="9"/>
  <c r="BH123" i="9" s="1"/>
  <c r="EL113" i="9"/>
  <c r="EL123" i="9" s="1"/>
  <c r="EQ113" i="9"/>
  <c r="EQ123" i="9" s="1"/>
  <c r="EA113" i="9"/>
  <c r="EA123" i="9" s="1"/>
  <c r="CC113" i="9"/>
  <c r="CC123" i="9" s="1"/>
  <c r="AF113" i="9"/>
  <c r="AF123" i="9" s="1"/>
  <c r="FL113" i="9"/>
  <c r="FL123" i="9" s="1"/>
  <c r="BI113" i="9"/>
  <c r="BI123" i="9" s="1"/>
  <c r="BO113" i="9"/>
  <c r="BO123" i="9" s="1"/>
  <c r="DJ113" i="9"/>
  <c r="DJ123" i="9" s="1"/>
  <c r="EH113" i="9"/>
  <c r="EH123" i="9" s="1"/>
  <c r="G113" i="9"/>
  <c r="G123" i="9" s="1"/>
  <c r="DE113" i="9"/>
  <c r="DE123" i="9" s="1"/>
  <c r="CT113" i="9"/>
  <c r="CT123" i="9" s="1"/>
  <c r="BQ113" i="9"/>
  <c r="BQ123" i="9" s="1"/>
  <c r="EY113" i="9"/>
  <c r="EY123" i="9" s="1"/>
  <c r="FN113" i="9"/>
  <c r="FN123" i="9" s="1"/>
  <c r="FQ113" i="9"/>
  <c r="FQ123" i="9" s="1"/>
  <c r="AV113" i="9"/>
  <c r="AV123" i="9" s="1"/>
  <c r="BM113" i="9"/>
  <c r="BM123" i="9" s="1"/>
  <c r="CH113" i="9"/>
  <c r="CH123" i="9" s="1"/>
  <c r="FC113" i="9"/>
  <c r="FC123" i="9" s="1"/>
  <c r="CF113" i="9"/>
  <c r="CF123" i="9" s="1"/>
  <c r="N113" i="9"/>
  <c r="N123" i="9" s="1"/>
  <c r="AE113" i="9"/>
  <c r="AE123" i="9" s="1"/>
  <c r="DE119" i="9"/>
  <c r="DE122" i="9"/>
  <c r="Y267" i="9"/>
  <c r="Y209" i="9"/>
  <c r="EV209" i="9"/>
  <c r="EV267" i="9"/>
  <c r="CA209" i="9"/>
  <c r="CA267" i="9"/>
  <c r="CN119" i="9"/>
  <c r="CN122" i="9"/>
  <c r="AM119" i="9"/>
  <c r="AM122" i="9"/>
  <c r="FG267" i="9"/>
  <c r="FG209" i="9"/>
  <c r="BC119" i="9"/>
  <c r="BC122" i="9"/>
  <c r="DO122" i="9"/>
  <c r="DO119" i="9"/>
  <c r="AE119" i="9"/>
  <c r="AE122" i="9"/>
  <c r="AW209" i="9"/>
  <c r="AW267" i="9"/>
  <c r="DQ209" i="9"/>
  <c r="DQ267" i="9"/>
  <c r="FJ122" i="9"/>
  <c r="FJ119" i="9"/>
  <c r="CC119" i="9"/>
  <c r="CC122" i="9"/>
  <c r="BN209" i="9"/>
  <c r="BN267" i="9"/>
  <c r="FU209" i="9"/>
  <c r="FU267" i="9"/>
  <c r="DT209" i="9"/>
  <c r="DT267" i="9"/>
  <c r="CS113" i="9"/>
  <c r="CS123" i="9" s="1"/>
  <c r="DC122" i="9"/>
  <c r="DC119" i="9"/>
  <c r="CG209" i="9"/>
  <c r="CG267" i="9"/>
  <c r="CT209" i="9"/>
  <c r="CT267" i="9"/>
  <c r="FE119" i="9"/>
  <c r="FE122" i="9"/>
  <c r="DP122" i="9"/>
  <c r="DP119" i="9"/>
  <c r="DG119" i="9"/>
  <c r="DG122" i="9"/>
  <c r="FO119" i="9"/>
  <c r="FO122" i="9"/>
  <c r="DB113" i="9"/>
  <c r="DB123" i="9" s="1"/>
  <c r="AS267" i="9"/>
  <c r="AS209" i="9"/>
  <c r="CM119" i="9"/>
  <c r="CM122" i="9"/>
  <c r="DI113" i="9"/>
  <c r="DI123" i="9" s="1"/>
  <c r="AP113" i="9"/>
  <c r="AP123" i="9" s="1"/>
  <c r="N209" i="9"/>
  <c r="N267" i="9"/>
  <c r="W209" i="9"/>
  <c r="W267" i="9"/>
  <c r="AQ267" i="9"/>
  <c r="AQ209" i="9"/>
  <c r="FD119" i="9"/>
  <c r="FD122" i="9"/>
  <c r="U122" i="9"/>
  <c r="U119" i="9"/>
  <c r="BB209" i="9"/>
  <c r="BB267" i="9"/>
  <c r="DU119" i="9"/>
  <c r="DU122" i="9"/>
  <c r="BK113" i="9"/>
  <c r="BK123" i="9" s="1"/>
  <c r="CK113" i="9"/>
  <c r="CK123" i="9" s="1"/>
  <c r="CE209" i="9"/>
  <c r="CE267" i="9"/>
  <c r="AM113" i="9"/>
  <c r="AM123" i="9" s="1"/>
  <c r="I267" i="9"/>
  <c r="I209" i="9"/>
  <c r="L209" i="9"/>
  <c r="L267" i="9"/>
  <c r="H122" i="9"/>
  <c r="H119" i="9"/>
  <c r="BD209" i="9"/>
  <c r="BD267" i="9"/>
  <c r="FN122" i="9"/>
  <c r="FN119" i="9"/>
  <c r="EE113" i="9"/>
  <c r="EE123" i="9" s="1"/>
  <c r="AX209" i="9"/>
  <c r="AX267" i="9"/>
  <c r="CL209" i="9"/>
  <c r="CL267" i="9"/>
  <c r="ER119" i="9"/>
  <c r="ER122" i="9"/>
  <c r="BS113" i="9"/>
  <c r="BS123" i="9" s="1"/>
  <c r="EB209" i="9"/>
  <c r="EB267" i="9"/>
  <c r="DJ209" i="9"/>
  <c r="DJ267" i="9"/>
  <c r="D186" i="9"/>
  <c r="D187" i="9" s="1"/>
  <c r="AI209" i="9"/>
  <c r="AI267" i="9"/>
  <c r="AR119" i="9"/>
  <c r="AR122" i="9"/>
  <c r="CK209" i="9"/>
  <c r="CK267" i="9"/>
  <c r="AO209" i="9"/>
  <c r="AO267" i="9"/>
  <c r="DF186" i="9"/>
  <c r="DF187" i="9" s="1"/>
  <c r="AH119" i="9"/>
  <c r="AH122" i="9"/>
  <c r="EU119" i="9"/>
  <c r="EU122" i="9"/>
  <c r="FM267" i="9"/>
  <c r="FM209" i="9"/>
  <c r="D209" i="9"/>
  <c r="D267" i="9"/>
  <c r="EH119" i="9"/>
  <c r="EH122" i="9"/>
  <c r="AC209" i="9"/>
  <c r="AC267" i="9"/>
  <c r="CX113" i="9"/>
  <c r="CX123" i="9" s="1"/>
  <c r="BN113" i="9"/>
  <c r="BN123" i="9" s="1"/>
  <c r="CS209" i="9"/>
  <c r="CS267" i="9"/>
  <c r="DC113" i="9"/>
  <c r="DC123" i="9" s="1"/>
  <c r="CG119" i="9"/>
  <c r="CG122" i="9"/>
  <c r="AI113" i="9"/>
  <c r="AI123" i="9" s="1"/>
  <c r="FK113" i="9"/>
  <c r="FK123" i="9" s="1"/>
  <c r="CO186" i="9"/>
  <c r="CO187" i="9" s="1"/>
  <c r="CZ113" i="9"/>
  <c r="CZ123" i="9" s="1"/>
  <c r="J119" i="9"/>
  <c r="J122" i="9"/>
  <c r="DW113" i="9"/>
  <c r="DW123" i="9" s="1"/>
  <c r="AS113" i="9"/>
  <c r="AS123" i="9" s="1"/>
  <c r="BZ113" i="9"/>
  <c r="BZ123" i="9" s="1"/>
  <c r="FC209" i="9"/>
  <c r="FC267" i="9"/>
  <c r="F119" i="9"/>
  <c r="F122" i="9"/>
  <c r="CM113" i="9"/>
  <c r="CM123" i="9" s="1"/>
  <c r="EV119" i="9"/>
  <c r="EV122" i="9"/>
  <c r="CF122" i="9"/>
  <c r="CF119" i="9"/>
  <c r="DI209" i="9"/>
  <c r="DI267" i="9"/>
  <c r="FS113" i="9"/>
  <c r="FS123" i="9" s="1"/>
  <c r="FF113" i="9"/>
  <c r="FF123" i="9" s="1"/>
  <c r="FL122" i="9"/>
  <c r="FL119" i="9"/>
  <c r="Q113" i="9"/>
  <c r="Q123" i="9" s="1"/>
  <c r="DS209" i="9"/>
  <c r="DS267" i="9"/>
  <c r="ES119" i="9"/>
  <c r="ES122" i="9"/>
  <c r="U209" i="9"/>
  <c r="U267" i="9"/>
  <c r="BB119" i="9"/>
  <c r="BB122" i="9"/>
  <c r="DU209" i="9"/>
  <c r="DU267" i="9"/>
  <c r="FP113" i="9"/>
  <c r="FP123" i="9" s="1"/>
  <c r="BK186" i="9"/>
  <c r="BK187" i="9" s="1"/>
  <c r="AR186" i="9"/>
  <c r="AR187" i="9" s="1"/>
  <c r="CN113" i="9"/>
  <c r="CN123" i="9" s="1"/>
  <c r="BA186" i="9"/>
  <c r="BA187" i="9" s="1"/>
  <c r="BF113" i="9"/>
  <c r="BF123" i="9" s="1"/>
  <c r="K267" i="9"/>
  <c r="K209" i="9"/>
  <c r="H209" i="9"/>
  <c r="H267" i="9"/>
  <c r="DR119" i="9"/>
  <c r="DR122" i="9"/>
  <c r="DX267" i="9"/>
  <c r="DX209" i="9"/>
  <c r="AJ113" i="9"/>
  <c r="AJ123" i="9" s="1"/>
  <c r="EU209" i="9"/>
  <c r="EU267" i="9"/>
  <c r="AX113" i="9"/>
  <c r="AX123" i="9" s="1"/>
  <c r="AL209" i="9"/>
  <c r="AL267" i="9"/>
  <c r="CL113" i="9"/>
  <c r="CL123" i="9" s="1"/>
  <c r="EF209" i="9"/>
  <c r="EF267" i="9"/>
  <c r="BJ119" i="9"/>
  <c r="BJ122" i="9"/>
  <c r="BM209" i="9"/>
  <c r="BM267" i="9"/>
  <c r="DJ119" i="9"/>
  <c r="DJ122" i="9"/>
  <c r="AT122" i="9"/>
  <c r="AT119" i="9"/>
  <c r="CH209" i="9"/>
  <c r="CH267" i="9"/>
  <c r="EH209" i="9"/>
  <c r="EH267" i="9"/>
  <c r="FH119" i="9"/>
  <c r="FH122" i="9"/>
  <c r="M119" i="9"/>
  <c r="M122" i="9"/>
  <c r="CT122" i="9"/>
  <c r="CT119" i="9"/>
  <c r="AF209" i="9"/>
  <c r="AF267" i="9"/>
  <c r="FE209" i="9"/>
  <c r="FE267" i="9"/>
  <c r="DB122" i="9"/>
  <c r="DB119" i="9"/>
  <c r="AS122" i="9"/>
  <c r="AS119" i="9"/>
  <c r="EJ186" i="9"/>
  <c r="EJ187" i="9" s="1"/>
  <c r="EW119" i="9"/>
  <c r="EW122" i="9"/>
  <c r="F209" i="9"/>
  <c r="F267" i="9"/>
  <c r="DI119" i="9"/>
  <c r="DI122" i="9"/>
  <c r="DY267" i="9"/>
  <c r="DY209" i="9"/>
  <c r="BU209" i="9"/>
  <c r="BU267" i="9"/>
  <c r="CJ209" i="9"/>
  <c r="CJ267" i="9"/>
  <c r="Q119" i="9"/>
  <c r="Q122" i="9"/>
  <c r="ES267" i="9"/>
  <c r="ES209" i="9"/>
  <c r="EQ122" i="9"/>
  <c r="EQ119" i="9"/>
  <c r="I12" i="7"/>
  <c r="D72" i="7"/>
  <c r="D136" i="7" s="1"/>
  <c r="C214" i="9"/>
  <c r="C127" i="9"/>
  <c r="C103" i="9"/>
  <c r="FZ96" i="9"/>
  <c r="GB96" i="9" s="1"/>
  <c r="AB186" i="9"/>
  <c r="AB187" i="9" s="1"/>
  <c r="CQ122" i="9"/>
  <c r="CQ119" i="9"/>
  <c r="BA119" i="9"/>
  <c r="BA122" i="9"/>
  <c r="E186" i="9"/>
  <c r="E187" i="9" s="1"/>
  <c r="BC186" i="9"/>
  <c r="BC187" i="9" s="1"/>
  <c r="DX119" i="9"/>
  <c r="DX122" i="9"/>
  <c r="BV267" i="9"/>
  <c r="BV209" i="9"/>
  <c r="AJ209" i="9"/>
  <c r="AJ267" i="9"/>
  <c r="FN186" i="9"/>
  <c r="FN187" i="9" s="1"/>
  <c r="DZ113" i="9"/>
  <c r="DZ123" i="9" s="1"/>
  <c r="BS209" i="9"/>
  <c r="BS267" i="9"/>
  <c r="CY119" i="9"/>
  <c r="CY122" i="9"/>
  <c r="EO119" i="9"/>
  <c r="EO122" i="9"/>
  <c r="BW122" i="9"/>
  <c r="BW119" i="9"/>
  <c r="EJ119" i="9"/>
  <c r="EJ122" i="9"/>
  <c r="ET119" i="9"/>
  <c r="ET122" i="9"/>
  <c r="CF209" i="9"/>
  <c r="CF267" i="9"/>
  <c r="AP186" i="9"/>
  <c r="AP187" i="9" s="1"/>
  <c r="EK267" i="9"/>
  <c r="EK209" i="9"/>
  <c r="EZ267" i="9"/>
  <c r="EZ209" i="9"/>
  <c r="EY209" i="9"/>
  <c r="EY267" i="9"/>
  <c r="ES113" i="9"/>
  <c r="ES123" i="9" s="1"/>
  <c r="AG267" i="9"/>
  <c r="AG209" i="9"/>
  <c r="AY267" i="9"/>
  <c r="AY209" i="9"/>
  <c r="FP209" i="9"/>
  <c r="FP267" i="9"/>
  <c r="AR209" i="9"/>
  <c r="AR267" i="9"/>
  <c r="CQ209" i="9"/>
  <c r="CQ267" i="9"/>
  <c r="CN186" i="9"/>
  <c r="CN187" i="9" s="1"/>
  <c r="CE119" i="9"/>
  <c r="CE122" i="9"/>
  <c r="X122" i="9"/>
  <c r="X119" i="9"/>
  <c r="BF122" i="9"/>
  <c r="BF119" i="9"/>
  <c r="BX119" i="9"/>
  <c r="BX122" i="9"/>
  <c r="EP209" i="9"/>
  <c r="EP267" i="9"/>
  <c r="E267" i="9"/>
  <c r="E209" i="9"/>
  <c r="BY119" i="9"/>
  <c r="BY122" i="9"/>
  <c r="BD119" i="9"/>
  <c r="BD122" i="9"/>
  <c r="FN209" i="9"/>
  <c r="FN267" i="9"/>
  <c r="EE119" i="9"/>
  <c r="EE122" i="9"/>
  <c r="FW267" i="9"/>
  <c r="FW209" i="9"/>
  <c r="CL119" i="9"/>
  <c r="CL122" i="9"/>
  <c r="EI119" i="9"/>
  <c r="EI122" i="9"/>
  <c r="BM119" i="9"/>
  <c r="BM122" i="9"/>
  <c r="FQ209" i="9"/>
  <c r="FQ267" i="9"/>
  <c r="DA122" i="9"/>
  <c r="DA119" i="9"/>
  <c r="CD119" i="9"/>
  <c r="CD122" i="9"/>
  <c r="FB119" i="9"/>
  <c r="FB122" i="9"/>
  <c r="CI119" i="9"/>
  <c r="CI122" i="9"/>
  <c r="AC119" i="9"/>
  <c r="AC122" i="9"/>
  <c r="CC209" i="9"/>
  <c r="CC267" i="9"/>
  <c r="AI122" i="9"/>
  <c r="AI119" i="9"/>
  <c r="DP267" i="9"/>
  <c r="DP209" i="9"/>
  <c r="BQ119" i="9"/>
  <c r="BQ122" i="9"/>
  <c r="DW119" i="9"/>
  <c r="DW122" i="9"/>
  <c r="AS186" i="9"/>
  <c r="AS187" i="9" s="1"/>
  <c r="EW267" i="9"/>
  <c r="EW209" i="9"/>
  <c r="CW209" i="9"/>
  <c r="CW267" i="9"/>
  <c r="FS267" i="9"/>
  <c r="FS209" i="9"/>
  <c r="FX209" i="9"/>
  <c r="FX267" i="9"/>
  <c r="FF119" i="9"/>
  <c r="FF122" i="9"/>
  <c r="EK113" i="9"/>
  <c r="EK123" i="9" s="1"/>
  <c r="EZ122" i="9"/>
  <c r="EZ119" i="9"/>
  <c r="DY122" i="9"/>
  <c r="DY119" i="9"/>
  <c r="BR209" i="9"/>
  <c r="BR267" i="9"/>
  <c r="CJ119" i="9"/>
  <c r="CJ122" i="9"/>
  <c r="Q186" i="9"/>
  <c r="Q187" i="9" s="1"/>
  <c r="CU119" i="9"/>
  <c r="CU122" i="9"/>
  <c r="AG122" i="9"/>
  <c r="AG119" i="9"/>
  <c r="AY122" i="9"/>
  <c r="AY119" i="9"/>
  <c r="AV122" i="9"/>
  <c r="AV119" i="9"/>
  <c r="EQ209" i="9"/>
  <c r="EQ267" i="9"/>
  <c r="CB186" i="9"/>
  <c r="CB187" i="9" s="1"/>
  <c r="CA113" i="9"/>
  <c r="CA123" i="9" s="1"/>
  <c r="AB119" i="9"/>
  <c r="AB122" i="9"/>
  <c r="BA267" i="9"/>
  <c r="BA209" i="9"/>
  <c r="O186" i="9"/>
  <c r="O187" i="9" s="1"/>
  <c r="EN267" i="9"/>
  <c r="EN209" i="9"/>
  <c r="DV209" i="9"/>
  <c r="DV267" i="9"/>
  <c r="AJ119" i="9"/>
  <c r="AJ122" i="9"/>
  <c r="FT267" i="9"/>
  <c r="FT209" i="9"/>
  <c r="DZ119" i="9"/>
  <c r="DZ122" i="9"/>
  <c r="AX119" i="9"/>
  <c r="AX122" i="9"/>
  <c r="AK113" i="9"/>
  <c r="AK123" i="9" s="1"/>
  <c r="EI186" i="9"/>
  <c r="EI187" i="9" s="1"/>
  <c r="BJ186" i="9"/>
  <c r="BJ187" i="9" s="1"/>
  <c r="EO113" i="9"/>
  <c r="EO123" i="9" s="1"/>
  <c r="D119" i="9"/>
  <c r="D122" i="9"/>
  <c r="CH119" i="9"/>
  <c r="CH122" i="9"/>
  <c r="CP209" i="9"/>
  <c r="CP267" i="9"/>
  <c r="Z113" i="9"/>
  <c r="Z123" i="9" s="1"/>
  <c r="FH209" i="9"/>
  <c r="FH267" i="9"/>
  <c r="Z119" i="9"/>
  <c r="Z122" i="9"/>
  <c r="AC113" i="9"/>
  <c r="AC123" i="9" s="1"/>
  <c r="FB113" i="9"/>
  <c r="FB123" i="9" s="1"/>
  <c r="FH113" i="9"/>
  <c r="FH123" i="9" s="1"/>
  <c r="G119" i="9"/>
  <c r="G122" i="9"/>
  <c r="FI267" i="9"/>
  <c r="FI209" i="9"/>
  <c r="BT267" i="9"/>
  <c r="BT209" i="9"/>
  <c r="Y113" i="9"/>
  <c r="Y123" i="9" s="1"/>
  <c r="EC122" i="9"/>
  <c r="EC119" i="9"/>
  <c r="CZ119" i="9"/>
  <c r="CZ122" i="9"/>
  <c r="DW209" i="9"/>
  <c r="DW267" i="9"/>
  <c r="EM113" i="9"/>
  <c r="EM123" i="9" s="1"/>
  <c r="BZ119" i="9"/>
  <c r="BZ122" i="9"/>
  <c r="EW113" i="9"/>
  <c r="EW123" i="9" s="1"/>
  <c r="FS119" i="9"/>
  <c r="FS122" i="9"/>
  <c r="AP119" i="9"/>
  <c r="AP122" i="9"/>
  <c r="FF209" i="9"/>
  <c r="FF267" i="9"/>
  <c r="FL267" i="9"/>
  <c r="FL209" i="9"/>
  <c r="DY113" i="9"/>
  <c r="DY123" i="9" s="1"/>
  <c r="BU119" i="9"/>
  <c r="BU122" i="9"/>
  <c r="T209" i="9"/>
  <c r="T267" i="9"/>
  <c r="Q209" i="9"/>
  <c r="Q267" i="9"/>
  <c r="DS119" i="9"/>
  <c r="DS122" i="9"/>
  <c r="BL113" i="9"/>
  <c r="BL123" i="9" s="1"/>
  <c r="FD113" i="9"/>
  <c r="FD123" i="9" s="1"/>
  <c r="AG113" i="9"/>
  <c r="AG123" i="9" s="1"/>
  <c r="AY113" i="9"/>
  <c r="AY123" i="9" s="1"/>
  <c r="AV267" i="9"/>
  <c r="AV209" i="9"/>
  <c r="FV122" i="9"/>
  <c r="FV119" i="9"/>
  <c r="EA209" i="9"/>
  <c r="EA267" i="9"/>
  <c r="CQ113" i="9"/>
  <c r="CQ123" i="9" s="1"/>
  <c r="I119" i="9"/>
  <c r="I122" i="9"/>
  <c r="AA186" i="9"/>
  <c r="AA187" i="9" s="1"/>
  <c r="X267" i="9"/>
  <c r="X209" i="9"/>
  <c r="DM267" i="9"/>
  <c r="DM209" i="9"/>
  <c r="BI209" i="9"/>
  <c r="BI267" i="9"/>
  <c r="H113" i="9"/>
  <c r="H123" i="9" s="1"/>
  <c r="DN113" i="9"/>
  <c r="DN123" i="9" s="1"/>
  <c r="BY209" i="9"/>
  <c r="BY267" i="9"/>
  <c r="BD186" i="9"/>
  <c r="BD187" i="9" s="1"/>
  <c r="EL122" i="9"/>
  <c r="EL119" i="9"/>
  <c r="AE209" i="9"/>
  <c r="AE267" i="9"/>
  <c r="AL119" i="9"/>
  <c r="AL122" i="9"/>
  <c r="AU113" i="9"/>
  <c r="AU123" i="9" s="1"/>
  <c r="BO119" i="9"/>
  <c r="BO122" i="9"/>
  <c r="BP267" i="9"/>
  <c r="BP209" i="9"/>
  <c r="BJ267" i="9"/>
  <c r="BJ209" i="9"/>
  <c r="BG113" i="9"/>
  <c r="BG123" i="9" s="1"/>
  <c r="DH119" i="9"/>
  <c r="DH122" i="9"/>
  <c r="CY113" i="9"/>
  <c r="CY123" i="9" s="1"/>
  <c r="DK122" i="9"/>
  <c r="DK119" i="9"/>
  <c r="S113" i="9"/>
  <c r="S123" i="9" s="1"/>
  <c r="DK209" i="9"/>
  <c r="DK267" i="9"/>
  <c r="FI113" i="9"/>
  <c r="FI123" i="9" s="1"/>
  <c r="FR122" i="9"/>
  <c r="FR119" i="9"/>
  <c r="DT122" i="9"/>
  <c r="DT119" i="9"/>
  <c r="BE186" i="9"/>
  <c r="BE187" i="9" s="1"/>
  <c r="EM119" i="9"/>
  <c r="EM122" i="9"/>
  <c r="EJ267" i="9"/>
  <c r="EJ209" i="9"/>
  <c r="BZ267" i="9"/>
  <c r="BZ209" i="9"/>
  <c r="AP209" i="9"/>
  <c r="AP267" i="9"/>
  <c r="AD267" i="9"/>
  <c r="AD209" i="9"/>
  <c r="FX119" i="9"/>
  <c r="FX122" i="9"/>
  <c r="FL186" i="9"/>
  <c r="FL187" i="9" s="1"/>
  <c r="R150" i="9"/>
  <c r="R112" i="9"/>
  <c r="R184" i="9"/>
  <c r="R115" i="9"/>
  <c r="R104" i="9"/>
  <c r="R109" i="9"/>
  <c r="R111" i="9" s="1"/>
  <c r="R207" i="9"/>
  <c r="R191" i="9"/>
  <c r="BR122" i="9"/>
  <c r="BR119" i="9"/>
  <c r="W119" i="9"/>
  <c r="W122" i="9"/>
  <c r="DL113" i="9"/>
  <c r="DL123" i="9" s="1"/>
  <c r="U113" i="9"/>
  <c r="U123" i="9" s="1"/>
  <c r="CB209" i="9"/>
  <c r="CB267" i="9"/>
  <c r="EA122" i="9"/>
  <c r="EA119" i="9"/>
  <c r="L122" i="9"/>
  <c r="L119" i="9"/>
  <c r="AO119" i="9"/>
  <c r="AO122" i="9"/>
  <c r="EP119" i="9"/>
  <c r="EP122" i="9"/>
  <c r="K122" i="9"/>
  <c r="K119" i="9"/>
  <c r="BV119" i="9"/>
  <c r="BV122" i="9"/>
  <c r="AN122" i="9"/>
  <c r="AN119" i="9"/>
  <c r="EU113" i="9"/>
  <c r="EU123" i="9" s="1"/>
  <c r="AU122" i="9"/>
  <c r="AU119" i="9"/>
  <c r="FW122" i="9"/>
  <c r="FW119" i="9"/>
  <c r="EI267" i="9"/>
  <c r="EI209" i="9"/>
  <c r="BJ113" i="9"/>
  <c r="BJ123" i="9" s="1"/>
  <c r="EX122" i="9"/>
  <c r="EX119" i="9"/>
  <c r="CW119" i="9"/>
  <c r="CW122" i="9"/>
  <c r="CX209" i="9"/>
  <c r="CX267" i="9"/>
  <c r="CX119" i="9"/>
  <c r="CX122" i="9"/>
  <c r="CP122" i="9"/>
  <c r="CP119" i="9"/>
  <c r="Z267" i="9"/>
  <c r="Z209" i="9"/>
  <c r="BN122" i="9"/>
  <c r="BN119" i="9"/>
  <c r="FU122" i="9"/>
  <c r="FU119" i="9"/>
  <c r="FE113" i="9"/>
  <c r="FE123" i="9" s="1"/>
  <c r="V209" i="9"/>
  <c r="V267" i="9"/>
  <c r="CZ209" i="9"/>
  <c r="CZ267" i="9"/>
  <c r="DB267" i="9"/>
  <c r="DB209" i="9"/>
  <c r="FC119" i="9"/>
  <c r="FC122" i="9"/>
  <c r="AD119" i="9"/>
  <c r="AD122" i="9"/>
  <c r="N186" i="9"/>
  <c r="N187" i="9" s="1"/>
  <c r="ED119" i="9"/>
  <c r="ED122" i="9"/>
  <c r="BL119" i="9"/>
  <c r="BL122" i="9"/>
  <c r="CR209" i="9"/>
  <c r="CR267" i="9"/>
  <c r="CI209" i="9"/>
  <c r="CI267" i="9"/>
  <c r="EG209" i="9"/>
  <c r="EG267" i="9"/>
  <c r="CB113" i="9"/>
  <c r="CB123" i="9" s="1"/>
  <c r="CA119" i="9"/>
  <c r="CA122" i="9"/>
  <c r="AB209" i="9"/>
  <c r="AB267" i="9"/>
  <c r="I186" i="9"/>
  <c r="I187" i="9" s="1"/>
  <c r="L186" i="9"/>
  <c r="L187" i="9" s="1"/>
  <c r="FG119" i="9"/>
  <c r="FG122" i="9"/>
  <c r="BI119" i="9"/>
  <c r="BI122" i="9"/>
  <c r="BF186" i="9"/>
  <c r="BF187" i="9" s="1"/>
  <c r="BX113" i="9"/>
  <c r="BX123" i="9" s="1"/>
  <c r="BC113" i="9"/>
  <c r="BC123" i="9" s="1"/>
  <c r="DF209" i="9"/>
  <c r="DF267" i="9"/>
  <c r="DO267" i="9"/>
  <c r="DO209" i="9"/>
  <c r="DN122" i="9"/>
  <c r="DN119" i="9"/>
  <c r="P119" i="9"/>
  <c r="P122" i="9"/>
  <c r="AN209" i="9"/>
  <c r="AN267" i="9"/>
  <c r="DD122" i="9"/>
  <c r="DD119" i="9"/>
  <c r="AW119" i="9"/>
  <c r="AW122" i="9"/>
  <c r="BO209" i="9"/>
  <c r="BO267" i="9"/>
  <c r="AK119" i="9"/>
  <c r="AK122" i="9"/>
  <c r="BP119" i="9"/>
  <c r="BP122" i="9"/>
  <c r="EI113" i="9"/>
  <c r="EI123" i="9" s="1"/>
  <c r="BG122" i="9"/>
  <c r="BG119" i="9"/>
  <c r="CY209" i="9"/>
  <c r="CY267" i="9"/>
  <c r="CV209" i="9"/>
  <c r="CV267" i="9"/>
  <c r="EB122" i="9"/>
  <c r="EB119" i="9"/>
  <c r="AZ267" i="9"/>
  <c r="AZ209" i="9"/>
  <c r="FM113" i="9"/>
  <c r="FM123" i="9" s="1"/>
  <c r="V122" i="9"/>
  <c r="V119" i="9"/>
  <c r="FB209" i="9"/>
  <c r="FB267" i="9"/>
  <c r="FI122" i="9"/>
  <c r="FI119" i="9"/>
  <c r="FR113" i="9"/>
  <c r="FR123" i="9" s="1"/>
  <c r="DE209" i="9"/>
  <c r="DE267" i="9"/>
  <c r="AF119" i="9"/>
  <c r="AF122" i="9"/>
  <c r="FK209" i="9"/>
  <c r="FK267" i="9"/>
  <c r="CO119" i="9"/>
  <c r="CO122" i="9"/>
  <c r="DG267" i="9"/>
  <c r="DG209" i="9"/>
  <c r="V113" i="9"/>
  <c r="V123" i="9" s="1"/>
  <c r="BE209" i="9"/>
  <c r="BE267" i="9"/>
  <c r="BW267" i="9"/>
  <c r="BW209" i="9"/>
  <c r="EC209" i="9"/>
  <c r="EC267" i="9"/>
  <c r="ET113" i="9"/>
  <c r="ET123" i="9" s="1"/>
  <c r="T119" i="9"/>
  <c r="T122" i="9"/>
  <c r="DL209" i="9"/>
  <c r="DL267" i="9"/>
  <c r="AQ119" i="9"/>
  <c r="AQ122" i="9"/>
  <c r="BK267" i="9"/>
  <c r="BK209" i="9"/>
  <c r="CB119" i="9"/>
  <c r="CB122" i="9"/>
  <c r="FV209" i="9"/>
  <c r="FV267" i="9"/>
  <c r="AM209" i="9"/>
  <c r="AM267" i="9"/>
  <c r="I113" i="9"/>
  <c r="I123" i="9" s="1"/>
  <c r="AA119" i="9"/>
  <c r="AA122" i="9"/>
  <c r="DM122" i="9"/>
  <c r="DM119" i="9"/>
  <c r="DV119" i="9"/>
  <c r="DV122" i="9"/>
  <c r="BF267" i="9"/>
  <c r="BF209" i="9"/>
  <c r="BX209" i="9"/>
  <c r="BX267" i="9"/>
  <c r="BC209" i="9"/>
  <c r="BC267" i="9"/>
  <c r="DR209" i="9"/>
  <c r="DR267" i="9"/>
  <c r="P209" i="9"/>
  <c r="P267" i="9"/>
  <c r="AH209" i="9"/>
  <c r="AH267" i="9"/>
  <c r="EL209" i="9"/>
  <c r="EL267" i="9"/>
  <c r="AU209" i="9"/>
  <c r="AU267" i="9"/>
  <c r="EF119" i="9"/>
  <c r="EF122" i="9"/>
  <c r="DA267" i="9"/>
  <c r="DA209" i="9"/>
  <c r="AZ119" i="9"/>
  <c r="AZ122" i="9"/>
  <c r="FJ209" i="9"/>
  <c r="FJ267" i="9"/>
  <c r="FA119" i="9"/>
  <c r="FA122" i="9"/>
  <c r="S119" i="9"/>
  <c r="S122" i="9"/>
  <c r="BT122" i="9"/>
  <c r="BT119" i="9"/>
  <c r="F186" i="9"/>
  <c r="F187" i="9" s="1"/>
  <c r="M209" i="9"/>
  <c r="M267" i="9"/>
  <c r="FR209" i="9"/>
  <c r="FR267" i="9"/>
  <c r="CS119" i="9"/>
  <c r="CS122" i="9"/>
  <c r="CG113" i="9"/>
  <c r="CG123" i="9" s="1"/>
  <c r="BE113" i="9"/>
  <c r="BE123" i="9" s="1"/>
  <c r="BQ267" i="9"/>
  <c r="BQ209" i="9"/>
  <c r="EM209" i="9"/>
  <c r="EM267" i="9"/>
  <c r="ET209" i="9"/>
  <c r="ET267" i="9"/>
  <c r="EV113" i="9"/>
  <c r="EV123" i="9" s="1"/>
  <c r="ED209" i="9"/>
  <c r="ED267" i="9"/>
  <c r="BL209" i="9"/>
  <c r="BL267" i="9"/>
  <c r="CR119" i="9"/>
  <c r="CR122" i="9"/>
  <c r="DL119" i="9"/>
  <c r="DL122" i="9"/>
  <c r="BH209" i="9"/>
  <c r="BH267" i="9"/>
  <c r="FP119" i="9"/>
  <c r="FP122" i="9"/>
  <c r="EG122" i="9"/>
  <c r="EG119" i="9"/>
  <c r="BK119" i="9"/>
  <c r="BK122" i="9"/>
  <c r="AB113" i="9"/>
  <c r="AB123" i="9" s="1"/>
  <c r="CN267" i="9"/>
  <c r="CN209" i="9"/>
  <c r="CK119" i="9"/>
  <c r="CK122" i="9"/>
  <c r="X113" i="9"/>
  <c r="X123" i="9" s="1"/>
  <c r="O119" i="9"/>
  <c r="O122" i="9"/>
  <c r="EN122" i="9"/>
  <c r="EN119" i="9"/>
  <c r="E119" i="9"/>
  <c r="E122" i="9"/>
  <c r="DF113" i="9"/>
  <c r="DF123" i="9" s="1"/>
  <c r="FT113" i="9"/>
  <c r="FT123" i="9" s="1"/>
  <c r="AH113" i="9"/>
  <c r="AH123" i="9" s="1"/>
  <c r="DZ209" i="9"/>
  <c r="DZ267" i="9"/>
  <c r="AK267" i="9"/>
  <c r="AK209" i="9"/>
  <c r="DQ119" i="9"/>
  <c r="DQ122" i="9"/>
  <c r="BS122" i="9"/>
  <c r="BS119" i="9"/>
  <c r="BG209" i="9"/>
  <c r="BG267" i="9"/>
  <c r="DH209" i="9"/>
  <c r="DH267" i="9"/>
  <c r="FM122" i="9"/>
  <c r="FM119" i="9"/>
  <c r="FJ113" i="9"/>
  <c r="FJ123" i="9" s="1"/>
  <c r="FA113" i="9"/>
  <c r="FA123" i="9" s="1"/>
  <c r="EX267" i="9"/>
  <c r="EX209" i="9"/>
  <c r="CD267" i="9"/>
  <c r="CD209" i="9"/>
  <c r="N119" i="9"/>
  <c r="N122" i="9"/>
  <c r="S209" i="9"/>
  <c r="S267" i="9"/>
  <c r="M186" i="9"/>
  <c r="M187" i="9" s="1"/>
  <c r="G209" i="9"/>
  <c r="G267" i="9"/>
  <c r="BT113" i="9"/>
  <c r="BT123" i="9" s="1"/>
  <c r="DC209" i="9"/>
  <c r="DC267" i="9"/>
  <c r="FK122" i="9"/>
  <c r="FK119" i="9"/>
  <c r="DP113" i="9"/>
  <c r="DP123" i="9" s="1"/>
  <c r="CO209" i="9"/>
  <c r="CO267" i="9"/>
  <c r="FO267" i="9"/>
  <c r="FO209" i="9"/>
  <c r="Y119" i="9"/>
  <c r="Y122" i="9"/>
  <c r="BE119" i="9"/>
  <c r="BE122" i="9"/>
  <c r="J209" i="9"/>
  <c r="J267" i="9"/>
  <c r="CM209" i="9"/>
  <c r="CM267" i="9"/>
  <c r="EK122" i="9"/>
  <c r="EK119" i="9"/>
  <c r="EY122" i="9"/>
  <c r="EY119" i="9"/>
  <c r="CU267" i="9"/>
  <c r="CU209" i="9"/>
  <c r="CR113" i="9"/>
  <c r="CR123" i="9" s="1"/>
  <c r="FD209" i="9"/>
  <c r="FD267" i="9"/>
  <c r="BH122" i="9"/>
  <c r="BH119" i="9"/>
  <c r="BB186" i="9"/>
  <c r="BB187" i="9" s="1"/>
  <c r="AR113" i="9"/>
  <c r="AR123" i="9" s="1"/>
  <c r="AA209" i="9"/>
  <c r="AA267" i="9"/>
  <c r="O209" i="9"/>
  <c r="O267" i="9"/>
  <c r="DX113" i="9"/>
  <c r="DX123" i="9" s="1"/>
  <c r="DF122" i="9"/>
  <c r="DF119" i="9"/>
  <c r="DN209" i="9"/>
  <c r="DN267" i="9"/>
  <c r="FT122" i="9"/>
  <c r="FT119" i="9"/>
  <c r="EE209" i="9"/>
  <c r="EE267" i="9"/>
  <c r="DD209" i="9"/>
  <c r="DD267" i="9"/>
  <c r="ER209" i="9"/>
  <c r="ER267" i="9"/>
  <c r="CV119" i="9"/>
  <c r="CV122" i="9"/>
  <c r="FQ119" i="9"/>
  <c r="FQ122" i="9"/>
  <c r="EO209" i="9"/>
  <c r="EO267" i="9"/>
  <c r="AT209" i="9"/>
  <c r="AT267" i="9"/>
  <c r="AZ186" i="9"/>
  <c r="AZ187" i="9" s="1"/>
  <c r="FA209" i="9"/>
  <c r="FA267" i="9"/>
  <c r="CD113" i="9"/>
  <c r="CD123" i="9" s="1"/>
  <c r="FZ29" i="1"/>
  <c r="CE124" i="9" l="1"/>
  <c r="CE128" i="9" s="1"/>
  <c r="CE222" i="9" s="1"/>
  <c r="R186" i="9"/>
  <c r="R187" i="9" s="1"/>
  <c r="R188" i="9"/>
  <c r="DP124" i="9"/>
  <c r="DP167" i="9" s="1"/>
  <c r="DP168" i="9" s="1"/>
  <c r="DP169" i="9" s="1"/>
  <c r="DP225" i="9" s="1"/>
  <c r="EC124" i="9"/>
  <c r="EC167" i="9" s="1"/>
  <c r="EC168" i="9" s="1"/>
  <c r="EC169" i="9" s="1"/>
  <c r="EC225" i="9" s="1"/>
  <c r="DH124" i="9"/>
  <c r="DH167" i="9" s="1"/>
  <c r="DH168" i="9" s="1"/>
  <c r="DH169" i="9" s="1"/>
  <c r="DH225" i="9" s="1"/>
  <c r="FU124" i="9"/>
  <c r="FU167" i="9" s="1"/>
  <c r="FU168" i="9" s="1"/>
  <c r="FU169" i="9" s="1"/>
  <c r="FU225" i="9" s="1"/>
  <c r="EM124" i="9"/>
  <c r="DK124" i="9"/>
  <c r="DK167" i="9" s="1"/>
  <c r="DK168" i="9" s="1"/>
  <c r="DK169" i="9" s="1"/>
  <c r="DK225" i="9" s="1"/>
  <c r="BR124" i="9"/>
  <c r="BR167" i="9" s="1"/>
  <c r="BR168" i="9" s="1"/>
  <c r="BR169" i="9" s="1"/>
  <c r="BR225" i="9" s="1"/>
  <c r="DO124" i="9"/>
  <c r="DO167" i="9" s="1"/>
  <c r="DO168" i="9" s="1"/>
  <c r="DO169" i="9" s="1"/>
  <c r="DO225" i="9" s="1"/>
  <c r="AU124" i="9"/>
  <c r="AU128" i="9" s="1"/>
  <c r="AU222" i="9" s="1"/>
  <c r="FK124" i="9"/>
  <c r="FK167" i="9" s="1"/>
  <c r="FK168" i="9" s="1"/>
  <c r="FK169" i="9" s="1"/>
  <c r="FK225" i="9" s="1"/>
  <c r="FB124" i="9"/>
  <c r="FB167" i="9" s="1"/>
  <c r="FB168" i="9" s="1"/>
  <c r="FB169" i="9" s="1"/>
  <c r="FB225" i="9" s="1"/>
  <c r="K124" i="9"/>
  <c r="K167" i="9" s="1"/>
  <c r="K168" i="9" s="1"/>
  <c r="K169" i="9" s="1"/>
  <c r="K225" i="9" s="1"/>
  <c r="DB124" i="9"/>
  <c r="DB128" i="9" s="1"/>
  <c r="DB222" i="9" s="1"/>
  <c r="DU124" i="9"/>
  <c r="DU167" i="9" s="1"/>
  <c r="DU168" i="9" s="1"/>
  <c r="DU169" i="9" s="1"/>
  <c r="DU225" i="9" s="1"/>
  <c r="EF124" i="9"/>
  <c r="EF128" i="9" s="1"/>
  <c r="EF222" i="9" s="1"/>
  <c r="AL124" i="9"/>
  <c r="AL167" i="9" s="1"/>
  <c r="AL168" i="9" s="1"/>
  <c r="AL169" i="9" s="1"/>
  <c r="AL225" i="9" s="1"/>
  <c r="T124" i="9"/>
  <c r="T167" i="9" s="1"/>
  <c r="T168" i="9" s="1"/>
  <c r="T169" i="9" s="1"/>
  <c r="T225" i="9" s="1"/>
  <c r="EI124" i="9"/>
  <c r="EI128" i="9" s="1"/>
  <c r="EI222" i="9" s="1"/>
  <c r="O124" i="9"/>
  <c r="O167" i="9" s="1"/>
  <c r="O168" i="9" s="1"/>
  <c r="O169" i="9" s="1"/>
  <c r="O225" i="9" s="1"/>
  <c r="AD124" i="9"/>
  <c r="AD167" i="9" s="1"/>
  <c r="AD168" i="9" s="1"/>
  <c r="AD169" i="9" s="1"/>
  <c r="AD225" i="9" s="1"/>
  <c r="DY124" i="9"/>
  <c r="DY128" i="9" s="1"/>
  <c r="DY222" i="9" s="1"/>
  <c r="EB124" i="9"/>
  <c r="EB167" i="9" s="1"/>
  <c r="EB168" i="9" s="1"/>
  <c r="EB169" i="9" s="1"/>
  <c r="EB225" i="9" s="1"/>
  <c r="CH124" i="9"/>
  <c r="CH167" i="9" s="1"/>
  <c r="CH168" i="9" s="1"/>
  <c r="CH169" i="9" s="1"/>
  <c r="CH225" i="9" s="1"/>
  <c r="AW124" i="9"/>
  <c r="AW128" i="9" s="1"/>
  <c r="AW222" i="9" s="1"/>
  <c r="CO124" i="9"/>
  <c r="CO167" i="9" s="1"/>
  <c r="CO168" i="9" s="1"/>
  <c r="CO169" i="9" s="1"/>
  <c r="CO225" i="9" s="1"/>
  <c r="CL124" i="9"/>
  <c r="CL167" i="9" s="1"/>
  <c r="CL168" i="9" s="1"/>
  <c r="CL169" i="9" s="1"/>
  <c r="CL225" i="9" s="1"/>
  <c r="AE124" i="9"/>
  <c r="AE167" i="9" s="1"/>
  <c r="AE168" i="9" s="1"/>
  <c r="AE169" i="9" s="1"/>
  <c r="AE225" i="9" s="1"/>
  <c r="DV124" i="9"/>
  <c r="DV128" i="9" s="1"/>
  <c r="DV222" i="9" s="1"/>
  <c r="DF124" i="9"/>
  <c r="EN124" i="9"/>
  <c r="EN128" i="9" s="1"/>
  <c r="EN222" i="9" s="1"/>
  <c r="L124" i="9"/>
  <c r="L128" i="9" s="1"/>
  <c r="L222" i="9" s="1"/>
  <c r="DA124" i="9"/>
  <c r="DA150" i="9" s="1"/>
  <c r="EY124" i="9"/>
  <c r="EY128" i="9" s="1"/>
  <c r="EY222" i="9" s="1"/>
  <c r="FC124" i="9"/>
  <c r="FC167" i="9" s="1"/>
  <c r="FC168" i="9" s="1"/>
  <c r="FC169" i="9" s="1"/>
  <c r="FC225" i="9" s="1"/>
  <c r="BV124" i="9"/>
  <c r="BV128" i="9" s="1"/>
  <c r="BV222" i="9" s="1"/>
  <c r="FH124" i="9"/>
  <c r="FH150" i="9" s="1"/>
  <c r="BD124" i="9"/>
  <c r="BD167" i="9" s="1"/>
  <c r="BD168" i="9" s="1"/>
  <c r="BD169" i="9" s="1"/>
  <c r="BD225" i="9" s="1"/>
  <c r="AS124" i="9"/>
  <c r="AS167" i="9" s="1"/>
  <c r="AS168" i="9" s="1"/>
  <c r="AS169" i="9" s="1"/>
  <c r="AS225" i="9" s="1"/>
  <c r="FI124" i="9"/>
  <c r="FI167" i="9" s="1"/>
  <c r="FI168" i="9" s="1"/>
  <c r="FI169" i="9" s="1"/>
  <c r="FI225" i="9" s="1"/>
  <c r="CP124" i="9"/>
  <c r="CP167" i="9" s="1"/>
  <c r="CP168" i="9" s="1"/>
  <c r="CP169" i="9" s="1"/>
  <c r="CP225" i="9" s="1"/>
  <c r="CZ124" i="9"/>
  <c r="DW124" i="9"/>
  <c r="DW167" i="9" s="1"/>
  <c r="DW168" i="9" s="1"/>
  <c r="DW169" i="9" s="1"/>
  <c r="DW225" i="9" s="1"/>
  <c r="BY124" i="9"/>
  <c r="BY167" i="9" s="1"/>
  <c r="BY168" i="9" s="1"/>
  <c r="BY169" i="9" s="1"/>
  <c r="BY225" i="9" s="1"/>
  <c r="DR124" i="9"/>
  <c r="DR167" i="9" s="1"/>
  <c r="DR168" i="9" s="1"/>
  <c r="DR169" i="9" s="1"/>
  <c r="DR225" i="9" s="1"/>
  <c r="FL124" i="9"/>
  <c r="FL128" i="9" s="1"/>
  <c r="FL222" i="9" s="1"/>
  <c r="F124" i="9"/>
  <c r="F167" i="9" s="1"/>
  <c r="F168" i="9" s="1"/>
  <c r="F169" i="9" s="1"/>
  <c r="F225" i="9" s="1"/>
  <c r="N124" i="9"/>
  <c r="N128" i="9" s="1"/>
  <c r="N222" i="9" s="1"/>
  <c r="DD124" i="9"/>
  <c r="DD167" i="9" s="1"/>
  <c r="DD168" i="9" s="1"/>
  <c r="DD169" i="9" s="1"/>
  <c r="DD225" i="9" s="1"/>
  <c r="BA124" i="9"/>
  <c r="BA167" i="9" s="1"/>
  <c r="BA168" i="9" s="1"/>
  <c r="BA169" i="9" s="1"/>
  <c r="BA225" i="9" s="1"/>
  <c r="EQ124" i="9"/>
  <c r="EQ167" i="9" s="1"/>
  <c r="EQ168" i="9" s="1"/>
  <c r="EQ169" i="9" s="1"/>
  <c r="EQ225" i="9" s="1"/>
  <c r="DI124" i="9"/>
  <c r="DI167" i="9" s="1"/>
  <c r="DI168" i="9" s="1"/>
  <c r="ER124" i="9"/>
  <c r="ER167" i="9" s="1"/>
  <c r="ER168" i="9" s="1"/>
  <c r="ER169" i="9" s="1"/>
  <c r="ER225" i="9" s="1"/>
  <c r="FQ124" i="9"/>
  <c r="FQ167" i="9" s="1"/>
  <c r="FQ168" i="9" s="1"/>
  <c r="FQ169" i="9" s="1"/>
  <c r="FQ225" i="9" s="1"/>
  <c r="BS124" i="9"/>
  <c r="BS128" i="9" s="1"/>
  <c r="BS222" i="9" s="1"/>
  <c r="E124" i="9"/>
  <c r="E167" i="9" s="1"/>
  <c r="E168" i="9" s="1"/>
  <c r="E169" i="9" s="1"/>
  <c r="E225" i="9" s="1"/>
  <c r="BK124" i="9"/>
  <c r="BK128" i="9" s="1"/>
  <c r="BK222" i="9" s="1"/>
  <c r="AO124" i="9"/>
  <c r="AO167" i="9" s="1"/>
  <c r="AO168" i="9" s="1"/>
  <c r="AO169" i="9" s="1"/>
  <c r="AO225" i="9" s="1"/>
  <c r="FX124" i="9"/>
  <c r="FX167" i="9" s="1"/>
  <c r="FX168" i="9" s="1"/>
  <c r="FX169" i="9" s="1"/>
  <c r="FX225" i="9" s="1"/>
  <c r="FV124" i="9"/>
  <c r="FV128" i="9" s="1"/>
  <c r="FV222" i="9" s="1"/>
  <c r="CJ124" i="9"/>
  <c r="CJ128" i="9" s="1"/>
  <c r="CJ222" i="9" s="1"/>
  <c r="DC124" i="9"/>
  <c r="AR124" i="9"/>
  <c r="AR167" i="9" s="1"/>
  <c r="AR168" i="9" s="1"/>
  <c r="AR169" i="9" s="1"/>
  <c r="AR225" i="9" s="1"/>
  <c r="CA124" i="9"/>
  <c r="CA128" i="9" s="1"/>
  <c r="CA222" i="9" s="1"/>
  <c r="BW124" i="9"/>
  <c r="BW167" i="9" s="1"/>
  <c r="BW168" i="9" s="1"/>
  <c r="BW169" i="9" s="1"/>
  <c r="BW225" i="9" s="1"/>
  <c r="CV124" i="9"/>
  <c r="CV150" i="9" s="1"/>
  <c r="DQ124" i="9"/>
  <c r="DQ128" i="9" s="1"/>
  <c r="DQ222" i="9" s="1"/>
  <c r="CT124" i="9"/>
  <c r="CT128" i="9" s="1"/>
  <c r="CT222" i="9" s="1"/>
  <c r="EV124" i="9"/>
  <c r="EV167" i="9" s="1"/>
  <c r="EV168" i="9" s="1"/>
  <c r="EV169" i="9" s="1"/>
  <c r="EV225" i="9" s="1"/>
  <c r="CB124" i="9"/>
  <c r="CB167" i="9" s="1"/>
  <c r="CB168" i="9" s="1"/>
  <c r="CB169" i="9" s="1"/>
  <c r="CB225" i="9" s="1"/>
  <c r="BP124" i="9"/>
  <c r="BP150" i="9" s="1"/>
  <c r="CW124" i="9"/>
  <c r="CW128" i="9" s="1"/>
  <c r="CW222" i="9" s="1"/>
  <c r="EA124" i="9"/>
  <c r="EA167" i="9" s="1"/>
  <c r="EA168" i="9" s="1"/>
  <c r="EA169" i="9" s="1"/>
  <c r="EA225" i="9" s="1"/>
  <c r="R113" i="9"/>
  <c r="R123" i="9" s="1"/>
  <c r="CF124" i="9"/>
  <c r="CF167" i="9" s="1"/>
  <c r="CF168" i="9" s="1"/>
  <c r="CF169" i="9" s="1"/>
  <c r="CF225" i="9" s="1"/>
  <c r="AZ124" i="9"/>
  <c r="AZ167" i="9" s="1"/>
  <c r="AZ168" i="9" s="1"/>
  <c r="AZ169" i="9" s="1"/>
  <c r="AZ225" i="9" s="1"/>
  <c r="DM124" i="9"/>
  <c r="DM167" i="9" s="1"/>
  <c r="DM168" i="9" s="1"/>
  <c r="DM169" i="9" s="1"/>
  <c r="DM225" i="9" s="1"/>
  <c r="AK124" i="9"/>
  <c r="AK150" i="9" s="1"/>
  <c r="DN124" i="9"/>
  <c r="DN167" i="9" s="1"/>
  <c r="DN168" i="9" s="1"/>
  <c r="DN169" i="9" s="1"/>
  <c r="DN225" i="9" s="1"/>
  <c r="BF124" i="9"/>
  <c r="BF167" i="9" s="1"/>
  <c r="BF168" i="9" s="1"/>
  <c r="BF169" i="9" s="1"/>
  <c r="BF225" i="9" s="1"/>
  <c r="AH124" i="9"/>
  <c r="AH167" i="9" s="1"/>
  <c r="AH168" i="9" s="1"/>
  <c r="AH169" i="9" s="1"/>
  <c r="AH225" i="9" s="1"/>
  <c r="DZ236" i="9"/>
  <c r="FJ236" i="9"/>
  <c r="AM236" i="9"/>
  <c r="K236" i="9"/>
  <c r="DS236" i="9"/>
  <c r="BL236" i="9"/>
  <c r="ER236" i="9"/>
  <c r="CU236" i="9"/>
  <c r="T150" i="9"/>
  <c r="T128" i="9"/>
  <c r="T222" i="9" s="1"/>
  <c r="BT236" i="9"/>
  <c r="FH236" i="9"/>
  <c r="DJ236" i="9"/>
  <c r="ED236" i="9"/>
  <c r="BG236" i="9"/>
  <c r="FO236" i="9"/>
  <c r="CD236" i="9"/>
  <c r="DA236" i="9"/>
  <c r="D236" i="9"/>
  <c r="CK236" i="9"/>
  <c r="AT236" i="9"/>
  <c r="EO236" i="9"/>
  <c r="DB236" i="9"/>
  <c r="CO236" i="9"/>
  <c r="BZ236" i="9"/>
  <c r="EI236" i="9"/>
  <c r="CV167" i="9"/>
  <c r="CV168" i="9" s="1"/>
  <c r="CV169" i="9" s="1"/>
  <c r="CV225" i="9" s="1"/>
  <c r="DN236" i="9"/>
  <c r="CM236" i="9"/>
  <c r="CR124" i="9"/>
  <c r="CQ236" i="9"/>
  <c r="L236" i="9"/>
  <c r="CK124" i="9"/>
  <c r="CS124" i="9"/>
  <c r="DR236" i="9"/>
  <c r="BK236" i="9"/>
  <c r="BE236" i="9"/>
  <c r="AN236" i="9"/>
  <c r="EX124" i="9"/>
  <c r="AN124" i="9"/>
  <c r="EP124" i="9"/>
  <c r="W124" i="9"/>
  <c r="DT124" i="9"/>
  <c r="BP236" i="9"/>
  <c r="AE236" i="9"/>
  <c r="BY236" i="9"/>
  <c r="Q236" i="9"/>
  <c r="FX236" i="9"/>
  <c r="FN236" i="9"/>
  <c r="EJ124" i="9"/>
  <c r="M124" i="9"/>
  <c r="AI124" i="9"/>
  <c r="FM236" i="9"/>
  <c r="W236" i="9"/>
  <c r="AS236" i="9"/>
  <c r="CC124" i="9"/>
  <c r="EJ236" i="9"/>
  <c r="DK236" i="9"/>
  <c r="EA236" i="9"/>
  <c r="FI236" i="9"/>
  <c r="EN236" i="9"/>
  <c r="AB124" i="9"/>
  <c r="EQ236" i="9"/>
  <c r="FS236" i="9"/>
  <c r="FW236" i="9"/>
  <c r="AR236" i="9"/>
  <c r="CY124" i="9"/>
  <c r="DX236" i="9"/>
  <c r="AI236" i="9"/>
  <c r="EB236" i="9"/>
  <c r="BD236" i="9"/>
  <c r="DT236" i="9"/>
  <c r="CA236" i="9"/>
  <c r="EV236" i="9"/>
  <c r="DD236" i="9"/>
  <c r="CN236" i="9"/>
  <c r="FR236" i="9"/>
  <c r="BC236" i="9"/>
  <c r="DG236" i="9"/>
  <c r="P124" i="9"/>
  <c r="BI124" i="9"/>
  <c r="CZ236" i="9"/>
  <c r="CX124" i="9"/>
  <c r="CB236" i="9"/>
  <c r="T236" i="9"/>
  <c r="BZ124" i="9"/>
  <c r="CP236" i="9"/>
  <c r="AV124" i="9"/>
  <c r="FQ236" i="9"/>
  <c r="CF236" i="9"/>
  <c r="F236" i="9"/>
  <c r="BM236" i="9"/>
  <c r="CG124" i="9"/>
  <c r="AC236" i="9"/>
  <c r="N236" i="9"/>
  <c r="Y236" i="9"/>
  <c r="EX236" i="9"/>
  <c r="EC236" i="9"/>
  <c r="AK128" i="9"/>
  <c r="AK222" i="9" s="1"/>
  <c r="AK167" i="9"/>
  <c r="AK168" i="9" s="1"/>
  <c r="AK169" i="9" s="1"/>
  <c r="AK225" i="9" s="1"/>
  <c r="EM167" i="9"/>
  <c r="EM168" i="9" s="1"/>
  <c r="EM169" i="9" s="1"/>
  <c r="EM225" i="9" s="1"/>
  <c r="EM128" i="9"/>
  <c r="EM222" i="9" s="1"/>
  <c r="EM150" i="9"/>
  <c r="DM236" i="9"/>
  <c r="BR236" i="9"/>
  <c r="CW236" i="9"/>
  <c r="FP236" i="9"/>
  <c r="AL236" i="9"/>
  <c r="DU236" i="9"/>
  <c r="FC236" i="9"/>
  <c r="AO236" i="9"/>
  <c r="FU236" i="9"/>
  <c r="DQ236" i="9"/>
  <c r="J236" i="9"/>
  <c r="EE236" i="9"/>
  <c r="DC236" i="9"/>
  <c r="ET236" i="9"/>
  <c r="S124" i="9"/>
  <c r="BX236" i="9"/>
  <c r="BW236" i="9"/>
  <c r="FG124" i="9"/>
  <c r="AB236" i="9"/>
  <c r="CX236" i="9"/>
  <c r="AV236" i="9"/>
  <c r="BU124" i="9"/>
  <c r="G124" i="9"/>
  <c r="D124" i="9"/>
  <c r="AY124" i="9"/>
  <c r="EW236" i="9"/>
  <c r="BM124" i="9"/>
  <c r="EE124" i="9"/>
  <c r="X124" i="9"/>
  <c r="AY236" i="9"/>
  <c r="C109" i="9"/>
  <c r="C191" i="9"/>
  <c r="C115" i="9"/>
  <c r="C104" i="9"/>
  <c r="FZ104" i="9" s="1"/>
  <c r="C112" i="9"/>
  <c r="C207" i="9"/>
  <c r="C184" i="9"/>
  <c r="C188" i="9" s="1"/>
  <c r="C150" i="9"/>
  <c r="FZ103" i="9"/>
  <c r="GB103" i="9" s="1"/>
  <c r="ES236" i="9"/>
  <c r="Q124" i="9"/>
  <c r="EW124" i="9"/>
  <c r="EH236" i="9"/>
  <c r="AT124" i="9"/>
  <c r="BJ124" i="9"/>
  <c r="AX124" i="9"/>
  <c r="EH124" i="9"/>
  <c r="BB236" i="9"/>
  <c r="FO124" i="9"/>
  <c r="FT124" i="9"/>
  <c r="BE124" i="9"/>
  <c r="BT124" i="9"/>
  <c r="S236" i="9"/>
  <c r="AK236" i="9"/>
  <c r="BH236" i="9"/>
  <c r="M236" i="9"/>
  <c r="BF236" i="9"/>
  <c r="DE236" i="9"/>
  <c r="DO236" i="9"/>
  <c r="CI236" i="9"/>
  <c r="X236" i="9"/>
  <c r="DW236" i="9"/>
  <c r="BA236" i="9"/>
  <c r="CQ124" i="9"/>
  <c r="FZ127" i="9"/>
  <c r="CH236" i="9"/>
  <c r="BB124" i="9"/>
  <c r="CS236" i="9"/>
  <c r="U124" i="9"/>
  <c r="BN236" i="9"/>
  <c r="AW236" i="9"/>
  <c r="BC124" i="9"/>
  <c r="EM236" i="9"/>
  <c r="FA124" i="9"/>
  <c r="EL236" i="9"/>
  <c r="BO236" i="9"/>
  <c r="R209" i="9"/>
  <c r="R267" i="9"/>
  <c r="AD236" i="9"/>
  <c r="FL236" i="9"/>
  <c r="FS124" i="9"/>
  <c r="DZ124" i="9"/>
  <c r="DV236" i="9"/>
  <c r="AG124" i="9"/>
  <c r="EZ124" i="9"/>
  <c r="CI124" i="9"/>
  <c r="EP236" i="9"/>
  <c r="AG236" i="9"/>
  <c r="AJ236" i="9"/>
  <c r="C219" i="9"/>
  <c r="FZ214" i="9"/>
  <c r="CJ236" i="9"/>
  <c r="FE236" i="9"/>
  <c r="DJ124" i="9"/>
  <c r="EF236" i="9"/>
  <c r="EU236" i="9"/>
  <c r="DI236" i="9"/>
  <c r="CL236" i="9"/>
  <c r="I236" i="9"/>
  <c r="CM124" i="9"/>
  <c r="DG124" i="9"/>
  <c r="CT236" i="9"/>
  <c r="FG236" i="9"/>
  <c r="FA236" i="9"/>
  <c r="O236" i="9"/>
  <c r="BH124" i="9"/>
  <c r="Y124" i="9"/>
  <c r="G236" i="9"/>
  <c r="EG124" i="9"/>
  <c r="DL124" i="9"/>
  <c r="BQ236" i="9"/>
  <c r="AQ124" i="9"/>
  <c r="FK236" i="9"/>
  <c r="FM124" i="9"/>
  <c r="CV236" i="9"/>
  <c r="CR236" i="9"/>
  <c r="BN124" i="9"/>
  <c r="FW124" i="9"/>
  <c r="EL124" i="9"/>
  <c r="CZ167" i="9"/>
  <c r="CZ168" i="9" s="1"/>
  <c r="CZ169" i="9" s="1"/>
  <c r="CZ225" i="9" s="1"/>
  <c r="CZ128" i="9"/>
  <c r="CZ222" i="9" s="1"/>
  <c r="FT236" i="9"/>
  <c r="EZ236" i="9"/>
  <c r="BV236" i="9"/>
  <c r="D124" i="7"/>
  <c r="D79" i="7"/>
  <c r="D130" i="7"/>
  <c r="D85" i="7"/>
  <c r="I27" i="7" s="1"/>
  <c r="I15" i="7"/>
  <c r="U236" i="9"/>
  <c r="FJ124" i="9"/>
  <c r="AH236" i="9"/>
  <c r="DV167" i="9"/>
  <c r="DV168" i="9" s="1"/>
  <c r="DV169" i="9" s="1"/>
  <c r="DV225" i="9" s="1"/>
  <c r="AZ236" i="9"/>
  <c r="DF236" i="9"/>
  <c r="FR124" i="9"/>
  <c r="BI236" i="9"/>
  <c r="CC236" i="9"/>
  <c r="BX124" i="9"/>
  <c r="BS236" i="9"/>
  <c r="BU236" i="9"/>
  <c r="AF236" i="9"/>
  <c r="ES124" i="9"/>
  <c r="J124" i="9"/>
  <c r="AX236" i="9"/>
  <c r="H124" i="9"/>
  <c r="FD124" i="9"/>
  <c r="CG236" i="9"/>
  <c r="AA236" i="9"/>
  <c r="FV236" i="9"/>
  <c r="AF124" i="9"/>
  <c r="FB236" i="9"/>
  <c r="CY236" i="9"/>
  <c r="EG236" i="9"/>
  <c r="BL124" i="9"/>
  <c r="Z236" i="9"/>
  <c r="AP236" i="9"/>
  <c r="BJ236" i="9"/>
  <c r="BO124" i="9"/>
  <c r="FF236" i="9"/>
  <c r="Z124" i="9"/>
  <c r="CU124" i="9"/>
  <c r="BQ124" i="9"/>
  <c r="E236" i="9"/>
  <c r="EK236" i="9"/>
  <c r="DY236" i="9"/>
  <c r="EU124" i="9"/>
  <c r="AQ236" i="9"/>
  <c r="AP124" i="9"/>
  <c r="AM124" i="9"/>
  <c r="DF167" i="9"/>
  <c r="DF168" i="9" s="1"/>
  <c r="DF169" i="9" s="1"/>
  <c r="DF225" i="9" s="1"/>
  <c r="DF128" i="9"/>
  <c r="DF222" i="9" s="1"/>
  <c r="FD236" i="9"/>
  <c r="EK124" i="9"/>
  <c r="DH236" i="9"/>
  <c r="FP124" i="9"/>
  <c r="AU236" i="9"/>
  <c r="P236" i="9"/>
  <c r="AA124" i="9"/>
  <c r="DL236" i="9"/>
  <c r="V124" i="9"/>
  <c r="BG124" i="9"/>
  <c r="ED124" i="9"/>
  <c r="V236" i="9"/>
  <c r="R119" i="9"/>
  <c r="R122" i="9"/>
  <c r="I124" i="9"/>
  <c r="DS124" i="9"/>
  <c r="AJ124" i="9"/>
  <c r="FF124" i="9"/>
  <c r="DP236" i="9"/>
  <c r="AC124" i="9"/>
  <c r="CD124" i="9"/>
  <c r="EY236" i="9"/>
  <c r="ET124" i="9"/>
  <c r="EO124" i="9"/>
  <c r="DX124" i="9"/>
  <c r="H236" i="9"/>
  <c r="FN124" i="9"/>
  <c r="CE236" i="9"/>
  <c r="FE124" i="9"/>
  <c r="CN124" i="9"/>
  <c r="DE124" i="9"/>
  <c r="FZ165" i="1"/>
  <c r="C322" i="3"/>
  <c r="CE150" i="9" l="1"/>
  <c r="CE167" i="9"/>
  <c r="CE168" i="9" s="1"/>
  <c r="CE169" i="9" s="1"/>
  <c r="CE225" i="9" s="1"/>
  <c r="AE128" i="9"/>
  <c r="AE222" i="9" s="1"/>
  <c r="DH128" i="9"/>
  <c r="DH222" i="9" s="1"/>
  <c r="DP128" i="9"/>
  <c r="DP222" i="9" s="1"/>
  <c r="DP150" i="9"/>
  <c r="DI128" i="9"/>
  <c r="DI222" i="9" s="1"/>
  <c r="EF167" i="9"/>
  <c r="EF168" i="9" s="1"/>
  <c r="EF169" i="9" s="1"/>
  <c r="EF225" i="9" s="1"/>
  <c r="AZ128" i="9"/>
  <c r="AZ222" i="9" s="1"/>
  <c r="FI128" i="9"/>
  <c r="FI222" i="9" s="1"/>
  <c r="DK128" i="9"/>
  <c r="DK222" i="9" s="1"/>
  <c r="AE150" i="9"/>
  <c r="L167" i="9"/>
  <c r="L168" i="9" s="1"/>
  <c r="L169" i="9" s="1"/>
  <c r="L225" i="9" s="1"/>
  <c r="FV167" i="9"/>
  <c r="FV168" i="9" s="1"/>
  <c r="FV169" i="9" s="1"/>
  <c r="FV225" i="9" s="1"/>
  <c r="CA150" i="9"/>
  <c r="CA167" i="9"/>
  <c r="CA168" i="9" s="1"/>
  <c r="CA169" i="9" s="1"/>
  <c r="CA225" i="9" s="1"/>
  <c r="BV167" i="9"/>
  <c r="BV168" i="9" s="1"/>
  <c r="BV169" i="9" s="1"/>
  <c r="BV225" i="9" s="1"/>
  <c r="CV128" i="9"/>
  <c r="CV222" i="9" s="1"/>
  <c r="FQ128" i="9"/>
  <c r="FQ222" i="9" s="1"/>
  <c r="BR128" i="9"/>
  <c r="BR222" i="9" s="1"/>
  <c r="AL150" i="9"/>
  <c r="EY167" i="9"/>
  <c r="EY168" i="9" s="1"/>
  <c r="EY169" i="9" s="1"/>
  <c r="EY225" i="9" s="1"/>
  <c r="AU167" i="9"/>
  <c r="AU168" i="9" s="1"/>
  <c r="AU169" i="9" s="1"/>
  <c r="AU225" i="9" s="1"/>
  <c r="AU150" i="9"/>
  <c r="DY167" i="9"/>
  <c r="DY168" i="9" s="1"/>
  <c r="DY169" i="9" s="1"/>
  <c r="DY225" i="9" s="1"/>
  <c r="DY150" i="9"/>
  <c r="AO128" i="9"/>
  <c r="AO222" i="9" s="1"/>
  <c r="FB150" i="9"/>
  <c r="DA128" i="9"/>
  <c r="DA222" i="9" s="1"/>
  <c r="DO128" i="9"/>
  <c r="DO222" i="9" s="1"/>
  <c r="EC150" i="9"/>
  <c r="EC128" i="9"/>
  <c r="EC222" i="9" s="1"/>
  <c r="DA167" i="9"/>
  <c r="DA168" i="9" s="1"/>
  <c r="DA169" i="9" s="1"/>
  <c r="DA225" i="9" s="1"/>
  <c r="CW150" i="9"/>
  <c r="FH128" i="9"/>
  <c r="FH222" i="9" s="1"/>
  <c r="AW167" i="9"/>
  <c r="AW168" i="9" s="1"/>
  <c r="AW169" i="9" s="1"/>
  <c r="AW225" i="9" s="1"/>
  <c r="ER150" i="9"/>
  <c r="ER128" i="9"/>
  <c r="ER222" i="9" s="1"/>
  <c r="CT167" i="9"/>
  <c r="CT168" i="9" s="1"/>
  <c r="CT169" i="9" s="1"/>
  <c r="CT225" i="9" s="1"/>
  <c r="DM150" i="9"/>
  <c r="DM128" i="9"/>
  <c r="DM222" i="9" s="1"/>
  <c r="DV150" i="9"/>
  <c r="CL128" i="9"/>
  <c r="CL222" i="9" s="1"/>
  <c r="AL128" i="9"/>
  <c r="AL222" i="9" s="1"/>
  <c r="DB150" i="9"/>
  <c r="FU128" i="9"/>
  <c r="FU222" i="9" s="1"/>
  <c r="EN167" i="9"/>
  <c r="EN168" i="9" s="1"/>
  <c r="EN169" i="9" s="1"/>
  <c r="EN225" i="9" s="1"/>
  <c r="EI167" i="9"/>
  <c r="EI168" i="9" s="1"/>
  <c r="EI169" i="9" s="1"/>
  <c r="EI225" i="9" s="1"/>
  <c r="FK128" i="9"/>
  <c r="FK222" i="9" s="1"/>
  <c r="AS128" i="9"/>
  <c r="AS222" i="9" s="1"/>
  <c r="CF128" i="9"/>
  <c r="CF222" i="9" s="1"/>
  <c r="EA128" i="9"/>
  <c r="EA222" i="9" s="1"/>
  <c r="CF150" i="9"/>
  <c r="DN128" i="9"/>
  <c r="DN222" i="9" s="1"/>
  <c r="CW167" i="9"/>
  <c r="CW168" i="9" s="1"/>
  <c r="CW169" i="9" s="1"/>
  <c r="CW225" i="9" s="1"/>
  <c r="BP128" i="9"/>
  <c r="BP222" i="9" s="1"/>
  <c r="CJ167" i="9"/>
  <c r="CJ168" i="9" s="1"/>
  <c r="CJ169" i="9" s="1"/>
  <c r="CJ225" i="9" s="1"/>
  <c r="DU150" i="9"/>
  <c r="BP167" i="9"/>
  <c r="BP168" i="9" s="1"/>
  <c r="BP169" i="9" s="1"/>
  <c r="BP225" i="9" s="1"/>
  <c r="FH167" i="9"/>
  <c r="FH168" i="9" s="1"/>
  <c r="FH169" i="9" s="1"/>
  <c r="FH225" i="9" s="1"/>
  <c r="DB167" i="9"/>
  <c r="DB168" i="9" s="1"/>
  <c r="DB169" i="9" s="1"/>
  <c r="DB225" i="9" s="1"/>
  <c r="BA128" i="9"/>
  <c r="BA222" i="9" s="1"/>
  <c r="DD150" i="9"/>
  <c r="DD128" i="9"/>
  <c r="DD222" i="9" s="1"/>
  <c r="K150" i="9"/>
  <c r="CP128" i="9"/>
  <c r="CP222" i="9" s="1"/>
  <c r="K128" i="9"/>
  <c r="K222" i="9" s="1"/>
  <c r="BW128" i="9"/>
  <c r="BW222" i="9" s="1"/>
  <c r="EQ128" i="9"/>
  <c r="EQ222" i="9" s="1"/>
  <c r="AW150" i="9"/>
  <c r="AR128" i="9"/>
  <c r="AR222" i="9" s="1"/>
  <c r="DC167" i="9"/>
  <c r="DC168" i="9" s="1"/>
  <c r="DU128" i="9"/>
  <c r="DU222" i="9" s="1"/>
  <c r="FB128" i="9"/>
  <c r="FB222" i="9" s="1"/>
  <c r="FC128" i="9"/>
  <c r="FC222" i="9" s="1"/>
  <c r="F128" i="9"/>
  <c r="F222" i="9" s="1"/>
  <c r="CH128" i="9"/>
  <c r="CH222" i="9" s="1"/>
  <c r="EB128" i="9"/>
  <c r="EB222" i="9" s="1"/>
  <c r="N167" i="9"/>
  <c r="N168" i="9" s="1"/>
  <c r="N169" i="9" s="1"/>
  <c r="N225" i="9" s="1"/>
  <c r="CH150" i="9"/>
  <c r="AD128" i="9"/>
  <c r="AD222" i="9" s="1"/>
  <c r="FX150" i="9"/>
  <c r="FX128" i="9"/>
  <c r="FX222" i="9" s="1"/>
  <c r="CB128" i="9"/>
  <c r="CB222" i="9" s="1"/>
  <c r="DW128" i="9"/>
  <c r="DW222" i="9" s="1"/>
  <c r="DW150" i="9"/>
  <c r="DC128" i="9"/>
  <c r="DC222" i="9" s="1"/>
  <c r="CT150" i="9"/>
  <c r="CO128" i="9"/>
  <c r="CO222" i="9" s="1"/>
  <c r="DQ167" i="9"/>
  <c r="DQ168" i="9" s="1"/>
  <c r="DQ169" i="9" s="1"/>
  <c r="DQ225" i="9" s="1"/>
  <c r="BD128" i="9"/>
  <c r="BD222" i="9" s="1"/>
  <c r="O128" i="9"/>
  <c r="O222" i="9" s="1"/>
  <c r="R124" i="9"/>
  <c r="R167" i="9" s="1"/>
  <c r="R168" i="9" s="1"/>
  <c r="R169" i="9" s="1"/>
  <c r="R225" i="9" s="1"/>
  <c r="EV128" i="9"/>
  <c r="EV222" i="9" s="1"/>
  <c r="EV150" i="9"/>
  <c r="BY128" i="9"/>
  <c r="BY222" i="9" s="1"/>
  <c r="BF128" i="9"/>
  <c r="BF222" i="9" s="1"/>
  <c r="BY150" i="9"/>
  <c r="DR128" i="9"/>
  <c r="DR222" i="9" s="1"/>
  <c r="BK167" i="9"/>
  <c r="BK168" i="9" s="1"/>
  <c r="BK169" i="9" s="1"/>
  <c r="BK225" i="9" s="1"/>
  <c r="BS167" i="9"/>
  <c r="BS168" i="9" s="1"/>
  <c r="BS169" i="9" s="1"/>
  <c r="BS225" i="9" s="1"/>
  <c r="FL167" i="9"/>
  <c r="FL168" i="9" s="1"/>
  <c r="FL169" i="9" s="1"/>
  <c r="FL225" i="9" s="1"/>
  <c r="E128" i="9"/>
  <c r="E222" i="9" s="1"/>
  <c r="AH128" i="9"/>
  <c r="AH222" i="9" s="1"/>
  <c r="EJ128" i="9"/>
  <c r="EJ222" i="9" s="1"/>
  <c r="EJ167" i="9"/>
  <c r="EJ168" i="9" s="1"/>
  <c r="EJ169" i="9" s="1"/>
  <c r="EJ225" i="9" s="1"/>
  <c r="AC167" i="9"/>
  <c r="AC168" i="9" s="1"/>
  <c r="AC169" i="9" s="1"/>
  <c r="AC225" i="9" s="1"/>
  <c r="AC128" i="9"/>
  <c r="AC222" i="9" s="1"/>
  <c r="EK167" i="9"/>
  <c r="EK168" i="9" s="1"/>
  <c r="EK169" i="9" s="1"/>
  <c r="EK225" i="9" s="1"/>
  <c r="EK128" i="9"/>
  <c r="EK222" i="9" s="1"/>
  <c r="Z167" i="9"/>
  <c r="Z168" i="9" s="1"/>
  <c r="Z169" i="9" s="1"/>
  <c r="Z225" i="9" s="1"/>
  <c r="Z150" i="9"/>
  <c r="Z128" i="9"/>
  <c r="Z222" i="9" s="1"/>
  <c r="H128" i="9"/>
  <c r="H222" i="9" s="1"/>
  <c r="H167" i="9"/>
  <c r="H168" i="9" s="1"/>
  <c r="H169" i="9" s="1"/>
  <c r="H225" i="9" s="1"/>
  <c r="DL167" i="9"/>
  <c r="DL168" i="9" s="1"/>
  <c r="DL169" i="9" s="1"/>
  <c r="DL225" i="9" s="1"/>
  <c r="DL128" i="9"/>
  <c r="DL222" i="9" s="1"/>
  <c r="DG167" i="9"/>
  <c r="DG168" i="9" s="1"/>
  <c r="DG169" i="9" s="1"/>
  <c r="DG225" i="9" s="1"/>
  <c r="DG150" i="9"/>
  <c r="DG128" i="9"/>
  <c r="DG222" i="9" s="1"/>
  <c r="AV167" i="9"/>
  <c r="AV168" i="9" s="1"/>
  <c r="AV169" i="9" s="1"/>
  <c r="AV225" i="9" s="1"/>
  <c r="AV128" i="9"/>
  <c r="AV222" i="9" s="1"/>
  <c r="AV150" i="9"/>
  <c r="CY167" i="9"/>
  <c r="CY168" i="9" s="1"/>
  <c r="CY169" i="9" s="1"/>
  <c r="CY225" i="9" s="1"/>
  <c r="CY128" i="9"/>
  <c r="CY222" i="9" s="1"/>
  <c r="CY150" i="9"/>
  <c r="W167" i="9"/>
  <c r="W168" i="9" s="1"/>
  <c r="W169" i="9" s="1"/>
  <c r="W225" i="9" s="1"/>
  <c r="W128" i="9"/>
  <c r="W222" i="9" s="1"/>
  <c r="W150" i="9"/>
  <c r="CS167" i="9"/>
  <c r="CS168" i="9" s="1"/>
  <c r="CS169" i="9" s="1"/>
  <c r="CS225" i="9" s="1"/>
  <c r="CS128" i="9"/>
  <c r="CS222" i="9" s="1"/>
  <c r="CS150" i="9"/>
  <c r="CD167" i="9"/>
  <c r="CD168" i="9" s="1"/>
  <c r="CD169" i="9" s="1"/>
  <c r="CD225" i="9" s="1"/>
  <c r="CD128" i="9"/>
  <c r="CD222" i="9" s="1"/>
  <c r="CD150" i="9"/>
  <c r="EG150" i="9"/>
  <c r="EG167" i="9"/>
  <c r="EG168" i="9" s="1"/>
  <c r="EG169" i="9" s="1"/>
  <c r="EG225" i="9" s="1"/>
  <c r="EG128" i="9"/>
  <c r="EG222" i="9" s="1"/>
  <c r="CM167" i="9"/>
  <c r="CM168" i="9" s="1"/>
  <c r="CM169" i="9" s="1"/>
  <c r="CM225" i="9" s="1"/>
  <c r="CM128" i="9"/>
  <c r="CM222" i="9" s="1"/>
  <c r="CQ128" i="9"/>
  <c r="CQ222" i="9" s="1"/>
  <c r="CQ167" i="9"/>
  <c r="CQ168" i="9" s="1"/>
  <c r="CQ169" i="9" s="1"/>
  <c r="CQ225" i="9" s="1"/>
  <c r="EH167" i="9"/>
  <c r="EH168" i="9" s="1"/>
  <c r="EH169" i="9" s="1"/>
  <c r="EH225" i="9" s="1"/>
  <c r="EH150" i="9"/>
  <c r="EH128" i="9"/>
  <c r="EH222" i="9" s="1"/>
  <c r="EP128" i="9"/>
  <c r="EP222" i="9" s="1"/>
  <c r="EP167" i="9"/>
  <c r="EP168" i="9" s="1"/>
  <c r="EP169" i="9" s="1"/>
  <c r="EP225" i="9" s="1"/>
  <c r="EP150" i="9"/>
  <c r="CK167" i="9"/>
  <c r="CK168" i="9" s="1"/>
  <c r="CK169" i="9" s="1"/>
  <c r="CK225" i="9" s="1"/>
  <c r="CK128" i="9"/>
  <c r="CK222" i="9" s="1"/>
  <c r="CU167" i="9"/>
  <c r="CU168" i="9" s="1"/>
  <c r="CU169" i="9" s="1"/>
  <c r="CU225" i="9" s="1"/>
  <c r="CU128" i="9"/>
  <c r="CU222" i="9" s="1"/>
  <c r="DT128" i="9"/>
  <c r="DT222" i="9" s="1"/>
  <c r="DT167" i="9"/>
  <c r="DT168" i="9" s="1"/>
  <c r="DT169" i="9" s="1"/>
  <c r="DT225" i="9" s="1"/>
  <c r="DT150" i="9"/>
  <c r="FM167" i="9"/>
  <c r="FM168" i="9" s="1"/>
  <c r="FM169" i="9" s="1"/>
  <c r="FM225" i="9" s="1"/>
  <c r="FM128" i="9"/>
  <c r="FM222" i="9" s="1"/>
  <c r="BC167" i="9"/>
  <c r="BC168" i="9" s="1"/>
  <c r="BC169" i="9" s="1"/>
  <c r="BC225" i="9" s="1"/>
  <c r="BC128" i="9"/>
  <c r="BC222" i="9" s="1"/>
  <c r="AX128" i="9"/>
  <c r="AX222" i="9" s="1"/>
  <c r="AX167" i="9"/>
  <c r="AX168" i="9" s="1"/>
  <c r="AX169" i="9" s="1"/>
  <c r="AX225" i="9" s="1"/>
  <c r="AX150" i="9"/>
  <c r="C111" i="9"/>
  <c r="C113" i="9" s="1"/>
  <c r="FZ109" i="9"/>
  <c r="AY167" i="9"/>
  <c r="AY168" i="9" s="1"/>
  <c r="AY169" i="9" s="1"/>
  <c r="AY225" i="9" s="1"/>
  <c r="AY128" i="9"/>
  <c r="AY222" i="9" s="1"/>
  <c r="AY150" i="9"/>
  <c r="CX167" i="9"/>
  <c r="CX168" i="9" s="1"/>
  <c r="CX169" i="9" s="1"/>
  <c r="CX225" i="9" s="1"/>
  <c r="CX128" i="9"/>
  <c r="CX222" i="9" s="1"/>
  <c r="AN167" i="9"/>
  <c r="AN168" i="9" s="1"/>
  <c r="AN169" i="9" s="1"/>
  <c r="AN225" i="9" s="1"/>
  <c r="AN128" i="9"/>
  <c r="AN222" i="9" s="1"/>
  <c r="AN150" i="9"/>
  <c r="ED167" i="9"/>
  <c r="ED168" i="9" s="1"/>
  <c r="ED169" i="9" s="1"/>
  <c r="ED225" i="9" s="1"/>
  <c r="ED128" i="9"/>
  <c r="ED222" i="9" s="1"/>
  <c r="EL167" i="9"/>
  <c r="EL168" i="9" s="1"/>
  <c r="EL169" i="9" s="1"/>
  <c r="EL225" i="9" s="1"/>
  <c r="EL128" i="9"/>
  <c r="EL222" i="9" s="1"/>
  <c r="DZ167" i="9"/>
  <c r="DZ168" i="9" s="1"/>
  <c r="DZ169" i="9" s="1"/>
  <c r="DZ225" i="9" s="1"/>
  <c r="DZ128" i="9"/>
  <c r="DZ222" i="9" s="1"/>
  <c r="BJ167" i="9"/>
  <c r="BJ168" i="9" s="1"/>
  <c r="BJ169" i="9" s="1"/>
  <c r="BJ225" i="9" s="1"/>
  <c r="BJ128" i="9"/>
  <c r="BJ222" i="9" s="1"/>
  <c r="D128" i="9"/>
  <c r="D222" i="9" s="1"/>
  <c r="D167" i="9"/>
  <c r="D168" i="9" s="1"/>
  <c r="D169" i="9" s="1"/>
  <c r="D225" i="9" s="1"/>
  <c r="S167" i="9"/>
  <c r="S168" i="9" s="1"/>
  <c r="S169" i="9" s="1"/>
  <c r="S225" i="9" s="1"/>
  <c r="S128" i="9"/>
  <c r="S222" i="9" s="1"/>
  <c r="EX150" i="9"/>
  <c r="EX167" i="9"/>
  <c r="EX168" i="9" s="1"/>
  <c r="EX169" i="9" s="1"/>
  <c r="EX225" i="9" s="1"/>
  <c r="EX128" i="9"/>
  <c r="EX222" i="9" s="1"/>
  <c r="C119" i="9"/>
  <c r="C122" i="9"/>
  <c r="DE167" i="9"/>
  <c r="DE168" i="9" s="1"/>
  <c r="DE169" i="9" s="1"/>
  <c r="DE225" i="9" s="1"/>
  <c r="DE128" i="9"/>
  <c r="DE222" i="9" s="1"/>
  <c r="DE150" i="9"/>
  <c r="DX128" i="9"/>
  <c r="DX222" i="9" s="1"/>
  <c r="DX167" i="9"/>
  <c r="DX168" i="9" s="1"/>
  <c r="DX169" i="9" s="1"/>
  <c r="DX225" i="9" s="1"/>
  <c r="DX150" i="9"/>
  <c r="BG128" i="9"/>
  <c r="BG222" i="9" s="1"/>
  <c r="BG167" i="9"/>
  <c r="BG168" i="9" s="1"/>
  <c r="BG169" i="9" s="1"/>
  <c r="BG225" i="9" s="1"/>
  <c r="EU128" i="9"/>
  <c r="EU222" i="9" s="1"/>
  <c r="EU167" i="9"/>
  <c r="EU168" i="9" s="1"/>
  <c r="EU169" i="9" s="1"/>
  <c r="EU225" i="9" s="1"/>
  <c r="BL128" i="9"/>
  <c r="BL222" i="9" s="1"/>
  <c r="BL167" i="9"/>
  <c r="BL168" i="9" s="1"/>
  <c r="BL169" i="9" s="1"/>
  <c r="BL225" i="9" s="1"/>
  <c r="BL150" i="9"/>
  <c r="FW128" i="9"/>
  <c r="FW222" i="9" s="1"/>
  <c r="FW167" i="9"/>
  <c r="FW168" i="9" s="1"/>
  <c r="FW169" i="9" s="1"/>
  <c r="FW225" i="9" s="1"/>
  <c r="FW150" i="9"/>
  <c r="BB167" i="9"/>
  <c r="BB168" i="9" s="1"/>
  <c r="BB169" i="9" s="1"/>
  <c r="BB225" i="9" s="1"/>
  <c r="BB128" i="9"/>
  <c r="BB222" i="9" s="1"/>
  <c r="AT167" i="9"/>
  <c r="AT168" i="9" s="1"/>
  <c r="AT169" i="9" s="1"/>
  <c r="AT225" i="9" s="1"/>
  <c r="AT128" i="9"/>
  <c r="AT222" i="9" s="1"/>
  <c r="G167" i="9"/>
  <c r="G168" i="9" s="1"/>
  <c r="G169" i="9" s="1"/>
  <c r="G225" i="9" s="1"/>
  <c r="G128" i="9"/>
  <c r="G222" i="9" s="1"/>
  <c r="CN167" i="9"/>
  <c r="CN168" i="9" s="1"/>
  <c r="CN169" i="9" s="1"/>
  <c r="CN225" i="9" s="1"/>
  <c r="CN128" i="9"/>
  <c r="CN222" i="9" s="1"/>
  <c r="EO167" i="9"/>
  <c r="EO168" i="9" s="1"/>
  <c r="EO169" i="9" s="1"/>
  <c r="EO225" i="9" s="1"/>
  <c r="EO150" i="9"/>
  <c r="EO128" i="9"/>
  <c r="EO222" i="9" s="1"/>
  <c r="FF167" i="9"/>
  <c r="FF168" i="9" s="1"/>
  <c r="FF169" i="9" s="1"/>
  <c r="FF225" i="9" s="1"/>
  <c r="FF128" i="9"/>
  <c r="FF222" i="9" s="1"/>
  <c r="FF150" i="9"/>
  <c r="V167" i="9"/>
  <c r="V168" i="9" s="1"/>
  <c r="V169" i="9" s="1"/>
  <c r="V225" i="9" s="1"/>
  <c r="V150" i="9"/>
  <c r="V128" i="9"/>
  <c r="V222" i="9" s="1"/>
  <c r="BO128" i="9"/>
  <c r="BO222" i="9" s="1"/>
  <c r="BO167" i="9"/>
  <c r="BO168" i="9" s="1"/>
  <c r="BO169" i="9" s="1"/>
  <c r="BO225" i="9" s="1"/>
  <c r="AF167" i="9"/>
  <c r="AF168" i="9" s="1"/>
  <c r="AF169" i="9" s="1"/>
  <c r="AF225" i="9" s="1"/>
  <c r="AF128" i="9"/>
  <c r="AF222" i="9" s="1"/>
  <c r="AF150" i="9"/>
  <c r="J167" i="9"/>
  <c r="J168" i="9" s="1"/>
  <c r="J169" i="9" s="1"/>
  <c r="J225" i="9" s="1"/>
  <c r="J128" i="9"/>
  <c r="J222" i="9" s="1"/>
  <c r="BN167" i="9"/>
  <c r="BN168" i="9" s="1"/>
  <c r="BN169" i="9" s="1"/>
  <c r="BN225" i="9" s="1"/>
  <c r="BN128" i="9"/>
  <c r="BN222" i="9" s="1"/>
  <c r="R236" i="9"/>
  <c r="FA167" i="9"/>
  <c r="FA168" i="9" s="1"/>
  <c r="FA169" i="9" s="1"/>
  <c r="FA225" i="9" s="1"/>
  <c r="FA128" i="9"/>
  <c r="FA222" i="9" s="1"/>
  <c r="BT150" i="9"/>
  <c r="BT167" i="9"/>
  <c r="BT168" i="9" s="1"/>
  <c r="BT169" i="9" s="1"/>
  <c r="BT225" i="9" s="1"/>
  <c r="BT128" i="9"/>
  <c r="BT222" i="9" s="1"/>
  <c r="BU167" i="9"/>
  <c r="BU168" i="9" s="1"/>
  <c r="BU169" i="9" s="1"/>
  <c r="BU225" i="9" s="1"/>
  <c r="BU128" i="9"/>
  <c r="BU222" i="9" s="1"/>
  <c r="BU150" i="9"/>
  <c r="BZ167" i="9"/>
  <c r="BZ168" i="9" s="1"/>
  <c r="BZ169" i="9" s="1"/>
  <c r="BZ225" i="9" s="1"/>
  <c r="BZ150" i="9"/>
  <c r="BZ128" i="9"/>
  <c r="BZ222" i="9" s="1"/>
  <c r="FE167" i="9"/>
  <c r="FE168" i="9" s="1"/>
  <c r="FE169" i="9" s="1"/>
  <c r="FE225" i="9" s="1"/>
  <c r="FE128" i="9"/>
  <c r="FE222" i="9" s="1"/>
  <c r="FE150" i="9"/>
  <c r="AJ167" i="9"/>
  <c r="AJ168" i="9" s="1"/>
  <c r="AJ169" i="9" s="1"/>
  <c r="AJ225" i="9" s="1"/>
  <c r="AJ150" i="9"/>
  <c r="AJ128" i="9"/>
  <c r="AJ222" i="9" s="1"/>
  <c r="ES167" i="9"/>
  <c r="ES168" i="9" s="1"/>
  <c r="ES169" i="9" s="1"/>
  <c r="ES225" i="9" s="1"/>
  <c r="ES128" i="9"/>
  <c r="ES222" i="9" s="1"/>
  <c r="ES150" i="9"/>
  <c r="BX167" i="9"/>
  <c r="BX168" i="9" s="1"/>
  <c r="BX169" i="9" s="1"/>
  <c r="BX225" i="9" s="1"/>
  <c r="BX150" i="9"/>
  <c r="BX128" i="9"/>
  <c r="BX222" i="9" s="1"/>
  <c r="Y167" i="9"/>
  <c r="Y168" i="9" s="1"/>
  <c r="Y169" i="9" s="1"/>
  <c r="Y225" i="9" s="1"/>
  <c r="Y128" i="9"/>
  <c r="Y222" i="9" s="1"/>
  <c r="BE167" i="9"/>
  <c r="BE168" i="9" s="1"/>
  <c r="BE169" i="9" s="1"/>
  <c r="BE225" i="9" s="1"/>
  <c r="BE128" i="9"/>
  <c r="BE222" i="9" s="1"/>
  <c r="FG167" i="9"/>
  <c r="FG168" i="9" s="1"/>
  <c r="FG169" i="9" s="1"/>
  <c r="FG225" i="9" s="1"/>
  <c r="FG128" i="9"/>
  <c r="FG222" i="9" s="1"/>
  <c r="FG150" i="9"/>
  <c r="FN167" i="9"/>
  <c r="FN168" i="9" s="1"/>
  <c r="FN169" i="9" s="1"/>
  <c r="FN225" i="9" s="1"/>
  <c r="FN128" i="9"/>
  <c r="FN222" i="9" s="1"/>
  <c r="ET167" i="9"/>
  <c r="ET168" i="9" s="1"/>
  <c r="ET169" i="9" s="1"/>
  <c r="ET225" i="9" s="1"/>
  <c r="ET128" i="9"/>
  <c r="ET222" i="9" s="1"/>
  <c r="ET150" i="9"/>
  <c r="AQ167" i="9"/>
  <c r="AQ168" i="9" s="1"/>
  <c r="AQ169" i="9" s="1"/>
  <c r="AQ225" i="9" s="1"/>
  <c r="AQ150" i="9"/>
  <c r="AQ128" i="9"/>
  <c r="AQ222" i="9" s="1"/>
  <c r="BH167" i="9"/>
  <c r="BH168" i="9" s="1"/>
  <c r="BH169" i="9" s="1"/>
  <c r="BH225" i="9" s="1"/>
  <c r="BH128" i="9"/>
  <c r="BH222" i="9" s="1"/>
  <c r="C228" i="9"/>
  <c r="FZ228" i="9" s="1"/>
  <c r="FZ219" i="9"/>
  <c r="FS167" i="9"/>
  <c r="FS168" i="9" s="1"/>
  <c r="FS169" i="9" s="1"/>
  <c r="FS225" i="9" s="1"/>
  <c r="FS150" i="9"/>
  <c r="FS128" i="9"/>
  <c r="FS222" i="9" s="1"/>
  <c r="FT167" i="9"/>
  <c r="FT168" i="9" s="1"/>
  <c r="FT169" i="9" s="1"/>
  <c r="FT225" i="9" s="1"/>
  <c r="FT150" i="9"/>
  <c r="FT128" i="9"/>
  <c r="FT222" i="9" s="1"/>
  <c r="FZ188" i="9"/>
  <c r="GB188" i="9" s="1"/>
  <c r="C186" i="9"/>
  <c r="C187" i="9" s="1"/>
  <c r="X128" i="9"/>
  <c r="X222" i="9" s="1"/>
  <c r="X167" i="9"/>
  <c r="X168" i="9" s="1"/>
  <c r="X169" i="9" s="1"/>
  <c r="X225" i="9" s="1"/>
  <c r="X150" i="9"/>
  <c r="CG128" i="9"/>
  <c r="CG222" i="9" s="1"/>
  <c r="CG167" i="9"/>
  <c r="CG168" i="9" s="1"/>
  <c r="CG169" i="9" s="1"/>
  <c r="CG225" i="9" s="1"/>
  <c r="CG150" i="9"/>
  <c r="BI167" i="9"/>
  <c r="BI168" i="9" s="1"/>
  <c r="BI169" i="9" s="1"/>
  <c r="BI225" i="9" s="1"/>
  <c r="BI128" i="9"/>
  <c r="BI222" i="9" s="1"/>
  <c r="BI150" i="9"/>
  <c r="DS167" i="9"/>
  <c r="DS168" i="9" s="1"/>
  <c r="DS169" i="9" s="1"/>
  <c r="DS225" i="9" s="1"/>
  <c r="DS128" i="9"/>
  <c r="DS222" i="9" s="1"/>
  <c r="I167" i="9"/>
  <c r="I168" i="9" s="1"/>
  <c r="I169" i="9" s="1"/>
  <c r="I225" i="9" s="1"/>
  <c r="I128" i="9"/>
  <c r="I222" i="9" s="1"/>
  <c r="FR167" i="9"/>
  <c r="FR168" i="9" s="1"/>
  <c r="FR169" i="9" s="1"/>
  <c r="FR225" i="9" s="1"/>
  <c r="FR128" i="9"/>
  <c r="FR222" i="9" s="1"/>
  <c r="FR150" i="9"/>
  <c r="I53" i="7"/>
  <c r="CI167" i="9"/>
  <c r="CI168" i="9" s="1"/>
  <c r="CI169" i="9" s="1"/>
  <c r="CI225" i="9" s="1"/>
  <c r="CI128" i="9"/>
  <c r="CI222" i="9" s="1"/>
  <c r="FO167" i="9"/>
  <c r="FO168" i="9" s="1"/>
  <c r="FO169" i="9" s="1"/>
  <c r="FO225" i="9" s="1"/>
  <c r="FO128" i="9"/>
  <c r="FO222" i="9" s="1"/>
  <c r="C267" i="9"/>
  <c r="C209" i="9"/>
  <c r="EE167" i="9"/>
  <c r="EE168" i="9" s="1"/>
  <c r="EE169" i="9" s="1"/>
  <c r="EE225" i="9" s="1"/>
  <c r="EE128" i="9"/>
  <c r="EE222" i="9" s="1"/>
  <c r="EE150" i="9"/>
  <c r="P150" i="9"/>
  <c r="P167" i="9"/>
  <c r="P168" i="9" s="1"/>
  <c r="P169" i="9" s="1"/>
  <c r="P225" i="9" s="1"/>
  <c r="P128" i="9"/>
  <c r="P222" i="9" s="1"/>
  <c r="CC167" i="9"/>
  <c r="CC168" i="9" s="1"/>
  <c r="CC169" i="9" s="1"/>
  <c r="CC225" i="9" s="1"/>
  <c r="CC150" i="9"/>
  <c r="CC128" i="9"/>
  <c r="CC222" i="9" s="1"/>
  <c r="AP167" i="9"/>
  <c r="AP168" i="9" s="1"/>
  <c r="AP169" i="9" s="1"/>
  <c r="AP225" i="9" s="1"/>
  <c r="AP128" i="9"/>
  <c r="AP222" i="9" s="1"/>
  <c r="FP167" i="9"/>
  <c r="FP168" i="9" s="1"/>
  <c r="FP169" i="9" s="1"/>
  <c r="FP225" i="9" s="1"/>
  <c r="FP128" i="9"/>
  <c r="FP222" i="9" s="1"/>
  <c r="D80" i="7"/>
  <c r="I23" i="7" s="1"/>
  <c r="I22" i="7"/>
  <c r="EZ167" i="9"/>
  <c r="EZ168" i="9" s="1"/>
  <c r="EZ169" i="9" s="1"/>
  <c r="EZ225" i="9" s="1"/>
  <c r="EZ150" i="9"/>
  <c r="EZ128" i="9"/>
  <c r="EZ222" i="9" s="1"/>
  <c r="EW167" i="9"/>
  <c r="EW168" i="9" s="1"/>
  <c r="EW169" i="9" s="1"/>
  <c r="EW225" i="9" s="1"/>
  <c r="EW128" i="9"/>
  <c r="EW222" i="9" s="1"/>
  <c r="BM167" i="9"/>
  <c r="BM168" i="9" s="1"/>
  <c r="BM169" i="9" s="1"/>
  <c r="BM225" i="9" s="1"/>
  <c r="BM150" i="9"/>
  <c r="BM128" i="9"/>
  <c r="BM222" i="9" s="1"/>
  <c r="AB167" i="9"/>
  <c r="AB168" i="9" s="1"/>
  <c r="AB169" i="9" s="1"/>
  <c r="AB225" i="9" s="1"/>
  <c r="AB128" i="9"/>
  <c r="AB222" i="9" s="1"/>
  <c r="AI167" i="9"/>
  <c r="AI168" i="9" s="1"/>
  <c r="AI169" i="9" s="1"/>
  <c r="AI225" i="9" s="1"/>
  <c r="AI150" i="9"/>
  <c r="AI128" i="9"/>
  <c r="AI222" i="9" s="1"/>
  <c r="CR167" i="9"/>
  <c r="CR168" i="9" s="1"/>
  <c r="CR169" i="9" s="1"/>
  <c r="CR225" i="9" s="1"/>
  <c r="CR128" i="9"/>
  <c r="CR222" i="9" s="1"/>
  <c r="CR150" i="9"/>
  <c r="FD167" i="9"/>
  <c r="FD168" i="9" s="1"/>
  <c r="FD169" i="9" s="1"/>
  <c r="FD225" i="9" s="1"/>
  <c r="FD128" i="9"/>
  <c r="FD222" i="9" s="1"/>
  <c r="FD150" i="9"/>
  <c r="U167" i="9"/>
  <c r="U168" i="9" s="1"/>
  <c r="U169" i="9" s="1"/>
  <c r="U225" i="9" s="1"/>
  <c r="U150" i="9"/>
  <c r="U128" i="9"/>
  <c r="U222" i="9" s="1"/>
  <c r="AA167" i="9"/>
  <c r="AA168" i="9" s="1"/>
  <c r="AA169" i="9" s="1"/>
  <c r="AA225" i="9" s="1"/>
  <c r="AA128" i="9"/>
  <c r="AA222" i="9" s="1"/>
  <c r="AM128" i="9"/>
  <c r="AM222" i="9" s="1"/>
  <c r="AM167" i="9"/>
  <c r="AM168" i="9" s="1"/>
  <c r="AM169" i="9" s="1"/>
  <c r="AM225" i="9" s="1"/>
  <c r="AM150" i="9"/>
  <c r="BQ167" i="9"/>
  <c r="BQ168" i="9" s="1"/>
  <c r="BQ169" i="9" s="1"/>
  <c r="BQ225" i="9" s="1"/>
  <c r="BQ128" i="9"/>
  <c r="BQ222" i="9" s="1"/>
  <c r="FJ167" i="9"/>
  <c r="FJ168" i="9" s="1"/>
  <c r="FJ169" i="9" s="1"/>
  <c r="FJ225" i="9" s="1"/>
  <c r="FJ128" i="9"/>
  <c r="FJ222" i="9" s="1"/>
  <c r="I48" i="7"/>
  <c r="DJ167" i="9"/>
  <c r="DJ168" i="9" s="1"/>
  <c r="DJ169" i="9" s="1"/>
  <c r="DJ225" i="9" s="1"/>
  <c r="DJ128" i="9"/>
  <c r="DJ222" i="9" s="1"/>
  <c r="AG167" i="9"/>
  <c r="AG168" i="9" s="1"/>
  <c r="AG169" i="9" s="1"/>
  <c r="AG225" i="9" s="1"/>
  <c r="AG128" i="9"/>
  <c r="AG222" i="9" s="1"/>
  <c r="Q128" i="9"/>
  <c r="Q222" i="9" s="1"/>
  <c r="Q167" i="9"/>
  <c r="Q168" i="9" s="1"/>
  <c r="Q169" i="9" s="1"/>
  <c r="Q225" i="9" s="1"/>
  <c r="M167" i="9"/>
  <c r="M168" i="9" s="1"/>
  <c r="M169" i="9" s="1"/>
  <c r="M225" i="9" s="1"/>
  <c r="M128" i="9"/>
  <c r="M222" i="9" s="1"/>
  <c r="C65" i="1"/>
  <c r="C66" i="1"/>
  <c r="C59" i="1"/>
  <c r="C156" i="1" s="1"/>
  <c r="C157" i="1" s="1"/>
  <c r="C64" i="1"/>
  <c r="C69" i="1"/>
  <c r="C70" i="1"/>
  <c r="C81" i="1" s="1"/>
  <c r="C71" i="1"/>
  <c r="C73" i="1"/>
  <c r="C74" i="1"/>
  <c r="C75" i="1"/>
  <c r="C76" i="1"/>
  <c r="C77" i="1"/>
  <c r="C78" i="1"/>
  <c r="C89" i="1"/>
  <c r="C90" i="1"/>
  <c r="C93" i="1"/>
  <c r="C101" i="1"/>
  <c r="C106" i="1"/>
  <c r="C109" i="1"/>
  <c r="C114" i="1"/>
  <c r="C119" i="1"/>
  <c r="C126" i="1"/>
  <c r="C132" i="1"/>
  <c r="C150" i="1"/>
  <c r="R128" i="9" l="1"/>
  <c r="R222" i="9" s="1"/>
  <c r="C123" i="9"/>
  <c r="FZ123" i="9" s="1"/>
  <c r="FZ113" i="9"/>
  <c r="D137" i="7"/>
  <c r="I59" i="7" s="1"/>
  <c r="I58" i="7"/>
  <c r="FZ119" i="9"/>
  <c r="C236" i="9"/>
  <c r="FZ236" i="9" s="1"/>
  <c r="FZ209" i="9"/>
  <c r="C91" i="1"/>
  <c r="C92" i="1" s="1"/>
  <c r="C94" i="1" s="1"/>
  <c r="C96" i="1" s="1"/>
  <c r="C124" i="9" l="1"/>
  <c r="FZ124" i="9" s="1"/>
  <c r="FZ125" i="9" s="1"/>
  <c r="D138" i="7"/>
  <c r="I60" i="7" s="1"/>
  <c r="FZ34" i="1"/>
  <c r="C167" i="9" l="1"/>
  <c r="C168" i="9" s="1"/>
  <c r="C169" i="9" s="1"/>
  <c r="C225" i="9" s="1"/>
  <c r="C128" i="9"/>
  <c r="FZ128" i="9" s="1"/>
  <c r="GB128" i="9" s="1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FJ35" i="3"/>
  <c r="FI35" i="3"/>
  <c r="FH35" i="3"/>
  <c r="FG35" i="3"/>
  <c r="FF35" i="3"/>
  <c r="FE35" i="3"/>
  <c r="FD35" i="3"/>
  <c r="FC35" i="3"/>
  <c r="FB35" i="3"/>
  <c r="FA35" i="3"/>
  <c r="EZ35" i="3"/>
  <c r="EY35" i="3"/>
  <c r="EX35" i="3"/>
  <c r="EW35" i="3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DN35" i="3"/>
  <c r="DM35" i="3"/>
  <c r="DL35" i="3"/>
  <c r="DK35" i="3"/>
  <c r="DJ35" i="3"/>
  <c r="DI35" i="3"/>
  <c r="DH35" i="3"/>
  <c r="DG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C100" i="3" s="1"/>
  <c r="C222" i="9" l="1"/>
  <c r="FZ222" i="9" s="1"/>
  <c r="FX34" i="3"/>
  <c r="FX98" i="3" s="1"/>
  <c r="FW34" i="3"/>
  <c r="FW98" i="3" s="1"/>
  <c r="FV34" i="3"/>
  <c r="FV98" i="3" s="1"/>
  <c r="FU34" i="3"/>
  <c r="FU98" i="3" s="1"/>
  <c r="FT34" i="3"/>
  <c r="FT98" i="3" s="1"/>
  <c r="FS34" i="3"/>
  <c r="FS98" i="3" s="1"/>
  <c r="FR34" i="3"/>
  <c r="FR98" i="3" s="1"/>
  <c r="FQ34" i="3"/>
  <c r="FQ98" i="3" s="1"/>
  <c r="FP34" i="3"/>
  <c r="FP98" i="3" s="1"/>
  <c r="FO34" i="3"/>
  <c r="FO98" i="3" s="1"/>
  <c r="FN34" i="3"/>
  <c r="FN98" i="3" s="1"/>
  <c r="FM34" i="3"/>
  <c r="FM98" i="3" s="1"/>
  <c r="FL34" i="3"/>
  <c r="FL98" i="3" s="1"/>
  <c r="FK34" i="3"/>
  <c r="FK98" i="3" s="1"/>
  <c r="FJ34" i="3"/>
  <c r="FJ98" i="3" s="1"/>
  <c r="FI34" i="3"/>
  <c r="FI98" i="3" s="1"/>
  <c r="FH34" i="3"/>
  <c r="FH98" i="3" s="1"/>
  <c r="FG34" i="3"/>
  <c r="FG98" i="3" s="1"/>
  <c r="FF34" i="3"/>
  <c r="FF98" i="3" s="1"/>
  <c r="FE34" i="3"/>
  <c r="FE98" i="3" s="1"/>
  <c r="FD34" i="3"/>
  <c r="FD98" i="3" s="1"/>
  <c r="FC34" i="3"/>
  <c r="FC98" i="3" s="1"/>
  <c r="FB34" i="3"/>
  <c r="FB98" i="3" s="1"/>
  <c r="FA34" i="3"/>
  <c r="FA98" i="3" s="1"/>
  <c r="EZ34" i="3"/>
  <c r="EZ98" i="3" s="1"/>
  <c r="EY34" i="3"/>
  <c r="EY98" i="3" s="1"/>
  <c r="EX34" i="3"/>
  <c r="EX98" i="3" s="1"/>
  <c r="EW34" i="3"/>
  <c r="EW98" i="3" s="1"/>
  <c r="EV34" i="3"/>
  <c r="EV98" i="3" s="1"/>
  <c r="EU34" i="3"/>
  <c r="EU98" i="3" s="1"/>
  <c r="ET34" i="3"/>
  <c r="ET98" i="3" s="1"/>
  <c r="ES34" i="3"/>
  <c r="ES98" i="3" s="1"/>
  <c r="ER34" i="3"/>
  <c r="ER98" i="3" s="1"/>
  <c r="EQ34" i="3"/>
  <c r="EQ98" i="3" s="1"/>
  <c r="EP34" i="3"/>
  <c r="EP98" i="3" s="1"/>
  <c r="EO34" i="3"/>
  <c r="EO98" i="3" s="1"/>
  <c r="EN34" i="3"/>
  <c r="EN98" i="3" s="1"/>
  <c r="EM34" i="3"/>
  <c r="EM98" i="3" s="1"/>
  <c r="EL34" i="3"/>
  <c r="EL98" i="3" s="1"/>
  <c r="EK34" i="3"/>
  <c r="EK98" i="3" s="1"/>
  <c r="EJ34" i="3"/>
  <c r="EJ98" i="3" s="1"/>
  <c r="EI34" i="3"/>
  <c r="EI98" i="3" s="1"/>
  <c r="EH34" i="3"/>
  <c r="EH98" i="3" s="1"/>
  <c r="EG34" i="3"/>
  <c r="EG98" i="3" s="1"/>
  <c r="EF34" i="3"/>
  <c r="EF98" i="3" s="1"/>
  <c r="EE34" i="3"/>
  <c r="EE98" i="3" s="1"/>
  <c r="ED34" i="3"/>
  <c r="ED98" i="3" s="1"/>
  <c r="EC34" i="3"/>
  <c r="EC98" i="3" s="1"/>
  <c r="EB34" i="3"/>
  <c r="EB98" i="3" s="1"/>
  <c r="EA34" i="3"/>
  <c r="EA98" i="3" s="1"/>
  <c r="DZ34" i="3"/>
  <c r="DZ98" i="3" s="1"/>
  <c r="DY34" i="3"/>
  <c r="DY98" i="3" s="1"/>
  <c r="DX34" i="3"/>
  <c r="DX98" i="3" s="1"/>
  <c r="DW34" i="3"/>
  <c r="DW98" i="3" s="1"/>
  <c r="DV34" i="3"/>
  <c r="DV98" i="3" s="1"/>
  <c r="DU34" i="3"/>
  <c r="DU98" i="3" s="1"/>
  <c r="DT34" i="3"/>
  <c r="DT98" i="3" s="1"/>
  <c r="DS34" i="3"/>
  <c r="DS98" i="3" s="1"/>
  <c r="DR34" i="3"/>
  <c r="DR98" i="3" s="1"/>
  <c r="DQ34" i="3"/>
  <c r="DQ98" i="3" s="1"/>
  <c r="DP34" i="3"/>
  <c r="DP98" i="3" s="1"/>
  <c r="DO34" i="3"/>
  <c r="DO98" i="3" s="1"/>
  <c r="DN34" i="3"/>
  <c r="DN98" i="3" s="1"/>
  <c r="DM34" i="3"/>
  <c r="DM98" i="3" s="1"/>
  <c r="DL34" i="3"/>
  <c r="DL98" i="3" s="1"/>
  <c r="DK34" i="3"/>
  <c r="DK98" i="3" s="1"/>
  <c r="DJ34" i="3"/>
  <c r="DJ98" i="3" s="1"/>
  <c r="DI34" i="3"/>
  <c r="DI98" i="3" s="1"/>
  <c r="DH34" i="3"/>
  <c r="DH98" i="3" s="1"/>
  <c r="DG34" i="3"/>
  <c r="DG98" i="3" s="1"/>
  <c r="DF34" i="3"/>
  <c r="DF98" i="3" s="1"/>
  <c r="DE34" i="3"/>
  <c r="DE98" i="3" s="1"/>
  <c r="DD34" i="3"/>
  <c r="DD98" i="3" s="1"/>
  <c r="DC34" i="3"/>
  <c r="DC98" i="3" s="1"/>
  <c r="DB34" i="3"/>
  <c r="DB98" i="3" s="1"/>
  <c r="DA34" i="3"/>
  <c r="DA98" i="3" s="1"/>
  <c r="CZ34" i="3"/>
  <c r="CZ98" i="3" s="1"/>
  <c r="CY34" i="3"/>
  <c r="CY98" i="3" s="1"/>
  <c r="CX34" i="3"/>
  <c r="CX98" i="3" s="1"/>
  <c r="CW34" i="3"/>
  <c r="CW98" i="3" s="1"/>
  <c r="CV34" i="3"/>
  <c r="CV98" i="3" s="1"/>
  <c r="CU34" i="3"/>
  <c r="CU98" i="3" s="1"/>
  <c r="CT34" i="3"/>
  <c r="CT98" i="3" s="1"/>
  <c r="CS34" i="3"/>
  <c r="CS98" i="3" s="1"/>
  <c r="CR34" i="3"/>
  <c r="CR98" i="3" s="1"/>
  <c r="CQ34" i="3"/>
  <c r="CQ98" i="3" s="1"/>
  <c r="CP34" i="3"/>
  <c r="CP98" i="3" s="1"/>
  <c r="CO34" i="3"/>
  <c r="CO98" i="3" s="1"/>
  <c r="CN34" i="3"/>
  <c r="CN98" i="3" s="1"/>
  <c r="CM34" i="3"/>
  <c r="CM98" i="3" s="1"/>
  <c r="CL34" i="3"/>
  <c r="CL98" i="3" s="1"/>
  <c r="CK34" i="3"/>
  <c r="CK98" i="3" s="1"/>
  <c r="CJ34" i="3"/>
  <c r="CJ98" i="3" s="1"/>
  <c r="CI34" i="3"/>
  <c r="CI98" i="3" s="1"/>
  <c r="CH34" i="3"/>
  <c r="CH98" i="3" s="1"/>
  <c r="CG34" i="3"/>
  <c r="CG98" i="3" s="1"/>
  <c r="CF34" i="3"/>
  <c r="CF98" i="3" s="1"/>
  <c r="CE34" i="3"/>
  <c r="CE98" i="3" s="1"/>
  <c r="CD34" i="3"/>
  <c r="CD98" i="3" s="1"/>
  <c r="CC34" i="3"/>
  <c r="CC98" i="3" s="1"/>
  <c r="CB34" i="3"/>
  <c r="CB98" i="3" s="1"/>
  <c r="CA34" i="3"/>
  <c r="CA98" i="3" s="1"/>
  <c r="BZ34" i="3"/>
  <c r="BZ98" i="3" s="1"/>
  <c r="BY34" i="3"/>
  <c r="BY98" i="3" s="1"/>
  <c r="BX34" i="3"/>
  <c r="BX98" i="3" s="1"/>
  <c r="BW34" i="3"/>
  <c r="BW98" i="3" s="1"/>
  <c r="BV34" i="3"/>
  <c r="BV98" i="3" s="1"/>
  <c r="BU34" i="3"/>
  <c r="BU98" i="3" s="1"/>
  <c r="BT34" i="3"/>
  <c r="BT98" i="3" s="1"/>
  <c r="BS34" i="3"/>
  <c r="BS98" i="3" s="1"/>
  <c r="BR34" i="3"/>
  <c r="BR98" i="3" s="1"/>
  <c r="BQ34" i="3"/>
  <c r="BQ98" i="3" s="1"/>
  <c r="BP34" i="3"/>
  <c r="BP98" i="3" s="1"/>
  <c r="BO34" i="3"/>
  <c r="BO98" i="3" s="1"/>
  <c r="BN34" i="3"/>
  <c r="BN98" i="3" s="1"/>
  <c r="BM34" i="3"/>
  <c r="BM98" i="3" s="1"/>
  <c r="BL34" i="3"/>
  <c r="BL98" i="3" s="1"/>
  <c r="BK34" i="3"/>
  <c r="BK98" i="3" s="1"/>
  <c r="BJ34" i="3"/>
  <c r="BJ98" i="3" s="1"/>
  <c r="BI34" i="3"/>
  <c r="BI98" i="3" s="1"/>
  <c r="BH34" i="3"/>
  <c r="BH98" i="3" s="1"/>
  <c r="BG34" i="3"/>
  <c r="BG98" i="3" s="1"/>
  <c r="BF34" i="3"/>
  <c r="BF98" i="3" s="1"/>
  <c r="BE34" i="3"/>
  <c r="BE98" i="3" s="1"/>
  <c r="BD34" i="3"/>
  <c r="BD98" i="3" s="1"/>
  <c r="BC34" i="3"/>
  <c r="BC98" i="3" s="1"/>
  <c r="BB34" i="3"/>
  <c r="BB98" i="3" s="1"/>
  <c r="BA34" i="3"/>
  <c r="BA98" i="3" s="1"/>
  <c r="AZ34" i="3"/>
  <c r="AZ98" i="3" s="1"/>
  <c r="AY34" i="3"/>
  <c r="AY98" i="3" s="1"/>
  <c r="AX34" i="3"/>
  <c r="AX98" i="3" s="1"/>
  <c r="AW34" i="3"/>
  <c r="AW98" i="3" s="1"/>
  <c r="AV34" i="3"/>
  <c r="AV98" i="3" s="1"/>
  <c r="AU34" i="3"/>
  <c r="AU98" i="3" s="1"/>
  <c r="AT34" i="3"/>
  <c r="AT98" i="3" s="1"/>
  <c r="AS34" i="3"/>
  <c r="AS98" i="3" s="1"/>
  <c r="AR34" i="3"/>
  <c r="AR98" i="3" s="1"/>
  <c r="AQ34" i="3"/>
  <c r="AQ98" i="3" s="1"/>
  <c r="AP34" i="3"/>
  <c r="AP98" i="3" s="1"/>
  <c r="AO34" i="3"/>
  <c r="AO98" i="3" s="1"/>
  <c r="AN34" i="3"/>
  <c r="AN98" i="3" s="1"/>
  <c r="AM34" i="3"/>
  <c r="AM98" i="3" s="1"/>
  <c r="AL34" i="3"/>
  <c r="AL98" i="3" s="1"/>
  <c r="AK34" i="3"/>
  <c r="AK98" i="3" s="1"/>
  <c r="AJ34" i="3"/>
  <c r="AJ98" i="3" s="1"/>
  <c r="AI34" i="3"/>
  <c r="AI98" i="3" s="1"/>
  <c r="AH34" i="3"/>
  <c r="AH98" i="3" s="1"/>
  <c r="AG34" i="3"/>
  <c r="AG98" i="3" s="1"/>
  <c r="AF34" i="3"/>
  <c r="AF98" i="3" s="1"/>
  <c r="AE34" i="3"/>
  <c r="AE98" i="3" s="1"/>
  <c r="AD34" i="3"/>
  <c r="AD98" i="3" s="1"/>
  <c r="AC34" i="3"/>
  <c r="AC98" i="3" s="1"/>
  <c r="AB34" i="3"/>
  <c r="AB98" i="3" s="1"/>
  <c r="AA34" i="3"/>
  <c r="AA98" i="3" s="1"/>
  <c r="Z34" i="3"/>
  <c r="Z98" i="3" s="1"/>
  <c r="Y34" i="3"/>
  <c r="Y98" i="3" s="1"/>
  <c r="X34" i="3"/>
  <c r="X98" i="3" s="1"/>
  <c r="W34" i="3"/>
  <c r="W98" i="3" s="1"/>
  <c r="V34" i="3"/>
  <c r="V98" i="3" s="1"/>
  <c r="U34" i="3"/>
  <c r="U98" i="3" s="1"/>
  <c r="T34" i="3"/>
  <c r="T98" i="3" s="1"/>
  <c r="S34" i="3"/>
  <c r="S98" i="3" s="1"/>
  <c r="R34" i="3"/>
  <c r="R98" i="3" s="1"/>
  <c r="Q34" i="3"/>
  <c r="Q98" i="3" s="1"/>
  <c r="P34" i="3"/>
  <c r="P98" i="3" s="1"/>
  <c r="O34" i="3"/>
  <c r="O98" i="3" s="1"/>
  <c r="N34" i="3"/>
  <c r="N98" i="3" s="1"/>
  <c r="M34" i="3"/>
  <c r="M98" i="3" s="1"/>
  <c r="L34" i="3"/>
  <c r="L98" i="3" s="1"/>
  <c r="K34" i="3"/>
  <c r="K98" i="3" s="1"/>
  <c r="J34" i="3"/>
  <c r="J98" i="3" s="1"/>
  <c r="I34" i="3"/>
  <c r="I98" i="3" s="1"/>
  <c r="H34" i="3"/>
  <c r="H98" i="3" s="1"/>
  <c r="G34" i="3"/>
  <c r="G98" i="3" s="1"/>
  <c r="F34" i="3"/>
  <c r="F98" i="3" s="1"/>
  <c r="E34" i="3"/>
  <c r="E98" i="3" s="1"/>
  <c r="D34" i="3"/>
  <c r="D98" i="3" s="1"/>
  <c r="FX33" i="3"/>
  <c r="FW33" i="3"/>
  <c r="FV33" i="3"/>
  <c r="FU33" i="3"/>
  <c r="FT33" i="3"/>
  <c r="FS33" i="3"/>
  <c r="FR33" i="3"/>
  <c r="FQ33" i="3"/>
  <c r="FP33" i="3"/>
  <c r="FO33" i="3"/>
  <c r="FN33" i="3"/>
  <c r="FM33" i="3"/>
  <c r="FL33" i="3"/>
  <c r="FK33" i="3"/>
  <c r="FJ33" i="3"/>
  <c r="FI33" i="3"/>
  <c r="FH33" i="3"/>
  <c r="FG33" i="3"/>
  <c r="FF33" i="3"/>
  <c r="FE33" i="3"/>
  <c r="FD33" i="3"/>
  <c r="FC33" i="3"/>
  <c r="FB33" i="3"/>
  <c r="FA33" i="3"/>
  <c r="EZ33" i="3"/>
  <c r="EY33" i="3"/>
  <c r="EX33" i="3"/>
  <c r="EW33" i="3"/>
  <c r="EV33" i="3"/>
  <c r="EU33" i="3"/>
  <c r="ET33" i="3"/>
  <c r="ES33" i="3"/>
  <c r="ER33" i="3"/>
  <c r="EQ33" i="3"/>
  <c r="EP33" i="3"/>
  <c r="EO33" i="3"/>
  <c r="EN33" i="3"/>
  <c r="EM33" i="3"/>
  <c r="EL33" i="3"/>
  <c r="EK33" i="3"/>
  <c r="EJ33" i="3"/>
  <c r="EI33" i="3"/>
  <c r="EH33" i="3"/>
  <c r="EG33" i="3"/>
  <c r="EF33" i="3"/>
  <c r="EE33" i="3"/>
  <c r="ED33" i="3"/>
  <c r="EC33" i="3"/>
  <c r="EB33" i="3"/>
  <c r="EA33" i="3"/>
  <c r="DZ33" i="3"/>
  <c r="DY33" i="3"/>
  <c r="DX33" i="3"/>
  <c r="DW33" i="3"/>
  <c r="DV33" i="3"/>
  <c r="DU33" i="3"/>
  <c r="DT33" i="3"/>
  <c r="DS33" i="3"/>
  <c r="DR33" i="3"/>
  <c r="DQ33" i="3"/>
  <c r="DP33" i="3"/>
  <c r="DO33" i="3"/>
  <c r="DN33" i="3"/>
  <c r="DM33" i="3"/>
  <c r="DL33" i="3"/>
  <c r="DK33" i="3"/>
  <c r="DJ33" i="3"/>
  <c r="DI33" i="3"/>
  <c r="DH33" i="3"/>
  <c r="DG33" i="3"/>
  <c r="DF33" i="3"/>
  <c r="DE33" i="3"/>
  <c r="DD33" i="3"/>
  <c r="DC33" i="3"/>
  <c r="DB33" i="3"/>
  <c r="DA33" i="3"/>
  <c r="CZ33" i="3"/>
  <c r="CY33" i="3"/>
  <c r="CX33" i="3"/>
  <c r="CW33" i="3"/>
  <c r="CV33" i="3"/>
  <c r="CU33" i="3"/>
  <c r="CT33" i="3"/>
  <c r="CS33" i="3"/>
  <c r="CR33" i="3"/>
  <c r="CQ33" i="3"/>
  <c r="CP33" i="3"/>
  <c r="CO33" i="3"/>
  <c r="CN33" i="3"/>
  <c r="CN102" i="3" s="1"/>
  <c r="CM33" i="3"/>
  <c r="CL33" i="3"/>
  <c r="CK33" i="3"/>
  <c r="CJ33" i="3"/>
  <c r="CI33" i="3"/>
  <c r="CH33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BU33" i="3"/>
  <c r="BT33" i="3"/>
  <c r="BS33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FX32" i="3"/>
  <c r="FW32" i="3"/>
  <c r="FV32" i="3"/>
  <c r="FU32" i="3"/>
  <c r="FT32" i="3"/>
  <c r="FS32" i="3"/>
  <c r="FR32" i="3"/>
  <c r="FQ32" i="3"/>
  <c r="FP32" i="3"/>
  <c r="FO32" i="3"/>
  <c r="FN32" i="3"/>
  <c r="FM32" i="3"/>
  <c r="FL32" i="3"/>
  <c r="FK32" i="3"/>
  <c r="FJ32" i="3"/>
  <c r="FI32" i="3"/>
  <c r="FH32" i="3"/>
  <c r="FG32" i="3"/>
  <c r="FF32" i="3"/>
  <c r="FE32" i="3"/>
  <c r="FD32" i="3"/>
  <c r="FC32" i="3"/>
  <c r="FB32" i="3"/>
  <c r="FA32" i="3"/>
  <c r="EZ32" i="3"/>
  <c r="EY32" i="3"/>
  <c r="EX32" i="3"/>
  <c r="EW32" i="3"/>
  <c r="EV32" i="3"/>
  <c r="EU32" i="3"/>
  <c r="ET32" i="3"/>
  <c r="ES32" i="3"/>
  <c r="ER32" i="3"/>
  <c r="EQ32" i="3"/>
  <c r="EP32" i="3"/>
  <c r="EO32" i="3"/>
  <c r="EN32" i="3"/>
  <c r="EM32" i="3"/>
  <c r="EL32" i="3"/>
  <c r="EK32" i="3"/>
  <c r="EJ32" i="3"/>
  <c r="EI32" i="3"/>
  <c r="EH32" i="3"/>
  <c r="EG32" i="3"/>
  <c r="EF32" i="3"/>
  <c r="EE32" i="3"/>
  <c r="ED32" i="3"/>
  <c r="EC32" i="3"/>
  <c r="EB32" i="3"/>
  <c r="EA32" i="3"/>
  <c r="DZ32" i="3"/>
  <c r="DY32" i="3"/>
  <c r="DX32" i="3"/>
  <c r="DW32" i="3"/>
  <c r="DV32" i="3"/>
  <c r="DU32" i="3"/>
  <c r="DT32" i="3"/>
  <c r="DS32" i="3"/>
  <c r="DR32" i="3"/>
  <c r="DQ32" i="3"/>
  <c r="DP32" i="3"/>
  <c r="DO32" i="3"/>
  <c r="DN32" i="3"/>
  <c r="DM32" i="3"/>
  <c r="DL32" i="3"/>
  <c r="DK32" i="3"/>
  <c r="DJ32" i="3"/>
  <c r="DI32" i="3"/>
  <c r="DH32" i="3"/>
  <c r="DG32" i="3"/>
  <c r="DF32" i="3"/>
  <c r="DE32" i="3"/>
  <c r="DD32" i="3"/>
  <c r="DC32" i="3"/>
  <c r="DB32" i="3"/>
  <c r="DA32" i="3"/>
  <c r="CZ32" i="3"/>
  <c r="CY32" i="3"/>
  <c r="CX32" i="3"/>
  <c r="CW32" i="3"/>
  <c r="CV32" i="3"/>
  <c r="CU32" i="3"/>
  <c r="CT32" i="3"/>
  <c r="CS32" i="3"/>
  <c r="CR32" i="3"/>
  <c r="CQ32" i="3"/>
  <c r="CP32" i="3"/>
  <c r="CO32" i="3"/>
  <c r="CN32" i="3"/>
  <c r="CM32" i="3"/>
  <c r="CL32" i="3"/>
  <c r="CK32" i="3"/>
  <c r="CJ32" i="3"/>
  <c r="CI32" i="3"/>
  <c r="CH32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BU32" i="3"/>
  <c r="BT32" i="3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B32" i="3"/>
  <c r="BA32" i="3"/>
  <c r="AZ32" i="3"/>
  <c r="AY32" i="3"/>
  <c r="AX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FX31" i="3"/>
  <c r="FW31" i="3"/>
  <c r="FV31" i="3"/>
  <c r="FU31" i="3"/>
  <c r="FT31" i="3"/>
  <c r="FS31" i="3"/>
  <c r="FR31" i="3"/>
  <c r="FQ31" i="3"/>
  <c r="FP31" i="3"/>
  <c r="FO31" i="3"/>
  <c r="FN31" i="3"/>
  <c r="FM31" i="3"/>
  <c r="FL31" i="3"/>
  <c r="FK31" i="3"/>
  <c r="FJ31" i="3"/>
  <c r="FI31" i="3"/>
  <c r="FH31" i="3"/>
  <c r="FG31" i="3"/>
  <c r="FF31" i="3"/>
  <c r="FE31" i="3"/>
  <c r="FD31" i="3"/>
  <c r="FC31" i="3"/>
  <c r="FB31" i="3"/>
  <c r="FA31" i="3"/>
  <c r="EZ31" i="3"/>
  <c r="EY31" i="3"/>
  <c r="EX31" i="3"/>
  <c r="EW31" i="3"/>
  <c r="EV31" i="3"/>
  <c r="EU31" i="3"/>
  <c r="ET31" i="3"/>
  <c r="ES31" i="3"/>
  <c r="ER31" i="3"/>
  <c r="EQ31" i="3"/>
  <c r="EP31" i="3"/>
  <c r="EO31" i="3"/>
  <c r="EN31" i="3"/>
  <c r="EM31" i="3"/>
  <c r="EL31" i="3"/>
  <c r="EK31" i="3"/>
  <c r="EJ31" i="3"/>
  <c r="EI31" i="3"/>
  <c r="EH31" i="3"/>
  <c r="EG31" i="3"/>
  <c r="EF31" i="3"/>
  <c r="EE31" i="3"/>
  <c r="ED31" i="3"/>
  <c r="EC31" i="3"/>
  <c r="EB31" i="3"/>
  <c r="EA31" i="3"/>
  <c r="DZ31" i="3"/>
  <c r="DY31" i="3"/>
  <c r="DX31" i="3"/>
  <c r="DW31" i="3"/>
  <c r="DV31" i="3"/>
  <c r="DU31" i="3"/>
  <c r="DT31" i="3"/>
  <c r="DS31" i="3"/>
  <c r="DR31" i="3"/>
  <c r="DQ31" i="3"/>
  <c r="DP31" i="3"/>
  <c r="DO31" i="3"/>
  <c r="DN31" i="3"/>
  <c r="DM31" i="3"/>
  <c r="DL31" i="3"/>
  <c r="DK31" i="3"/>
  <c r="DJ31" i="3"/>
  <c r="DI31" i="3"/>
  <c r="DH31" i="3"/>
  <c r="DG31" i="3"/>
  <c r="DF31" i="3"/>
  <c r="DE31" i="3"/>
  <c r="DD31" i="3"/>
  <c r="DC31" i="3"/>
  <c r="DB31" i="3"/>
  <c r="DA31" i="3"/>
  <c r="CZ31" i="3"/>
  <c r="CY31" i="3"/>
  <c r="CX31" i="3"/>
  <c r="CW31" i="3"/>
  <c r="CV31" i="3"/>
  <c r="CU31" i="3"/>
  <c r="CT31" i="3"/>
  <c r="CS31" i="3"/>
  <c r="CR31" i="3"/>
  <c r="CQ31" i="3"/>
  <c r="CP31" i="3"/>
  <c r="CO31" i="3"/>
  <c r="CN31" i="3"/>
  <c r="CM31" i="3"/>
  <c r="CL31" i="3"/>
  <c r="CK31" i="3"/>
  <c r="CJ31" i="3"/>
  <c r="CI31" i="3"/>
  <c r="CH31" i="3"/>
  <c r="CG31" i="3"/>
  <c r="CF31" i="3"/>
  <c r="CE31" i="3"/>
  <c r="CD31" i="3"/>
  <c r="CC31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FX30" i="3"/>
  <c r="FW30" i="3"/>
  <c r="FV30" i="3"/>
  <c r="FU30" i="3"/>
  <c r="FT30" i="3"/>
  <c r="FS30" i="3"/>
  <c r="FR30" i="3"/>
  <c r="FQ30" i="3"/>
  <c r="FP30" i="3"/>
  <c r="FO30" i="3"/>
  <c r="FN30" i="3"/>
  <c r="FM30" i="3"/>
  <c r="FL30" i="3"/>
  <c r="FK30" i="3"/>
  <c r="FJ30" i="3"/>
  <c r="FI30" i="3"/>
  <c r="FH30" i="3"/>
  <c r="FG30" i="3"/>
  <c r="FF30" i="3"/>
  <c r="FE30" i="3"/>
  <c r="FD30" i="3"/>
  <c r="FC30" i="3"/>
  <c r="FB30" i="3"/>
  <c r="FA30" i="3"/>
  <c r="EZ30" i="3"/>
  <c r="EY30" i="3"/>
  <c r="EX30" i="3"/>
  <c r="EW30" i="3"/>
  <c r="EV30" i="3"/>
  <c r="EU30" i="3"/>
  <c r="ET30" i="3"/>
  <c r="ES30" i="3"/>
  <c r="ER30" i="3"/>
  <c r="EQ30" i="3"/>
  <c r="EP30" i="3"/>
  <c r="EO30" i="3"/>
  <c r="EN30" i="3"/>
  <c r="EM30" i="3"/>
  <c r="EL30" i="3"/>
  <c r="EK30" i="3"/>
  <c r="EJ30" i="3"/>
  <c r="EI30" i="3"/>
  <c r="EH30" i="3"/>
  <c r="EG30" i="3"/>
  <c r="EF30" i="3"/>
  <c r="EE30" i="3"/>
  <c r="ED30" i="3"/>
  <c r="EC30" i="3"/>
  <c r="EB30" i="3"/>
  <c r="EA30" i="3"/>
  <c r="DZ30" i="3"/>
  <c r="DY30" i="3"/>
  <c r="DX30" i="3"/>
  <c r="DW30" i="3"/>
  <c r="DV30" i="3"/>
  <c r="DU30" i="3"/>
  <c r="DT30" i="3"/>
  <c r="DS30" i="3"/>
  <c r="DR30" i="3"/>
  <c r="DQ30" i="3"/>
  <c r="DP30" i="3"/>
  <c r="DO30" i="3"/>
  <c r="DN30" i="3"/>
  <c r="DM30" i="3"/>
  <c r="DL30" i="3"/>
  <c r="DK30" i="3"/>
  <c r="DJ30" i="3"/>
  <c r="DI30" i="3"/>
  <c r="DH30" i="3"/>
  <c r="DG30" i="3"/>
  <c r="DF30" i="3"/>
  <c r="DE30" i="3"/>
  <c r="DD30" i="3"/>
  <c r="DC30" i="3"/>
  <c r="DB30" i="3"/>
  <c r="DA30" i="3"/>
  <c r="CZ30" i="3"/>
  <c r="CY30" i="3"/>
  <c r="CX30" i="3"/>
  <c r="CW30" i="3"/>
  <c r="CV30" i="3"/>
  <c r="CU30" i="3"/>
  <c r="CT30" i="3"/>
  <c r="CS30" i="3"/>
  <c r="CR30" i="3"/>
  <c r="CQ30" i="3"/>
  <c r="CP30" i="3"/>
  <c r="CO30" i="3"/>
  <c r="CN30" i="3"/>
  <c r="CM30" i="3"/>
  <c r="CL30" i="3"/>
  <c r="CK30" i="3"/>
  <c r="CJ30" i="3"/>
  <c r="CI30" i="3"/>
  <c r="CH30" i="3"/>
  <c r="CG30" i="3"/>
  <c r="CF30" i="3"/>
  <c r="CE30" i="3"/>
  <c r="CD30" i="3"/>
  <c r="CC30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FH29" i="3"/>
  <c r="FG29" i="3"/>
  <c r="FF29" i="3"/>
  <c r="FE29" i="3"/>
  <c r="FD29" i="3"/>
  <c r="FC29" i="3"/>
  <c r="FB29" i="3"/>
  <c r="FA29" i="3"/>
  <c r="EZ29" i="3"/>
  <c r="EY29" i="3"/>
  <c r="EX29" i="3"/>
  <c r="EW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DM29" i="3"/>
  <c r="DL29" i="3"/>
  <c r="DK29" i="3"/>
  <c r="DJ29" i="3"/>
  <c r="DI29" i="3"/>
  <c r="DH29" i="3"/>
  <c r="DG29" i="3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FX28" i="3"/>
  <c r="FW28" i="3"/>
  <c r="FV28" i="3"/>
  <c r="FU28" i="3"/>
  <c r="FT28" i="3"/>
  <c r="FS28" i="3"/>
  <c r="FR28" i="3"/>
  <c r="FQ28" i="3"/>
  <c r="FP28" i="3"/>
  <c r="FO28" i="3"/>
  <c r="FN28" i="3"/>
  <c r="FM28" i="3"/>
  <c r="FL28" i="3"/>
  <c r="FK28" i="3"/>
  <c r="FJ28" i="3"/>
  <c r="FI28" i="3"/>
  <c r="FH28" i="3"/>
  <c r="FG28" i="3"/>
  <c r="FF28" i="3"/>
  <c r="FE28" i="3"/>
  <c r="FD28" i="3"/>
  <c r="FC28" i="3"/>
  <c r="FB28" i="3"/>
  <c r="FA28" i="3"/>
  <c r="EZ28" i="3"/>
  <c r="EY28" i="3"/>
  <c r="EX28" i="3"/>
  <c r="EW28" i="3"/>
  <c r="EV28" i="3"/>
  <c r="EU28" i="3"/>
  <c r="ET28" i="3"/>
  <c r="ES28" i="3"/>
  <c r="ER28" i="3"/>
  <c r="EQ28" i="3"/>
  <c r="EP28" i="3"/>
  <c r="EO28" i="3"/>
  <c r="EN28" i="3"/>
  <c r="EM28" i="3"/>
  <c r="EL28" i="3"/>
  <c r="EK28" i="3"/>
  <c r="EJ28" i="3"/>
  <c r="EI28" i="3"/>
  <c r="EH28" i="3"/>
  <c r="EG28" i="3"/>
  <c r="EF28" i="3"/>
  <c r="EE28" i="3"/>
  <c r="ED28" i="3"/>
  <c r="EC28" i="3"/>
  <c r="EB28" i="3"/>
  <c r="EA28" i="3"/>
  <c r="DZ28" i="3"/>
  <c r="DY28" i="3"/>
  <c r="DX28" i="3"/>
  <c r="DW28" i="3"/>
  <c r="DV28" i="3"/>
  <c r="DU28" i="3"/>
  <c r="DT28" i="3"/>
  <c r="DS28" i="3"/>
  <c r="DR28" i="3"/>
  <c r="DQ28" i="3"/>
  <c r="DP28" i="3"/>
  <c r="DO28" i="3"/>
  <c r="DN28" i="3"/>
  <c r="DM28" i="3"/>
  <c r="DL28" i="3"/>
  <c r="DK28" i="3"/>
  <c r="DJ28" i="3"/>
  <c r="DI28" i="3"/>
  <c r="DH28" i="3"/>
  <c r="DG28" i="3"/>
  <c r="DF28" i="3"/>
  <c r="DE28" i="3"/>
  <c r="DD28" i="3"/>
  <c r="DC28" i="3"/>
  <c r="DB28" i="3"/>
  <c r="DA28" i="3"/>
  <c r="CZ28" i="3"/>
  <c r="CY28" i="3"/>
  <c r="CX28" i="3"/>
  <c r="CW28" i="3"/>
  <c r="CV28" i="3"/>
  <c r="CU28" i="3"/>
  <c r="CT28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FX24" i="3"/>
  <c r="FW24" i="3"/>
  <c r="FV24" i="3"/>
  <c r="FU24" i="3"/>
  <c r="FT24" i="3"/>
  <c r="FS24" i="3"/>
  <c r="FR24" i="3"/>
  <c r="FQ24" i="3"/>
  <c r="FP24" i="3"/>
  <c r="FO24" i="3"/>
  <c r="FN24" i="3"/>
  <c r="FM24" i="3"/>
  <c r="FL24" i="3"/>
  <c r="FK24" i="3"/>
  <c r="FJ24" i="3"/>
  <c r="FI24" i="3"/>
  <c r="FH24" i="3"/>
  <c r="FG24" i="3"/>
  <c r="FF24" i="3"/>
  <c r="FE24" i="3"/>
  <c r="FD24" i="3"/>
  <c r="FC24" i="3"/>
  <c r="FB24" i="3"/>
  <c r="FA24" i="3"/>
  <c r="EZ24" i="3"/>
  <c r="EY24" i="3"/>
  <c r="EX24" i="3"/>
  <c r="EW24" i="3"/>
  <c r="EV24" i="3"/>
  <c r="EU24" i="3"/>
  <c r="ET24" i="3"/>
  <c r="ES24" i="3"/>
  <c r="ER24" i="3"/>
  <c r="EQ24" i="3"/>
  <c r="EP24" i="3"/>
  <c r="EO24" i="3"/>
  <c r="EN24" i="3"/>
  <c r="EM24" i="3"/>
  <c r="EL24" i="3"/>
  <c r="EK24" i="3"/>
  <c r="EJ24" i="3"/>
  <c r="EI24" i="3"/>
  <c r="EH24" i="3"/>
  <c r="EG24" i="3"/>
  <c r="EF24" i="3"/>
  <c r="EE24" i="3"/>
  <c r="ED24" i="3"/>
  <c r="EC24" i="3"/>
  <c r="EB24" i="3"/>
  <c r="EA24" i="3"/>
  <c r="DZ24" i="3"/>
  <c r="DY24" i="3"/>
  <c r="DX24" i="3"/>
  <c r="DW24" i="3"/>
  <c r="DV24" i="3"/>
  <c r="DU24" i="3"/>
  <c r="DT24" i="3"/>
  <c r="DS24" i="3"/>
  <c r="DR24" i="3"/>
  <c r="DQ24" i="3"/>
  <c r="DP24" i="3"/>
  <c r="DO24" i="3"/>
  <c r="DN24" i="3"/>
  <c r="DM24" i="3"/>
  <c r="DL24" i="3"/>
  <c r="DK24" i="3"/>
  <c r="DJ24" i="3"/>
  <c r="DI24" i="3"/>
  <c r="DH24" i="3"/>
  <c r="DG24" i="3"/>
  <c r="DF24" i="3"/>
  <c r="DE24" i="3"/>
  <c r="DD24" i="3"/>
  <c r="DC24" i="3"/>
  <c r="DB24" i="3"/>
  <c r="DA24" i="3"/>
  <c r="CZ24" i="3"/>
  <c r="CY24" i="3"/>
  <c r="CX24" i="3"/>
  <c r="CW24" i="3"/>
  <c r="CV24" i="3"/>
  <c r="CU24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FK23" i="3"/>
  <c r="FJ23" i="3"/>
  <c r="FI23" i="3"/>
  <c r="FH23" i="3"/>
  <c r="FG23" i="3"/>
  <c r="FF23" i="3"/>
  <c r="FE23" i="3"/>
  <c r="FD23" i="3"/>
  <c r="FC23" i="3"/>
  <c r="FB23" i="3"/>
  <c r="FA23" i="3"/>
  <c r="EZ23" i="3"/>
  <c r="EY23" i="3"/>
  <c r="EX23" i="3"/>
  <c r="EW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DN23" i="3"/>
  <c r="DM23" i="3"/>
  <c r="DL23" i="3"/>
  <c r="DK23" i="3"/>
  <c r="DJ23" i="3"/>
  <c r="DI23" i="3"/>
  <c r="DH23" i="3"/>
  <c r="DG23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FX22" i="3"/>
  <c r="FW22" i="3"/>
  <c r="FV22" i="3"/>
  <c r="FU22" i="3"/>
  <c r="FT22" i="3"/>
  <c r="FS22" i="3"/>
  <c r="FR22" i="3"/>
  <c r="FQ22" i="3"/>
  <c r="FP22" i="3"/>
  <c r="FO22" i="3"/>
  <c r="FN22" i="3"/>
  <c r="FM22" i="3"/>
  <c r="FL22" i="3"/>
  <c r="FK22" i="3"/>
  <c r="FJ22" i="3"/>
  <c r="FI22" i="3"/>
  <c r="FH22" i="3"/>
  <c r="FG22" i="3"/>
  <c r="FF22" i="3"/>
  <c r="FE22" i="3"/>
  <c r="FD22" i="3"/>
  <c r="FC22" i="3"/>
  <c r="FB22" i="3"/>
  <c r="FA22" i="3"/>
  <c r="EZ22" i="3"/>
  <c r="EY22" i="3"/>
  <c r="EX22" i="3"/>
  <c r="EW22" i="3"/>
  <c r="EV22" i="3"/>
  <c r="EU22" i="3"/>
  <c r="ET22" i="3"/>
  <c r="ES22" i="3"/>
  <c r="ER22" i="3"/>
  <c r="EQ22" i="3"/>
  <c r="EP22" i="3"/>
  <c r="EO22" i="3"/>
  <c r="EN22" i="3"/>
  <c r="EM22" i="3"/>
  <c r="EL22" i="3"/>
  <c r="EK22" i="3"/>
  <c r="EJ22" i="3"/>
  <c r="EI22" i="3"/>
  <c r="EH22" i="3"/>
  <c r="EG22" i="3"/>
  <c r="EF22" i="3"/>
  <c r="EE22" i="3"/>
  <c r="ED22" i="3"/>
  <c r="EC22" i="3"/>
  <c r="EB22" i="3"/>
  <c r="EA22" i="3"/>
  <c r="DZ22" i="3"/>
  <c r="DY22" i="3"/>
  <c r="DX22" i="3"/>
  <c r="DW22" i="3"/>
  <c r="DV22" i="3"/>
  <c r="DU22" i="3"/>
  <c r="DT22" i="3"/>
  <c r="DS22" i="3"/>
  <c r="DR22" i="3"/>
  <c r="DQ22" i="3"/>
  <c r="DP22" i="3"/>
  <c r="DO22" i="3"/>
  <c r="DN22" i="3"/>
  <c r="DM22" i="3"/>
  <c r="DL22" i="3"/>
  <c r="DK22" i="3"/>
  <c r="DJ22" i="3"/>
  <c r="DI22" i="3"/>
  <c r="DH22" i="3"/>
  <c r="DG22" i="3"/>
  <c r="DF22" i="3"/>
  <c r="DE22" i="3"/>
  <c r="DD22" i="3"/>
  <c r="DC22" i="3"/>
  <c r="DB22" i="3"/>
  <c r="DA22" i="3"/>
  <c r="CZ22" i="3"/>
  <c r="CY22" i="3"/>
  <c r="CX22" i="3"/>
  <c r="CW22" i="3"/>
  <c r="CV22" i="3"/>
  <c r="CU22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FX20" i="3"/>
  <c r="FW20" i="3"/>
  <c r="FV20" i="3"/>
  <c r="FU20" i="3"/>
  <c r="FT20" i="3"/>
  <c r="FS20" i="3"/>
  <c r="FR20" i="3"/>
  <c r="FQ20" i="3"/>
  <c r="FP20" i="3"/>
  <c r="FO20" i="3"/>
  <c r="FN20" i="3"/>
  <c r="FM20" i="3"/>
  <c r="FL20" i="3"/>
  <c r="FK20" i="3"/>
  <c r="FJ20" i="3"/>
  <c r="FI20" i="3"/>
  <c r="FH20" i="3"/>
  <c r="FG20" i="3"/>
  <c r="FF20" i="3"/>
  <c r="FE20" i="3"/>
  <c r="FD20" i="3"/>
  <c r="FC20" i="3"/>
  <c r="FB20" i="3"/>
  <c r="FA20" i="3"/>
  <c r="EZ20" i="3"/>
  <c r="EY20" i="3"/>
  <c r="EX20" i="3"/>
  <c r="EW20" i="3"/>
  <c r="EV20" i="3"/>
  <c r="EU20" i="3"/>
  <c r="ET20" i="3"/>
  <c r="ES20" i="3"/>
  <c r="ER20" i="3"/>
  <c r="EQ20" i="3"/>
  <c r="EP20" i="3"/>
  <c r="EO20" i="3"/>
  <c r="EN20" i="3"/>
  <c r="EM20" i="3"/>
  <c r="EL20" i="3"/>
  <c r="EK20" i="3"/>
  <c r="EJ20" i="3"/>
  <c r="EI20" i="3"/>
  <c r="EH20" i="3"/>
  <c r="EG20" i="3"/>
  <c r="EF20" i="3"/>
  <c r="EE20" i="3"/>
  <c r="ED20" i="3"/>
  <c r="EC20" i="3"/>
  <c r="EB20" i="3"/>
  <c r="EA20" i="3"/>
  <c r="DZ20" i="3"/>
  <c r="DY20" i="3"/>
  <c r="DX20" i="3"/>
  <c r="DW20" i="3"/>
  <c r="DV20" i="3"/>
  <c r="DU20" i="3"/>
  <c r="DT20" i="3"/>
  <c r="DS20" i="3"/>
  <c r="DR20" i="3"/>
  <c r="DQ20" i="3"/>
  <c r="DP20" i="3"/>
  <c r="DO20" i="3"/>
  <c r="DN20" i="3"/>
  <c r="DM20" i="3"/>
  <c r="DL20" i="3"/>
  <c r="DK20" i="3"/>
  <c r="DJ20" i="3"/>
  <c r="DI20" i="3"/>
  <c r="DH20" i="3"/>
  <c r="DG20" i="3"/>
  <c r="DF20" i="3"/>
  <c r="DE20" i="3"/>
  <c r="DD20" i="3"/>
  <c r="DC20" i="3"/>
  <c r="DB20" i="3"/>
  <c r="DA20" i="3"/>
  <c r="CZ20" i="3"/>
  <c r="CY20" i="3"/>
  <c r="CX20" i="3"/>
  <c r="CW20" i="3"/>
  <c r="CV20" i="3"/>
  <c r="CU20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FX18" i="3"/>
  <c r="FW18" i="3"/>
  <c r="FV18" i="3"/>
  <c r="FU18" i="3"/>
  <c r="FT18" i="3"/>
  <c r="FS18" i="3"/>
  <c r="FR18" i="3"/>
  <c r="FQ18" i="3"/>
  <c r="FP18" i="3"/>
  <c r="FO18" i="3"/>
  <c r="FN18" i="3"/>
  <c r="FM18" i="3"/>
  <c r="FL18" i="3"/>
  <c r="FK18" i="3"/>
  <c r="FJ18" i="3"/>
  <c r="FI18" i="3"/>
  <c r="FH18" i="3"/>
  <c r="FG18" i="3"/>
  <c r="FF18" i="3"/>
  <c r="FE18" i="3"/>
  <c r="FD18" i="3"/>
  <c r="FC18" i="3"/>
  <c r="FB18" i="3"/>
  <c r="FA18" i="3"/>
  <c r="EZ18" i="3"/>
  <c r="EY18" i="3"/>
  <c r="EX18" i="3"/>
  <c r="EW18" i="3"/>
  <c r="EV18" i="3"/>
  <c r="EU18" i="3"/>
  <c r="ET18" i="3"/>
  <c r="ES18" i="3"/>
  <c r="ER18" i="3"/>
  <c r="EQ18" i="3"/>
  <c r="EP18" i="3"/>
  <c r="EO18" i="3"/>
  <c r="EN18" i="3"/>
  <c r="EM18" i="3"/>
  <c r="EL18" i="3"/>
  <c r="EK18" i="3"/>
  <c r="EJ18" i="3"/>
  <c r="EI18" i="3"/>
  <c r="EH18" i="3"/>
  <c r="EG18" i="3"/>
  <c r="EF18" i="3"/>
  <c r="EE18" i="3"/>
  <c r="ED18" i="3"/>
  <c r="EC18" i="3"/>
  <c r="EB18" i="3"/>
  <c r="EA18" i="3"/>
  <c r="DZ18" i="3"/>
  <c r="DY18" i="3"/>
  <c r="DX18" i="3"/>
  <c r="DW18" i="3"/>
  <c r="DV18" i="3"/>
  <c r="DU18" i="3"/>
  <c r="DT18" i="3"/>
  <c r="DS18" i="3"/>
  <c r="DR18" i="3"/>
  <c r="DQ18" i="3"/>
  <c r="DP18" i="3"/>
  <c r="DO18" i="3"/>
  <c r="DN18" i="3"/>
  <c r="DM18" i="3"/>
  <c r="DL18" i="3"/>
  <c r="DK18" i="3"/>
  <c r="DJ18" i="3"/>
  <c r="DI18" i="3"/>
  <c r="DH18" i="3"/>
  <c r="DG18" i="3"/>
  <c r="DF18" i="3"/>
  <c r="DE18" i="3"/>
  <c r="DD18" i="3"/>
  <c r="DC18" i="3"/>
  <c r="DB18" i="3"/>
  <c r="DA18" i="3"/>
  <c r="CZ18" i="3"/>
  <c r="CY18" i="3"/>
  <c r="CX18" i="3"/>
  <c r="CW18" i="3"/>
  <c r="CV18" i="3"/>
  <c r="CU18" i="3"/>
  <c r="CT18" i="3"/>
  <c r="CS18" i="3"/>
  <c r="CR18" i="3"/>
  <c r="CQ18" i="3"/>
  <c r="CP18" i="3"/>
  <c r="CO18" i="3"/>
  <c r="CN18" i="3"/>
  <c r="CM18" i="3"/>
  <c r="CL18" i="3"/>
  <c r="CK18" i="3"/>
  <c r="CJ18" i="3"/>
  <c r="CI18" i="3"/>
  <c r="CH18" i="3"/>
  <c r="CG18" i="3"/>
  <c r="CF18" i="3"/>
  <c r="CE18" i="3"/>
  <c r="CD18" i="3"/>
  <c r="CC18" i="3"/>
  <c r="CB18" i="3"/>
  <c r="CA18" i="3"/>
  <c r="BZ18" i="3"/>
  <c r="BY18" i="3"/>
  <c r="BX18" i="3"/>
  <c r="BW18" i="3"/>
  <c r="BV18" i="3"/>
  <c r="BU18" i="3"/>
  <c r="BT18" i="3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FI17" i="3"/>
  <c r="FH17" i="3"/>
  <c r="FG17" i="3"/>
  <c r="FF17" i="3"/>
  <c r="FE17" i="3"/>
  <c r="FD17" i="3"/>
  <c r="FC17" i="3"/>
  <c r="FB17" i="3"/>
  <c r="FA17" i="3"/>
  <c r="EZ17" i="3"/>
  <c r="EY17" i="3"/>
  <c r="EX17" i="3"/>
  <c r="EW17" i="3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DM17" i="3"/>
  <c r="DL17" i="3"/>
  <c r="DJ17" i="3"/>
  <c r="DI17" i="3"/>
  <c r="DH17" i="3"/>
  <c r="DG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Q17" i="3"/>
  <c r="CP17" i="3"/>
  <c r="CO17" i="3"/>
  <c r="CN17" i="3"/>
  <c r="CM17" i="3"/>
  <c r="CL17" i="3"/>
  <c r="CK17" i="3"/>
  <c r="CJ17" i="3"/>
  <c r="CI17" i="3"/>
  <c r="CH17" i="3"/>
  <c r="CG17" i="3"/>
  <c r="CF17" i="3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23" i="3"/>
  <c r="FX15" i="3"/>
  <c r="FW15" i="3"/>
  <c r="FV15" i="3"/>
  <c r="FU15" i="3"/>
  <c r="FT15" i="3"/>
  <c r="FS15" i="3"/>
  <c r="FR15" i="3"/>
  <c r="FQ15" i="3"/>
  <c r="FP15" i="3"/>
  <c r="FO15" i="3"/>
  <c r="FN15" i="3"/>
  <c r="FM15" i="3"/>
  <c r="FL15" i="3"/>
  <c r="FK15" i="3"/>
  <c r="FJ15" i="3"/>
  <c r="FI15" i="3"/>
  <c r="FH15" i="3"/>
  <c r="FG15" i="3"/>
  <c r="FF15" i="3"/>
  <c r="FE15" i="3"/>
  <c r="FD15" i="3"/>
  <c r="FC15" i="3"/>
  <c r="FB15" i="3"/>
  <c r="FA15" i="3"/>
  <c r="EZ15" i="3"/>
  <c r="EY15" i="3"/>
  <c r="EX15" i="3"/>
  <c r="EW15" i="3"/>
  <c r="EV15" i="3"/>
  <c r="EU15" i="3"/>
  <c r="ET15" i="3"/>
  <c r="ES15" i="3"/>
  <c r="ER15" i="3"/>
  <c r="EQ15" i="3"/>
  <c r="EP15" i="3"/>
  <c r="EO15" i="3"/>
  <c r="EN15" i="3"/>
  <c r="EM15" i="3"/>
  <c r="EL15" i="3"/>
  <c r="EK15" i="3"/>
  <c r="EJ15" i="3"/>
  <c r="EI15" i="3"/>
  <c r="EH15" i="3"/>
  <c r="EG15" i="3"/>
  <c r="EF15" i="3"/>
  <c r="EE15" i="3"/>
  <c r="ED15" i="3"/>
  <c r="EC15" i="3"/>
  <c r="EB15" i="3"/>
  <c r="EA15" i="3"/>
  <c r="DZ15" i="3"/>
  <c r="DY15" i="3"/>
  <c r="DX15" i="3"/>
  <c r="DW15" i="3"/>
  <c r="DV15" i="3"/>
  <c r="DU15" i="3"/>
  <c r="DT15" i="3"/>
  <c r="DS15" i="3"/>
  <c r="DR15" i="3"/>
  <c r="DQ15" i="3"/>
  <c r="DP15" i="3"/>
  <c r="DO15" i="3"/>
  <c r="DN15" i="3"/>
  <c r="DM15" i="3"/>
  <c r="DL15" i="3"/>
  <c r="DK15" i="3"/>
  <c r="DJ15" i="3"/>
  <c r="DI15" i="3"/>
  <c r="DH15" i="3"/>
  <c r="DG15" i="3"/>
  <c r="DF15" i="3"/>
  <c r="DE15" i="3"/>
  <c r="DD15" i="3"/>
  <c r="DC15" i="3"/>
  <c r="DB15" i="3"/>
  <c r="DA15" i="3"/>
  <c r="CZ15" i="3"/>
  <c r="CY15" i="3"/>
  <c r="CX15" i="3"/>
  <c r="CW15" i="3"/>
  <c r="CV15" i="3"/>
  <c r="CU15" i="3"/>
  <c r="CT15" i="3"/>
  <c r="CS15" i="3"/>
  <c r="CR15" i="3"/>
  <c r="CQ15" i="3"/>
  <c r="CP15" i="3"/>
  <c r="CO15" i="3"/>
  <c r="CN15" i="3"/>
  <c r="CM15" i="3"/>
  <c r="CL15" i="3"/>
  <c r="CK15" i="3"/>
  <c r="CJ15" i="3"/>
  <c r="CI15" i="3"/>
  <c r="CH15" i="3"/>
  <c r="CG15" i="3"/>
  <c r="CF15" i="3"/>
  <c r="CE15" i="3"/>
  <c r="CD15" i="3"/>
  <c r="CC15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FX14" i="3"/>
  <c r="FW14" i="3"/>
  <c r="FV14" i="3"/>
  <c r="FU14" i="3"/>
  <c r="FT14" i="3"/>
  <c r="FS14" i="3"/>
  <c r="FR14" i="3"/>
  <c r="FQ14" i="3"/>
  <c r="FP14" i="3"/>
  <c r="FO14" i="3"/>
  <c r="FN14" i="3"/>
  <c r="FM14" i="3"/>
  <c r="FL14" i="3"/>
  <c r="FK14" i="3"/>
  <c r="FJ14" i="3"/>
  <c r="FI14" i="3"/>
  <c r="FH14" i="3"/>
  <c r="FG14" i="3"/>
  <c r="FF14" i="3"/>
  <c r="FE14" i="3"/>
  <c r="FD14" i="3"/>
  <c r="FC14" i="3"/>
  <c r="FB14" i="3"/>
  <c r="FA14" i="3"/>
  <c r="EZ14" i="3"/>
  <c r="EY14" i="3"/>
  <c r="EX14" i="3"/>
  <c r="EW14" i="3"/>
  <c r="EV14" i="3"/>
  <c r="EU14" i="3"/>
  <c r="ET14" i="3"/>
  <c r="ES14" i="3"/>
  <c r="ER14" i="3"/>
  <c r="EQ14" i="3"/>
  <c r="EP14" i="3"/>
  <c r="EO14" i="3"/>
  <c r="EN14" i="3"/>
  <c r="EM14" i="3"/>
  <c r="EL14" i="3"/>
  <c r="EK14" i="3"/>
  <c r="EJ14" i="3"/>
  <c r="EI14" i="3"/>
  <c r="EH14" i="3"/>
  <c r="EG14" i="3"/>
  <c r="EF14" i="3"/>
  <c r="EE14" i="3"/>
  <c r="ED14" i="3"/>
  <c r="EC14" i="3"/>
  <c r="EB14" i="3"/>
  <c r="EA14" i="3"/>
  <c r="DZ14" i="3"/>
  <c r="DY14" i="3"/>
  <c r="DX14" i="3"/>
  <c r="DW14" i="3"/>
  <c r="DV14" i="3"/>
  <c r="DU14" i="3"/>
  <c r="DT14" i="3"/>
  <c r="DS14" i="3"/>
  <c r="DR14" i="3"/>
  <c r="DQ14" i="3"/>
  <c r="DP14" i="3"/>
  <c r="DO14" i="3"/>
  <c r="DN14" i="3"/>
  <c r="DM14" i="3"/>
  <c r="DL14" i="3"/>
  <c r="DK14" i="3"/>
  <c r="DJ14" i="3"/>
  <c r="DI14" i="3"/>
  <c r="DH14" i="3"/>
  <c r="DG14" i="3"/>
  <c r="DF14" i="3"/>
  <c r="DE14" i="3"/>
  <c r="DD14" i="3"/>
  <c r="DC14" i="3"/>
  <c r="DB14" i="3"/>
  <c r="DA14" i="3"/>
  <c r="CZ14" i="3"/>
  <c r="CY14" i="3"/>
  <c r="CX14" i="3"/>
  <c r="CW14" i="3"/>
  <c r="CV14" i="3"/>
  <c r="CU14" i="3"/>
  <c r="CT14" i="3"/>
  <c r="CS14" i="3"/>
  <c r="CR14" i="3"/>
  <c r="CQ14" i="3"/>
  <c r="CP14" i="3"/>
  <c r="CO14" i="3"/>
  <c r="CN14" i="3"/>
  <c r="CM14" i="3"/>
  <c r="CL14" i="3"/>
  <c r="CK14" i="3"/>
  <c r="CJ14" i="3"/>
  <c r="CI14" i="3"/>
  <c r="CH14" i="3"/>
  <c r="CG14" i="3"/>
  <c r="CF14" i="3"/>
  <c r="CE14" i="3"/>
  <c r="CD14" i="3"/>
  <c r="CC14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FX13" i="3"/>
  <c r="FW13" i="3"/>
  <c r="FV13" i="3"/>
  <c r="FU13" i="3"/>
  <c r="FT13" i="3"/>
  <c r="FS13" i="3"/>
  <c r="FR13" i="3"/>
  <c r="FQ13" i="3"/>
  <c r="FP13" i="3"/>
  <c r="FP176" i="3" s="1"/>
  <c r="FO13" i="3"/>
  <c r="FN13" i="3"/>
  <c r="FN176" i="3" s="1"/>
  <c r="FM13" i="3"/>
  <c r="FL13" i="3"/>
  <c r="FK13" i="3"/>
  <c r="FJ13" i="3"/>
  <c r="FI13" i="3"/>
  <c r="FH13" i="3"/>
  <c r="FG13" i="3"/>
  <c r="FF13" i="3"/>
  <c r="FE13" i="3"/>
  <c r="FD13" i="3"/>
  <c r="FD176" i="3" s="1"/>
  <c r="FC13" i="3"/>
  <c r="FB13" i="3"/>
  <c r="FB176" i="3" s="1"/>
  <c r="FA13" i="3"/>
  <c r="EZ13" i="3"/>
  <c r="EY13" i="3"/>
  <c r="EX13" i="3"/>
  <c r="EW13" i="3"/>
  <c r="EV13" i="3"/>
  <c r="EU13" i="3"/>
  <c r="ET13" i="3"/>
  <c r="ES13" i="3"/>
  <c r="ER13" i="3"/>
  <c r="ER176" i="3" s="1"/>
  <c r="EQ13" i="3"/>
  <c r="EP13" i="3"/>
  <c r="EP176" i="3" s="1"/>
  <c r="EO13" i="3"/>
  <c r="EN13" i="3"/>
  <c r="EM13" i="3"/>
  <c r="EL13" i="3"/>
  <c r="EK13" i="3"/>
  <c r="EJ13" i="3"/>
  <c r="EI13" i="3"/>
  <c r="EH13" i="3"/>
  <c r="EG13" i="3"/>
  <c r="EF13" i="3"/>
  <c r="EF176" i="3" s="1"/>
  <c r="EE13" i="3"/>
  <c r="ED13" i="3"/>
  <c r="ED176" i="3" s="1"/>
  <c r="EC13" i="3"/>
  <c r="EB13" i="3"/>
  <c r="EA13" i="3"/>
  <c r="DZ13" i="3"/>
  <c r="DY13" i="3"/>
  <c r="DX13" i="3"/>
  <c r="DW13" i="3"/>
  <c r="DV13" i="3"/>
  <c r="DU13" i="3"/>
  <c r="DT13" i="3"/>
  <c r="DT176" i="3" s="1"/>
  <c r="DS13" i="3"/>
  <c r="DR13" i="3"/>
  <c r="DR176" i="3" s="1"/>
  <c r="DQ13" i="3"/>
  <c r="DP13" i="3"/>
  <c r="DP176" i="3" s="1"/>
  <c r="DO13" i="3"/>
  <c r="DN13" i="3"/>
  <c r="DM13" i="3"/>
  <c r="DL13" i="3"/>
  <c r="DK13" i="3"/>
  <c r="DJ13" i="3"/>
  <c r="DI13" i="3"/>
  <c r="DH13" i="3"/>
  <c r="DH176" i="3" s="1"/>
  <c r="DG13" i="3"/>
  <c r="DF13" i="3"/>
  <c r="DF176" i="3" s="1"/>
  <c r="DE13" i="3"/>
  <c r="DD13" i="3"/>
  <c r="DD176" i="3" s="1"/>
  <c r="DC13" i="3"/>
  <c r="DB13" i="3"/>
  <c r="DA13" i="3"/>
  <c r="CZ13" i="3"/>
  <c r="CY13" i="3"/>
  <c r="CX13" i="3"/>
  <c r="CW13" i="3"/>
  <c r="CV13" i="3"/>
  <c r="CV176" i="3" s="1"/>
  <c r="CU13" i="3"/>
  <c r="CT13" i="3"/>
  <c r="CT176" i="3" s="1"/>
  <c r="CS13" i="3"/>
  <c r="CR13" i="3"/>
  <c r="CR176" i="3" s="1"/>
  <c r="CQ13" i="3"/>
  <c r="CP13" i="3"/>
  <c r="CO13" i="3"/>
  <c r="CN13" i="3"/>
  <c r="CM13" i="3"/>
  <c r="CL13" i="3"/>
  <c r="CK13" i="3"/>
  <c r="CJ13" i="3"/>
  <c r="CJ176" i="3" s="1"/>
  <c r="CI13" i="3"/>
  <c r="CH13" i="3"/>
  <c r="CH176" i="3" s="1"/>
  <c r="CG13" i="3"/>
  <c r="CF13" i="3"/>
  <c r="CF176" i="3" s="1"/>
  <c r="CE13" i="3"/>
  <c r="CD13" i="3"/>
  <c r="CC13" i="3"/>
  <c r="CB13" i="3"/>
  <c r="CA13" i="3"/>
  <c r="BZ13" i="3"/>
  <c r="BY13" i="3"/>
  <c r="BX13" i="3"/>
  <c r="BX176" i="3" s="1"/>
  <c r="BW13" i="3"/>
  <c r="BV13" i="3"/>
  <c r="BV176" i="3" s="1"/>
  <c r="BU13" i="3"/>
  <c r="BT13" i="3"/>
  <c r="BT176" i="3" s="1"/>
  <c r="BS13" i="3"/>
  <c r="BR13" i="3"/>
  <c r="BQ13" i="3"/>
  <c r="BP13" i="3"/>
  <c r="BO13" i="3"/>
  <c r="BN13" i="3"/>
  <c r="BM13" i="3"/>
  <c r="BL13" i="3"/>
  <c r="BL176" i="3" s="1"/>
  <c r="BK13" i="3"/>
  <c r="BJ13" i="3"/>
  <c r="BJ176" i="3" s="1"/>
  <c r="BI13" i="3"/>
  <c r="BH13" i="3"/>
  <c r="BH176" i="3" s="1"/>
  <c r="BG13" i="3"/>
  <c r="BF13" i="3"/>
  <c r="BE13" i="3"/>
  <c r="BD13" i="3"/>
  <c r="BC13" i="3"/>
  <c r="BB13" i="3"/>
  <c r="BA13" i="3"/>
  <c r="AZ13" i="3"/>
  <c r="AZ176" i="3" s="1"/>
  <c r="AY13" i="3"/>
  <c r="AX13" i="3"/>
  <c r="AX176" i="3" s="1"/>
  <c r="AW13" i="3"/>
  <c r="AV13" i="3"/>
  <c r="AV176" i="3" s="1"/>
  <c r="AU13" i="3"/>
  <c r="AT13" i="3"/>
  <c r="AS13" i="3"/>
  <c r="AR13" i="3"/>
  <c r="AQ13" i="3"/>
  <c r="AP13" i="3"/>
  <c r="AO13" i="3"/>
  <c r="AN13" i="3"/>
  <c r="AN176" i="3" s="1"/>
  <c r="AM13" i="3"/>
  <c r="AL13" i="3"/>
  <c r="AL176" i="3" s="1"/>
  <c r="AK13" i="3"/>
  <c r="AJ13" i="3"/>
  <c r="AJ176" i="3" s="1"/>
  <c r="AI13" i="3"/>
  <c r="AH13" i="3"/>
  <c r="AG13" i="3"/>
  <c r="AF13" i="3"/>
  <c r="AE13" i="3"/>
  <c r="AD13" i="3"/>
  <c r="AC13" i="3"/>
  <c r="AB13" i="3"/>
  <c r="AB176" i="3" s="1"/>
  <c r="AA13" i="3"/>
  <c r="Z13" i="3"/>
  <c r="Z176" i="3" s="1"/>
  <c r="Y13" i="3"/>
  <c r="X13" i="3"/>
  <c r="X176" i="3" s="1"/>
  <c r="W13" i="3"/>
  <c r="V13" i="3"/>
  <c r="U13" i="3"/>
  <c r="T13" i="3"/>
  <c r="S13" i="3"/>
  <c r="R13" i="3"/>
  <c r="Q13" i="3"/>
  <c r="P13" i="3"/>
  <c r="O13" i="3"/>
  <c r="N13" i="3"/>
  <c r="N176" i="3" s="1"/>
  <c r="M13" i="3"/>
  <c r="L13" i="3"/>
  <c r="L176" i="3" s="1"/>
  <c r="K13" i="3"/>
  <c r="J13" i="3"/>
  <c r="I13" i="3"/>
  <c r="H13" i="3"/>
  <c r="G13" i="3"/>
  <c r="F13" i="3"/>
  <c r="E13" i="3"/>
  <c r="D13" i="3"/>
  <c r="D176" i="3" s="1"/>
  <c r="FX12" i="3"/>
  <c r="FW12" i="3"/>
  <c r="FV12" i="3"/>
  <c r="FU12" i="3"/>
  <c r="FT12" i="3"/>
  <c r="FS12" i="3"/>
  <c r="FR12" i="3"/>
  <c r="FQ12" i="3"/>
  <c r="FP12" i="3"/>
  <c r="FO12" i="3"/>
  <c r="FN12" i="3"/>
  <c r="FM12" i="3"/>
  <c r="FL12" i="3"/>
  <c r="FK12" i="3"/>
  <c r="FJ12" i="3"/>
  <c r="FI12" i="3"/>
  <c r="FH12" i="3"/>
  <c r="FG12" i="3"/>
  <c r="FF12" i="3"/>
  <c r="FE12" i="3"/>
  <c r="FD12" i="3"/>
  <c r="FC12" i="3"/>
  <c r="FB12" i="3"/>
  <c r="FA12" i="3"/>
  <c r="EZ12" i="3"/>
  <c r="EY12" i="3"/>
  <c r="EX12" i="3"/>
  <c r="EW12" i="3"/>
  <c r="EV12" i="3"/>
  <c r="EU12" i="3"/>
  <c r="ET12" i="3"/>
  <c r="ES12" i="3"/>
  <c r="ER12" i="3"/>
  <c r="EQ12" i="3"/>
  <c r="EP12" i="3"/>
  <c r="EO12" i="3"/>
  <c r="EN12" i="3"/>
  <c r="EM12" i="3"/>
  <c r="EL12" i="3"/>
  <c r="EK12" i="3"/>
  <c r="EJ12" i="3"/>
  <c r="EI12" i="3"/>
  <c r="EH12" i="3"/>
  <c r="EG12" i="3"/>
  <c r="EF12" i="3"/>
  <c r="EE12" i="3"/>
  <c r="ED12" i="3"/>
  <c r="EC12" i="3"/>
  <c r="EB12" i="3"/>
  <c r="EA12" i="3"/>
  <c r="DZ12" i="3"/>
  <c r="DY12" i="3"/>
  <c r="DX12" i="3"/>
  <c r="DW12" i="3"/>
  <c r="DV12" i="3"/>
  <c r="DU12" i="3"/>
  <c r="DT12" i="3"/>
  <c r="DS12" i="3"/>
  <c r="DR12" i="3"/>
  <c r="DQ12" i="3"/>
  <c r="DP12" i="3"/>
  <c r="DO12" i="3"/>
  <c r="DN12" i="3"/>
  <c r="DM12" i="3"/>
  <c r="DL12" i="3"/>
  <c r="DK12" i="3"/>
  <c r="DJ12" i="3"/>
  <c r="DI12" i="3"/>
  <c r="DH12" i="3"/>
  <c r="DG12" i="3"/>
  <c r="DF12" i="3"/>
  <c r="DE12" i="3"/>
  <c r="DD12" i="3"/>
  <c r="DC12" i="3"/>
  <c r="DB12" i="3"/>
  <c r="DA12" i="3"/>
  <c r="CZ12" i="3"/>
  <c r="CY12" i="3"/>
  <c r="CX12" i="3"/>
  <c r="CW12" i="3"/>
  <c r="CV12" i="3"/>
  <c r="CU12" i="3"/>
  <c r="CT12" i="3"/>
  <c r="CS12" i="3"/>
  <c r="CR12" i="3"/>
  <c r="CQ12" i="3"/>
  <c r="CP12" i="3"/>
  <c r="CO12" i="3"/>
  <c r="CN12" i="3"/>
  <c r="CN101" i="3" s="1"/>
  <c r="CM12" i="3"/>
  <c r="CL12" i="3"/>
  <c r="CK12" i="3"/>
  <c r="CJ12" i="3"/>
  <c r="CI12" i="3"/>
  <c r="CH12" i="3"/>
  <c r="CG12" i="3"/>
  <c r="CF12" i="3"/>
  <c r="CE12" i="3"/>
  <c r="CD12" i="3"/>
  <c r="CC12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FX10" i="3"/>
  <c r="FW10" i="3"/>
  <c r="FV10" i="3"/>
  <c r="FU10" i="3"/>
  <c r="FT10" i="3"/>
  <c r="FS10" i="3"/>
  <c r="FR10" i="3"/>
  <c r="FQ10" i="3"/>
  <c r="FP10" i="3"/>
  <c r="FO10" i="3"/>
  <c r="FN10" i="3"/>
  <c r="FM10" i="3"/>
  <c r="FL10" i="3"/>
  <c r="FK10" i="3"/>
  <c r="FJ10" i="3"/>
  <c r="FI10" i="3"/>
  <c r="FH10" i="3"/>
  <c r="FG10" i="3"/>
  <c r="FF10" i="3"/>
  <c r="FE10" i="3"/>
  <c r="FD10" i="3"/>
  <c r="FC10" i="3"/>
  <c r="FB10" i="3"/>
  <c r="FA10" i="3"/>
  <c r="EZ10" i="3"/>
  <c r="EY10" i="3"/>
  <c r="EX10" i="3"/>
  <c r="EW10" i="3"/>
  <c r="EV10" i="3"/>
  <c r="EU10" i="3"/>
  <c r="ET10" i="3"/>
  <c r="ES10" i="3"/>
  <c r="ER10" i="3"/>
  <c r="EQ10" i="3"/>
  <c r="EP10" i="3"/>
  <c r="EO10" i="3"/>
  <c r="EN10" i="3"/>
  <c r="EM10" i="3"/>
  <c r="EL10" i="3"/>
  <c r="EK10" i="3"/>
  <c r="EJ10" i="3"/>
  <c r="EI10" i="3"/>
  <c r="EH10" i="3"/>
  <c r="EG10" i="3"/>
  <c r="EF10" i="3"/>
  <c r="EE10" i="3"/>
  <c r="ED10" i="3"/>
  <c r="EC10" i="3"/>
  <c r="EB10" i="3"/>
  <c r="EA10" i="3"/>
  <c r="DZ10" i="3"/>
  <c r="DY10" i="3"/>
  <c r="DX10" i="3"/>
  <c r="DW10" i="3"/>
  <c r="DV10" i="3"/>
  <c r="DU10" i="3"/>
  <c r="DT10" i="3"/>
  <c r="DS10" i="3"/>
  <c r="DR10" i="3"/>
  <c r="DQ10" i="3"/>
  <c r="DP10" i="3"/>
  <c r="DO10" i="3"/>
  <c r="DN10" i="3"/>
  <c r="DM10" i="3"/>
  <c r="DL10" i="3"/>
  <c r="DK10" i="3"/>
  <c r="DJ10" i="3"/>
  <c r="DI10" i="3"/>
  <c r="DH10" i="3"/>
  <c r="DG10" i="3"/>
  <c r="DF10" i="3"/>
  <c r="DE10" i="3"/>
  <c r="DD10" i="3"/>
  <c r="DC10" i="3"/>
  <c r="DB10" i="3"/>
  <c r="DA10" i="3"/>
  <c r="CZ10" i="3"/>
  <c r="CY10" i="3"/>
  <c r="CX10" i="3"/>
  <c r="CW10" i="3"/>
  <c r="CV10" i="3"/>
  <c r="CU10" i="3"/>
  <c r="CT10" i="3"/>
  <c r="CS10" i="3"/>
  <c r="CR10" i="3"/>
  <c r="CQ10" i="3"/>
  <c r="CP10" i="3"/>
  <c r="CO10" i="3"/>
  <c r="CN10" i="3"/>
  <c r="CM10" i="3"/>
  <c r="CL10" i="3"/>
  <c r="CK10" i="3"/>
  <c r="CJ10" i="3"/>
  <c r="CI10" i="3"/>
  <c r="CH10" i="3"/>
  <c r="CG10" i="3"/>
  <c r="CF10" i="3"/>
  <c r="CE10" i="3"/>
  <c r="CD10" i="3"/>
  <c r="CC10" i="3"/>
  <c r="CB10" i="3"/>
  <c r="CA10" i="3"/>
  <c r="BZ10" i="3"/>
  <c r="BY10" i="3"/>
  <c r="BX10" i="3"/>
  <c r="BW10" i="3"/>
  <c r="BV10" i="3"/>
  <c r="BU10" i="3"/>
  <c r="BT10" i="3"/>
  <c r="BS10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FX9" i="3"/>
  <c r="FW9" i="3"/>
  <c r="FV9" i="3"/>
  <c r="FU9" i="3"/>
  <c r="FT9" i="3"/>
  <c r="FS9" i="3"/>
  <c r="FR9" i="3"/>
  <c r="FQ9" i="3"/>
  <c r="FP9" i="3"/>
  <c r="FO9" i="3"/>
  <c r="FN9" i="3"/>
  <c r="FM9" i="3"/>
  <c r="FL9" i="3"/>
  <c r="FK9" i="3"/>
  <c r="FJ9" i="3"/>
  <c r="FI9" i="3"/>
  <c r="FH9" i="3"/>
  <c r="FG9" i="3"/>
  <c r="FF9" i="3"/>
  <c r="FE9" i="3"/>
  <c r="FD9" i="3"/>
  <c r="FC9" i="3"/>
  <c r="FB9" i="3"/>
  <c r="FA9" i="3"/>
  <c r="EZ9" i="3"/>
  <c r="EY9" i="3"/>
  <c r="EX9" i="3"/>
  <c r="EW9" i="3"/>
  <c r="EV9" i="3"/>
  <c r="EU9" i="3"/>
  <c r="ET9" i="3"/>
  <c r="ES9" i="3"/>
  <c r="ER9" i="3"/>
  <c r="EQ9" i="3"/>
  <c r="EP9" i="3"/>
  <c r="EO9" i="3"/>
  <c r="EN9" i="3"/>
  <c r="EM9" i="3"/>
  <c r="EL9" i="3"/>
  <c r="EK9" i="3"/>
  <c r="EJ9" i="3"/>
  <c r="EI9" i="3"/>
  <c r="EH9" i="3"/>
  <c r="EG9" i="3"/>
  <c r="EF9" i="3"/>
  <c r="EE9" i="3"/>
  <c r="ED9" i="3"/>
  <c r="EC9" i="3"/>
  <c r="EB9" i="3"/>
  <c r="EA9" i="3"/>
  <c r="DZ9" i="3"/>
  <c r="DY9" i="3"/>
  <c r="DX9" i="3"/>
  <c r="DW9" i="3"/>
  <c r="DV9" i="3"/>
  <c r="DU9" i="3"/>
  <c r="DT9" i="3"/>
  <c r="DS9" i="3"/>
  <c r="DR9" i="3"/>
  <c r="DQ9" i="3"/>
  <c r="DP9" i="3"/>
  <c r="DO9" i="3"/>
  <c r="DN9" i="3"/>
  <c r="DM9" i="3"/>
  <c r="DL9" i="3"/>
  <c r="DK9" i="3"/>
  <c r="DJ9" i="3"/>
  <c r="DI9" i="3"/>
  <c r="DH9" i="3"/>
  <c r="DG9" i="3"/>
  <c r="DF9" i="3"/>
  <c r="DE9" i="3"/>
  <c r="DD9" i="3"/>
  <c r="DC9" i="3"/>
  <c r="DB9" i="3"/>
  <c r="DA9" i="3"/>
  <c r="CZ9" i="3"/>
  <c r="CY9" i="3"/>
  <c r="CX9" i="3"/>
  <c r="CW9" i="3"/>
  <c r="CV9" i="3"/>
  <c r="CU9" i="3"/>
  <c r="CT9" i="3"/>
  <c r="CS9" i="3"/>
  <c r="CR9" i="3"/>
  <c r="CQ9" i="3"/>
  <c r="CP9" i="3"/>
  <c r="CO9" i="3"/>
  <c r="CN9" i="3"/>
  <c r="CM9" i="3"/>
  <c r="CL9" i="3"/>
  <c r="CK9" i="3"/>
  <c r="CJ9" i="3"/>
  <c r="CI9" i="3"/>
  <c r="CH9" i="3"/>
  <c r="CG9" i="3"/>
  <c r="CF9" i="3"/>
  <c r="CE9" i="3"/>
  <c r="CD9" i="3"/>
  <c r="CC9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FX8" i="3"/>
  <c r="FW8" i="3"/>
  <c r="FV8" i="3"/>
  <c r="FU8" i="3"/>
  <c r="FT8" i="3"/>
  <c r="FS8" i="3"/>
  <c r="FR8" i="3"/>
  <c r="FQ8" i="3"/>
  <c r="FP8" i="3"/>
  <c r="FO8" i="3"/>
  <c r="FN8" i="3"/>
  <c r="FM8" i="3"/>
  <c r="FL8" i="3"/>
  <c r="FK8" i="3"/>
  <c r="FJ8" i="3"/>
  <c r="FI8" i="3"/>
  <c r="FH8" i="3"/>
  <c r="FG8" i="3"/>
  <c r="FF8" i="3"/>
  <c r="FE8" i="3"/>
  <c r="FD8" i="3"/>
  <c r="FC8" i="3"/>
  <c r="FB8" i="3"/>
  <c r="FA8" i="3"/>
  <c r="EZ8" i="3"/>
  <c r="EY8" i="3"/>
  <c r="EX8" i="3"/>
  <c r="EW8" i="3"/>
  <c r="EV8" i="3"/>
  <c r="EU8" i="3"/>
  <c r="ET8" i="3"/>
  <c r="ES8" i="3"/>
  <c r="ER8" i="3"/>
  <c r="EQ8" i="3"/>
  <c r="EP8" i="3"/>
  <c r="EO8" i="3"/>
  <c r="EN8" i="3"/>
  <c r="EM8" i="3"/>
  <c r="EL8" i="3"/>
  <c r="EK8" i="3"/>
  <c r="EJ8" i="3"/>
  <c r="EI8" i="3"/>
  <c r="EH8" i="3"/>
  <c r="EG8" i="3"/>
  <c r="EF8" i="3"/>
  <c r="EE8" i="3"/>
  <c r="ED8" i="3"/>
  <c r="EC8" i="3"/>
  <c r="EB8" i="3"/>
  <c r="EA8" i="3"/>
  <c r="DZ8" i="3"/>
  <c r="DY8" i="3"/>
  <c r="DX8" i="3"/>
  <c r="DW8" i="3"/>
  <c r="DV8" i="3"/>
  <c r="DU8" i="3"/>
  <c r="DT8" i="3"/>
  <c r="DS8" i="3"/>
  <c r="DR8" i="3"/>
  <c r="DQ8" i="3"/>
  <c r="DP8" i="3"/>
  <c r="DO8" i="3"/>
  <c r="DN8" i="3"/>
  <c r="DM8" i="3"/>
  <c r="DL8" i="3"/>
  <c r="DK8" i="3"/>
  <c r="DJ8" i="3"/>
  <c r="DI8" i="3"/>
  <c r="DH8" i="3"/>
  <c r="DG8" i="3"/>
  <c r="DF8" i="3"/>
  <c r="DE8" i="3"/>
  <c r="DD8" i="3"/>
  <c r="DC8" i="3"/>
  <c r="DB8" i="3"/>
  <c r="DA8" i="3"/>
  <c r="CZ8" i="3"/>
  <c r="CY8" i="3"/>
  <c r="CX8" i="3"/>
  <c r="CW8" i="3"/>
  <c r="CV8" i="3"/>
  <c r="CU8" i="3"/>
  <c r="CT8" i="3"/>
  <c r="CS8" i="3"/>
  <c r="CR8" i="3"/>
  <c r="CQ8" i="3"/>
  <c r="CP8" i="3"/>
  <c r="CO8" i="3"/>
  <c r="CN8" i="3"/>
  <c r="CM8" i="3"/>
  <c r="CL8" i="3"/>
  <c r="CK8" i="3"/>
  <c r="CJ8" i="3"/>
  <c r="CI8" i="3"/>
  <c r="CH8" i="3"/>
  <c r="CG8" i="3"/>
  <c r="CF8" i="3"/>
  <c r="CE8" i="3"/>
  <c r="CD8" i="3"/>
  <c r="CC8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32" i="3"/>
  <c r="C95" i="3" s="1"/>
  <c r="C31" i="3"/>
  <c r="C30" i="3"/>
  <c r="C94" i="3" s="1"/>
  <c r="C25" i="3"/>
  <c r="C87" i="3" s="1"/>
  <c r="C26" i="3"/>
  <c r="C88" i="3" s="1"/>
  <c r="C24" i="3"/>
  <c r="C86" i="3" s="1"/>
  <c r="C22" i="3"/>
  <c r="C33" i="3"/>
  <c r="C102" i="3" s="1"/>
  <c r="C34" i="3"/>
  <c r="C98" i="3" s="1"/>
  <c r="FX106" i="1"/>
  <c r="FW106" i="1"/>
  <c r="FV106" i="1"/>
  <c r="FU106" i="1"/>
  <c r="FT106" i="1"/>
  <c r="FS106" i="1"/>
  <c r="FR106" i="1"/>
  <c r="FQ106" i="1"/>
  <c r="FP106" i="1"/>
  <c r="FO106" i="1"/>
  <c r="FN106" i="1"/>
  <c r="FM106" i="1"/>
  <c r="FL106" i="1"/>
  <c r="FK106" i="1"/>
  <c r="FJ106" i="1"/>
  <c r="FI106" i="1"/>
  <c r="FH106" i="1"/>
  <c r="FG106" i="1"/>
  <c r="FF106" i="1"/>
  <c r="FE106" i="1"/>
  <c r="FD106" i="1"/>
  <c r="FC106" i="1"/>
  <c r="FB106" i="1"/>
  <c r="FA106" i="1"/>
  <c r="EZ106" i="1"/>
  <c r="EY106" i="1"/>
  <c r="EX106" i="1"/>
  <c r="EW106" i="1"/>
  <c r="EV106" i="1"/>
  <c r="EU106" i="1"/>
  <c r="ET106" i="1"/>
  <c r="ES106" i="1"/>
  <c r="ER106" i="1"/>
  <c r="EQ106" i="1"/>
  <c r="EP106" i="1"/>
  <c r="EO106" i="1"/>
  <c r="EN106" i="1"/>
  <c r="EM106" i="1"/>
  <c r="EL106" i="1"/>
  <c r="EK106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FX70" i="1"/>
  <c r="FW70" i="1"/>
  <c r="FV70" i="1"/>
  <c r="FU70" i="1"/>
  <c r="FT70" i="1"/>
  <c r="FS70" i="1"/>
  <c r="FR70" i="1"/>
  <c r="FQ70" i="1"/>
  <c r="FP70" i="1"/>
  <c r="FO70" i="1"/>
  <c r="FN70" i="1"/>
  <c r="FM70" i="1"/>
  <c r="FL70" i="1"/>
  <c r="FK70" i="1"/>
  <c r="FJ70" i="1"/>
  <c r="FI70" i="1"/>
  <c r="FH70" i="1"/>
  <c r="FG70" i="1"/>
  <c r="FF70" i="1"/>
  <c r="FE70" i="1"/>
  <c r="FD70" i="1"/>
  <c r="FC70" i="1"/>
  <c r="FB70" i="1"/>
  <c r="FA70" i="1"/>
  <c r="EZ70" i="1"/>
  <c r="EY70" i="1"/>
  <c r="EX70" i="1"/>
  <c r="EW70" i="1"/>
  <c r="EV70" i="1"/>
  <c r="EU70" i="1"/>
  <c r="ET70" i="1"/>
  <c r="ES70" i="1"/>
  <c r="ER70" i="1"/>
  <c r="EQ70" i="1"/>
  <c r="EP70" i="1"/>
  <c r="EO70" i="1"/>
  <c r="EN70" i="1"/>
  <c r="EM70" i="1"/>
  <c r="EL70" i="1"/>
  <c r="EK70" i="1"/>
  <c r="EJ70" i="1"/>
  <c r="EI70" i="1"/>
  <c r="EH70" i="1"/>
  <c r="EG70" i="1"/>
  <c r="EF70" i="1"/>
  <c r="EE70" i="1"/>
  <c r="ED70" i="1"/>
  <c r="EC70" i="1"/>
  <c r="EB70" i="1"/>
  <c r="EA70" i="1"/>
  <c r="DZ70" i="1"/>
  <c r="DY70" i="1"/>
  <c r="DX70" i="1"/>
  <c r="DW70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105" i="3" l="1"/>
  <c r="O176" i="3"/>
  <c r="AA176" i="3"/>
  <c r="AM176" i="3"/>
  <c r="AY176" i="3"/>
  <c r="BK176" i="3"/>
  <c r="BW176" i="3"/>
  <c r="CI176" i="3"/>
  <c r="CU176" i="3"/>
  <c r="DG176" i="3"/>
  <c r="DS176" i="3"/>
  <c r="EE176" i="3"/>
  <c r="EQ176" i="3"/>
  <c r="FC176" i="3"/>
  <c r="FO176" i="3"/>
  <c r="P176" i="3"/>
  <c r="H176" i="3"/>
  <c r="T176" i="3"/>
  <c r="AF176" i="3"/>
  <c r="AR176" i="3"/>
  <c r="BD176" i="3"/>
  <c r="BP176" i="3"/>
  <c r="CB176" i="3"/>
  <c r="CN176" i="3"/>
  <c r="CZ176" i="3"/>
  <c r="DL176" i="3"/>
  <c r="DX176" i="3"/>
  <c r="EJ176" i="3"/>
  <c r="EV176" i="3"/>
  <c r="FH176" i="3"/>
  <c r="FT176" i="3"/>
  <c r="M176" i="3"/>
  <c r="Y176" i="3"/>
  <c r="AK176" i="3"/>
  <c r="AW176" i="3"/>
  <c r="BI176" i="3"/>
  <c r="BU176" i="3"/>
  <c r="CG176" i="3"/>
  <c r="CS176" i="3"/>
  <c r="DE176" i="3"/>
  <c r="DQ176" i="3"/>
  <c r="EC176" i="3"/>
  <c r="EO176" i="3"/>
  <c r="FA176" i="3"/>
  <c r="FM176" i="3"/>
  <c r="FZ34" i="3"/>
  <c r="E176" i="3"/>
  <c r="Q176" i="3"/>
  <c r="AC176" i="3"/>
  <c r="AO176" i="3"/>
  <c r="BA176" i="3"/>
  <c r="BM176" i="3"/>
  <c r="BY176" i="3"/>
  <c r="CK176" i="3"/>
  <c r="CW176" i="3"/>
  <c r="DI176" i="3"/>
  <c r="DU176" i="3"/>
  <c r="EG176" i="3"/>
  <c r="ES176" i="3"/>
  <c r="FE176" i="3"/>
  <c r="FQ176" i="3"/>
  <c r="F176" i="3"/>
  <c r="R176" i="3"/>
  <c r="AD176" i="3"/>
  <c r="AP176" i="3"/>
  <c r="BB176" i="3"/>
  <c r="BN176" i="3"/>
  <c r="BZ176" i="3"/>
  <c r="CL176" i="3"/>
  <c r="CX176" i="3"/>
  <c r="DJ176" i="3"/>
  <c r="DV176" i="3"/>
  <c r="EH176" i="3"/>
  <c r="ET176" i="3"/>
  <c r="FF176" i="3"/>
  <c r="FR176" i="3"/>
  <c r="G176" i="3"/>
  <c r="S176" i="3"/>
  <c r="AE176" i="3"/>
  <c r="AQ176" i="3"/>
  <c r="BC176" i="3"/>
  <c r="BO176" i="3"/>
  <c r="CA176" i="3"/>
  <c r="CM176" i="3"/>
  <c r="CY176" i="3"/>
  <c r="DK176" i="3"/>
  <c r="DW176" i="3"/>
  <c r="EI176" i="3"/>
  <c r="EU176" i="3"/>
  <c r="FG176" i="3"/>
  <c r="FS176" i="3"/>
  <c r="I176" i="3"/>
  <c r="U176" i="3"/>
  <c r="AG176" i="3"/>
  <c r="AS176" i="3"/>
  <c r="BE176" i="3"/>
  <c r="BQ176" i="3"/>
  <c r="CC176" i="3"/>
  <c r="CO176" i="3"/>
  <c r="DA176" i="3"/>
  <c r="DM176" i="3"/>
  <c r="DY176" i="3"/>
  <c r="EK176" i="3"/>
  <c r="EW176" i="3"/>
  <c r="FI176" i="3"/>
  <c r="FU176" i="3"/>
  <c r="J176" i="3"/>
  <c r="V176" i="3"/>
  <c r="AH176" i="3"/>
  <c r="AT176" i="3"/>
  <c r="BF176" i="3"/>
  <c r="BR176" i="3"/>
  <c r="CD176" i="3"/>
  <c r="CP176" i="3"/>
  <c r="DB176" i="3"/>
  <c r="DN176" i="3"/>
  <c r="DZ176" i="3"/>
  <c r="EL176" i="3"/>
  <c r="EX176" i="3"/>
  <c r="FJ176" i="3"/>
  <c r="FV176" i="3"/>
  <c r="K176" i="3"/>
  <c r="W176" i="3"/>
  <c r="AI176" i="3"/>
  <c r="AU176" i="3"/>
  <c r="BG176" i="3"/>
  <c r="BS176" i="3"/>
  <c r="CE176" i="3"/>
  <c r="CQ176" i="3"/>
  <c r="DC176" i="3"/>
  <c r="DO176" i="3"/>
  <c r="EA176" i="3"/>
  <c r="EM176" i="3"/>
  <c r="EY176" i="3"/>
  <c r="FK176" i="3"/>
  <c r="FW176" i="3"/>
  <c r="EB176" i="3"/>
  <c r="EN176" i="3"/>
  <c r="EZ176" i="3"/>
  <c r="FL176" i="3"/>
  <c r="FX176" i="3"/>
  <c r="FX74" i="1" l="1"/>
  <c r="FW74" i="1"/>
  <c r="FV74" i="1"/>
  <c r="FU74" i="1"/>
  <c r="FT74" i="1"/>
  <c r="FS74" i="1"/>
  <c r="FR74" i="1"/>
  <c r="FQ74" i="1"/>
  <c r="FP74" i="1"/>
  <c r="FO74" i="1"/>
  <c r="FN74" i="1"/>
  <c r="FM74" i="1"/>
  <c r="FL74" i="1"/>
  <c r="FK74" i="1"/>
  <c r="FJ74" i="1"/>
  <c r="FI74" i="1"/>
  <c r="FH74" i="1"/>
  <c r="FG74" i="1"/>
  <c r="FF74" i="1"/>
  <c r="FE74" i="1"/>
  <c r="FD74" i="1"/>
  <c r="FC74" i="1"/>
  <c r="FB74" i="1"/>
  <c r="FA74" i="1"/>
  <c r="EZ74" i="1"/>
  <c r="EY74" i="1"/>
  <c r="EX74" i="1"/>
  <c r="EW74" i="1"/>
  <c r="EV74" i="1"/>
  <c r="EU74" i="1"/>
  <c r="ET74" i="1"/>
  <c r="ES74" i="1"/>
  <c r="ER74" i="1"/>
  <c r="EQ74" i="1"/>
  <c r="EP74" i="1"/>
  <c r="EO74" i="1"/>
  <c r="EN74" i="1"/>
  <c r="EM74" i="1"/>
  <c r="EL74" i="1"/>
  <c r="EK74" i="1"/>
  <c r="EJ74" i="1"/>
  <c r="EI74" i="1"/>
  <c r="EH74" i="1"/>
  <c r="EG74" i="1"/>
  <c r="EF74" i="1"/>
  <c r="EE74" i="1"/>
  <c r="ED74" i="1"/>
  <c r="EC74" i="1"/>
  <c r="EB74" i="1"/>
  <c r="EA74" i="1"/>
  <c r="DZ74" i="1"/>
  <c r="DY74" i="1"/>
  <c r="DX74" i="1"/>
  <c r="DW74" i="1"/>
  <c r="DV74" i="1"/>
  <c r="DU74" i="1"/>
  <c r="DT74" i="1"/>
  <c r="DS74" i="1"/>
  <c r="DR74" i="1"/>
  <c r="DQ74" i="1"/>
  <c r="DP74" i="1"/>
  <c r="DO74" i="1"/>
  <c r="DN74" i="1"/>
  <c r="DM74" i="1"/>
  <c r="DL74" i="1"/>
  <c r="DK74" i="1"/>
  <c r="DJ74" i="1"/>
  <c r="DI74" i="1"/>
  <c r="DH74" i="1"/>
  <c r="DG74" i="1"/>
  <c r="DF74" i="1"/>
  <c r="DE74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1" i="3" l="1"/>
  <c r="C67" i="3" s="1"/>
  <c r="C206" i="3" s="1"/>
  <c r="FX26" i="3"/>
  <c r="FW26" i="3"/>
  <c r="FV26" i="3"/>
  <c r="FU26" i="3"/>
  <c r="FT26" i="3"/>
  <c r="FS26" i="3"/>
  <c r="FR26" i="3"/>
  <c r="FQ26" i="3"/>
  <c r="FP26" i="3"/>
  <c r="FO26" i="3"/>
  <c r="FN26" i="3"/>
  <c r="FM26" i="3"/>
  <c r="FL26" i="3"/>
  <c r="FK26" i="3"/>
  <c r="FJ26" i="3"/>
  <c r="FI26" i="3"/>
  <c r="FH26" i="3"/>
  <c r="FG26" i="3"/>
  <c r="FF26" i="3"/>
  <c r="FE26" i="3"/>
  <c r="FD26" i="3"/>
  <c r="FC26" i="3"/>
  <c r="FB26" i="3"/>
  <c r="FA26" i="3"/>
  <c r="EZ26" i="3"/>
  <c r="EY26" i="3"/>
  <c r="EX26" i="3"/>
  <c r="EW26" i="3"/>
  <c r="EV26" i="3"/>
  <c r="EU26" i="3"/>
  <c r="ET26" i="3"/>
  <c r="ES26" i="3"/>
  <c r="ER26" i="3"/>
  <c r="EQ26" i="3"/>
  <c r="EP26" i="3"/>
  <c r="EO26" i="3"/>
  <c r="EN26" i="3"/>
  <c r="EM26" i="3"/>
  <c r="EL26" i="3"/>
  <c r="EK26" i="3"/>
  <c r="EJ26" i="3"/>
  <c r="EI26" i="3"/>
  <c r="EH26" i="3"/>
  <c r="EG26" i="3"/>
  <c r="EF26" i="3"/>
  <c r="EE26" i="3"/>
  <c r="ED26" i="3"/>
  <c r="EC26" i="3"/>
  <c r="EB26" i="3"/>
  <c r="EA26" i="3"/>
  <c r="DZ26" i="3"/>
  <c r="DY26" i="3"/>
  <c r="DX26" i="3"/>
  <c r="DW26" i="3"/>
  <c r="DV26" i="3"/>
  <c r="DU26" i="3"/>
  <c r="DT26" i="3"/>
  <c r="DS26" i="3"/>
  <c r="DR26" i="3"/>
  <c r="DQ26" i="3"/>
  <c r="DP26" i="3"/>
  <c r="DO26" i="3"/>
  <c r="DN26" i="3"/>
  <c r="DM26" i="3"/>
  <c r="DL26" i="3"/>
  <c r="DK26" i="3"/>
  <c r="DJ26" i="3"/>
  <c r="DI26" i="3"/>
  <c r="DH26" i="3"/>
  <c r="DG26" i="3"/>
  <c r="DF26" i="3"/>
  <c r="DE26" i="3"/>
  <c r="DD26" i="3"/>
  <c r="DC26" i="3"/>
  <c r="DB26" i="3"/>
  <c r="DA26" i="3"/>
  <c r="CZ26" i="3"/>
  <c r="CY26" i="3"/>
  <c r="CX26" i="3"/>
  <c r="CW26" i="3"/>
  <c r="CV26" i="3"/>
  <c r="CU26" i="3"/>
  <c r="CT26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FX25" i="3"/>
  <c r="FW25" i="3"/>
  <c r="FV25" i="3"/>
  <c r="FU25" i="3"/>
  <c r="FT25" i="3"/>
  <c r="FS25" i="3"/>
  <c r="FR25" i="3"/>
  <c r="FQ25" i="3"/>
  <c r="FP25" i="3"/>
  <c r="FO25" i="3"/>
  <c r="FN25" i="3"/>
  <c r="FM25" i="3"/>
  <c r="FL25" i="3"/>
  <c r="FK25" i="3"/>
  <c r="FJ25" i="3"/>
  <c r="FI25" i="3"/>
  <c r="FH25" i="3"/>
  <c r="FG25" i="3"/>
  <c r="FF25" i="3"/>
  <c r="FE25" i="3"/>
  <c r="FD25" i="3"/>
  <c r="FC25" i="3"/>
  <c r="FB25" i="3"/>
  <c r="FA25" i="3"/>
  <c r="EZ25" i="3"/>
  <c r="EY25" i="3"/>
  <c r="EX25" i="3"/>
  <c r="EW25" i="3"/>
  <c r="EV25" i="3"/>
  <c r="EU25" i="3"/>
  <c r="ET25" i="3"/>
  <c r="ES25" i="3"/>
  <c r="ER25" i="3"/>
  <c r="EQ25" i="3"/>
  <c r="EP25" i="3"/>
  <c r="EO25" i="3"/>
  <c r="EN25" i="3"/>
  <c r="EM25" i="3"/>
  <c r="EL25" i="3"/>
  <c r="EK25" i="3"/>
  <c r="EJ25" i="3"/>
  <c r="EI25" i="3"/>
  <c r="EH25" i="3"/>
  <c r="EG25" i="3"/>
  <c r="EF25" i="3"/>
  <c r="EE25" i="3"/>
  <c r="ED25" i="3"/>
  <c r="EC25" i="3"/>
  <c r="EB25" i="3"/>
  <c r="EA25" i="3"/>
  <c r="DZ25" i="3"/>
  <c r="DY25" i="3"/>
  <c r="DX25" i="3"/>
  <c r="DW25" i="3"/>
  <c r="DV25" i="3"/>
  <c r="DU25" i="3"/>
  <c r="DT25" i="3"/>
  <c r="DS25" i="3"/>
  <c r="DR25" i="3"/>
  <c r="DQ25" i="3"/>
  <c r="DP25" i="3"/>
  <c r="DO25" i="3"/>
  <c r="DN25" i="3"/>
  <c r="DM25" i="3"/>
  <c r="DL25" i="3"/>
  <c r="DK25" i="3"/>
  <c r="DJ25" i="3"/>
  <c r="DI25" i="3"/>
  <c r="DH25" i="3"/>
  <c r="DG25" i="3"/>
  <c r="DF25" i="3"/>
  <c r="DE25" i="3"/>
  <c r="DD25" i="3"/>
  <c r="DC25" i="3"/>
  <c r="DB25" i="3"/>
  <c r="DA25" i="3"/>
  <c r="CZ25" i="3"/>
  <c r="CY25" i="3"/>
  <c r="CX25" i="3"/>
  <c r="CW25" i="3"/>
  <c r="CV25" i="3"/>
  <c r="CU25" i="3"/>
  <c r="CT25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E25" i="3"/>
  <c r="CD25" i="3"/>
  <c r="CC25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D2" i="3" l="1"/>
  <c r="D1" i="3"/>
  <c r="D64" i="1"/>
  <c r="D65" i="1"/>
  <c r="D66" i="1"/>
  <c r="C291" i="3"/>
  <c r="C305" i="3" s="1"/>
  <c r="C319" i="3" s="1"/>
  <c r="C29" i="3"/>
  <c r="C166" i="3" s="1"/>
  <c r="C28" i="3"/>
  <c r="C20" i="3"/>
  <c r="C133" i="3" s="1"/>
  <c r="C18" i="3"/>
  <c r="C136" i="3" s="1"/>
  <c r="C17" i="3"/>
  <c r="C132" i="3" s="1"/>
  <c r="C134" i="3" s="1"/>
  <c r="C13" i="3"/>
  <c r="C14" i="3"/>
  <c r="C15" i="3"/>
  <c r="C12" i="3"/>
  <c r="C10" i="3"/>
  <c r="C93" i="3" s="1"/>
  <c r="C9" i="3"/>
  <c r="C8" i="3"/>
  <c r="C176" i="3" l="1"/>
  <c r="C97" i="3"/>
  <c r="C179" i="3"/>
  <c r="C180" i="3" s="1"/>
  <c r="C99" i="3"/>
  <c r="C172" i="3"/>
  <c r="C101" i="3"/>
  <c r="C332" i="3"/>
  <c r="C330" i="3"/>
  <c r="C328" i="3"/>
  <c r="FX119" i="1"/>
  <c r="FW119" i="1"/>
  <c r="FV119" i="1"/>
  <c r="FU119" i="1"/>
  <c r="FT119" i="1"/>
  <c r="FS119" i="1"/>
  <c r="FR119" i="1"/>
  <c r="FQ119" i="1"/>
  <c r="FP119" i="1"/>
  <c r="FO119" i="1"/>
  <c r="FN119" i="1"/>
  <c r="FM119" i="1"/>
  <c r="FL119" i="1"/>
  <c r="FK119" i="1"/>
  <c r="FJ119" i="1"/>
  <c r="FI119" i="1"/>
  <c r="FH119" i="1"/>
  <c r="FG119" i="1"/>
  <c r="FF119" i="1"/>
  <c r="FE119" i="1"/>
  <c r="FD119" i="1"/>
  <c r="FC119" i="1"/>
  <c r="FB119" i="1"/>
  <c r="FA119" i="1"/>
  <c r="EZ119" i="1"/>
  <c r="EY119" i="1"/>
  <c r="EX119" i="1"/>
  <c r="EW119" i="1"/>
  <c r="EV119" i="1"/>
  <c r="EU119" i="1"/>
  <c r="ET119" i="1"/>
  <c r="ES119" i="1"/>
  <c r="ER119" i="1"/>
  <c r="EQ119" i="1"/>
  <c r="EP119" i="1"/>
  <c r="EO119" i="1"/>
  <c r="EN119" i="1"/>
  <c r="EM119" i="1"/>
  <c r="EL119" i="1"/>
  <c r="EK119" i="1"/>
  <c r="EJ119" i="1"/>
  <c r="EI119" i="1"/>
  <c r="EH119" i="1"/>
  <c r="EG119" i="1"/>
  <c r="EF119" i="1"/>
  <c r="EE119" i="1"/>
  <c r="ED119" i="1"/>
  <c r="EC119" i="1"/>
  <c r="EB119" i="1"/>
  <c r="EA119" i="1"/>
  <c r="DZ119" i="1"/>
  <c r="DY119" i="1"/>
  <c r="DX119" i="1"/>
  <c r="DW119" i="1"/>
  <c r="DV119" i="1"/>
  <c r="DU119" i="1"/>
  <c r="DT119" i="1"/>
  <c r="DS119" i="1"/>
  <c r="DR119" i="1"/>
  <c r="DQ119" i="1"/>
  <c r="DP119" i="1"/>
  <c r="DO119" i="1"/>
  <c r="DN119" i="1"/>
  <c r="DM119" i="1"/>
  <c r="DL119" i="1"/>
  <c r="DK119" i="1"/>
  <c r="DJ119" i="1"/>
  <c r="DI119" i="1"/>
  <c r="DH119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FX89" i="1"/>
  <c r="FX109" i="1" l="1"/>
  <c r="FW109" i="1"/>
  <c r="FV109" i="1"/>
  <c r="FU109" i="1"/>
  <c r="FT109" i="1"/>
  <c r="FS109" i="1"/>
  <c r="FR109" i="1"/>
  <c r="FQ109" i="1"/>
  <c r="FP109" i="1"/>
  <c r="FO109" i="1"/>
  <c r="FN109" i="1"/>
  <c r="FM109" i="1"/>
  <c r="FL109" i="1"/>
  <c r="FK109" i="1"/>
  <c r="FJ109" i="1"/>
  <c r="FI109" i="1"/>
  <c r="FH109" i="1"/>
  <c r="FG109" i="1"/>
  <c r="FF109" i="1"/>
  <c r="FE109" i="1"/>
  <c r="FD109" i="1"/>
  <c r="FC109" i="1"/>
  <c r="FB109" i="1"/>
  <c r="FA109" i="1"/>
  <c r="EZ109" i="1"/>
  <c r="EY109" i="1"/>
  <c r="EX109" i="1"/>
  <c r="EW109" i="1"/>
  <c r="EV109" i="1"/>
  <c r="EU109" i="1"/>
  <c r="ET109" i="1"/>
  <c r="ES109" i="1"/>
  <c r="ER109" i="1"/>
  <c r="EQ109" i="1"/>
  <c r="EP109" i="1"/>
  <c r="EO109" i="1"/>
  <c r="EN109" i="1"/>
  <c r="EM109" i="1"/>
  <c r="EL109" i="1"/>
  <c r="EK109" i="1"/>
  <c r="EJ109" i="1"/>
  <c r="EI109" i="1"/>
  <c r="EH109" i="1"/>
  <c r="EG109" i="1"/>
  <c r="EF109" i="1"/>
  <c r="EE109" i="1"/>
  <c r="ED109" i="1"/>
  <c r="EC109" i="1"/>
  <c r="EB109" i="1"/>
  <c r="EA109" i="1"/>
  <c r="DZ109" i="1"/>
  <c r="DY109" i="1"/>
  <c r="DX109" i="1"/>
  <c r="DW109" i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FZ106" i="1" l="1"/>
  <c r="FZ109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FE75" i="1"/>
  <c r="FF75" i="1"/>
  <c r="FG75" i="1"/>
  <c r="FH75" i="1"/>
  <c r="FI75" i="1"/>
  <c r="FJ75" i="1"/>
  <c r="FK75" i="1"/>
  <c r="FL75" i="1"/>
  <c r="FM75" i="1"/>
  <c r="FN75" i="1"/>
  <c r="FO75" i="1"/>
  <c r="FP75" i="1"/>
  <c r="FQ75" i="1"/>
  <c r="FR75" i="1"/>
  <c r="FS75" i="1"/>
  <c r="FT75" i="1"/>
  <c r="FU75" i="1"/>
  <c r="FV75" i="1"/>
  <c r="FW75" i="1"/>
  <c r="FX75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EM76" i="1"/>
  <c r="EN76" i="1"/>
  <c r="EO76" i="1"/>
  <c r="EP76" i="1"/>
  <c r="EQ76" i="1"/>
  <c r="ER76" i="1"/>
  <c r="ES76" i="1"/>
  <c r="ET76" i="1"/>
  <c r="EU76" i="1"/>
  <c r="EV76" i="1"/>
  <c r="EW76" i="1"/>
  <c r="EX76" i="1"/>
  <c r="EY76" i="1"/>
  <c r="EZ76" i="1"/>
  <c r="FA76" i="1"/>
  <c r="FB76" i="1"/>
  <c r="FC76" i="1"/>
  <c r="FD76" i="1"/>
  <c r="FE76" i="1"/>
  <c r="FF76" i="1"/>
  <c r="FG76" i="1"/>
  <c r="FH76" i="1"/>
  <c r="FI76" i="1"/>
  <c r="FJ76" i="1"/>
  <c r="FK76" i="1"/>
  <c r="FL76" i="1"/>
  <c r="FM76" i="1"/>
  <c r="FN76" i="1"/>
  <c r="FO76" i="1"/>
  <c r="FP76" i="1"/>
  <c r="FQ76" i="1"/>
  <c r="FR76" i="1"/>
  <c r="FS76" i="1"/>
  <c r="FT76" i="1"/>
  <c r="FU76" i="1"/>
  <c r="FV76" i="1"/>
  <c r="FW76" i="1"/>
  <c r="FX76" i="1"/>
  <c r="FZ75" i="1" l="1"/>
  <c r="FZ76" i="1"/>
  <c r="FZ22" i="1" l="1"/>
  <c r="FX11" i="1" l="1"/>
  <c r="FX16" i="1" s="1"/>
  <c r="FW11" i="1"/>
  <c r="FW16" i="1" s="1"/>
  <c r="FV11" i="1"/>
  <c r="FV16" i="1" s="1"/>
  <c r="FU11" i="1"/>
  <c r="FU16" i="1" s="1"/>
  <c r="FT11" i="1"/>
  <c r="FT16" i="1" s="1"/>
  <c r="FS11" i="1"/>
  <c r="FS16" i="1" s="1"/>
  <c r="FR11" i="1"/>
  <c r="FR16" i="1" s="1"/>
  <c r="FQ11" i="1"/>
  <c r="FQ16" i="1" s="1"/>
  <c r="FP11" i="1"/>
  <c r="FP16" i="1" s="1"/>
  <c r="FO11" i="1"/>
  <c r="FO16" i="1" s="1"/>
  <c r="FN11" i="1"/>
  <c r="FN16" i="1" s="1"/>
  <c r="FM11" i="1"/>
  <c r="FM16" i="1" s="1"/>
  <c r="FL11" i="1"/>
  <c r="FL16" i="1" s="1"/>
  <c r="FK11" i="1"/>
  <c r="FK16" i="1" s="1"/>
  <c r="FJ11" i="1"/>
  <c r="FJ16" i="1" s="1"/>
  <c r="FI11" i="1"/>
  <c r="FI16" i="1" s="1"/>
  <c r="FH11" i="1"/>
  <c r="FH16" i="1" s="1"/>
  <c r="FG11" i="1"/>
  <c r="FG16" i="1" s="1"/>
  <c r="FF11" i="1"/>
  <c r="FF16" i="1" s="1"/>
  <c r="FE11" i="1"/>
  <c r="FE16" i="1" s="1"/>
  <c r="FD11" i="1"/>
  <c r="FD16" i="1" s="1"/>
  <c r="FC11" i="1"/>
  <c r="FC16" i="1" s="1"/>
  <c r="FB11" i="1"/>
  <c r="FB16" i="1" s="1"/>
  <c r="FA11" i="1"/>
  <c r="FA16" i="1" s="1"/>
  <c r="EZ11" i="1"/>
  <c r="EZ16" i="1" s="1"/>
  <c r="EY11" i="1"/>
  <c r="EY16" i="1" s="1"/>
  <c r="EX11" i="1"/>
  <c r="EX16" i="1" s="1"/>
  <c r="EW11" i="1"/>
  <c r="EW16" i="1" s="1"/>
  <c r="EV11" i="1"/>
  <c r="EV16" i="1" s="1"/>
  <c r="EU11" i="1"/>
  <c r="EU16" i="1" s="1"/>
  <c r="ET11" i="1"/>
  <c r="ET16" i="1" s="1"/>
  <c r="ES11" i="1"/>
  <c r="ES16" i="1" s="1"/>
  <c r="ER11" i="1"/>
  <c r="ER16" i="1" s="1"/>
  <c r="EQ11" i="1"/>
  <c r="EQ16" i="1" s="1"/>
  <c r="EP11" i="1"/>
  <c r="EP16" i="1" s="1"/>
  <c r="EO11" i="1"/>
  <c r="EO16" i="1" s="1"/>
  <c r="EN11" i="1"/>
  <c r="EN16" i="1" s="1"/>
  <c r="EM11" i="1"/>
  <c r="EM16" i="1" s="1"/>
  <c r="EL11" i="1"/>
  <c r="EL16" i="1" s="1"/>
  <c r="EK11" i="1"/>
  <c r="EK16" i="1" s="1"/>
  <c r="EJ11" i="1"/>
  <c r="EJ16" i="1" s="1"/>
  <c r="EI11" i="1"/>
  <c r="EI16" i="1" s="1"/>
  <c r="EH11" i="1"/>
  <c r="EH16" i="1" s="1"/>
  <c r="EG11" i="1"/>
  <c r="EG16" i="1" s="1"/>
  <c r="EF11" i="1"/>
  <c r="EF16" i="1" s="1"/>
  <c r="EE11" i="1"/>
  <c r="EE16" i="1" s="1"/>
  <c r="ED11" i="1"/>
  <c r="ED16" i="1" s="1"/>
  <c r="EC11" i="1"/>
  <c r="EC16" i="1" s="1"/>
  <c r="EB11" i="1"/>
  <c r="EB16" i="1" s="1"/>
  <c r="EA11" i="1"/>
  <c r="EA16" i="1" s="1"/>
  <c r="DZ11" i="1"/>
  <c r="DZ16" i="1" s="1"/>
  <c r="DY11" i="1"/>
  <c r="DY16" i="1" s="1"/>
  <c r="DX11" i="1"/>
  <c r="DX16" i="1" s="1"/>
  <c r="DW11" i="1"/>
  <c r="DW16" i="1" s="1"/>
  <c r="DV11" i="1"/>
  <c r="DV16" i="1" s="1"/>
  <c r="DU11" i="1"/>
  <c r="DU16" i="1" s="1"/>
  <c r="DT11" i="1"/>
  <c r="DT16" i="1" s="1"/>
  <c r="DS11" i="1"/>
  <c r="DS16" i="1" s="1"/>
  <c r="DR11" i="1"/>
  <c r="DR16" i="1" s="1"/>
  <c r="DQ11" i="1"/>
  <c r="DQ16" i="1" s="1"/>
  <c r="DP11" i="1"/>
  <c r="DP16" i="1" s="1"/>
  <c r="DO11" i="1"/>
  <c r="DO16" i="1" s="1"/>
  <c r="DN11" i="1"/>
  <c r="DN16" i="1" s="1"/>
  <c r="DM11" i="1"/>
  <c r="DM16" i="1" s="1"/>
  <c r="DL11" i="1"/>
  <c r="DL16" i="1" s="1"/>
  <c r="DK11" i="1"/>
  <c r="DK16" i="1" s="1"/>
  <c r="DJ11" i="1"/>
  <c r="DJ16" i="1" s="1"/>
  <c r="DI11" i="1"/>
  <c r="DI16" i="1" s="1"/>
  <c r="DH11" i="1"/>
  <c r="DH16" i="1" s="1"/>
  <c r="DG11" i="1"/>
  <c r="DG16" i="1" s="1"/>
  <c r="DF11" i="1"/>
  <c r="DF16" i="1" s="1"/>
  <c r="DE11" i="1"/>
  <c r="DE16" i="1" s="1"/>
  <c r="DD11" i="1"/>
  <c r="DD16" i="1" s="1"/>
  <c r="DC11" i="1"/>
  <c r="DC16" i="1" s="1"/>
  <c r="DB11" i="1"/>
  <c r="DB16" i="1" s="1"/>
  <c r="DA11" i="1"/>
  <c r="DA16" i="1" s="1"/>
  <c r="CZ11" i="1"/>
  <c r="CZ16" i="1" s="1"/>
  <c r="CY11" i="1"/>
  <c r="CY16" i="1" s="1"/>
  <c r="CX11" i="1"/>
  <c r="CX16" i="1" s="1"/>
  <c r="CW11" i="1"/>
  <c r="CW16" i="1" s="1"/>
  <c r="CV11" i="1"/>
  <c r="CV16" i="1" s="1"/>
  <c r="CU11" i="1"/>
  <c r="CU16" i="1" s="1"/>
  <c r="CT11" i="1"/>
  <c r="CT16" i="1" s="1"/>
  <c r="CS11" i="1"/>
  <c r="CS16" i="1" s="1"/>
  <c r="CR11" i="1"/>
  <c r="CR16" i="1" s="1"/>
  <c r="CQ11" i="1"/>
  <c r="CQ16" i="1" s="1"/>
  <c r="CP11" i="1"/>
  <c r="CP16" i="1" s="1"/>
  <c r="CO11" i="1"/>
  <c r="CO16" i="1" s="1"/>
  <c r="CN11" i="1"/>
  <c r="CN16" i="1" s="1"/>
  <c r="CM11" i="1"/>
  <c r="CM16" i="1" s="1"/>
  <c r="CL11" i="1"/>
  <c r="CL16" i="1" s="1"/>
  <c r="CK11" i="1"/>
  <c r="CK16" i="1" s="1"/>
  <c r="CJ11" i="1"/>
  <c r="CJ16" i="1" s="1"/>
  <c r="CI11" i="1"/>
  <c r="CI16" i="1" s="1"/>
  <c r="CH11" i="1"/>
  <c r="CH16" i="1" s="1"/>
  <c r="CG11" i="1"/>
  <c r="CG16" i="1" s="1"/>
  <c r="CF11" i="1"/>
  <c r="CF16" i="1" s="1"/>
  <c r="CE11" i="1"/>
  <c r="CE16" i="1" s="1"/>
  <c r="CD11" i="1"/>
  <c r="CD16" i="1" s="1"/>
  <c r="CC11" i="1"/>
  <c r="CC16" i="1" s="1"/>
  <c r="CB11" i="1"/>
  <c r="CB16" i="1" s="1"/>
  <c r="CA11" i="1"/>
  <c r="CA16" i="1" s="1"/>
  <c r="BZ11" i="1"/>
  <c r="BZ16" i="1" s="1"/>
  <c r="BY11" i="1"/>
  <c r="BY16" i="1" s="1"/>
  <c r="BX11" i="1"/>
  <c r="BX16" i="1" s="1"/>
  <c r="BW11" i="1"/>
  <c r="BW16" i="1" s="1"/>
  <c r="BV11" i="1"/>
  <c r="BV16" i="1" s="1"/>
  <c r="BU11" i="1"/>
  <c r="BU16" i="1" s="1"/>
  <c r="BT11" i="1"/>
  <c r="BT16" i="1" s="1"/>
  <c r="BS11" i="1"/>
  <c r="BS16" i="1" s="1"/>
  <c r="BR11" i="1"/>
  <c r="BR16" i="1" s="1"/>
  <c r="BQ11" i="1"/>
  <c r="BQ16" i="1" s="1"/>
  <c r="BP11" i="1"/>
  <c r="BP16" i="1" s="1"/>
  <c r="BO11" i="1"/>
  <c r="BO16" i="1" s="1"/>
  <c r="BN11" i="1"/>
  <c r="BN16" i="1" s="1"/>
  <c r="BM11" i="1"/>
  <c r="BM16" i="1" s="1"/>
  <c r="BL11" i="1"/>
  <c r="BL16" i="1" s="1"/>
  <c r="BK11" i="1"/>
  <c r="BK16" i="1" s="1"/>
  <c r="BJ11" i="1"/>
  <c r="BJ16" i="1" s="1"/>
  <c r="BI11" i="1"/>
  <c r="BI16" i="1" s="1"/>
  <c r="BH11" i="1"/>
  <c r="BH16" i="1" s="1"/>
  <c r="BG11" i="1"/>
  <c r="BG16" i="1" s="1"/>
  <c r="BF11" i="1"/>
  <c r="BF16" i="1" s="1"/>
  <c r="BE11" i="1"/>
  <c r="BE16" i="1" s="1"/>
  <c r="BD11" i="1"/>
  <c r="BD16" i="1" s="1"/>
  <c r="BC11" i="1"/>
  <c r="BC16" i="1" s="1"/>
  <c r="BB11" i="1"/>
  <c r="BB16" i="1" s="1"/>
  <c r="BA11" i="1"/>
  <c r="BA16" i="1" s="1"/>
  <c r="AZ11" i="1"/>
  <c r="AZ16" i="1" s="1"/>
  <c r="AY11" i="1"/>
  <c r="AY16" i="1" s="1"/>
  <c r="AX11" i="1"/>
  <c r="AX16" i="1" s="1"/>
  <c r="AW11" i="1"/>
  <c r="AW16" i="1" s="1"/>
  <c r="AV11" i="1"/>
  <c r="AV16" i="1" s="1"/>
  <c r="AU11" i="1"/>
  <c r="AU16" i="1" s="1"/>
  <c r="AT11" i="1"/>
  <c r="AT16" i="1" s="1"/>
  <c r="AS11" i="1"/>
  <c r="AS16" i="1" s="1"/>
  <c r="AR11" i="1"/>
  <c r="AR16" i="1" s="1"/>
  <c r="AQ11" i="1"/>
  <c r="AQ16" i="1" s="1"/>
  <c r="AP11" i="1"/>
  <c r="AP16" i="1" s="1"/>
  <c r="AO11" i="1"/>
  <c r="AO16" i="1" s="1"/>
  <c r="AN11" i="1"/>
  <c r="AN16" i="1" s="1"/>
  <c r="AM11" i="1"/>
  <c r="AM16" i="1" s="1"/>
  <c r="AL11" i="1"/>
  <c r="AL16" i="1" s="1"/>
  <c r="AK11" i="1"/>
  <c r="AK16" i="1" s="1"/>
  <c r="AJ11" i="1"/>
  <c r="AJ16" i="1" s="1"/>
  <c r="AI11" i="1"/>
  <c r="AI16" i="1" s="1"/>
  <c r="AH11" i="1"/>
  <c r="AH16" i="1" s="1"/>
  <c r="AG11" i="1"/>
  <c r="AG16" i="1" s="1"/>
  <c r="AF11" i="1"/>
  <c r="AF16" i="1" s="1"/>
  <c r="AE11" i="1"/>
  <c r="AE16" i="1" s="1"/>
  <c r="AD11" i="1"/>
  <c r="AD16" i="1" s="1"/>
  <c r="AC11" i="1"/>
  <c r="AC16" i="1" s="1"/>
  <c r="AB11" i="1"/>
  <c r="AB16" i="1" s="1"/>
  <c r="AA11" i="1"/>
  <c r="AA16" i="1" s="1"/>
  <c r="Z11" i="1"/>
  <c r="Z16" i="1" s="1"/>
  <c r="Y11" i="1"/>
  <c r="Y16" i="1" s="1"/>
  <c r="X11" i="1"/>
  <c r="X16" i="1" s="1"/>
  <c r="W11" i="1"/>
  <c r="W16" i="1" s="1"/>
  <c r="V11" i="1"/>
  <c r="V16" i="1" s="1"/>
  <c r="U11" i="1"/>
  <c r="U16" i="1" s="1"/>
  <c r="T11" i="1"/>
  <c r="T16" i="1" s="1"/>
  <c r="S11" i="1"/>
  <c r="S16" i="1" s="1"/>
  <c r="R11" i="1"/>
  <c r="Q11" i="1"/>
  <c r="Q16" i="1" s="1"/>
  <c r="P11" i="1"/>
  <c r="P16" i="1" s="1"/>
  <c r="O11" i="1"/>
  <c r="O16" i="1" s="1"/>
  <c r="N11" i="1"/>
  <c r="N16" i="1" s="1"/>
  <c r="M11" i="1"/>
  <c r="M16" i="1" s="1"/>
  <c r="L11" i="1"/>
  <c r="L16" i="1" s="1"/>
  <c r="K11" i="1"/>
  <c r="K16" i="1" s="1"/>
  <c r="J11" i="1"/>
  <c r="J16" i="1" s="1"/>
  <c r="I11" i="1"/>
  <c r="I16" i="1" s="1"/>
  <c r="H11" i="1"/>
  <c r="H16" i="1" s="1"/>
  <c r="G11" i="1"/>
  <c r="G16" i="1" s="1"/>
  <c r="F11" i="1"/>
  <c r="F16" i="1" s="1"/>
  <c r="E11" i="1"/>
  <c r="E16" i="1" s="1"/>
  <c r="D11" i="1"/>
  <c r="D16" i="1" s="1"/>
  <c r="C11" i="1"/>
  <c r="C16" i="1" s="1"/>
  <c r="C63" i="1" s="1"/>
  <c r="C67" i="1" s="1"/>
  <c r="FZ15" i="1"/>
  <c r="FX332" i="3"/>
  <c r="FW332" i="3"/>
  <c r="FV332" i="3"/>
  <c r="FU332" i="3"/>
  <c r="FT332" i="3"/>
  <c r="FS332" i="3"/>
  <c r="FR332" i="3"/>
  <c r="FQ332" i="3"/>
  <c r="FP332" i="3"/>
  <c r="FO332" i="3"/>
  <c r="FN332" i="3"/>
  <c r="FM332" i="3"/>
  <c r="FL332" i="3"/>
  <c r="FK332" i="3"/>
  <c r="FJ332" i="3"/>
  <c r="FI332" i="3"/>
  <c r="FH332" i="3"/>
  <c r="FG332" i="3"/>
  <c r="FF332" i="3"/>
  <c r="FE332" i="3"/>
  <c r="FD332" i="3"/>
  <c r="FC332" i="3"/>
  <c r="FB332" i="3"/>
  <c r="FA332" i="3"/>
  <c r="EZ332" i="3"/>
  <c r="EY332" i="3"/>
  <c r="EX332" i="3"/>
  <c r="EW332" i="3"/>
  <c r="EV332" i="3"/>
  <c r="EU332" i="3"/>
  <c r="ET332" i="3"/>
  <c r="ES332" i="3"/>
  <c r="ER332" i="3"/>
  <c r="EQ332" i="3"/>
  <c r="EP332" i="3"/>
  <c r="EO332" i="3"/>
  <c r="EN332" i="3"/>
  <c r="EM332" i="3"/>
  <c r="EL332" i="3"/>
  <c r="EK332" i="3"/>
  <c r="EJ332" i="3"/>
  <c r="EI332" i="3"/>
  <c r="EH332" i="3"/>
  <c r="EG332" i="3"/>
  <c r="EF332" i="3"/>
  <c r="EE332" i="3"/>
  <c r="ED332" i="3"/>
  <c r="EC332" i="3"/>
  <c r="EB332" i="3"/>
  <c r="EA332" i="3"/>
  <c r="DZ332" i="3"/>
  <c r="DY332" i="3"/>
  <c r="DX332" i="3"/>
  <c r="DW332" i="3"/>
  <c r="DV332" i="3"/>
  <c r="DU332" i="3"/>
  <c r="DT332" i="3"/>
  <c r="DS332" i="3"/>
  <c r="DR332" i="3"/>
  <c r="DQ332" i="3"/>
  <c r="DP332" i="3"/>
  <c r="DO332" i="3"/>
  <c r="DN332" i="3"/>
  <c r="DM332" i="3"/>
  <c r="DL332" i="3"/>
  <c r="DK332" i="3"/>
  <c r="DJ332" i="3"/>
  <c r="DI332" i="3"/>
  <c r="DH332" i="3"/>
  <c r="DG332" i="3"/>
  <c r="DF332" i="3"/>
  <c r="DE332" i="3"/>
  <c r="DD332" i="3"/>
  <c r="DC332" i="3"/>
  <c r="DB332" i="3"/>
  <c r="DA332" i="3"/>
  <c r="CZ332" i="3"/>
  <c r="CY332" i="3"/>
  <c r="CX332" i="3"/>
  <c r="CW332" i="3"/>
  <c r="CV332" i="3"/>
  <c r="CU332" i="3"/>
  <c r="CT332" i="3"/>
  <c r="CS332" i="3"/>
  <c r="CR332" i="3"/>
  <c r="CQ332" i="3"/>
  <c r="CP332" i="3"/>
  <c r="CO332" i="3"/>
  <c r="CN332" i="3"/>
  <c r="CM332" i="3"/>
  <c r="CL332" i="3"/>
  <c r="CK332" i="3"/>
  <c r="CJ332" i="3"/>
  <c r="CI332" i="3"/>
  <c r="CH332" i="3"/>
  <c r="CG332" i="3"/>
  <c r="CF332" i="3"/>
  <c r="CE332" i="3"/>
  <c r="CD332" i="3"/>
  <c r="CC332" i="3"/>
  <c r="CB332" i="3"/>
  <c r="CA332" i="3"/>
  <c r="BZ332" i="3"/>
  <c r="BY332" i="3"/>
  <c r="BX332" i="3"/>
  <c r="BW332" i="3"/>
  <c r="BV332" i="3"/>
  <c r="BU332" i="3"/>
  <c r="BT332" i="3"/>
  <c r="BS332" i="3"/>
  <c r="BR332" i="3"/>
  <c r="BQ332" i="3"/>
  <c r="BP332" i="3"/>
  <c r="BO332" i="3"/>
  <c r="BN332" i="3"/>
  <c r="BM332" i="3"/>
  <c r="BL332" i="3"/>
  <c r="BK332" i="3"/>
  <c r="BJ332" i="3"/>
  <c r="BI332" i="3"/>
  <c r="BH332" i="3"/>
  <c r="BG332" i="3"/>
  <c r="BF332" i="3"/>
  <c r="BE332" i="3"/>
  <c r="BD332" i="3"/>
  <c r="BC332" i="3"/>
  <c r="BB332" i="3"/>
  <c r="BA332" i="3"/>
  <c r="AZ332" i="3"/>
  <c r="AY332" i="3"/>
  <c r="AX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N332" i="3"/>
  <c r="M332" i="3"/>
  <c r="L332" i="3"/>
  <c r="K332" i="3"/>
  <c r="J332" i="3"/>
  <c r="I332" i="3"/>
  <c r="H332" i="3"/>
  <c r="G332" i="3"/>
  <c r="F332" i="3"/>
  <c r="E332" i="3"/>
  <c r="D332" i="3"/>
  <c r="FX330" i="3"/>
  <c r="FW330" i="3"/>
  <c r="FV330" i="3"/>
  <c r="FU330" i="3"/>
  <c r="FT330" i="3"/>
  <c r="FS330" i="3"/>
  <c r="FR330" i="3"/>
  <c r="FQ330" i="3"/>
  <c r="FP330" i="3"/>
  <c r="FO330" i="3"/>
  <c r="FN330" i="3"/>
  <c r="FM330" i="3"/>
  <c r="FL330" i="3"/>
  <c r="FK330" i="3"/>
  <c r="FJ330" i="3"/>
  <c r="FI330" i="3"/>
  <c r="FH330" i="3"/>
  <c r="FG330" i="3"/>
  <c r="FF330" i="3"/>
  <c r="FE330" i="3"/>
  <c r="FD330" i="3"/>
  <c r="FC330" i="3"/>
  <c r="FB330" i="3"/>
  <c r="FA330" i="3"/>
  <c r="EZ330" i="3"/>
  <c r="EY330" i="3"/>
  <c r="EX330" i="3"/>
  <c r="EW330" i="3"/>
  <c r="EV330" i="3"/>
  <c r="EU330" i="3"/>
  <c r="ET330" i="3"/>
  <c r="ES330" i="3"/>
  <c r="ER330" i="3"/>
  <c r="EQ330" i="3"/>
  <c r="EP330" i="3"/>
  <c r="EO330" i="3"/>
  <c r="EN330" i="3"/>
  <c r="EM330" i="3"/>
  <c r="EL330" i="3"/>
  <c r="EK330" i="3"/>
  <c r="EJ330" i="3"/>
  <c r="EI330" i="3"/>
  <c r="EH330" i="3"/>
  <c r="EG330" i="3"/>
  <c r="EF330" i="3"/>
  <c r="EE330" i="3"/>
  <c r="ED330" i="3"/>
  <c r="EC330" i="3"/>
  <c r="EB330" i="3"/>
  <c r="EA330" i="3"/>
  <c r="DZ330" i="3"/>
  <c r="DY330" i="3"/>
  <c r="DX330" i="3"/>
  <c r="DW330" i="3"/>
  <c r="DV330" i="3"/>
  <c r="DU330" i="3"/>
  <c r="DT330" i="3"/>
  <c r="DS330" i="3"/>
  <c r="DR330" i="3"/>
  <c r="DQ330" i="3"/>
  <c r="DP330" i="3"/>
  <c r="DO330" i="3"/>
  <c r="DN330" i="3"/>
  <c r="DM330" i="3"/>
  <c r="DL330" i="3"/>
  <c r="DK330" i="3"/>
  <c r="DJ330" i="3"/>
  <c r="DI330" i="3"/>
  <c r="DH330" i="3"/>
  <c r="DG330" i="3"/>
  <c r="DF330" i="3"/>
  <c r="DE330" i="3"/>
  <c r="DD330" i="3"/>
  <c r="DC330" i="3"/>
  <c r="DB330" i="3"/>
  <c r="DA330" i="3"/>
  <c r="CZ330" i="3"/>
  <c r="CY330" i="3"/>
  <c r="CX330" i="3"/>
  <c r="CW330" i="3"/>
  <c r="CV330" i="3"/>
  <c r="CU330" i="3"/>
  <c r="CT330" i="3"/>
  <c r="CS330" i="3"/>
  <c r="CR330" i="3"/>
  <c r="CQ330" i="3"/>
  <c r="CP330" i="3"/>
  <c r="CO330" i="3"/>
  <c r="CN330" i="3"/>
  <c r="CM330" i="3"/>
  <c r="CL330" i="3"/>
  <c r="CK330" i="3"/>
  <c r="CJ330" i="3"/>
  <c r="CI330" i="3"/>
  <c r="CH330" i="3"/>
  <c r="CG330" i="3"/>
  <c r="CF330" i="3"/>
  <c r="CE330" i="3"/>
  <c r="CD330" i="3"/>
  <c r="CC330" i="3"/>
  <c r="CB330" i="3"/>
  <c r="CA330" i="3"/>
  <c r="BZ330" i="3"/>
  <c r="BY330" i="3"/>
  <c r="BX330" i="3"/>
  <c r="BW330" i="3"/>
  <c r="BV330" i="3"/>
  <c r="BU330" i="3"/>
  <c r="BT330" i="3"/>
  <c r="BS330" i="3"/>
  <c r="BR330" i="3"/>
  <c r="BQ330" i="3"/>
  <c r="BP330" i="3"/>
  <c r="BO330" i="3"/>
  <c r="BN330" i="3"/>
  <c r="BM330" i="3"/>
  <c r="BL330" i="3"/>
  <c r="BK330" i="3"/>
  <c r="BJ330" i="3"/>
  <c r="BI330" i="3"/>
  <c r="BH330" i="3"/>
  <c r="BG330" i="3"/>
  <c r="BF330" i="3"/>
  <c r="BE330" i="3"/>
  <c r="BD330" i="3"/>
  <c r="BC330" i="3"/>
  <c r="BB330" i="3"/>
  <c r="BA330" i="3"/>
  <c r="AZ330" i="3"/>
  <c r="AY330" i="3"/>
  <c r="AX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F330" i="3"/>
  <c r="E330" i="3"/>
  <c r="D330" i="3"/>
  <c r="FX328" i="3"/>
  <c r="FW328" i="3"/>
  <c r="FV328" i="3"/>
  <c r="FU328" i="3"/>
  <c r="FT328" i="3"/>
  <c r="FS328" i="3"/>
  <c r="FR328" i="3"/>
  <c r="FQ328" i="3"/>
  <c r="FP328" i="3"/>
  <c r="FO328" i="3"/>
  <c r="FN328" i="3"/>
  <c r="FM328" i="3"/>
  <c r="FL328" i="3"/>
  <c r="FK328" i="3"/>
  <c r="FJ328" i="3"/>
  <c r="FI328" i="3"/>
  <c r="FH328" i="3"/>
  <c r="FG328" i="3"/>
  <c r="FF328" i="3"/>
  <c r="FE328" i="3"/>
  <c r="FD328" i="3"/>
  <c r="FC328" i="3"/>
  <c r="FB328" i="3"/>
  <c r="FA328" i="3"/>
  <c r="EZ328" i="3"/>
  <c r="EY328" i="3"/>
  <c r="EX328" i="3"/>
  <c r="EW328" i="3"/>
  <c r="EV328" i="3"/>
  <c r="EU328" i="3"/>
  <c r="ET328" i="3"/>
  <c r="ES328" i="3"/>
  <c r="ER328" i="3"/>
  <c r="EQ328" i="3"/>
  <c r="EP328" i="3"/>
  <c r="EO328" i="3"/>
  <c r="EN328" i="3"/>
  <c r="EM328" i="3"/>
  <c r="EL328" i="3"/>
  <c r="EK328" i="3"/>
  <c r="EJ328" i="3"/>
  <c r="EI328" i="3"/>
  <c r="EH328" i="3"/>
  <c r="EG328" i="3"/>
  <c r="EF328" i="3"/>
  <c r="EE328" i="3"/>
  <c r="ED328" i="3"/>
  <c r="EC328" i="3"/>
  <c r="EB328" i="3"/>
  <c r="EA328" i="3"/>
  <c r="DZ328" i="3"/>
  <c r="DY328" i="3"/>
  <c r="DX328" i="3"/>
  <c r="DW328" i="3"/>
  <c r="DV328" i="3"/>
  <c r="DU328" i="3"/>
  <c r="DT328" i="3"/>
  <c r="DS328" i="3"/>
  <c r="DR328" i="3"/>
  <c r="DQ328" i="3"/>
  <c r="DP328" i="3"/>
  <c r="DO328" i="3"/>
  <c r="DN328" i="3"/>
  <c r="DM328" i="3"/>
  <c r="DL328" i="3"/>
  <c r="DK328" i="3"/>
  <c r="DJ328" i="3"/>
  <c r="DI328" i="3"/>
  <c r="DH328" i="3"/>
  <c r="DG328" i="3"/>
  <c r="DF328" i="3"/>
  <c r="DE328" i="3"/>
  <c r="DD328" i="3"/>
  <c r="DC328" i="3"/>
  <c r="DB328" i="3"/>
  <c r="DA328" i="3"/>
  <c r="CZ328" i="3"/>
  <c r="CY328" i="3"/>
  <c r="CX328" i="3"/>
  <c r="CW328" i="3"/>
  <c r="CV328" i="3"/>
  <c r="CU328" i="3"/>
  <c r="CT328" i="3"/>
  <c r="CS328" i="3"/>
  <c r="CR328" i="3"/>
  <c r="CQ328" i="3"/>
  <c r="CP328" i="3"/>
  <c r="CO328" i="3"/>
  <c r="CN328" i="3"/>
  <c r="CM328" i="3"/>
  <c r="CL328" i="3"/>
  <c r="CK328" i="3"/>
  <c r="CJ328" i="3"/>
  <c r="CI328" i="3"/>
  <c r="CH328" i="3"/>
  <c r="CG328" i="3"/>
  <c r="CF328" i="3"/>
  <c r="CE328" i="3"/>
  <c r="CD328" i="3"/>
  <c r="CC328" i="3"/>
  <c r="CB328" i="3"/>
  <c r="CA328" i="3"/>
  <c r="BZ328" i="3"/>
  <c r="BY328" i="3"/>
  <c r="BX328" i="3"/>
  <c r="BW328" i="3"/>
  <c r="BV328" i="3"/>
  <c r="BU328" i="3"/>
  <c r="BT328" i="3"/>
  <c r="BS328" i="3"/>
  <c r="BR328" i="3"/>
  <c r="BQ328" i="3"/>
  <c r="BP328" i="3"/>
  <c r="BO328" i="3"/>
  <c r="BN328" i="3"/>
  <c r="BM328" i="3"/>
  <c r="BL328" i="3"/>
  <c r="BK328" i="3"/>
  <c r="BJ328" i="3"/>
  <c r="BI328" i="3"/>
  <c r="BH328" i="3"/>
  <c r="BG328" i="3"/>
  <c r="BF328" i="3"/>
  <c r="BE328" i="3"/>
  <c r="BD328" i="3"/>
  <c r="BC328" i="3"/>
  <c r="BB328" i="3"/>
  <c r="BA328" i="3"/>
  <c r="AZ328" i="3"/>
  <c r="AY328" i="3"/>
  <c r="AX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O328" i="3"/>
  <c r="N328" i="3"/>
  <c r="M328" i="3"/>
  <c r="L328" i="3"/>
  <c r="K328" i="3"/>
  <c r="J328" i="3"/>
  <c r="I328" i="3"/>
  <c r="H328" i="3"/>
  <c r="G328" i="3"/>
  <c r="F328" i="3"/>
  <c r="E328" i="3"/>
  <c r="D328" i="3"/>
  <c r="FY322" i="3"/>
  <c r="FX322" i="3"/>
  <c r="FW322" i="3"/>
  <c r="FV322" i="3"/>
  <c r="FU322" i="3"/>
  <c r="FT322" i="3"/>
  <c r="FS322" i="3"/>
  <c r="FR322" i="3"/>
  <c r="FQ322" i="3"/>
  <c r="FP322" i="3"/>
  <c r="FO322" i="3"/>
  <c r="FN322" i="3"/>
  <c r="FM322" i="3"/>
  <c r="FL322" i="3"/>
  <c r="FK322" i="3"/>
  <c r="FJ322" i="3"/>
  <c r="FI322" i="3"/>
  <c r="FH322" i="3"/>
  <c r="FG322" i="3"/>
  <c r="FF322" i="3"/>
  <c r="FE322" i="3"/>
  <c r="FD322" i="3"/>
  <c r="FC322" i="3"/>
  <c r="FB322" i="3"/>
  <c r="FA322" i="3"/>
  <c r="EZ322" i="3"/>
  <c r="EY322" i="3"/>
  <c r="EX322" i="3"/>
  <c r="EW322" i="3"/>
  <c r="EV322" i="3"/>
  <c r="EU322" i="3"/>
  <c r="ET322" i="3"/>
  <c r="ES322" i="3"/>
  <c r="ER322" i="3"/>
  <c r="EQ322" i="3"/>
  <c r="EP322" i="3"/>
  <c r="EO322" i="3"/>
  <c r="EN322" i="3"/>
  <c r="EM322" i="3"/>
  <c r="EL322" i="3"/>
  <c r="EK322" i="3"/>
  <c r="EJ322" i="3"/>
  <c r="EI322" i="3"/>
  <c r="EH322" i="3"/>
  <c r="EG322" i="3"/>
  <c r="EF322" i="3"/>
  <c r="EE322" i="3"/>
  <c r="ED322" i="3"/>
  <c r="EC322" i="3"/>
  <c r="EB322" i="3"/>
  <c r="EA322" i="3"/>
  <c r="DZ322" i="3"/>
  <c r="DY322" i="3"/>
  <c r="DX322" i="3"/>
  <c r="DW322" i="3"/>
  <c r="DV322" i="3"/>
  <c r="DU322" i="3"/>
  <c r="DT322" i="3"/>
  <c r="DS322" i="3"/>
  <c r="DR322" i="3"/>
  <c r="DQ322" i="3"/>
  <c r="DP322" i="3"/>
  <c r="DO322" i="3"/>
  <c r="DN322" i="3"/>
  <c r="DM322" i="3"/>
  <c r="DL322" i="3"/>
  <c r="DK322" i="3"/>
  <c r="DJ322" i="3"/>
  <c r="DI322" i="3"/>
  <c r="DH322" i="3"/>
  <c r="DG322" i="3"/>
  <c r="DF322" i="3"/>
  <c r="DE322" i="3"/>
  <c r="DD322" i="3"/>
  <c r="DC322" i="3"/>
  <c r="DB322" i="3"/>
  <c r="DA322" i="3"/>
  <c r="CZ322" i="3"/>
  <c r="CY322" i="3"/>
  <c r="CX322" i="3"/>
  <c r="CW322" i="3"/>
  <c r="CV322" i="3"/>
  <c r="CU322" i="3"/>
  <c r="CT322" i="3"/>
  <c r="CS322" i="3"/>
  <c r="CR322" i="3"/>
  <c r="CQ322" i="3"/>
  <c r="CP322" i="3"/>
  <c r="CO322" i="3"/>
  <c r="CN322" i="3"/>
  <c r="CM322" i="3"/>
  <c r="CL322" i="3"/>
  <c r="CK322" i="3"/>
  <c r="CJ322" i="3"/>
  <c r="CI322" i="3"/>
  <c r="CH322" i="3"/>
  <c r="CG322" i="3"/>
  <c r="CF322" i="3"/>
  <c r="CE322" i="3"/>
  <c r="CD322" i="3"/>
  <c r="CC322" i="3"/>
  <c r="CB322" i="3"/>
  <c r="CA322" i="3"/>
  <c r="BZ322" i="3"/>
  <c r="BY322" i="3"/>
  <c r="BX322" i="3"/>
  <c r="BW322" i="3"/>
  <c r="BV322" i="3"/>
  <c r="BU322" i="3"/>
  <c r="BT322" i="3"/>
  <c r="BS322" i="3"/>
  <c r="BR322" i="3"/>
  <c r="BQ322" i="3"/>
  <c r="BP322" i="3"/>
  <c r="BO322" i="3"/>
  <c r="BN322" i="3"/>
  <c r="BM322" i="3"/>
  <c r="BL322" i="3"/>
  <c r="BK322" i="3"/>
  <c r="BJ322" i="3"/>
  <c r="BI322" i="3"/>
  <c r="BH322" i="3"/>
  <c r="BG322" i="3"/>
  <c r="BF322" i="3"/>
  <c r="BE322" i="3"/>
  <c r="BD322" i="3"/>
  <c r="BC322" i="3"/>
  <c r="BB322" i="3"/>
  <c r="BA322" i="3"/>
  <c r="AZ322" i="3"/>
  <c r="AY322" i="3"/>
  <c r="AX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F322" i="3"/>
  <c r="E322" i="3"/>
  <c r="D322" i="3"/>
  <c r="FY319" i="3"/>
  <c r="FY318" i="3"/>
  <c r="FB308" i="3"/>
  <c r="FZ307" i="3"/>
  <c r="GB307" i="3" s="1"/>
  <c r="FY297" i="3"/>
  <c r="GB295" i="3"/>
  <c r="FX291" i="3"/>
  <c r="FX305" i="3" s="1"/>
  <c r="FX319" i="3" s="1"/>
  <c r="FW291" i="3"/>
  <c r="FW305" i="3" s="1"/>
  <c r="FW319" i="3" s="1"/>
  <c r="FV291" i="3"/>
  <c r="FV305" i="3" s="1"/>
  <c r="FV319" i="3" s="1"/>
  <c r="FU291" i="3"/>
  <c r="FU305" i="3" s="1"/>
  <c r="FU319" i="3" s="1"/>
  <c r="FT291" i="3"/>
  <c r="FT305" i="3" s="1"/>
  <c r="FT319" i="3" s="1"/>
  <c r="FS291" i="3"/>
  <c r="FS305" i="3" s="1"/>
  <c r="FS319" i="3" s="1"/>
  <c r="FR291" i="3"/>
  <c r="FR305" i="3" s="1"/>
  <c r="FR319" i="3" s="1"/>
  <c r="FQ291" i="3"/>
  <c r="FQ305" i="3" s="1"/>
  <c r="FQ319" i="3" s="1"/>
  <c r="FP291" i="3"/>
  <c r="FP305" i="3" s="1"/>
  <c r="FP319" i="3" s="1"/>
  <c r="FO291" i="3"/>
  <c r="FO305" i="3" s="1"/>
  <c r="FO319" i="3" s="1"/>
  <c r="FN291" i="3"/>
  <c r="FN305" i="3" s="1"/>
  <c r="FN319" i="3" s="1"/>
  <c r="FM291" i="3"/>
  <c r="FM305" i="3" s="1"/>
  <c r="FM319" i="3" s="1"/>
  <c r="FL291" i="3"/>
  <c r="FL305" i="3" s="1"/>
  <c r="FL319" i="3" s="1"/>
  <c r="FK291" i="3"/>
  <c r="FK305" i="3" s="1"/>
  <c r="FK319" i="3" s="1"/>
  <c r="FJ291" i="3"/>
  <c r="FJ305" i="3" s="1"/>
  <c r="FJ319" i="3" s="1"/>
  <c r="FI291" i="3"/>
  <c r="FI305" i="3" s="1"/>
  <c r="FI319" i="3" s="1"/>
  <c r="FH291" i="3"/>
  <c r="FH305" i="3" s="1"/>
  <c r="FH319" i="3" s="1"/>
  <c r="FG291" i="3"/>
  <c r="FG305" i="3" s="1"/>
  <c r="FG319" i="3" s="1"/>
  <c r="FF291" i="3"/>
  <c r="FF305" i="3" s="1"/>
  <c r="FF319" i="3" s="1"/>
  <c r="FE291" i="3"/>
  <c r="FE305" i="3" s="1"/>
  <c r="FE319" i="3" s="1"/>
  <c r="FD291" i="3"/>
  <c r="FD305" i="3" s="1"/>
  <c r="FD319" i="3" s="1"/>
  <c r="FC291" i="3"/>
  <c r="FC305" i="3" s="1"/>
  <c r="FC319" i="3" s="1"/>
  <c r="FB291" i="3"/>
  <c r="FB305" i="3" s="1"/>
  <c r="FB319" i="3" s="1"/>
  <c r="FA291" i="3"/>
  <c r="FA305" i="3" s="1"/>
  <c r="FA319" i="3" s="1"/>
  <c r="EZ291" i="3"/>
  <c r="EZ305" i="3" s="1"/>
  <c r="EZ319" i="3" s="1"/>
  <c r="EY291" i="3"/>
  <c r="EY305" i="3" s="1"/>
  <c r="EY319" i="3" s="1"/>
  <c r="EX291" i="3"/>
  <c r="EX305" i="3" s="1"/>
  <c r="EX319" i="3" s="1"/>
  <c r="EW291" i="3"/>
  <c r="EW305" i="3" s="1"/>
  <c r="EW319" i="3" s="1"/>
  <c r="EV291" i="3"/>
  <c r="EV305" i="3" s="1"/>
  <c r="EV319" i="3" s="1"/>
  <c r="EU291" i="3"/>
  <c r="EU305" i="3" s="1"/>
  <c r="EU319" i="3" s="1"/>
  <c r="ET291" i="3"/>
  <c r="ET305" i="3" s="1"/>
  <c r="ET319" i="3" s="1"/>
  <c r="ES291" i="3"/>
  <c r="ES305" i="3" s="1"/>
  <c r="ES319" i="3" s="1"/>
  <c r="ER291" i="3"/>
  <c r="ER305" i="3" s="1"/>
  <c r="ER319" i="3" s="1"/>
  <c r="EQ291" i="3"/>
  <c r="EQ305" i="3" s="1"/>
  <c r="EQ319" i="3" s="1"/>
  <c r="EP291" i="3"/>
  <c r="EP305" i="3" s="1"/>
  <c r="EP319" i="3" s="1"/>
  <c r="EO291" i="3"/>
  <c r="EO305" i="3" s="1"/>
  <c r="EO319" i="3" s="1"/>
  <c r="EN291" i="3"/>
  <c r="EN305" i="3" s="1"/>
  <c r="EN319" i="3" s="1"/>
  <c r="EM291" i="3"/>
  <c r="EM305" i="3" s="1"/>
  <c r="EM319" i="3" s="1"/>
  <c r="EL291" i="3"/>
  <c r="EL305" i="3" s="1"/>
  <c r="EL319" i="3" s="1"/>
  <c r="EK291" i="3"/>
  <c r="EK305" i="3" s="1"/>
  <c r="EK319" i="3" s="1"/>
  <c r="EJ291" i="3"/>
  <c r="EJ305" i="3" s="1"/>
  <c r="EJ319" i="3" s="1"/>
  <c r="EI291" i="3"/>
  <c r="EI305" i="3" s="1"/>
  <c r="EI319" i="3" s="1"/>
  <c r="EH291" i="3"/>
  <c r="EH305" i="3" s="1"/>
  <c r="EH319" i="3" s="1"/>
  <c r="EG291" i="3"/>
  <c r="EG305" i="3" s="1"/>
  <c r="EG319" i="3" s="1"/>
  <c r="EF291" i="3"/>
  <c r="EF305" i="3" s="1"/>
  <c r="EF319" i="3" s="1"/>
  <c r="EE291" i="3"/>
  <c r="EE305" i="3" s="1"/>
  <c r="EE319" i="3" s="1"/>
  <c r="ED291" i="3"/>
  <c r="ED305" i="3" s="1"/>
  <c r="ED319" i="3" s="1"/>
  <c r="EC291" i="3"/>
  <c r="EC305" i="3" s="1"/>
  <c r="EC319" i="3" s="1"/>
  <c r="EB291" i="3"/>
  <c r="EB305" i="3" s="1"/>
  <c r="EB319" i="3" s="1"/>
  <c r="EA291" i="3"/>
  <c r="EA305" i="3" s="1"/>
  <c r="EA319" i="3" s="1"/>
  <c r="DZ291" i="3"/>
  <c r="DZ305" i="3" s="1"/>
  <c r="DZ319" i="3" s="1"/>
  <c r="DY291" i="3"/>
  <c r="DY305" i="3" s="1"/>
  <c r="DY319" i="3" s="1"/>
  <c r="DX291" i="3"/>
  <c r="DX305" i="3" s="1"/>
  <c r="DX319" i="3" s="1"/>
  <c r="DW291" i="3"/>
  <c r="DW305" i="3" s="1"/>
  <c r="DW319" i="3" s="1"/>
  <c r="DV291" i="3"/>
  <c r="DV305" i="3" s="1"/>
  <c r="DV319" i="3" s="1"/>
  <c r="DU291" i="3"/>
  <c r="DU305" i="3" s="1"/>
  <c r="DU319" i="3" s="1"/>
  <c r="DT291" i="3"/>
  <c r="DT305" i="3" s="1"/>
  <c r="DT319" i="3" s="1"/>
  <c r="DS291" i="3"/>
  <c r="DS305" i="3" s="1"/>
  <c r="DS319" i="3" s="1"/>
  <c r="DR291" i="3"/>
  <c r="DR305" i="3" s="1"/>
  <c r="DR319" i="3" s="1"/>
  <c r="DQ291" i="3"/>
  <c r="DQ305" i="3" s="1"/>
  <c r="DQ319" i="3" s="1"/>
  <c r="DP291" i="3"/>
  <c r="DP305" i="3" s="1"/>
  <c r="DP319" i="3" s="1"/>
  <c r="DO291" i="3"/>
  <c r="DO305" i="3" s="1"/>
  <c r="DO319" i="3" s="1"/>
  <c r="DN291" i="3"/>
  <c r="DN305" i="3" s="1"/>
  <c r="DN319" i="3" s="1"/>
  <c r="DM291" i="3"/>
  <c r="DM305" i="3" s="1"/>
  <c r="DM319" i="3" s="1"/>
  <c r="DL291" i="3"/>
  <c r="DL305" i="3" s="1"/>
  <c r="DL319" i="3" s="1"/>
  <c r="DK291" i="3"/>
  <c r="DK305" i="3" s="1"/>
  <c r="DK319" i="3" s="1"/>
  <c r="DJ291" i="3"/>
  <c r="DJ305" i="3" s="1"/>
  <c r="DJ319" i="3" s="1"/>
  <c r="DI291" i="3"/>
  <c r="DI305" i="3" s="1"/>
  <c r="DI319" i="3" s="1"/>
  <c r="DH291" i="3"/>
  <c r="DH305" i="3" s="1"/>
  <c r="DH319" i="3" s="1"/>
  <c r="DG291" i="3"/>
  <c r="DG305" i="3" s="1"/>
  <c r="DG319" i="3" s="1"/>
  <c r="DF291" i="3"/>
  <c r="DF305" i="3" s="1"/>
  <c r="DF319" i="3" s="1"/>
  <c r="DE291" i="3"/>
  <c r="DE305" i="3" s="1"/>
  <c r="DE319" i="3" s="1"/>
  <c r="DD291" i="3"/>
  <c r="DD305" i="3" s="1"/>
  <c r="DD319" i="3" s="1"/>
  <c r="DC291" i="3"/>
  <c r="DC305" i="3" s="1"/>
  <c r="DC319" i="3" s="1"/>
  <c r="DB291" i="3"/>
  <c r="DB305" i="3" s="1"/>
  <c r="DB319" i="3" s="1"/>
  <c r="DA291" i="3"/>
  <c r="DA305" i="3" s="1"/>
  <c r="DA319" i="3" s="1"/>
  <c r="CZ291" i="3"/>
  <c r="CZ305" i="3" s="1"/>
  <c r="CZ319" i="3" s="1"/>
  <c r="CY291" i="3"/>
  <c r="CY305" i="3" s="1"/>
  <c r="CY319" i="3" s="1"/>
  <c r="CX291" i="3"/>
  <c r="CX305" i="3" s="1"/>
  <c r="CX319" i="3" s="1"/>
  <c r="CW291" i="3"/>
  <c r="CW305" i="3" s="1"/>
  <c r="CW319" i="3" s="1"/>
  <c r="CV291" i="3"/>
  <c r="CV305" i="3" s="1"/>
  <c r="CV319" i="3" s="1"/>
  <c r="CU291" i="3"/>
  <c r="CU305" i="3" s="1"/>
  <c r="CU319" i="3" s="1"/>
  <c r="CT291" i="3"/>
  <c r="CT305" i="3" s="1"/>
  <c r="CT319" i="3" s="1"/>
  <c r="CS291" i="3"/>
  <c r="CS305" i="3" s="1"/>
  <c r="CS319" i="3" s="1"/>
  <c r="CR291" i="3"/>
  <c r="CR305" i="3" s="1"/>
  <c r="CR319" i="3" s="1"/>
  <c r="CQ291" i="3"/>
  <c r="CQ305" i="3" s="1"/>
  <c r="CQ319" i="3" s="1"/>
  <c r="CP291" i="3"/>
  <c r="CP305" i="3" s="1"/>
  <c r="CP319" i="3" s="1"/>
  <c r="CO291" i="3"/>
  <c r="CO305" i="3" s="1"/>
  <c r="CO319" i="3" s="1"/>
  <c r="CN291" i="3"/>
  <c r="CN305" i="3" s="1"/>
  <c r="CN319" i="3" s="1"/>
  <c r="CM291" i="3"/>
  <c r="CM305" i="3" s="1"/>
  <c r="CM319" i="3" s="1"/>
  <c r="CL291" i="3"/>
  <c r="CL305" i="3" s="1"/>
  <c r="CL319" i="3" s="1"/>
  <c r="CK291" i="3"/>
  <c r="CK305" i="3" s="1"/>
  <c r="CK319" i="3" s="1"/>
  <c r="CJ291" i="3"/>
  <c r="CJ305" i="3" s="1"/>
  <c r="CJ319" i="3" s="1"/>
  <c r="CI291" i="3"/>
  <c r="CI305" i="3" s="1"/>
  <c r="CI319" i="3" s="1"/>
  <c r="CH291" i="3"/>
  <c r="CH305" i="3" s="1"/>
  <c r="CH319" i="3" s="1"/>
  <c r="CG291" i="3"/>
  <c r="CG305" i="3" s="1"/>
  <c r="CG319" i="3" s="1"/>
  <c r="CF291" i="3"/>
  <c r="CF305" i="3" s="1"/>
  <c r="CF319" i="3" s="1"/>
  <c r="CE291" i="3"/>
  <c r="CE305" i="3" s="1"/>
  <c r="CE319" i="3" s="1"/>
  <c r="CD291" i="3"/>
  <c r="CD305" i="3" s="1"/>
  <c r="CD319" i="3" s="1"/>
  <c r="CC291" i="3"/>
  <c r="CC305" i="3" s="1"/>
  <c r="CC319" i="3" s="1"/>
  <c r="CB291" i="3"/>
  <c r="CB305" i="3" s="1"/>
  <c r="CB319" i="3" s="1"/>
  <c r="CA291" i="3"/>
  <c r="CA305" i="3" s="1"/>
  <c r="CA319" i="3" s="1"/>
  <c r="BZ291" i="3"/>
  <c r="BZ305" i="3" s="1"/>
  <c r="BZ319" i="3" s="1"/>
  <c r="BY291" i="3"/>
  <c r="BY305" i="3" s="1"/>
  <c r="BY319" i="3" s="1"/>
  <c r="BX291" i="3"/>
  <c r="BX305" i="3" s="1"/>
  <c r="BX319" i="3" s="1"/>
  <c r="BW291" i="3"/>
  <c r="BW305" i="3" s="1"/>
  <c r="BW319" i="3" s="1"/>
  <c r="BV291" i="3"/>
  <c r="BV305" i="3" s="1"/>
  <c r="BV319" i="3" s="1"/>
  <c r="BU291" i="3"/>
  <c r="BU305" i="3" s="1"/>
  <c r="BU319" i="3" s="1"/>
  <c r="BT291" i="3"/>
  <c r="BT305" i="3" s="1"/>
  <c r="BT319" i="3" s="1"/>
  <c r="BS291" i="3"/>
  <c r="BS305" i="3" s="1"/>
  <c r="BS319" i="3" s="1"/>
  <c r="BR291" i="3"/>
  <c r="BR305" i="3" s="1"/>
  <c r="BR319" i="3" s="1"/>
  <c r="BQ291" i="3"/>
  <c r="BQ305" i="3" s="1"/>
  <c r="BQ319" i="3" s="1"/>
  <c r="BP291" i="3"/>
  <c r="BP305" i="3" s="1"/>
  <c r="BP319" i="3" s="1"/>
  <c r="BO291" i="3"/>
  <c r="BO305" i="3" s="1"/>
  <c r="BO319" i="3" s="1"/>
  <c r="BN291" i="3"/>
  <c r="BN305" i="3" s="1"/>
  <c r="BN319" i="3" s="1"/>
  <c r="BM291" i="3"/>
  <c r="BM305" i="3" s="1"/>
  <c r="BM319" i="3" s="1"/>
  <c r="BL291" i="3"/>
  <c r="BL305" i="3" s="1"/>
  <c r="BL319" i="3" s="1"/>
  <c r="BK291" i="3"/>
  <c r="BK305" i="3" s="1"/>
  <c r="BK319" i="3" s="1"/>
  <c r="BJ291" i="3"/>
  <c r="BJ305" i="3" s="1"/>
  <c r="BJ319" i="3" s="1"/>
  <c r="BI291" i="3"/>
  <c r="BI305" i="3" s="1"/>
  <c r="BI319" i="3" s="1"/>
  <c r="BH291" i="3"/>
  <c r="BH305" i="3" s="1"/>
  <c r="BH319" i="3" s="1"/>
  <c r="BG291" i="3"/>
  <c r="BG305" i="3" s="1"/>
  <c r="BG319" i="3" s="1"/>
  <c r="BF291" i="3"/>
  <c r="BF305" i="3" s="1"/>
  <c r="BF319" i="3" s="1"/>
  <c r="BE291" i="3"/>
  <c r="BE305" i="3" s="1"/>
  <c r="BE319" i="3" s="1"/>
  <c r="BD291" i="3"/>
  <c r="BD305" i="3" s="1"/>
  <c r="BD319" i="3" s="1"/>
  <c r="BC291" i="3"/>
  <c r="BC305" i="3" s="1"/>
  <c r="BC319" i="3" s="1"/>
  <c r="BB291" i="3"/>
  <c r="BB305" i="3" s="1"/>
  <c r="BB319" i="3" s="1"/>
  <c r="BA291" i="3"/>
  <c r="BA305" i="3" s="1"/>
  <c r="BA319" i="3" s="1"/>
  <c r="AZ291" i="3"/>
  <c r="AZ305" i="3" s="1"/>
  <c r="AZ319" i="3" s="1"/>
  <c r="AY291" i="3"/>
  <c r="AY305" i="3" s="1"/>
  <c r="AY319" i="3" s="1"/>
  <c r="AX291" i="3"/>
  <c r="AX305" i="3" s="1"/>
  <c r="AX319" i="3" s="1"/>
  <c r="AW291" i="3"/>
  <c r="AW305" i="3" s="1"/>
  <c r="AW319" i="3" s="1"/>
  <c r="AV291" i="3"/>
  <c r="AV305" i="3" s="1"/>
  <c r="AV319" i="3" s="1"/>
  <c r="AU291" i="3"/>
  <c r="AU305" i="3" s="1"/>
  <c r="AU319" i="3" s="1"/>
  <c r="AT291" i="3"/>
  <c r="AT305" i="3" s="1"/>
  <c r="AT319" i="3" s="1"/>
  <c r="AS291" i="3"/>
  <c r="AS305" i="3" s="1"/>
  <c r="AS319" i="3" s="1"/>
  <c r="AR291" i="3"/>
  <c r="AR305" i="3" s="1"/>
  <c r="AR319" i="3" s="1"/>
  <c r="AQ291" i="3"/>
  <c r="AQ305" i="3" s="1"/>
  <c r="AQ319" i="3" s="1"/>
  <c r="AP291" i="3"/>
  <c r="AP305" i="3" s="1"/>
  <c r="AP319" i="3" s="1"/>
  <c r="AO291" i="3"/>
  <c r="AO305" i="3" s="1"/>
  <c r="AO319" i="3" s="1"/>
  <c r="AN291" i="3"/>
  <c r="AN305" i="3" s="1"/>
  <c r="AN319" i="3" s="1"/>
  <c r="AM291" i="3"/>
  <c r="AM305" i="3" s="1"/>
  <c r="AM319" i="3" s="1"/>
  <c r="AL291" i="3"/>
  <c r="AL305" i="3" s="1"/>
  <c r="AL319" i="3" s="1"/>
  <c r="AK291" i="3"/>
  <c r="AK305" i="3" s="1"/>
  <c r="AK319" i="3" s="1"/>
  <c r="AJ291" i="3"/>
  <c r="AJ305" i="3" s="1"/>
  <c r="AJ319" i="3" s="1"/>
  <c r="AI291" i="3"/>
  <c r="AI305" i="3" s="1"/>
  <c r="AI319" i="3" s="1"/>
  <c r="AH291" i="3"/>
  <c r="AH305" i="3" s="1"/>
  <c r="AH319" i="3" s="1"/>
  <c r="AG291" i="3"/>
  <c r="AG305" i="3" s="1"/>
  <c r="AG319" i="3" s="1"/>
  <c r="AF291" i="3"/>
  <c r="AF305" i="3" s="1"/>
  <c r="AF319" i="3" s="1"/>
  <c r="AE291" i="3"/>
  <c r="AE305" i="3" s="1"/>
  <c r="AE319" i="3" s="1"/>
  <c r="AD291" i="3"/>
  <c r="AD305" i="3" s="1"/>
  <c r="AD319" i="3" s="1"/>
  <c r="AC291" i="3"/>
  <c r="AC305" i="3" s="1"/>
  <c r="AC319" i="3" s="1"/>
  <c r="AB291" i="3"/>
  <c r="AB305" i="3" s="1"/>
  <c r="AB319" i="3" s="1"/>
  <c r="AA291" i="3"/>
  <c r="AA305" i="3" s="1"/>
  <c r="AA319" i="3" s="1"/>
  <c r="Z291" i="3"/>
  <c r="Z305" i="3" s="1"/>
  <c r="Z319" i="3" s="1"/>
  <c r="Y291" i="3"/>
  <c r="Y305" i="3" s="1"/>
  <c r="Y319" i="3" s="1"/>
  <c r="X291" i="3"/>
  <c r="X305" i="3" s="1"/>
  <c r="X319" i="3" s="1"/>
  <c r="W291" i="3"/>
  <c r="W305" i="3" s="1"/>
  <c r="W319" i="3" s="1"/>
  <c r="V291" i="3"/>
  <c r="V305" i="3" s="1"/>
  <c r="V319" i="3" s="1"/>
  <c r="U291" i="3"/>
  <c r="U305" i="3" s="1"/>
  <c r="U319" i="3" s="1"/>
  <c r="T291" i="3"/>
  <c r="T305" i="3" s="1"/>
  <c r="T319" i="3" s="1"/>
  <c r="S291" i="3"/>
  <c r="S305" i="3" s="1"/>
  <c r="S319" i="3" s="1"/>
  <c r="R291" i="3"/>
  <c r="R305" i="3" s="1"/>
  <c r="R319" i="3" s="1"/>
  <c r="Q291" i="3"/>
  <c r="Q305" i="3" s="1"/>
  <c r="Q319" i="3" s="1"/>
  <c r="P291" i="3"/>
  <c r="P305" i="3" s="1"/>
  <c r="P319" i="3" s="1"/>
  <c r="O291" i="3"/>
  <c r="O305" i="3" s="1"/>
  <c r="O319" i="3" s="1"/>
  <c r="N291" i="3"/>
  <c r="N305" i="3" s="1"/>
  <c r="N319" i="3" s="1"/>
  <c r="M291" i="3"/>
  <c r="M305" i="3" s="1"/>
  <c r="M319" i="3" s="1"/>
  <c r="L291" i="3"/>
  <c r="L305" i="3" s="1"/>
  <c r="L319" i="3" s="1"/>
  <c r="K291" i="3"/>
  <c r="K305" i="3" s="1"/>
  <c r="K319" i="3" s="1"/>
  <c r="J291" i="3"/>
  <c r="J305" i="3" s="1"/>
  <c r="J319" i="3" s="1"/>
  <c r="I291" i="3"/>
  <c r="I305" i="3" s="1"/>
  <c r="I319" i="3" s="1"/>
  <c r="H291" i="3"/>
  <c r="H305" i="3" s="1"/>
  <c r="H319" i="3" s="1"/>
  <c r="G291" i="3"/>
  <c r="G305" i="3" s="1"/>
  <c r="G319" i="3" s="1"/>
  <c r="F291" i="3"/>
  <c r="F305" i="3" s="1"/>
  <c r="F319" i="3" s="1"/>
  <c r="E291" i="3"/>
  <c r="E305" i="3" s="1"/>
  <c r="E319" i="3" s="1"/>
  <c r="D291" i="3"/>
  <c r="D305" i="3" s="1"/>
  <c r="D319" i="3" s="1"/>
  <c r="GC289" i="3"/>
  <c r="FX262" i="3"/>
  <c r="FW262" i="3"/>
  <c r="FV262" i="3"/>
  <c r="FU262" i="3"/>
  <c r="FT262" i="3"/>
  <c r="FS262" i="3"/>
  <c r="FR262" i="3"/>
  <c r="FQ262" i="3"/>
  <c r="FP262" i="3"/>
  <c r="FO262" i="3"/>
  <c r="FN262" i="3"/>
  <c r="FM262" i="3"/>
  <c r="FL262" i="3"/>
  <c r="FK262" i="3"/>
  <c r="FH262" i="3"/>
  <c r="FG262" i="3"/>
  <c r="FF262" i="3"/>
  <c r="FE262" i="3"/>
  <c r="FD262" i="3"/>
  <c r="FC262" i="3"/>
  <c r="FB262" i="3"/>
  <c r="FA262" i="3"/>
  <c r="EZ262" i="3"/>
  <c r="EY262" i="3"/>
  <c r="EX262" i="3"/>
  <c r="EW262" i="3"/>
  <c r="EV262" i="3"/>
  <c r="EU262" i="3"/>
  <c r="ET262" i="3"/>
  <c r="ES262" i="3"/>
  <c r="ER262" i="3"/>
  <c r="EQ262" i="3"/>
  <c r="EP262" i="3"/>
  <c r="EO262" i="3"/>
  <c r="EN262" i="3"/>
  <c r="EM262" i="3"/>
  <c r="EL262" i="3"/>
  <c r="EK262" i="3"/>
  <c r="EJ262" i="3"/>
  <c r="EI262" i="3"/>
  <c r="EH262" i="3"/>
  <c r="EG262" i="3"/>
  <c r="EF262" i="3"/>
  <c r="EE262" i="3"/>
  <c r="ED262" i="3"/>
  <c r="EC262" i="3"/>
  <c r="EB262" i="3"/>
  <c r="EA262" i="3"/>
  <c r="DZ262" i="3"/>
  <c r="DY262" i="3"/>
  <c r="DX262" i="3"/>
  <c r="DW262" i="3"/>
  <c r="DV262" i="3"/>
  <c r="DU262" i="3"/>
  <c r="DT262" i="3"/>
  <c r="DS262" i="3"/>
  <c r="DR262" i="3"/>
  <c r="DP262" i="3"/>
  <c r="DO262" i="3"/>
  <c r="DM262" i="3"/>
  <c r="DL262" i="3"/>
  <c r="DK262" i="3"/>
  <c r="DJ262" i="3"/>
  <c r="DI262" i="3"/>
  <c r="DH262" i="3"/>
  <c r="DG262" i="3"/>
  <c r="DF262" i="3"/>
  <c r="DE262" i="3"/>
  <c r="DD262" i="3"/>
  <c r="DC262" i="3"/>
  <c r="DB262" i="3"/>
  <c r="DA262" i="3"/>
  <c r="CZ262" i="3"/>
  <c r="CY262" i="3"/>
  <c r="CX262" i="3"/>
  <c r="CW262" i="3"/>
  <c r="CV262" i="3"/>
  <c r="CU262" i="3"/>
  <c r="CT262" i="3"/>
  <c r="CS262" i="3"/>
  <c r="CR262" i="3"/>
  <c r="CQ262" i="3"/>
  <c r="CP262" i="3"/>
  <c r="CO262" i="3"/>
  <c r="CN262" i="3"/>
  <c r="CM262" i="3"/>
  <c r="CL262" i="3"/>
  <c r="CK262" i="3"/>
  <c r="CJ262" i="3"/>
  <c r="CI262" i="3"/>
  <c r="CH262" i="3"/>
  <c r="CG262" i="3"/>
  <c r="CF262" i="3"/>
  <c r="CE262" i="3"/>
  <c r="CD262" i="3"/>
  <c r="CC262" i="3"/>
  <c r="CB262" i="3"/>
  <c r="CA262" i="3"/>
  <c r="BZ262" i="3"/>
  <c r="BY262" i="3"/>
  <c r="BX262" i="3"/>
  <c r="BW262" i="3"/>
  <c r="BV262" i="3"/>
  <c r="BU262" i="3"/>
  <c r="BT262" i="3"/>
  <c r="BS262" i="3"/>
  <c r="BR262" i="3"/>
  <c r="BQ262" i="3"/>
  <c r="BP262" i="3"/>
  <c r="BO262" i="3"/>
  <c r="BN262" i="3"/>
  <c r="BM262" i="3"/>
  <c r="BL262" i="3"/>
  <c r="BK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FZ244" i="3"/>
  <c r="FZ234" i="3"/>
  <c r="FX218" i="3"/>
  <c r="FW218" i="3"/>
  <c r="FV218" i="3"/>
  <c r="FU218" i="3"/>
  <c r="FT218" i="3"/>
  <c r="FS218" i="3"/>
  <c r="FR218" i="3"/>
  <c r="FQ218" i="3"/>
  <c r="FP218" i="3"/>
  <c r="FO218" i="3"/>
  <c r="FN218" i="3"/>
  <c r="FM218" i="3"/>
  <c r="FL218" i="3"/>
  <c r="FK218" i="3"/>
  <c r="FJ218" i="3"/>
  <c r="FI218" i="3"/>
  <c r="FH218" i="3"/>
  <c r="FG218" i="3"/>
  <c r="FF218" i="3"/>
  <c r="FE218" i="3"/>
  <c r="FD218" i="3"/>
  <c r="FC218" i="3"/>
  <c r="FB218" i="3"/>
  <c r="FA218" i="3"/>
  <c r="EZ218" i="3"/>
  <c r="EY218" i="3"/>
  <c r="EX218" i="3"/>
  <c r="EW218" i="3"/>
  <c r="EV218" i="3"/>
  <c r="EU218" i="3"/>
  <c r="ET218" i="3"/>
  <c r="ES218" i="3"/>
  <c r="ER218" i="3"/>
  <c r="EQ218" i="3"/>
  <c r="EP218" i="3"/>
  <c r="EO218" i="3"/>
  <c r="EN218" i="3"/>
  <c r="EM218" i="3"/>
  <c r="EL218" i="3"/>
  <c r="EK218" i="3"/>
  <c r="EJ218" i="3"/>
  <c r="EI218" i="3"/>
  <c r="EH218" i="3"/>
  <c r="EG218" i="3"/>
  <c r="EF218" i="3"/>
  <c r="EE218" i="3"/>
  <c r="ED218" i="3"/>
  <c r="EC218" i="3"/>
  <c r="EB218" i="3"/>
  <c r="EA218" i="3"/>
  <c r="DZ218" i="3"/>
  <c r="DY218" i="3"/>
  <c r="DX218" i="3"/>
  <c r="DW218" i="3"/>
  <c r="DV218" i="3"/>
  <c r="DU218" i="3"/>
  <c r="DT218" i="3"/>
  <c r="DS218" i="3"/>
  <c r="DR218" i="3"/>
  <c r="DQ218" i="3"/>
  <c r="DP218" i="3"/>
  <c r="DO218" i="3"/>
  <c r="DN218" i="3"/>
  <c r="DM218" i="3"/>
  <c r="DL218" i="3"/>
  <c r="DK218" i="3"/>
  <c r="DJ218" i="3"/>
  <c r="DI218" i="3"/>
  <c r="DH218" i="3"/>
  <c r="DG218" i="3"/>
  <c r="DF218" i="3"/>
  <c r="DE218" i="3"/>
  <c r="DD218" i="3"/>
  <c r="DC218" i="3"/>
  <c r="DB218" i="3"/>
  <c r="DA218" i="3"/>
  <c r="CZ218" i="3"/>
  <c r="CY218" i="3"/>
  <c r="CX218" i="3"/>
  <c r="CW218" i="3"/>
  <c r="CV218" i="3"/>
  <c r="CU218" i="3"/>
  <c r="CT218" i="3"/>
  <c r="CS218" i="3"/>
  <c r="CR218" i="3"/>
  <c r="CQ218" i="3"/>
  <c r="CP218" i="3"/>
  <c r="CO218" i="3"/>
  <c r="CN218" i="3"/>
  <c r="CM218" i="3"/>
  <c r="CL218" i="3"/>
  <c r="CK218" i="3"/>
  <c r="CJ218" i="3"/>
  <c r="CI218" i="3"/>
  <c r="CH218" i="3"/>
  <c r="CG218" i="3"/>
  <c r="CF218" i="3"/>
  <c r="CE218" i="3"/>
  <c r="CD218" i="3"/>
  <c r="CC218" i="3"/>
  <c r="CB218" i="3"/>
  <c r="CA218" i="3"/>
  <c r="BZ218" i="3"/>
  <c r="BY218" i="3"/>
  <c r="BX218" i="3"/>
  <c r="BW218" i="3"/>
  <c r="BV218" i="3"/>
  <c r="BU218" i="3"/>
  <c r="BT218" i="3"/>
  <c r="BS218" i="3"/>
  <c r="BR218" i="3"/>
  <c r="BQ218" i="3"/>
  <c r="BP218" i="3"/>
  <c r="BO218" i="3"/>
  <c r="BN218" i="3"/>
  <c r="BM218" i="3"/>
  <c r="BL218" i="3"/>
  <c r="BK218" i="3"/>
  <c r="BJ218" i="3"/>
  <c r="BI218" i="3"/>
  <c r="BH218" i="3"/>
  <c r="BG218" i="3"/>
  <c r="BF218" i="3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FZ216" i="3"/>
  <c r="FX205" i="3"/>
  <c r="FW205" i="3"/>
  <c r="FV205" i="3"/>
  <c r="FU205" i="3"/>
  <c r="FT205" i="3"/>
  <c r="FS205" i="3"/>
  <c r="FR205" i="3"/>
  <c r="FQ205" i="3"/>
  <c r="FP205" i="3"/>
  <c r="FO205" i="3"/>
  <c r="FN205" i="3"/>
  <c r="FM205" i="3"/>
  <c r="FL205" i="3"/>
  <c r="FK205" i="3"/>
  <c r="FJ205" i="3"/>
  <c r="FI205" i="3"/>
  <c r="FH205" i="3"/>
  <c r="FG205" i="3"/>
  <c r="FF205" i="3"/>
  <c r="FE205" i="3"/>
  <c r="FD205" i="3"/>
  <c r="FC205" i="3"/>
  <c r="FB205" i="3"/>
  <c r="FA205" i="3"/>
  <c r="EZ205" i="3"/>
  <c r="EY205" i="3"/>
  <c r="EX205" i="3"/>
  <c r="EW205" i="3"/>
  <c r="EV205" i="3"/>
  <c r="EU205" i="3"/>
  <c r="ET205" i="3"/>
  <c r="ES205" i="3"/>
  <c r="ER205" i="3"/>
  <c r="EQ205" i="3"/>
  <c r="EP205" i="3"/>
  <c r="EO205" i="3"/>
  <c r="EN205" i="3"/>
  <c r="EM205" i="3"/>
  <c r="EL205" i="3"/>
  <c r="EK205" i="3"/>
  <c r="EJ205" i="3"/>
  <c r="EI205" i="3"/>
  <c r="EH205" i="3"/>
  <c r="EG205" i="3"/>
  <c r="EF205" i="3"/>
  <c r="EE205" i="3"/>
  <c r="ED205" i="3"/>
  <c r="EC205" i="3"/>
  <c r="EB205" i="3"/>
  <c r="EA205" i="3"/>
  <c r="DZ205" i="3"/>
  <c r="DY205" i="3"/>
  <c r="DX205" i="3"/>
  <c r="DW205" i="3"/>
  <c r="DV205" i="3"/>
  <c r="DU205" i="3"/>
  <c r="DT205" i="3"/>
  <c r="DS205" i="3"/>
  <c r="DR205" i="3"/>
  <c r="DQ205" i="3"/>
  <c r="DP205" i="3"/>
  <c r="DO205" i="3"/>
  <c r="DN205" i="3"/>
  <c r="DM205" i="3"/>
  <c r="DL205" i="3"/>
  <c r="DK205" i="3"/>
  <c r="DJ205" i="3"/>
  <c r="DI205" i="3"/>
  <c r="DH205" i="3"/>
  <c r="DG205" i="3"/>
  <c r="DF205" i="3"/>
  <c r="DE205" i="3"/>
  <c r="DD205" i="3"/>
  <c r="DC205" i="3"/>
  <c r="DB205" i="3"/>
  <c r="DA205" i="3"/>
  <c r="CZ205" i="3"/>
  <c r="CY205" i="3"/>
  <c r="CX205" i="3"/>
  <c r="CW205" i="3"/>
  <c r="CV205" i="3"/>
  <c r="CU205" i="3"/>
  <c r="CT205" i="3"/>
  <c r="CS205" i="3"/>
  <c r="CR205" i="3"/>
  <c r="CQ205" i="3"/>
  <c r="CP205" i="3"/>
  <c r="CO205" i="3"/>
  <c r="CN205" i="3"/>
  <c r="CM205" i="3"/>
  <c r="CL205" i="3"/>
  <c r="CK205" i="3"/>
  <c r="CJ205" i="3"/>
  <c r="CI205" i="3"/>
  <c r="CH205" i="3"/>
  <c r="CG205" i="3"/>
  <c r="CF205" i="3"/>
  <c r="CE205" i="3"/>
  <c r="CD205" i="3"/>
  <c r="CC205" i="3"/>
  <c r="CB205" i="3"/>
  <c r="CA205" i="3"/>
  <c r="BZ205" i="3"/>
  <c r="BY205" i="3"/>
  <c r="BX205" i="3"/>
  <c r="BW205" i="3"/>
  <c r="BV205" i="3"/>
  <c r="BU205" i="3"/>
  <c r="BT205" i="3"/>
  <c r="BS205" i="3"/>
  <c r="BR205" i="3"/>
  <c r="BQ205" i="3"/>
  <c r="BP205" i="3"/>
  <c r="BO205" i="3"/>
  <c r="BN205" i="3"/>
  <c r="BM205" i="3"/>
  <c r="BL205" i="3"/>
  <c r="BK205" i="3"/>
  <c r="BJ205" i="3"/>
  <c r="BI205" i="3"/>
  <c r="BH205" i="3"/>
  <c r="BG205" i="3"/>
  <c r="BF205" i="3"/>
  <c r="BE205" i="3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FX179" i="3"/>
  <c r="FX180" i="3" s="1"/>
  <c r="FW179" i="3"/>
  <c r="FW180" i="3" s="1"/>
  <c r="FV179" i="3"/>
  <c r="FV180" i="3" s="1"/>
  <c r="FU179" i="3"/>
  <c r="FU180" i="3" s="1"/>
  <c r="FT179" i="3"/>
  <c r="FT180" i="3" s="1"/>
  <c r="FS179" i="3"/>
  <c r="FS180" i="3" s="1"/>
  <c r="FR179" i="3"/>
  <c r="FR180" i="3" s="1"/>
  <c r="FQ179" i="3"/>
  <c r="FQ180" i="3" s="1"/>
  <c r="FP179" i="3"/>
  <c r="FP180" i="3" s="1"/>
  <c r="FO179" i="3"/>
  <c r="FO180" i="3" s="1"/>
  <c r="FN179" i="3"/>
  <c r="FN180" i="3" s="1"/>
  <c r="FM179" i="3"/>
  <c r="FM180" i="3" s="1"/>
  <c r="FL179" i="3"/>
  <c r="FL180" i="3" s="1"/>
  <c r="FK179" i="3"/>
  <c r="FK180" i="3" s="1"/>
  <c r="FJ179" i="3"/>
  <c r="FJ180" i="3" s="1"/>
  <c r="FI179" i="3"/>
  <c r="FI180" i="3" s="1"/>
  <c r="FH179" i="3"/>
  <c r="FH180" i="3" s="1"/>
  <c r="FG179" i="3"/>
  <c r="FG180" i="3" s="1"/>
  <c r="FF179" i="3"/>
  <c r="FF180" i="3" s="1"/>
  <c r="FE179" i="3"/>
  <c r="FE180" i="3" s="1"/>
  <c r="FD179" i="3"/>
  <c r="FD180" i="3" s="1"/>
  <c r="FC179" i="3"/>
  <c r="FC180" i="3" s="1"/>
  <c r="FB179" i="3"/>
  <c r="FB180" i="3" s="1"/>
  <c r="FA179" i="3"/>
  <c r="FA180" i="3" s="1"/>
  <c r="EZ179" i="3"/>
  <c r="EZ180" i="3" s="1"/>
  <c r="EY179" i="3"/>
  <c r="EY180" i="3" s="1"/>
  <c r="EX179" i="3"/>
  <c r="EX180" i="3" s="1"/>
  <c r="EW179" i="3"/>
  <c r="EW180" i="3" s="1"/>
  <c r="EV179" i="3"/>
  <c r="EV180" i="3" s="1"/>
  <c r="EU179" i="3"/>
  <c r="EU180" i="3" s="1"/>
  <c r="ET179" i="3"/>
  <c r="ET180" i="3" s="1"/>
  <c r="ES179" i="3"/>
  <c r="ES180" i="3" s="1"/>
  <c r="ER179" i="3"/>
  <c r="ER180" i="3" s="1"/>
  <c r="EQ179" i="3"/>
  <c r="EQ180" i="3" s="1"/>
  <c r="EP179" i="3"/>
  <c r="EP180" i="3" s="1"/>
  <c r="EO179" i="3"/>
  <c r="EO180" i="3" s="1"/>
  <c r="EN179" i="3"/>
  <c r="EN180" i="3" s="1"/>
  <c r="EM179" i="3"/>
  <c r="EM180" i="3" s="1"/>
  <c r="EL179" i="3"/>
  <c r="EL180" i="3" s="1"/>
  <c r="EK179" i="3"/>
  <c r="EK180" i="3" s="1"/>
  <c r="EJ179" i="3"/>
  <c r="EJ180" i="3" s="1"/>
  <c r="EI179" i="3"/>
  <c r="EI180" i="3" s="1"/>
  <c r="EH179" i="3"/>
  <c r="EH180" i="3" s="1"/>
  <c r="EG179" i="3"/>
  <c r="EG180" i="3" s="1"/>
  <c r="EF179" i="3"/>
  <c r="EF180" i="3" s="1"/>
  <c r="EE179" i="3"/>
  <c r="EE180" i="3" s="1"/>
  <c r="ED179" i="3"/>
  <c r="ED180" i="3" s="1"/>
  <c r="EC179" i="3"/>
  <c r="EC180" i="3" s="1"/>
  <c r="EB179" i="3"/>
  <c r="EB180" i="3" s="1"/>
  <c r="EA179" i="3"/>
  <c r="EA180" i="3" s="1"/>
  <c r="DZ179" i="3"/>
  <c r="DZ180" i="3" s="1"/>
  <c r="DY179" i="3"/>
  <c r="DY180" i="3" s="1"/>
  <c r="DX179" i="3"/>
  <c r="DX180" i="3" s="1"/>
  <c r="DW179" i="3"/>
  <c r="DW180" i="3" s="1"/>
  <c r="DV179" i="3"/>
  <c r="DV180" i="3" s="1"/>
  <c r="DU179" i="3"/>
  <c r="DU180" i="3" s="1"/>
  <c r="DT179" i="3"/>
  <c r="DT180" i="3" s="1"/>
  <c r="DS179" i="3"/>
  <c r="DS180" i="3" s="1"/>
  <c r="DR179" i="3"/>
  <c r="DR180" i="3" s="1"/>
  <c r="DQ179" i="3"/>
  <c r="DQ180" i="3" s="1"/>
  <c r="DP179" i="3"/>
  <c r="DP180" i="3" s="1"/>
  <c r="DO179" i="3"/>
  <c r="DO180" i="3" s="1"/>
  <c r="DN179" i="3"/>
  <c r="DN180" i="3" s="1"/>
  <c r="DM179" i="3"/>
  <c r="DM180" i="3" s="1"/>
  <c r="DL179" i="3"/>
  <c r="DL180" i="3" s="1"/>
  <c r="DK179" i="3"/>
  <c r="DK180" i="3" s="1"/>
  <c r="DJ179" i="3"/>
  <c r="DJ180" i="3" s="1"/>
  <c r="DI179" i="3"/>
  <c r="DI180" i="3" s="1"/>
  <c r="DH179" i="3"/>
  <c r="DH180" i="3" s="1"/>
  <c r="DG179" i="3"/>
  <c r="DG180" i="3" s="1"/>
  <c r="DF179" i="3"/>
  <c r="DF180" i="3" s="1"/>
  <c r="DE179" i="3"/>
  <c r="DE180" i="3" s="1"/>
  <c r="DD179" i="3"/>
  <c r="DD180" i="3" s="1"/>
  <c r="DC179" i="3"/>
  <c r="DC180" i="3" s="1"/>
  <c r="DB179" i="3"/>
  <c r="DB180" i="3" s="1"/>
  <c r="DA179" i="3"/>
  <c r="DA180" i="3" s="1"/>
  <c r="CZ179" i="3"/>
  <c r="CZ180" i="3" s="1"/>
  <c r="CY179" i="3"/>
  <c r="CY180" i="3" s="1"/>
  <c r="CX179" i="3"/>
  <c r="CX180" i="3" s="1"/>
  <c r="CW179" i="3"/>
  <c r="CW180" i="3" s="1"/>
  <c r="CV179" i="3"/>
  <c r="CV180" i="3" s="1"/>
  <c r="CU179" i="3"/>
  <c r="CU180" i="3" s="1"/>
  <c r="CT179" i="3"/>
  <c r="CT180" i="3" s="1"/>
  <c r="CS179" i="3"/>
  <c r="CS180" i="3" s="1"/>
  <c r="CR179" i="3"/>
  <c r="CR180" i="3" s="1"/>
  <c r="CQ179" i="3"/>
  <c r="CQ180" i="3" s="1"/>
  <c r="CP179" i="3"/>
  <c r="CP180" i="3" s="1"/>
  <c r="CO179" i="3"/>
  <c r="CO180" i="3" s="1"/>
  <c r="CN179" i="3"/>
  <c r="CN180" i="3" s="1"/>
  <c r="CM179" i="3"/>
  <c r="CM180" i="3" s="1"/>
  <c r="CL179" i="3"/>
  <c r="CL180" i="3" s="1"/>
  <c r="CK179" i="3"/>
  <c r="CK180" i="3" s="1"/>
  <c r="CJ179" i="3"/>
  <c r="CJ180" i="3" s="1"/>
  <c r="CI179" i="3"/>
  <c r="CI180" i="3" s="1"/>
  <c r="CH179" i="3"/>
  <c r="CH180" i="3" s="1"/>
  <c r="CG179" i="3"/>
  <c r="CG180" i="3" s="1"/>
  <c r="CF179" i="3"/>
  <c r="CF180" i="3" s="1"/>
  <c r="CE179" i="3"/>
  <c r="CE180" i="3" s="1"/>
  <c r="CD179" i="3"/>
  <c r="CD180" i="3" s="1"/>
  <c r="CC179" i="3"/>
  <c r="CC180" i="3" s="1"/>
  <c r="CB179" i="3"/>
  <c r="CB180" i="3" s="1"/>
  <c r="CA179" i="3"/>
  <c r="CA180" i="3" s="1"/>
  <c r="BZ179" i="3"/>
  <c r="BZ180" i="3" s="1"/>
  <c r="BY179" i="3"/>
  <c r="BY180" i="3" s="1"/>
  <c r="BX179" i="3"/>
  <c r="BX180" i="3" s="1"/>
  <c r="BW179" i="3"/>
  <c r="BW180" i="3" s="1"/>
  <c r="BV179" i="3"/>
  <c r="BV180" i="3" s="1"/>
  <c r="BU179" i="3"/>
  <c r="BU180" i="3" s="1"/>
  <c r="BT179" i="3"/>
  <c r="BT180" i="3" s="1"/>
  <c r="BS179" i="3"/>
  <c r="BS180" i="3" s="1"/>
  <c r="BR179" i="3"/>
  <c r="BR180" i="3" s="1"/>
  <c r="BQ179" i="3"/>
  <c r="BQ180" i="3" s="1"/>
  <c r="BP179" i="3"/>
  <c r="BP180" i="3" s="1"/>
  <c r="BO179" i="3"/>
  <c r="BO180" i="3" s="1"/>
  <c r="BN179" i="3"/>
  <c r="BN180" i="3" s="1"/>
  <c r="BM179" i="3"/>
  <c r="BM180" i="3" s="1"/>
  <c r="BL179" i="3"/>
  <c r="BL180" i="3" s="1"/>
  <c r="BK179" i="3"/>
  <c r="BK180" i="3" s="1"/>
  <c r="BJ179" i="3"/>
  <c r="BJ180" i="3" s="1"/>
  <c r="BI179" i="3"/>
  <c r="BI180" i="3" s="1"/>
  <c r="BH179" i="3"/>
  <c r="BH180" i="3" s="1"/>
  <c r="BG179" i="3"/>
  <c r="BG180" i="3" s="1"/>
  <c r="BF179" i="3"/>
  <c r="BF180" i="3" s="1"/>
  <c r="BE179" i="3"/>
  <c r="BE180" i="3" s="1"/>
  <c r="BD179" i="3"/>
  <c r="BD180" i="3" s="1"/>
  <c r="BC179" i="3"/>
  <c r="BC180" i="3" s="1"/>
  <c r="BB179" i="3"/>
  <c r="BB180" i="3" s="1"/>
  <c r="BA179" i="3"/>
  <c r="BA180" i="3" s="1"/>
  <c r="AZ179" i="3"/>
  <c r="AZ180" i="3" s="1"/>
  <c r="AY179" i="3"/>
  <c r="AY180" i="3" s="1"/>
  <c r="AX179" i="3"/>
  <c r="AX180" i="3" s="1"/>
  <c r="AW179" i="3"/>
  <c r="AW180" i="3" s="1"/>
  <c r="AV179" i="3"/>
  <c r="AV180" i="3" s="1"/>
  <c r="AU179" i="3"/>
  <c r="AU180" i="3" s="1"/>
  <c r="AT179" i="3"/>
  <c r="AT180" i="3" s="1"/>
  <c r="AS179" i="3"/>
  <c r="AS180" i="3" s="1"/>
  <c r="AR179" i="3"/>
  <c r="AR180" i="3" s="1"/>
  <c r="AQ179" i="3"/>
  <c r="AQ180" i="3" s="1"/>
  <c r="AP179" i="3"/>
  <c r="AP180" i="3" s="1"/>
  <c r="AO179" i="3"/>
  <c r="AO180" i="3" s="1"/>
  <c r="AN179" i="3"/>
  <c r="AN180" i="3" s="1"/>
  <c r="AM179" i="3"/>
  <c r="AM180" i="3" s="1"/>
  <c r="AL179" i="3"/>
  <c r="AL180" i="3" s="1"/>
  <c r="AK179" i="3"/>
  <c r="AK180" i="3" s="1"/>
  <c r="AJ179" i="3"/>
  <c r="AJ180" i="3" s="1"/>
  <c r="AI179" i="3"/>
  <c r="AI180" i="3" s="1"/>
  <c r="AH179" i="3"/>
  <c r="AH180" i="3" s="1"/>
  <c r="AG179" i="3"/>
  <c r="AG180" i="3" s="1"/>
  <c r="AF179" i="3"/>
  <c r="AF180" i="3" s="1"/>
  <c r="AE179" i="3"/>
  <c r="AE180" i="3" s="1"/>
  <c r="AD179" i="3"/>
  <c r="AD180" i="3" s="1"/>
  <c r="AC179" i="3"/>
  <c r="AC180" i="3" s="1"/>
  <c r="AB179" i="3"/>
  <c r="AB180" i="3" s="1"/>
  <c r="AA179" i="3"/>
  <c r="AA180" i="3" s="1"/>
  <c r="Z179" i="3"/>
  <c r="Z180" i="3" s="1"/>
  <c r="Y179" i="3"/>
  <c r="Y180" i="3" s="1"/>
  <c r="X179" i="3"/>
  <c r="X180" i="3" s="1"/>
  <c r="W179" i="3"/>
  <c r="W180" i="3" s="1"/>
  <c r="V179" i="3"/>
  <c r="V180" i="3" s="1"/>
  <c r="U179" i="3"/>
  <c r="U180" i="3" s="1"/>
  <c r="T179" i="3"/>
  <c r="T180" i="3" s="1"/>
  <c r="S179" i="3"/>
  <c r="S180" i="3" s="1"/>
  <c r="R179" i="3"/>
  <c r="R180" i="3" s="1"/>
  <c r="Q179" i="3"/>
  <c r="Q180" i="3" s="1"/>
  <c r="P179" i="3"/>
  <c r="P180" i="3" s="1"/>
  <c r="O179" i="3"/>
  <c r="O180" i="3" s="1"/>
  <c r="N179" i="3"/>
  <c r="N180" i="3" s="1"/>
  <c r="M179" i="3"/>
  <c r="M180" i="3" s="1"/>
  <c r="L179" i="3"/>
  <c r="L180" i="3" s="1"/>
  <c r="K179" i="3"/>
  <c r="K180" i="3" s="1"/>
  <c r="J179" i="3"/>
  <c r="J180" i="3" s="1"/>
  <c r="I179" i="3"/>
  <c r="I180" i="3" s="1"/>
  <c r="H179" i="3"/>
  <c r="H180" i="3" s="1"/>
  <c r="G179" i="3"/>
  <c r="G180" i="3" s="1"/>
  <c r="F179" i="3"/>
  <c r="F180" i="3" s="1"/>
  <c r="E179" i="3"/>
  <c r="E180" i="3" s="1"/>
  <c r="D179" i="3"/>
  <c r="D180" i="3" s="1"/>
  <c r="FX172" i="3"/>
  <c r="FW172" i="3"/>
  <c r="FV172" i="3"/>
  <c r="FU172" i="3"/>
  <c r="FT172" i="3"/>
  <c r="FS172" i="3"/>
  <c r="FR172" i="3"/>
  <c r="FQ172" i="3"/>
  <c r="FP172" i="3"/>
  <c r="FO172" i="3"/>
  <c r="FN172" i="3"/>
  <c r="FM172" i="3"/>
  <c r="FL172" i="3"/>
  <c r="FK172" i="3"/>
  <c r="FJ172" i="3"/>
  <c r="FI172" i="3"/>
  <c r="FH172" i="3"/>
  <c r="FG172" i="3"/>
  <c r="FF172" i="3"/>
  <c r="FE172" i="3"/>
  <c r="FD172" i="3"/>
  <c r="FC172" i="3"/>
  <c r="FB172" i="3"/>
  <c r="FA172" i="3"/>
  <c r="EZ172" i="3"/>
  <c r="EY172" i="3"/>
  <c r="EX172" i="3"/>
  <c r="EW172" i="3"/>
  <c r="EV172" i="3"/>
  <c r="EU172" i="3"/>
  <c r="ET172" i="3"/>
  <c r="ES172" i="3"/>
  <c r="ER172" i="3"/>
  <c r="EQ172" i="3"/>
  <c r="EP172" i="3"/>
  <c r="EO172" i="3"/>
  <c r="EN172" i="3"/>
  <c r="EM172" i="3"/>
  <c r="EL172" i="3"/>
  <c r="EK172" i="3"/>
  <c r="EJ172" i="3"/>
  <c r="EI172" i="3"/>
  <c r="EH172" i="3"/>
  <c r="EG172" i="3"/>
  <c r="EF172" i="3"/>
  <c r="EE172" i="3"/>
  <c r="ED172" i="3"/>
  <c r="EC172" i="3"/>
  <c r="EB172" i="3"/>
  <c r="EA172" i="3"/>
  <c r="DZ172" i="3"/>
  <c r="DY172" i="3"/>
  <c r="DX172" i="3"/>
  <c r="DW172" i="3"/>
  <c r="DV172" i="3"/>
  <c r="DU172" i="3"/>
  <c r="DT172" i="3"/>
  <c r="DS172" i="3"/>
  <c r="DR172" i="3"/>
  <c r="DQ172" i="3"/>
  <c r="DP172" i="3"/>
  <c r="DO172" i="3"/>
  <c r="DN172" i="3"/>
  <c r="DM172" i="3"/>
  <c r="DL172" i="3"/>
  <c r="DK172" i="3"/>
  <c r="DJ172" i="3"/>
  <c r="DI172" i="3"/>
  <c r="DH172" i="3"/>
  <c r="DG172" i="3"/>
  <c r="DF172" i="3"/>
  <c r="DE172" i="3"/>
  <c r="DD172" i="3"/>
  <c r="DC172" i="3"/>
  <c r="DB172" i="3"/>
  <c r="DA172" i="3"/>
  <c r="CZ172" i="3"/>
  <c r="CY172" i="3"/>
  <c r="CX172" i="3"/>
  <c r="CW172" i="3"/>
  <c r="CV172" i="3"/>
  <c r="CU172" i="3"/>
  <c r="CT172" i="3"/>
  <c r="CS172" i="3"/>
  <c r="CR172" i="3"/>
  <c r="CQ172" i="3"/>
  <c r="CP172" i="3"/>
  <c r="CO172" i="3"/>
  <c r="CN172" i="3"/>
  <c r="CM172" i="3"/>
  <c r="CL172" i="3"/>
  <c r="CK172" i="3"/>
  <c r="CJ172" i="3"/>
  <c r="CI172" i="3"/>
  <c r="CH172" i="3"/>
  <c r="CG172" i="3"/>
  <c r="CF172" i="3"/>
  <c r="CE172" i="3"/>
  <c r="CD172" i="3"/>
  <c r="CC172" i="3"/>
  <c r="CB172" i="3"/>
  <c r="CA172" i="3"/>
  <c r="BZ172" i="3"/>
  <c r="BY172" i="3"/>
  <c r="BX172" i="3"/>
  <c r="BW172" i="3"/>
  <c r="BV172" i="3"/>
  <c r="BU172" i="3"/>
  <c r="BT172" i="3"/>
  <c r="BS172" i="3"/>
  <c r="BR172" i="3"/>
  <c r="BQ172" i="3"/>
  <c r="BP172" i="3"/>
  <c r="BO172" i="3"/>
  <c r="BN172" i="3"/>
  <c r="BM172" i="3"/>
  <c r="BL172" i="3"/>
  <c r="BK172" i="3"/>
  <c r="BJ172" i="3"/>
  <c r="BI172" i="3"/>
  <c r="BH172" i="3"/>
  <c r="BG172" i="3"/>
  <c r="BF172" i="3"/>
  <c r="BE172" i="3"/>
  <c r="BD172" i="3"/>
  <c r="BC172" i="3"/>
  <c r="BB172" i="3"/>
  <c r="BA172" i="3"/>
  <c r="AZ172" i="3"/>
  <c r="AY172" i="3"/>
  <c r="AX172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C172" i="3"/>
  <c r="AB172" i="3"/>
  <c r="AA172" i="3"/>
  <c r="Z172" i="3"/>
  <c r="Y172" i="3"/>
  <c r="X172" i="3"/>
  <c r="W172" i="3"/>
  <c r="V172" i="3"/>
  <c r="U172" i="3"/>
  <c r="T172" i="3"/>
  <c r="S172" i="3"/>
  <c r="R172" i="3"/>
  <c r="Q172" i="3"/>
  <c r="P172" i="3"/>
  <c r="O172" i="3"/>
  <c r="N172" i="3"/>
  <c r="M172" i="3"/>
  <c r="L172" i="3"/>
  <c r="K172" i="3"/>
  <c r="J172" i="3"/>
  <c r="I172" i="3"/>
  <c r="H172" i="3"/>
  <c r="G172" i="3"/>
  <c r="F172" i="3"/>
  <c r="E172" i="3"/>
  <c r="D172" i="3"/>
  <c r="FX166" i="3"/>
  <c r="FW166" i="3"/>
  <c r="FV166" i="3"/>
  <c r="FU166" i="3"/>
  <c r="FT166" i="3"/>
  <c r="FS166" i="3"/>
  <c r="FR166" i="3"/>
  <c r="FQ166" i="3"/>
  <c r="FP166" i="3"/>
  <c r="FO166" i="3"/>
  <c r="FN166" i="3"/>
  <c r="FM166" i="3"/>
  <c r="FL166" i="3"/>
  <c r="FK166" i="3"/>
  <c r="FJ166" i="3"/>
  <c r="FI166" i="3"/>
  <c r="FH166" i="3"/>
  <c r="FG166" i="3"/>
  <c r="FF166" i="3"/>
  <c r="FE166" i="3"/>
  <c r="FD166" i="3"/>
  <c r="FC166" i="3"/>
  <c r="FB166" i="3"/>
  <c r="FA166" i="3"/>
  <c r="EZ166" i="3"/>
  <c r="EY166" i="3"/>
  <c r="EX166" i="3"/>
  <c r="EW166" i="3"/>
  <c r="EV166" i="3"/>
  <c r="EU166" i="3"/>
  <c r="ET166" i="3"/>
  <c r="ES166" i="3"/>
  <c r="ER166" i="3"/>
  <c r="EQ166" i="3"/>
  <c r="EP166" i="3"/>
  <c r="EO166" i="3"/>
  <c r="EN166" i="3"/>
  <c r="EM166" i="3"/>
  <c r="EL166" i="3"/>
  <c r="EK166" i="3"/>
  <c r="EJ166" i="3"/>
  <c r="EI166" i="3"/>
  <c r="EH166" i="3"/>
  <c r="EG166" i="3"/>
  <c r="EF166" i="3"/>
  <c r="EE166" i="3"/>
  <c r="ED166" i="3"/>
  <c r="EC166" i="3"/>
  <c r="EB166" i="3"/>
  <c r="EA166" i="3"/>
  <c r="DZ166" i="3"/>
  <c r="DY166" i="3"/>
  <c r="DX166" i="3"/>
  <c r="DW166" i="3"/>
  <c r="DV166" i="3"/>
  <c r="DU166" i="3"/>
  <c r="DT166" i="3"/>
  <c r="DS166" i="3"/>
  <c r="DR166" i="3"/>
  <c r="DQ166" i="3"/>
  <c r="DP166" i="3"/>
  <c r="DO166" i="3"/>
  <c r="DN166" i="3"/>
  <c r="DM166" i="3"/>
  <c r="DL166" i="3"/>
  <c r="DK166" i="3"/>
  <c r="DJ166" i="3"/>
  <c r="DI166" i="3"/>
  <c r="DH166" i="3"/>
  <c r="DG166" i="3"/>
  <c r="DF166" i="3"/>
  <c r="DE166" i="3"/>
  <c r="DD166" i="3"/>
  <c r="DC166" i="3"/>
  <c r="DB166" i="3"/>
  <c r="DA166" i="3"/>
  <c r="CZ166" i="3"/>
  <c r="CY166" i="3"/>
  <c r="CX166" i="3"/>
  <c r="CW166" i="3"/>
  <c r="CV166" i="3"/>
  <c r="CU166" i="3"/>
  <c r="CT166" i="3"/>
  <c r="CS166" i="3"/>
  <c r="CR166" i="3"/>
  <c r="CQ166" i="3"/>
  <c r="CP166" i="3"/>
  <c r="CO166" i="3"/>
  <c r="CN166" i="3"/>
  <c r="CM166" i="3"/>
  <c r="CL166" i="3"/>
  <c r="CK166" i="3"/>
  <c r="CJ166" i="3"/>
  <c r="CI166" i="3"/>
  <c r="CH166" i="3"/>
  <c r="CG166" i="3"/>
  <c r="CF166" i="3"/>
  <c r="CE166" i="3"/>
  <c r="CD166" i="3"/>
  <c r="CC166" i="3"/>
  <c r="CB166" i="3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N166" i="3"/>
  <c r="BM166" i="3"/>
  <c r="BL166" i="3"/>
  <c r="BK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FX141" i="3"/>
  <c r="FW141" i="3"/>
  <c r="FV141" i="3"/>
  <c r="FU141" i="3"/>
  <c r="FT141" i="3"/>
  <c r="FS141" i="3"/>
  <c r="FR141" i="3"/>
  <c r="FQ141" i="3"/>
  <c r="FP141" i="3"/>
  <c r="FO141" i="3"/>
  <c r="FN141" i="3"/>
  <c r="FM141" i="3"/>
  <c r="FL141" i="3"/>
  <c r="FK141" i="3"/>
  <c r="FJ141" i="3"/>
  <c r="FI141" i="3"/>
  <c r="FH141" i="3"/>
  <c r="FG141" i="3"/>
  <c r="FF141" i="3"/>
  <c r="FE141" i="3"/>
  <c r="FD141" i="3"/>
  <c r="FC141" i="3"/>
  <c r="FB141" i="3"/>
  <c r="FA141" i="3"/>
  <c r="EZ141" i="3"/>
  <c r="EY141" i="3"/>
  <c r="EX141" i="3"/>
  <c r="EW141" i="3"/>
  <c r="EV141" i="3"/>
  <c r="EU141" i="3"/>
  <c r="ET141" i="3"/>
  <c r="ES141" i="3"/>
  <c r="ER141" i="3"/>
  <c r="EQ141" i="3"/>
  <c r="EP141" i="3"/>
  <c r="EO141" i="3"/>
  <c r="EN141" i="3"/>
  <c r="EM141" i="3"/>
  <c r="EL141" i="3"/>
  <c r="EK141" i="3"/>
  <c r="EJ141" i="3"/>
  <c r="EI141" i="3"/>
  <c r="EH141" i="3"/>
  <c r="EG141" i="3"/>
  <c r="EF141" i="3"/>
  <c r="EE141" i="3"/>
  <c r="ED141" i="3"/>
  <c r="EC141" i="3"/>
  <c r="EB141" i="3"/>
  <c r="EA141" i="3"/>
  <c r="DZ141" i="3"/>
  <c r="DY141" i="3"/>
  <c r="DX141" i="3"/>
  <c r="DW141" i="3"/>
  <c r="DV141" i="3"/>
  <c r="DU141" i="3"/>
  <c r="DT141" i="3"/>
  <c r="DS141" i="3"/>
  <c r="DR141" i="3"/>
  <c r="DQ141" i="3"/>
  <c r="DP141" i="3"/>
  <c r="DO141" i="3"/>
  <c r="DN141" i="3"/>
  <c r="DM141" i="3"/>
  <c r="DL141" i="3"/>
  <c r="DK141" i="3"/>
  <c r="DJ141" i="3"/>
  <c r="DI141" i="3"/>
  <c r="DH141" i="3"/>
  <c r="DG141" i="3"/>
  <c r="DF141" i="3"/>
  <c r="DE141" i="3"/>
  <c r="DD141" i="3"/>
  <c r="DC141" i="3"/>
  <c r="DB141" i="3"/>
  <c r="DA141" i="3"/>
  <c r="CZ141" i="3"/>
  <c r="CY141" i="3"/>
  <c r="CX141" i="3"/>
  <c r="CW141" i="3"/>
  <c r="CV141" i="3"/>
  <c r="CU141" i="3"/>
  <c r="CT141" i="3"/>
  <c r="CS141" i="3"/>
  <c r="CR141" i="3"/>
  <c r="CQ141" i="3"/>
  <c r="CP141" i="3"/>
  <c r="CO141" i="3"/>
  <c r="CN141" i="3"/>
  <c r="CM141" i="3"/>
  <c r="CL141" i="3"/>
  <c r="CK141" i="3"/>
  <c r="CJ141" i="3"/>
  <c r="CI141" i="3"/>
  <c r="CH141" i="3"/>
  <c r="CG141" i="3"/>
  <c r="CF141" i="3"/>
  <c r="CE141" i="3"/>
  <c r="CD141" i="3"/>
  <c r="CC141" i="3"/>
  <c r="CB141" i="3"/>
  <c r="CA141" i="3"/>
  <c r="BZ141" i="3"/>
  <c r="BY141" i="3"/>
  <c r="BX141" i="3"/>
  <c r="BW141" i="3"/>
  <c r="BV141" i="3"/>
  <c r="BU141" i="3"/>
  <c r="BT141" i="3"/>
  <c r="BS141" i="3"/>
  <c r="BR141" i="3"/>
  <c r="BQ141" i="3"/>
  <c r="BP141" i="3"/>
  <c r="BO141" i="3"/>
  <c r="BN141" i="3"/>
  <c r="BM141" i="3"/>
  <c r="BL141" i="3"/>
  <c r="BK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AX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FX136" i="3"/>
  <c r="FW136" i="3"/>
  <c r="FV136" i="3"/>
  <c r="FU136" i="3"/>
  <c r="FT136" i="3"/>
  <c r="FS136" i="3"/>
  <c r="FR136" i="3"/>
  <c r="FQ136" i="3"/>
  <c r="FP136" i="3"/>
  <c r="FO136" i="3"/>
  <c r="FN136" i="3"/>
  <c r="FM136" i="3"/>
  <c r="FL136" i="3"/>
  <c r="FK136" i="3"/>
  <c r="FJ136" i="3"/>
  <c r="FI136" i="3"/>
  <c r="FH136" i="3"/>
  <c r="FG136" i="3"/>
  <c r="FF136" i="3"/>
  <c r="FE136" i="3"/>
  <c r="FD136" i="3"/>
  <c r="FC136" i="3"/>
  <c r="FB136" i="3"/>
  <c r="FA136" i="3"/>
  <c r="EZ136" i="3"/>
  <c r="EY136" i="3"/>
  <c r="EX136" i="3"/>
  <c r="EW136" i="3"/>
  <c r="EV136" i="3"/>
  <c r="EU136" i="3"/>
  <c r="ET136" i="3"/>
  <c r="ES136" i="3"/>
  <c r="ER136" i="3"/>
  <c r="EQ136" i="3"/>
  <c r="EP136" i="3"/>
  <c r="EO136" i="3"/>
  <c r="EN136" i="3"/>
  <c r="EM136" i="3"/>
  <c r="EL136" i="3"/>
  <c r="EK136" i="3"/>
  <c r="EJ136" i="3"/>
  <c r="EI136" i="3"/>
  <c r="EH136" i="3"/>
  <c r="EG136" i="3"/>
  <c r="EF136" i="3"/>
  <c r="EE136" i="3"/>
  <c r="ED136" i="3"/>
  <c r="EC136" i="3"/>
  <c r="EB136" i="3"/>
  <c r="EA136" i="3"/>
  <c r="DZ136" i="3"/>
  <c r="DY136" i="3"/>
  <c r="DX136" i="3"/>
  <c r="DW136" i="3"/>
  <c r="DV136" i="3"/>
  <c r="DU136" i="3"/>
  <c r="DT136" i="3"/>
  <c r="DS136" i="3"/>
  <c r="DR136" i="3"/>
  <c r="DQ136" i="3"/>
  <c r="DP136" i="3"/>
  <c r="DO136" i="3"/>
  <c r="DN136" i="3"/>
  <c r="DM136" i="3"/>
  <c r="DL136" i="3"/>
  <c r="DK136" i="3"/>
  <c r="DJ136" i="3"/>
  <c r="DI136" i="3"/>
  <c r="DH136" i="3"/>
  <c r="DG136" i="3"/>
  <c r="DF136" i="3"/>
  <c r="DE136" i="3"/>
  <c r="DD136" i="3"/>
  <c r="DC136" i="3"/>
  <c r="DB136" i="3"/>
  <c r="DA136" i="3"/>
  <c r="CZ136" i="3"/>
  <c r="CY136" i="3"/>
  <c r="CX136" i="3"/>
  <c r="CW136" i="3"/>
  <c r="CV136" i="3"/>
  <c r="CU136" i="3"/>
  <c r="CT136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E136" i="3"/>
  <c r="CD136" i="3"/>
  <c r="CC136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O136" i="3"/>
  <c r="BN136" i="3"/>
  <c r="BM136" i="3"/>
  <c r="BL136" i="3"/>
  <c r="BK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FX133" i="3"/>
  <c r="FW133" i="3"/>
  <c r="FV133" i="3"/>
  <c r="FU133" i="3"/>
  <c r="FT133" i="3"/>
  <c r="FS133" i="3"/>
  <c r="FR133" i="3"/>
  <c r="FQ133" i="3"/>
  <c r="FP133" i="3"/>
  <c r="FO133" i="3"/>
  <c r="FN133" i="3"/>
  <c r="FM133" i="3"/>
  <c r="FL133" i="3"/>
  <c r="FK133" i="3"/>
  <c r="FJ133" i="3"/>
  <c r="FI133" i="3"/>
  <c r="FH133" i="3"/>
  <c r="FG133" i="3"/>
  <c r="FF133" i="3"/>
  <c r="FE133" i="3"/>
  <c r="FD133" i="3"/>
  <c r="FC133" i="3"/>
  <c r="FB133" i="3"/>
  <c r="FA133" i="3"/>
  <c r="EZ133" i="3"/>
  <c r="EY133" i="3"/>
  <c r="EX133" i="3"/>
  <c r="EW133" i="3"/>
  <c r="EV133" i="3"/>
  <c r="EU133" i="3"/>
  <c r="ET133" i="3"/>
  <c r="ES133" i="3"/>
  <c r="ER133" i="3"/>
  <c r="EQ133" i="3"/>
  <c r="EP133" i="3"/>
  <c r="EO133" i="3"/>
  <c r="EN133" i="3"/>
  <c r="EM133" i="3"/>
  <c r="EL133" i="3"/>
  <c r="EK133" i="3"/>
  <c r="EJ133" i="3"/>
  <c r="EI133" i="3"/>
  <c r="EH133" i="3"/>
  <c r="EG133" i="3"/>
  <c r="EF133" i="3"/>
  <c r="EE133" i="3"/>
  <c r="ED133" i="3"/>
  <c r="EC133" i="3"/>
  <c r="EB133" i="3"/>
  <c r="EA133" i="3"/>
  <c r="DZ133" i="3"/>
  <c r="DY133" i="3"/>
  <c r="DX133" i="3"/>
  <c r="DW133" i="3"/>
  <c r="DV133" i="3"/>
  <c r="DU133" i="3"/>
  <c r="DT133" i="3"/>
  <c r="DS133" i="3"/>
  <c r="DR133" i="3"/>
  <c r="DQ133" i="3"/>
  <c r="DP133" i="3"/>
  <c r="DO133" i="3"/>
  <c r="DN133" i="3"/>
  <c r="DM133" i="3"/>
  <c r="DL133" i="3"/>
  <c r="DK133" i="3"/>
  <c r="DJ133" i="3"/>
  <c r="DI133" i="3"/>
  <c r="DH133" i="3"/>
  <c r="DG133" i="3"/>
  <c r="DF133" i="3"/>
  <c r="DE133" i="3"/>
  <c r="DD133" i="3"/>
  <c r="DC133" i="3"/>
  <c r="DB133" i="3"/>
  <c r="DA133" i="3"/>
  <c r="CZ133" i="3"/>
  <c r="CY133" i="3"/>
  <c r="CX133" i="3"/>
  <c r="CW133" i="3"/>
  <c r="CV133" i="3"/>
  <c r="CU133" i="3"/>
  <c r="CT133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D133" i="3"/>
  <c r="CC133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FX132" i="3"/>
  <c r="FW132" i="3"/>
  <c r="FV132" i="3"/>
  <c r="FU132" i="3"/>
  <c r="FT132" i="3"/>
  <c r="FS132" i="3"/>
  <c r="FR132" i="3"/>
  <c r="FQ132" i="3"/>
  <c r="FP132" i="3"/>
  <c r="FO132" i="3"/>
  <c r="FN132" i="3"/>
  <c r="FM132" i="3"/>
  <c r="FL132" i="3"/>
  <c r="FK132" i="3"/>
  <c r="FJ132" i="3"/>
  <c r="FI132" i="3"/>
  <c r="FH132" i="3"/>
  <c r="FG132" i="3"/>
  <c r="FF132" i="3"/>
  <c r="FE132" i="3"/>
  <c r="FD132" i="3"/>
  <c r="FC132" i="3"/>
  <c r="FB132" i="3"/>
  <c r="FA132" i="3"/>
  <c r="EZ132" i="3"/>
  <c r="EY132" i="3"/>
  <c r="EX132" i="3"/>
  <c r="EW132" i="3"/>
  <c r="EV132" i="3"/>
  <c r="EU132" i="3"/>
  <c r="ET132" i="3"/>
  <c r="ES132" i="3"/>
  <c r="ER132" i="3"/>
  <c r="EQ132" i="3"/>
  <c r="EP132" i="3"/>
  <c r="EO132" i="3"/>
  <c r="EN132" i="3"/>
  <c r="EM132" i="3"/>
  <c r="EL132" i="3"/>
  <c r="EK132" i="3"/>
  <c r="EJ132" i="3"/>
  <c r="EI132" i="3"/>
  <c r="EH132" i="3"/>
  <c r="EG132" i="3"/>
  <c r="EF132" i="3"/>
  <c r="EE132" i="3"/>
  <c r="ED132" i="3"/>
  <c r="EC132" i="3"/>
  <c r="EB132" i="3"/>
  <c r="EA132" i="3"/>
  <c r="DZ132" i="3"/>
  <c r="DY132" i="3"/>
  <c r="DX132" i="3"/>
  <c r="DW132" i="3"/>
  <c r="DV132" i="3"/>
  <c r="DU132" i="3"/>
  <c r="DT132" i="3"/>
  <c r="DS132" i="3"/>
  <c r="DR132" i="3"/>
  <c r="DQ132" i="3"/>
  <c r="DP132" i="3"/>
  <c r="DO132" i="3"/>
  <c r="DN132" i="3"/>
  <c r="DM132" i="3"/>
  <c r="DL132" i="3"/>
  <c r="DK132" i="3"/>
  <c r="DJ132" i="3"/>
  <c r="DI132" i="3"/>
  <c r="DH132" i="3"/>
  <c r="DG132" i="3"/>
  <c r="DF132" i="3"/>
  <c r="DE132" i="3"/>
  <c r="DD132" i="3"/>
  <c r="DC132" i="3"/>
  <c r="DB132" i="3"/>
  <c r="DA132" i="3"/>
  <c r="CZ132" i="3"/>
  <c r="CY132" i="3"/>
  <c r="CX132" i="3"/>
  <c r="CW132" i="3"/>
  <c r="CV132" i="3"/>
  <c r="CU132" i="3"/>
  <c r="CT132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FX120" i="3"/>
  <c r="FW120" i="3"/>
  <c r="FV120" i="3"/>
  <c r="FU120" i="3"/>
  <c r="FT120" i="3"/>
  <c r="FS120" i="3"/>
  <c r="FR120" i="3"/>
  <c r="FQ120" i="3"/>
  <c r="FP120" i="3"/>
  <c r="FO120" i="3"/>
  <c r="FN120" i="3"/>
  <c r="FM120" i="3"/>
  <c r="FL120" i="3"/>
  <c r="FK120" i="3"/>
  <c r="FJ120" i="3"/>
  <c r="FI120" i="3"/>
  <c r="FH120" i="3"/>
  <c r="FG120" i="3"/>
  <c r="FF120" i="3"/>
  <c r="FE120" i="3"/>
  <c r="FD120" i="3"/>
  <c r="FC120" i="3"/>
  <c r="FB120" i="3"/>
  <c r="FA120" i="3"/>
  <c r="EZ120" i="3"/>
  <c r="EY120" i="3"/>
  <c r="EX120" i="3"/>
  <c r="EW120" i="3"/>
  <c r="EV120" i="3"/>
  <c r="EU120" i="3"/>
  <c r="ET120" i="3"/>
  <c r="ES120" i="3"/>
  <c r="ER120" i="3"/>
  <c r="EQ120" i="3"/>
  <c r="EP120" i="3"/>
  <c r="EO120" i="3"/>
  <c r="EN120" i="3"/>
  <c r="EM120" i="3"/>
  <c r="EL120" i="3"/>
  <c r="EK120" i="3"/>
  <c r="EJ120" i="3"/>
  <c r="EI120" i="3"/>
  <c r="EH120" i="3"/>
  <c r="EG120" i="3"/>
  <c r="EF120" i="3"/>
  <c r="EE120" i="3"/>
  <c r="ED120" i="3"/>
  <c r="EC120" i="3"/>
  <c r="EB120" i="3"/>
  <c r="EA120" i="3"/>
  <c r="DZ120" i="3"/>
  <c r="DY120" i="3"/>
  <c r="DX120" i="3"/>
  <c r="DW120" i="3"/>
  <c r="DV120" i="3"/>
  <c r="DU120" i="3"/>
  <c r="DT120" i="3"/>
  <c r="DS120" i="3"/>
  <c r="DR120" i="3"/>
  <c r="DQ120" i="3"/>
  <c r="DP120" i="3"/>
  <c r="DO120" i="3"/>
  <c r="DN120" i="3"/>
  <c r="DM120" i="3"/>
  <c r="DL120" i="3"/>
  <c r="DK120" i="3"/>
  <c r="DJ120" i="3"/>
  <c r="DI120" i="3"/>
  <c r="DH120" i="3"/>
  <c r="DG120" i="3"/>
  <c r="DF120" i="3"/>
  <c r="DE120" i="3"/>
  <c r="DD120" i="3"/>
  <c r="DC120" i="3"/>
  <c r="DB120" i="3"/>
  <c r="DA120" i="3"/>
  <c r="CZ120" i="3"/>
  <c r="CY120" i="3"/>
  <c r="CX120" i="3"/>
  <c r="CW120" i="3"/>
  <c r="CV120" i="3"/>
  <c r="CU120" i="3"/>
  <c r="CT120" i="3"/>
  <c r="CS120" i="3"/>
  <c r="CR120" i="3"/>
  <c r="CQ120" i="3"/>
  <c r="CP120" i="3"/>
  <c r="CO120" i="3"/>
  <c r="CN120" i="3"/>
  <c r="CM120" i="3"/>
  <c r="CL120" i="3"/>
  <c r="CK120" i="3"/>
  <c r="CJ120" i="3"/>
  <c r="CI120" i="3"/>
  <c r="CH120" i="3"/>
  <c r="CG120" i="3"/>
  <c r="CF120" i="3"/>
  <c r="CE120" i="3"/>
  <c r="CD120" i="3"/>
  <c r="CC120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FX102" i="3"/>
  <c r="FW102" i="3"/>
  <c r="FV102" i="3"/>
  <c r="FU102" i="3"/>
  <c r="FT102" i="3"/>
  <c r="FS102" i="3"/>
  <c r="FR102" i="3"/>
  <c r="FQ102" i="3"/>
  <c r="FP102" i="3"/>
  <c r="FO102" i="3"/>
  <c r="FN102" i="3"/>
  <c r="FM102" i="3"/>
  <c r="FL102" i="3"/>
  <c r="FK102" i="3"/>
  <c r="FJ102" i="3"/>
  <c r="FI102" i="3"/>
  <c r="FH102" i="3"/>
  <c r="FG102" i="3"/>
  <c r="FF102" i="3"/>
  <c r="FE102" i="3"/>
  <c r="FD102" i="3"/>
  <c r="FC102" i="3"/>
  <c r="FB102" i="3"/>
  <c r="FA102" i="3"/>
  <c r="EZ102" i="3"/>
  <c r="EY102" i="3"/>
  <c r="EX102" i="3"/>
  <c r="EW102" i="3"/>
  <c r="EV102" i="3"/>
  <c r="EU102" i="3"/>
  <c r="ET102" i="3"/>
  <c r="ES102" i="3"/>
  <c r="ER102" i="3"/>
  <c r="EQ102" i="3"/>
  <c r="EP102" i="3"/>
  <c r="EO102" i="3"/>
  <c r="EN102" i="3"/>
  <c r="EM102" i="3"/>
  <c r="EL102" i="3"/>
  <c r="EK102" i="3"/>
  <c r="EJ102" i="3"/>
  <c r="EI102" i="3"/>
  <c r="EH102" i="3"/>
  <c r="EG102" i="3"/>
  <c r="EF102" i="3"/>
  <c r="EE102" i="3"/>
  <c r="ED102" i="3"/>
  <c r="EC102" i="3"/>
  <c r="EB102" i="3"/>
  <c r="EA102" i="3"/>
  <c r="DZ102" i="3"/>
  <c r="DY102" i="3"/>
  <c r="DX102" i="3"/>
  <c r="DW102" i="3"/>
  <c r="DV102" i="3"/>
  <c r="DU102" i="3"/>
  <c r="DT102" i="3"/>
  <c r="DS102" i="3"/>
  <c r="DR102" i="3"/>
  <c r="DQ102" i="3"/>
  <c r="DP102" i="3"/>
  <c r="DO102" i="3"/>
  <c r="DN102" i="3"/>
  <c r="DM102" i="3"/>
  <c r="DL102" i="3"/>
  <c r="DK102" i="3"/>
  <c r="DJ102" i="3"/>
  <c r="DI102" i="3"/>
  <c r="DH102" i="3"/>
  <c r="DG102" i="3"/>
  <c r="DF102" i="3"/>
  <c r="DE102" i="3"/>
  <c r="DD102" i="3"/>
  <c r="DC102" i="3"/>
  <c r="DB102" i="3"/>
  <c r="DA102" i="3"/>
  <c r="CZ102" i="3"/>
  <c r="CY102" i="3"/>
  <c r="CX102" i="3"/>
  <c r="CW102" i="3"/>
  <c r="CV102" i="3"/>
  <c r="CU102" i="3"/>
  <c r="CT102" i="3"/>
  <c r="CS102" i="3"/>
  <c r="CR102" i="3"/>
  <c r="CQ102" i="3"/>
  <c r="CP102" i="3"/>
  <c r="CO102" i="3"/>
  <c r="CM102" i="3"/>
  <c r="CL102" i="3"/>
  <c r="CK102" i="3"/>
  <c r="CJ102" i="3"/>
  <c r="CI102" i="3"/>
  <c r="CH102" i="3"/>
  <c r="CG102" i="3"/>
  <c r="CF102" i="3"/>
  <c r="CE102" i="3"/>
  <c r="CD102" i="3"/>
  <c r="CC102" i="3"/>
  <c r="CB102" i="3"/>
  <c r="CA102" i="3"/>
  <c r="BZ102" i="3"/>
  <c r="BY102" i="3"/>
  <c r="BX102" i="3"/>
  <c r="BW102" i="3"/>
  <c r="BV102" i="3"/>
  <c r="BU102" i="3"/>
  <c r="BT102" i="3"/>
  <c r="BS102" i="3"/>
  <c r="BR102" i="3"/>
  <c r="BQ102" i="3"/>
  <c r="BP102" i="3"/>
  <c r="BO102" i="3"/>
  <c r="BN102" i="3"/>
  <c r="BM102" i="3"/>
  <c r="BL102" i="3"/>
  <c r="BK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FG101" i="3"/>
  <c r="FF101" i="3"/>
  <c r="FE101" i="3"/>
  <c r="FD101" i="3"/>
  <c r="FC101" i="3"/>
  <c r="FB101" i="3"/>
  <c r="FA101" i="3"/>
  <c r="EZ101" i="3"/>
  <c r="EY101" i="3"/>
  <c r="EX101" i="3"/>
  <c r="EW101" i="3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DK101" i="3"/>
  <c r="DJ101" i="3"/>
  <c r="DI101" i="3"/>
  <c r="DH101" i="3"/>
  <c r="DG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M101" i="3"/>
  <c r="CL101" i="3"/>
  <c r="CK101" i="3"/>
  <c r="CJ101" i="3"/>
  <c r="CI101" i="3"/>
  <c r="CH101" i="3"/>
  <c r="CG101" i="3"/>
  <c r="CF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FX100" i="3"/>
  <c r="FW100" i="3"/>
  <c r="FV100" i="3"/>
  <c r="FU100" i="3"/>
  <c r="FT100" i="3"/>
  <c r="FS100" i="3"/>
  <c r="FR100" i="3"/>
  <c r="FQ100" i="3"/>
  <c r="FP100" i="3"/>
  <c r="FO100" i="3"/>
  <c r="FN100" i="3"/>
  <c r="FM100" i="3"/>
  <c r="FL100" i="3"/>
  <c r="FK100" i="3"/>
  <c r="FJ100" i="3"/>
  <c r="FI100" i="3"/>
  <c r="FH100" i="3"/>
  <c r="FG100" i="3"/>
  <c r="FF100" i="3"/>
  <c r="FE100" i="3"/>
  <c r="FD100" i="3"/>
  <c r="FC100" i="3"/>
  <c r="FB100" i="3"/>
  <c r="FA100" i="3"/>
  <c r="EZ100" i="3"/>
  <c r="EY100" i="3"/>
  <c r="EX100" i="3"/>
  <c r="EW100" i="3"/>
  <c r="EV100" i="3"/>
  <c r="EU100" i="3"/>
  <c r="ET100" i="3"/>
  <c r="ES100" i="3"/>
  <c r="ER100" i="3"/>
  <c r="EQ100" i="3"/>
  <c r="EP100" i="3"/>
  <c r="EO100" i="3"/>
  <c r="EN100" i="3"/>
  <c r="EM100" i="3"/>
  <c r="EL100" i="3"/>
  <c r="EK100" i="3"/>
  <c r="EJ100" i="3"/>
  <c r="EI100" i="3"/>
  <c r="EH100" i="3"/>
  <c r="EG100" i="3"/>
  <c r="EF100" i="3"/>
  <c r="EE100" i="3"/>
  <c r="ED100" i="3"/>
  <c r="EC100" i="3"/>
  <c r="EB100" i="3"/>
  <c r="EA100" i="3"/>
  <c r="DZ100" i="3"/>
  <c r="DY100" i="3"/>
  <c r="DX100" i="3"/>
  <c r="DW100" i="3"/>
  <c r="DV100" i="3"/>
  <c r="DU100" i="3"/>
  <c r="DT100" i="3"/>
  <c r="DS100" i="3"/>
  <c r="DR100" i="3"/>
  <c r="DQ100" i="3"/>
  <c r="DP100" i="3"/>
  <c r="DO100" i="3"/>
  <c r="DN100" i="3"/>
  <c r="DM100" i="3"/>
  <c r="DL100" i="3"/>
  <c r="DK100" i="3"/>
  <c r="DJ100" i="3"/>
  <c r="DI100" i="3"/>
  <c r="DH100" i="3"/>
  <c r="DG100" i="3"/>
  <c r="DF100" i="3"/>
  <c r="DE100" i="3"/>
  <c r="DD100" i="3"/>
  <c r="DC100" i="3"/>
  <c r="DB100" i="3"/>
  <c r="DA100" i="3"/>
  <c r="CZ100" i="3"/>
  <c r="CY100" i="3"/>
  <c r="CX100" i="3"/>
  <c r="CW100" i="3"/>
  <c r="CV100" i="3"/>
  <c r="CU100" i="3"/>
  <c r="CT100" i="3"/>
  <c r="CS100" i="3"/>
  <c r="CR100" i="3"/>
  <c r="CQ100" i="3"/>
  <c r="CP100" i="3"/>
  <c r="CO100" i="3"/>
  <c r="CN100" i="3"/>
  <c r="CM100" i="3"/>
  <c r="CL100" i="3"/>
  <c r="CK100" i="3"/>
  <c r="CJ100" i="3"/>
  <c r="CI100" i="3"/>
  <c r="CH100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BU100" i="3"/>
  <c r="BT100" i="3"/>
  <c r="BS100" i="3"/>
  <c r="BR100" i="3"/>
  <c r="BQ100" i="3"/>
  <c r="BP100" i="3"/>
  <c r="BO100" i="3"/>
  <c r="BN100" i="3"/>
  <c r="BM100" i="3"/>
  <c r="BL100" i="3"/>
  <c r="BK100" i="3"/>
  <c r="BJ100" i="3"/>
  <c r="BI100" i="3"/>
  <c r="BH100" i="3"/>
  <c r="BG100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FX99" i="3"/>
  <c r="FW99" i="3"/>
  <c r="FV99" i="3"/>
  <c r="FU99" i="3"/>
  <c r="FT99" i="3"/>
  <c r="FS99" i="3"/>
  <c r="FR99" i="3"/>
  <c r="FQ99" i="3"/>
  <c r="FP99" i="3"/>
  <c r="FO99" i="3"/>
  <c r="FN99" i="3"/>
  <c r="FM99" i="3"/>
  <c r="FL99" i="3"/>
  <c r="FK99" i="3"/>
  <c r="FJ99" i="3"/>
  <c r="FI99" i="3"/>
  <c r="FH99" i="3"/>
  <c r="FG99" i="3"/>
  <c r="FF99" i="3"/>
  <c r="FE99" i="3"/>
  <c r="FD99" i="3"/>
  <c r="FC99" i="3"/>
  <c r="FB99" i="3"/>
  <c r="FA99" i="3"/>
  <c r="EZ99" i="3"/>
  <c r="EY99" i="3"/>
  <c r="EX99" i="3"/>
  <c r="EW99" i="3"/>
  <c r="EV99" i="3"/>
  <c r="EU99" i="3"/>
  <c r="ET99" i="3"/>
  <c r="ES99" i="3"/>
  <c r="ER99" i="3"/>
  <c r="EQ99" i="3"/>
  <c r="EP99" i="3"/>
  <c r="EO99" i="3"/>
  <c r="EN99" i="3"/>
  <c r="EM99" i="3"/>
  <c r="EL99" i="3"/>
  <c r="EK99" i="3"/>
  <c r="EJ99" i="3"/>
  <c r="EI99" i="3"/>
  <c r="EH99" i="3"/>
  <c r="EG99" i="3"/>
  <c r="EF99" i="3"/>
  <c r="EE99" i="3"/>
  <c r="ED99" i="3"/>
  <c r="EC99" i="3"/>
  <c r="EB99" i="3"/>
  <c r="EA99" i="3"/>
  <c r="DZ99" i="3"/>
  <c r="DY99" i="3"/>
  <c r="DX99" i="3"/>
  <c r="DW99" i="3"/>
  <c r="DV99" i="3"/>
  <c r="DU99" i="3"/>
  <c r="DT99" i="3"/>
  <c r="DS99" i="3"/>
  <c r="DR99" i="3"/>
  <c r="DQ99" i="3"/>
  <c r="DP99" i="3"/>
  <c r="DO99" i="3"/>
  <c r="DN99" i="3"/>
  <c r="DM99" i="3"/>
  <c r="DL99" i="3"/>
  <c r="DK99" i="3"/>
  <c r="DJ99" i="3"/>
  <c r="DI99" i="3"/>
  <c r="DH99" i="3"/>
  <c r="DG99" i="3"/>
  <c r="DF99" i="3"/>
  <c r="DE99" i="3"/>
  <c r="DD99" i="3"/>
  <c r="DC99" i="3"/>
  <c r="DB99" i="3"/>
  <c r="DA99" i="3"/>
  <c r="CZ99" i="3"/>
  <c r="CY99" i="3"/>
  <c r="CX99" i="3"/>
  <c r="CW99" i="3"/>
  <c r="CV99" i="3"/>
  <c r="CU99" i="3"/>
  <c r="CT99" i="3"/>
  <c r="CS99" i="3"/>
  <c r="CR99" i="3"/>
  <c r="CQ99" i="3"/>
  <c r="CP99" i="3"/>
  <c r="CO99" i="3"/>
  <c r="CN99" i="3"/>
  <c r="CM99" i="3"/>
  <c r="CL99" i="3"/>
  <c r="CK99" i="3"/>
  <c r="CJ99" i="3"/>
  <c r="CI99" i="3"/>
  <c r="CH99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D99" i="3"/>
  <c r="FX97" i="3"/>
  <c r="FW97" i="3"/>
  <c r="FV97" i="3"/>
  <c r="FU97" i="3"/>
  <c r="FT97" i="3"/>
  <c r="FS97" i="3"/>
  <c r="FR97" i="3"/>
  <c r="FQ97" i="3"/>
  <c r="FP97" i="3"/>
  <c r="FO97" i="3"/>
  <c r="FN97" i="3"/>
  <c r="FM97" i="3"/>
  <c r="FL97" i="3"/>
  <c r="FK97" i="3"/>
  <c r="FJ97" i="3"/>
  <c r="FI97" i="3"/>
  <c r="FH97" i="3"/>
  <c r="FG97" i="3"/>
  <c r="FF97" i="3"/>
  <c r="FE97" i="3"/>
  <c r="FD97" i="3"/>
  <c r="FC97" i="3"/>
  <c r="FB97" i="3"/>
  <c r="FA97" i="3"/>
  <c r="EZ97" i="3"/>
  <c r="EY97" i="3"/>
  <c r="EX97" i="3"/>
  <c r="EW97" i="3"/>
  <c r="EV97" i="3"/>
  <c r="EU97" i="3"/>
  <c r="ET97" i="3"/>
  <c r="ES97" i="3"/>
  <c r="ER97" i="3"/>
  <c r="EQ97" i="3"/>
  <c r="EP97" i="3"/>
  <c r="EO97" i="3"/>
  <c r="EN97" i="3"/>
  <c r="EM97" i="3"/>
  <c r="EL97" i="3"/>
  <c r="EK97" i="3"/>
  <c r="EJ97" i="3"/>
  <c r="EI97" i="3"/>
  <c r="EH97" i="3"/>
  <c r="EG97" i="3"/>
  <c r="EF97" i="3"/>
  <c r="EE97" i="3"/>
  <c r="ED97" i="3"/>
  <c r="EC97" i="3"/>
  <c r="EB97" i="3"/>
  <c r="EA97" i="3"/>
  <c r="DZ97" i="3"/>
  <c r="DY97" i="3"/>
  <c r="DX97" i="3"/>
  <c r="DW97" i="3"/>
  <c r="DV97" i="3"/>
  <c r="DU97" i="3"/>
  <c r="DT97" i="3"/>
  <c r="DS97" i="3"/>
  <c r="DR97" i="3"/>
  <c r="DQ97" i="3"/>
  <c r="DP97" i="3"/>
  <c r="DO97" i="3"/>
  <c r="DN97" i="3"/>
  <c r="DM97" i="3"/>
  <c r="DL97" i="3"/>
  <c r="DK97" i="3"/>
  <c r="DJ97" i="3"/>
  <c r="DI97" i="3"/>
  <c r="DH97" i="3"/>
  <c r="DG97" i="3"/>
  <c r="DF97" i="3"/>
  <c r="DE97" i="3"/>
  <c r="DD97" i="3"/>
  <c r="DC97" i="3"/>
  <c r="DB97" i="3"/>
  <c r="DA97" i="3"/>
  <c r="CZ97" i="3"/>
  <c r="CY97" i="3"/>
  <c r="CX97" i="3"/>
  <c r="CW97" i="3"/>
  <c r="CV97" i="3"/>
  <c r="CU97" i="3"/>
  <c r="CT97" i="3"/>
  <c r="CS97" i="3"/>
  <c r="CR97" i="3"/>
  <c r="CQ97" i="3"/>
  <c r="CP97" i="3"/>
  <c r="CO97" i="3"/>
  <c r="CN97" i="3"/>
  <c r="CM97" i="3"/>
  <c r="CL97" i="3"/>
  <c r="CK97" i="3"/>
  <c r="CJ97" i="3"/>
  <c r="CI97" i="3"/>
  <c r="CH97" i="3"/>
  <c r="CG97" i="3"/>
  <c r="CF97" i="3"/>
  <c r="CE97" i="3"/>
  <c r="CD97" i="3"/>
  <c r="CC97" i="3"/>
  <c r="CB97" i="3"/>
  <c r="CA97" i="3"/>
  <c r="BZ97" i="3"/>
  <c r="BY97" i="3"/>
  <c r="BX97" i="3"/>
  <c r="BW97" i="3"/>
  <c r="BV97" i="3"/>
  <c r="BU97" i="3"/>
  <c r="BT97" i="3"/>
  <c r="BS97" i="3"/>
  <c r="BR97" i="3"/>
  <c r="BQ97" i="3"/>
  <c r="BP97" i="3"/>
  <c r="BO97" i="3"/>
  <c r="BN97" i="3"/>
  <c r="BM97" i="3"/>
  <c r="BL97" i="3"/>
  <c r="BK97" i="3"/>
  <c r="BJ97" i="3"/>
  <c r="BI97" i="3"/>
  <c r="BH97" i="3"/>
  <c r="BG97" i="3"/>
  <c r="BF97" i="3"/>
  <c r="BE97" i="3"/>
  <c r="BD97" i="3"/>
  <c r="BC97" i="3"/>
  <c r="BB97" i="3"/>
  <c r="BA97" i="3"/>
  <c r="AZ97" i="3"/>
  <c r="AY97" i="3"/>
  <c r="AX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D97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FH95" i="3"/>
  <c r="FG95" i="3"/>
  <c r="FF95" i="3"/>
  <c r="FE95" i="3"/>
  <c r="FD95" i="3"/>
  <c r="FC95" i="3"/>
  <c r="FB95" i="3"/>
  <c r="FA95" i="3"/>
  <c r="EZ95" i="3"/>
  <c r="EY95" i="3"/>
  <c r="EX95" i="3"/>
  <c r="EW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DJ95" i="3"/>
  <c r="DI95" i="3"/>
  <c r="DH95" i="3"/>
  <c r="DG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G95" i="3"/>
  <c r="CF95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FX94" i="3"/>
  <c r="FW94" i="3"/>
  <c r="FV94" i="3"/>
  <c r="FU94" i="3"/>
  <c r="FT94" i="3"/>
  <c r="FS94" i="3"/>
  <c r="FR94" i="3"/>
  <c r="FQ94" i="3"/>
  <c r="FP94" i="3"/>
  <c r="FO94" i="3"/>
  <c r="FN94" i="3"/>
  <c r="FM94" i="3"/>
  <c r="FL94" i="3"/>
  <c r="FK94" i="3"/>
  <c r="FJ94" i="3"/>
  <c r="FI94" i="3"/>
  <c r="FH94" i="3"/>
  <c r="FG94" i="3"/>
  <c r="FF94" i="3"/>
  <c r="FE94" i="3"/>
  <c r="FD94" i="3"/>
  <c r="FC94" i="3"/>
  <c r="FB94" i="3"/>
  <c r="FA94" i="3"/>
  <c r="EZ94" i="3"/>
  <c r="EY94" i="3"/>
  <c r="EX94" i="3"/>
  <c r="EW94" i="3"/>
  <c r="EV94" i="3"/>
  <c r="EU94" i="3"/>
  <c r="ET94" i="3"/>
  <c r="ES94" i="3"/>
  <c r="ER94" i="3"/>
  <c r="EQ94" i="3"/>
  <c r="EP94" i="3"/>
  <c r="EO94" i="3"/>
  <c r="EN94" i="3"/>
  <c r="EM94" i="3"/>
  <c r="EL94" i="3"/>
  <c r="EK94" i="3"/>
  <c r="EJ94" i="3"/>
  <c r="EI94" i="3"/>
  <c r="EH94" i="3"/>
  <c r="EG94" i="3"/>
  <c r="EF94" i="3"/>
  <c r="EE94" i="3"/>
  <c r="ED94" i="3"/>
  <c r="EC94" i="3"/>
  <c r="EB94" i="3"/>
  <c r="EA94" i="3"/>
  <c r="DZ94" i="3"/>
  <c r="DY94" i="3"/>
  <c r="DX94" i="3"/>
  <c r="DW94" i="3"/>
  <c r="DV94" i="3"/>
  <c r="DU94" i="3"/>
  <c r="DT94" i="3"/>
  <c r="DS94" i="3"/>
  <c r="DR94" i="3"/>
  <c r="DQ94" i="3"/>
  <c r="DP94" i="3"/>
  <c r="DO94" i="3"/>
  <c r="DN94" i="3"/>
  <c r="DM94" i="3"/>
  <c r="DL94" i="3"/>
  <c r="DK94" i="3"/>
  <c r="DJ94" i="3"/>
  <c r="DI94" i="3"/>
  <c r="DH94" i="3"/>
  <c r="DG94" i="3"/>
  <c r="DF94" i="3"/>
  <c r="DE94" i="3"/>
  <c r="DD94" i="3"/>
  <c r="DC94" i="3"/>
  <c r="DB94" i="3"/>
  <c r="DA94" i="3"/>
  <c r="CZ94" i="3"/>
  <c r="CY94" i="3"/>
  <c r="CX94" i="3"/>
  <c r="CW94" i="3"/>
  <c r="CV94" i="3"/>
  <c r="CU94" i="3"/>
  <c r="CT94" i="3"/>
  <c r="CS94" i="3"/>
  <c r="CR94" i="3"/>
  <c r="CQ94" i="3"/>
  <c r="CP94" i="3"/>
  <c r="CO94" i="3"/>
  <c r="CN94" i="3"/>
  <c r="CM94" i="3"/>
  <c r="CL94" i="3"/>
  <c r="CK94" i="3"/>
  <c r="CJ94" i="3"/>
  <c r="CI94" i="3"/>
  <c r="CH94" i="3"/>
  <c r="CG94" i="3"/>
  <c r="CF94" i="3"/>
  <c r="CE94" i="3"/>
  <c r="CD94" i="3"/>
  <c r="CC94" i="3"/>
  <c r="CB94" i="3"/>
  <c r="CA94" i="3"/>
  <c r="BZ94" i="3"/>
  <c r="BY94" i="3"/>
  <c r="BX94" i="3"/>
  <c r="BW94" i="3"/>
  <c r="BV94" i="3"/>
  <c r="BU94" i="3"/>
  <c r="BT94" i="3"/>
  <c r="BS94" i="3"/>
  <c r="BR94" i="3"/>
  <c r="BQ94" i="3"/>
  <c r="BP94" i="3"/>
  <c r="BO94" i="3"/>
  <c r="BN94" i="3"/>
  <c r="BM94" i="3"/>
  <c r="BL94" i="3"/>
  <c r="BK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AX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F94" i="3"/>
  <c r="E94" i="3"/>
  <c r="D94" i="3"/>
  <c r="FX93" i="3"/>
  <c r="FW93" i="3"/>
  <c r="FV93" i="3"/>
  <c r="FU93" i="3"/>
  <c r="FT93" i="3"/>
  <c r="FS93" i="3"/>
  <c r="FR93" i="3"/>
  <c r="FQ93" i="3"/>
  <c r="FP93" i="3"/>
  <c r="FO93" i="3"/>
  <c r="FN93" i="3"/>
  <c r="FM93" i="3"/>
  <c r="FL93" i="3"/>
  <c r="FK93" i="3"/>
  <c r="FJ93" i="3"/>
  <c r="FI93" i="3"/>
  <c r="FH93" i="3"/>
  <c r="FG93" i="3"/>
  <c r="FF93" i="3"/>
  <c r="FE93" i="3"/>
  <c r="FD93" i="3"/>
  <c r="FC93" i="3"/>
  <c r="FB93" i="3"/>
  <c r="FA93" i="3"/>
  <c r="EZ93" i="3"/>
  <c r="EY93" i="3"/>
  <c r="EX93" i="3"/>
  <c r="EW93" i="3"/>
  <c r="EV93" i="3"/>
  <c r="EU93" i="3"/>
  <c r="ET93" i="3"/>
  <c r="ES93" i="3"/>
  <c r="ER93" i="3"/>
  <c r="EQ93" i="3"/>
  <c r="EP93" i="3"/>
  <c r="EO93" i="3"/>
  <c r="EN93" i="3"/>
  <c r="EM93" i="3"/>
  <c r="EL93" i="3"/>
  <c r="EK93" i="3"/>
  <c r="EJ93" i="3"/>
  <c r="EI93" i="3"/>
  <c r="EH93" i="3"/>
  <c r="EG93" i="3"/>
  <c r="EF93" i="3"/>
  <c r="EE93" i="3"/>
  <c r="ED93" i="3"/>
  <c r="EC93" i="3"/>
  <c r="EB93" i="3"/>
  <c r="EA93" i="3"/>
  <c r="DZ93" i="3"/>
  <c r="DY93" i="3"/>
  <c r="DX93" i="3"/>
  <c r="DW93" i="3"/>
  <c r="DV93" i="3"/>
  <c r="DU93" i="3"/>
  <c r="DT93" i="3"/>
  <c r="DS93" i="3"/>
  <c r="DR93" i="3"/>
  <c r="DQ93" i="3"/>
  <c r="DP93" i="3"/>
  <c r="DO93" i="3"/>
  <c r="DN93" i="3"/>
  <c r="DM93" i="3"/>
  <c r="DL93" i="3"/>
  <c r="DK93" i="3"/>
  <c r="DJ93" i="3"/>
  <c r="DI93" i="3"/>
  <c r="DH93" i="3"/>
  <c r="DG93" i="3"/>
  <c r="DF93" i="3"/>
  <c r="DE93" i="3"/>
  <c r="DD93" i="3"/>
  <c r="DC93" i="3"/>
  <c r="DB93" i="3"/>
  <c r="DA93" i="3"/>
  <c r="CZ93" i="3"/>
  <c r="CY93" i="3"/>
  <c r="CX93" i="3"/>
  <c r="CW93" i="3"/>
  <c r="CV93" i="3"/>
  <c r="CU93" i="3"/>
  <c r="CT93" i="3"/>
  <c r="CS93" i="3"/>
  <c r="CR93" i="3"/>
  <c r="CQ93" i="3"/>
  <c r="CP93" i="3"/>
  <c r="CO93" i="3"/>
  <c r="CN93" i="3"/>
  <c r="CM93" i="3"/>
  <c r="CL93" i="3"/>
  <c r="CK93" i="3"/>
  <c r="CJ93" i="3"/>
  <c r="CI93" i="3"/>
  <c r="CH93" i="3"/>
  <c r="CG93" i="3"/>
  <c r="CF93" i="3"/>
  <c r="CE93" i="3"/>
  <c r="CD93" i="3"/>
  <c r="CC93" i="3"/>
  <c r="CB93" i="3"/>
  <c r="CA93" i="3"/>
  <c r="BZ93" i="3"/>
  <c r="BY93" i="3"/>
  <c r="BX93" i="3"/>
  <c r="BW93" i="3"/>
  <c r="BV93" i="3"/>
  <c r="BU93" i="3"/>
  <c r="BT93" i="3"/>
  <c r="BS93" i="3"/>
  <c r="BR93" i="3"/>
  <c r="BQ93" i="3"/>
  <c r="BP93" i="3"/>
  <c r="BO93" i="3"/>
  <c r="BN93" i="3"/>
  <c r="BM93" i="3"/>
  <c r="BL93" i="3"/>
  <c r="BK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F93" i="3"/>
  <c r="E93" i="3"/>
  <c r="D93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FJ89" i="3"/>
  <c r="FI89" i="3"/>
  <c r="FH89" i="3"/>
  <c r="FG89" i="3"/>
  <c r="FF89" i="3"/>
  <c r="FE89" i="3"/>
  <c r="FD89" i="3"/>
  <c r="FC89" i="3"/>
  <c r="FB89" i="3"/>
  <c r="FA89" i="3"/>
  <c r="EZ89" i="3"/>
  <c r="EY89" i="3"/>
  <c r="EX89" i="3"/>
  <c r="EW89" i="3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DK89" i="3"/>
  <c r="DJ89" i="3"/>
  <c r="DI89" i="3"/>
  <c r="DH89" i="3"/>
  <c r="DG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CH89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FX88" i="3"/>
  <c r="FW88" i="3"/>
  <c r="FV88" i="3"/>
  <c r="FU88" i="3"/>
  <c r="FT88" i="3"/>
  <c r="FS88" i="3"/>
  <c r="FR88" i="3"/>
  <c r="FQ88" i="3"/>
  <c r="FP88" i="3"/>
  <c r="FO88" i="3"/>
  <c r="FN88" i="3"/>
  <c r="FM88" i="3"/>
  <c r="FL88" i="3"/>
  <c r="FK88" i="3"/>
  <c r="FJ88" i="3"/>
  <c r="FI88" i="3"/>
  <c r="FH88" i="3"/>
  <c r="FG88" i="3"/>
  <c r="FF88" i="3"/>
  <c r="FE88" i="3"/>
  <c r="FD88" i="3"/>
  <c r="FC88" i="3"/>
  <c r="FB88" i="3"/>
  <c r="FA88" i="3"/>
  <c r="EZ88" i="3"/>
  <c r="EY88" i="3"/>
  <c r="EX88" i="3"/>
  <c r="EW88" i="3"/>
  <c r="EV88" i="3"/>
  <c r="EU88" i="3"/>
  <c r="ET88" i="3"/>
  <c r="ES88" i="3"/>
  <c r="ER88" i="3"/>
  <c r="EQ88" i="3"/>
  <c r="EP88" i="3"/>
  <c r="EO88" i="3"/>
  <c r="EN88" i="3"/>
  <c r="EM88" i="3"/>
  <c r="EL88" i="3"/>
  <c r="EK88" i="3"/>
  <c r="EJ88" i="3"/>
  <c r="EI88" i="3"/>
  <c r="EH88" i="3"/>
  <c r="EG88" i="3"/>
  <c r="EF88" i="3"/>
  <c r="EE88" i="3"/>
  <c r="ED88" i="3"/>
  <c r="EC88" i="3"/>
  <c r="EB88" i="3"/>
  <c r="EA88" i="3"/>
  <c r="DZ88" i="3"/>
  <c r="DY88" i="3"/>
  <c r="DX88" i="3"/>
  <c r="DW88" i="3"/>
  <c r="DV88" i="3"/>
  <c r="DU88" i="3"/>
  <c r="DT88" i="3"/>
  <c r="DS88" i="3"/>
  <c r="DR88" i="3"/>
  <c r="DQ88" i="3"/>
  <c r="DP88" i="3"/>
  <c r="DO88" i="3"/>
  <c r="DN88" i="3"/>
  <c r="DM88" i="3"/>
  <c r="DL88" i="3"/>
  <c r="DK88" i="3"/>
  <c r="DJ88" i="3"/>
  <c r="DI88" i="3"/>
  <c r="DH88" i="3"/>
  <c r="DG88" i="3"/>
  <c r="DF88" i="3"/>
  <c r="DE88" i="3"/>
  <c r="DD88" i="3"/>
  <c r="DC88" i="3"/>
  <c r="DB88" i="3"/>
  <c r="DA88" i="3"/>
  <c r="CZ88" i="3"/>
  <c r="CY88" i="3"/>
  <c r="CX88" i="3"/>
  <c r="CW88" i="3"/>
  <c r="CV88" i="3"/>
  <c r="CU88" i="3"/>
  <c r="CT88" i="3"/>
  <c r="CS88" i="3"/>
  <c r="CR88" i="3"/>
  <c r="CQ88" i="3"/>
  <c r="CP88" i="3"/>
  <c r="CO88" i="3"/>
  <c r="CN88" i="3"/>
  <c r="CM88" i="3"/>
  <c r="CL88" i="3"/>
  <c r="CK88" i="3"/>
  <c r="CJ88" i="3"/>
  <c r="CI88" i="3"/>
  <c r="CH88" i="3"/>
  <c r="CG88" i="3"/>
  <c r="CF88" i="3"/>
  <c r="CE88" i="3"/>
  <c r="CD88" i="3"/>
  <c r="CC88" i="3"/>
  <c r="CB88" i="3"/>
  <c r="CA88" i="3"/>
  <c r="BZ88" i="3"/>
  <c r="BY88" i="3"/>
  <c r="BX88" i="3"/>
  <c r="BW88" i="3"/>
  <c r="BV88" i="3"/>
  <c r="BU88" i="3"/>
  <c r="BT88" i="3"/>
  <c r="BS88" i="3"/>
  <c r="BR88" i="3"/>
  <c r="BQ88" i="3"/>
  <c r="BP88" i="3"/>
  <c r="BO88" i="3"/>
  <c r="BN88" i="3"/>
  <c r="BM88" i="3"/>
  <c r="BL88" i="3"/>
  <c r="BK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E88" i="3"/>
  <c r="D88" i="3"/>
  <c r="FX87" i="3"/>
  <c r="FW87" i="3"/>
  <c r="FV87" i="3"/>
  <c r="FU87" i="3"/>
  <c r="FT87" i="3"/>
  <c r="FS87" i="3"/>
  <c r="FR87" i="3"/>
  <c r="FQ87" i="3"/>
  <c r="FP87" i="3"/>
  <c r="FO87" i="3"/>
  <c r="FN87" i="3"/>
  <c r="FM87" i="3"/>
  <c r="FL87" i="3"/>
  <c r="FK87" i="3"/>
  <c r="FJ87" i="3"/>
  <c r="FI87" i="3"/>
  <c r="FH87" i="3"/>
  <c r="FG87" i="3"/>
  <c r="FF87" i="3"/>
  <c r="FE87" i="3"/>
  <c r="FD87" i="3"/>
  <c r="FC87" i="3"/>
  <c r="FB87" i="3"/>
  <c r="FA87" i="3"/>
  <c r="EZ87" i="3"/>
  <c r="EY87" i="3"/>
  <c r="EX87" i="3"/>
  <c r="EW87" i="3"/>
  <c r="EV87" i="3"/>
  <c r="EU87" i="3"/>
  <c r="ET87" i="3"/>
  <c r="ES87" i="3"/>
  <c r="ER87" i="3"/>
  <c r="EQ87" i="3"/>
  <c r="EP87" i="3"/>
  <c r="EO87" i="3"/>
  <c r="EN87" i="3"/>
  <c r="EM87" i="3"/>
  <c r="EL87" i="3"/>
  <c r="EK87" i="3"/>
  <c r="EJ87" i="3"/>
  <c r="EI87" i="3"/>
  <c r="EH87" i="3"/>
  <c r="EG87" i="3"/>
  <c r="EF87" i="3"/>
  <c r="EE87" i="3"/>
  <c r="ED87" i="3"/>
  <c r="EC87" i="3"/>
  <c r="EB87" i="3"/>
  <c r="EA87" i="3"/>
  <c r="DZ87" i="3"/>
  <c r="DY87" i="3"/>
  <c r="DX87" i="3"/>
  <c r="DW87" i="3"/>
  <c r="DV87" i="3"/>
  <c r="DU87" i="3"/>
  <c r="DT87" i="3"/>
  <c r="DS87" i="3"/>
  <c r="DR87" i="3"/>
  <c r="DQ87" i="3"/>
  <c r="DP87" i="3"/>
  <c r="DO87" i="3"/>
  <c r="DN87" i="3"/>
  <c r="DM87" i="3"/>
  <c r="DL87" i="3"/>
  <c r="DK87" i="3"/>
  <c r="DJ87" i="3"/>
  <c r="DI87" i="3"/>
  <c r="DH87" i="3"/>
  <c r="DG87" i="3"/>
  <c r="DF87" i="3"/>
  <c r="DE87" i="3"/>
  <c r="DD87" i="3"/>
  <c r="DC87" i="3"/>
  <c r="DB87" i="3"/>
  <c r="DA87" i="3"/>
  <c r="CZ87" i="3"/>
  <c r="CY87" i="3"/>
  <c r="CX87" i="3"/>
  <c r="CW87" i="3"/>
  <c r="CV87" i="3"/>
  <c r="CU87" i="3"/>
  <c r="CT87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BU87" i="3"/>
  <c r="BT87" i="3"/>
  <c r="BS87" i="3"/>
  <c r="BR87" i="3"/>
  <c r="BQ87" i="3"/>
  <c r="BP87" i="3"/>
  <c r="BO87" i="3"/>
  <c r="BN87" i="3"/>
  <c r="BM87" i="3"/>
  <c r="BL87" i="3"/>
  <c r="BK87" i="3"/>
  <c r="BJ87" i="3"/>
  <c r="BI87" i="3"/>
  <c r="BH87" i="3"/>
  <c r="BG87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E87" i="3"/>
  <c r="D87" i="3"/>
  <c r="FX86" i="3"/>
  <c r="FW86" i="3"/>
  <c r="FV86" i="3"/>
  <c r="FU86" i="3"/>
  <c r="FT86" i="3"/>
  <c r="FS86" i="3"/>
  <c r="FR86" i="3"/>
  <c r="FQ86" i="3"/>
  <c r="FP86" i="3"/>
  <c r="FO86" i="3"/>
  <c r="FN86" i="3"/>
  <c r="FM86" i="3"/>
  <c r="FL86" i="3"/>
  <c r="FK86" i="3"/>
  <c r="FJ86" i="3"/>
  <c r="FI86" i="3"/>
  <c r="FH86" i="3"/>
  <c r="FG86" i="3"/>
  <c r="FF86" i="3"/>
  <c r="FE86" i="3"/>
  <c r="FD86" i="3"/>
  <c r="FC86" i="3"/>
  <c r="FB86" i="3"/>
  <c r="FA86" i="3"/>
  <c r="EZ86" i="3"/>
  <c r="EY86" i="3"/>
  <c r="EX86" i="3"/>
  <c r="EW86" i="3"/>
  <c r="EV86" i="3"/>
  <c r="EU86" i="3"/>
  <c r="ET86" i="3"/>
  <c r="ES86" i="3"/>
  <c r="ER86" i="3"/>
  <c r="EQ86" i="3"/>
  <c r="EP86" i="3"/>
  <c r="EO86" i="3"/>
  <c r="EN86" i="3"/>
  <c r="EM86" i="3"/>
  <c r="EL86" i="3"/>
  <c r="EK86" i="3"/>
  <c r="EJ86" i="3"/>
  <c r="EI86" i="3"/>
  <c r="EH86" i="3"/>
  <c r="EG86" i="3"/>
  <c r="EF86" i="3"/>
  <c r="EE86" i="3"/>
  <c r="ED86" i="3"/>
  <c r="EC86" i="3"/>
  <c r="EB86" i="3"/>
  <c r="EA86" i="3"/>
  <c r="DZ86" i="3"/>
  <c r="DY86" i="3"/>
  <c r="DX86" i="3"/>
  <c r="DW86" i="3"/>
  <c r="DV86" i="3"/>
  <c r="DU86" i="3"/>
  <c r="DT86" i="3"/>
  <c r="DS86" i="3"/>
  <c r="DR86" i="3"/>
  <c r="DQ86" i="3"/>
  <c r="DP86" i="3"/>
  <c r="DO86" i="3"/>
  <c r="DN86" i="3"/>
  <c r="DM86" i="3"/>
  <c r="DL86" i="3"/>
  <c r="DK86" i="3"/>
  <c r="DJ86" i="3"/>
  <c r="DI86" i="3"/>
  <c r="DH86" i="3"/>
  <c r="DG86" i="3"/>
  <c r="DF86" i="3"/>
  <c r="DE86" i="3"/>
  <c r="DD86" i="3"/>
  <c r="DC86" i="3"/>
  <c r="DB86" i="3"/>
  <c r="DA86" i="3"/>
  <c r="CZ86" i="3"/>
  <c r="CY86" i="3"/>
  <c r="CX86" i="3"/>
  <c r="CW86" i="3"/>
  <c r="CV86" i="3"/>
  <c r="CU86" i="3"/>
  <c r="CT86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E86" i="3"/>
  <c r="CD86" i="3"/>
  <c r="CC86" i="3"/>
  <c r="CB86" i="3"/>
  <c r="CA86" i="3"/>
  <c r="BZ86" i="3"/>
  <c r="BY86" i="3"/>
  <c r="BX86" i="3"/>
  <c r="BW86" i="3"/>
  <c r="BV86" i="3"/>
  <c r="BU86" i="3"/>
  <c r="BT86" i="3"/>
  <c r="BS86" i="3"/>
  <c r="BR86" i="3"/>
  <c r="BQ86" i="3"/>
  <c r="BP86" i="3"/>
  <c r="BO86" i="3"/>
  <c r="BN86" i="3"/>
  <c r="BM86" i="3"/>
  <c r="BL86" i="3"/>
  <c r="BK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E86" i="3"/>
  <c r="D86" i="3"/>
  <c r="CG81" i="3"/>
  <c r="FZ81" i="3" s="1"/>
  <c r="FZ80" i="3"/>
  <c r="FZ79" i="3"/>
  <c r="FZ78" i="3"/>
  <c r="FZ73" i="3"/>
  <c r="FZ68" i="3"/>
  <c r="FX67" i="3"/>
  <c r="FX206" i="3" s="1"/>
  <c r="FW67" i="3"/>
  <c r="FW206" i="3" s="1"/>
  <c r="FV67" i="3"/>
  <c r="FV206" i="3" s="1"/>
  <c r="FU67" i="3"/>
  <c r="FU206" i="3" s="1"/>
  <c r="FT67" i="3"/>
  <c r="FT206" i="3" s="1"/>
  <c r="FS67" i="3"/>
  <c r="FS206" i="3" s="1"/>
  <c r="FR67" i="3"/>
  <c r="FR206" i="3" s="1"/>
  <c r="FQ67" i="3"/>
  <c r="FQ206" i="3" s="1"/>
  <c r="FP67" i="3"/>
  <c r="FP206" i="3" s="1"/>
  <c r="FO67" i="3"/>
  <c r="FO206" i="3" s="1"/>
  <c r="FN67" i="3"/>
  <c r="FN206" i="3" s="1"/>
  <c r="FM67" i="3"/>
  <c r="FM206" i="3" s="1"/>
  <c r="FL67" i="3"/>
  <c r="FL206" i="3" s="1"/>
  <c r="FK67" i="3"/>
  <c r="FK206" i="3" s="1"/>
  <c r="FJ67" i="3"/>
  <c r="FJ206" i="3" s="1"/>
  <c r="FI67" i="3"/>
  <c r="FI206" i="3" s="1"/>
  <c r="FH67" i="3"/>
  <c r="FH206" i="3" s="1"/>
  <c r="FG67" i="3"/>
  <c r="FG206" i="3" s="1"/>
  <c r="FF67" i="3"/>
  <c r="FF206" i="3" s="1"/>
  <c r="FE67" i="3"/>
  <c r="FE206" i="3" s="1"/>
  <c r="FD67" i="3"/>
  <c r="FD206" i="3" s="1"/>
  <c r="FC67" i="3"/>
  <c r="FC206" i="3" s="1"/>
  <c r="FB67" i="3"/>
  <c r="FB206" i="3" s="1"/>
  <c r="FA67" i="3"/>
  <c r="FA206" i="3" s="1"/>
  <c r="EZ67" i="3"/>
  <c r="EZ206" i="3" s="1"/>
  <c r="EY67" i="3"/>
  <c r="EY206" i="3" s="1"/>
  <c r="EX67" i="3"/>
  <c r="EX206" i="3" s="1"/>
  <c r="EW67" i="3"/>
  <c r="EW206" i="3" s="1"/>
  <c r="EV67" i="3"/>
  <c r="EV206" i="3" s="1"/>
  <c r="EU67" i="3"/>
  <c r="EU206" i="3" s="1"/>
  <c r="ET67" i="3"/>
  <c r="ET206" i="3" s="1"/>
  <c r="ES67" i="3"/>
  <c r="ES206" i="3" s="1"/>
  <c r="ER67" i="3"/>
  <c r="ER206" i="3" s="1"/>
  <c r="EQ67" i="3"/>
  <c r="EQ206" i="3" s="1"/>
  <c r="EP67" i="3"/>
  <c r="EP206" i="3" s="1"/>
  <c r="EO67" i="3"/>
  <c r="EO206" i="3" s="1"/>
  <c r="EN67" i="3"/>
  <c r="EN206" i="3" s="1"/>
  <c r="EM67" i="3"/>
  <c r="EM206" i="3" s="1"/>
  <c r="EL67" i="3"/>
  <c r="EL206" i="3" s="1"/>
  <c r="EK67" i="3"/>
  <c r="EK206" i="3" s="1"/>
  <c r="EJ67" i="3"/>
  <c r="EJ206" i="3" s="1"/>
  <c r="EI67" i="3"/>
  <c r="EI206" i="3" s="1"/>
  <c r="EH67" i="3"/>
  <c r="EH206" i="3" s="1"/>
  <c r="EG67" i="3"/>
  <c r="EG206" i="3" s="1"/>
  <c r="EF67" i="3"/>
  <c r="EF206" i="3" s="1"/>
  <c r="EE67" i="3"/>
  <c r="EE206" i="3" s="1"/>
  <c r="ED67" i="3"/>
  <c r="ED206" i="3" s="1"/>
  <c r="EC67" i="3"/>
  <c r="EC206" i="3" s="1"/>
  <c r="EB67" i="3"/>
  <c r="EB206" i="3" s="1"/>
  <c r="EA67" i="3"/>
  <c r="EA206" i="3" s="1"/>
  <c r="DZ67" i="3"/>
  <c r="DZ206" i="3" s="1"/>
  <c r="DY67" i="3"/>
  <c r="DY206" i="3" s="1"/>
  <c r="DX67" i="3"/>
  <c r="DX206" i="3" s="1"/>
  <c r="DW67" i="3"/>
  <c r="DW206" i="3" s="1"/>
  <c r="DV67" i="3"/>
  <c r="DV206" i="3" s="1"/>
  <c r="DU67" i="3"/>
  <c r="DU206" i="3" s="1"/>
  <c r="DT67" i="3"/>
  <c r="DT206" i="3" s="1"/>
  <c r="DS67" i="3"/>
  <c r="DS206" i="3" s="1"/>
  <c r="DR67" i="3"/>
  <c r="DR206" i="3" s="1"/>
  <c r="DQ67" i="3"/>
  <c r="DQ206" i="3" s="1"/>
  <c r="DP67" i="3"/>
  <c r="DP206" i="3" s="1"/>
  <c r="DO67" i="3"/>
  <c r="DO206" i="3" s="1"/>
  <c r="DN67" i="3"/>
  <c r="DN206" i="3" s="1"/>
  <c r="DM67" i="3"/>
  <c r="DM206" i="3" s="1"/>
  <c r="DL67" i="3"/>
  <c r="DL206" i="3" s="1"/>
  <c r="DK67" i="3"/>
  <c r="DK206" i="3" s="1"/>
  <c r="DJ67" i="3"/>
  <c r="DJ206" i="3" s="1"/>
  <c r="DI67" i="3"/>
  <c r="DI206" i="3" s="1"/>
  <c r="DH67" i="3"/>
  <c r="DH206" i="3" s="1"/>
  <c r="DG67" i="3"/>
  <c r="DG206" i="3" s="1"/>
  <c r="DF67" i="3"/>
  <c r="DF206" i="3" s="1"/>
  <c r="DE67" i="3"/>
  <c r="DE206" i="3" s="1"/>
  <c r="DD67" i="3"/>
  <c r="DD206" i="3" s="1"/>
  <c r="DC67" i="3"/>
  <c r="DC206" i="3" s="1"/>
  <c r="DB67" i="3"/>
  <c r="DB206" i="3" s="1"/>
  <c r="DA67" i="3"/>
  <c r="DA206" i="3" s="1"/>
  <c r="CZ67" i="3"/>
  <c r="CZ206" i="3" s="1"/>
  <c r="CY67" i="3"/>
  <c r="CY206" i="3" s="1"/>
  <c r="CX67" i="3"/>
  <c r="CX206" i="3" s="1"/>
  <c r="CW67" i="3"/>
  <c r="CW206" i="3" s="1"/>
  <c r="CV67" i="3"/>
  <c r="CV206" i="3" s="1"/>
  <c r="CU67" i="3"/>
  <c r="CU206" i="3" s="1"/>
  <c r="CT67" i="3"/>
  <c r="CT206" i="3" s="1"/>
  <c r="CS67" i="3"/>
  <c r="CS206" i="3" s="1"/>
  <c r="CR67" i="3"/>
  <c r="CR206" i="3" s="1"/>
  <c r="CQ67" i="3"/>
  <c r="CQ206" i="3" s="1"/>
  <c r="CP67" i="3"/>
  <c r="CP206" i="3" s="1"/>
  <c r="CO67" i="3"/>
  <c r="CO206" i="3" s="1"/>
  <c r="CN67" i="3"/>
  <c r="CN206" i="3" s="1"/>
  <c r="CM67" i="3"/>
  <c r="CM206" i="3" s="1"/>
  <c r="CL67" i="3"/>
  <c r="CL206" i="3" s="1"/>
  <c r="CK67" i="3"/>
  <c r="CK206" i="3" s="1"/>
  <c r="CJ67" i="3"/>
  <c r="CJ206" i="3" s="1"/>
  <c r="CI67" i="3"/>
  <c r="CI206" i="3" s="1"/>
  <c r="CH67" i="3"/>
  <c r="CH206" i="3" s="1"/>
  <c r="CG67" i="3"/>
  <c r="CG206" i="3" s="1"/>
  <c r="CF67" i="3"/>
  <c r="CF206" i="3" s="1"/>
  <c r="CE67" i="3"/>
  <c r="CE206" i="3" s="1"/>
  <c r="CD67" i="3"/>
  <c r="CD206" i="3" s="1"/>
  <c r="CC67" i="3"/>
  <c r="CC206" i="3" s="1"/>
  <c r="CB67" i="3"/>
  <c r="CB206" i="3" s="1"/>
  <c r="CA67" i="3"/>
  <c r="CA206" i="3" s="1"/>
  <c r="BZ67" i="3"/>
  <c r="BZ206" i="3" s="1"/>
  <c r="BY67" i="3"/>
  <c r="BY206" i="3" s="1"/>
  <c r="BX67" i="3"/>
  <c r="BX206" i="3" s="1"/>
  <c r="BW67" i="3"/>
  <c r="BW206" i="3" s="1"/>
  <c r="BV67" i="3"/>
  <c r="BV206" i="3" s="1"/>
  <c r="BU67" i="3"/>
  <c r="BU206" i="3" s="1"/>
  <c r="BT67" i="3"/>
  <c r="BT206" i="3" s="1"/>
  <c r="BS67" i="3"/>
  <c r="BS206" i="3" s="1"/>
  <c r="BR67" i="3"/>
  <c r="BR206" i="3" s="1"/>
  <c r="BQ67" i="3"/>
  <c r="BQ206" i="3" s="1"/>
  <c r="BP67" i="3"/>
  <c r="BP206" i="3" s="1"/>
  <c r="BO67" i="3"/>
  <c r="BO206" i="3" s="1"/>
  <c r="BN67" i="3"/>
  <c r="BN206" i="3" s="1"/>
  <c r="BM67" i="3"/>
  <c r="BM206" i="3" s="1"/>
  <c r="BL67" i="3"/>
  <c r="BL206" i="3" s="1"/>
  <c r="BK67" i="3"/>
  <c r="BK206" i="3" s="1"/>
  <c r="BJ67" i="3"/>
  <c r="BJ206" i="3" s="1"/>
  <c r="BI67" i="3"/>
  <c r="BI206" i="3" s="1"/>
  <c r="BH67" i="3"/>
  <c r="BH206" i="3" s="1"/>
  <c r="BG67" i="3"/>
  <c r="BG206" i="3" s="1"/>
  <c r="BF67" i="3"/>
  <c r="BF206" i="3" s="1"/>
  <c r="BE67" i="3"/>
  <c r="BE206" i="3" s="1"/>
  <c r="BD67" i="3"/>
  <c r="BD206" i="3" s="1"/>
  <c r="BC67" i="3"/>
  <c r="BC206" i="3" s="1"/>
  <c r="BB67" i="3"/>
  <c r="BB206" i="3" s="1"/>
  <c r="BA67" i="3"/>
  <c r="BA206" i="3" s="1"/>
  <c r="AZ67" i="3"/>
  <c r="AZ206" i="3" s="1"/>
  <c r="AY67" i="3"/>
  <c r="AY206" i="3" s="1"/>
  <c r="AX67" i="3"/>
  <c r="AX206" i="3" s="1"/>
  <c r="AW67" i="3"/>
  <c r="AW206" i="3" s="1"/>
  <c r="AV67" i="3"/>
  <c r="AV206" i="3" s="1"/>
  <c r="AU67" i="3"/>
  <c r="AU206" i="3" s="1"/>
  <c r="AT67" i="3"/>
  <c r="AT206" i="3" s="1"/>
  <c r="AS67" i="3"/>
  <c r="AS206" i="3" s="1"/>
  <c r="AR67" i="3"/>
  <c r="AR206" i="3" s="1"/>
  <c r="AQ67" i="3"/>
  <c r="AQ206" i="3" s="1"/>
  <c r="AP67" i="3"/>
  <c r="AP206" i="3" s="1"/>
  <c r="AO67" i="3"/>
  <c r="AO206" i="3" s="1"/>
  <c r="AN67" i="3"/>
  <c r="AN206" i="3" s="1"/>
  <c r="AM67" i="3"/>
  <c r="AM206" i="3" s="1"/>
  <c r="AL67" i="3"/>
  <c r="AL206" i="3" s="1"/>
  <c r="AK67" i="3"/>
  <c r="AK206" i="3" s="1"/>
  <c r="AJ67" i="3"/>
  <c r="AJ206" i="3" s="1"/>
  <c r="AI67" i="3"/>
  <c r="AI206" i="3" s="1"/>
  <c r="AH67" i="3"/>
  <c r="AH206" i="3" s="1"/>
  <c r="AG67" i="3"/>
  <c r="AG206" i="3" s="1"/>
  <c r="AF67" i="3"/>
  <c r="AF206" i="3" s="1"/>
  <c r="AE67" i="3"/>
  <c r="AE206" i="3" s="1"/>
  <c r="AD67" i="3"/>
  <c r="AD206" i="3" s="1"/>
  <c r="AC67" i="3"/>
  <c r="AC206" i="3" s="1"/>
  <c r="AB67" i="3"/>
  <c r="AB206" i="3" s="1"/>
  <c r="AA67" i="3"/>
  <c r="AA206" i="3" s="1"/>
  <c r="Z67" i="3"/>
  <c r="Z206" i="3" s="1"/>
  <c r="Y67" i="3"/>
  <c r="Y206" i="3" s="1"/>
  <c r="X67" i="3"/>
  <c r="X206" i="3" s="1"/>
  <c r="W67" i="3"/>
  <c r="W206" i="3" s="1"/>
  <c r="V67" i="3"/>
  <c r="V206" i="3" s="1"/>
  <c r="U67" i="3"/>
  <c r="U206" i="3" s="1"/>
  <c r="T67" i="3"/>
  <c r="T206" i="3" s="1"/>
  <c r="S67" i="3"/>
  <c r="S206" i="3" s="1"/>
  <c r="R67" i="3"/>
  <c r="R206" i="3" s="1"/>
  <c r="Q67" i="3"/>
  <c r="Q206" i="3" s="1"/>
  <c r="P67" i="3"/>
  <c r="P206" i="3" s="1"/>
  <c r="O67" i="3"/>
  <c r="O206" i="3" s="1"/>
  <c r="N67" i="3"/>
  <c r="N206" i="3" s="1"/>
  <c r="M67" i="3"/>
  <c r="M206" i="3" s="1"/>
  <c r="L67" i="3"/>
  <c r="L206" i="3" s="1"/>
  <c r="K67" i="3"/>
  <c r="K206" i="3" s="1"/>
  <c r="J67" i="3"/>
  <c r="J206" i="3" s="1"/>
  <c r="I67" i="3"/>
  <c r="I206" i="3" s="1"/>
  <c r="H67" i="3"/>
  <c r="H206" i="3" s="1"/>
  <c r="G67" i="3"/>
  <c r="G206" i="3" s="1"/>
  <c r="F67" i="3"/>
  <c r="F206" i="3" s="1"/>
  <c r="E67" i="3"/>
  <c r="E206" i="3" s="1"/>
  <c r="D67" i="3"/>
  <c r="D206" i="3" s="1"/>
  <c r="FX63" i="3"/>
  <c r="FX278" i="3" s="1"/>
  <c r="FX279" i="3" s="1"/>
  <c r="FW63" i="3"/>
  <c r="FW278" i="3" s="1"/>
  <c r="FW279" i="3" s="1"/>
  <c r="FV63" i="3"/>
  <c r="FV278" i="3" s="1"/>
  <c r="FV279" i="3" s="1"/>
  <c r="FU63" i="3"/>
  <c r="FU278" i="3" s="1"/>
  <c r="FU279" i="3" s="1"/>
  <c r="FT63" i="3"/>
  <c r="FT278" i="3" s="1"/>
  <c r="FT279" i="3" s="1"/>
  <c r="FS63" i="3"/>
  <c r="FS278" i="3" s="1"/>
  <c r="FS279" i="3" s="1"/>
  <c r="FR63" i="3"/>
  <c r="FR278" i="3" s="1"/>
  <c r="FR279" i="3" s="1"/>
  <c r="FQ63" i="3"/>
  <c r="FQ278" i="3" s="1"/>
  <c r="FQ279" i="3" s="1"/>
  <c r="FP63" i="3"/>
  <c r="FP278" i="3" s="1"/>
  <c r="FP279" i="3" s="1"/>
  <c r="FO63" i="3"/>
  <c r="FO278" i="3" s="1"/>
  <c r="FO279" i="3" s="1"/>
  <c r="FN63" i="3"/>
  <c r="FN278" i="3" s="1"/>
  <c r="FN279" i="3" s="1"/>
  <c r="FM63" i="3"/>
  <c r="FM278" i="3" s="1"/>
  <c r="FM279" i="3" s="1"/>
  <c r="FL63" i="3"/>
  <c r="FL278" i="3" s="1"/>
  <c r="FL279" i="3" s="1"/>
  <c r="FK63" i="3"/>
  <c r="FK278" i="3" s="1"/>
  <c r="FK279" i="3" s="1"/>
  <c r="FJ63" i="3"/>
  <c r="FJ278" i="3" s="1"/>
  <c r="FJ279" i="3" s="1"/>
  <c r="FI63" i="3"/>
  <c r="FI278" i="3" s="1"/>
  <c r="FI279" i="3" s="1"/>
  <c r="FH63" i="3"/>
  <c r="FH278" i="3" s="1"/>
  <c r="FH279" i="3" s="1"/>
  <c r="FG63" i="3"/>
  <c r="FG278" i="3" s="1"/>
  <c r="FG279" i="3" s="1"/>
  <c r="FF63" i="3"/>
  <c r="FF278" i="3" s="1"/>
  <c r="FF279" i="3" s="1"/>
  <c r="FE63" i="3"/>
  <c r="FE278" i="3" s="1"/>
  <c r="FE279" i="3" s="1"/>
  <c r="FD63" i="3"/>
  <c r="FD278" i="3" s="1"/>
  <c r="FD279" i="3" s="1"/>
  <c r="FC63" i="3"/>
  <c r="FC278" i="3" s="1"/>
  <c r="FC279" i="3" s="1"/>
  <c r="FB63" i="3"/>
  <c r="FB278" i="3" s="1"/>
  <c r="FB279" i="3" s="1"/>
  <c r="FA63" i="3"/>
  <c r="FA278" i="3" s="1"/>
  <c r="FA279" i="3" s="1"/>
  <c r="EZ63" i="3"/>
  <c r="EZ278" i="3" s="1"/>
  <c r="EZ279" i="3" s="1"/>
  <c r="EY63" i="3"/>
  <c r="EY278" i="3" s="1"/>
  <c r="EY279" i="3" s="1"/>
  <c r="EX63" i="3"/>
  <c r="EX278" i="3" s="1"/>
  <c r="EX279" i="3" s="1"/>
  <c r="EW63" i="3"/>
  <c r="EW278" i="3" s="1"/>
  <c r="EW279" i="3" s="1"/>
  <c r="EV63" i="3"/>
  <c r="EV278" i="3" s="1"/>
  <c r="EV279" i="3" s="1"/>
  <c r="EU63" i="3"/>
  <c r="EU278" i="3" s="1"/>
  <c r="EU279" i="3" s="1"/>
  <c r="ET63" i="3"/>
  <c r="ET278" i="3" s="1"/>
  <c r="ET279" i="3" s="1"/>
  <c r="ES63" i="3"/>
  <c r="ES278" i="3" s="1"/>
  <c r="ES279" i="3" s="1"/>
  <c r="ER63" i="3"/>
  <c r="ER278" i="3" s="1"/>
  <c r="ER279" i="3" s="1"/>
  <c r="EQ63" i="3"/>
  <c r="EQ278" i="3" s="1"/>
  <c r="EQ279" i="3" s="1"/>
  <c r="EP63" i="3"/>
  <c r="EP278" i="3" s="1"/>
  <c r="EP279" i="3" s="1"/>
  <c r="EO63" i="3"/>
  <c r="EO278" i="3" s="1"/>
  <c r="EO279" i="3" s="1"/>
  <c r="EN63" i="3"/>
  <c r="EN278" i="3" s="1"/>
  <c r="EN279" i="3" s="1"/>
  <c r="EM63" i="3"/>
  <c r="EM278" i="3" s="1"/>
  <c r="EM279" i="3" s="1"/>
  <c r="EL63" i="3"/>
  <c r="EL278" i="3" s="1"/>
  <c r="EL279" i="3" s="1"/>
  <c r="EK63" i="3"/>
  <c r="EK278" i="3" s="1"/>
  <c r="EK279" i="3" s="1"/>
  <c r="EJ63" i="3"/>
  <c r="EJ278" i="3" s="1"/>
  <c r="EJ279" i="3" s="1"/>
  <c r="EI63" i="3"/>
  <c r="EI278" i="3" s="1"/>
  <c r="EI279" i="3" s="1"/>
  <c r="EH63" i="3"/>
  <c r="EH278" i="3" s="1"/>
  <c r="EH279" i="3" s="1"/>
  <c r="EG63" i="3"/>
  <c r="EG278" i="3" s="1"/>
  <c r="EG279" i="3" s="1"/>
  <c r="EF63" i="3"/>
  <c r="EF278" i="3" s="1"/>
  <c r="EF279" i="3" s="1"/>
  <c r="EE63" i="3"/>
  <c r="EE278" i="3" s="1"/>
  <c r="EE279" i="3" s="1"/>
  <c r="ED63" i="3"/>
  <c r="ED278" i="3" s="1"/>
  <c r="ED279" i="3" s="1"/>
  <c r="EC63" i="3"/>
  <c r="EC278" i="3" s="1"/>
  <c r="EC279" i="3" s="1"/>
  <c r="EB63" i="3"/>
  <c r="EB278" i="3" s="1"/>
  <c r="EB279" i="3" s="1"/>
  <c r="EA63" i="3"/>
  <c r="EA278" i="3" s="1"/>
  <c r="EA279" i="3" s="1"/>
  <c r="DZ63" i="3"/>
  <c r="DZ278" i="3" s="1"/>
  <c r="DZ279" i="3" s="1"/>
  <c r="DY63" i="3"/>
  <c r="DY278" i="3" s="1"/>
  <c r="DY279" i="3" s="1"/>
  <c r="DX63" i="3"/>
  <c r="DX278" i="3" s="1"/>
  <c r="DX279" i="3" s="1"/>
  <c r="DW63" i="3"/>
  <c r="DW278" i="3" s="1"/>
  <c r="DW279" i="3" s="1"/>
  <c r="DV63" i="3"/>
  <c r="DV278" i="3" s="1"/>
  <c r="DV279" i="3" s="1"/>
  <c r="DU63" i="3"/>
  <c r="DU278" i="3" s="1"/>
  <c r="DU279" i="3" s="1"/>
  <c r="DT63" i="3"/>
  <c r="DT278" i="3" s="1"/>
  <c r="DT279" i="3" s="1"/>
  <c r="DS63" i="3"/>
  <c r="DS278" i="3" s="1"/>
  <c r="DS279" i="3" s="1"/>
  <c r="DR63" i="3"/>
  <c r="DR278" i="3" s="1"/>
  <c r="DR279" i="3" s="1"/>
  <c r="DQ63" i="3"/>
  <c r="DQ278" i="3" s="1"/>
  <c r="DQ279" i="3" s="1"/>
  <c r="DP63" i="3"/>
  <c r="DP278" i="3" s="1"/>
  <c r="DP279" i="3" s="1"/>
  <c r="DO63" i="3"/>
  <c r="DO278" i="3" s="1"/>
  <c r="DO279" i="3" s="1"/>
  <c r="DN63" i="3"/>
  <c r="DN278" i="3" s="1"/>
  <c r="DN279" i="3" s="1"/>
  <c r="DM63" i="3"/>
  <c r="DM278" i="3" s="1"/>
  <c r="DM279" i="3" s="1"/>
  <c r="DL63" i="3"/>
  <c r="DL278" i="3" s="1"/>
  <c r="DL279" i="3" s="1"/>
  <c r="DK63" i="3"/>
  <c r="DK278" i="3" s="1"/>
  <c r="DK279" i="3" s="1"/>
  <c r="DJ63" i="3"/>
  <c r="DJ278" i="3" s="1"/>
  <c r="DJ279" i="3" s="1"/>
  <c r="DI63" i="3"/>
  <c r="DI278" i="3" s="1"/>
  <c r="DI279" i="3" s="1"/>
  <c r="DH63" i="3"/>
  <c r="DH278" i="3" s="1"/>
  <c r="DH279" i="3" s="1"/>
  <c r="DG63" i="3"/>
  <c r="DG278" i="3" s="1"/>
  <c r="DG279" i="3" s="1"/>
  <c r="DF63" i="3"/>
  <c r="DF278" i="3" s="1"/>
  <c r="DF279" i="3" s="1"/>
  <c r="DE63" i="3"/>
  <c r="DE278" i="3" s="1"/>
  <c r="DE279" i="3" s="1"/>
  <c r="DD63" i="3"/>
  <c r="DD278" i="3" s="1"/>
  <c r="DD279" i="3" s="1"/>
  <c r="DC63" i="3"/>
  <c r="DC278" i="3" s="1"/>
  <c r="DC279" i="3" s="1"/>
  <c r="DB63" i="3"/>
  <c r="DB278" i="3" s="1"/>
  <c r="DB279" i="3" s="1"/>
  <c r="DA63" i="3"/>
  <c r="DA278" i="3" s="1"/>
  <c r="DA279" i="3" s="1"/>
  <c r="CZ63" i="3"/>
  <c r="CZ278" i="3" s="1"/>
  <c r="CZ279" i="3" s="1"/>
  <c r="CY63" i="3"/>
  <c r="CY278" i="3" s="1"/>
  <c r="CY279" i="3" s="1"/>
  <c r="CX63" i="3"/>
  <c r="CX278" i="3" s="1"/>
  <c r="CX279" i="3" s="1"/>
  <c r="CW63" i="3"/>
  <c r="CW278" i="3" s="1"/>
  <c r="CW279" i="3" s="1"/>
  <c r="CV63" i="3"/>
  <c r="CV278" i="3" s="1"/>
  <c r="CV279" i="3" s="1"/>
  <c r="CU63" i="3"/>
  <c r="CU278" i="3" s="1"/>
  <c r="CU279" i="3" s="1"/>
  <c r="CT63" i="3"/>
  <c r="CT278" i="3" s="1"/>
  <c r="CT279" i="3" s="1"/>
  <c r="CS63" i="3"/>
  <c r="CS278" i="3" s="1"/>
  <c r="CS279" i="3" s="1"/>
  <c r="CR63" i="3"/>
  <c r="CR278" i="3" s="1"/>
  <c r="CR279" i="3" s="1"/>
  <c r="CQ63" i="3"/>
  <c r="CQ278" i="3" s="1"/>
  <c r="CQ279" i="3" s="1"/>
  <c r="CP63" i="3"/>
  <c r="CP278" i="3" s="1"/>
  <c r="CP279" i="3" s="1"/>
  <c r="CO63" i="3"/>
  <c r="CO278" i="3" s="1"/>
  <c r="CO279" i="3" s="1"/>
  <c r="CN63" i="3"/>
  <c r="CN278" i="3" s="1"/>
  <c r="CN279" i="3" s="1"/>
  <c r="CM63" i="3"/>
  <c r="CM278" i="3" s="1"/>
  <c r="CM279" i="3" s="1"/>
  <c r="CL63" i="3"/>
  <c r="CL278" i="3" s="1"/>
  <c r="CL279" i="3" s="1"/>
  <c r="CK63" i="3"/>
  <c r="CK278" i="3" s="1"/>
  <c r="CK279" i="3" s="1"/>
  <c r="CJ63" i="3"/>
  <c r="CJ278" i="3" s="1"/>
  <c r="CJ279" i="3" s="1"/>
  <c r="CI63" i="3"/>
  <c r="CI278" i="3" s="1"/>
  <c r="CI279" i="3" s="1"/>
  <c r="CH63" i="3"/>
  <c r="CH278" i="3" s="1"/>
  <c r="CH279" i="3" s="1"/>
  <c r="CG63" i="3"/>
  <c r="CG278" i="3" s="1"/>
  <c r="CG279" i="3" s="1"/>
  <c r="CF63" i="3"/>
  <c r="CF278" i="3" s="1"/>
  <c r="CF279" i="3" s="1"/>
  <c r="CE63" i="3"/>
  <c r="CE278" i="3" s="1"/>
  <c r="CE279" i="3" s="1"/>
  <c r="CD63" i="3"/>
  <c r="CD278" i="3" s="1"/>
  <c r="CD279" i="3" s="1"/>
  <c r="CC63" i="3"/>
  <c r="CC278" i="3" s="1"/>
  <c r="CC279" i="3" s="1"/>
  <c r="CB63" i="3"/>
  <c r="CB278" i="3" s="1"/>
  <c r="CB279" i="3" s="1"/>
  <c r="CA63" i="3"/>
  <c r="CA278" i="3" s="1"/>
  <c r="CA279" i="3" s="1"/>
  <c r="BZ63" i="3"/>
  <c r="BZ278" i="3" s="1"/>
  <c r="BZ279" i="3" s="1"/>
  <c r="BY63" i="3"/>
  <c r="BY278" i="3" s="1"/>
  <c r="BY279" i="3" s="1"/>
  <c r="BX63" i="3"/>
  <c r="BX278" i="3" s="1"/>
  <c r="BX279" i="3" s="1"/>
  <c r="BW63" i="3"/>
  <c r="BW278" i="3" s="1"/>
  <c r="BW279" i="3" s="1"/>
  <c r="BV63" i="3"/>
  <c r="BV278" i="3" s="1"/>
  <c r="BV279" i="3" s="1"/>
  <c r="BU63" i="3"/>
  <c r="BU278" i="3" s="1"/>
  <c r="BU279" i="3" s="1"/>
  <c r="BT63" i="3"/>
  <c r="BT278" i="3" s="1"/>
  <c r="BT279" i="3" s="1"/>
  <c r="BS63" i="3"/>
  <c r="BS278" i="3" s="1"/>
  <c r="BS279" i="3" s="1"/>
  <c r="BR63" i="3"/>
  <c r="BR278" i="3" s="1"/>
  <c r="BR279" i="3" s="1"/>
  <c r="BQ63" i="3"/>
  <c r="BQ278" i="3" s="1"/>
  <c r="BQ279" i="3" s="1"/>
  <c r="BP63" i="3"/>
  <c r="BP278" i="3" s="1"/>
  <c r="BP279" i="3" s="1"/>
  <c r="BO63" i="3"/>
  <c r="BO278" i="3" s="1"/>
  <c r="BO279" i="3" s="1"/>
  <c r="BN63" i="3"/>
  <c r="BN278" i="3" s="1"/>
  <c r="BN279" i="3" s="1"/>
  <c r="BM63" i="3"/>
  <c r="BM278" i="3" s="1"/>
  <c r="BM279" i="3" s="1"/>
  <c r="BL63" i="3"/>
  <c r="BL278" i="3" s="1"/>
  <c r="BL279" i="3" s="1"/>
  <c r="BK63" i="3"/>
  <c r="BK278" i="3" s="1"/>
  <c r="BK279" i="3" s="1"/>
  <c r="BJ63" i="3"/>
  <c r="BJ278" i="3" s="1"/>
  <c r="BJ279" i="3" s="1"/>
  <c r="BI63" i="3"/>
  <c r="BI278" i="3" s="1"/>
  <c r="BI279" i="3" s="1"/>
  <c r="BH63" i="3"/>
  <c r="BH278" i="3" s="1"/>
  <c r="BH279" i="3" s="1"/>
  <c r="BG63" i="3"/>
  <c r="BG278" i="3" s="1"/>
  <c r="BG279" i="3" s="1"/>
  <c r="BF63" i="3"/>
  <c r="BF278" i="3" s="1"/>
  <c r="BF279" i="3" s="1"/>
  <c r="BE63" i="3"/>
  <c r="BE278" i="3" s="1"/>
  <c r="BE279" i="3" s="1"/>
  <c r="BD63" i="3"/>
  <c r="BD278" i="3" s="1"/>
  <c r="BD279" i="3" s="1"/>
  <c r="BC63" i="3"/>
  <c r="BC278" i="3" s="1"/>
  <c r="BC279" i="3" s="1"/>
  <c r="BB63" i="3"/>
  <c r="BB278" i="3" s="1"/>
  <c r="BB279" i="3" s="1"/>
  <c r="BA63" i="3"/>
  <c r="BA278" i="3" s="1"/>
  <c r="BA279" i="3" s="1"/>
  <c r="AZ63" i="3"/>
  <c r="AZ278" i="3" s="1"/>
  <c r="AZ279" i="3" s="1"/>
  <c r="AY63" i="3"/>
  <c r="AY278" i="3" s="1"/>
  <c r="AY279" i="3" s="1"/>
  <c r="AX63" i="3"/>
  <c r="AX278" i="3" s="1"/>
  <c r="AX279" i="3" s="1"/>
  <c r="AW63" i="3"/>
  <c r="AW278" i="3" s="1"/>
  <c r="AW279" i="3" s="1"/>
  <c r="AV63" i="3"/>
  <c r="AV278" i="3" s="1"/>
  <c r="AV279" i="3" s="1"/>
  <c r="AU63" i="3"/>
  <c r="AU278" i="3" s="1"/>
  <c r="AU279" i="3" s="1"/>
  <c r="AT63" i="3"/>
  <c r="AT278" i="3" s="1"/>
  <c r="AT279" i="3" s="1"/>
  <c r="AS63" i="3"/>
  <c r="AS278" i="3" s="1"/>
  <c r="AS279" i="3" s="1"/>
  <c r="AR63" i="3"/>
  <c r="AR278" i="3" s="1"/>
  <c r="AR279" i="3" s="1"/>
  <c r="AQ63" i="3"/>
  <c r="AQ278" i="3" s="1"/>
  <c r="AQ279" i="3" s="1"/>
  <c r="AP63" i="3"/>
  <c r="AP278" i="3" s="1"/>
  <c r="AP279" i="3" s="1"/>
  <c r="AO63" i="3"/>
  <c r="AO278" i="3" s="1"/>
  <c r="AO279" i="3" s="1"/>
  <c r="AN63" i="3"/>
  <c r="AN278" i="3" s="1"/>
  <c r="AN279" i="3" s="1"/>
  <c r="AM63" i="3"/>
  <c r="AM278" i="3" s="1"/>
  <c r="AM279" i="3" s="1"/>
  <c r="AL63" i="3"/>
  <c r="AL278" i="3" s="1"/>
  <c r="AL279" i="3" s="1"/>
  <c r="AK63" i="3"/>
  <c r="AK278" i="3" s="1"/>
  <c r="AK279" i="3" s="1"/>
  <c r="AJ63" i="3"/>
  <c r="AJ278" i="3" s="1"/>
  <c r="AJ279" i="3" s="1"/>
  <c r="AI63" i="3"/>
  <c r="AI278" i="3" s="1"/>
  <c r="AI279" i="3" s="1"/>
  <c r="AH63" i="3"/>
  <c r="AH278" i="3" s="1"/>
  <c r="AH279" i="3" s="1"/>
  <c r="AG63" i="3"/>
  <c r="AG278" i="3" s="1"/>
  <c r="AG279" i="3" s="1"/>
  <c r="AF63" i="3"/>
  <c r="AF278" i="3" s="1"/>
  <c r="AF279" i="3" s="1"/>
  <c r="AE63" i="3"/>
  <c r="AE278" i="3" s="1"/>
  <c r="AE279" i="3" s="1"/>
  <c r="AD63" i="3"/>
  <c r="AD278" i="3" s="1"/>
  <c r="AD279" i="3" s="1"/>
  <c r="AC63" i="3"/>
  <c r="AC278" i="3" s="1"/>
  <c r="AC279" i="3" s="1"/>
  <c r="AB63" i="3"/>
  <c r="AB278" i="3" s="1"/>
  <c r="AB279" i="3" s="1"/>
  <c r="AA63" i="3"/>
  <c r="AA278" i="3" s="1"/>
  <c r="AA279" i="3" s="1"/>
  <c r="Z63" i="3"/>
  <c r="Z278" i="3" s="1"/>
  <c r="Z279" i="3" s="1"/>
  <c r="Y63" i="3"/>
  <c r="Y278" i="3" s="1"/>
  <c r="Y279" i="3" s="1"/>
  <c r="X63" i="3"/>
  <c r="X278" i="3" s="1"/>
  <c r="X279" i="3" s="1"/>
  <c r="W63" i="3"/>
  <c r="W278" i="3" s="1"/>
  <c r="W279" i="3" s="1"/>
  <c r="V63" i="3"/>
  <c r="V278" i="3" s="1"/>
  <c r="V279" i="3" s="1"/>
  <c r="U63" i="3"/>
  <c r="U278" i="3" s="1"/>
  <c r="U279" i="3" s="1"/>
  <c r="T63" i="3"/>
  <c r="T278" i="3" s="1"/>
  <c r="T279" i="3" s="1"/>
  <c r="S63" i="3"/>
  <c r="S278" i="3" s="1"/>
  <c r="S279" i="3" s="1"/>
  <c r="R63" i="3"/>
  <c r="R278" i="3" s="1"/>
  <c r="R279" i="3" s="1"/>
  <c r="Q63" i="3"/>
  <c r="Q278" i="3" s="1"/>
  <c r="Q279" i="3" s="1"/>
  <c r="P63" i="3"/>
  <c r="P278" i="3" s="1"/>
  <c r="P279" i="3" s="1"/>
  <c r="O63" i="3"/>
  <c r="O278" i="3" s="1"/>
  <c r="O279" i="3" s="1"/>
  <c r="N63" i="3"/>
  <c r="N278" i="3" s="1"/>
  <c r="N279" i="3" s="1"/>
  <c r="M63" i="3"/>
  <c r="M278" i="3" s="1"/>
  <c r="M279" i="3" s="1"/>
  <c r="L63" i="3"/>
  <c r="L278" i="3" s="1"/>
  <c r="L279" i="3" s="1"/>
  <c r="K63" i="3"/>
  <c r="K278" i="3" s="1"/>
  <c r="K279" i="3" s="1"/>
  <c r="J63" i="3"/>
  <c r="J278" i="3" s="1"/>
  <c r="J279" i="3" s="1"/>
  <c r="I63" i="3"/>
  <c r="I278" i="3" s="1"/>
  <c r="I279" i="3" s="1"/>
  <c r="H63" i="3"/>
  <c r="H278" i="3" s="1"/>
  <c r="H279" i="3" s="1"/>
  <c r="G63" i="3"/>
  <c r="G278" i="3" s="1"/>
  <c r="G279" i="3" s="1"/>
  <c r="F63" i="3"/>
  <c r="F278" i="3" s="1"/>
  <c r="F279" i="3" s="1"/>
  <c r="E63" i="3"/>
  <c r="E278" i="3" s="1"/>
  <c r="E279" i="3" s="1"/>
  <c r="D63" i="3"/>
  <c r="D278" i="3" s="1"/>
  <c r="D279" i="3" s="1"/>
  <c r="C278" i="3"/>
  <c r="C279" i="3" s="1"/>
  <c r="FZ62" i="3"/>
  <c r="FZ61" i="3"/>
  <c r="FZ60" i="3"/>
  <c r="FZ59" i="3"/>
  <c r="FZ58" i="3"/>
  <c r="FZ57" i="3"/>
  <c r="FZ53" i="3"/>
  <c r="FZ50" i="3"/>
  <c r="FZ49" i="3"/>
  <c r="FZ48" i="3"/>
  <c r="FZ47" i="3"/>
  <c r="FX40" i="3"/>
  <c r="FX213" i="3" s="1"/>
  <c r="FW40" i="3"/>
  <c r="FW213" i="3" s="1"/>
  <c r="FV40" i="3"/>
  <c r="FV213" i="3" s="1"/>
  <c r="FU40" i="3"/>
  <c r="FU213" i="3" s="1"/>
  <c r="FT40" i="3"/>
  <c r="FT213" i="3" s="1"/>
  <c r="FS40" i="3"/>
  <c r="FS213" i="3" s="1"/>
  <c r="FR40" i="3"/>
  <c r="FR213" i="3" s="1"/>
  <c r="FQ40" i="3"/>
  <c r="FQ213" i="3" s="1"/>
  <c r="FP40" i="3"/>
  <c r="FP213" i="3" s="1"/>
  <c r="FO40" i="3"/>
  <c r="FO213" i="3" s="1"/>
  <c r="FN40" i="3"/>
  <c r="FN213" i="3" s="1"/>
  <c r="FM40" i="3"/>
  <c r="FM213" i="3" s="1"/>
  <c r="FL40" i="3"/>
  <c r="FL213" i="3" s="1"/>
  <c r="FK40" i="3"/>
  <c r="FK213" i="3" s="1"/>
  <c r="FJ40" i="3"/>
  <c r="FJ213" i="3" s="1"/>
  <c r="FI40" i="3"/>
  <c r="FI213" i="3" s="1"/>
  <c r="FH40" i="3"/>
  <c r="FH213" i="3" s="1"/>
  <c r="FG40" i="3"/>
  <c r="FG213" i="3" s="1"/>
  <c r="FF40" i="3"/>
  <c r="FF213" i="3" s="1"/>
  <c r="FE40" i="3"/>
  <c r="FE213" i="3" s="1"/>
  <c r="FD40" i="3"/>
  <c r="FD213" i="3" s="1"/>
  <c r="FC40" i="3"/>
  <c r="FC213" i="3" s="1"/>
  <c r="FB40" i="3"/>
  <c r="FB213" i="3" s="1"/>
  <c r="FA40" i="3"/>
  <c r="FA213" i="3" s="1"/>
  <c r="EZ40" i="3"/>
  <c r="EZ213" i="3" s="1"/>
  <c r="EY40" i="3"/>
  <c r="EY213" i="3" s="1"/>
  <c r="EX40" i="3"/>
  <c r="EX213" i="3" s="1"/>
  <c r="EW40" i="3"/>
  <c r="EW213" i="3" s="1"/>
  <c r="EV40" i="3"/>
  <c r="EV213" i="3" s="1"/>
  <c r="EU40" i="3"/>
  <c r="EU213" i="3" s="1"/>
  <c r="ET40" i="3"/>
  <c r="ET213" i="3" s="1"/>
  <c r="ES40" i="3"/>
  <c r="ES213" i="3" s="1"/>
  <c r="ER40" i="3"/>
  <c r="ER213" i="3" s="1"/>
  <c r="EQ40" i="3"/>
  <c r="EQ213" i="3" s="1"/>
  <c r="EP40" i="3"/>
  <c r="EP213" i="3" s="1"/>
  <c r="EO40" i="3"/>
  <c r="EO213" i="3" s="1"/>
  <c r="EN40" i="3"/>
  <c r="EN213" i="3" s="1"/>
  <c r="EM40" i="3"/>
  <c r="EM213" i="3" s="1"/>
  <c r="EL40" i="3"/>
  <c r="EL213" i="3" s="1"/>
  <c r="EK40" i="3"/>
  <c r="EK213" i="3" s="1"/>
  <c r="EJ40" i="3"/>
  <c r="EJ213" i="3" s="1"/>
  <c r="EI40" i="3"/>
  <c r="EI213" i="3" s="1"/>
  <c r="EH40" i="3"/>
  <c r="EH213" i="3" s="1"/>
  <c r="EG40" i="3"/>
  <c r="EG213" i="3" s="1"/>
  <c r="EF40" i="3"/>
  <c r="EF213" i="3" s="1"/>
  <c r="EE40" i="3"/>
  <c r="EE213" i="3" s="1"/>
  <c r="ED40" i="3"/>
  <c r="ED213" i="3" s="1"/>
  <c r="EC40" i="3"/>
  <c r="EC213" i="3" s="1"/>
  <c r="EB40" i="3"/>
  <c r="EB213" i="3" s="1"/>
  <c r="EA40" i="3"/>
  <c r="EA213" i="3" s="1"/>
  <c r="DZ40" i="3"/>
  <c r="DZ213" i="3" s="1"/>
  <c r="DY40" i="3"/>
  <c r="DY213" i="3" s="1"/>
  <c r="DX40" i="3"/>
  <c r="DX213" i="3" s="1"/>
  <c r="DW40" i="3"/>
  <c r="DW213" i="3" s="1"/>
  <c r="DV40" i="3"/>
  <c r="DV213" i="3" s="1"/>
  <c r="DU40" i="3"/>
  <c r="DU213" i="3" s="1"/>
  <c r="DT40" i="3"/>
  <c r="DT213" i="3" s="1"/>
  <c r="DS40" i="3"/>
  <c r="DS213" i="3" s="1"/>
  <c r="DR40" i="3"/>
  <c r="DR213" i="3" s="1"/>
  <c r="DQ40" i="3"/>
  <c r="DQ213" i="3" s="1"/>
  <c r="DP40" i="3"/>
  <c r="DP213" i="3" s="1"/>
  <c r="DO40" i="3"/>
  <c r="DO213" i="3" s="1"/>
  <c r="DN40" i="3"/>
  <c r="DN213" i="3" s="1"/>
  <c r="DM40" i="3"/>
  <c r="DM213" i="3" s="1"/>
  <c r="DL40" i="3"/>
  <c r="DL213" i="3" s="1"/>
  <c r="DK40" i="3"/>
  <c r="DK213" i="3" s="1"/>
  <c r="DJ40" i="3"/>
  <c r="DJ213" i="3" s="1"/>
  <c r="DI40" i="3"/>
  <c r="DI213" i="3" s="1"/>
  <c r="DH40" i="3"/>
  <c r="DH213" i="3" s="1"/>
  <c r="DG40" i="3"/>
  <c r="DG213" i="3" s="1"/>
  <c r="DF40" i="3"/>
  <c r="DF213" i="3" s="1"/>
  <c r="DE40" i="3"/>
  <c r="DE213" i="3" s="1"/>
  <c r="DD40" i="3"/>
  <c r="DD213" i="3" s="1"/>
  <c r="DC40" i="3"/>
  <c r="DC213" i="3" s="1"/>
  <c r="DB40" i="3"/>
  <c r="DB213" i="3" s="1"/>
  <c r="DA40" i="3"/>
  <c r="DA213" i="3" s="1"/>
  <c r="CZ40" i="3"/>
  <c r="CZ213" i="3" s="1"/>
  <c r="CY40" i="3"/>
  <c r="CY213" i="3" s="1"/>
  <c r="CX40" i="3"/>
  <c r="CX213" i="3" s="1"/>
  <c r="CW40" i="3"/>
  <c r="CW213" i="3" s="1"/>
  <c r="CV40" i="3"/>
  <c r="CV213" i="3" s="1"/>
  <c r="CU40" i="3"/>
  <c r="CU213" i="3" s="1"/>
  <c r="CT40" i="3"/>
  <c r="CT213" i="3" s="1"/>
  <c r="CS40" i="3"/>
  <c r="CS213" i="3" s="1"/>
  <c r="CR40" i="3"/>
  <c r="CR213" i="3" s="1"/>
  <c r="CQ40" i="3"/>
  <c r="CQ213" i="3" s="1"/>
  <c r="CP40" i="3"/>
  <c r="CP213" i="3" s="1"/>
  <c r="CO40" i="3"/>
  <c r="CO213" i="3" s="1"/>
  <c r="CN40" i="3"/>
  <c r="CN213" i="3" s="1"/>
  <c r="CM40" i="3"/>
  <c r="CM213" i="3" s="1"/>
  <c r="CL40" i="3"/>
  <c r="CL213" i="3" s="1"/>
  <c r="CK40" i="3"/>
  <c r="CK213" i="3" s="1"/>
  <c r="CJ40" i="3"/>
  <c r="CJ213" i="3" s="1"/>
  <c r="CI40" i="3"/>
  <c r="CI213" i="3" s="1"/>
  <c r="CH40" i="3"/>
  <c r="CH213" i="3" s="1"/>
  <c r="CG40" i="3"/>
  <c r="CG213" i="3" s="1"/>
  <c r="CF40" i="3"/>
  <c r="CF213" i="3" s="1"/>
  <c r="CE40" i="3"/>
  <c r="CE213" i="3" s="1"/>
  <c r="CD40" i="3"/>
  <c r="CD213" i="3" s="1"/>
  <c r="CC40" i="3"/>
  <c r="CC213" i="3" s="1"/>
  <c r="CB40" i="3"/>
  <c r="CB213" i="3" s="1"/>
  <c r="CA40" i="3"/>
  <c r="CA213" i="3" s="1"/>
  <c r="BZ40" i="3"/>
  <c r="BZ213" i="3" s="1"/>
  <c r="BY40" i="3"/>
  <c r="BY213" i="3" s="1"/>
  <c r="BX40" i="3"/>
  <c r="BX213" i="3" s="1"/>
  <c r="BW40" i="3"/>
  <c r="BW213" i="3" s="1"/>
  <c r="BV40" i="3"/>
  <c r="BV213" i="3" s="1"/>
  <c r="BU40" i="3"/>
  <c r="BU213" i="3" s="1"/>
  <c r="BT40" i="3"/>
  <c r="BT213" i="3" s="1"/>
  <c r="BS40" i="3"/>
  <c r="BS213" i="3" s="1"/>
  <c r="BR40" i="3"/>
  <c r="BR213" i="3" s="1"/>
  <c r="BQ40" i="3"/>
  <c r="BQ213" i="3" s="1"/>
  <c r="BP40" i="3"/>
  <c r="BP213" i="3" s="1"/>
  <c r="BO40" i="3"/>
  <c r="BO213" i="3" s="1"/>
  <c r="BN40" i="3"/>
  <c r="BN213" i="3" s="1"/>
  <c r="BM40" i="3"/>
  <c r="BM213" i="3" s="1"/>
  <c r="BL40" i="3"/>
  <c r="BL213" i="3" s="1"/>
  <c r="BK40" i="3"/>
  <c r="BK213" i="3" s="1"/>
  <c r="BJ40" i="3"/>
  <c r="BJ213" i="3" s="1"/>
  <c r="BI40" i="3"/>
  <c r="BI213" i="3" s="1"/>
  <c r="BH40" i="3"/>
  <c r="BH213" i="3" s="1"/>
  <c r="BG40" i="3"/>
  <c r="BG213" i="3" s="1"/>
  <c r="BF40" i="3"/>
  <c r="BF213" i="3" s="1"/>
  <c r="BE40" i="3"/>
  <c r="BE213" i="3" s="1"/>
  <c r="BD40" i="3"/>
  <c r="BD213" i="3" s="1"/>
  <c r="BC40" i="3"/>
  <c r="BC213" i="3" s="1"/>
  <c r="BB40" i="3"/>
  <c r="BB213" i="3" s="1"/>
  <c r="BA40" i="3"/>
  <c r="BA213" i="3" s="1"/>
  <c r="AZ40" i="3"/>
  <c r="AZ213" i="3" s="1"/>
  <c r="AY40" i="3"/>
  <c r="AY213" i="3" s="1"/>
  <c r="AX40" i="3"/>
  <c r="AX213" i="3" s="1"/>
  <c r="AW40" i="3"/>
  <c r="AW213" i="3" s="1"/>
  <c r="AV40" i="3"/>
  <c r="AV213" i="3" s="1"/>
  <c r="AU40" i="3"/>
  <c r="AU213" i="3" s="1"/>
  <c r="AT40" i="3"/>
  <c r="AT213" i="3" s="1"/>
  <c r="AS40" i="3"/>
  <c r="AS213" i="3" s="1"/>
  <c r="AR40" i="3"/>
  <c r="AR213" i="3" s="1"/>
  <c r="AQ40" i="3"/>
  <c r="AQ213" i="3" s="1"/>
  <c r="AP40" i="3"/>
  <c r="AP213" i="3" s="1"/>
  <c r="AO40" i="3"/>
  <c r="AO213" i="3" s="1"/>
  <c r="AN40" i="3"/>
  <c r="AN213" i="3" s="1"/>
  <c r="AM40" i="3"/>
  <c r="AM213" i="3" s="1"/>
  <c r="AL40" i="3"/>
  <c r="AL213" i="3" s="1"/>
  <c r="AK40" i="3"/>
  <c r="AK213" i="3" s="1"/>
  <c r="AJ40" i="3"/>
  <c r="AJ213" i="3" s="1"/>
  <c r="AI40" i="3"/>
  <c r="AI213" i="3" s="1"/>
  <c r="AH40" i="3"/>
  <c r="AH213" i="3" s="1"/>
  <c r="AG40" i="3"/>
  <c r="AG213" i="3" s="1"/>
  <c r="AF40" i="3"/>
  <c r="AF213" i="3" s="1"/>
  <c r="AE40" i="3"/>
  <c r="AE213" i="3" s="1"/>
  <c r="AD40" i="3"/>
  <c r="AD213" i="3" s="1"/>
  <c r="AC40" i="3"/>
  <c r="AC213" i="3" s="1"/>
  <c r="AB40" i="3"/>
  <c r="AB213" i="3" s="1"/>
  <c r="AA40" i="3"/>
  <c r="AA213" i="3" s="1"/>
  <c r="Z40" i="3"/>
  <c r="Z213" i="3" s="1"/>
  <c r="Y40" i="3"/>
  <c r="Y213" i="3" s="1"/>
  <c r="X40" i="3"/>
  <c r="X213" i="3" s="1"/>
  <c r="W40" i="3"/>
  <c r="W213" i="3" s="1"/>
  <c r="V40" i="3"/>
  <c r="V213" i="3" s="1"/>
  <c r="U40" i="3"/>
  <c r="U213" i="3" s="1"/>
  <c r="T40" i="3"/>
  <c r="T213" i="3" s="1"/>
  <c r="S40" i="3"/>
  <c r="S213" i="3" s="1"/>
  <c r="R40" i="3"/>
  <c r="R213" i="3" s="1"/>
  <c r="Q40" i="3"/>
  <c r="Q213" i="3" s="1"/>
  <c r="P40" i="3"/>
  <c r="P213" i="3" s="1"/>
  <c r="O40" i="3"/>
  <c r="O213" i="3" s="1"/>
  <c r="N40" i="3"/>
  <c r="N213" i="3" s="1"/>
  <c r="M40" i="3"/>
  <c r="M213" i="3" s="1"/>
  <c r="L40" i="3"/>
  <c r="L213" i="3" s="1"/>
  <c r="K40" i="3"/>
  <c r="K213" i="3" s="1"/>
  <c r="J40" i="3"/>
  <c r="J213" i="3" s="1"/>
  <c r="I40" i="3"/>
  <c r="I213" i="3" s="1"/>
  <c r="H40" i="3"/>
  <c r="H213" i="3" s="1"/>
  <c r="G40" i="3"/>
  <c r="G213" i="3" s="1"/>
  <c r="F40" i="3"/>
  <c r="F213" i="3" s="1"/>
  <c r="E40" i="3"/>
  <c r="E213" i="3" s="1"/>
  <c r="D40" i="3"/>
  <c r="D213" i="3" s="1"/>
  <c r="FZ36" i="3"/>
  <c r="FZ35" i="3"/>
  <c r="FZ33" i="3"/>
  <c r="FZ32" i="3"/>
  <c r="FZ31" i="3"/>
  <c r="FZ30" i="3"/>
  <c r="FZ29" i="3"/>
  <c r="FZ28" i="3"/>
  <c r="FZ27" i="3"/>
  <c r="FZ26" i="3"/>
  <c r="FZ25" i="3"/>
  <c r="FZ24" i="3"/>
  <c r="FZ23" i="3"/>
  <c r="FZ22" i="3"/>
  <c r="FZ21" i="3"/>
  <c r="FZ20" i="3"/>
  <c r="FZ18" i="3"/>
  <c r="FZ17" i="3"/>
  <c r="FZ15" i="3"/>
  <c r="FZ14" i="3"/>
  <c r="FZ13" i="3"/>
  <c r="FZ12" i="3"/>
  <c r="FX11" i="3"/>
  <c r="FX16" i="3" s="1"/>
  <c r="FX85" i="3" s="1"/>
  <c r="FW11" i="3"/>
  <c r="FW16" i="3" s="1"/>
  <c r="FW85" i="3" s="1"/>
  <c r="FV11" i="3"/>
  <c r="FV16" i="3" s="1"/>
  <c r="FV85" i="3" s="1"/>
  <c r="FU11" i="3"/>
  <c r="FU16" i="3" s="1"/>
  <c r="FU85" i="3" s="1"/>
  <c r="FT11" i="3"/>
  <c r="FT16" i="3" s="1"/>
  <c r="FT85" i="3" s="1"/>
  <c r="FS11" i="3"/>
  <c r="FS16" i="3" s="1"/>
  <c r="FS85" i="3" s="1"/>
  <c r="FR11" i="3"/>
  <c r="FR16" i="3" s="1"/>
  <c r="FR85" i="3" s="1"/>
  <c r="FQ11" i="3"/>
  <c r="FQ16" i="3" s="1"/>
  <c r="FQ85" i="3" s="1"/>
  <c r="FP11" i="3"/>
  <c r="FP16" i="3" s="1"/>
  <c r="FP85" i="3" s="1"/>
  <c r="FO11" i="3"/>
  <c r="FO16" i="3" s="1"/>
  <c r="FO85" i="3" s="1"/>
  <c r="FN11" i="3"/>
  <c r="FN16" i="3" s="1"/>
  <c r="FN85" i="3" s="1"/>
  <c r="FM11" i="3"/>
  <c r="FM16" i="3" s="1"/>
  <c r="FM85" i="3" s="1"/>
  <c r="FL11" i="3"/>
  <c r="FL16" i="3" s="1"/>
  <c r="FL85" i="3" s="1"/>
  <c r="FK11" i="3"/>
  <c r="FK16" i="3" s="1"/>
  <c r="FK85" i="3" s="1"/>
  <c r="FJ11" i="3"/>
  <c r="FJ16" i="3" s="1"/>
  <c r="FJ85" i="3" s="1"/>
  <c r="FI11" i="3"/>
  <c r="FI16" i="3" s="1"/>
  <c r="FI85" i="3" s="1"/>
  <c r="FH11" i="3"/>
  <c r="FH16" i="3" s="1"/>
  <c r="FH85" i="3" s="1"/>
  <c r="FG11" i="3"/>
  <c r="FG16" i="3" s="1"/>
  <c r="FG85" i="3" s="1"/>
  <c r="FF11" i="3"/>
  <c r="FF16" i="3" s="1"/>
  <c r="FF85" i="3" s="1"/>
  <c r="FE11" i="3"/>
  <c r="FE16" i="3" s="1"/>
  <c r="FE85" i="3" s="1"/>
  <c r="FD11" i="3"/>
  <c r="FD16" i="3" s="1"/>
  <c r="FD85" i="3" s="1"/>
  <c r="FC11" i="3"/>
  <c r="FC16" i="3" s="1"/>
  <c r="FC85" i="3" s="1"/>
  <c r="FB11" i="3"/>
  <c r="FB16" i="3" s="1"/>
  <c r="FB85" i="3" s="1"/>
  <c r="FA11" i="3"/>
  <c r="FA16" i="3" s="1"/>
  <c r="FA85" i="3" s="1"/>
  <c r="EZ11" i="3"/>
  <c r="EZ16" i="3" s="1"/>
  <c r="EZ85" i="3" s="1"/>
  <c r="EY11" i="3"/>
  <c r="EY16" i="3" s="1"/>
  <c r="EY85" i="3" s="1"/>
  <c r="EX11" i="3"/>
  <c r="EX16" i="3" s="1"/>
  <c r="EX85" i="3" s="1"/>
  <c r="EW11" i="3"/>
  <c r="EW16" i="3" s="1"/>
  <c r="EW85" i="3" s="1"/>
  <c r="EV11" i="3"/>
  <c r="EV16" i="3" s="1"/>
  <c r="EV85" i="3" s="1"/>
  <c r="EU11" i="3"/>
  <c r="EU16" i="3" s="1"/>
  <c r="EU85" i="3" s="1"/>
  <c r="ET11" i="3"/>
  <c r="ET16" i="3" s="1"/>
  <c r="ET85" i="3" s="1"/>
  <c r="ES11" i="3"/>
  <c r="ES16" i="3" s="1"/>
  <c r="ES85" i="3" s="1"/>
  <c r="ER11" i="3"/>
  <c r="ER16" i="3" s="1"/>
  <c r="ER85" i="3" s="1"/>
  <c r="EQ11" i="3"/>
  <c r="EQ16" i="3" s="1"/>
  <c r="EQ85" i="3" s="1"/>
  <c r="EP11" i="3"/>
  <c r="EP16" i="3" s="1"/>
  <c r="EP85" i="3" s="1"/>
  <c r="EO11" i="3"/>
  <c r="EO16" i="3" s="1"/>
  <c r="EO85" i="3" s="1"/>
  <c r="EN11" i="3"/>
  <c r="EN16" i="3" s="1"/>
  <c r="EN85" i="3" s="1"/>
  <c r="EM11" i="3"/>
  <c r="EM16" i="3" s="1"/>
  <c r="EM85" i="3" s="1"/>
  <c r="EL11" i="3"/>
  <c r="EL16" i="3" s="1"/>
  <c r="EL85" i="3" s="1"/>
  <c r="EK11" i="3"/>
  <c r="EK16" i="3" s="1"/>
  <c r="EK85" i="3" s="1"/>
  <c r="EJ11" i="3"/>
  <c r="EJ16" i="3" s="1"/>
  <c r="EJ85" i="3" s="1"/>
  <c r="EI11" i="3"/>
  <c r="EI16" i="3" s="1"/>
  <c r="EI85" i="3" s="1"/>
  <c r="EH11" i="3"/>
  <c r="EH16" i="3" s="1"/>
  <c r="EH85" i="3" s="1"/>
  <c r="EG11" i="3"/>
  <c r="EG16" i="3" s="1"/>
  <c r="EG85" i="3" s="1"/>
  <c r="EF11" i="3"/>
  <c r="EF16" i="3" s="1"/>
  <c r="EF85" i="3" s="1"/>
  <c r="EE11" i="3"/>
  <c r="EE16" i="3" s="1"/>
  <c r="EE85" i="3" s="1"/>
  <c r="ED11" i="3"/>
  <c r="ED16" i="3" s="1"/>
  <c r="ED85" i="3" s="1"/>
  <c r="EC11" i="3"/>
  <c r="EC16" i="3" s="1"/>
  <c r="EC85" i="3" s="1"/>
  <c r="EB11" i="3"/>
  <c r="EB16" i="3" s="1"/>
  <c r="EB85" i="3" s="1"/>
  <c r="EA11" i="3"/>
  <c r="EA16" i="3" s="1"/>
  <c r="EA85" i="3" s="1"/>
  <c r="DZ11" i="3"/>
  <c r="DZ16" i="3" s="1"/>
  <c r="DZ85" i="3" s="1"/>
  <c r="DY11" i="3"/>
  <c r="DY16" i="3" s="1"/>
  <c r="DY85" i="3" s="1"/>
  <c r="DX11" i="3"/>
  <c r="DX16" i="3" s="1"/>
  <c r="DX85" i="3" s="1"/>
  <c r="DW11" i="3"/>
  <c r="DW16" i="3" s="1"/>
  <c r="DW85" i="3" s="1"/>
  <c r="DV11" i="3"/>
  <c r="DV16" i="3" s="1"/>
  <c r="DV85" i="3" s="1"/>
  <c r="DU11" i="3"/>
  <c r="DU16" i="3" s="1"/>
  <c r="DU85" i="3" s="1"/>
  <c r="DT11" i="3"/>
  <c r="DT16" i="3" s="1"/>
  <c r="DT85" i="3" s="1"/>
  <c r="DS11" i="3"/>
  <c r="DS16" i="3" s="1"/>
  <c r="DS85" i="3" s="1"/>
  <c r="DR11" i="3"/>
  <c r="DR16" i="3" s="1"/>
  <c r="DR85" i="3" s="1"/>
  <c r="DQ11" i="3"/>
  <c r="DQ16" i="3" s="1"/>
  <c r="DQ85" i="3" s="1"/>
  <c r="DP11" i="3"/>
  <c r="DP16" i="3" s="1"/>
  <c r="DP85" i="3" s="1"/>
  <c r="DO11" i="3"/>
  <c r="DO16" i="3" s="1"/>
  <c r="DO85" i="3" s="1"/>
  <c r="DN11" i="3"/>
  <c r="DN16" i="3" s="1"/>
  <c r="DN85" i="3" s="1"/>
  <c r="DM11" i="3"/>
  <c r="DM16" i="3" s="1"/>
  <c r="DM85" i="3" s="1"/>
  <c r="DL11" i="3"/>
  <c r="DL16" i="3" s="1"/>
  <c r="DL85" i="3" s="1"/>
  <c r="DK11" i="3"/>
  <c r="DK16" i="3" s="1"/>
  <c r="DK85" i="3" s="1"/>
  <c r="DJ11" i="3"/>
  <c r="DJ16" i="3" s="1"/>
  <c r="DJ85" i="3" s="1"/>
  <c r="DI11" i="3"/>
  <c r="DI16" i="3" s="1"/>
  <c r="DI85" i="3" s="1"/>
  <c r="DH11" i="3"/>
  <c r="DH16" i="3" s="1"/>
  <c r="DH85" i="3" s="1"/>
  <c r="DG11" i="3"/>
  <c r="DG16" i="3" s="1"/>
  <c r="DG85" i="3" s="1"/>
  <c r="DF11" i="3"/>
  <c r="DF16" i="3" s="1"/>
  <c r="DF85" i="3" s="1"/>
  <c r="DE11" i="3"/>
  <c r="DE16" i="3" s="1"/>
  <c r="DE85" i="3" s="1"/>
  <c r="DD11" i="3"/>
  <c r="DD16" i="3" s="1"/>
  <c r="DD85" i="3" s="1"/>
  <c r="DC11" i="3"/>
  <c r="DC16" i="3" s="1"/>
  <c r="DC85" i="3" s="1"/>
  <c r="DB11" i="3"/>
  <c r="DB16" i="3" s="1"/>
  <c r="DB85" i="3" s="1"/>
  <c r="DA11" i="3"/>
  <c r="DA16" i="3" s="1"/>
  <c r="DA85" i="3" s="1"/>
  <c r="CZ11" i="3"/>
  <c r="CZ16" i="3" s="1"/>
  <c r="CZ85" i="3" s="1"/>
  <c r="CY11" i="3"/>
  <c r="CY16" i="3" s="1"/>
  <c r="CY85" i="3" s="1"/>
  <c r="CX11" i="3"/>
  <c r="CX16" i="3" s="1"/>
  <c r="CX85" i="3" s="1"/>
  <c r="CW11" i="3"/>
  <c r="CW16" i="3" s="1"/>
  <c r="CW85" i="3" s="1"/>
  <c r="CV11" i="3"/>
  <c r="CV16" i="3" s="1"/>
  <c r="CV85" i="3" s="1"/>
  <c r="CU11" i="3"/>
  <c r="CU16" i="3" s="1"/>
  <c r="CU85" i="3" s="1"/>
  <c r="CT11" i="3"/>
  <c r="CT16" i="3" s="1"/>
  <c r="CT85" i="3" s="1"/>
  <c r="CS11" i="3"/>
  <c r="CS16" i="3" s="1"/>
  <c r="CS85" i="3" s="1"/>
  <c r="CR11" i="3"/>
  <c r="CR16" i="3" s="1"/>
  <c r="CR85" i="3" s="1"/>
  <c r="CQ11" i="3"/>
  <c r="CQ16" i="3" s="1"/>
  <c r="CQ85" i="3" s="1"/>
  <c r="CP11" i="3"/>
  <c r="CP16" i="3" s="1"/>
  <c r="CP85" i="3" s="1"/>
  <c r="CO11" i="3"/>
  <c r="CO16" i="3" s="1"/>
  <c r="CO85" i="3" s="1"/>
  <c r="CN11" i="3"/>
  <c r="CN16" i="3" s="1"/>
  <c r="CN85" i="3" s="1"/>
  <c r="CM11" i="3"/>
  <c r="CM16" i="3" s="1"/>
  <c r="CM85" i="3" s="1"/>
  <c r="CL11" i="3"/>
  <c r="CL16" i="3" s="1"/>
  <c r="CL85" i="3" s="1"/>
  <c r="CK11" i="3"/>
  <c r="CK16" i="3" s="1"/>
  <c r="CK85" i="3" s="1"/>
  <c r="CJ11" i="3"/>
  <c r="CJ16" i="3" s="1"/>
  <c r="CJ85" i="3" s="1"/>
  <c r="CI11" i="3"/>
  <c r="CI16" i="3" s="1"/>
  <c r="CI85" i="3" s="1"/>
  <c r="CH11" i="3"/>
  <c r="CH16" i="3" s="1"/>
  <c r="CH85" i="3" s="1"/>
  <c r="CG11" i="3"/>
  <c r="CG16" i="3" s="1"/>
  <c r="CG85" i="3" s="1"/>
  <c r="CF11" i="3"/>
  <c r="CF16" i="3" s="1"/>
  <c r="CF85" i="3" s="1"/>
  <c r="CE11" i="3"/>
  <c r="CE16" i="3" s="1"/>
  <c r="CE85" i="3" s="1"/>
  <c r="CD11" i="3"/>
  <c r="CD16" i="3" s="1"/>
  <c r="CD85" i="3" s="1"/>
  <c r="CC11" i="3"/>
  <c r="CC16" i="3" s="1"/>
  <c r="CC85" i="3" s="1"/>
  <c r="CB11" i="3"/>
  <c r="CB16" i="3" s="1"/>
  <c r="CB85" i="3" s="1"/>
  <c r="CA11" i="3"/>
  <c r="CA16" i="3" s="1"/>
  <c r="CA85" i="3" s="1"/>
  <c r="BZ11" i="3"/>
  <c r="BZ16" i="3" s="1"/>
  <c r="BZ85" i="3" s="1"/>
  <c r="BY11" i="3"/>
  <c r="BY16" i="3" s="1"/>
  <c r="BY85" i="3" s="1"/>
  <c r="BX11" i="3"/>
  <c r="BX16" i="3" s="1"/>
  <c r="BX85" i="3" s="1"/>
  <c r="BW11" i="3"/>
  <c r="BW16" i="3" s="1"/>
  <c r="BW85" i="3" s="1"/>
  <c r="BV11" i="3"/>
  <c r="BV16" i="3" s="1"/>
  <c r="BV85" i="3" s="1"/>
  <c r="BU11" i="3"/>
  <c r="BU16" i="3" s="1"/>
  <c r="BU85" i="3" s="1"/>
  <c r="BT11" i="3"/>
  <c r="BT16" i="3" s="1"/>
  <c r="BT85" i="3" s="1"/>
  <c r="BS11" i="3"/>
  <c r="BS16" i="3" s="1"/>
  <c r="BS85" i="3" s="1"/>
  <c r="BR11" i="3"/>
  <c r="BR16" i="3" s="1"/>
  <c r="BR85" i="3" s="1"/>
  <c r="BQ11" i="3"/>
  <c r="BQ16" i="3" s="1"/>
  <c r="BQ85" i="3" s="1"/>
  <c r="BP11" i="3"/>
  <c r="BP16" i="3" s="1"/>
  <c r="BP85" i="3" s="1"/>
  <c r="BO11" i="3"/>
  <c r="BO16" i="3" s="1"/>
  <c r="BO85" i="3" s="1"/>
  <c r="BN11" i="3"/>
  <c r="BN16" i="3" s="1"/>
  <c r="BN85" i="3" s="1"/>
  <c r="BM11" i="3"/>
  <c r="BM16" i="3" s="1"/>
  <c r="BM85" i="3" s="1"/>
  <c r="BL11" i="3"/>
  <c r="BL16" i="3" s="1"/>
  <c r="BL85" i="3" s="1"/>
  <c r="BK11" i="3"/>
  <c r="BK16" i="3" s="1"/>
  <c r="BK85" i="3" s="1"/>
  <c r="BJ11" i="3"/>
  <c r="BJ16" i="3" s="1"/>
  <c r="BJ85" i="3" s="1"/>
  <c r="BI11" i="3"/>
  <c r="BI16" i="3" s="1"/>
  <c r="BI85" i="3" s="1"/>
  <c r="BH11" i="3"/>
  <c r="BH16" i="3" s="1"/>
  <c r="BH85" i="3" s="1"/>
  <c r="BG11" i="3"/>
  <c r="BG16" i="3" s="1"/>
  <c r="BG85" i="3" s="1"/>
  <c r="BF11" i="3"/>
  <c r="BF16" i="3" s="1"/>
  <c r="BF85" i="3" s="1"/>
  <c r="BE11" i="3"/>
  <c r="BE16" i="3" s="1"/>
  <c r="BE85" i="3" s="1"/>
  <c r="BD11" i="3"/>
  <c r="BD16" i="3" s="1"/>
  <c r="BD85" i="3" s="1"/>
  <c r="BC11" i="3"/>
  <c r="BC16" i="3" s="1"/>
  <c r="BC85" i="3" s="1"/>
  <c r="BB11" i="3"/>
  <c r="BB16" i="3" s="1"/>
  <c r="BB85" i="3" s="1"/>
  <c r="BA11" i="3"/>
  <c r="BA16" i="3" s="1"/>
  <c r="BA85" i="3" s="1"/>
  <c r="AZ11" i="3"/>
  <c r="AZ16" i="3" s="1"/>
  <c r="AZ85" i="3" s="1"/>
  <c r="AY11" i="3"/>
  <c r="AY16" i="3" s="1"/>
  <c r="AY85" i="3" s="1"/>
  <c r="AX11" i="3"/>
  <c r="AX16" i="3" s="1"/>
  <c r="AX85" i="3" s="1"/>
  <c r="AW11" i="3"/>
  <c r="AW16" i="3" s="1"/>
  <c r="AW85" i="3" s="1"/>
  <c r="AV11" i="3"/>
  <c r="AV16" i="3" s="1"/>
  <c r="AV85" i="3" s="1"/>
  <c r="AU11" i="3"/>
  <c r="AU16" i="3" s="1"/>
  <c r="AU85" i="3" s="1"/>
  <c r="AT11" i="3"/>
  <c r="AT16" i="3" s="1"/>
  <c r="AT85" i="3" s="1"/>
  <c r="AS11" i="3"/>
  <c r="AS16" i="3" s="1"/>
  <c r="AS85" i="3" s="1"/>
  <c r="AR11" i="3"/>
  <c r="AR16" i="3" s="1"/>
  <c r="AR85" i="3" s="1"/>
  <c r="AQ11" i="3"/>
  <c r="AQ16" i="3" s="1"/>
  <c r="AQ85" i="3" s="1"/>
  <c r="AP11" i="3"/>
  <c r="AP16" i="3" s="1"/>
  <c r="AP85" i="3" s="1"/>
  <c r="AO11" i="3"/>
  <c r="AO16" i="3" s="1"/>
  <c r="AO85" i="3" s="1"/>
  <c r="AN11" i="3"/>
  <c r="AN16" i="3" s="1"/>
  <c r="AN85" i="3" s="1"/>
  <c r="AM11" i="3"/>
  <c r="AM16" i="3" s="1"/>
  <c r="AM85" i="3" s="1"/>
  <c r="AL11" i="3"/>
  <c r="AL16" i="3" s="1"/>
  <c r="AL85" i="3" s="1"/>
  <c r="AK11" i="3"/>
  <c r="AK16" i="3" s="1"/>
  <c r="AK85" i="3" s="1"/>
  <c r="AJ11" i="3"/>
  <c r="AJ16" i="3" s="1"/>
  <c r="AJ85" i="3" s="1"/>
  <c r="AI11" i="3"/>
  <c r="AI16" i="3" s="1"/>
  <c r="AI85" i="3" s="1"/>
  <c r="AH11" i="3"/>
  <c r="AH16" i="3" s="1"/>
  <c r="AH85" i="3" s="1"/>
  <c r="AG11" i="3"/>
  <c r="AG16" i="3" s="1"/>
  <c r="AG85" i="3" s="1"/>
  <c r="AF11" i="3"/>
  <c r="AF16" i="3" s="1"/>
  <c r="AF85" i="3" s="1"/>
  <c r="AE11" i="3"/>
  <c r="AE16" i="3" s="1"/>
  <c r="AE85" i="3" s="1"/>
  <c r="AD11" i="3"/>
  <c r="AD16" i="3" s="1"/>
  <c r="AD85" i="3" s="1"/>
  <c r="AC11" i="3"/>
  <c r="AC16" i="3" s="1"/>
  <c r="AC85" i="3" s="1"/>
  <c r="AB11" i="3"/>
  <c r="AB16" i="3" s="1"/>
  <c r="AB85" i="3" s="1"/>
  <c r="AA11" i="3"/>
  <c r="AA16" i="3" s="1"/>
  <c r="AA85" i="3" s="1"/>
  <c r="Z11" i="3"/>
  <c r="Z16" i="3" s="1"/>
  <c r="Z85" i="3" s="1"/>
  <c r="Y11" i="3"/>
  <c r="Y16" i="3" s="1"/>
  <c r="Y85" i="3" s="1"/>
  <c r="X11" i="3"/>
  <c r="X16" i="3" s="1"/>
  <c r="X85" i="3" s="1"/>
  <c r="W11" i="3"/>
  <c r="W16" i="3" s="1"/>
  <c r="W85" i="3" s="1"/>
  <c r="V11" i="3"/>
  <c r="V16" i="3" s="1"/>
  <c r="V85" i="3" s="1"/>
  <c r="U11" i="3"/>
  <c r="U16" i="3" s="1"/>
  <c r="U85" i="3" s="1"/>
  <c r="T11" i="3"/>
  <c r="T16" i="3" s="1"/>
  <c r="T85" i="3" s="1"/>
  <c r="S11" i="3"/>
  <c r="S16" i="3" s="1"/>
  <c r="S85" i="3" s="1"/>
  <c r="R11" i="3"/>
  <c r="R16" i="3" s="1"/>
  <c r="R85" i="3" s="1"/>
  <c r="Q11" i="3"/>
  <c r="Q16" i="3" s="1"/>
  <c r="Q85" i="3" s="1"/>
  <c r="P11" i="3"/>
  <c r="P16" i="3" s="1"/>
  <c r="P85" i="3" s="1"/>
  <c r="O11" i="3"/>
  <c r="O16" i="3" s="1"/>
  <c r="O85" i="3" s="1"/>
  <c r="N11" i="3"/>
  <c r="N16" i="3" s="1"/>
  <c r="N85" i="3" s="1"/>
  <c r="M11" i="3"/>
  <c r="M16" i="3" s="1"/>
  <c r="M85" i="3" s="1"/>
  <c r="L11" i="3"/>
  <c r="L16" i="3" s="1"/>
  <c r="L85" i="3" s="1"/>
  <c r="K11" i="3"/>
  <c r="K16" i="3" s="1"/>
  <c r="K85" i="3" s="1"/>
  <c r="J11" i="3"/>
  <c r="J16" i="3" s="1"/>
  <c r="J85" i="3" s="1"/>
  <c r="I11" i="3"/>
  <c r="I16" i="3" s="1"/>
  <c r="I85" i="3" s="1"/>
  <c r="H11" i="3"/>
  <c r="H16" i="3" s="1"/>
  <c r="H85" i="3" s="1"/>
  <c r="G11" i="3"/>
  <c r="G16" i="3" s="1"/>
  <c r="G85" i="3" s="1"/>
  <c r="F11" i="3"/>
  <c r="F16" i="3" s="1"/>
  <c r="F85" i="3" s="1"/>
  <c r="E11" i="3"/>
  <c r="E16" i="3" s="1"/>
  <c r="E85" i="3" s="1"/>
  <c r="D11" i="3"/>
  <c r="D16" i="3" s="1"/>
  <c r="D85" i="3" s="1"/>
  <c r="C11" i="3"/>
  <c r="C16" i="3" s="1"/>
  <c r="C85" i="3" s="1"/>
  <c r="C90" i="3" s="1"/>
  <c r="C96" i="3" s="1"/>
  <c r="FZ10" i="3"/>
  <c r="FZ9" i="3"/>
  <c r="FZ8" i="3"/>
  <c r="B5" i="3"/>
  <c r="C41" i="3" s="1"/>
  <c r="C173" i="3" s="1"/>
  <c r="B4" i="3"/>
  <c r="C39" i="3" s="1"/>
  <c r="C103" i="3" l="1"/>
  <c r="C127" i="3"/>
  <c r="C72" i="1"/>
  <c r="R16" i="1"/>
  <c r="C16" i="7" s="1"/>
  <c r="C63" i="7" s="1"/>
  <c r="H8" i="7" s="1"/>
  <c r="C11" i="7"/>
  <c r="E5" i="7" s="1"/>
  <c r="C118" i="3"/>
  <c r="C121" i="3"/>
  <c r="C174" i="3"/>
  <c r="C182" i="3" s="1"/>
  <c r="C177" i="3"/>
  <c r="C124" i="1"/>
  <c r="C130" i="1"/>
  <c r="F134" i="3"/>
  <c r="F135" i="3" s="1"/>
  <c r="F139" i="3" s="1"/>
  <c r="R134" i="3"/>
  <c r="R135" i="3" s="1"/>
  <c r="R139" i="3" s="1"/>
  <c r="AD134" i="3"/>
  <c r="AD135" i="3" s="1"/>
  <c r="AD139" i="3" s="1"/>
  <c r="AP134" i="3"/>
  <c r="AP135" i="3" s="1"/>
  <c r="AP139" i="3" s="1"/>
  <c r="BB134" i="3"/>
  <c r="BB135" i="3" s="1"/>
  <c r="BB139" i="3" s="1"/>
  <c r="BZ134" i="3"/>
  <c r="BZ135" i="3" s="1"/>
  <c r="BZ139" i="3" s="1"/>
  <c r="CL134" i="3"/>
  <c r="CL135" i="3" s="1"/>
  <c r="CL139" i="3" s="1"/>
  <c r="DJ134" i="3"/>
  <c r="DJ135" i="3" s="1"/>
  <c r="DJ139" i="3" s="1"/>
  <c r="DV134" i="3"/>
  <c r="DV135" i="3" s="1"/>
  <c r="DV139" i="3" s="1"/>
  <c r="EH134" i="3"/>
  <c r="EH135" i="3" s="1"/>
  <c r="EH139" i="3" s="1"/>
  <c r="G134" i="3"/>
  <c r="G135" i="3" s="1"/>
  <c r="G139" i="3" s="1"/>
  <c r="S134" i="3"/>
  <c r="S135" i="3" s="1"/>
  <c r="S139" i="3" s="1"/>
  <c r="AE134" i="3"/>
  <c r="AE135" i="3" s="1"/>
  <c r="AE139" i="3" s="1"/>
  <c r="AQ134" i="3"/>
  <c r="AQ135" i="3" s="1"/>
  <c r="AQ139" i="3" s="1"/>
  <c r="BC134" i="3"/>
  <c r="BC135" i="3" s="1"/>
  <c r="BC139" i="3" s="1"/>
  <c r="BO134" i="3"/>
  <c r="BO135" i="3" s="1"/>
  <c r="BO139" i="3" s="1"/>
  <c r="CA134" i="3"/>
  <c r="CA135" i="3" s="1"/>
  <c r="CA139" i="3" s="1"/>
  <c r="CM134" i="3"/>
  <c r="CM135" i="3" s="1"/>
  <c r="CM139" i="3" s="1"/>
  <c r="CY134" i="3"/>
  <c r="CY135" i="3" s="1"/>
  <c r="CY139" i="3" s="1"/>
  <c r="DK134" i="3"/>
  <c r="DK135" i="3" s="1"/>
  <c r="DW134" i="3"/>
  <c r="DW135" i="3" s="1"/>
  <c r="DW139" i="3" s="1"/>
  <c r="EI134" i="3"/>
  <c r="EI135" i="3" s="1"/>
  <c r="EI139" i="3" s="1"/>
  <c r="EU134" i="3"/>
  <c r="EU135" i="3" s="1"/>
  <c r="EU139" i="3" s="1"/>
  <c r="FG134" i="3"/>
  <c r="FG135" i="3" s="1"/>
  <c r="FG139" i="3" s="1"/>
  <c r="FS134" i="3"/>
  <c r="FS135" i="3" s="1"/>
  <c r="FS139" i="3" s="1"/>
  <c r="L134" i="3"/>
  <c r="L135" i="3" s="1"/>
  <c r="L139" i="3" s="1"/>
  <c r="X134" i="3"/>
  <c r="X135" i="3" s="1"/>
  <c r="X139" i="3" s="1"/>
  <c r="AJ134" i="3"/>
  <c r="AJ135" i="3" s="1"/>
  <c r="AJ139" i="3" s="1"/>
  <c r="AV134" i="3"/>
  <c r="AV135" i="3" s="1"/>
  <c r="AV139" i="3" s="1"/>
  <c r="BH134" i="3"/>
  <c r="BH135" i="3" s="1"/>
  <c r="BH139" i="3" s="1"/>
  <c r="BT134" i="3"/>
  <c r="BT135" i="3" s="1"/>
  <c r="BT139" i="3" s="1"/>
  <c r="CF134" i="3"/>
  <c r="CF135" i="3" s="1"/>
  <c r="CF139" i="3" s="1"/>
  <c r="CR134" i="3"/>
  <c r="CR135" i="3" s="1"/>
  <c r="CR139" i="3" s="1"/>
  <c r="DD134" i="3"/>
  <c r="DD135" i="3" s="1"/>
  <c r="DD139" i="3" s="1"/>
  <c r="DP134" i="3"/>
  <c r="DP135" i="3" s="1"/>
  <c r="DP139" i="3" s="1"/>
  <c r="EB134" i="3"/>
  <c r="EB135" i="3" s="1"/>
  <c r="EB139" i="3" s="1"/>
  <c r="EN134" i="3"/>
  <c r="EN135" i="3" s="1"/>
  <c r="EN139" i="3" s="1"/>
  <c r="EZ134" i="3"/>
  <c r="EZ135" i="3" s="1"/>
  <c r="EZ139" i="3" s="1"/>
  <c r="FL134" i="3"/>
  <c r="FL135" i="3" s="1"/>
  <c r="FL139" i="3" s="1"/>
  <c r="FX134" i="3"/>
  <c r="FX135" i="3" s="1"/>
  <c r="FX139" i="3" s="1"/>
  <c r="M134" i="3"/>
  <c r="M135" i="3" s="1"/>
  <c r="M139" i="3" s="1"/>
  <c r="Y134" i="3"/>
  <c r="Y135" i="3" s="1"/>
  <c r="Y139" i="3" s="1"/>
  <c r="AK134" i="3"/>
  <c r="AK135" i="3" s="1"/>
  <c r="AK139" i="3" s="1"/>
  <c r="AW134" i="3"/>
  <c r="AW135" i="3" s="1"/>
  <c r="AW139" i="3" s="1"/>
  <c r="BI134" i="3"/>
  <c r="BI135" i="3" s="1"/>
  <c r="BI139" i="3" s="1"/>
  <c r="BU134" i="3"/>
  <c r="BU135" i="3" s="1"/>
  <c r="BU139" i="3" s="1"/>
  <c r="CG134" i="3"/>
  <c r="CG135" i="3" s="1"/>
  <c r="CG139" i="3" s="1"/>
  <c r="CS134" i="3"/>
  <c r="CS135" i="3" s="1"/>
  <c r="CS139" i="3" s="1"/>
  <c r="DE134" i="3"/>
  <c r="DE135" i="3" s="1"/>
  <c r="DE139" i="3" s="1"/>
  <c r="DQ134" i="3"/>
  <c r="DQ135" i="3" s="1"/>
  <c r="DQ139" i="3" s="1"/>
  <c r="EC134" i="3"/>
  <c r="EC135" i="3" s="1"/>
  <c r="EC139" i="3" s="1"/>
  <c r="EO134" i="3"/>
  <c r="EO135" i="3" s="1"/>
  <c r="EO139" i="3" s="1"/>
  <c r="FA134" i="3"/>
  <c r="FA135" i="3" s="1"/>
  <c r="FA139" i="3" s="1"/>
  <c r="FM134" i="3"/>
  <c r="FM135" i="3" s="1"/>
  <c r="FM139" i="3" s="1"/>
  <c r="I105" i="3"/>
  <c r="U105" i="3"/>
  <c r="AG105" i="3"/>
  <c r="AS105" i="3"/>
  <c r="BE105" i="3"/>
  <c r="BQ105" i="3"/>
  <c r="CC105" i="3"/>
  <c r="N134" i="3"/>
  <c r="N135" i="3" s="1"/>
  <c r="N139" i="3" s="1"/>
  <c r="Z134" i="3"/>
  <c r="Z135" i="3" s="1"/>
  <c r="Z139" i="3" s="1"/>
  <c r="AL134" i="3"/>
  <c r="AL135" i="3" s="1"/>
  <c r="AL139" i="3" s="1"/>
  <c r="AX134" i="3"/>
  <c r="AX135" i="3" s="1"/>
  <c r="AX139" i="3" s="1"/>
  <c r="CH134" i="3"/>
  <c r="CH135" i="3" s="1"/>
  <c r="CH139" i="3" s="1"/>
  <c r="CT134" i="3"/>
  <c r="CT135" i="3" s="1"/>
  <c r="CT139" i="3" s="1"/>
  <c r="DR134" i="3"/>
  <c r="DR135" i="3" s="1"/>
  <c r="DR139" i="3" s="1"/>
  <c r="ED134" i="3"/>
  <c r="ED135" i="3" s="1"/>
  <c r="ED139" i="3" s="1"/>
  <c r="EP134" i="3"/>
  <c r="EP135" i="3" s="1"/>
  <c r="EP139" i="3" s="1"/>
  <c r="FB134" i="3"/>
  <c r="FB135" i="3" s="1"/>
  <c r="FB139" i="3" s="1"/>
  <c r="FN134" i="3"/>
  <c r="FN135" i="3" s="1"/>
  <c r="FN139" i="3" s="1"/>
  <c r="N105" i="3"/>
  <c r="Z105" i="3"/>
  <c r="AL105" i="3"/>
  <c r="AX105" i="3"/>
  <c r="BJ105" i="3"/>
  <c r="BV105" i="3"/>
  <c r="CH105" i="3"/>
  <c r="CT105" i="3"/>
  <c r="DF105" i="3"/>
  <c r="DR105" i="3"/>
  <c r="ED105" i="3"/>
  <c r="EP105" i="3"/>
  <c r="FB105" i="3"/>
  <c r="FN105" i="3"/>
  <c r="FX41" i="3"/>
  <c r="FX215" i="3" s="1"/>
  <c r="B3" i="1"/>
  <c r="EK39" i="3"/>
  <c r="B2" i="1"/>
  <c r="AC134" i="3"/>
  <c r="AC135" i="3" s="1"/>
  <c r="AC139" i="3" s="1"/>
  <c r="BA134" i="3"/>
  <c r="BA135" i="3" s="1"/>
  <c r="BA139" i="3" s="1"/>
  <c r="DI134" i="3"/>
  <c r="DI135" i="3" s="1"/>
  <c r="DI139" i="3" s="1"/>
  <c r="DU134" i="3"/>
  <c r="DU135" i="3" s="1"/>
  <c r="DU139" i="3" s="1"/>
  <c r="EG134" i="3"/>
  <c r="EG135" i="3" s="1"/>
  <c r="EG139" i="3" s="1"/>
  <c r="ES134" i="3"/>
  <c r="ES135" i="3" s="1"/>
  <c r="ES139" i="3" s="1"/>
  <c r="FE134" i="3"/>
  <c r="FE135" i="3" s="1"/>
  <c r="FE139" i="3" s="1"/>
  <c r="E105" i="3"/>
  <c r="Q105" i="3"/>
  <c r="AC105" i="3"/>
  <c r="AO105" i="3"/>
  <c r="BA105" i="3"/>
  <c r="BM105" i="3"/>
  <c r="BY105" i="3"/>
  <c r="CK105" i="3"/>
  <c r="CW105" i="3"/>
  <c r="DI105" i="3"/>
  <c r="DU105" i="3"/>
  <c r="EG105" i="3"/>
  <c r="ES105" i="3"/>
  <c r="FE105" i="3"/>
  <c r="FQ105" i="3"/>
  <c r="J134" i="3"/>
  <c r="J135" i="3" s="1"/>
  <c r="J139" i="3" s="1"/>
  <c r="V134" i="3"/>
  <c r="V135" i="3" s="1"/>
  <c r="V139" i="3" s="1"/>
  <c r="AH134" i="3"/>
  <c r="AH135" i="3" s="1"/>
  <c r="AH139" i="3" s="1"/>
  <c r="AT134" i="3"/>
  <c r="AT135" i="3" s="1"/>
  <c r="AT139" i="3" s="1"/>
  <c r="BF134" i="3"/>
  <c r="BF135" i="3" s="1"/>
  <c r="BF139" i="3" s="1"/>
  <c r="BR134" i="3"/>
  <c r="BR135" i="3" s="1"/>
  <c r="BR139" i="3" s="1"/>
  <c r="CD134" i="3"/>
  <c r="CD135" i="3" s="1"/>
  <c r="CD139" i="3" s="1"/>
  <c r="CP134" i="3"/>
  <c r="CP135" i="3" s="1"/>
  <c r="CP139" i="3" s="1"/>
  <c r="DB134" i="3"/>
  <c r="DB135" i="3" s="1"/>
  <c r="DB139" i="3" s="1"/>
  <c r="DN134" i="3"/>
  <c r="DN135" i="3" s="1"/>
  <c r="DN139" i="3" s="1"/>
  <c r="DZ134" i="3"/>
  <c r="DZ135" i="3" s="1"/>
  <c r="DZ139" i="3" s="1"/>
  <c r="EL134" i="3"/>
  <c r="EL135" i="3" s="1"/>
  <c r="EL139" i="3" s="1"/>
  <c r="EX134" i="3"/>
  <c r="EX135" i="3" s="1"/>
  <c r="EX139" i="3" s="1"/>
  <c r="FJ134" i="3"/>
  <c r="FJ135" i="3" s="1"/>
  <c r="FJ139" i="3" s="1"/>
  <c r="FV134" i="3"/>
  <c r="FV135" i="3" s="1"/>
  <c r="FV139" i="3" s="1"/>
  <c r="CO105" i="3"/>
  <c r="DA105" i="3"/>
  <c r="DM105" i="3"/>
  <c r="DY105" i="3"/>
  <c r="EK105" i="3"/>
  <c r="EW105" i="3"/>
  <c r="FI105" i="3"/>
  <c r="FU105" i="3"/>
  <c r="J105" i="3"/>
  <c r="V105" i="3"/>
  <c r="AH105" i="3"/>
  <c r="AT105" i="3"/>
  <c r="BF105" i="3"/>
  <c r="BR105" i="3"/>
  <c r="CD105" i="3"/>
  <c r="CP105" i="3"/>
  <c r="DB105" i="3"/>
  <c r="DN105" i="3"/>
  <c r="DZ105" i="3"/>
  <c r="EL105" i="3"/>
  <c r="EX105" i="3"/>
  <c r="FJ105" i="3"/>
  <c r="FV105" i="3"/>
  <c r="O134" i="3"/>
  <c r="O135" i="3" s="1"/>
  <c r="O139" i="3" s="1"/>
  <c r="AA134" i="3"/>
  <c r="AA135" i="3" s="1"/>
  <c r="AA139" i="3" s="1"/>
  <c r="AM134" i="3"/>
  <c r="AM135" i="3" s="1"/>
  <c r="AM139" i="3" s="1"/>
  <c r="AY134" i="3"/>
  <c r="AY135" i="3" s="1"/>
  <c r="AY139" i="3" s="1"/>
  <c r="BK134" i="3"/>
  <c r="BK135" i="3" s="1"/>
  <c r="BK139" i="3" s="1"/>
  <c r="BW134" i="3"/>
  <c r="BW135" i="3" s="1"/>
  <c r="BW139" i="3" s="1"/>
  <c r="CI134" i="3"/>
  <c r="CI135" i="3" s="1"/>
  <c r="CI139" i="3" s="1"/>
  <c r="CU134" i="3"/>
  <c r="CU135" i="3" s="1"/>
  <c r="CU139" i="3" s="1"/>
  <c r="DG134" i="3"/>
  <c r="DG135" i="3" s="1"/>
  <c r="DG139" i="3" s="1"/>
  <c r="DS134" i="3"/>
  <c r="DS135" i="3" s="1"/>
  <c r="DS139" i="3" s="1"/>
  <c r="EE134" i="3"/>
  <c r="EE135" i="3" s="1"/>
  <c r="EE139" i="3" s="1"/>
  <c r="EQ134" i="3"/>
  <c r="EQ135" i="3" s="1"/>
  <c r="EQ139" i="3" s="1"/>
  <c r="FC134" i="3"/>
  <c r="FC135" i="3" s="1"/>
  <c r="FC139" i="3" s="1"/>
  <c r="FO134" i="3"/>
  <c r="FO135" i="3" s="1"/>
  <c r="FO139" i="3" s="1"/>
  <c r="CN134" i="3"/>
  <c r="CN135" i="3" s="1"/>
  <c r="CN139" i="3" s="1"/>
  <c r="K105" i="3"/>
  <c r="W105" i="3"/>
  <c r="AI105" i="3"/>
  <c r="AU105" i="3"/>
  <c r="BG105" i="3"/>
  <c r="BS105" i="3"/>
  <c r="CE105" i="3"/>
  <c r="CQ105" i="3"/>
  <c r="DC105" i="3"/>
  <c r="DO105" i="3"/>
  <c r="EA105" i="3"/>
  <c r="EM105" i="3"/>
  <c r="EY105" i="3"/>
  <c r="FK105" i="3"/>
  <c r="FW105" i="3"/>
  <c r="E134" i="3"/>
  <c r="E135" i="3" s="1"/>
  <c r="E139" i="3" s="1"/>
  <c r="FQ134" i="3"/>
  <c r="FQ135" i="3" s="1"/>
  <c r="FQ139" i="3" s="1"/>
  <c r="O105" i="3"/>
  <c r="AA105" i="3"/>
  <c r="AM105" i="3"/>
  <c r="AY105" i="3"/>
  <c r="BK105" i="3"/>
  <c r="BW105" i="3"/>
  <c r="CI105" i="3"/>
  <c r="CU105" i="3"/>
  <c r="DG105" i="3"/>
  <c r="DS105" i="3"/>
  <c r="EE105" i="3"/>
  <c r="EQ105" i="3"/>
  <c r="FC105" i="3"/>
  <c r="FO105" i="3"/>
  <c r="H134" i="3"/>
  <c r="H135" i="3" s="1"/>
  <c r="H139" i="3" s="1"/>
  <c r="T134" i="3"/>
  <c r="T135" i="3" s="1"/>
  <c r="T139" i="3" s="1"/>
  <c r="AF134" i="3"/>
  <c r="AF135" i="3" s="1"/>
  <c r="AF139" i="3" s="1"/>
  <c r="AR134" i="3"/>
  <c r="AR135" i="3" s="1"/>
  <c r="AR139" i="3" s="1"/>
  <c r="BD134" i="3"/>
  <c r="BD135" i="3" s="1"/>
  <c r="BD139" i="3" s="1"/>
  <c r="BP134" i="3"/>
  <c r="BP135" i="3" s="1"/>
  <c r="BP139" i="3" s="1"/>
  <c r="CB134" i="3"/>
  <c r="CB135" i="3" s="1"/>
  <c r="CB139" i="3" s="1"/>
  <c r="CZ134" i="3"/>
  <c r="CZ135" i="3" s="1"/>
  <c r="CZ139" i="3" s="1"/>
  <c r="DL134" i="3"/>
  <c r="DL135" i="3" s="1"/>
  <c r="DL139" i="3" s="1"/>
  <c r="DX134" i="3"/>
  <c r="DX135" i="3" s="1"/>
  <c r="DX139" i="3" s="1"/>
  <c r="EJ134" i="3"/>
  <c r="EJ135" i="3" s="1"/>
  <c r="EJ139" i="3" s="1"/>
  <c r="EV134" i="3"/>
  <c r="EV135" i="3" s="1"/>
  <c r="EV139" i="3" s="1"/>
  <c r="FH134" i="3"/>
  <c r="FH135" i="3" s="1"/>
  <c r="FH139" i="3" s="1"/>
  <c r="FT134" i="3"/>
  <c r="FT135" i="3" s="1"/>
  <c r="FT139" i="3" s="1"/>
  <c r="D105" i="3"/>
  <c r="P105" i="3"/>
  <c r="AB105" i="3"/>
  <c r="AN105" i="3"/>
  <c r="AZ105" i="3"/>
  <c r="BL105" i="3"/>
  <c r="BX105" i="3"/>
  <c r="CJ105" i="3"/>
  <c r="CV105" i="3"/>
  <c r="DH105" i="3"/>
  <c r="DT105" i="3"/>
  <c r="EF105" i="3"/>
  <c r="ER105" i="3"/>
  <c r="FD105" i="3"/>
  <c r="FP105" i="3"/>
  <c r="I134" i="3"/>
  <c r="I135" i="3" s="1"/>
  <c r="I139" i="3" s="1"/>
  <c r="U134" i="3"/>
  <c r="U135" i="3" s="1"/>
  <c r="U139" i="3" s="1"/>
  <c r="AG134" i="3"/>
  <c r="AG135" i="3" s="1"/>
  <c r="AG139" i="3" s="1"/>
  <c r="AS134" i="3"/>
  <c r="AS135" i="3" s="1"/>
  <c r="AS139" i="3" s="1"/>
  <c r="BE134" i="3"/>
  <c r="BE135" i="3" s="1"/>
  <c r="BE139" i="3" s="1"/>
  <c r="BQ134" i="3"/>
  <c r="BQ135" i="3" s="1"/>
  <c r="BQ139" i="3" s="1"/>
  <c r="CC134" i="3"/>
  <c r="CC135" i="3" s="1"/>
  <c r="CC139" i="3" s="1"/>
  <c r="CO134" i="3"/>
  <c r="CO135" i="3" s="1"/>
  <c r="CO139" i="3" s="1"/>
  <c r="DA134" i="3"/>
  <c r="DA135" i="3" s="1"/>
  <c r="DA139" i="3" s="1"/>
  <c r="DM134" i="3"/>
  <c r="DM135" i="3" s="1"/>
  <c r="DM139" i="3" s="1"/>
  <c r="DY134" i="3"/>
  <c r="DY135" i="3" s="1"/>
  <c r="DY139" i="3" s="1"/>
  <c r="EK134" i="3"/>
  <c r="EK135" i="3" s="1"/>
  <c r="EK139" i="3" s="1"/>
  <c r="EW134" i="3"/>
  <c r="EW135" i="3" s="1"/>
  <c r="EW139" i="3" s="1"/>
  <c r="FI134" i="3"/>
  <c r="FI135" i="3" s="1"/>
  <c r="FI139" i="3" s="1"/>
  <c r="FU134" i="3"/>
  <c r="FU135" i="3" s="1"/>
  <c r="FU139" i="3" s="1"/>
  <c r="L105" i="3"/>
  <c r="X105" i="3"/>
  <c r="AJ105" i="3"/>
  <c r="AV105" i="3"/>
  <c r="FZ102" i="3"/>
  <c r="D134" i="3"/>
  <c r="D135" i="3" s="1"/>
  <c r="D139" i="3" s="1"/>
  <c r="P134" i="3"/>
  <c r="P135" i="3" s="1"/>
  <c r="P139" i="3" s="1"/>
  <c r="AB134" i="3"/>
  <c r="AB135" i="3" s="1"/>
  <c r="AB139" i="3" s="1"/>
  <c r="AN134" i="3"/>
  <c r="AN135" i="3" s="1"/>
  <c r="AN139" i="3" s="1"/>
  <c r="AZ134" i="3"/>
  <c r="AZ135" i="3" s="1"/>
  <c r="AZ139" i="3" s="1"/>
  <c r="BL134" i="3"/>
  <c r="BL135" i="3" s="1"/>
  <c r="BL139" i="3" s="1"/>
  <c r="BX134" i="3"/>
  <c r="BX135" i="3" s="1"/>
  <c r="BX139" i="3" s="1"/>
  <c r="CJ134" i="3"/>
  <c r="CJ135" i="3" s="1"/>
  <c r="CJ139" i="3" s="1"/>
  <c r="CV134" i="3"/>
  <c r="CV135" i="3" s="1"/>
  <c r="CV139" i="3" s="1"/>
  <c r="DH134" i="3"/>
  <c r="DH135" i="3" s="1"/>
  <c r="DH139" i="3" s="1"/>
  <c r="DT134" i="3"/>
  <c r="DT135" i="3" s="1"/>
  <c r="DT139" i="3" s="1"/>
  <c r="EF134" i="3"/>
  <c r="EF135" i="3" s="1"/>
  <c r="EF139" i="3" s="1"/>
  <c r="ER134" i="3"/>
  <c r="ER135" i="3" s="1"/>
  <c r="ER139" i="3" s="1"/>
  <c r="FD134" i="3"/>
  <c r="FD135" i="3" s="1"/>
  <c r="FD139" i="3" s="1"/>
  <c r="FP134" i="3"/>
  <c r="FP135" i="3" s="1"/>
  <c r="FP139" i="3" s="1"/>
  <c r="BN134" i="3"/>
  <c r="BN135" i="3" s="1"/>
  <c r="BN139" i="3" s="1"/>
  <c r="CX134" i="3"/>
  <c r="CX135" i="3" s="1"/>
  <c r="CX139" i="3" s="1"/>
  <c r="FZ95" i="3"/>
  <c r="K217" i="3"/>
  <c r="W217" i="3"/>
  <c r="AI217" i="3"/>
  <c r="AU217" i="3"/>
  <c r="BG217" i="3"/>
  <c r="BS217" i="3"/>
  <c r="CE217" i="3"/>
  <c r="CQ217" i="3"/>
  <c r="DC217" i="3"/>
  <c r="DO217" i="3"/>
  <c r="EA217" i="3"/>
  <c r="EM217" i="3"/>
  <c r="EY217" i="3"/>
  <c r="FK217" i="3"/>
  <c r="FW217" i="3"/>
  <c r="Q134" i="3"/>
  <c r="Q135" i="3" s="1"/>
  <c r="Q139" i="3" s="1"/>
  <c r="AO134" i="3"/>
  <c r="AO135" i="3" s="1"/>
  <c r="AO139" i="3" s="1"/>
  <c r="BM134" i="3"/>
  <c r="BM135" i="3" s="1"/>
  <c r="BM139" i="3" s="1"/>
  <c r="BY134" i="3"/>
  <c r="BY135" i="3" s="1"/>
  <c r="BY139" i="3" s="1"/>
  <c r="CK134" i="3"/>
  <c r="CK135" i="3" s="1"/>
  <c r="CK139" i="3" s="1"/>
  <c r="CW134" i="3"/>
  <c r="CW135" i="3" s="1"/>
  <c r="CW139" i="3" s="1"/>
  <c r="FZ218" i="3"/>
  <c r="FZ100" i="3"/>
  <c r="FZ54" i="3"/>
  <c r="FZ94" i="3"/>
  <c r="N217" i="3"/>
  <c r="Z217" i="3"/>
  <c r="AL217" i="3"/>
  <c r="AX217" i="3"/>
  <c r="BJ217" i="3"/>
  <c r="BV217" i="3"/>
  <c r="CH217" i="3"/>
  <c r="CT217" i="3"/>
  <c r="DF217" i="3"/>
  <c r="DR217" i="3"/>
  <c r="ED217" i="3"/>
  <c r="EP217" i="3"/>
  <c r="FB217" i="3"/>
  <c r="FN217" i="3"/>
  <c r="FZ93" i="3"/>
  <c r="F105" i="3"/>
  <c r="R105" i="3"/>
  <c r="AD105" i="3"/>
  <c r="AP105" i="3"/>
  <c r="BB105" i="3"/>
  <c r="BN105" i="3"/>
  <c r="BZ105" i="3"/>
  <c r="CL105" i="3"/>
  <c r="CX105" i="3"/>
  <c r="DJ105" i="3"/>
  <c r="DV105" i="3"/>
  <c r="EH105" i="3"/>
  <c r="ET105" i="3"/>
  <c r="FF105" i="3"/>
  <c r="FR105" i="3"/>
  <c r="G105" i="3"/>
  <c r="S105" i="3"/>
  <c r="AE105" i="3"/>
  <c r="AQ105" i="3"/>
  <c r="BC105" i="3"/>
  <c r="BO105" i="3"/>
  <c r="CA105" i="3"/>
  <c r="CM105" i="3"/>
  <c r="CY105" i="3"/>
  <c r="DK105" i="3"/>
  <c r="DW105" i="3"/>
  <c r="EI105" i="3"/>
  <c r="EU105" i="3"/>
  <c r="FG105" i="3"/>
  <c r="FS105" i="3"/>
  <c r="FZ322" i="3"/>
  <c r="BJ134" i="3"/>
  <c r="BJ135" i="3" s="1"/>
  <c r="BJ139" i="3" s="1"/>
  <c r="BV134" i="3"/>
  <c r="BV135" i="3" s="1"/>
  <c r="BV139" i="3" s="1"/>
  <c r="DF134" i="3"/>
  <c r="DF135" i="3" s="1"/>
  <c r="DF139" i="3" s="1"/>
  <c r="FZ172" i="3"/>
  <c r="BW90" i="3"/>
  <c r="BW96" i="3" s="1"/>
  <c r="FO90" i="3"/>
  <c r="FO96" i="3" s="1"/>
  <c r="AY90" i="3"/>
  <c r="AY96" i="3" s="1"/>
  <c r="FC90" i="3"/>
  <c r="FC96" i="3" s="1"/>
  <c r="AM90" i="3"/>
  <c r="AM96" i="3" s="1"/>
  <c r="EQ90" i="3"/>
  <c r="EQ96" i="3" s="1"/>
  <c r="BK90" i="3"/>
  <c r="BK96" i="3" s="1"/>
  <c r="EE90" i="3"/>
  <c r="EE96" i="3" s="1"/>
  <c r="O90" i="3"/>
  <c r="O96" i="3" s="1"/>
  <c r="CI90" i="3"/>
  <c r="CI96" i="3" s="1"/>
  <c r="DS90" i="3"/>
  <c r="DS96" i="3" s="1"/>
  <c r="AA90" i="3"/>
  <c r="AA96" i="3" s="1"/>
  <c r="CU90" i="3"/>
  <c r="CU96" i="3" s="1"/>
  <c r="DG90" i="3"/>
  <c r="DG96" i="3" s="1"/>
  <c r="BN90" i="3"/>
  <c r="BN96" i="3" s="1"/>
  <c r="EH90" i="3"/>
  <c r="EH96" i="3" s="1"/>
  <c r="BO90" i="3"/>
  <c r="BO96" i="3" s="1"/>
  <c r="EI90" i="3"/>
  <c r="EI96" i="3" s="1"/>
  <c r="N90" i="3"/>
  <c r="N96" i="3" s="1"/>
  <c r="Z90" i="3"/>
  <c r="Z96" i="3" s="1"/>
  <c r="AL90" i="3"/>
  <c r="AL96" i="3" s="1"/>
  <c r="AX90" i="3"/>
  <c r="AX96" i="3" s="1"/>
  <c r="BJ90" i="3"/>
  <c r="BJ96" i="3" s="1"/>
  <c r="BV90" i="3"/>
  <c r="BV96" i="3" s="1"/>
  <c r="CH90" i="3"/>
  <c r="CH96" i="3" s="1"/>
  <c r="CT90" i="3"/>
  <c r="CT96" i="3" s="1"/>
  <c r="DF90" i="3"/>
  <c r="DF96" i="3" s="1"/>
  <c r="DR90" i="3"/>
  <c r="DR96" i="3" s="1"/>
  <c r="ED90" i="3"/>
  <c r="ED96" i="3" s="1"/>
  <c r="EP90" i="3"/>
  <c r="EP96" i="3" s="1"/>
  <c r="FB90" i="3"/>
  <c r="FB96" i="3" s="1"/>
  <c r="FN90" i="3"/>
  <c r="FN96" i="3" s="1"/>
  <c r="L90" i="3"/>
  <c r="L96" i="3" s="1"/>
  <c r="AJ90" i="3"/>
  <c r="AJ96" i="3" s="1"/>
  <c r="BH90" i="3"/>
  <c r="BH96" i="3" s="1"/>
  <c r="CF90" i="3"/>
  <c r="CF96" i="3" s="1"/>
  <c r="DD90" i="3"/>
  <c r="DD96" i="3" s="1"/>
  <c r="DP90" i="3"/>
  <c r="DP96" i="3" s="1"/>
  <c r="EN90" i="3"/>
  <c r="EN96" i="3" s="1"/>
  <c r="FX90" i="3"/>
  <c r="FX96" i="3" s="1"/>
  <c r="X90" i="3"/>
  <c r="X96" i="3" s="1"/>
  <c r="AV90" i="3"/>
  <c r="AV96" i="3" s="1"/>
  <c r="BT90" i="3"/>
  <c r="BT96" i="3" s="1"/>
  <c r="CR90" i="3"/>
  <c r="CR96" i="3" s="1"/>
  <c r="EB90" i="3"/>
  <c r="EB96" i="3" s="1"/>
  <c r="EZ90" i="3"/>
  <c r="EZ96" i="3" s="1"/>
  <c r="FL90" i="3"/>
  <c r="FL96" i="3" s="1"/>
  <c r="K90" i="3"/>
  <c r="K96" i="3" s="1"/>
  <c r="W90" i="3"/>
  <c r="W96" i="3" s="1"/>
  <c r="AI90" i="3"/>
  <c r="AI96" i="3" s="1"/>
  <c r="AU90" i="3"/>
  <c r="AU96" i="3" s="1"/>
  <c r="BG90" i="3"/>
  <c r="BG96" i="3" s="1"/>
  <c r="BS90" i="3"/>
  <c r="BS96" i="3" s="1"/>
  <c r="CE90" i="3"/>
  <c r="CE96" i="3" s="1"/>
  <c r="CQ90" i="3"/>
  <c r="CQ96" i="3" s="1"/>
  <c r="DC90" i="3"/>
  <c r="DC96" i="3" s="1"/>
  <c r="DO90" i="3"/>
  <c r="DO96" i="3" s="1"/>
  <c r="EA90" i="3"/>
  <c r="EA96" i="3" s="1"/>
  <c r="EM90" i="3"/>
  <c r="EM96" i="3" s="1"/>
  <c r="EY90" i="3"/>
  <c r="EY96" i="3" s="1"/>
  <c r="FK90" i="3"/>
  <c r="FK96" i="3" s="1"/>
  <c r="FW90" i="3"/>
  <c r="FW96" i="3" s="1"/>
  <c r="M90" i="3"/>
  <c r="M96" i="3" s="1"/>
  <c r="Y90" i="3"/>
  <c r="Y96" i="3" s="1"/>
  <c r="AK90" i="3"/>
  <c r="AK96" i="3" s="1"/>
  <c r="AW90" i="3"/>
  <c r="AW96" i="3" s="1"/>
  <c r="BI90" i="3"/>
  <c r="BI96" i="3" s="1"/>
  <c r="BU90" i="3"/>
  <c r="BU96" i="3" s="1"/>
  <c r="CG90" i="3"/>
  <c r="CG96" i="3" s="1"/>
  <c r="CS90" i="3"/>
  <c r="CS96" i="3" s="1"/>
  <c r="DE90" i="3"/>
  <c r="DE96" i="3" s="1"/>
  <c r="DQ90" i="3"/>
  <c r="DQ96" i="3" s="1"/>
  <c r="EC90" i="3"/>
  <c r="EC96" i="3" s="1"/>
  <c r="EO90" i="3"/>
  <c r="EO96" i="3" s="1"/>
  <c r="FA90" i="3"/>
  <c r="FA96" i="3" s="1"/>
  <c r="FM90" i="3"/>
  <c r="FM96" i="3" s="1"/>
  <c r="I90" i="3"/>
  <c r="I96" i="3" s="1"/>
  <c r="AG90" i="3"/>
  <c r="AG96" i="3" s="1"/>
  <c r="BE90" i="3"/>
  <c r="BE96" i="3" s="1"/>
  <c r="CC90" i="3"/>
  <c r="CC96" i="3" s="1"/>
  <c r="DA90" i="3"/>
  <c r="DA96" i="3" s="1"/>
  <c r="DY90" i="3"/>
  <c r="DY96" i="3" s="1"/>
  <c r="FU90" i="3"/>
  <c r="FU96" i="3" s="1"/>
  <c r="U90" i="3"/>
  <c r="U96" i="3" s="1"/>
  <c r="AS90" i="3"/>
  <c r="AS96" i="3" s="1"/>
  <c r="BQ90" i="3"/>
  <c r="BQ96" i="3" s="1"/>
  <c r="CO90" i="3"/>
  <c r="CO96" i="3" s="1"/>
  <c r="DM90" i="3"/>
  <c r="DM96" i="3" s="1"/>
  <c r="EK90" i="3"/>
  <c r="EK96" i="3" s="1"/>
  <c r="EW90" i="3"/>
  <c r="EW96" i="3" s="1"/>
  <c r="FI90" i="3"/>
  <c r="FI96" i="3" s="1"/>
  <c r="G90" i="3"/>
  <c r="G96" i="3" s="1"/>
  <c r="CA90" i="3"/>
  <c r="CA96" i="3" s="1"/>
  <c r="EU90" i="3"/>
  <c r="EU96" i="3" s="1"/>
  <c r="S90" i="3"/>
  <c r="S96" i="3" s="1"/>
  <c r="CM90" i="3"/>
  <c r="CM96" i="3" s="1"/>
  <c r="FG90" i="3"/>
  <c r="FG96" i="3" s="1"/>
  <c r="AE90" i="3"/>
  <c r="AE96" i="3" s="1"/>
  <c r="CY90" i="3"/>
  <c r="CY96" i="3" s="1"/>
  <c r="FS90" i="3"/>
  <c r="FS96" i="3" s="1"/>
  <c r="AQ90" i="3"/>
  <c r="AQ96" i="3" s="1"/>
  <c r="DK90" i="3"/>
  <c r="DK96" i="3" s="1"/>
  <c r="BC90" i="3"/>
  <c r="BC96" i="3" s="1"/>
  <c r="DW90" i="3"/>
  <c r="DW96" i="3" s="1"/>
  <c r="AO90" i="3"/>
  <c r="AO96" i="3" s="1"/>
  <c r="BY90" i="3"/>
  <c r="BY96" i="3" s="1"/>
  <c r="DI90" i="3"/>
  <c r="DI96" i="3" s="1"/>
  <c r="FE90" i="3"/>
  <c r="FE96" i="3" s="1"/>
  <c r="Q90" i="3"/>
  <c r="Q96" i="3" s="1"/>
  <c r="BA90" i="3"/>
  <c r="BA96" i="3" s="1"/>
  <c r="CK90" i="3"/>
  <c r="CK96" i="3" s="1"/>
  <c r="ES90" i="3"/>
  <c r="ES96" i="3" s="1"/>
  <c r="E90" i="3"/>
  <c r="E96" i="3" s="1"/>
  <c r="AC90" i="3"/>
  <c r="AC96" i="3" s="1"/>
  <c r="BM90" i="3"/>
  <c r="BM96" i="3" s="1"/>
  <c r="CW90" i="3"/>
  <c r="CW96" i="3" s="1"/>
  <c r="FQ90" i="3"/>
  <c r="FQ96" i="3" s="1"/>
  <c r="DU90" i="3"/>
  <c r="DU96" i="3" s="1"/>
  <c r="EG90" i="3"/>
  <c r="EG96" i="3" s="1"/>
  <c r="D90" i="3"/>
  <c r="D96" i="3" s="1"/>
  <c r="P90" i="3"/>
  <c r="P96" i="3" s="1"/>
  <c r="AB90" i="3"/>
  <c r="AB96" i="3" s="1"/>
  <c r="AN90" i="3"/>
  <c r="AN96" i="3" s="1"/>
  <c r="AZ90" i="3"/>
  <c r="AZ96" i="3" s="1"/>
  <c r="BL90" i="3"/>
  <c r="BL96" i="3" s="1"/>
  <c r="BX90" i="3"/>
  <c r="BX96" i="3" s="1"/>
  <c r="CJ90" i="3"/>
  <c r="CJ96" i="3" s="1"/>
  <c r="CV90" i="3"/>
  <c r="CV96" i="3" s="1"/>
  <c r="DH90" i="3"/>
  <c r="DH96" i="3" s="1"/>
  <c r="DT90" i="3"/>
  <c r="DT96" i="3" s="1"/>
  <c r="EF90" i="3"/>
  <c r="EF96" i="3" s="1"/>
  <c r="ER90" i="3"/>
  <c r="ER96" i="3" s="1"/>
  <c r="FD90" i="3"/>
  <c r="FD96" i="3" s="1"/>
  <c r="FP90" i="3"/>
  <c r="FP96" i="3" s="1"/>
  <c r="F90" i="3"/>
  <c r="F96" i="3" s="1"/>
  <c r="BZ90" i="3"/>
  <c r="BZ96" i="3" s="1"/>
  <c r="ET90" i="3"/>
  <c r="ET96" i="3" s="1"/>
  <c r="R90" i="3"/>
  <c r="R96" i="3" s="1"/>
  <c r="CL90" i="3"/>
  <c r="CL96" i="3" s="1"/>
  <c r="FF90" i="3"/>
  <c r="FF96" i="3" s="1"/>
  <c r="H90" i="3"/>
  <c r="H96" i="3" s="1"/>
  <c r="T90" i="3"/>
  <c r="T96" i="3" s="1"/>
  <c r="AF90" i="3"/>
  <c r="AF96" i="3" s="1"/>
  <c r="AR90" i="3"/>
  <c r="AR96" i="3" s="1"/>
  <c r="BD90" i="3"/>
  <c r="BD96" i="3" s="1"/>
  <c r="BP90" i="3"/>
  <c r="BP96" i="3" s="1"/>
  <c r="CB90" i="3"/>
  <c r="CB96" i="3" s="1"/>
  <c r="CN90" i="3"/>
  <c r="CN96" i="3" s="1"/>
  <c r="CZ90" i="3"/>
  <c r="CZ96" i="3" s="1"/>
  <c r="DL90" i="3"/>
  <c r="DL96" i="3" s="1"/>
  <c r="DX90" i="3"/>
  <c r="DX96" i="3" s="1"/>
  <c r="EJ90" i="3"/>
  <c r="EJ96" i="3" s="1"/>
  <c r="EV90" i="3"/>
  <c r="EV96" i="3" s="1"/>
  <c r="FH90" i="3"/>
  <c r="FH96" i="3" s="1"/>
  <c r="FT90" i="3"/>
  <c r="FT96" i="3" s="1"/>
  <c r="FZ89" i="3"/>
  <c r="AD90" i="3"/>
  <c r="AD96" i="3" s="1"/>
  <c r="CX90" i="3"/>
  <c r="CX96" i="3" s="1"/>
  <c r="FR90" i="3"/>
  <c r="FR96" i="3" s="1"/>
  <c r="J90" i="3"/>
  <c r="J96" i="3" s="1"/>
  <c r="V90" i="3"/>
  <c r="V96" i="3" s="1"/>
  <c r="AH90" i="3"/>
  <c r="AH96" i="3" s="1"/>
  <c r="AT90" i="3"/>
  <c r="AT96" i="3" s="1"/>
  <c r="BF90" i="3"/>
  <c r="BF96" i="3" s="1"/>
  <c r="BR90" i="3"/>
  <c r="BR96" i="3" s="1"/>
  <c r="CD90" i="3"/>
  <c r="CD96" i="3" s="1"/>
  <c r="CP90" i="3"/>
  <c r="CP96" i="3" s="1"/>
  <c r="DB90" i="3"/>
  <c r="DB96" i="3" s="1"/>
  <c r="DN90" i="3"/>
  <c r="DN96" i="3" s="1"/>
  <c r="DZ90" i="3"/>
  <c r="DZ96" i="3" s="1"/>
  <c r="EL90" i="3"/>
  <c r="EL96" i="3" s="1"/>
  <c r="EX90" i="3"/>
  <c r="EX96" i="3" s="1"/>
  <c r="FJ90" i="3"/>
  <c r="FJ96" i="3" s="1"/>
  <c r="FV90" i="3"/>
  <c r="FV96" i="3" s="1"/>
  <c r="FZ88" i="3"/>
  <c r="AP90" i="3"/>
  <c r="AP96" i="3" s="1"/>
  <c r="DJ90" i="3"/>
  <c r="DJ96" i="3" s="1"/>
  <c r="FZ87" i="3"/>
  <c r="BB90" i="3"/>
  <c r="BB96" i="3" s="1"/>
  <c r="DV90" i="3"/>
  <c r="DV96" i="3" s="1"/>
  <c r="FZ86" i="3"/>
  <c r="BY39" i="3"/>
  <c r="FZ16" i="3"/>
  <c r="GB16" i="3" s="1"/>
  <c r="H105" i="3"/>
  <c r="T105" i="3"/>
  <c r="AF105" i="3"/>
  <c r="AR105" i="3"/>
  <c r="BD105" i="3"/>
  <c r="BP105" i="3"/>
  <c r="CB105" i="3"/>
  <c r="CN105" i="3"/>
  <c r="CZ105" i="3"/>
  <c r="DL105" i="3"/>
  <c r="DX105" i="3"/>
  <c r="EJ105" i="3"/>
  <c r="EV105" i="3"/>
  <c r="FH105" i="3"/>
  <c r="FT105" i="3"/>
  <c r="FZ11" i="3"/>
  <c r="FZ101" i="3"/>
  <c r="FZ40" i="3"/>
  <c r="BH105" i="3"/>
  <c r="BT105" i="3"/>
  <c r="CF105" i="3"/>
  <c r="CR105" i="3"/>
  <c r="DD105" i="3"/>
  <c r="DP105" i="3"/>
  <c r="EB105" i="3"/>
  <c r="EN105" i="3"/>
  <c r="EZ105" i="3"/>
  <c r="FL105" i="3"/>
  <c r="FX105" i="3"/>
  <c r="M105" i="3"/>
  <c r="Y105" i="3"/>
  <c r="AK105" i="3"/>
  <c r="AW105" i="3"/>
  <c r="BI105" i="3"/>
  <c r="BU105" i="3"/>
  <c r="CG105" i="3"/>
  <c r="CS105" i="3"/>
  <c r="DE105" i="3"/>
  <c r="DQ105" i="3"/>
  <c r="EC105" i="3"/>
  <c r="EO105" i="3"/>
  <c r="FA105" i="3"/>
  <c r="FM105" i="3"/>
  <c r="FZ120" i="3"/>
  <c r="FZ97" i="3"/>
  <c r="FZ63" i="3"/>
  <c r="L217" i="3"/>
  <c r="X217" i="3"/>
  <c r="AJ217" i="3"/>
  <c r="AV217" i="3"/>
  <c r="BH217" i="3"/>
  <c r="BT217" i="3"/>
  <c r="CF217" i="3"/>
  <c r="CR217" i="3"/>
  <c r="DD217" i="3"/>
  <c r="DP217" i="3"/>
  <c r="EB217" i="3"/>
  <c r="EN217" i="3"/>
  <c r="EZ217" i="3"/>
  <c r="FL217" i="3"/>
  <c r="FX217" i="3"/>
  <c r="M217" i="3"/>
  <c r="Y217" i="3"/>
  <c r="AK217" i="3"/>
  <c r="AW217" i="3"/>
  <c r="BI217" i="3"/>
  <c r="BU217" i="3"/>
  <c r="CG217" i="3"/>
  <c r="CS217" i="3"/>
  <c r="DE217" i="3"/>
  <c r="DQ217" i="3"/>
  <c r="EC217" i="3"/>
  <c r="EO217" i="3"/>
  <c r="FA217" i="3"/>
  <c r="FM217" i="3"/>
  <c r="C217" i="3"/>
  <c r="O217" i="3"/>
  <c r="AA217" i="3"/>
  <c r="AM217" i="3"/>
  <c r="AY217" i="3"/>
  <c r="BK217" i="3"/>
  <c r="BW217" i="3"/>
  <c r="CI217" i="3"/>
  <c r="CU217" i="3"/>
  <c r="DG217" i="3"/>
  <c r="DS217" i="3"/>
  <c r="EE217" i="3"/>
  <c r="EQ217" i="3"/>
  <c r="FC217" i="3"/>
  <c r="FO217" i="3"/>
  <c r="D217" i="3"/>
  <c r="P217" i="3"/>
  <c r="AB217" i="3"/>
  <c r="AN217" i="3"/>
  <c r="AZ217" i="3"/>
  <c r="BL217" i="3"/>
  <c r="BX217" i="3"/>
  <c r="CJ217" i="3"/>
  <c r="CV217" i="3"/>
  <c r="DH217" i="3"/>
  <c r="DT217" i="3"/>
  <c r="EF217" i="3"/>
  <c r="ER217" i="3"/>
  <c r="FD217" i="3"/>
  <c r="FP217" i="3"/>
  <c r="E217" i="3"/>
  <c r="Q217" i="3"/>
  <c r="AC217" i="3"/>
  <c r="AO217" i="3"/>
  <c r="BA217" i="3"/>
  <c r="BM217" i="3"/>
  <c r="BY217" i="3"/>
  <c r="CK217" i="3"/>
  <c r="CW217" i="3"/>
  <c r="DI217" i="3"/>
  <c r="DU217" i="3"/>
  <c r="EG217" i="3"/>
  <c r="ES217" i="3"/>
  <c r="FE217" i="3"/>
  <c r="FQ217" i="3"/>
  <c r="ET134" i="3"/>
  <c r="ET135" i="3" s="1"/>
  <c r="ET139" i="3" s="1"/>
  <c r="FF134" i="3"/>
  <c r="FF135" i="3" s="1"/>
  <c r="FF139" i="3" s="1"/>
  <c r="FR134" i="3"/>
  <c r="FR135" i="3" s="1"/>
  <c r="FR139" i="3" s="1"/>
  <c r="F217" i="3"/>
  <c r="R217" i="3"/>
  <c r="AD217" i="3"/>
  <c r="AP217" i="3"/>
  <c r="BB217" i="3"/>
  <c r="BN217" i="3"/>
  <c r="BZ217" i="3"/>
  <c r="CL217" i="3"/>
  <c r="CX217" i="3"/>
  <c r="DJ217" i="3"/>
  <c r="DV217" i="3"/>
  <c r="EH217" i="3"/>
  <c r="ET217" i="3"/>
  <c r="FF217" i="3"/>
  <c r="FR217" i="3"/>
  <c r="G217" i="3"/>
  <c r="S217" i="3"/>
  <c r="AE217" i="3"/>
  <c r="AQ217" i="3"/>
  <c r="BC217" i="3"/>
  <c r="BO217" i="3"/>
  <c r="CA217" i="3"/>
  <c r="CM217" i="3"/>
  <c r="CY217" i="3"/>
  <c r="DK217" i="3"/>
  <c r="DW217" i="3"/>
  <c r="EI217" i="3"/>
  <c r="EU217" i="3"/>
  <c r="FG217" i="3"/>
  <c r="FS217" i="3"/>
  <c r="H217" i="3"/>
  <c r="T217" i="3"/>
  <c r="AF217" i="3"/>
  <c r="AR217" i="3"/>
  <c r="BD217" i="3"/>
  <c r="BP217" i="3"/>
  <c r="CB217" i="3"/>
  <c r="CN217" i="3"/>
  <c r="CZ217" i="3"/>
  <c r="DL217" i="3"/>
  <c r="DX217" i="3"/>
  <c r="EJ217" i="3"/>
  <c r="EV217" i="3"/>
  <c r="FH217" i="3"/>
  <c r="FT217" i="3"/>
  <c r="I217" i="3"/>
  <c r="U217" i="3"/>
  <c r="AG217" i="3"/>
  <c r="AS217" i="3"/>
  <c r="BE217" i="3"/>
  <c r="BQ217" i="3"/>
  <c r="CC217" i="3"/>
  <c r="CO217" i="3"/>
  <c r="DA217" i="3"/>
  <c r="DM217" i="3"/>
  <c r="DY217" i="3"/>
  <c r="EK217" i="3"/>
  <c r="EW217" i="3"/>
  <c r="FI217" i="3"/>
  <c r="FU217" i="3"/>
  <c r="J217" i="3"/>
  <c r="V217" i="3"/>
  <c r="AH217" i="3"/>
  <c r="AT217" i="3"/>
  <c r="BF217" i="3"/>
  <c r="BR217" i="3"/>
  <c r="CD217" i="3"/>
  <c r="CP217" i="3"/>
  <c r="DB217" i="3"/>
  <c r="DN217" i="3"/>
  <c r="DZ217" i="3"/>
  <c r="EL217" i="3"/>
  <c r="EX217" i="3"/>
  <c r="FJ217" i="3"/>
  <c r="FV217" i="3"/>
  <c r="K134" i="3"/>
  <c r="K135" i="3" s="1"/>
  <c r="K139" i="3" s="1"/>
  <c r="W134" i="3"/>
  <c r="W135" i="3" s="1"/>
  <c r="W139" i="3" s="1"/>
  <c r="AI134" i="3"/>
  <c r="AI135" i="3" s="1"/>
  <c r="AI139" i="3" s="1"/>
  <c r="AU134" i="3"/>
  <c r="AU135" i="3" s="1"/>
  <c r="AU139" i="3" s="1"/>
  <c r="BG134" i="3"/>
  <c r="BG135" i="3" s="1"/>
  <c r="BG139" i="3" s="1"/>
  <c r="BS134" i="3"/>
  <c r="BS135" i="3" s="1"/>
  <c r="BS139" i="3" s="1"/>
  <c r="CE134" i="3"/>
  <c r="CE135" i="3" s="1"/>
  <c r="CE139" i="3" s="1"/>
  <c r="CQ134" i="3"/>
  <c r="CQ135" i="3" s="1"/>
  <c r="CQ139" i="3" s="1"/>
  <c r="DC134" i="3"/>
  <c r="DC135" i="3" s="1"/>
  <c r="DC139" i="3" s="1"/>
  <c r="DO134" i="3"/>
  <c r="DO135" i="3" s="1"/>
  <c r="DO139" i="3" s="1"/>
  <c r="EA134" i="3"/>
  <c r="EA135" i="3" s="1"/>
  <c r="EA139" i="3" s="1"/>
  <c r="EM134" i="3"/>
  <c r="EM135" i="3" s="1"/>
  <c r="EM139" i="3" s="1"/>
  <c r="EY134" i="3"/>
  <c r="EY135" i="3" s="1"/>
  <c r="EY139" i="3" s="1"/>
  <c r="FK134" i="3"/>
  <c r="FK135" i="3" s="1"/>
  <c r="FK139" i="3" s="1"/>
  <c r="FW134" i="3"/>
  <c r="FW135" i="3" s="1"/>
  <c r="FW139" i="3" s="1"/>
  <c r="FZ166" i="3"/>
  <c r="FZ180" i="3"/>
  <c r="FZ213" i="3"/>
  <c r="FZ179" i="3"/>
  <c r="FZ176" i="3"/>
  <c r="FZ291" i="3"/>
  <c r="D21" i="7" l="1"/>
  <c r="D20" i="7"/>
  <c r="D18" i="7"/>
  <c r="D28" i="7"/>
  <c r="DI29" i="9" s="1"/>
  <c r="DI166" i="9" s="1"/>
  <c r="DI169" i="9" s="1"/>
  <c r="DI225" i="9" s="1"/>
  <c r="D17" i="7"/>
  <c r="C84" i="1"/>
  <c r="B2" i="7"/>
  <c r="C20" i="9"/>
  <c r="C133" i="9" s="1"/>
  <c r="C17" i="9"/>
  <c r="C132" i="9" s="1"/>
  <c r="D119" i="7"/>
  <c r="C18" i="9"/>
  <c r="C136" i="9" s="1"/>
  <c r="C175" i="1"/>
  <c r="B3" i="7"/>
  <c r="C67" i="7"/>
  <c r="C79" i="1"/>
  <c r="C136" i="1" s="1"/>
  <c r="C137" i="1" s="1"/>
  <c r="C138" i="1" s="1"/>
  <c r="C139" i="1" s="1"/>
  <c r="C85" i="1"/>
  <c r="C86" i="1" s="1"/>
  <c r="C150" i="3"/>
  <c r="C112" i="3"/>
  <c r="C115" i="3"/>
  <c r="C207" i="3"/>
  <c r="C209" i="3" s="1"/>
  <c r="C184" i="3"/>
  <c r="C104" i="3"/>
  <c r="C191" i="3"/>
  <c r="C109" i="3"/>
  <c r="C111" i="3" s="1"/>
  <c r="FZ137" i="3"/>
  <c r="DK139" i="3"/>
  <c r="BZ41" i="3"/>
  <c r="BZ215" i="3" s="1"/>
  <c r="EC41" i="3"/>
  <c r="EC215" i="3" s="1"/>
  <c r="FU41" i="3"/>
  <c r="FU215" i="3" s="1"/>
  <c r="DT41" i="3"/>
  <c r="DT215" i="3" s="1"/>
  <c r="EY41" i="3"/>
  <c r="EY215" i="3" s="1"/>
  <c r="BX41" i="3"/>
  <c r="BX215" i="3" s="1"/>
  <c r="EA41" i="3"/>
  <c r="EA215" i="3" s="1"/>
  <c r="DC41" i="3"/>
  <c r="DC215" i="3" s="1"/>
  <c r="CZ41" i="3"/>
  <c r="CZ215" i="3" s="1"/>
  <c r="C215" i="3"/>
  <c r="BP41" i="3"/>
  <c r="BP215" i="3" s="1"/>
  <c r="AN41" i="3"/>
  <c r="AN173" i="3" s="1"/>
  <c r="AN313" i="3" s="1"/>
  <c r="EH41" i="3"/>
  <c r="EH215" i="3" s="1"/>
  <c r="DV41" i="3"/>
  <c r="DV215" i="3" s="1"/>
  <c r="CD39" i="3"/>
  <c r="AC39" i="3"/>
  <c r="AC118" i="3" s="1"/>
  <c r="DU39" i="3"/>
  <c r="BP39" i="3"/>
  <c r="CB39" i="3"/>
  <c r="DL39" i="3"/>
  <c r="DL118" i="3" s="1"/>
  <c r="W39" i="3"/>
  <c r="W118" i="3" s="1"/>
  <c r="DM39" i="3"/>
  <c r="DM118" i="3" s="1"/>
  <c r="AK39" i="3"/>
  <c r="AK121" i="3" s="1"/>
  <c r="BF39" i="3"/>
  <c r="BF121" i="3" s="1"/>
  <c r="AL39" i="3"/>
  <c r="AL121" i="3" s="1"/>
  <c r="CT39" i="3"/>
  <c r="CT121" i="3" s="1"/>
  <c r="CH39" i="3"/>
  <c r="CK39" i="3"/>
  <c r="CK118" i="3" s="1"/>
  <c r="BQ39" i="3"/>
  <c r="BQ118" i="3" s="1"/>
  <c r="CQ41" i="3"/>
  <c r="CQ173" i="3" s="1"/>
  <c r="CQ313" i="3" s="1"/>
  <c r="BD41" i="3"/>
  <c r="BD215" i="3" s="1"/>
  <c r="BN41" i="3"/>
  <c r="BN215" i="3" s="1"/>
  <c r="BL41" i="3"/>
  <c r="BL215" i="3" s="1"/>
  <c r="BS39" i="3"/>
  <c r="BS118" i="3" s="1"/>
  <c r="ED39" i="3"/>
  <c r="ED121" i="3" s="1"/>
  <c r="BN39" i="3"/>
  <c r="BN118" i="3" s="1"/>
  <c r="FI39" i="3"/>
  <c r="FI118" i="3" s="1"/>
  <c r="EW41" i="3"/>
  <c r="EW215" i="3" s="1"/>
  <c r="R41" i="3"/>
  <c r="R215" i="3" s="1"/>
  <c r="D41" i="3"/>
  <c r="D215" i="3" s="1"/>
  <c r="FC41" i="3"/>
  <c r="FC215" i="3" s="1"/>
  <c r="CE39" i="3"/>
  <c r="J39" i="3"/>
  <c r="DJ39" i="3"/>
  <c r="DJ118" i="3" s="1"/>
  <c r="FU39" i="3"/>
  <c r="FU118" i="3" s="1"/>
  <c r="BQ41" i="3"/>
  <c r="BQ173" i="3" s="1"/>
  <c r="BQ313" i="3" s="1"/>
  <c r="DW41" i="3"/>
  <c r="CI41" i="3"/>
  <c r="CI215" i="3" s="1"/>
  <c r="DO39" i="3"/>
  <c r="DO118" i="3" s="1"/>
  <c r="CU39" i="3"/>
  <c r="CU121" i="3" s="1"/>
  <c r="FF39" i="3"/>
  <c r="FV41" i="3"/>
  <c r="I41" i="3"/>
  <c r="I215" i="3" s="1"/>
  <c r="BC41" i="3"/>
  <c r="BC215" i="3" s="1"/>
  <c r="DU41" i="3"/>
  <c r="DU215" i="3" s="1"/>
  <c r="O41" i="3"/>
  <c r="EC173" i="3"/>
  <c r="EC177" i="3" s="1"/>
  <c r="CF39" i="3"/>
  <c r="CF121" i="3" s="1"/>
  <c r="EQ39" i="3"/>
  <c r="EQ121" i="3" s="1"/>
  <c r="FR39" i="3"/>
  <c r="FR118" i="3" s="1"/>
  <c r="DP41" i="3"/>
  <c r="DP215" i="3" s="1"/>
  <c r="FJ41" i="3"/>
  <c r="FJ215" i="3" s="1"/>
  <c r="CS41" i="3"/>
  <c r="CS215" i="3" s="1"/>
  <c r="AE41" i="3"/>
  <c r="AE215" i="3" s="1"/>
  <c r="BM41" i="3"/>
  <c r="BM173" i="3" s="1"/>
  <c r="BM174" i="3" s="1"/>
  <c r="FM41" i="3"/>
  <c r="FM173" i="3" s="1"/>
  <c r="FB41" i="3"/>
  <c r="FB215" i="3" s="1"/>
  <c r="EB39" i="3"/>
  <c r="EB118" i="3" s="1"/>
  <c r="D39" i="3"/>
  <c r="D118" i="3" s="1"/>
  <c r="S39" i="3"/>
  <c r="S118" i="3" s="1"/>
  <c r="DD41" i="3"/>
  <c r="DD215" i="3" s="1"/>
  <c r="DN41" i="3"/>
  <c r="DN173" i="3" s="1"/>
  <c r="DN174" i="3" s="1"/>
  <c r="G41" i="3"/>
  <c r="G215" i="3" s="1"/>
  <c r="AO41" i="3"/>
  <c r="AO215" i="3" s="1"/>
  <c r="AK41" i="3"/>
  <c r="AK173" i="3" s="1"/>
  <c r="AK177" i="3" s="1"/>
  <c r="EP41" i="3"/>
  <c r="EP215" i="3" s="1"/>
  <c r="FX173" i="3"/>
  <c r="FX174" i="3" s="1"/>
  <c r="FX39" i="3"/>
  <c r="P39" i="3"/>
  <c r="FG39" i="3"/>
  <c r="FG118" i="3" s="1"/>
  <c r="AJ41" i="3"/>
  <c r="AJ215" i="3" s="1"/>
  <c r="CP41" i="3"/>
  <c r="CP173" i="3" s="1"/>
  <c r="CP313" i="3" s="1"/>
  <c r="FF41" i="3"/>
  <c r="FF215" i="3" s="1"/>
  <c r="E41" i="3"/>
  <c r="E215" i="3" s="1"/>
  <c r="AX41" i="3"/>
  <c r="AX215" i="3" s="1"/>
  <c r="DZ39" i="3"/>
  <c r="DZ118" i="3" s="1"/>
  <c r="AZ39" i="3"/>
  <c r="T39" i="3"/>
  <c r="T118" i="3" s="1"/>
  <c r="V41" i="3"/>
  <c r="V215" i="3" s="1"/>
  <c r="FA41" i="3"/>
  <c r="FA215" i="3" s="1"/>
  <c r="BU41" i="3"/>
  <c r="BU215" i="3" s="1"/>
  <c r="CZ173" i="3"/>
  <c r="CZ313" i="3" s="1"/>
  <c r="C95" i="1"/>
  <c r="C120" i="1"/>
  <c r="C121" i="1" s="1"/>
  <c r="C102" i="1"/>
  <c r="C103" i="1" s="1"/>
  <c r="C115" i="1"/>
  <c r="C116" i="1" s="1"/>
  <c r="C107" i="1"/>
  <c r="C133" i="1"/>
  <c r="C127" i="1"/>
  <c r="C80" i="1"/>
  <c r="C97" i="1"/>
  <c r="EN41" i="3"/>
  <c r="EN215" i="3" s="1"/>
  <c r="DO41" i="3"/>
  <c r="DO215" i="3" s="1"/>
  <c r="EX41" i="3"/>
  <c r="EX215" i="3" s="1"/>
  <c r="T41" i="3"/>
  <c r="T173" i="3" s="1"/>
  <c r="T313" i="3" s="1"/>
  <c r="S41" i="3"/>
  <c r="S215" i="3" s="1"/>
  <c r="BB41" i="3"/>
  <c r="AC41" i="3"/>
  <c r="AC215" i="3" s="1"/>
  <c r="AZ41" i="3"/>
  <c r="AZ215" i="3" s="1"/>
  <c r="AW41" i="3"/>
  <c r="AW173" i="3" s="1"/>
  <c r="AW313" i="3" s="1"/>
  <c r="FN41" i="3"/>
  <c r="FN215" i="3" s="1"/>
  <c r="CG41" i="3"/>
  <c r="CF41" i="3"/>
  <c r="CF215" i="3" s="1"/>
  <c r="CE41" i="3"/>
  <c r="CE215" i="3" s="1"/>
  <c r="CD41" i="3"/>
  <c r="CD215" i="3" s="1"/>
  <c r="EK41" i="3"/>
  <c r="EK215" i="3" s="1"/>
  <c r="FS41" i="3"/>
  <c r="FS215" i="3" s="1"/>
  <c r="F41" i="3"/>
  <c r="F215" i="3" s="1"/>
  <c r="BI41" i="3"/>
  <c r="EQ41" i="3"/>
  <c r="EQ215" i="3" s="1"/>
  <c r="ED41" i="3"/>
  <c r="ED215" i="3" s="1"/>
  <c r="BT41" i="3"/>
  <c r="BT215" i="3" s="1"/>
  <c r="AU41" i="3"/>
  <c r="BF41" i="3"/>
  <c r="DY41" i="3"/>
  <c r="DY215" i="3" s="1"/>
  <c r="FH41" i="3"/>
  <c r="FH215" i="3" s="1"/>
  <c r="FG41" i="3"/>
  <c r="FG215" i="3" s="1"/>
  <c r="FQ41" i="3"/>
  <c r="FQ215" i="3" s="1"/>
  <c r="M41" i="3"/>
  <c r="M215" i="3" s="1"/>
  <c r="DS41" i="3"/>
  <c r="DS215" i="3" s="1"/>
  <c r="DR41" i="3"/>
  <c r="BH41" i="3"/>
  <c r="W41" i="3"/>
  <c r="AT41" i="3"/>
  <c r="AT215" i="3" s="1"/>
  <c r="DM41" i="3"/>
  <c r="DM215" i="3" s="1"/>
  <c r="EJ41" i="3"/>
  <c r="EU41" i="3"/>
  <c r="EU215" i="3" s="1"/>
  <c r="ES41" i="3"/>
  <c r="DG41" i="3"/>
  <c r="DG215" i="3" s="1"/>
  <c r="CH41" i="3"/>
  <c r="AV41" i="3"/>
  <c r="AV173" i="3" s="1"/>
  <c r="AV313" i="3" s="1"/>
  <c r="K41" i="3"/>
  <c r="K215" i="3" s="1"/>
  <c r="AH41" i="3"/>
  <c r="AH215" i="3" s="1"/>
  <c r="DA41" i="3"/>
  <c r="DX41" i="3"/>
  <c r="DX215" i="3" s="1"/>
  <c r="EI41" i="3"/>
  <c r="ET41" i="3"/>
  <c r="EG41" i="3"/>
  <c r="EG173" i="3" s="1"/>
  <c r="EG177" i="3" s="1"/>
  <c r="ER41" i="3"/>
  <c r="CU41" i="3"/>
  <c r="CU215" i="3" s="1"/>
  <c r="BJ41" i="3"/>
  <c r="J41" i="3"/>
  <c r="AS41" i="3"/>
  <c r="AS215" i="3" s="1"/>
  <c r="CN41" i="3"/>
  <c r="CN215" i="3" s="1"/>
  <c r="CM41" i="3"/>
  <c r="CM215" i="3" s="1"/>
  <c r="CX41" i="3"/>
  <c r="CX173" i="3" s="1"/>
  <c r="CX177" i="3" s="1"/>
  <c r="DI41" i="3"/>
  <c r="DI215" i="3" s="1"/>
  <c r="DH41" i="3"/>
  <c r="DH215" i="3" s="1"/>
  <c r="BW41" i="3"/>
  <c r="Z41" i="3"/>
  <c r="Z215" i="3" s="1"/>
  <c r="FK41" i="3"/>
  <c r="AG41" i="3"/>
  <c r="AG215" i="3" s="1"/>
  <c r="CB41" i="3"/>
  <c r="CB215" i="3" s="1"/>
  <c r="BO41" i="3"/>
  <c r="CL41" i="3"/>
  <c r="CL173" i="3" s="1"/>
  <c r="CL177" i="3" s="1"/>
  <c r="CW41" i="3"/>
  <c r="CJ41" i="3"/>
  <c r="CJ215" i="3" s="1"/>
  <c r="AM41" i="3"/>
  <c r="N41" i="3"/>
  <c r="N215" i="3" s="1"/>
  <c r="CG39" i="3"/>
  <c r="CG118" i="3" s="1"/>
  <c r="FQ39" i="3"/>
  <c r="FQ121" i="3" s="1"/>
  <c r="BO39" i="3"/>
  <c r="BO118" i="3" s="1"/>
  <c r="EA173" i="3"/>
  <c r="EA313" i="3" s="1"/>
  <c r="EH173" i="3"/>
  <c r="EH174" i="3" s="1"/>
  <c r="X39" i="3"/>
  <c r="X118" i="3" s="1"/>
  <c r="DQ39" i="3"/>
  <c r="DQ118" i="3" s="1"/>
  <c r="AM39" i="3"/>
  <c r="AM121" i="3" s="1"/>
  <c r="EF39" i="3"/>
  <c r="EF121" i="3" s="1"/>
  <c r="F39" i="3"/>
  <c r="F118" i="3" s="1"/>
  <c r="CY39" i="3"/>
  <c r="CY118" i="3" s="1"/>
  <c r="I39" i="3"/>
  <c r="I121" i="3" s="1"/>
  <c r="FL41" i="3"/>
  <c r="X41" i="3"/>
  <c r="BS41" i="3"/>
  <c r="EL41" i="3"/>
  <c r="EO41" i="3"/>
  <c r="CO41" i="3"/>
  <c r="AR41" i="3"/>
  <c r="DK41" i="3"/>
  <c r="DQ41" i="3"/>
  <c r="AP41" i="3"/>
  <c r="CK41" i="3"/>
  <c r="FP41" i="3"/>
  <c r="AB41" i="3"/>
  <c r="BK41" i="3"/>
  <c r="DF41" i="3"/>
  <c r="FK39" i="3"/>
  <c r="FK118" i="3" s="1"/>
  <c r="CV39" i="3"/>
  <c r="CV118" i="3" s="1"/>
  <c r="FH39" i="3"/>
  <c r="FH118" i="3" s="1"/>
  <c r="CQ215" i="3"/>
  <c r="BD173" i="3"/>
  <c r="BD313" i="3" s="1"/>
  <c r="AJ39" i="3"/>
  <c r="AJ118" i="3" s="1"/>
  <c r="EC39" i="3"/>
  <c r="EC118" i="3" s="1"/>
  <c r="AY39" i="3"/>
  <c r="AY121" i="3" s="1"/>
  <c r="ER39" i="3"/>
  <c r="ER118" i="3" s="1"/>
  <c r="R39" i="3"/>
  <c r="R121" i="3" s="1"/>
  <c r="DK39" i="3"/>
  <c r="DK118" i="3" s="1"/>
  <c r="U39" i="3"/>
  <c r="U118" i="3" s="1"/>
  <c r="EZ41" i="3"/>
  <c r="L41" i="3"/>
  <c r="L215" i="3" s="1"/>
  <c r="BG41" i="3"/>
  <c r="DZ41" i="3"/>
  <c r="DZ215" i="3" s="1"/>
  <c r="CC41" i="3"/>
  <c r="FT41" i="3"/>
  <c r="FT215" i="3" s="1"/>
  <c r="AF41" i="3"/>
  <c r="CY41" i="3"/>
  <c r="CY215" i="3" s="1"/>
  <c r="AD41" i="3"/>
  <c r="BY41" i="3"/>
  <c r="FD41" i="3"/>
  <c r="FD215" i="3" s="1"/>
  <c r="P41" i="3"/>
  <c r="AY41" i="3"/>
  <c r="AY215" i="3" s="1"/>
  <c r="CT41" i="3"/>
  <c r="CT215" i="3" s="1"/>
  <c r="EO39" i="3"/>
  <c r="EO121" i="3" s="1"/>
  <c r="BK39" i="3"/>
  <c r="BK121" i="3" s="1"/>
  <c r="FD39" i="3"/>
  <c r="FD121" i="3" s="1"/>
  <c r="AD39" i="3"/>
  <c r="AD121" i="3" s="1"/>
  <c r="DW39" i="3"/>
  <c r="DW121" i="3" s="1"/>
  <c r="AG39" i="3"/>
  <c r="AG118" i="3" s="1"/>
  <c r="AV39" i="3"/>
  <c r="AV121" i="3" s="1"/>
  <c r="FU173" i="3"/>
  <c r="FU177" i="3" s="1"/>
  <c r="BZ173" i="3"/>
  <c r="BZ313" i="3" s="1"/>
  <c r="BH39" i="3"/>
  <c r="BH118" i="3" s="1"/>
  <c r="FA39" i="3"/>
  <c r="FA118" i="3" s="1"/>
  <c r="BW39" i="3"/>
  <c r="BW121" i="3" s="1"/>
  <c r="FP39" i="3"/>
  <c r="FP121" i="3" s="1"/>
  <c r="AP39" i="3"/>
  <c r="AP118" i="3" s="1"/>
  <c r="EI39" i="3"/>
  <c r="EI121" i="3" s="1"/>
  <c r="AS39" i="3"/>
  <c r="AS118" i="3" s="1"/>
  <c r="EB41" i="3"/>
  <c r="EB215" i="3" s="1"/>
  <c r="FW41" i="3"/>
  <c r="AI41" i="3"/>
  <c r="DB41" i="3"/>
  <c r="DB215" i="3" s="1"/>
  <c r="BE41" i="3"/>
  <c r="BE215" i="3" s="1"/>
  <c r="EV41" i="3"/>
  <c r="EV215" i="3" s="1"/>
  <c r="H41" i="3"/>
  <c r="H215" i="3" s="1"/>
  <c r="CA41" i="3"/>
  <c r="CA215" i="3" s="1"/>
  <c r="FR41" i="3"/>
  <c r="FR215" i="3" s="1"/>
  <c r="BA41" i="3"/>
  <c r="BA215" i="3" s="1"/>
  <c r="EF41" i="3"/>
  <c r="Y41" i="3"/>
  <c r="Y215" i="3" s="1"/>
  <c r="FO41" i="3"/>
  <c r="AA41" i="3"/>
  <c r="AA215" i="3" s="1"/>
  <c r="BV41" i="3"/>
  <c r="BG39" i="3"/>
  <c r="BG121" i="3" s="1"/>
  <c r="FL39" i="3"/>
  <c r="FL118" i="3" s="1"/>
  <c r="BV39" i="3"/>
  <c r="BV121" i="3" s="1"/>
  <c r="DB39" i="3"/>
  <c r="BM39" i="3"/>
  <c r="BM121" i="3" s="1"/>
  <c r="ET39" i="3"/>
  <c r="ET118" i="3" s="1"/>
  <c r="BD39" i="3"/>
  <c r="BD121" i="3" s="1"/>
  <c r="EW39" i="3"/>
  <c r="CR41" i="3"/>
  <c r="CR173" i="3" s="1"/>
  <c r="CR177" i="3" s="1"/>
  <c r="EM41" i="3"/>
  <c r="BR41" i="3"/>
  <c r="BR215" i="3" s="1"/>
  <c r="FI41" i="3"/>
  <c r="FI215" i="3" s="1"/>
  <c r="U41" i="3"/>
  <c r="U215" i="3" s="1"/>
  <c r="DL41" i="3"/>
  <c r="DL173" i="3" s="1"/>
  <c r="DL313" i="3" s="1"/>
  <c r="C313" i="3"/>
  <c r="AQ41" i="3"/>
  <c r="AQ215" i="3" s="1"/>
  <c r="DJ41" i="3"/>
  <c r="DJ215" i="3" s="1"/>
  <c r="FE41" i="3"/>
  <c r="Q41" i="3"/>
  <c r="Q173" i="3" s="1"/>
  <c r="Q174" i="3" s="1"/>
  <c r="CV41" i="3"/>
  <c r="CV215" i="3" s="1"/>
  <c r="EE41" i="3"/>
  <c r="EE173" i="3" s="1"/>
  <c r="EE177" i="3" s="1"/>
  <c r="DE41" i="3"/>
  <c r="DE173" i="3" s="1"/>
  <c r="DE177" i="3" s="1"/>
  <c r="AL41" i="3"/>
  <c r="AL215" i="3" s="1"/>
  <c r="V173" i="3"/>
  <c r="V177" i="3" s="1"/>
  <c r="CQ39" i="3"/>
  <c r="CQ118" i="3" s="1"/>
  <c r="M39" i="3"/>
  <c r="M118" i="3" s="1"/>
  <c r="DF39" i="3"/>
  <c r="DF121" i="3" s="1"/>
  <c r="AB39" i="3"/>
  <c r="CW39" i="3"/>
  <c r="CW118" i="3" s="1"/>
  <c r="CP39" i="3"/>
  <c r="CP118" i="3" s="1"/>
  <c r="CN39" i="3"/>
  <c r="CN118" i="3" s="1"/>
  <c r="BM177" i="3"/>
  <c r="DC39" i="3"/>
  <c r="DC118" i="3" s="1"/>
  <c r="BT39" i="3"/>
  <c r="BT118" i="3" s="1"/>
  <c r="Y39" i="3"/>
  <c r="Y121" i="3" s="1"/>
  <c r="FM39" i="3"/>
  <c r="FM118" i="3" s="1"/>
  <c r="DR39" i="3"/>
  <c r="DR118" i="3" s="1"/>
  <c r="CI39" i="3"/>
  <c r="CI121" i="3" s="1"/>
  <c r="AN39" i="3"/>
  <c r="AN121" i="3" s="1"/>
  <c r="V39" i="3"/>
  <c r="V121" i="3" s="1"/>
  <c r="DI39" i="3"/>
  <c r="DI118" i="3" s="1"/>
  <c r="BB39" i="3"/>
  <c r="BB118" i="3" s="1"/>
  <c r="G39" i="3"/>
  <c r="G118" i="3" s="1"/>
  <c r="EU39" i="3"/>
  <c r="EU118" i="3" s="1"/>
  <c r="CZ39" i="3"/>
  <c r="CZ118" i="3" s="1"/>
  <c r="BE39" i="3"/>
  <c r="BE118" i="3" s="1"/>
  <c r="AT39" i="3"/>
  <c r="AT121" i="3" s="1"/>
  <c r="EA39" i="3"/>
  <c r="EA118" i="3" s="1"/>
  <c r="CR39" i="3"/>
  <c r="CR121" i="3" s="1"/>
  <c r="AW39" i="3"/>
  <c r="AW121" i="3" s="1"/>
  <c r="EX39" i="3"/>
  <c r="EX118" i="3" s="1"/>
  <c r="EP39" i="3"/>
  <c r="EP121" i="3" s="1"/>
  <c r="DG39" i="3"/>
  <c r="DG121" i="3" s="1"/>
  <c r="BL39" i="3"/>
  <c r="BL118" i="3" s="1"/>
  <c r="FJ39" i="3"/>
  <c r="FJ118" i="3" s="1"/>
  <c r="EG39" i="3"/>
  <c r="EG121" i="3" s="1"/>
  <c r="BZ39" i="3"/>
  <c r="BZ118" i="3" s="1"/>
  <c r="AE39" i="3"/>
  <c r="AE118" i="3" s="1"/>
  <c r="FS39" i="3"/>
  <c r="FS118" i="3" s="1"/>
  <c r="DX39" i="3"/>
  <c r="DX118" i="3" s="1"/>
  <c r="CC39" i="3"/>
  <c r="CC118" i="3" s="1"/>
  <c r="EL39" i="3"/>
  <c r="EL118" i="3" s="1"/>
  <c r="EM39" i="3"/>
  <c r="EM118" i="3" s="1"/>
  <c r="DD39" i="3"/>
  <c r="DD118" i="3" s="1"/>
  <c r="BI39" i="3"/>
  <c r="BI118" i="3" s="1"/>
  <c r="N39" i="3"/>
  <c r="N121" i="3" s="1"/>
  <c r="FB39" i="3"/>
  <c r="FB121" i="3" s="1"/>
  <c r="DS39" i="3"/>
  <c r="DS121" i="3" s="1"/>
  <c r="BX39" i="3"/>
  <c r="BX118" i="3" s="1"/>
  <c r="E39" i="3"/>
  <c r="E118" i="3" s="1"/>
  <c r="ES39" i="3"/>
  <c r="ES121" i="3" s="1"/>
  <c r="CL39" i="3"/>
  <c r="CL118" i="3" s="1"/>
  <c r="AQ39" i="3"/>
  <c r="AQ118" i="3" s="1"/>
  <c r="AH39" i="3"/>
  <c r="AH121" i="3" s="1"/>
  <c r="EJ39" i="3"/>
  <c r="EJ118" i="3" s="1"/>
  <c r="CO39" i="3"/>
  <c r="CO118" i="3" s="1"/>
  <c r="K39" i="3"/>
  <c r="K121" i="3" s="1"/>
  <c r="EY39" i="3"/>
  <c r="EY118" i="3" s="1"/>
  <c r="DP39" i="3"/>
  <c r="DP121" i="3" s="1"/>
  <c r="BU39" i="3"/>
  <c r="BU118" i="3" s="1"/>
  <c r="Z39" i="3"/>
  <c r="Z121" i="3" s="1"/>
  <c r="FN39" i="3"/>
  <c r="FN118" i="3" s="1"/>
  <c r="EE39" i="3"/>
  <c r="EE121" i="3" s="1"/>
  <c r="CJ39" i="3"/>
  <c r="CJ121" i="3" s="1"/>
  <c r="Q39" i="3"/>
  <c r="Q118" i="3" s="1"/>
  <c r="FE39" i="3"/>
  <c r="FE121" i="3" s="1"/>
  <c r="CX39" i="3"/>
  <c r="CX118" i="3" s="1"/>
  <c r="BC39" i="3"/>
  <c r="BC118" i="3" s="1"/>
  <c r="H39" i="3"/>
  <c r="H118" i="3" s="1"/>
  <c r="EV39" i="3"/>
  <c r="EV118" i="3" s="1"/>
  <c r="DA39" i="3"/>
  <c r="DA121" i="3" s="1"/>
  <c r="AI39" i="3"/>
  <c r="AI118" i="3" s="1"/>
  <c r="FW39" i="3"/>
  <c r="FW121" i="3" s="1"/>
  <c r="EN39" i="3"/>
  <c r="EN118" i="3" s="1"/>
  <c r="CS39" i="3"/>
  <c r="CS118" i="3" s="1"/>
  <c r="AX39" i="3"/>
  <c r="AX121" i="3" s="1"/>
  <c r="O39" i="3"/>
  <c r="O121" i="3" s="1"/>
  <c r="FC39" i="3"/>
  <c r="FC121" i="3" s="1"/>
  <c r="DH39" i="3"/>
  <c r="DH121" i="3" s="1"/>
  <c r="AO39" i="3"/>
  <c r="AO121" i="3" s="1"/>
  <c r="BR39" i="3"/>
  <c r="BR121" i="3" s="1"/>
  <c r="DV39" i="3"/>
  <c r="DV118" i="3" s="1"/>
  <c r="CA39" i="3"/>
  <c r="AF39" i="3"/>
  <c r="AF118" i="3" s="1"/>
  <c r="FT39" i="3"/>
  <c r="FT118" i="3" s="1"/>
  <c r="DY39" i="3"/>
  <c r="DY121" i="3" s="1"/>
  <c r="AU39" i="3"/>
  <c r="AU118" i="3" s="1"/>
  <c r="L39" i="3"/>
  <c r="L118" i="3" s="1"/>
  <c r="EZ39" i="3"/>
  <c r="EZ118" i="3" s="1"/>
  <c r="DE39" i="3"/>
  <c r="DE118" i="3" s="1"/>
  <c r="BJ39" i="3"/>
  <c r="BJ118" i="3" s="1"/>
  <c r="AA39" i="3"/>
  <c r="AA121" i="3" s="1"/>
  <c r="FO39" i="3"/>
  <c r="FO121" i="3" s="1"/>
  <c r="DT39" i="3"/>
  <c r="DT121" i="3" s="1"/>
  <c r="BA39" i="3"/>
  <c r="BA121" i="3" s="1"/>
  <c r="FV39" i="3"/>
  <c r="FV121" i="3" s="1"/>
  <c r="EH39" i="3"/>
  <c r="EH121" i="3" s="1"/>
  <c r="CM39" i="3"/>
  <c r="CM121" i="3" s="1"/>
  <c r="AR39" i="3"/>
  <c r="AR118" i="3" s="1"/>
  <c r="DN39" i="3"/>
  <c r="DN118" i="3" s="1"/>
  <c r="FB173" i="3"/>
  <c r="FB177" i="3" s="1"/>
  <c r="DU173" i="3"/>
  <c r="DU174" i="3" s="1"/>
  <c r="FA173" i="3"/>
  <c r="FA174" i="3" s="1"/>
  <c r="BU173" i="3"/>
  <c r="BU174" i="3" s="1"/>
  <c r="BX173" i="3"/>
  <c r="BX174" i="3" s="1"/>
  <c r="BC173" i="3"/>
  <c r="BC174" i="3" s="1"/>
  <c r="CQ177" i="3"/>
  <c r="FM177" i="3"/>
  <c r="FM313" i="3"/>
  <c r="FX177" i="3"/>
  <c r="FX313" i="3"/>
  <c r="DV173" i="3"/>
  <c r="DV174" i="3" s="1"/>
  <c r="EY173" i="3"/>
  <c r="EY174" i="3" s="1"/>
  <c r="BP103" i="3"/>
  <c r="BA214" i="3"/>
  <c r="DV103" i="3"/>
  <c r="DB103" i="3"/>
  <c r="AR214" i="3"/>
  <c r="ER127" i="3"/>
  <c r="D214" i="3"/>
  <c r="FE103" i="3"/>
  <c r="CM214" i="3"/>
  <c r="U127" i="3"/>
  <c r="DQ214" i="3"/>
  <c r="EY214" i="3"/>
  <c r="EY219" i="3" s="1"/>
  <c r="EY228" i="3" s="1"/>
  <c r="K103" i="3"/>
  <c r="CF127" i="3"/>
  <c r="BV127" i="3"/>
  <c r="AA214" i="3"/>
  <c r="DZ127" i="3"/>
  <c r="BB214" i="3"/>
  <c r="CP214" i="3"/>
  <c r="FT103" i="3"/>
  <c r="AF103" i="3"/>
  <c r="EF214" i="3"/>
  <c r="EG214" i="3"/>
  <c r="DI214" i="3"/>
  <c r="S214" i="3"/>
  <c r="FU214" i="3"/>
  <c r="FU219" i="3" s="1"/>
  <c r="FU228" i="3" s="1"/>
  <c r="DE214" i="3"/>
  <c r="EM214" i="3"/>
  <c r="FL127" i="3"/>
  <c r="BH214" i="3"/>
  <c r="BJ127" i="3"/>
  <c r="DS214" i="3"/>
  <c r="CD214" i="3"/>
  <c r="FH214" i="3"/>
  <c r="T214" i="3"/>
  <c r="DT214" i="3"/>
  <c r="DU103" i="3"/>
  <c r="BY214" i="3"/>
  <c r="EU127" i="3"/>
  <c r="DY214" i="3"/>
  <c r="CS103" i="3"/>
  <c r="EA214" i="3"/>
  <c r="EA219" i="3" s="1"/>
  <c r="EA228" i="3" s="1"/>
  <c r="EZ214" i="3"/>
  <c r="AJ214" i="3"/>
  <c r="AX103" i="3"/>
  <c r="CI103" i="3"/>
  <c r="DA214" i="3"/>
  <c r="CG214" i="3"/>
  <c r="DO214" i="3"/>
  <c r="EB103" i="3"/>
  <c r="L127" i="3"/>
  <c r="O214" i="3"/>
  <c r="EV214" i="3"/>
  <c r="FQ127" i="3"/>
  <c r="EJ214" i="3"/>
  <c r="CV214" i="3"/>
  <c r="CV219" i="3" s="1"/>
  <c r="CV228" i="3" s="1"/>
  <c r="CW103" i="3"/>
  <c r="CC103" i="3"/>
  <c r="BU127" i="3"/>
  <c r="DC214" i="3"/>
  <c r="CR214" i="3"/>
  <c r="FN103" i="3"/>
  <c r="Z214" i="3"/>
  <c r="EE214" i="3"/>
  <c r="BR214" i="3"/>
  <c r="DH103" i="3"/>
  <c r="CA127" i="3"/>
  <c r="AP127" i="3"/>
  <c r="FF127" i="3"/>
  <c r="G127" i="3"/>
  <c r="AT127" i="3"/>
  <c r="DX214" i="3"/>
  <c r="CL214" i="3"/>
  <c r="CJ214" i="3"/>
  <c r="BM103" i="3"/>
  <c r="BC214" i="3"/>
  <c r="BC219" i="3" s="1"/>
  <c r="BC228" i="3" s="1"/>
  <c r="FI103" i="3"/>
  <c r="BE127" i="3"/>
  <c r="BI103" i="3"/>
  <c r="CQ103" i="3"/>
  <c r="BT214" i="3"/>
  <c r="FB127" i="3"/>
  <c r="DJ214" i="3"/>
  <c r="H103" i="3"/>
  <c r="AO127" i="3"/>
  <c r="BF103" i="3"/>
  <c r="DW214" i="3"/>
  <c r="FV127" i="3"/>
  <c r="AH127" i="3"/>
  <c r="DL214" i="3"/>
  <c r="R214" i="3"/>
  <c r="BX214" i="3"/>
  <c r="BX219" i="3" s="1"/>
  <c r="BX228" i="3" s="1"/>
  <c r="AC214" i="3"/>
  <c r="DK214" i="3"/>
  <c r="EW214" i="3"/>
  <c r="AG214" i="3"/>
  <c r="AW214" i="3"/>
  <c r="CE214" i="3"/>
  <c r="AV214" i="3"/>
  <c r="EP103" i="3"/>
  <c r="FJ214" i="3"/>
  <c r="V214" i="3"/>
  <c r="V219" i="3" s="1"/>
  <c r="V228" i="3" s="1"/>
  <c r="CZ214" i="3"/>
  <c r="CZ219" i="3" s="1"/>
  <c r="CZ228" i="3" s="1"/>
  <c r="ET127" i="3"/>
  <c r="BL214" i="3"/>
  <c r="E103" i="3"/>
  <c r="AQ214" i="3"/>
  <c r="AQ219" i="3" s="1"/>
  <c r="AQ228" i="3" s="1"/>
  <c r="EK214" i="3"/>
  <c r="I103" i="3"/>
  <c r="AK214" i="3"/>
  <c r="BS214" i="3"/>
  <c r="X214" i="3"/>
  <c r="ED214" i="3"/>
  <c r="EX103" i="3"/>
  <c r="J127" i="3"/>
  <c r="CN214" i="3"/>
  <c r="BZ127" i="3"/>
  <c r="AZ214" i="3"/>
  <c r="ES214" i="3"/>
  <c r="FS214" i="3"/>
  <c r="DM214" i="3"/>
  <c r="FM214" i="3"/>
  <c r="Y214" i="3"/>
  <c r="BG214" i="3"/>
  <c r="FX127" i="3"/>
  <c r="DR214" i="3"/>
  <c r="EL214" i="3"/>
  <c r="FR214" i="3"/>
  <c r="CB214" i="3"/>
  <c r="F214" i="3"/>
  <c r="AN214" i="3"/>
  <c r="CK127" i="3"/>
  <c r="CY214" i="3"/>
  <c r="CO214" i="3"/>
  <c r="FA127" i="3"/>
  <c r="M103" i="3"/>
  <c r="AU214" i="3"/>
  <c r="EN103" i="3"/>
  <c r="CX214" i="3"/>
  <c r="FP103" i="3"/>
  <c r="AB103" i="3"/>
  <c r="BQ214" i="3"/>
  <c r="EO103" i="3"/>
  <c r="FW214" i="3"/>
  <c r="AI214" i="3"/>
  <c r="DP214" i="3"/>
  <c r="CT103" i="3"/>
  <c r="AE103" i="3"/>
  <c r="DN214" i="3"/>
  <c r="AD127" i="3"/>
  <c r="BD214" i="3"/>
  <c r="BD219" i="3" s="1"/>
  <c r="BD228" i="3" s="1"/>
  <c r="FD214" i="3"/>
  <c r="P127" i="3"/>
  <c r="Q103" i="3"/>
  <c r="FG103" i="3"/>
  <c r="AS103" i="3"/>
  <c r="EC103" i="3"/>
  <c r="FK214" i="3"/>
  <c r="W214" i="3"/>
  <c r="DD214" i="3"/>
  <c r="CH214" i="3"/>
  <c r="Z103" i="3"/>
  <c r="FZ135" i="3"/>
  <c r="DB118" i="3"/>
  <c r="DB121" i="3"/>
  <c r="BM118" i="3"/>
  <c r="EW118" i="3"/>
  <c r="EW121" i="3"/>
  <c r="AK174" i="3"/>
  <c r="FX118" i="3"/>
  <c r="FX121" i="3"/>
  <c r="CH121" i="3"/>
  <c r="CH118" i="3"/>
  <c r="BY121" i="3"/>
  <c r="BY118" i="3"/>
  <c r="FF118" i="3"/>
  <c r="FF121" i="3"/>
  <c r="BP118" i="3"/>
  <c r="BP121" i="3"/>
  <c r="FZ217" i="3"/>
  <c r="FM174" i="3"/>
  <c r="CE118" i="3"/>
  <c r="CE121" i="3"/>
  <c r="EO118" i="3"/>
  <c r="BK118" i="3"/>
  <c r="P121" i="3"/>
  <c r="P118" i="3"/>
  <c r="CB118" i="3"/>
  <c r="CB121" i="3"/>
  <c r="FZ319" i="3"/>
  <c r="FZ305" i="3"/>
  <c r="GB305" i="3" s="1"/>
  <c r="AB121" i="3"/>
  <c r="AB118" i="3"/>
  <c r="EI118" i="3"/>
  <c r="EU121" i="3"/>
  <c r="CQ174" i="3"/>
  <c r="CQ182" i="3" s="1"/>
  <c r="CQ226" i="3" s="1"/>
  <c r="AK118" i="3"/>
  <c r="AZ121" i="3"/>
  <c r="AZ118" i="3"/>
  <c r="CD118" i="3"/>
  <c r="CD121" i="3"/>
  <c r="DU121" i="3"/>
  <c r="DU118" i="3"/>
  <c r="BN121" i="3"/>
  <c r="S121" i="3"/>
  <c r="BQ121" i="3"/>
  <c r="EA121" i="3"/>
  <c r="DS118" i="3"/>
  <c r="DP118" i="3"/>
  <c r="V174" i="3"/>
  <c r="J118" i="3"/>
  <c r="J121" i="3"/>
  <c r="EK118" i="3"/>
  <c r="EK121" i="3"/>
  <c r="FZ105" i="3"/>
  <c r="FZ85" i="3"/>
  <c r="AO118" i="3"/>
  <c r="CA118" i="3"/>
  <c r="CA121" i="3"/>
  <c r="C113" i="3" l="1"/>
  <c r="C123" i="3" s="1"/>
  <c r="DC17" i="9"/>
  <c r="DI17" i="9"/>
  <c r="DC18" i="9"/>
  <c r="DC136" i="9" s="1"/>
  <c r="DC137" i="9" s="1"/>
  <c r="DI18" i="9"/>
  <c r="DI136" i="9" s="1"/>
  <c r="DC20" i="9"/>
  <c r="DI20" i="9"/>
  <c r="DC21" i="9"/>
  <c r="DC135" i="9" s="1"/>
  <c r="DI21" i="9"/>
  <c r="DI135" i="9" s="1"/>
  <c r="DC29" i="9"/>
  <c r="D101" i="7"/>
  <c r="I36" i="7" s="1"/>
  <c r="C134" i="9"/>
  <c r="R21" i="9"/>
  <c r="R135" i="9" s="1"/>
  <c r="C21" i="9"/>
  <c r="D175" i="7"/>
  <c r="I85" i="7" s="1"/>
  <c r="C175" i="7"/>
  <c r="H85" i="7" s="1"/>
  <c r="D107" i="7"/>
  <c r="D115" i="7"/>
  <c r="C107" i="7"/>
  <c r="C115" i="7"/>
  <c r="DT173" i="3"/>
  <c r="C188" i="3"/>
  <c r="C186" i="3"/>
  <c r="C187" i="3" s="1"/>
  <c r="R18" i="9"/>
  <c r="D93" i="7"/>
  <c r="I44" i="7"/>
  <c r="T121" i="3"/>
  <c r="C122" i="3"/>
  <c r="C119" i="3"/>
  <c r="R17" i="9"/>
  <c r="D89" i="7"/>
  <c r="D173" i="3"/>
  <c r="D177" i="3" s="1"/>
  <c r="D90" i="7"/>
  <c r="R20" i="9"/>
  <c r="AC121" i="3"/>
  <c r="DT219" i="3"/>
  <c r="DT228" i="3" s="1"/>
  <c r="AA173" i="3"/>
  <c r="AA174" i="3" s="1"/>
  <c r="I118" i="3"/>
  <c r="DX173" i="3"/>
  <c r="DX174" i="3" s="1"/>
  <c r="CK121" i="3"/>
  <c r="D84" i="7"/>
  <c r="C84" i="7"/>
  <c r="H12" i="7"/>
  <c r="C72" i="7"/>
  <c r="C136" i="7" s="1"/>
  <c r="BW118" i="3"/>
  <c r="DF118" i="3"/>
  <c r="EA174" i="3"/>
  <c r="CP174" i="3"/>
  <c r="DM121" i="3"/>
  <c r="CC121" i="3"/>
  <c r="AN174" i="3"/>
  <c r="EA177" i="3"/>
  <c r="EA182" i="3" s="1"/>
  <c r="EA226" i="3" s="1"/>
  <c r="V313" i="3"/>
  <c r="CR118" i="3"/>
  <c r="DJ219" i="3"/>
  <c r="DJ228" i="3" s="1"/>
  <c r="DJ173" i="3"/>
  <c r="BF112" i="3"/>
  <c r="BF150" i="3"/>
  <c r="EB112" i="3"/>
  <c r="EB150" i="3"/>
  <c r="EC112" i="3"/>
  <c r="I112" i="3"/>
  <c r="I150" i="3"/>
  <c r="DU112" i="3"/>
  <c r="DU152" i="3"/>
  <c r="K112" i="3"/>
  <c r="K152" i="3"/>
  <c r="BP112" i="3"/>
  <c r="BP152" i="3"/>
  <c r="BM112" i="3"/>
  <c r="BM152" i="3"/>
  <c r="BX121" i="3"/>
  <c r="AS112" i="3"/>
  <c r="AS150" i="3"/>
  <c r="AG219" i="3"/>
  <c r="AG228" i="3" s="1"/>
  <c r="H112" i="3"/>
  <c r="H150" i="3"/>
  <c r="DC219" i="3"/>
  <c r="DC228" i="3" s="1"/>
  <c r="BP173" i="3"/>
  <c r="BP174" i="3" s="1"/>
  <c r="AN215" i="3"/>
  <c r="Q112" i="3"/>
  <c r="Q150" i="3"/>
  <c r="E112" i="3"/>
  <c r="E150" i="3"/>
  <c r="CC112" i="3"/>
  <c r="CC152" i="3"/>
  <c r="CI112" i="3"/>
  <c r="CI150" i="3"/>
  <c r="DN313" i="3"/>
  <c r="E173" i="3"/>
  <c r="E313" i="3" s="1"/>
  <c r="AB112" i="3"/>
  <c r="AB150" i="3"/>
  <c r="CW112" i="3"/>
  <c r="CW152" i="3"/>
  <c r="AX112" i="3"/>
  <c r="AX152" i="3"/>
  <c r="AF112" i="3"/>
  <c r="AF152" i="3"/>
  <c r="FG112" i="3"/>
  <c r="ED118" i="3"/>
  <c r="FP112" i="3"/>
  <c r="FP150" i="3"/>
  <c r="CQ112" i="3"/>
  <c r="CQ150" i="3"/>
  <c r="FT112" i="3"/>
  <c r="FT152" i="3"/>
  <c r="FE112" i="3"/>
  <c r="FE152" i="3"/>
  <c r="FN112" i="3"/>
  <c r="FN150" i="3"/>
  <c r="EQ118" i="3"/>
  <c r="BI112" i="3"/>
  <c r="BI152" i="3"/>
  <c r="DC173" i="3"/>
  <c r="DC177" i="3" s="1"/>
  <c r="DV112" i="3"/>
  <c r="EO112" i="3"/>
  <c r="EO152" i="3"/>
  <c r="Z112" i="3"/>
  <c r="EN112" i="3"/>
  <c r="EN150" i="3"/>
  <c r="EX112" i="3"/>
  <c r="EX152" i="3"/>
  <c r="DH112" i="3"/>
  <c r="DH150" i="3"/>
  <c r="BF118" i="3"/>
  <c r="FI112" i="3"/>
  <c r="FI150" i="3"/>
  <c r="CS112" i="3"/>
  <c r="DD173" i="3"/>
  <c r="DD174" i="3" s="1"/>
  <c r="CT112" i="3"/>
  <c r="CT152" i="3"/>
  <c r="DN177" i="3"/>
  <c r="AN177" i="3"/>
  <c r="AE112" i="3"/>
  <c r="AE152" i="3"/>
  <c r="M112" i="3"/>
  <c r="M150" i="3"/>
  <c r="EP112" i="3"/>
  <c r="DB112" i="3"/>
  <c r="EB121" i="3"/>
  <c r="D121" i="3"/>
  <c r="EC121" i="3"/>
  <c r="G121" i="3"/>
  <c r="DJ121" i="3"/>
  <c r="FU121" i="3"/>
  <c r="BL121" i="3"/>
  <c r="DL121" i="3"/>
  <c r="E174" i="3"/>
  <c r="W121" i="3"/>
  <c r="FM215" i="3"/>
  <c r="K118" i="3"/>
  <c r="FG121" i="3"/>
  <c r="EC174" i="3"/>
  <c r="DA118" i="3"/>
  <c r="CW121" i="3"/>
  <c r="ET121" i="3"/>
  <c r="DX219" i="3"/>
  <c r="DX228" i="3" s="1"/>
  <c r="DI219" i="3"/>
  <c r="DI228" i="3" s="1"/>
  <c r="EP173" i="3"/>
  <c r="EP313" i="3" s="1"/>
  <c r="M173" i="3"/>
  <c r="M313" i="3" s="1"/>
  <c r="BM313" i="3"/>
  <c r="FF173" i="3"/>
  <c r="FF174" i="3" s="1"/>
  <c r="N173" i="3"/>
  <c r="N174" i="3" s="1"/>
  <c r="FO118" i="3"/>
  <c r="EV121" i="3"/>
  <c r="AN219" i="3"/>
  <c r="AN228" i="3" s="1"/>
  <c r="AK215" i="3"/>
  <c r="AK219" i="3" s="1"/>
  <c r="AK228" i="3" s="1"/>
  <c r="H121" i="3"/>
  <c r="EF118" i="3"/>
  <c r="EY121" i="3"/>
  <c r="EN173" i="3"/>
  <c r="EN177" i="3" s="1"/>
  <c r="BN173" i="3"/>
  <c r="BN313" i="3" s="1"/>
  <c r="FC173" i="3"/>
  <c r="BR118" i="3"/>
  <c r="R219" i="3"/>
  <c r="R228" i="3" s="1"/>
  <c r="D219" i="3"/>
  <c r="D228" i="3" s="1"/>
  <c r="I173" i="3"/>
  <c r="I177" i="3" s="1"/>
  <c r="CZ177" i="3"/>
  <c r="CZ174" i="3"/>
  <c r="CQ121" i="3"/>
  <c r="AA118" i="3"/>
  <c r="CF173" i="3"/>
  <c r="CF174" i="3" s="1"/>
  <c r="DD219" i="3"/>
  <c r="DD228" i="3" s="1"/>
  <c r="AE173" i="3"/>
  <c r="AE313" i="3" s="1"/>
  <c r="BM215" i="3"/>
  <c r="R173" i="3"/>
  <c r="R174" i="3" s="1"/>
  <c r="DZ173" i="3"/>
  <c r="DZ174" i="3" s="1"/>
  <c r="AK313" i="3"/>
  <c r="EC313" i="3"/>
  <c r="BT173" i="3"/>
  <c r="BT313" i="3" s="1"/>
  <c r="BT219" i="3"/>
  <c r="BT228" i="3" s="1"/>
  <c r="AJ219" i="3"/>
  <c r="AJ228" i="3" s="1"/>
  <c r="CS173" i="3"/>
  <c r="CS313" i="3" s="1"/>
  <c r="AT173" i="3"/>
  <c r="AT313" i="3" s="1"/>
  <c r="AS121" i="3"/>
  <c r="FG173" i="3"/>
  <c r="FG313" i="3" s="1"/>
  <c r="DP173" i="3"/>
  <c r="CT118" i="3"/>
  <c r="AL118" i="3"/>
  <c r="Y219" i="3"/>
  <c r="Y228" i="3" s="1"/>
  <c r="AT118" i="3"/>
  <c r="BL219" i="3"/>
  <c r="BL228" i="3" s="1"/>
  <c r="CP177" i="3"/>
  <c r="FJ173" i="3"/>
  <c r="G173" i="3"/>
  <c r="DW215" i="3"/>
  <c r="DW219" i="3" s="1"/>
  <c r="DW228" i="3" s="1"/>
  <c r="DW173" i="3"/>
  <c r="DI121" i="3"/>
  <c r="AG121" i="3"/>
  <c r="BQ177" i="3"/>
  <c r="DO173" i="3"/>
  <c r="AO173" i="3"/>
  <c r="AO174" i="3" s="1"/>
  <c r="C98" i="1"/>
  <c r="O215" i="3"/>
  <c r="O219" i="3" s="1"/>
  <c r="O228" i="3" s="1"/>
  <c r="O173" i="3"/>
  <c r="EG174" i="3"/>
  <c r="AQ121" i="3"/>
  <c r="DX121" i="3"/>
  <c r="CF118" i="3"/>
  <c r="V118" i="3"/>
  <c r="BQ174" i="3"/>
  <c r="FJ219" i="3"/>
  <c r="FJ228" i="3" s="1"/>
  <c r="E177" i="3"/>
  <c r="E182" i="3" s="1"/>
  <c r="E226" i="3" s="1"/>
  <c r="DY173" i="3"/>
  <c r="DY174" i="3" s="1"/>
  <c r="FI121" i="3"/>
  <c r="EG313" i="3"/>
  <c r="FN121" i="3"/>
  <c r="ES118" i="3"/>
  <c r="DO121" i="3"/>
  <c r="AN118" i="3"/>
  <c r="AJ121" i="3"/>
  <c r="DY219" i="3"/>
  <c r="DY228" i="3" s="1"/>
  <c r="D313" i="3"/>
  <c r="DH173" i="3"/>
  <c r="DH174" i="3" s="1"/>
  <c r="CI173" i="3"/>
  <c r="CI313" i="3" s="1"/>
  <c r="BQ215" i="3"/>
  <c r="BQ219" i="3" s="1"/>
  <c r="BQ228" i="3" s="1"/>
  <c r="DN215" i="3"/>
  <c r="DN219" i="3" s="1"/>
  <c r="DN228" i="3" s="1"/>
  <c r="EW173" i="3"/>
  <c r="BU121" i="3"/>
  <c r="DZ121" i="3"/>
  <c r="Z219" i="3"/>
  <c r="Z228" i="3" s="1"/>
  <c r="EG215" i="3"/>
  <c r="EG219" i="3" s="1"/>
  <c r="EG228" i="3" s="1"/>
  <c r="EX121" i="3"/>
  <c r="CU118" i="3"/>
  <c r="FR121" i="3"/>
  <c r="BS121" i="3"/>
  <c r="DP219" i="3"/>
  <c r="DP228" i="3" s="1"/>
  <c r="CE219" i="3"/>
  <c r="CE228" i="3" s="1"/>
  <c r="FT173" i="3"/>
  <c r="FT174" i="3" s="1"/>
  <c r="EU173" i="3"/>
  <c r="EU313" i="3" s="1"/>
  <c r="ED173" i="3"/>
  <c r="ED174" i="3" s="1"/>
  <c r="AJ173" i="3"/>
  <c r="AJ177" i="3" s="1"/>
  <c r="FV173" i="3"/>
  <c r="FV215" i="3"/>
  <c r="EW219" i="3"/>
  <c r="EW228" i="3" s="1"/>
  <c r="CV121" i="3"/>
  <c r="E121" i="3"/>
  <c r="AV118" i="3"/>
  <c r="BD118" i="3"/>
  <c r="CY219" i="3"/>
  <c r="CY228" i="3" s="1"/>
  <c r="DM219" i="3"/>
  <c r="DM228" i="3" s="1"/>
  <c r="DO219" i="3"/>
  <c r="DO228" i="3" s="1"/>
  <c r="AX173" i="3"/>
  <c r="AX174" i="3" s="1"/>
  <c r="DM173" i="3"/>
  <c r="DM313" i="3" s="1"/>
  <c r="BL173" i="3"/>
  <c r="BL313" i="3" s="1"/>
  <c r="CP215" i="3"/>
  <c r="CP219" i="3" s="1"/>
  <c r="CP228" i="3" s="1"/>
  <c r="DH118" i="3"/>
  <c r="AC173" i="3"/>
  <c r="AC313" i="3" s="1"/>
  <c r="FC118" i="3"/>
  <c r="FB118" i="3"/>
  <c r="DC121" i="3"/>
  <c r="F219" i="3"/>
  <c r="F228" i="3" s="1"/>
  <c r="CB219" i="3"/>
  <c r="CB228" i="3" s="1"/>
  <c r="AC219" i="3"/>
  <c r="AC228" i="3" s="1"/>
  <c r="BC121" i="3"/>
  <c r="CX121" i="3"/>
  <c r="CZ121" i="3"/>
  <c r="M121" i="3"/>
  <c r="C108" i="1"/>
  <c r="C110" i="1"/>
  <c r="C111" i="1" s="1"/>
  <c r="DG173" i="3"/>
  <c r="DG177" i="3" s="1"/>
  <c r="FM182" i="3"/>
  <c r="FM226" i="3" s="1"/>
  <c r="FH121" i="3"/>
  <c r="BN174" i="3"/>
  <c r="S219" i="3"/>
  <c r="S228" i="3" s="1"/>
  <c r="S173" i="3"/>
  <c r="S174" i="3" s="1"/>
  <c r="AR121" i="3"/>
  <c r="EK219" i="3"/>
  <c r="EK228" i="3" s="1"/>
  <c r="DG118" i="3"/>
  <c r="FD173" i="3"/>
  <c r="FD174" i="3" s="1"/>
  <c r="T174" i="3"/>
  <c r="EM121" i="3"/>
  <c r="EC182" i="3"/>
  <c r="EC226" i="3" s="1"/>
  <c r="DK121" i="3"/>
  <c r="CU173" i="3"/>
  <c r="CU174" i="3" s="1"/>
  <c r="EK173" i="3"/>
  <c r="EK177" i="3" s="1"/>
  <c r="FD219" i="3"/>
  <c r="FD228" i="3" s="1"/>
  <c r="EJ121" i="3"/>
  <c r="CE173" i="3"/>
  <c r="CE313" i="3" s="1"/>
  <c r="DI173" i="3"/>
  <c r="DI174" i="3" s="1"/>
  <c r="EX173" i="3"/>
  <c r="EX313" i="3" s="1"/>
  <c r="Z173" i="3"/>
  <c r="Z313" i="3" s="1"/>
  <c r="Z118" i="3"/>
  <c r="EE174" i="3"/>
  <c r="FG177" i="3"/>
  <c r="EE313" i="3"/>
  <c r="CL121" i="3"/>
  <c r="AG173" i="3"/>
  <c r="AG174" i="3" s="1"/>
  <c r="BG118" i="3"/>
  <c r="FQ173" i="3"/>
  <c r="AW118" i="3"/>
  <c r="FW19" i="3"/>
  <c r="FW192" i="3" s="1"/>
  <c r="FK19" i="3"/>
  <c r="FK192" i="3" s="1"/>
  <c r="EY19" i="3"/>
  <c r="EY192" i="3" s="1"/>
  <c r="EM19" i="3"/>
  <c r="EM192" i="3" s="1"/>
  <c r="EA19" i="3"/>
  <c r="DO19" i="3"/>
  <c r="DO192" i="3" s="1"/>
  <c r="DC19" i="3"/>
  <c r="CQ19" i="3"/>
  <c r="CQ192" i="3" s="1"/>
  <c r="CE19" i="3"/>
  <c r="CE192" i="3" s="1"/>
  <c r="BS19" i="3"/>
  <c r="BS192" i="3" s="1"/>
  <c r="BG19" i="3"/>
  <c r="BG192" i="3" s="1"/>
  <c r="AU19" i="3"/>
  <c r="AI19" i="3"/>
  <c r="AI192" i="3" s="1"/>
  <c r="W19" i="3"/>
  <c r="K19" i="3"/>
  <c r="K192" i="3" s="1"/>
  <c r="ED19" i="3"/>
  <c r="N19" i="3"/>
  <c r="FX19" i="3"/>
  <c r="CF19" i="3"/>
  <c r="CF192" i="3" s="1"/>
  <c r="FV19" i="3"/>
  <c r="FV192" i="3" s="1"/>
  <c r="FJ19" i="3"/>
  <c r="EX19" i="3"/>
  <c r="EX192" i="3" s="1"/>
  <c r="EL19" i="3"/>
  <c r="EL192" i="3" s="1"/>
  <c r="DZ19" i="3"/>
  <c r="DN19" i="3"/>
  <c r="DN192" i="3" s="1"/>
  <c r="DB19" i="3"/>
  <c r="CP19" i="3"/>
  <c r="CP192" i="3" s="1"/>
  <c r="CD19" i="3"/>
  <c r="BR19" i="3"/>
  <c r="BR192" i="3" s="1"/>
  <c r="BF19" i="3"/>
  <c r="AT19" i="3"/>
  <c r="AH19" i="3"/>
  <c r="AH192" i="3" s="1"/>
  <c r="V19" i="3"/>
  <c r="V192" i="3" s="1"/>
  <c r="J19" i="3"/>
  <c r="J192" i="3" s="1"/>
  <c r="FN19" i="3"/>
  <c r="FN192" i="3" s="1"/>
  <c r="DF19" i="3"/>
  <c r="DF192" i="3" s="1"/>
  <c r="Z19" i="3"/>
  <c r="AJ19" i="3"/>
  <c r="AJ192" i="3" s="1"/>
  <c r="FU19" i="3"/>
  <c r="FU192" i="3" s="1"/>
  <c r="FI19" i="3"/>
  <c r="FI192" i="3" s="1"/>
  <c r="EW19" i="3"/>
  <c r="EK19" i="3"/>
  <c r="DY19" i="3"/>
  <c r="DM19" i="3"/>
  <c r="DM192" i="3" s="1"/>
  <c r="DA19" i="3"/>
  <c r="CO19" i="3"/>
  <c r="CC19" i="3"/>
  <c r="CC192" i="3" s="1"/>
  <c r="BQ19" i="3"/>
  <c r="BQ192" i="3" s="1"/>
  <c r="BE19" i="3"/>
  <c r="AS19" i="3"/>
  <c r="AG19" i="3"/>
  <c r="U19" i="3"/>
  <c r="U192" i="3" s="1"/>
  <c r="I19" i="3"/>
  <c r="I192" i="3" s="1"/>
  <c r="CH19" i="3"/>
  <c r="CH192" i="3" s="1"/>
  <c r="EZ19" i="3"/>
  <c r="EZ192" i="3" s="1"/>
  <c r="BT19" i="3"/>
  <c r="FT19" i="3"/>
  <c r="FT192" i="3" s="1"/>
  <c r="FH19" i="3"/>
  <c r="FH192" i="3" s="1"/>
  <c r="EV19" i="3"/>
  <c r="EV192" i="3" s="1"/>
  <c r="EJ19" i="3"/>
  <c r="EJ192" i="3" s="1"/>
  <c r="DX19" i="3"/>
  <c r="DL19" i="3"/>
  <c r="DL192" i="3" s="1"/>
  <c r="CZ19" i="3"/>
  <c r="CZ192" i="3" s="1"/>
  <c r="CN19" i="3"/>
  <c r="CB19" i="3"/>
  <c r="BP19" i="3"/>
  <c r="BP192" i="3" s="1"/>
  <c r="BD19" i="3"/>
  <c r="AR19" i="3"/>
  <c r="AF19" i="3"/>
  <c r="AF192" i="3" s="1"/>
  <c r="T19" i="3"/>
  <c r="T192" i="3" s="1"/>
  <c r="H19" i="3"/>
  <c r="DR19" i="3"/>
  <c r="DR192" i="3" s="1"/>
  <c r="EN19" i="3"/>
  <c r="EN192" i="3" s="1"/>
  <c r="X19" i="3"/>
  <c r="X192" i="3" s="1"/>
  <c r="FS19" i="3"/>
  <c r="FG19" i="3"/>
  <c r="FG192" i="3" s="1"/>
  <c r="EU19" i="3"/>
  <c r="EU192" i="3" s="1"/>
  <c r="EI19" i="3"/>
  <c r="EI192" i="3" s="1"/>
  <c r="DW19" i="3"/>
  <c r="DW192" i="3" s="1"/>
  <c r="DK19" i="3"/>
  <c r="DK192" i="3" s="1"/>
  <c r="CY19" i="3"/>
  <c r="CY192" i="3" s="1"/>
  <c r="CM19" i="3"/>
  <c r="CM192" i="3" s="1"/>
  <c r="CA19" i="3"/>
  <c r="BO19" i="3"/>
  <c r="BO192" i="3" s="1"/>
  <c r="BC19" i="3"/>
  <c r="BC192" i="3" s="1"/>
  <c r="AQ19" i="3"/>
  <c r="AQ192" i="3" s="1"/>
  <c r="AE19" i="3"/>
  <c r="AE192" i="3" s="1"/>
  <c r="S19" i="3"/>
  <c r="S192" i="3" s="1"/>
  <c r="G19" i="3"/>
  <c r="G192" i="3" s="1"/>
  <c r="EP19" i="3"/>
  <c r="BV19" i="3"/>
  <c r="DD19" i="3"/>
  <c r="DD192" i="3" s="1"/>
  <c r="FR19" i="3"/>
  <c r="FF19" i="3"/>
  <c r="FF192" i="3" s="1"/>
  <c r="ET19" i="3"/>
  <c r="ET192" i="3" s="1"/>
  <c r="EH19" i="3"/>
  <c r="EH192" i="3" s="1"/>
  <c r="DV19" i="3"/>
  <c r="DV192" i="3" s="1"/>
  <c r="DJ19" i="3"/>
  <c r="DJ192" i="3" s="1"/>
  <c r="CX19" i="3"/>
  <c r="CX192" i="3" s="1"/>
  <c r="CL19" i="3"/>
  <c r="BZ19" i="3"/>
  <c r="BZ192" i="3" s="1"/>
  <c r="BN19" i="3"/>
  <c r="BN192" i="3" s="1"/>
  <c r="BB19" i="3"/>
  <c r="BB192" i="3" s="1"/>
  <c r="AP19" i="3"/>
  <c r="AP192" i="3" s="1"/>
  <c r="AD19" i="3"/>
  <c r="R19" i="3"/>
  <c r="R192" i="3" s="1"/>
  <c r="F19" i="3"/>
  <c r="F192" i="3" s="1"/>
  <c r="AL19" i="3"/>
  <c r="AL192" i="3" s="1"/>
  <c r="L19" i="3"/>
  <c r="L192" i="3" s="1"/>
  <c r="FQ19" i="3"/>
  <c r="FQ192" i="3" s="1"/>
  <c r="FE19" i="3"/>
  <c r="FE192" i="3" s="1"/>
  <c r="ES19" i="3"/>
  <c r="ES192" i="3" s="1"/>
  <c r="EG19" i="3"/>
  <c r="EG192" i="3" s="1"/>
  <c r="DU19" i="3"/>
  <c r="DU192" i="3" s="1"/>
  <c r="DI19" i="3"/>
  <c r="DI192" i="3" s="1"/>
  <c r="CW19" i="3"/>
  <c r="CW192" i="3" s="1"/>
  <c r="CK19" i="3"/>
  <c r="BY19" i="3"/>
  <c r="BY192" i="3" s="1"/>
  <c r="BM19" i="3"/>
  <c r="BM192" i="3" s="1"/>
  <c r="BA19" i="3"/>
  <c r="BA192" i="3" s="1"/>
  <c r="AO19" i="3"/>
  <c r="AO192" i="3" s="1"/>
  <c r="AC19" i="3"/>
  <c r="Q19" i="3"/>
  <c r="Q192" i="3" s="1"/>
  <c r="E19" i="3"/>
  <c r="E192" i="3" s="1"/>
  <c r="BJ19" i="3"/>
  <c r="AV19" i="3"/>
  <c r="AV192" i="3" s="1"/>
  <c r="FP19" i="3"/>
  <c r="FP192" i="3" s="1"/>
  <c r="FD19" i="3"/>
  <c r="FD192" i="3" s="1"/>
  <c r="ER19" i="3"/>
  <c r="EF19" i="3"/>
  <c r="EF192" i="3" s="1"/>
  <c r="DT19" i="3"/>
  <c r="DT192" i="3" s="1"/>
  <c r="DH19" i="3"/>
  <c r="DH192" i="3" s="1"/>
  <c r="CV19" i="3"/>
  <c r="CJ19" i="3"/>
  <c r="CJ192" i="3" s="1"/>
  <c r="BX19" i="3"/>
  <c r="BX192" i="3" s="1"/>
  <c r="BL19" i="3"/>
  <c r="BL192" i="3" s="1"/>
  <c r="AZ19" i="3"/>
  <c r="AZ192" i="3" s="1"/>
  <c r="AN19" i="3"/>
  <c r="AN192" i="3" s="1"/>
  <c r="AB19" i="3"/>
  <c r="P19" i="3"/>
  <c r="P192" i="3" s="1"/>
  <c r="D19" i="3"/>
  <c r="D192" i="3" s="1"/>
  <c r="FB19" i="3"/>
  <c r="FB192" i="3" s="1"/>
  <c r="AX19" i="3"/>
  <c r="AX192" i="3" s="1"/>
  <c r="DP19" i="3"/>
  <c r="FO19" i="3"/>
  <c r="FO192" i="3" s="1"/>
  <c r="FC19" i="3"/>
  <c r="EQ19" i="3"/>
  <c r="EE19" i="3"/>
  <c r="EE192" i="3" s="1"/>
  <c r="DS19" i="3"/>
  <c r="DS192" i="3" s="1"/>
  <c r="DG19" i="3"/>
  <c r="DG192" i="3" s="1"/>
  <c r="CU19" i="3"/>
  <c r="CU192" i="3" s="1"/>
  <c r="CI19" i="3"/>
  <c r="CI192" i="3" s="1"/>
  <c r="BW19" i="3"/>
  <c r="BK19" i="3"/>
  <c r="BK192" i="3" s="1"/>
  <c r="AY19" i="3"/>
  <c r="AY192" i="3" s="1"/>
  <c r="AM19" i="3"/>
  <c r="AM192" i="3" s="1"/>
  <c r="AA19" i="3"/>
  <c r="O19" i="3"/>
  <c r="C19" i="3"/>
  <c r="CT19" i="3"/>
  <c r="CT192" i="3" s="1"/>
  <c r="EB19" i="3"/>
  <c r="EB192" i="3" s="1"/>
  <c r="BH19" i="3"/>
  <c r="FM19" i="3"/>
  <c r="FA19" i="3"/>
  <c r="EO19" i="3"/>
  <c r="EO192" i="3" s="1"/>
  <c r="EC19" i="3"/>
  <c r="DQ19" i="3"/>
  <c r="DE19" i="3"/>
  <c r="CS19" i="3"/>
  <c r="CG19" i="3"/>
  <c r="CG192" i="3" s="1"/>
  <c r="BU19" i="3"/>
  <c r="BI19" i="3"/>
  <c r="BI192" i="3" s="1"/>
  <c r="AW19" i="3"/>
  <c r="AK19" i="3"/>
  <c r="AK192" i="3" s="1"/>
  <c r="Y19" i="3"/>
  <c r="Y192" i="3" s="1"/>
  <c r="M19" i="3"/>
  <c r="M192" i="3" s="1"/>
  <c r="FL19" i="3"/>
  <c r="CR19" i="3"/>
  <c r="CR192" i="3" s="1"/>
  <c r="FS173" i="3"/>
  <c r="FS174" i="3" s="1"/>
  <c r="V182" i="3"/>
  <c r="V226" i="3" s="1"/>
  <c r="FS219" i="3"/>
  <c r="FS228" i="3" s="1"/>
  <c r="FU174" i="3"/>
  <c r="FU182" i="3" s="1"/>
  <c r="FU226" i="3" s="1"/>
  <c r="U121" i="3"/>
  <c r="BI115" i="3"/>
  <c r="BI119" i="3" s="1"/>
  <c r="BI109" i="3"/>
  <c r="BI111" i="3" s="1"/>
  <c r="Z115" i="3"/>
  <c r="Z119" i="3" s="1"/>
  <c r="Z109" i="3"/>
  <c r="Z111" i="3" s="1"/>
  <c r="EN115" i="3"/>
  <c r="EN119" i="3" s="1"/>
  <c r="EN109" i="3"/>
  <c r="EN111" i="3" s="1"/>
  <c r="EX115" i="3"/>
  <c r="EX119" i="3" s="1"/>
  <c r="EX109" i="3"/>
  <c r="EX111" i="3" s="1"/>
  <c r="DH115" i="3"/>
  <c r="DH122" i="3" s="1"/>
  <c r="DH109" i="3"/>
  <c r="DH111" i="3" s="1"/>
  <c r="FI115" i="3"/>
  <c r="FI119" i="3" s="1"/>
  <c r="FI109" i="3"/>
  <c r="FI111" i="3" s="1"/>
  <c r="CS115" i="3"/>
  <c r="CS119" i="3" s="1"/>
  <c r="CS109" i="3"/>
  <c r="CS111" i="3" s="1"/>
  <c r="FE115" i="3"/>
  <c r="FE119" i="3" s="1"/>
  <c r="FE109" i="3"/>
  <c r="FE111" i="3" s="1"/>
  <c r="AE115" i="3"/>
  <c r="AE122" i="3" s="1"/>
  <c r="AE109" i="3"/>
  <c r="AE111" i="3" s="1"/>
  <c r="M115" i="3"/>
  <c r="M119" i="3" s="1"/>
  <c r="M109" i="3"/>
  <c r="M111" i="3" s="1"/>
  <c r="EP115" i="3"/>
  <c r="EP119" i="3" s="1"/>
  <c r="EP109" i="3"/>
  <c r="EP111" i="3" s="1"/>
  <c r="DB104" i="3"/>
  <c r="DB115" i="3"/>
  <c r="DB119" i="3" s="1"/>
  <c r="DB109" i="3"/>
  <c r="DB111" i="3" s="1"/>
  <c r="CT115" i="3"/>
  <c r="CT119" i="3" s="1"/>
  <c r="CT109" i="3"/>
  <c r="CT111" i="3" s="1"/>
  <c r="BM115" i="3"/>
  <c r="BM122" i="3" s="1"/>
  <c r="BM109" i="3"/>
  <c r="BM111" i="3" s="1"/>
  <c r="DV207" i="3"/>
  <c r="DV267" i="3" s="1"/>
  <c r="DV115" i="3"/>
  <c r="DV122" i="3" s="1"/>
  <c r="DV109" i="3"/>
  <c r="DV111" i="3" s="1"/>
  <c r="FT191" i="3"/>
  <c r="FT115" i="3"/>
  <c r="FT122" i="3" s="1"/>
  <c r="FT109" i="3"/>
  <c r="FT111" i="3" s="1"/>
  <c r="BF115" i="3"/>
  <c r="BF122" i="3" s="1"/>
  <c r="BF109" i="3"/>
  <c r="BF111" i="3" s="1"/>
  <c r="FN115" i="3"/>
  <c r="FN119" i="3" s="1"/>
  <c r="FN109" i="3"/>
  <c r="FN111" i="3" s="1"/>
  <c r="EB115" i="3"/>
  <c r="EB119" i="3" s="1"/>
  <c r="EB109" i="3"/>
  <c r="EB111" i="3" s="1"/>
  <c r="FP115" i="3"/>
  <c r="FP122" i="3" s="1"/>
  <c r="FP109" i="3"/>
  <c r="FP111" i="3" s="1"/>
  <c r="EC115" i="3"/>
  <c r="EC119" i="3" s="1"/>
  <c r="EC109" i="3"/>
  <c r="EC111" i="3" s="1"/>
  <c r="I115" i="3"/>
  <c r="I119" i="3" s="1"/>
  <c r="I109" i="3"/>
  <c r="I111" i="3" s="1"/>
  <c r="DU115" i="3"/>
  <c r="DU122" i="3" s="1"/>
  <c r="DU109" i="3"/>
  <c r="DU111" i="3" s="1"/>
  <c r="K115" i="3"/>
  <c r="K119" i="3" s="1"/>
  <c r="K109" i="3"/>
  <c r="K111" i="3" s="1"/>
  <c r="BP115" i="3"/>
  <c r="BP119" i="3" s="1"/>
  <c r="BP109" i="3"/>
  <c r="BP111" i="3" s="1"/>
  <c r="AS115" i="3"/>
  <c r="AS119" i="3" s="1"/>
  <c r="AS109" i="3"/>
  <c r="AS111" i="3" s="1"/>
  <c r="H115" i="3"/>
  <c r="H122" i="3" s="1"/>
  <c r="H109" i="3"/>
  <c r="H111" i="3" s="1"/>
  <c r="CQ115" i="3"/>
  <c r="CQ119" i="3" s="1"/>
  <c r="CQ109" i="3"/>
  <c r="CQ111" i="3" s="1"/>
  <c r="FG115" i="3"/>
  <c r="FG122" i="3" s="1"/>
  <c r="FG109" i="3"/>
  <c r="FG111" i="3" s="1"/>
  <c r="EO115" i="3"/>
  <c r="EO119" i="3" s="1"/>
  <c r="EO109" i="3"/>
  <c r="EO111" i="3" s="1"/>
  <c r="E115" i="3"/>
  <c r="E122" i="3" s="1"/>
  <c r="E109" i="3"/>
  <c r="E111" i="3" s="1"/>
  <c r="CC115" i="3"/>
  <c r="CC119" i="3" s="1"/>
  <c r="CC109" i="3"/>
  <c r="CC111" i="3" s="1"/>
  <c r="CI115" i="3"/>
  <c r="CI119" i="3" s="1"/>
  <c r="CI109" i="3"/>
  <c r="CI111" i="3" s="1"/>
  <c r="AB115" i="3"/>
  <c r="AB122" i="3" s="1"/>
  <c r="AB109" i="3"/>
  <c r="AB111" i="3" s="1"/>
  <c r="CW115" i="3"/>
  <c r="CW122" i="3" s="1"/>
  <c r="CW109" i="3"/>
  <c r="CW111" i="3" s="1"/>
  <c r="AX115" i="3"/>
  <c r="AX122" i="3" s="1"/>
  <c r="AX109" i="3"/>
  <c r="AX111" i="3" s="1"/>
  <c r="AF115" i="3"/>
  <c r="AF119" i="3" s="1"/>
  <c r="AF109" i="3"/>
  <c r="AF111" i="3" s="1"/>
  <c r="Q115" i="3"/>
  <c r="Q122" i="3" s="1"/>
  <c r="Q109" i="3"/>
  <c r="Q111" i="3" s="1"/>
  <c r="BM182" i="3"/>
  <c r="BM226" i="3" s="1"/>
  <c r="AH118" i="3"/>
  <c r="CM118" i="3"/>
  <c r="EL121" i="3"/>
  <c r="BO121" i="3"/>
  <c r="BD174" i="3"/>
  <c r="AZ173" i="3"/>
  <c r="AZ177" i="3" s="1"/>
  <c r="DN182" i="3"/>
  <c r="DN226" i="3" s="1"/>
  <c r="EE118" i="3"/>
  <c r="CV173" i="3"/>
  <c r="CV174" i="3" s="1"/>
  <c r="EP118" i="3"/>
  <c r="BB121" i="3"/>
  <c r="CB173" i="3"/>
  <c r="CB174" i="3" s="1"/>
  <c r="FE184" i="3"/>
  <c r="FH173" i="3"/>
  <c r="FH174" i="3" s="1"/>
  <c r="T177" i="3"/>
  <c r="FH219" i="3"/>
  <c r="FH228" i="3" s="1"/>
  <c r="CD173" i="3"/>
  <c r="CD174" i="3" s="1"/>
  <c r="R118" i="3"/>
  <c r="CD219" i="3"/>
  <c r="CD228" i="3" s="1"/>
  <c r="EE182" i="3"/>
  <c r="EE226" i="3" s="1"/>
  <c r="BX313" i="3"/>
  <c r="CR215" i="3"/>
  <c r="CR219" i="3" s="1"/>
  <c r="CR228" i="3" s="1"/>
  <c r="DS173" i="3"/>
  <c r="DS174" i="3" s="1"/>
  <c r="BZ177" i="3"/>
  <c r="ED219" i="3"/>
  <c r="ED228" i="3" s="1"/>
  <c r="CY121" i="3"/>
  <c r="FM219" i="3"/>
  <c r="FM228" i="3" s="1"/>
  <c r="O118" i="3"/>
  <c r="EZ121" i="3"/>
  <c r="DN121" i="3"/>
  <c r="BX177" i="3"/>
  <c r="BX182" i="3" s="1"/>
  <c r="BX226" i="3" s="1"/>
  <c r="BR173" i="3"/>
  <c r="BR174" i="3" s="1"/>
  <c r="AX118" i="3"/>
  <c r="FQ118" i="3"/>
  <c r="DS219" i="3"/>
  <c r="DS228" i="3" s="1"/>
  <c r="BZ174" i="3"/>
  <c r="BZ182" i="3" s="1"/>
  <c r="BZ226" i="3" s="1"/>
  <c r="FJ121" i="3"/>
  <c r="AU121" i="3"/>
  <c r="L121" i="3"/>
  <c r="CN121" i="3"/>
  <c r="AV174" i="3"/>
  <c r="F121" i="3"/>
  <c r="CN173" i="3"/>
  <c r="CN313" i="3" s="1"/>
  <c r="CR174" i="3"/>
  <c r="CR182" i="3" s="1"/>
  <c r="CR226" i="3" s="1"/>
  <c r="FM121" i="3"/>
  <c r="EV173" i="3"/>
  <c r="EV174" i="3" s="1"/>
  <c r="DE174" i="3"/>
  <c r="DE182" i="3" s="1"/>
  <c r="DE226" i="3" s="1"/>
  <c r="CS121" i="3"/>
  <c r="DB173" i="3"/>
  <c r="DB174" i="3" s="1"/>
  <c r="AL173" i="3"/>
  <c r="AL174" i="3" s="1"/>
  <c r="F173" i="3"/>
  <c r="FB174" i="3"/>
  <c r="FB182" i="3" s="1"/>
  <c r="FB226" i="3" s="1"/>
  <c r="BR219" i="3"/>
  <c r="BR228" i="3" s="1"/>
  <c r="EV219" i="3"/>
  <c r="EV228" i="3" s="1"/>
  <c r="DE215" i="3"/>
  <c r="DE219" i="3" s="1"/>
  <c r="DE228" i="3" s="1"/>
  <c r="AV177" i="3"/>
  <c r="BH121" i="3"/>
  <c r="CP121" i="3"/>
  <c r="AW177" i="3"/>
  <c r="AZ219" i="3"/>
  <c r="AZ228" i="3" s="1"/>
  <c r="AY173" i="3"/>
  <c r="AY174" i="3" s="1"/>
  <c r="DE313" i="3"/>
  <c r="CM173" i="3"/>
  <c r="CM313" i="3" s="1"/>
  <c r="T215" i="3"/>
  <c r="T219" i="3" s="1"/>
  <c r="T228" i="3" s="1"/>
  <c r="DA215" i="3"/>
  <c r="DA219" i="3" s="1"/>
  <c r="DA228" i="3" s="1"/>
  <c r="DA173" i="3"/>
  <c r="DY118" i="3"/>
  <c r="EH118" i="3"/>
  <c r="CN219" i="3"/>
  <c r="CN228" i="3" s="1"/>
  <c r="CJ219" i="3"/>
  <c r="CJ228" i="3" s="1"/>
  <c r="CM219" i="3"/>
  <c r="CM228" i="3" s="1"/>
  <c r="CL215" i="3"/>
  <c r="CL219" i="3" s="1"/>
  <c r="CL228" i="3" s="1"/>
  <c r="BO173" i="3"/>
  <c r="BO215" i="3"/>
  <c r="BI215" i="3"/>
  <c r="BI173" i="3"/>
  <c r="D174" i="3"/>
  <c r="D182" i="3" s="1"/>
  <c r="AF121" i="3"/>
  <c r="DL174" i="3"/>
  <c r="FA121" i="3"/>
  <c r="CJ173" i="3"/>
  <c r="CX215" i="3"/>
  <c r="CX219" i="3" s="1"/>
  <c r="CX228" i="3" s="1"/>
  <c r="J215" i="3"/>
  <c r="J173" i="3"/>
  <c r="AD118" i="3"/>
  <c r="AH173" i="3"/>
  <c r="AS173" i="3"/>
  <c r="BJ215" i="3"/>
  <c r="BJ173" i="3"/>
  <c r="CH173" i="3"/>
  <c r="CH215" i="3"/>
  <c r="CH219" i="3" s="1"/>
  <c r="CH228" i="3" s="1"/>
  <c r="BB173" i="3"/>
  <c r="BB215" i="3"/>
  <c r="BB219" i="3" s="1"/>
  <c r="BB228" i="3" s="1"/>
  <c r="DR173" i="3"/>
  <c r="DR215" i="3"/>
  <c r="DR219" i="3" s="1"/>
  <c r="DR228" i="3" s="1"/>
  <c r="FE118" i="3"/>
  <c r="BA118" i="3"/>
  <c r="ER121" i="3"/>
  <c r="FV118" i="3"/>
  <c r="AE121" i="3"/>
  <c r="DQ121" i="3"/>
  <c r="FR173" i="3"/>
  <c r="FR174" i="3" s="1"/>
  <c r="K173" i="3"/>
  <c r="K174" i="3" s="1"/>
  <c r="CL313" i="3"/>
  <c r="FK173" i="3"/>
  <c r="FK215" i="3"/>
  <c r="FK219" i="3" s="1"/>
  <c r="FK228" i="3" s="1"/>
  <c r="W215" i="3"/>
  <c r="W219" i="3" s="1"/>
  <c r="W228" i="3" s="1"/>
  <c r="W173" i="3"/>
  <c r="CL174" i="3"/>
  <c r="CL182" i="3" s="1"/>
  <c r="CL226" i="3" s="1"/>
  <c r="CM177" i="3"/>
  <c r="CY173" i="3"/>
  <c r="CY174" i="3" s="1"/>
  <c r="AV215" i="3"/>
  <c r="AV219" i="3" s="1"/>
  <c r="AV228" i="3" s="1"/>
  <c r="ER215" i="3"/>
  <c r="ER173" i="3"/>
  <c r="ES215" i="3"/>
  <c r="ES219" i="3" s="1"/>
  <c r="ES228" i="3" s="1"/>
  <c r="ES173" i="3"/>
  <c r="CG173" i="3"/>
  <c r="CG215" i="3"/>
  <c r="CG219" i="3" s="1"/>
  <c r="CG228" i="3" s="1"/>
  <c r="EN121" i="3"/>
  <c r="Q121" i="3"/>
  <c r="FW118" i="3"/>
  <c r="CJ118" i="3"/>
  <c r="CX174" i="3"/>
  <c r="CX182" i="3" s="1"/>
  <c r="CX226" i="3" s="1"/>
  <c r="BZ121" i="3"/>
  <c r="FP118" i="3"/>
  <c r="FD118" i="3"/>
  <c r="AY118" i="3"/>
  <c r="FL121" i="3"/>
  <c r="H173" i="3"/>
  <c r="H177" i="3" s="1"/>
  <c r="AW215" i="3"/>
  <c r="AW219" i="3" s="1"/>
  <c r="AW228" i="3" s="1"/>
  <c r="FK121" i="3"/>
  <c r="X121" i="3"/>
  <c r="FN173" i="3"/>
  <c r="FN174" i="3" s="1"/>
  <c r="DL177" i="3"/>
  <c r="BW215" i="3"/>
  <c r="BW173" i="3"/>
  <c r="ET215" i="3"/>
  <c r="ET173" i="3"/>
  <c r="EJ215" i="3"/>
  <c r="EJ219" i="3" s="1"/>
  <c r="EJ228" i="3" s="1"/>
  <c r="EJ173" i="3"/>
  <c r="BF173" i="3"/>
  <c r="BF215" i="3"/>
  <c r="CW215" i="3"/>
  <c r="CW173" i="3"/>
  <c r="AI121" i="3"/>
  <c r="N118" i="3"/>
  <c r="BI121" i="3"/>
  <c r="CA173" i="3"/>
  <c r="CA174" i="3" s="1"/>
  <c r="CX313" i="3"/>
  <c r="U173" i="3"/>
  <c r="U174" i="3" s="1"/>
  <c r="CR313" i="3"/>
  <c r="EI173" i="3"/>
  <c r="EI215" i="3"/>
  <c r="AU173" i="3"/>
  <c r="AU215" i="3"/>
  <c r="AU219" i="3" s="1"/>
  <c r="AU228" i="3" s="1"/>
  <c r="BH173" i="3"/>
  <c r="BH215" i="3"/>
  <c r="BH219" i="3" s="1"/>
  <c r="BH228" i="3" s="1"/>
  <c r="AW174" i="3"/>
  <c r="DR121" i="3"/>
  <c r="FR219" i="3"/>
  <c r="FR228" i="3" s="1"/>
  <c r="FI173" i="3"/>
  <c r="FI174" i="3" s="1"/>
  <c r="EQ173" i="3"/>
  <c r="EQ177" i="3" s="1"/>
  <c r="AM215" i="3"/>
  <c r="AM173" i="3"/>
  <c r="EB173" i="3"/>
  <c r="EB174" i="3" s="1"/>
  <c r="M177" i="3"/>
  <c r="Y173" i="3"/>
  <c r="Y174" i="3" s="1"/>
  <c r="BY173" i="3"/>
  <c r="BY215" i="3"/>
  <c r="BY219" i="3" s="1"/>
  <c r="BY228" i="3" s="1"/>
  <c r="CI118" i="3"/>
  <c r="DC174" i="3"/>
  <c r="DC182" i="3" s="1"/>
  <c r="DC226" i="3" s="1"/>
  <c r="DW118" i="3"/>
  <c r="BA173" i="3"/>
  <c r="BA174" i="3" s="1"/>
  <c r="FU313" i="3"/>
  <c r="CT173" i="3"/>
  <c r="CT174" i="3" s="1"/>
  <c r="BK215" i="3"/>
  <c r="BK173" i="3"/>
  <c r="X215" i="3"/>
  <c r="X219" i="3" s="1"/>
  <c r="X228" i="3" s="1"/>
  <c r="X173" i="3"/>
  <c r="BE173" i="3"/>
  <c r="BE174" i="3" s="1"/>
  <c r="BV215" i="3"/>
  <c r="BV173" i="3"/>
  <c r="AI173" i="3"/>
  <c r="AI215" i="3"/>
  <c r="AI219" i="3" s="1"/>
  <c r="AI228" i="3" s="1"/>
  <c r="BG215" i="3"/>
  <c r="BG219" i="3" s="1"/>
  <c r="BG228" i="3" s="1"/>
  <c r="BG173" i="3"/>
  <c r="AB215" i="3"/>
  <c r="AB173" i="3"/>
  <c r="FL215" i="3"/>
  <c r="FL173" i="3"/>
  <c r="FW173" i="3"/>
  <c r="FW215" i="3"/>
  <c r="FW219" i="3" s="1"/>
  <c r="FW228" i="3" s="1"/>
  <c r="FP173" i="3"/>
  <c r="FP215" i="3"/>
  <c r="BA219" i="3"/>
  <c r="BA228" i="3" s="1"/>
  <c r="FS121" i="3"/>
  <c r="AP121" i="3"/>
  <c r="Q215" i="3"/>
  <c r="EP177" i="3"/>
  <c r="AQ173" i="3"/>
  <c r="AQ174" i="3" s="1"/>
  <c r="EE215" i="3"/>
  <c r="EE219" i="3" s="1"/>
  <c r="EE228" i="3" s="1"/>
  <c r="DL215" i="3"/>
  <c r="DL219" i="3" s="1"/>
  <c r="DL228" i="3" s="1"/>
  <c r="FE173" i="3"/>
  <c r="FE215" i="3"/>
  <c r="FO215" i="3"/>
  <c r="FO173" i="3"/>
  <c r="EZ215" i="3"/>
  <c r="EZ219" i="3" s="1"/>
  <c r="EZ228" i="3" s="1"/>
  <c r="EZ173" i="3"/>
  <c r="CK173" i="3"/>
  <c r="CK215" i="3"/>
  <c r="DT177" i="3"/>
  <c r="P215" i="3"/>
  <c r="P173" i="3"/>
  <c r="AP215" i="3"/>
  <c r="AP173" i="3"/>
  <c r="EF215" i="3"/>
  <c r="EF219" i="3" s="1"/>
  <c r="EF228" i="3" s="1"/>
  <c r="EF173" i="3"/>
  <c r="DQ215" i="3"/>
  <c r="DQ219" i="3" s="1"/>
  <c r="DQ228" i="3" s="1"/>
  <c r="DQ173" i="3"/>
  <c r="DK215" i="3"/>
  <c r="DK219" i="3" s="1"/>
  <c r="DK228" i="3" s="1"/>
  <c r="DK173" i="3"/>
  <c r="FT121" i="3"/>
  <c r="CG121" i="3"/>
  <c r="AM118" i="3"/>
  <c r="FZ41" i="3"/>
  <c r="AD173" i="3"/>
  <c r="AD215" i="3"/>
  <c r="AR215" i="3"/>
  <c r="AR219" i="3" s="1"/>
  <c r="AR228" i="3" s="1"/>
  <c r="AR173" i="3"/>
  <c r="BD177" i="3"/>
  <c r="CO173" i="3"/>
  <c r="CO215" i="3"/>
  <c r="CO219" i="3" s="1"/>
  <c r="CO228" i="3" s="1"/>
  <c r="BV118" i="3"/>
  <c r="DT118" i="3"/>
  <c r="L173" i="3"/>
  <c r="L174" i="3" s="1"/>
  <c r="FF313" i="3"/>
  <c r="FF177" i="3"/>
  <c r="FF182" i="3" s="1"/>
  <c r="FF226" i="3" s="1"/>
  <c r="AF215" i="3"/>
  <c r="AF173" i="3"/>
  <c r="EO215" i="3"/>
  <c r="EO173" i="3"/>
  <c r="AA219" i="3"/>
  <c r="AA228" i="3" s="1"/>
  <c r="EL215" i="3"/>
  <c r="EL219" i="3" s="1"/>
  <c r="EL228" i="3" s="1"/>
  <c r="EL173" i="3"/>
  <c r="EM173" i="3"/>
  <c r="EM215" i="3"/>
  <c r="EM219" i="3" s="1"/>
  <c r="EM228" i="3" s="1"/>
  <c r="CC215" i="3"/>
  <c r="CC173" i="3"/>
  <c r="DF215" i="3"/>
  <c r="DF173" i="3"/>
  <c r="BS215" i="3"/>
  <c r="BS219" i="3" s="1"/>
  <c r="BS228" i="3" s="1"/>
  <c r="BS173" i="3"/>
  <c r="EH313" i="3"/>
  <c r="EH177" i="3"/>
  <c r="EH182" i="3" s="1"/>
  <c r="EH226" i="3" s="1"/>
  <c r="CO121" i="3"/>
  <c r="DD121" i="3"/>
  <c r="N313" i="3"/>
  <c r="Y118" i="3"/>
  <c r="DC313" i="3"/>
  <c r="AE177" i="3"/>
  <c r="BE121" i="3"/>
  <c r="BT121" i="3"/>
  <c r="BJ121" i="3"/>
  <c r="DE121" i="3"/>
  <c r="AE174" i="3"/>
  <c r="FB313" i="3"/>
  <c r="DV121" i="3"/>
  <c r="FX182" i="3"/>
  <c r="FX226" i="3" s="1"/>
  <c r="EG118" i="3"/>
  <c r="AK182" i="3"/>
  <c r="AK226" i="3" s="1"/>
  <c r="DU313" i="3"/>
  <c r="DU177" i="3"/>
  <c r="DU182" i="3" s="1"/>
  <c r="DU226" i="3" s="1"/>
  <c r="BT177" i="3"/>
  <c r="EU174" i="3"/>
  <c r="BU313" i="3"/>
  <c r="BU177" i="3"/>
  <c r="BU182" i="3" s="1"/>
  <c r="BU226" i="3" s="1"/>
  <c r="CP182" i="3"/>
  <c r="CP226" i="3" s="1"/>
  <c r="FA313" i="3"/>
  <c r="FA177" i="3"/>
  <c r="FA182" i="3" s="1"/>
  <c r="FA226" i="3" s="1"/>
  <c r="AG177" i="3"/>
  <c r="AG182" i="3" s="1"/>
  <c r="AG226" i="3" s="1"/>
  <c r="AG313" i="3"/>
  <c r="DJ177" i="3"/>
  <c r="DJ313" i="3"/>
  <c r="DX313" i="3"/>
  <c r="DX177" i="3"/>
  <c r="DX182" i="3" s="1"/>
  <c r="DX226" i="3" s="1"/>
  <c r="EG182" i="3"/>
  <c r="EG226" i="3" s="1"/>
  <c r="DD177" i="3"/>
  <c r="DD182" i="3" s="1"/>
  <c r="DD226" i="3" s="1"/>
  <c r="DD313" i="3"/>
  <c r="BC177" i="3"/>
  <c r="BC182" i="3" s="1"/>
  <c r="BC226" i="3" s="1"/>
  <c r="BC313" i="3"/>
  <c r="I174" i="3"/>
  <c r="EY313" i="3"/>
  <c r="EY177" i="3"/>
  <c r="EY182" i="3" s="1"/>
  <c r="EY226" i="3" s="1"/>
  <c r="R177" i="3"/>
  <c r="R182" i="3" s="1"/>
  <c r="R226" i="3" s="1"/>
  <c r="R313" i="3"/>
  <c r="AA177" i="3"/>
  <c r="AA182" i="3" s="1"/>
  <c r="AA226" i="3" s="1"/>
  <c r="AA313" i="3"/>
  <c r="Q313" i="3"/>
  <c r="Q177" i="3"/>
  <c r="Q182" i="3" s="1"/>
  <c r="Q226" i="3" s="1"/>
  <c r="DV177" i="3"/>
  <c r="DV182" i="3" s="1"/>
  <c r="DV226" i="3" s="1"/>
  <c r="DV313" i="3"/>
  <c r="FT177" i="3"/>
  <c r="FT182" i="3" s="1"/>
  <c r="FT226" i="3" s="1"/>
  <c r="DJ174" i="3"/>
  <c r="AF104" i="3"/>
  <c r="CW191" i="3"/>
  <c r="Z207" i="3"/>
  <c r="Z209" i="3" s="1"/>
  <c r="EC184" i="3"/>
  <c r="H104" i="3"/>
  <c r="DV191" i="3"/>
  <c r="AF191" i="3"/>
  <c r="EM103" i="3"/>
  <c r="CT207" i="3"/>
  <c r="CT209" i="3" s="1"/>
  <c r="AS207" i="3"/>
  <c r="AS209" i="3" s="1"/>
  <c r="BI207" i="3"/>
  <c r="BI267" i="3" s="1"/>
  <c r="FG104" i="3"/>
  <c r="EX184" i="3"/>
  <c r="DH191" i="3"/>
  <c r="DU184" i="3"/>
  <c r="EN191" i="3"/>
  <c r="BF191" i="3"/>
  <c r="I184" i="3"/>
  <c r="FE207" i="3"/>
  <c r="FE267" i="3" s="1"/>
  <c r="AF207" i="3"/>
  <c r="AF267" i="3" s="1"/>
  <c r="CM127" i="3"/>
  <c r="DV184" i="3"/>
  <c r="DV214" i="3"/>
  <c r="DV219" i="3" s="1"/>
  <c r="DV228" i="3" s="1"/>
  <c r="H184" i="3"/>
  <c r="EB191" i="3"/>
  <c r="FT104" i="3"/>
  <c r="FE104" i="3"/>
  <c r="AX104" i="3"/>
  <c r="EB207" i="3"/>
  <c r="EB267" i="3" s="1"/>
  <c r="AX184" i="3"/>
  <c r="BY103" i="3"/>
  <c r="CC191" i="3"/>
  <c r="BF104" i="3"/>
  <c r="CC184" i="3"/>
  <c r="BF184" i="3"/>
  <c r="EG127" i="3"/>
  <c r="CS191" i="3"/>
  <c r="U103" i="3"/>
  <c r="AS184" i="3"/>
  <c r="EG103" i="3"/>
  <c r="AR127" i="3"/>
  <c r="BF207" i="3"/>
  <c r="BF209" i="3" s="1"/>
  <c r="FE191" i="3"/>
  <c r="EB104" i="3"/>
  <c r="CW104" i="3"/>
  <c r="CS104" i="3"/>
  <c r="DQ103" i="3"/>
  <c r="EU214" i="3"/>
  <c r="EU219" i="3" s="1"/>
  <c r="EU228" i="3" s="1"/>
  <c r="FH127" i="3"/>
  <c r="CQ184" i="3"/>
  <c r="CC207" i="3"/>
  <c r="CC267" i="3" s="1"/>
  <c r="DV104" i="3"/>
  <c r="AF184" i="3"/>
  <c r="CC127" i="3"/>
  <c r="DZ103" i="3"/>
  <c r="DQ127" i="3"/>
  <c r="H191" i="3"/>
  <c r="H207" i="3"/>
  <c r="H267" i="3" s="1"/>
  <c r="EB184" i="3"/>
  <c r="BA127" i="3"/>
  <c r="CM103" i="3"/>
  <c r="BI184" i="3"/>
  <c r="AS191" i="3"/>
  <c r="CQ104" i="3"/>
  <c r="FT184" i="3"/>
  <c r="CT184" i="3"/>
  <c r="CC104" i="3"/>
  <c r="CS184" i="3"/>
  <c r="AX207" i="3"/>
  <c r="AX267" i="3" s="1"/>
  <c r="T103" i="3"/>
  <c r="CQ191" i="3"/>
  <c r="DV127" i="3"/>
  <c r="CQ207" i="3"/>
  <c r="CQ209" i="3" s="1"/>
  <c r="AB184" i="3"/>
  <c r="AX191" i="3"/>
  <c r="AF214" i="3"/>
  <c r="CD127" i="3"/>
  <c r="E104" i="3"/>
  <c r="CC214" i="3"/>
  <c r="BV214" i="3"/>
  <c r="E207" i="3"/>
  <c r="E267" i="3" s="1"/>
  <c r="CW184" i="3"/>
  <c r="AF127" i="3"/>
  <c r="EN207" i="3"/>
  <c r="EN209" i="3" s="1"/>
  <c r="FT207" i="3"/>
  <c r="FT209" i="3" s="1"/>
  <c r="EC191" i="3"/>
  <c r="CS207" i="3"/>
  <c r="CS209" i="3" s="1"/>
  <c r="FT127" i="3"/>
  <c r="AR103" i="3"/>
  <c r="BA103" i="3"/>
  <c r="DZ214" i="3"/>
  <c r="DZ219" i="3" s="1"/>
  <c r="DZ228" i="3" s="1"/>
  <c r="FL214" i="3"/>
  <c r="BY127" i="3"/>
  <c r="EJ127" i="3"/>
  <c r="FP207" i="3"/>
  <c r="FP209" i="3" s="1"/>
  <c r="CA103" i="3"/>
  <c r="BM191" i="3"/>
  <c r="DB207" i="3"/>
  <c r="DB267" i="3" s="1"/>
  <c r="EF127" i="3"/>
  <c r="DB191" i="3"/>
  <c r="EM127" i="3"/>
  <c r="Z104" i="3"/>
  <c r="BM207" i="3"/>
  <c r="BM267" i="3" s="1"/>
  <c r="EN104" i="3"/>
  <c r="CI184" i="3"/>
  <c r="E191" i="3"/>
  <c r="DB184" i="3"/>
  <c r="FH103" i="3"/>
  <c r="DB214" i="3"/>
  <c r="DB219" i="3" s="1"/>
  <c r="DB228" i="3" s="1"/>
  <c r="AP214" i="3"/>
  <c r="FL103" i="3"/>
  <c r="CW207" i="3"/>
  <c r="CW267" i="3" s="1"/>
  <c r="BM214" i="3"/>
  <c r="BM184" i="3"/>
  <c r="CI207" i="3"/>
  <c r="CI209" i="3" s="1"/>
  <c r="EF103" i="3"/>
  <c r="DB127" i="3"/>
  <c r="AA127" i="3"/>
  <c r="DY103" i="3"/>
  <c r="CI191" i="3"/>
  <c r="DA103" i="3"/>
  <c r="DS103" i="3"/>
  <c r="CI104" i="3"/>
  <c r="BM104" i="3"/>
  <c r="U214" i="3"/>
  <c r="U219" i="3" s="1"/>
  <c r="U228" i="3" s="1"/>
  <c r="EC207" i="3"/>
  <c r="EC209" i="3" s="1"/>
  <c r="CD103" i="3"/>
  <c r="BV103" i="3"/>
  <c r="DH184" i="3"/>
  <c r="CW214" i="3"/>
  <c r="EX207" i="3"/>
  <c r="EX267" i="3" s="1"/>
  <c r="DU207" i="3"/>
  <c r="DU209" i="3" s="1"/>
  <c r="I191" i="3"/>
  <c r="DU142" i="3"/>
  <c r="BM127" i="3"/>
  <c r="DY127" i="3"/>
  <c r="FG184" i="3"/>
  <c r="DH207" i="3"/>
  <c r="DH209" i="3" s="1"/>
  <c r="BP104" i="3"/>
  <c r="FG207" i="3"/>
  <c r="FG267" i="3" s="1"/>
  <c r="FQ103" i="3"/>
  <c r="DO127" i="3"/>
  <c r="BJ214" i="3"/>
  <c r="DH104" i="3"/>
  <c r="BP127" i="3"/>
  <c r="CP103" i="3"/>
  <c r="DK127" i="3"/>
  <c r="S127" i="3"/>
  <c r="DU127" i="3"/>
  <c r="K104" i="3"/>
  <c r="DU104" i="3"/>
  <c r="K191" i="3"/>
  <c r="DK103" i="3"/>
  <c r="S103" i="3"/>
  <c r="K184" i="3"/>
  <c r="BP191" i="3"/>
  <c r="EX104" i="3"/>
  <c r="D103" i="3"/>
  <c r="K207" i="3"/>
  <c r="K209" i="3" s="1"/>
  <c r="BP207" i="3"/>
  <c r="BP209" i="3" s="1"/>
  <c r="EP184" i="3"/>
  <c r="BE214" i="3"/>
  <c r="BE219" i="3" s="1"/>
  <c r="BE228" i="3" s="1"/>
  <c r="BP184" i="3"/>
  <c r="DH214" i="3"/>
  <c r="DH219" i="3" s="1"/>
  <c r="DH228" i="3" s="1"/>
  <c r="DX103" i="3"/>
  <c r="EP191" i="3"/>
  <c r="K214" i="3"/>
  <c r="K219" i="3" s="1"/>
  <c r="K228" i="3" s="1"/>
  <c r="DU191" i="3"/>
  <c r="EX191" i="3"/>
  <c r="EP104" i="3"/>
  <c r="DH127" i="3"/>
  <c r="K127" i="3"/>
  <c r="DU214" i="3"/>
  <c r="DU219" i="3" s="1"/>
  <c r="DU228" i="3" s="1"/>
  <c r="D127" i="3"/>
  <c r="AB207" i="3"/>
  <c r="AB209" i="3" s="1"/>
  <c r="CE127" i="3"/>
  <c r="EP207" i="3"/>
  <c r="EP267" i="3" s="1"/>
  <c r="CE103" i="3"/>
  <c r="GB137" i="3"/>
  <c r="FZ139" i="3"/>
  <c r="FQ214" i="3"/>
  <c r="FQ219" i="3" s="1"/>
  <c r="FQ228" i="3" s="1"/>
  <c r="CV103" i="3"/>
  <c r="CC142" i="3"/>
  <c r="BC127" i="3"/>
  <c r="DC127" i="3"/>
  <c r="AX144" i="3"/>
  <c r="AB191" i="3"/>
  <c r="DO103" i="3"/>
  <c r="FP191" i="3"/>
  <c r="CT191" i="3"/>
  <c r="CL103" i="3"/>
  <c r="CV127" i="3"/>
  <c r="DS127" i="3"/>
  <c r="Z184" i="3"/>
  <c r="BI104" i="3"/>
  <c r="CP127" i="3"/>
  <c r="CW127" i="3"/>
  <c r="E127" i="3"/>
  <c r="FU127" i="3"/>
  <c r="DE103" i="3"/>
  <c r="EU103" i="3"/>
  <c r="AH214" i="3"/>
  <c r="AH219" i="3" s="1"/>
  <c r="AH228" i="3" s="1"/>
  <c r="BP214" i="3"/>
  <c r="BP219" i="3" s="1"/>
  <c r="BP228" i="3" s="1"/>
  <c r="BJ103" i="3"/>
  <c r="Z191" i="3"/>
  <c r="FG191" i="3"/>
  <c r="EC104" i="3"/>
  <c r="CT104" i="3"/>
  <c r="BI191" i="3"/>
  <c r="AB104" i="3"/>
  <c r="E184" i="3"/>
  <c r="E188" i="3" s="1"/>
  <c r="FU103" i="3"/>
  <c r="DE127" i="3"/>
  <c r="DX127" i="3"/>
  <c r="ED103" i="3"/>
  <c r="BQ127" i="3"/>
  <c r="AS104" i="3"/>
  <c r="FP184" i="3"/>
  <c r="EW103" i="3"/>
  <c r="DC103" i="3"/>
  <c r="FJ103" i="3"/>
  <c r="EO127" i="3"/>
  <c r="EZ103" i="3"/>
  <c r="EN184" i="3"/>
  <c r="AO103" i="3"/>
  <c r="EN127" i="3"/>
  <c r="EZ127" i="3"/>
  <c r="BQ103" i="3"/>
  <c r="BX127" i="3"/>
  <c r="BD103" i="3"/>
  <c r="CI214" i="3"/>
  <c r="CI219" i="3" s="1"/>
  <c r="CI228" i="3" s="1"/>
  <c r="AS127" i="3"/>
  <c r="BE103" i="3"/>
  <c r="EO207" i="3"/>
  <c r="EO209" i="3" s="1"/>
  <c r="CJ127" i="3"/>
  <c r="CK214" i="3"/>
  <c r="CQ127" i="3"/>
  <c r="O103" i="3"/>
  <c r="EO104" i="3"/>
  <c r="AG127" i="3"/>
  <c r="EX127" i="3"/>
  <c r="DJ127" i="3"/>
  <c r="BT127" i="3"/>
  <c r="FV214" i="3"/>
  <c r="BI127" i="3"/>
  <c r="J103" i="3"/>
  <c r="AX127" i="3"/>
  <c r="DN127" i="3"/>
  <c r="FR127" i="3"/>
  <c r="EO184" i="3"/>
  <c r="CJ103" i="3"/>
  <c r="P103" i="3"/>
  <c r="EE127" i="3"/>
  <c r="CK103" i="3"/>
  <c r="FS103" i="3"/>
  <c r="FR103" i="3"/>
  <c r="AP103" i="3"/>
  <c r="AB127" i="3"/>
  <c r="H214" i="3"/>
  <c r="H219" i="3" s="1"/>
  <c r="H228" i="3" s="1"/>
  <c r="FS127" i="3"/>
  <c r="FP214" i="3"/>
  <c r="CH127" i="3"/>
  <c r="DM103" i="3"/>
  <c r="FM103" i="3"/>
  <c r="FV103" i="3"/>
  <c r="CR127" i="3"/>
  <c r="ED127" i="3"/>
  <c r="BB127" i="3"/>
  <c r="EK127" i="3"/>
  <c r="EX214" i="3"/>
  <c r="EX219" i="3" s="1"/>
  <c r="EX228" i="3" s="1"/>
  <c r="FJ127" i="3"/>
  <c r="AQ127" i="3"/>
  <c r="AI103" i="3"/>
  <c r="AX214" i="3"/>
  <c r="AX219" i="3" s="1"/>
  <c r="AX228" i="3" s="1"/>
  <c r="Q104" i="3"/>
  <c r="DJ103" i="3"/>
  <c r="BT103" i="3"/>
  <c r="CT127" i="3"/>
  <c r="FD127" i="3"/>
  <c r="Z127" i="3"/>
  <c r="AK127" i="3"/>
  <c r="AH103" i="3"/>
  <c r="EK103" i="3"/>
  <c r="BZ214" i="3"/>
  <c r="BZ219" i="3" s="1"/>
  <c r="BZ228" i="3" s="1"/>
  <c r="EC214" i="3"/>
  <c r="EC219" i="3" s="1"/>
  <c r="EC228" i="3" s="1"/>
  <c r="ER214" i="3"/>
  <c r="Q184" i="3"/>
  <c r="ES127" i="3"/>
  <c r="V103" i="3"/>
  <c r="BL103" i="3"/>
  <c r="FF214" i="3"/>
  <c r="FF219" i="3" s="1"/>
  <c r="FF228" i="3" s="1"/>
  <c r="AU103" i="3"/>
  <c r="Q207" i="3"/>
  <c r="Q209" i="3" s="1"/>
  <c r="AE104" i="3"/>
  <c r="Q191" i="3"/>
  <c r="FI207" i="3"/>
  <c r="FI209" i="3" s="1"/>
  <c r="DM127" i="3"/>
  <c r="CX103" i="3"/>
  <c r="CQ214" i="3"/>
  <c r="CQ219" i="3" s="1"/>
  <c r="CQ228" i="3" s="1"/>
  <c r="AW103" i="3"/>
  <c r="F103" i="3"/>
  <c r="I104" i="3"/>
  <c r="I207" i="3"/>
  <c r="I209" i="3" s="1"/>
  <c r="AE207" i="3"/>
  <c r="AE267" i="3" s="1"/>
  <c r="CG127" i="3"/>
  <c r="DT103" i="3"/>
  <c r="BR103" i="3"/>
  <c r="EY103" i="3"/>
  <c r="BF127" i="3"/>
  <c r="FP127" i="3"/>
  <c r="FK127" i="3"/>
  <c r="O127" i="3"/>
  <c r="EO191" i="3"/>
  <c r="BC103" i="3"/>
  <c r="DA127" i="3"/>
  <c r="CS127" i="3"/>
  <c r="CS214" i="3"/>
  <c r="CS219" i="3" s="1"/>
  <c r="CS228" i="3" s="1"/>
  <c r="EL127" i="3"/>
  <c r="FF103" i="3"/>
  <c r="R103" i="3"/>
  <c r="R184" i="3" s="1"/>
  <c r="H127" i="3"/>
  <c r="P214" i="3"/>
  <c r="BD127" i="3"/>
  <c r="AO214" i="3"/>
  <c r="AO219" i="3" s="1"/>
  <c r="AO228" i="3" s="1"/>
  <c r="BG127" i="3"/>
  <c r="CN127" i="3"/>
  <c r="AV103" i="3"/>
  <c r="BX103" i="3"/>
  <c r="AA103" i="3"/>
  <c r="V127" i="3"/>
  <c r="AZ127" i="3"/>
  <c r="BG103" i="3"/>
  <c r="FG127" i="3"/>
  <c r="CZ127" i="3"/>
  <c r="FM127" i="3"/>
  <c r="AZ103" i="3"/>
  <c r="G103" i="3"/>
  <c r="AI127" i="3"/>
  <c r="AW127" i="3"/>
  <c r="G214" i="3"/>
  <c r="G219" i="3" s="1"/>
  <c r="G228" i="3" s="1"/>
  <c r="W127" i="3"/>
  <c r="T127" i="3"/>
  <c r="BF214" i="3"/>
  <c r="DL103" i="3"/>
  <c r="X103" i="3"/>
  <c r="DR103" i="3"/>
  <c r="FK103" i="3"/>
  <c r="EB214" i="3"/>
  <c r="EB219" i="3" s="1"/>
  <c r="EB228" i="3" s="1"/>
  <c r="W103" i="3"/>
  <c r="FN104" i="3"/>
  <c r="FN207" i="3"/>
  <c r="FN267" i="3" s="1"/>
  <c r="FN184" i="3"/>
  <c r="FN188" i="3" s="1"/>
  <c r="FN191" i="3"/>
  <c r="AY214" i="3"/>
  <c r="AY219" i="3" s="1"/>
  <c r="AY228" i="3" s="1"/>
  <c r="AY127" i="3"/>
  <c r="AY103" i="3"/>
  <c r="AM214" i="3"/>
  <c r="AM127" i="3"/>
  <c r="AM103" i="3"/>
  <c r="N214" i="3"/>
  <c r="N219" i="3" s="1"/>
  <c r="N228" i="3" s="1"/>
  <c r="N127" i="3"/>
  <c r="N103" i="3"/>
  <c r="FP104" i="3"/>
  <c r="AC127" i="3"/>
  <c r="EA127" i="3"/>
  <c r="Y127" i="3"/>
  <c r="AD103" i="3"/>
  <c r="CZ103" i="3"/>
  <c r="CR103" i="3"/>
  <c r="EJ103" i="3"/>
  <c r="J214" i="3"/>
  <c r="DP103" i="3"/>
  <c r="CN103" i="3"/>
  <c r="DR127" i="3"/>
  <c r="CB103" i="3"/>
  <c r="CF103" i="3"/>
  <c r="CH103" i="3"/>
  <c r="EE103" i="3"/>
  <c r="BR127" i="3"/>
  <c r="AC103" i="3"/>
  <c r="ES103" i="3"/>
  <c r="FW127" i="3"/>
  <c r="BI214" i="3"/>
  <c r="AU127" i="3"/>
  <c r="DD103" i="3"/>
  <c r="FO214" i="3"/>
  <c r="FO219" i="3" s="1"/>
  <c r="FO228" i="3" s="1"/>
  <c r="FO127" i="3"/>
  <c r="FO103" i="3"/>
  <c r="BN103" i="3"/>
  <c r="BN214" i="3"/>
  <c r="BN219" i="3" s="1"/>
  <c r="BN228" i="3" s="1"/>
  <c r="BN127" i="3"/>
  <c r="BO214" i="3"/>
  <c r="BO127" i="3"/>
  <c r="BO103" i="3"/>
  <c r="FB214" i="3"/>
  <c r="FB219" i="3" s="1"/>
  <c r="FB228" i="3" s="1"/>
  <c r="FB103" i="3"/>
  <c r="AE184" i="3"/>
  <c r="FI104" i="3"/>
  <c r="BB103" i="3"/>
  <c r="CY127" i="3"/>
  <c r="DW103" i="3"/>
  <c r="CA214" i="3"/>
  <c r="CA219" i="3" s="1"/>
  <c r="CA228" i="3" s="1"/>
  <c r="DI127" i="3"/>
  <c r="Q214" i="3"/>
  <c r="FG214" i="3"/>
  <c r="FG219" i="3" s="1"/>
  <c r="FG228" i="3" s="1"/>
  <c r="Y103" i="3"/>
  <c r="DN103" i="3"/>
  <c r="CX127" i="3"/>
  <c r="AD214" i="3"/>
  <c r="CL127" i="3"/>
  <c r="AK103" i="3"/>
  <c r="I214" i="3"/>
  <c r="I219" i="3" s="1"/>
  <c r="I228" i="3" s="1"/>
  <c r="E214" i="3"/>
  <c r="E219" i="3" s="1"/>
  <c r="E228" i="3" s="1"/>
  <c r="FD103" i="3"/>
  <c r="BZ103" i="3"/>
  <c r="BS127" i="3"/>
  <c r="EP127" i="3"/>
  <c r="F127" i="3"/>
  <c r="CF214" i="3"/>
  <c r="CF219" i="3" s="1"/>
  <c r="CF228" i="3" s="1"/>
  <c r="EL103" i="3"/>
  <c r="DD127" i="3"/>
  <c r="EB127" i="3"/>
  <c r="AE191" i="3"/>
  <c r="BU214" i="3"/>
  <c r="BU219" i="3" s="1"/>
  <c r="BU228" i="3" s="1"/>
  <c r="EA103" i="3"/>
  <c r="DT127" i="3"/>
  <c r="EV127" i="3"/>
  <c r="FX103" i="3"/>
  <c r="BH103" i="3"/>
  <c r="DG103" i="3"/>
  <c r="DG214" i="3"/>
  <c r="DG219" i="3" s="1"/>
  <c r="DG228" i="3" s="1"/>
  <c r="DG127" i="3"/>
  <c r="DF103" i="3"/>
  <c r="DF214" i="3"/>
  <c r="DF127" i="3"/>
  <c r="AL214" i="3"/>
  <c r="AL219" i="3" s="1"/>
  <c r="AL228" i="3" s="1"/>
  <c r="AL127" i="3"/>
  <c r="AL103" i="3"/>
  <c r="DW127" i="3"/>
  <c r="EV103" i="3"/>
  <c r="BL127" i="3"/>
  <c r="FI127" i="3"/>
  <c r="ER103" i="3"/>
  <c r="DP127" i="3"/>
  <c r="EW127" i="3"/>
  <c r="AS214" i="3"/>
  <c r="AS219" i="3" s="1"/>
  <c r="AS228" i="3" s="1"/>
  <c r="FW103" i="3"/>
  <c r="I127" i="3"/>
  <c r="AT103" i="3"/>
  <c r="FX214" i="3"/>
  <c r="FX219" i="3" s="1"/>
  <c r="FX228" i="3" s="1"/>
  <c r="BW214" i="3"/>
  <c r="BW219" i="3" s="1"/>
  <c r="BW228" i="3" s="1"/>
  <c r="BW127" i="3"/>
  <c r="BW103" i="3"/>
  <c r="FC214" i="3"/>
  <c r="FC219" i="3" s="1"/>
  <c r="FC228" i="3" s="1"/>
  <c r="FC127" i="3"/>
  <c r="FC103" i="3"/>
  <c r="EQ127" i="3"/>
  <c r="EQ103" i="3"/>
  <c r="EQ214" i="3"/>
  <c r="EQ219" i="3" s="1"/>
  <c r="EQ228" i="3" s="1"/>
  <c r="FN127" i="3"/>
  <c r="FN214" i="3"/>
  <c r="FN219" i="3" s="1"/>
  <c r="FN228" i="3" s="1"/>
  <c r="L103" i="3"/>
  <c r="L214" i="3"/>
  <c r="L219" i="3" s="1"/>
  <c r="L228" i="3" s="1"/>
  <c r="FI191" i="3"/>
  <c r="CY103" i="3"/>
  <c r="CO127" i="3"/>
  <c r="FI214" i="3"/>
  <c r="FI219" i="3" s="1"/>
  <c r="FI228" i="3" s="1"/>
  <c r="EC127" i="3"/>
  <c r="AE127" i="3"/>
  <c r="BU103" i="3"/>
  <c r="FE214" i="3"/>
  <c r="ET103" i="3"/>
  <c r="AV127" i="3"/>
  <c r="AG103" i="3"/>
  <c r="EP214" i="3"/>
  <c r="EP219" i="3" s="1"/>
  <c r="EP228" i="3" s="1"/>
  <c r="ET214" i="3"/>
  <c r="CT214" i="3"/>
  <c r="CT219" i="3" s="1"/>
  <c r="CT228" i="3" s="1"/>
  <c r="AN127" i="3"/>
  <c r="FA214" i="3"/>
  <c r="FA219" i="3" s="1"/>
  <c r="FA228" i="3" s="1"/>
  <c r="FE127" i="3"/>
  <c r="AJ103" i="3"/>
  <c r="CI127" i="3"/>
  <c r="CU214" i="3"/>
  <c r="CU219" i="3" s="1"/>
  <c r="CU228" i="3" s="1"/>
  <c r="CU127" i="3"/>
  <c r="CU103" i="3"/>
  <c r="EH127" i="3"/>
  <c r="EH103" i="3"/>
  <c r="EH214" i="3"/>
  <c r="EH219" i="3" s="1"/>
  <c r="EH228" i="3" s="1"/>
  <c r="EI127" i="3"/>
  <c r="EI214" i="3"/>
  <c r="EI103" i="3"/>
  <c r="FI184" i="3"/>
  <c r="FT214" i="3"/>
  <c r="FT219" i="3" s="1"/>
  <c r="FT228" i="3" s="1"/>
  <c r="CO103" i="3"/>
  <c r="DI103" i="3"/>
  <c r="Q127" i="3"/>
  <c r="AE214" i="3"/>
  <c r="AE219" i="3" s="1"/>
  <c r="AE228" i="3" s="1"/>
  <c r="EO214" i="3"/>
  <c r="AQ103" i="3"/>
  <c r="DL127" i="3"/>
  <c r="R127" i="3"/>
  <c r="AB214" i="3"/>
  <c r="X127" i="3"/>
  <c r="AN103" i="3"/>
  <c r="EY127" i="3"/>
  <c r="AJ127" i="3"/>
  <c r="EN214" i="3"/>
  <c r="EN219" i="3" s="1"/>
  <c r="EN228" i="3" s="1"/>
  <c r="CG103" i="3"/>
  <c r="AT214" i="3"/>
  <c r="AT219" i="3" s="1"/>
  <c r="AT228" i="3" s="1"/>
  <c r="BS103" i="3"/>
  <c r="CB127" i="3"/>
  <c r="BH127" i="3"/>
  <c r="FA103" i="3"/>
  <c r="M127" i="3"/>
  <c r="M214" i="3"/>
  <c r="M219" i="3" s="1"/>
  <c r="M228" i="3" s="1"/>
  <c r="BK127" i="3"/>
  <c r="BK103" i="3"/>
  <c r="BK214" i="3"/>
  <c r="M191" i="3"/>
  <c r="M104" i="3"/>
  <c r="M207" i="3"/>
  <c r="M209" i="3" s="1"/>
  <c r="M184" i="3"/>
  <c r="AN182" i="3"/>
  <c r="AN226" i="3" s="1"/>
  <c r="FZ90" i="3"/>
  <c r="C124" i="3" l="1"/>
  <c r="DI137" i="9"/>
  <c r="DI139" i="9" s="1"/>
  <c r="FZ17" i="9"/>
  <c r="FZ20" i="9"/>
  <c r="DC139" i="9"/>
  <c r="DC150" i="9"/>
  <c r="DC166" i="9"/>
  <c r="FZ29" i="9"/>
  <c r="C135" i="9"/>
  <c r="C192" i="3"/>
  <c r="C144" i="3"/>
  <c r="C142" i="3"/>
  <c r="C146" i="3" s="1"/>
  <c r="C148" i="3" s="1"/>
  <c r="C152" i="3"/>
  <c r="C154" i="3"/>
  <c r="FZ21" i="9"/>
  <c r="FZ18" i="9"/>
  <c r="R136" i="9"/>
  <c r="R137" i="9" s="1"/>
  <c r="C95" i="7"/>
  <c r="H26" i="7"/>
  <c r="C120" i="7"/>
  <c r="C102" i="7"/>
  <c r="D95" i="7"/>
  <c r="I31" i="7" s="1"/>
  <c r="I26" i="7"/>
  <c r="D120" i="7"/>
  <c r="D102" i="7"/>
  <c r="D86" i="7"/>
  <c r="D127" i="7"/>
  <c r="I51" i="7" s="1"/>
  <c r="D133" i="7"/>
  <c r="I56" i="7" s="1"/>
  <c r="D139" i="7"/>
  <c r="I61" i="7" s="1"/>
  <c r="M174" i="3"/>
  <c r="DT313" i="3"/>
  <c r="DT174" i="3"/>
  <c r="DT182" i="3" s="1"/>
  <c r="DT226" i="3" s="1"/>
  <c r="D91" i="7"/>
  <c r="D92" i="7" s="1"/>
  <c r="D94" i="7" s="1"/>
  <c r="H41" i="7"/>
  <c r="C116" i="7"/>
  <c r="H42" i="7" s="1"/>
  <c r="CI177" i="3"/>
  <c r="C108" i="7"/>
  <c r="C110" i="7"/>
  <c r="C111" i="7" s="1"/>
  <c r="BP177" i="3"/>
  <c r="BP182" i="3" s="1"/>
  <c r="BP226" i="3" s="1"/>
  <c r="C193" i="3"/>
  <c r="C167" i="3"/>
  <c r="C168" i="3" s="1"/>
  <c r="C169" i="3" s="1"/>
  <c r="C128" i="3"/>
  <c r="C156" i="3"/>
  <c r="I41" i="7"/>
  <c r="D116" i="7"/>
  <c r="I42" i="7" s="1"/>
  <c r="D110" i="7"/>
  <c r="D111" i="7" s="1"/>
  <c r="D108" i="7"/>
  <c r="BP313" i="3"/>
  <c r="C85" i="7"/>
  <c r="H27" i="7" s="1"/>
  <c r="C124" i="7"/>
  <c r="C79" i="7"/>
  <c r="H15" i="7"/>
  <c r="C130" i="7"/>
  <c r="AS267" i="3"/>
  <c r="DH186" i="3"/>
  <c r="DH187" i="3" s="1"/>
  <c r="DH188" i="3" s="1"/>
  <c r="CW186" i="3"/>
  <c r="CW187" i="3" s="1"/>
  <c r="CW188" i="3" s="1"/>
  <c r="CC186" i="3"/>
  <c r="CC187" i="3" s="1"/>
  <c r="CC188" i="3" s="1"/>
  <c r="DV186" i="3"/>
  <c r="DV187" i="3" s="1"/>
  <c r="DV188" i="3" s="1"/>
  <c r="DB186" i="3"/>
  <c r="DB187" i="3" s="1"/>
  <c r="DB188" i="3" s="1"/>
  <c r="EB186" i="3"/>
  <c r="EB187" i="3" s="1"/>
  <c r="EB188" i="3" s="1"/>
  <c r="BP186" i="3"/>
  <c r="BP187" i="3" s="1"/>
  <c r="BP188" i="3" s="1"/>
  <c r="CS186" i="3"/>
  <c r="CS187" i="3" s="1"/>
  <c r="CS188" i="3" s="1"/>
  <c r="M186" i="3"/>
  <c r="M187" i="3" s="1"/>
  <c r="M188" i="3"/>
  <c r="EP186" i="3"/>
  <c r="EP187" i="3" s="1"/>
  <c r="EP188" i="3" s="1"/>
  <c r="FG186" i="3"/>
  <c r="FG187" i="3" s="1"/>
  <c r="FG188" i="3" s="1"/>
  <c r="BM186" i="3"/>
  <c r="BM187" i="3" s="1"/>
  <c r="BM188" i="3" s="1"/>
  <c r="CT186" i="3"/>
  <c r="CT187" i="3" s="1"/>
  <c r="CT188" i="3" s="1"/>
  <c r="AX186" i="3"/>
  <c r="AX187" i="3" s="1"/>
  <c r="AX188" i="3" s="1"/>
  <c r="I186" i="3"/>
  <c r="I187" i="3" s="1"/>
  <c r="I188" i="3"/>
  <c r="FE186" i="3"/>
  <c r="FE187" i="3" s="1"/>
  <c r="FE188" i="3" s="1"/>
  <c r="FT186" i="3"/>
  <c r="FT187" i="3" s="1"/>
  <c r="FT188" i="3" s="1"/>
  <c r="AF186" i="3"/>
  <c r="AF187" i="3" s="1"/>
  <c r="AF188" i="3" s="1"/>
  <c r="EO186" i="3"/>
  <c r="EO187" i="3" s="1"/>
  <c r="EO188" i="3" s="1"/>
  <c r="BF186" i="3"/>
  <c r="BF187" i="3" s="1"/>
  <c r="BF188" i="3"/>
  <c r="EC186" i="3"/>
  <c r="EC187" i="3" s="1"/>
  <c r="EC188" i="3" s="1"/>
  <c r="CI186" i="3"/>
  <c r="CI187" i="3" s="1"/>
  <c r="CI188" i="3" s="1"/>
  <c r="FP186" i="3"/>
  <c r="FP187" i="3" s="1"/>
  <c r="FP188" i="3" s="1"/>
  <c r="Z186" i="3"/>
  <c r="Z187" i="3" s="1"/>
  <c r="Z188" i="3" s="1"/>
  <c r="AS186" i="3"/>
  <c r="AS187" i="3" s="1"/>
  <c r="AS188" i="3" s="1"/>
  <c r="DU186" i="3"/>
  <c r="DU187" i="3" s="1"/>
  <c r="DU188" i="3" s="1"/>
  <c r="AE186" i="3"/>
  <c r="AE187" i="3" s="1"/>
  <c r="AE188" i="3" s="1"/>
  <c r="AB186" i="3"/>
  <c r="AB187" i="3" s="1"/>
  <c r="AB188" i="3"/>
  <c r="BI186" i="3"/>
  <c r="BI187" i="3" s="1"/>
  <c r="BI188" i="3" s="1"/>
  <c r="CQ186" i="3"/>
  <c r="CQ187" i="3" s="1"/>
  <c r="CQ188" i="3" s="1"/>
  <c r="FI186" i="3"/>
  <c r="FI187" i="3" s="1"/>
  <c r="FI188" i="3" s="1"/>
  <c r="EX186" i="3"/>
  <c r="EX187" i="3" s="1"/>
  <c r="EX188" i="3" s="1"/>
  <c r="EN186" i="3"/>
  <c r="EN187" i="3" s="1"/>
  <c r="EN188" i="3" s="1"/>
  <c r="Q186" i="3"/>
  <c r="Q187" i="3" s="1"/>
  <c r="Q188" i="3"/>
  <c r="K186" i="3"/>
  <c r="K187" i="3" s="1"/>
  <c r="K188" i="3" s="1"/>
  <c r="H186" i="3"/>
  <c r="H187" i="3" s="1"/>
  <c r="H188" i="3" s="1"/>
  <c r="FT144" i="3"/>
  <c r="AF144" i="3"/>
  <c r="I152" i="3"/>
  <c r="FT142" i="3"/>
  <c r="EO142" i="3"/>
  <c r="AF142" i="3"/>
  <c r="EO144" i="3"/>
  <c r="DV201" i="3"/>
  <c r="DV229" i="3" s="1"/>
  <c r="DV199" i="3"/>
  <c r="FI152" i="3"/>
  <c r="FG199" i="3"/>
  <c r="FG201" i="3"/>
  <c r="FG229" i="3" s="1"/>
  <c r="AZ174" i="3"/>
  <c r="ED177" i="3"/>
  <c r="ED182" i="3" s="1"/>
  <c r="ED226" i="3" s="1"/>
  <c r="AF195" i="3"/>
  <c r="CS174" i="3"/>
  <c r="CZ182" i="3"/>
  <c r="CZ226" i="3" s="1"/>
  <c r="EP174" i="3"/>
  <c r="EN152" i="3"/>
  <c r="AX177" i="3"/>
  <c r="AX182" i="3" s="1"/>
  <c r="AX226" i="3" s="1"/>
  <c r="AX313" i="3"/>
  <c r="EN313" i="3"/>
  <c r="DI112" i="3"/>
  <c r="DI150" i="3"/>
  <c r="DI152" i="3"/>
  <c r="AP112" i="3"/>
  <c r="AP150" i="3"/>
  <c r="AP152" i="3"/>
  <c r="BV112" i="3"/>
  <c r="BV150" i="3"/>
  <c r="N112" i="3"/>
  <c r="N150" i="3"/>
  <c r="BK112" i="3"/>
  <c r="BK152" i="3"/>
  <c r="BK150" i="3"/>
  <c r="AJ112" i="3"/>
  <c r="AJ152" i="3"/>
  <c r="DF112" i="3"/>
  <c r="DF152" i="3"/>
  <c r="DF150" i="3"/>
  <c r="DD112" i="3"/>
  <c r="DD152" i="3"/>
  <c r="CN112" i="3"/>
  <c r="CN150" i="3"/>
  <c r="FS112" i="3"/>
  <c r="EW112" i="3"/>
  <c r="EW150" i="3"/>
  <c r="EF112" i="3"/>
  <c r="EF152" i="3"/>
  <c r="EF150" i="3"/>
  <c r="M152" i="3"/>
  <c r="M154" i="3" s="1"/>
  <c r="CQ152" i="3"/>
  <c r="T112" i="3"/>
  <c r="T152" i="3"/>
  <c r="AN112" i="3"/>
  <c r="AN152" i="3"/>
  <c r="FC112" i="3"/>
  <c r="FC150" i="3"/>
  <c r="EL112" i="3"/>
  <c r="EL152" i="3"/>
  <c r="FB112" i="3"/>
  <c r="FB152" i="3"/>
  <c r="DP112" i="3"/>
  <c r="W112" i="3"/>
  <c r="W152" i="3"/>
  <c r="G112" i="3"/>
  <c r="G150" i="3"/>
  <c r="BC112" i="3"/>
  <c r="BC150" i="3"/>
  <c r="BC152" i="3"/>
  <c r="BL112" i="3"/>
  <c r="BL152" i="3"/>
  <c r="CK112" i="3"/>
  <c r="CK150" i="3"/>
  <c r="BD112" i="3"/>
  <c r="BD150" i="3"/>
  <c r="E152" i="3"/>
  <c r="E154" i="3" s="1"/>
  <c r="AU112" i="3"/>
  <c r="FV219" i="3"/>
  <c r="FV228" i="3" s="1"/>
  <c r="DQ112" i="3"/>
  <c r="DQ150" i="3"/>
  <c r="AT177" i="3"/>
  <c r="AM112" i="3"/>
  <c r="AM152" i="3"/>
  <c r="BT112" i="3"/>
  <c r="DG112" i="3"/>
  <c r="Y112" i="3"/>
  <c r="Y152" i="3"/>
  <c r="Y150" i="3"/>
  <c r="BO112" i="3"/>
  <c r="BO152" i="3"/>
  <c r="BO150" i="3"/>
  <c r="EJ112" i="3"/>
  <c r="EJ152" i="3"/>
  <c r="EJ150" i="3"/>
  <c r="FK112" i="3"/>
  <c r="FK152" i="3"/>
  <c r="FK150" i="3"/>
  <c r="AW112" i="3"/>
  <c r="DJ112" i="3"/>
  <c r="DJ152" i="3"/>
  <c r="DJ150" i="3"/>
  <c r="FM112" i="3"/>
  <c r="FM150" i="3"/>
  <c r="P112" i="3"/>
  <c r="P152" i="3"/>
  <c r="BQ112" i="3"/>
  <c r="BQ150" i="3"/>
  <c r="BQ152" i="3"/>
  <c r="BJ112" i="3"/>
  <c r="BJ150" i="3"/>
  <c r="AR112" i="3"/>
  <c r="AR150" i="3"/>
  <c r="DZ112" i="3"/>
  <c r="DZ150" i="3"/>
  <c r="BY104" i="3"/>
  <c r="BY112" i="3"/>
  <c r="BY152" i="3"/>
  <c r="EM104" i="3"/>
  <c r="EM112" i="3"/>
  <c r="EM152" i="3"/>
  <c r="CF313" i="3"/>
  <c r="EU177" i="3"/>
  <c r="FP152" i="3"/>
  <c r="BE112" i="3"/>
  <c r="BE150" i="3"/>
  <c r="BU112" i="3"/>
  <c r="AV112" i="3"/>
  <c r="AV152" i="3"/>
  <c r="CD112" i="3"/>
  <c r="EO200" i="3"/>
  <c r="CF177" i="3"/>
  <c r="CF182" i="3" s="1"/>
  <c r="CF226" i="3" s="1"/>
  <c r="FA112" i="3"/>
  <c r="FA150" i="3"/>
  <c r="CY112" i="3"/>
  <c r="CY152" i="3"/>
  <c r="BW112" i="3"/>
  <c r="BW150" i="3"/>
  <c r="BH112" i="3"/>
  <c r="BH150" i="3"/>
  <c r="ES112" i="3"/>
  <c r="ES152" i="3"/>
  <c r="CR112" i="3"/>
  <c r="AM219" i="3"/>
  <c r="AM228" i="3" s="1"/>
  <c r="DR112" i="3"/>
  <c r="DR152" i="3"/>
  <c r="DR150" i="3"/>
  <c r="DM112" i="3"/>
  <c r="DM152" i="3"/>
  <c r="CJ112" i="3"/>
  <c r="CJ150" i="3"/>
  <c r="CJ152" i="3"/>
  <c r="ED112" i="3"/>
  <c r="ED150" i="3"/>
  <c r="CL112" i="3"/>
  <c r="CL150" i="3"/>
  <c r="CV112" i="3"/>
  <c r="D112" i="3"/>
  <c r="D150" i="3"/>
  <c r="D152" i="3"/>
  <c r="CP112" i="3"/>
  <c r="CP152" i="3"/>
  <c r="CP150" i="3"/>
  <c r="Q152" i="3"/>
  <c r="AK112" i="3"/>
  <c r="AK152" i="3"/>
  <c r="EQ112" i="3"/>
  <c r="EQ150" i="3"/>
  <c r="FR112" i="3"/>
  <c r="V112" i="3"/>
  <c r="V152" i="3"/>
  <c r="BA112" i="3"/>
  <c r="BA150" i="3"/>
  <c r="BA152" i="3"/>
  <c r="EV112" i="3"/>
  <c r="EV152" i="3"/>
  <c r="FX112" i="3"/>
  <c r="AC112" i="3"/>
  <c r="AC150" i="3"/>
  <c r="CZ112" i="3"/>
  <c r="CZ150" i="3"/>
  <c r="CZ152" i="3"/>
  <c r="AY112" i="3"/>
  <c r="AY152" i="3"/>
  <c r="X112" i="3"/>
  <c r="X152" i="3"/>
  <c r="CX112" i="3"/>
  <c r="CX150" i="3"/>
  <c r="CX152" i="3"/>
  <c r="O112" i="3"/>
  <c r="O150" i="3"/>
  <c r="FL112" i="3"/>
  <c r="FL150" i="3"/>
  <c r="CS177" i="3"/>
  <c r="FN152" i="3"/>
  <c r="EB152" i="3"/>
  <c r="BX112" i="3"/>
  <c r="FJ112" i="3"/>
  <c r="FJ150" i="3"/>
  <c r="DC112" i="3"/>
  <c r="EI112" i="3"/>
  <c r="EI152" i="3"/>
  <c r="EI150" i="3"/>
  <c r="FV112" i="3"/>
  <c r="FV150" i="3"/>
  <c r="FV152" i="3"/>
  <c r="AQ112" i="3"/>
  <c r="AQ152" i="3"/>
  <c r="EH112" i="3"/>
  <c r="EH152" i="3"/>
  <c r="BZ112" i="3"/>
  <c r="BZ152" i="3"/>
  <c r="AD112" i="3"/>
  <c r="AD150" i="3"/>
  <c r="DL112" i="3"/>
  <c r="DL152" i="3"/>
  <c r="DL150" i="3"/>
  <c r="BG112" i="3"/>
  <c r="BG150" i="3"/>
  <c r="BG152" i="3"/>
  <c r="R112" i="3"/>
  <c r="R152" i="3"/>
  <c r="R150" i="3"/>
  <c r="AI112" i="3"/>
  <c r="AI152" i="3"/>
  <c r="FP219" i="3"/>
  <c r="FP228" i="3" s="1"/>
  <c r="AO112" i="3"/>
  <c r="AO150" i="3"/>
  <c r="AO152" i="3"/>
  <c r="EU112" i="3"/>
  <c r="EU152" i="3"/>
  <c r="EU150" i="3"/>
  <c r="DS112" i="3"/>
  <c r="DS152" i="3"/>
  <c r="DS150" i="3"/>
  <c r="EG112" i="3"/>
  <c r="EG152" i="3"/>
  <c r="DH152" i="3"/>
  <c r="BB112" i="3"/>
  <c r="BB150" i="3"/>
  <c r="BB152" i="3"/>
  <c r="CO112" i="3"/>
  <c r="CO150" i="3"/>
  <c r="ER112" i="3"/>
  <c r="AZ112" i="3"/>
  <c r="AZ150" i="3"/>
  <c r="AZ152" i="3"/>
  <c r="BS112" i="3"/>
  <c r="BS150" i="3"/>
  <c r="BS152" i="3"/>
  <c r="EE112" i="3"/>
  <c r="EE152" i="3"/>
  <c r="FF112" i="3"/>
  <c r="FF152" i="3"/>
  <c r="EY112" i="3"/>
  <c r="EY152" i="3"/>
  <c r="EY150" i="3"/>
  <c r="FU112" i="3"/>
  <c r="FU150" i="3"/>
  <c r="FU152" i="3"/>
  <c r="DE112" i="3"/>
  <c r="DA112" i="3"/>
  <c r="CI152" i="3"/>
  <c r="DN112" i="3"/>
  <c r="DN152" i="3"/>
  <c r="DN150" i="3"/>
  <c r="F112" i="3"/>
  <c r="F150" i="3"/>
  <c r="F152" i="3"/>
  <c r="AG112" i="3"/>
  <c r="AG150" i="3"/>
  <c r="AL112" i="3"/>
  <c r="AL152" i="3"/>
  <c r="FD112" i="3"/>
  <c r="FD152" i="3"/>
  <c r="CU112" i="3"/>
  <c r="AT112" i="3"/>
  <c r="AT150" i="3"/>
  <c r="EA112" i="3"/>
  <c r="EA150" i="3"/>
  <c r="DW112" i="3"/>
  <c r="DW152" i="3"/>
  <c r="BN112" i="3"/>
  <c r="BN152" i="3"/>
  <c r="BN150" i="3"/>
  <c r="CH112" i="3"/>
  <c r="CH152" i="3"/>
  <c r="BR112" i="3"/>
  <c r="BR150" i="3"/>
  <c r="BR152" i="3"/>
  <c r="EK112" i="3"/>
  <c r="EK150" i="3"/>
  <c r="EZ112" i="3"/>
  <c r="EZ152" i="3"/>
  <c r="CE112" i="3"/>
  <c r="S112" i="3"/>
  <c r="S150" i="3"/>
  <c r="S152" i="3"/>
  <c r="FH112" i="3"/>
  <c r="CA112" i="3"/>
  <c r="CM112" i="3"/>
  <c r="CM152" i="3"/>
  <c r="CM150" i="3"/>
  <c r="U112" i="3"/>
  <c r="U152" i="3"/>
  <c r="FW112" i="3"/>
  <c r="FW152" i="3"/>
  <c r="CB112" i="3"/>
  <c r="CB150" i="3"/>
  <c r="L112" i="3"/>
  <c r="L150" i="3"/>
  <c r="L152" i="3"/>
  <c r="CG112" i="3"/>
  <c r="ET112" i="3"/>
  <c r="ET152" i="3"/>
  <c r="FO112" i="3"/>
  <c r="FO152" i="3"/>
  <c r="FO150" i="3"/>
  <c r="CF112" i="3"/>
  <c r="CF152" i="3"/>
  <c r="AA112" i="3"/>
  <c r="AA150" i="3"/>
  <c r="DT112" i="3"/>
  <c r="DT152" i="3"/>
  <c r="AH112" i="3"/>
  <c r="AH152" i="3"/>
  <c r="AH150" i="3"/>
  <c r="J112" i="3"/>
  <c r="J152" i="3"/>
  <c r="J150" i="3"/>
  <c r="DO112" i="3"/>
  <c r="DO152" i="3"/>
  <c r="DO150" i="3"/>
  <c r="DX112" i="3"/>
  <c r="DK112" i="3"/>
  <c r="DK150" i="3"/>
  <c r="FQ112" i="3"/>
  <c r="FQ150" i="3"/>
  <c r="DY112" i="3"/>
  <c r="BT174" i="3"/>
  <c r="CI174" i="3"/>
  <c r="CI182" i="3" s="1"/>
  <c r="CI226" i="3" s="1"/>
  <c r="DS313" i="3"/>
  <c r="DS177" i="3"/>
  <c r="DS182" i="3" s="1"/>
  <c r="DS226" i="3" s="1"/>
  <c r="EB313" i="3"/>
  <c r="H313" i="3"/>
  <c r="BL174" i="3"/>
  <c r="DZ177" i="3"/>
  <c r="DZ182" i="3" s="1"/>
  <c r="DZ226" i="3" s="1"/>
  <c r="FD177" i="3"/>
  <c r="FD182" i="3" s="1"/>
  <c r="FD226" i="3" s="1"/>
  <c r="CT313" i="3"/>
  <c r="EN174" i="3"/>
  <c r="EN182" i="3" s="1"/>
  <c r="EN226" i="3" s="1"/>
  <c r="EI219" i="3"/>
  <c r="EI228" i="3" s="1"/>
  <c r="BM219" i="3"/>
  <c r="BM228" i="3" s="1"/>
  <c r="DZ313" i="3"/>
  <c r="FD313" i="3"/>
  <c r="N177" i="3"/>
  <c r="N182" i="3" s="1"/>
  <c r="N226" i="3" s="1"/>
  <c r="BN177" i="3"/>
  <c r="BN182" i="3" s="1"/>
  <c r="BN226" i="3" s="1"/>
  <c r="C142" i="1"/>
  <c r="AT174" i="3"/>
  <c r="AT182" i="3" s="1"/>
  <c r="AT226" i="3" s="1"/>
  <c r="FC313" i="3"/>
  <c r="FC177" i="3"/>
  <c r="FC174" i="3"/>
  <c r="BA177" i="3"/>
  <c r="DG313" i="3"/>
  <c r="DG174" i="3"/>
  <c r="DG182" i="3" s="1"/>
  <c r="DG226" i="3" s="1"/>
  <c r="I313" i="3"/>
  <c r="H174" i="3"/>
  <c r="AJ174" i="3"/>
  <c r="AJ182" i="3" s="1"/>
  <c r="AJ226" i="3" s="1"/>
  <c r="AJ313" i="3"/>
  <c r="FG174" i="3"/>
  <c r="FG182" i="3" s="1"/>
  <c r="FG226" i="3" s="1"/>
  <c r="M182" i="3"/>
  <c r="M226" i="3" s="1"/>
  <c r="BQ182" i="3"/>
  <c r="BQ226" i="3" s="1"/>
  <c r="FT313" i="3"/>
  <c r="ED313" i="3"/>
  <c r="CC219" i="3"/>
  <c r="CC228" i="3" s="1"/>
  <c r="DP313" i="3"/>
  <c r="DP177" i="3"/>
  <c r="DP174" i="3"/>
  <c r="EX113" i="3"/>
  <c r="EX123" i="3" s="1"/>
  <c r="EX200" i="3"/>
  <c r="EX142" i="3"/>
  <c r="EX144" i="3"/>
  <c r="FI195" i="3"/>
  <c r="FG197" i="3"/>
  <c r="DH313" i="3"/>
  <c r="AO313" i="3"/>
  <c r="I200" i="3"/>
  <c r="S313" i="3"/>
  <c r="DY177" i="3"/>
  <c r="DY182" i="3" s="1"/>
  <c r="DY226" i="3" s="1"/>
  <c r="EK174" i="3"/>
  <c r="EK182" i="3" s="1"/>
  <c r="EK226" i="3" s="1"/>
  <c r="CM174" i="3"/>
  <c r="CM182" i="3" s="1"/>
  <c r="CM226" i="3" s="1"/>
  <c r="DV113" i="3"/>
  <c r="DV123" i="3" s="1"/>
  <c r="E144" i="3"/>
  <c r="I142" i="3"/>
  <c r="CY177" i="3"/>
  <c r="CY182" i="3" s="1"/>
  <c r="CY226" i="3" s="1"/>
  <c r="CN177" i="3"/>
  <c r="EK313" i="3"/>
  <c r="DW313" i="3"/>
  <c r="DW174" i="3"/>
  <c r="DW177" i="3"/>
  <c r="E195" i="3"/>
  <c r="CT195" i="3"/>
  <c r="CQ122" i="3"/>
  <c r="DV144" i="3"/>
  <c r="AC174" i="3"/>
  <c r="CT144" i="3"/>
  <c r="EB200" i="3"/>
  <c r="EN195" i="3"/>
  <c r="BR177" i="3"/>
  <c r="BR182" i="3" s="1"/>
  <c r="BR226" i="3" s="1"/>
  <c r="CB177" i="3"/>
  <c r="CB182" i="3" s="1"/>
  <c r="CB226" i="3" s="1"/>
  <c r="DM174" i="3"/>
  <c r="G313" i="3"/>
  <c r="G177" i="3"/>
  <c r="G174" i="3"/>
  <c r="BI144" i="3"/>
  <c r="FI144" i="3"/>
  <c r="FI142" i="3"/>
  <c r="FE144" i="3"/>
  <c r="CB313" i="3"/>
  <c r="EW174" i="3"/>
  <c r="EW177" i="3"/>
  <c r="EW313" i="3"/>
  <c r="FJ174" i="3"/>
  <c r="FJ177" i="3"/>
  <c r="FJ313" i="3"/>
  <c r="EB142" i="3"/>
  <c r="DH177" i="3"/>
  <c r="DH182" i="3" s="1"/>
  <c r="DH226" i="3" s="1"/>
  <c r="AO177" i="3"/>
  <c r="AO182" i="3" s="1"/>
  <c r="AO226" i="3" s="1"/>
  <c r="DO177" i="3"/>
  <c r="DO174" i="3"/>
  <c r="S177" i="3"/>
  <c r="S182" i="3" s="1"/>
  <c r="S226" i="3" s="1"/>
  <c r="I144" i="3"/>
  <c r="E142" i="3"/>
  <c r="BJ219" i="3"/>
  <c r="BJ228" i="3" s="1"/>
  <c r="AE142" i="3"/>
  <c r="BF219" i="3"/>
  <c r="BF228" i="3" s="1"/>
  <c r="FG142" i="3"/>
  <c r="DM177" i="3"/>
  <c r="O313" i="3"/>
  <c r="O174" i="3"/>
  <c r="O177" i="3"/>
  <c r="FG144" i="3"/>
  <c r="EB144" i="3"/>
  <c r="DO313" i="3"/>
  <c r="BL177" i="3"/>
  <c r="CT142" i="3"/>
  <c r="DY313" i="3"/>
  <c r="FV177" i="3"/>
  <c r="FV313" i="3"/>
  <c r="FV174" i="3"/>
  <c r="BI142" i="3"/>
  <c r="CN174" i="3"/>
  <c r="CN182" i="3" s="1"/>
  <c r="CN226" i="3" s="1"/>
  <c r="EP182" i="3"/>
  <c r="EP226" i="3" s="1"/>
  <c r="BI113" i="3"/>
  <c r="BI123" i="3" s="1"/>
  <c r="K142" i="3"/>
  <c r="Q195" i="3"/>
  <c r="AE144" i="3"/>
  <c r="FE142" i="3"/>
  <c r="Q142" i="3"/>
  <c r="K144" i="3"/>
  <c r="Q144" i="3"/>
  <c r="FT200" i="3"/>
  <c r="FT195" i="3"/>
  <c r="EP122" i="3"/>
  <c r="DH142" i="3"/>
  <c r="DH200" i="3"/>
  <c r="Z177" i="3"/>
  <c r="DV209" i="3"/>
  <c r="DV236" i="3" s="1"/>
  <c r="FH177" i="3"/>
  <c r="EN144" i="3"/>
  <c r="DV142" i="3"/>
  <c r="AQ177" i="3"/>
  <c r="AQ182" i="3" s="1"/>
  <c r="AQ226" i="3" s="1"/>
  <c r="CU177" i="3"/>
  <c r="CU182" i="3" s="1"/>
  <c r="CU226" i="3" s="1"/>
  <c r="FH313" i="3"/>
  <c r="AQ313" i="3"/>
  <c r="CU313" i="3"/>
  <c r="AC177" i="3"/>
  <c r="U313" i="3"/>
  <c r="AB119" i="3"/>
  <c r="EN142" i="3"/>
  <c r="FL219" i="3"/>
  <c r="FL228" i="3" s="1"/>
  <c r="AZ313" i="3"/>
  <c r="AF200" i="3"/>
  <c r="DH144" i="3"/>
  <c r="CQ200" i="3"/>
  <c r="M200" i="3"/>
  <c r="CQ144" i="3"/>
  <c r="CI144" i="3"/>
  <c r="BP144" i="3"/>
  <c r="CI142" i="3"/>
  <c r="CW144" i="3"/>
  <c r="BP195" i="3"/>
  <c r="DU144" i="3"/>
  <c r="DU146" i="3" s="1"/>
  <c r="DU148" i="3" s="1"/>
  <c r="M142" i="3"/>
  <c r="CW142" i="3"/>
  <c r="CQ142" i="3"/>
  <c r="BP142" i="3"/>
  <c r="CI200" i="3"/>
  <c r="M144" i="3"/>
  <c r="AF122" i="3"/>
  <c r="CI113" i="3"/>
  <c r="CI123" i="3" s="1"/>
  <c r="M113" i="3"/>
  <c r="M123" i="3" s="1"/>
  <c r="FI113" i="3"/>
  <c r="FI123" i="3" s="1"/>
  <c r="AX113" i="3"/>
  <c r="AX123" i="3" s="1"/>
  <c r="FP113" i="3"/>
  <c r="FP123" i="3" s="1"/>
  <c r="BM113" i="3"/>
  <c r="BM123" i="3" s="1"/>
  <c r="AF113" i="3"/>
  <c r="AF123" i="3" s="1"/>
  <c r="FG113" i="3"/>
  <c r="FG123" i="3" s="1"/>
  <c r="BP113" i="3"/>
  <c r="BP123" i="3" s="1"/>
  <c r="EC113" i="3"/>
  <c r="EC123" i="3" s="1"/>
  <c r="BF113" i="3"/>
  <c r="BF123" i="3" s="1"/>
  <c r="CE177" i="3"/>
  <c r="FP142" i="3"/>
  <c r="DF219" i="3"/>
  <c r="DF228" i="3" s="1"/>
  <c r="CE174" i="3"/>
  <c r="T182" i="3"/>
  <c r="T226" i="3" s="1"/>
  <c r="EO219" i="3"/>
  <c r="EO228" i="3" s="1"/>
  <c r="FP200" i="3"/>
  <c r="Z113" i="3"/>
  <c r="Z123" i="3" s="1"/>
  <c r="FP144" i="3"/>
  <c r="Q113" i="3"/>
  <c r="Q123" i="3" s="1"/>
  <c r="EX177" i="3"/>
  <c r="EX174" i="3"/>
  <c r="DI313" i="3"/>
  <c r="DI177" i="3"/>
  <c r="DI182" i="3" s="1"/>
  <c r="DI226" i="3" s="1"/>
  <c r="CT113" i="3"/>
  <c r="CT123" i="3" s="1"/>
  <c r="CC113" i="3"/>
  <c r="CC123" i="3" s="1"/>
  <c r="Z174" i="3"/>
  <c r="DH113" i="3"/>
  <c r="H144" i="3"/>
  <c r="H192" i="3"/>
  <c r="H200" i="3" s="1"/>
  <c r="H142" i="3"/>
  <c r="EC192" i="3"/>
  <c r="EC193" i="3" s="1"/>
  <c r="EC142" i="3"/>
  <c r="EC144" i="3"/>
  <c r="CO144" i="3"/>
  <c r="CO142" i="3"/>
  <c r="CO192" i="3"/>
  <c r="FQ313" i="3"/>
  <c r="FQ174" i="3"/>
  <c r="FN195" i="3"/>
  <c r="BM142" i="3"/>
  <c r="H195" i="3"/>
  <c r="EV313" i="3"/>
  <c r="FL144" i="3"/>
  <c r="FL192" i="3"/>
  <c r="FL142" i="3"/>
  <c r="BW142" i="3"/>
  <c r="BW144" i="3"/>
  <c r="BW192" i="3"/>
  <c r="ER144" i="3"/>
  <c r="ER192" i="3"/>
  <c r="ER142" i="3"/>
  <c r="CK192" i="3"/>
  <c r="CK142" i="3"/>
  <c r="CK144" i="3"/>
  <c r="AD144" i="3"/>
  <c r="AD142" i="3"/>
  <c r="AD192" i="3"/>
  <c r="FR192" i="3"/>
  <c r="FR142" i="3"/>
  <c r="FR144" i="3"/>
  <c r="DA142" i="3"/>
  <c r="DA192" i="3"/>
  <c r="DA144" i="3"/>
  <c r="FJ144" i="3"/>
  <c r="FJ142" i="3"/>
  <c r="FJ192" i="3"/>
  <c r="FN142" i="3"/>
  <c r="EV177" i="3"/>
  <c r="EV182" i="3" s="1"/>
  <c r="EV226" i="3" s="1"/>
  <c r="FA142" i="3"/>
  <c r="FA144" i="3"/>
  <c r="FA192" i="3"/>
  <c r="AR192" i="3"/>
  <c r="AR142" i="3"/>
  <c r="AR144" i="3"/>
  <c r="BT144" i="3"/>
  <c r="BT192" i="3"/>
  <c r="BT142" i="3"/>
  <c r="DQ142" i="3"/>
  <c r="DQ144" i="3"/>
  <c r="DQ192" i="3"/>
  <c r="CT267" i="3"/>
  <c r="CW200" i="3"/>
  <c r="FR313" i="3"/>
  <c r="FM142" i="3"/>
  <c r="FM192" i="3"/>
  <c r="FM144" i="3"/>
  <c r="AB144" i="3"/>
  <c r="AB192" i="3"/>
  <c r="AB200" i="3" s="1"/>
  <c r="AB142" i="3"/>
  <c r="BV142" i="3"/>
  <c r="BV192" i="3"/>
  <c r="BV144" i="3"/>
  <c r="BD192" i="3"/>
  <c r="BD144" i="3"/>
  <c r="BD142" i="3"/>
  <c r="DY142" i="3"/>
  <c r="DY144" i="3"/>
  <c r="DY192" i="3"/>
  <c r="AT142" i="3"/>
  <c r="AT144" i="3"/>
  <c r="AT192" i="3"/>
  <c r="DC142" i="3"/>
  <c r="DC144" i="3"/>
  <c r="DC192" i="3"/>
  <c r="CY313" i="3"/>
  <c r="EM191" i="3"/>
  <c r="EM200" i="3" s="1"/>
  <c r="FR177" i="3"/>
  <c r="FR182" i="3" s="1"/>
  <c r="FR226" i="3" s="1"/>
  <c r="BH142" i="3"/>
  <c r="BH144" i="3"/>
  <c r="BH192" i="3"/>
  <c r="EP142" i="3"/>
  <c r="EP144" i="3"/>
  <c r="EP192" i="3"/>
  <c r="EP199" i="3" s="1"/>
  <c r="EK144" i="3"/>
  <c r="EK142" i="3"/>
  <c r="EK192" i="3"/>
  <c r="BF142" i="3"/>
  <c r="BF144" i="3"/>
  <c r="BF192" i="3"/>
  <c r="BF197" i="3" s="1"/>
  <c r="FZ19" i="3"/>
  <c r="FX192" i="3"/>
  <c r="CC144" i="3"/>
  <c r="CC146" i="3" s="1"/>
  <c r="CC148" i="3" s="1"/>
  <c r="AW192" i="3"/>
  <c r="AW144" i="3"/>
  <c r="AW142" i="3"/>
  <c r="BJ142" i="3"/>
  <c r="BJ192" i="3"/>
  <c r="BJ144" i="3"/>
  <c r="CB192" i="3"/>
  <c r="CB144" i="3"/>
  <c r="CB142" i="3"/>
  <c r="EW144" i="3"/>
  <c r="EW142" i="3"/>
  <c r="EW192" i="3"/>
  <c r="N144" i="3"/>
  <c r="N142" i="3"/>
  <c r="N192" i="3"/>
  <c r="EA144" i="3"/>
  <c r="EA142" i="3"/>
  <c r="EA192" i="3"/>
  <c r="CW195" i="3"/>
  <c r="CL144" i="3"/>
  <c r="CL142" i="3"/>
  <c r="CL192" i="3"/>
  <c r="CN142" i="3"/>
  <c r="CN144" i="3"/>
  <c r="CN192" i="3"/>
  <c r="CD142" i="3"/>
  <c r="CD144" i="3"/>
  <c r="CD192" i="3"/>
  <c r="ED144" i="3"/>
  <c r="ED142" i="3"/>
  <c r="ED192" i="3"/>
  <c r="FQ177" i="3"/>
  <c r="FS177" i="3"/>
  <c r="FS182" i="3" s="1"/>
  <c r="FS226" i="3" s="1"/>
  <c r="BU142" i="3"/>
  <c r="BU144" i="3"/>
  <c r="BU192" i="3"/>
  <c r="EQ192" i="3"/>
  <c r="EQ144" i="3"/>
  <c r="EQ142" i="3"/>
  <c r="FS144" i="3"/>
  <c r="FS142" i="3"/>
  <c r="FS192" i="3"/>
  <c r="AG144" i="3"/>
  <c r="AG192" i="3"/>
  <c r="AG142" i="3"/>
  <c r="AX142" i="3"/>
  <c r="AX146" i="3" s="1"/>
  <c r="AX148" i="3" s="1"/>
  <c r="FS313" i="3"/>
  <c r="O144" i="3"/>
  <c r="O142" i="3"/>
  <c r="O192" i="3"/>
  <c r="FC144" i="3"/>
  <c r="FC192" i="3"/>
  <c r="FC142" i="3"/>
  <c r="AC142" i="3"/>
  <c r="AC144" i="3"/>
  <c r="AC192" i="3"/>
  <c r="AS142" i="3"/>
  <c r="AS192" i="3"/>
  <c r="AS193" i="3" s="1"/>
  <c r="AS144" i="3"/>
  <c r="DB192" i="3"/>
  <c r="DB201" i="3" s="1"/>
  <c r="DB229" i="3" s="1"/>
  <c r="DB144" i="3"/>
  <c r="DB142" i="3"/>
  <c r="W144" i="3"/>
  <c r="W192" i="3"/>
  <c r="W142" i="3"/>
  <c r="CC195" i="3"/>
  <c r="FN144" i="3"/>
  <c r="EP113" i="3"/>
  <c r="EP123" i="3" s="1"/>
  <c r="CS192" i="3"/>
  <c r="CS197" i="3" s="1"/>
  <c r="CS144" i="3"/>
  <c r="CS142" i="3"/>
  <c r="AA144" i="3"/>
  <c r="AA142" i="3"/>
  <c r="AA192" i="3"/>
  <c r="CV144" i="3"/>
  <c r="CV142" i="3"/>
  <c r="CV192" i="3"/>
  <c r="DX142" i="3"/>
  <c r="DX192" i="3"/>
  <c r="DX144" i="3"/>
  <c r="BE192" i="3"/>
  <c r="BE142" i="3"/>
  <c r="BE144" i="3"/>
  <c r="Z144" i="3"/>
  <c r="Z142" i="3"/>
  <c r="Z192" i="3"/>
  <c r="CA142" i="3"/>
  <c r="CA144" i="3"/>
  <c r="CA192" i="3"/>
  <c r="BM144" i="3"/>
  <c r="DE142" i="3"/>
  <c r="DE192" i="3"/>
  <c r="DE144" i="3"/>
  <c r="DP144" i="3"/>
  <c r="DP192" i="3"/>
  <c r="DP142" i="3"/>
  <c r="DZ144" i="3"/>
  <c r="DZ142" i="3"/>
  <c r="DZ192" i="3"/>
  <c r="AU142" i="3"/>
  <c r="AU192" i="3"/>
  <c r="AU144" i="3"/>
  <c r="C226" i="3"/>
  <c r="BS115" i="3"/>
  <c r="BS119" i="3" s="1"/>
  <c r="BS109" i="3"/>
  <c r="BS111" i="3" s="1"/>
  <c r="ER115" i="3"/>
  <c r="ER122" i="3" s="1"/>
  <c r="ER109" i="3"/>
  <c r="ER111" i="3" s="1"/>
  <c r="DN115" i="3"/>
  <c r="DN119" i="3" s="1"/>
  <c r="DN109" i="3"/>
  <c r="DN111" i="3" s="1"/>
  <c r="DD115" i="3"/>
  <c r="DD109" i="3"/>
  <c r="DD111" i="3" s="1"/>
  <c r="CB115" i="3"/>
  <c r="CB119" i="3" s="1"/>
  <c r="CB109" i="3"/>
  <c r="CB111" i="3" s="1"/>
  <c r="FK115" i="3"/>
  <c r="FK119" i="3" s="1"/>
  <c r="FK109" i="3"/>
  <c r="FK111" i="3" s="1"/>
  <c r="AW115" i="3"/>
  <c r="AW119" i="3" s="1"/>
  <c r="AW109" i="3"/>
  <c r="AW111" i="3" s="1"/>
  <c r="AH115" i="3"/>
  <c r="AH119" i="3" s="1"/>
  <c r="AH109" i="3"/>
  <c r="AH111" i="3" s="1"/>
  <c r="AI115" i="3"/>
  <c r="AI122" i="3" s="1"/>
  <c r="AI109" i="3"/>
  <c r="AI111" i="3" s="1"/>
  <c r="BQ115" i="3"/>
  <c r="BQ119" i="3" s="1"/>
  <c r="BQ109" i="3"/>
  <c r="BQ111" i="3" s="1"/>
  <c r="CP115" i="3"/>
  <c r="CP119" i="3" s="1"/>
  <c r="CP109" i="3"/>
  <c r="CP111" i="3" s="1"/>
  <c r="BA115" i="3"/>
  <c r="BA122" i="3" s="1"/>
  <c r="BA109" i="3"/>
  <c r="BA111" i="3" s="1"/>
  <c r="EI115" i="3"/>
  <c r="EI109" i="3"/>
  <c r="EI111" i="3" s="1"/>
  <c r="AZ115" i="3"/>
  <c r="AZ122" i="3" s="1"/>
  <c r="AZ109" i="3"/>
  <c r="AZ111" i="3" s="1"/>
  <c r="FE209" i="3"/>
  <c r="CY115" i="3"/>
  <c r="CY122" i="3" s="1"/>
  <c r="CY109" i="3"/>
  <c r="CY111" i="3" s="1"/>
  <c r="DG115" i="3"/>
  <c r="DG109" i="3"/>
  <c r="DG111" i="3" s="1"/>
  <c r="Y115" i="3"/>
  <c r="Y119" i="3" s="1"/>
  <c r="Y109" i="3"/>
  <c r="Y111" i="3" s="1"/>
  <c r="FB115" i="3"/>
  <c r="FB109" i="3"/>
  <c r="FB111" i="3" s="1"/>
  <c r="DR115" i="3"/>
  <c r="DR119" i="3" s="1"/>
  <c r="DR109" i="3"/>
  <c r="DR111" i="3" s="1"/>
  <c r="BL115" i="3"/>
  <c r="BL119" i="3" s="1"/>
  <c r="BL109" i="3"/>
  <c r="BL111" i="3" s="1"/>
  <c r="O115" i="3"/>
  <c r="O109" i="3"/>
  <c r="O111" i="3" s="1"/>
  <c r="CV207" i="3"/>
  <c r="CV267" i="3" s="1"/>
  <c r="CV115" i="3"/>
  <c r="CV122" i="3" s="1"/>
  <c r="CV109" i="3"/>
  <c r="CV111" i="3" s="1"/>
  <c r="S115" i="3"/>
  <c r="S122" i="3" s="1"/>
  <c r="S109" i="3"/>
  <c r="S111" i="3" s="1"/>
  <c r="DY115" i="3"/>
  <c r="DY119" i="3" s="1"/>
  <c r="DY109" i="3"/>
  <c r="DY111" i="3" s="1"/>
  <c r="EG191" i="3"/>
  <c r="EG115" i="3"/>
  <c r="EG119" i="3" s="1"/>
  <c r="EG109" i="3"/>
  <c r="EG111" i="3" s="1"/>
  <c r="AB113" i="3"/>
  <c r="AB123" i="3" s="1"/>
  <c r="EO113" i="3"/>
  <c r="EO123" i="3" s="1"/>
  <c r="AS113" i="3"/>
  <c r="AS123" i="3" s="1"/>
  <c r="I113" i="3"/>
  <c r="I123" i="3" s="1"/>
  <c r="FN113" i="3"/>
  <c r="FN123" i="3" s="1"/>
  <c r="CS113" i="3"/>
  <c r="CS123" i="3" s="1"/>
  <c r="AQ115" i="3"/>
  <c r="AQ122" i="3" s="1"/>
  <c r="AQ109" i="3"/>
  <c r="AQ111" i="3" s="1"/>
  <c r="AU115" i="3"/>
  <c r="AU119" i="3" s="1"/>
  <c r="AU109" i="3"/>
  <c r="AU111" i="3" s="1"/>
  <c r="CG115" i="3"/>
  <c r="CG119" i="3" s="1"/>
  <c r="CG109" i="3"/>
  <c r="CG111" i="3" s="1"/>
  <c r="BW115" i="3"/>
  <c r="BW109" i="3"/>
  <c r="BW111" i="3" s="1"/>
  <c r="BH115" i="3"/>
  <c r="BH119" i="3" s="1"/>
  <c r="BH109" i="3"/>
  <c r="BH111" i="3" s="1"/>
  <c r="CN115" i="3"/>
  <c r="CN109" i="3"/>
  <c r="CN111" i="3" s="1"/>
  <c r="X115" i="3"/>
  <c r="X119" i="3" s="1"/>
  <c r="X109" i="3"/>
  <c r="X111" i="3" s="1"/>
  <c r="CX115" i="3"/>
  <c r="CX122" i="3" s="1"/>
  <c r="CX109" i="3"/>
  <c r="CX111" i="3" s="1"/>
  <c r="V115" i="3"/>
  <c r="V119" i="3" s="1"/>
  <c r="V109" i="3"/>
  <c r="V111" i="3" s="1"/>
  <c r="DK115" i="3"/>
  <c r="DK122" i="3" s="1"/>
  <c r="DK109" i="3"/>
  <c r="DK111" i="3" s="1"/>
  <c r="FH115" i="3"/>
  <c r="FH119" i="3" s="1"/>
  <c r="FH109" i="3"/>
  <c r="FH111" i="3" s="1"/>
  <c r="EN113" i="3"/>
  <c r="EN123" i="3" s="1"/>
  <c r="EH115" i="3"/>
  <c r="EH109" i="3"/>
  <c r="EH111" i="3" s="1"/>
  <c r="EV115" i="3"/>
  <c r="EV119" i="3" s="1"/>
  <c r="EV109" i="3"/>
  <c r="EV111" i="3" s="1"/>
  <c r="FX115" i="3"/>
  <c r="FX122" i="3" s="1"/>
  <c r="FX109" i="3"/>
  <c r="FX111" i="3" s="1"/>
  <c r="BO115" i="3"/>
  <c r="BO109" i="3"/>
  <c r="BO111" i="3" s="1"/>
  <c r="DP115" i="3"/>
  <c r="DP119" i="3" s="1"/>
  <c r="DP109" i="3"/>
  <c r="DP111" i="3" s="1"/>
  <c r="DL115" i="3"/>
  <c r="DL119" i="3" s="1"/>
  <c r="DL109" i="3"/>
  <c r="DL111" i="3" s="1"/>
  <c r="BG115" i="3"/>
  <c r="BG119" i="3" s="1"/>
  <c r="BG109" i="3"/>
  <c r="BG111" i="3" s="1"/>
  <c r="R115" i="3"/>
  <c r="R122" i="3" s="1"/>
  <c r="R109" i="3"/>
  <c r="R111" i="3" s="1"/>
  <c r="AO115" i="3"/>
  <c r="AO122" i="3" s="1"/>
  <c r="AO109" i="3"/>
  <c r="AO111" i="3" s="1"/>
  <c r="ED115" i="3"/>
  <c r="ED119" i="3" s="1"/>
  <c r="ED109" i="3"/>
  <c r="ED111" i="3" s="1"/>
  <c r="BJ115" i="3"/>
  <c r="BJ119" i="3" s="1"/>
  <c r="BJ109" i="3"/>
  <c r="BJ111" i="3" s="1"/>
  <c r="BV115" i="3"/>
  <c r="BV119" i="3" s="1"/>
  <c r="BV109" i="3"/>
  <c r="BV111" i="3" s="1"/>
  <c r="CA115" i="3"/>
  <c r="CA122" i="3" s="1"/>
  <c r="CA109" i="3"/>
  <c r="CA111" i="3" s="1"/>
  <c r="AR115" i="3"/>
  <c r="AR119" i="3" s="1"/>
  <c r="AR109" i="3"/>
  <c r="AR111" i="3" s="1"/>
  <c r="U207" i="3"/>
  <c r="U209" i="3" s="1"/>
  <c r="U236" i="3" s="1"/>
  <c r="U115" i="3"/>
  <c r="U119" i="3" s="1"/>
  <c r="U109" i="3"/>
  <c r="U111" i="3" s="1"/>
  <c r="EM115" i="3"/>
  <c r="EM119" i="3" s="1"/>
  <c r="EM109" i="3"/>
  <c r="EM111" i="3" s="1"/>
  <c r="EL115" i="3"/>
  <c r="EL109" i="3"/>
  <c r="EL111" i="3" s="1"/>
  <c r="FL115" i="3"/>
  <c r="FL119" i="3" s="1"/>
  <c r="FL109" i="3"/>
  <c r="FL111" i="3" s="1"/>
  <c r="AG115" i="3"/>
  <c r="AG119" i="3" s="1"/>
  <c r="AG109" i="3"/>
  <c r="AG111" i="3" s="1"/>
  <c r="BZ115" i="3"/>
  <c r="BZ109" i="3"/>
  <c r="BZ111" i="3" s="1"/>
  <c r="N115" i="3"/>
  <c r="N109" i="3"/>
  <c r="N111" i="3" s="1"/>
  <c r="FF115" i="3"/>
  <c r="FF119" i="3" s="1"/>
  <c r="FF109" i="3"/>
  <c r="FF111" i="3" s="1"/>
  <c r="EY115" i="3"/>
  <c r="EY119" i="3" s="1"/>
  <c r="EY109" i="3"/>
  <c r="EY111" i="3" s="1"/>
  <c r="CD115" i="3"/>
  <c r="CD119" i="3" s="1"/>
  <c r="CD109" i="3"/>
  <c r="CD111" i="3" s="1"/>
  <c r="BY115" i="3"/>
  <c r="BY119" i="3" s="1"/>
  <c r="BY109" i="3"/>
  <c r="BY111" i="3" s="1"/>
  <c r="BK115" i="3"/>
  <c r="BK109" i="3"/>
  <c r="BK111" i="3" s="1"/>
  <c r="CU115" i="3"/>
  <c r="CU109" i="3"/>
  <c r="CU111" i="3" s="1"/>
  <c r="L115" i="3"/>
  <c r="L109" i="3"/>
  <c r="L111" i="3" s="1"/>
  <c r="AL115" i="3"/>
  <c r="AL109" i="3"/>
  <c r="AL111" i="3" s="1"/>
  <c r="FD115" i="3"/>
  <c r="FD122" i="3" s="1"/>
  <c r="FD109" i="3"/>
  <c r="FD111" i="3" s="1"/>
  <c r="ES115" i="3"/>
  <c r="ES119" i="3" s="1"/>
  <c r="ES109" i="3"/>
  <c r="ES111" i="3" s="1"/>
  <c r="EJ115" i="3"/>
  <c r="EJ122" i="3" s="1"/>
  <c r="EJ109" i="3"/>
  <c r="EJ111" i="3" s="1"/>
  <c r="BR115" i="3"/>
  <c r="BR119" i="3" s="1"/>
  <c r="BR109" i="3"/>
  <c r="BR111" i="3" s="1"/>
  <c r="AP115" i="3"/>
  <c r="AP122" i="3" s="1"/>
  <c r="AP109" i="3"/>
  <c r="AP111" i="3" s="1"/>
  <c r="J115" i="3"/>
  <c r="J119" i="3" s="1"/>
  <c r="J109" i="3"/>
  <c r="J111" i="3" s="1"/>
  <c r="EZ115" i="3"/>
  <c r="EZ119" i="3" s="1"/>
  <c r="EZ109" i="3"/>
  <c r="EZ111" i="3" s="1"/>
  <c r="EF115" i="3"/>
  <c r="EF122" i="3" s="1"/>
  <c r="EF109" i="3"/>
  <c r="EF111" i="3" s="1"/>
  <c r="CF115" i="3"/>
  <c r="CF109" i="3"/>
  <c r="CF111" i="3" s="1"/>
  <c r="EK115" i="3"/>
  <c r="EK119" i="3" s="1"/>
  <c r="EK109" i="3"/>
  <c r="EK111" i="3" s="1"/>
  <c r="AN115" i="3"/>
  <c r="AN122" i="3" s="1"/>
  <c r="AN109" i="3"/>
  <c r="AN111" i="3" s="1"/>
  <c r="CO115" i="3"/>
  <c r="CO122" i="3" s="1"/>
  <c r="CO109" i="3"/>
  <c r="CO111" i="3" s="1"/>
  <c r="ET115" i="3"/>
  <c r="ET122" i="3" s="1"/>
  <c r="ET109" i="3"/>
  <c r="ET111" i="3" s="1"/>
  <c r="AT115" i="3"/>
  <c r="AT119" i="3" s="1"/>
  <c r="AT109" i="3"/>
  <c r="AT111" i="3" s="1"/>
  <c r="EA115" i="3"/>
  <c r="EA119" i="3" s="1"/>
  <c r="EA109" i="3"/>
  <c r="EA111" i="3" s="1"/>
  <c r="AC115" i="3"/>
  <c r="AC119" i="3" s="1"/>
  <c r="AC109" i="3"/>
  <c r="AC111" i="3" s="1"/>
  <c r="CR115" i="3"/>
  <c r="CR119" i="3" s="1"/>
  <c r="CR109" i="3"/>
  <c r="CR111" i="3" s="1"/>
  <c r="AA115" i="3"/>
  <c r="AA122" i="3" s="1"/>
  <c r="AA109" i="3"/>
  <c r="AA111" i="3" s="1"/>
  <c r="DT115" i="3"/>
  <c r="DT122" i="3" s="1"/>
  <c r="DT109" i="3"/>
  <c r="DT111" i="3" s="1"/>
  <c r="BT115" i="3"/>
  <c r="BT119" i="3" s="1"/>
  <c r="BT109" i="3"/>
  <c r="BT111" i="3" s="1"/>
  <c r="FR115" i="3"/>
  <c r="FR119" i="3" s="1"/>
  <c r="FR109" i="3"/>
  <c r="FR111" i="3" s="1"/>
  <c r="FU115" i="3"/>
  <c r="FU119" i="3" s="1"/>
  <c r="FU109" i="3"/>
  <c r="FU111" i="3" s="1"/>
  <c r="EU115" i="3"/>
  <c r="EU122" i="3" s="1"/>
  <c r="EU109" i="3"/>
  <c r="EU111" i="3" s="1"/>
  <c r="DZ115" i="3"/>
  <c r="DZ119" i="3" s="1"/>
  <c r="DZ109" i="3"/>
  <c r="DZ111" i="3" s="1"/>
  <c r="DQ115" i="3"/>
  <c r="DQ119" i="3" s="1"/>
  <c r="DQ109" i="3"/>
  <c r="DQ111" i="3" s="1"/>
  <c r="F115" i="3"/>
  <c r="F122" i="3" s="1"/>
  <c r="F109" i="3"/>
  <c r="F111" i="3" s="1"/>
  <c r="DI115" i="3"/>
  <c r="DI122" i="3" s="1"/>
  <c r="DI109" i="3"/>
  <c r="DI111" i="3" s="1"/>
  <c r="DW115" i="3"/>
  <c r="DW119" i="3" s="1"/>
  <c r="DW109" i="3"/>
  <c r="DW111" i="3" s="1"/>
  <c r="CZ115" i="3"/>
  <c r="CZ119" i="3" s="1"/>
  <c r="CZ109" i="3"/>
  <c r="CZ111" i="3" s="1"/>
  <c r="AM115" i="3"/>
  <c r="AM109" i="3"/>
  <c r="AM111" i="3" s="1"/>
  <c r="BX115" i="3"/>
  <c r="BX122" i="3" s="1"/>
  <c r="BX109" i="3"/>
  <c r="BX111" i="3" s="1"/>
  <c r="DJ115" i="3"/>
  <c r="DJ119" i="3" s="1"/>
  <c r="DJ109" i="3"/>
  <c r="DJ111" i="3" s="1"/>
  <c r="FS115" i="3"/>
  <c r="FS109" i="3"/>
  <c r="FS111" i="3" s="1"/>
  <c r="BE115" i="3"/>
  <c r="BE122" i="3" s="1"/>
  <c r="BE109" i="3"/>
  <c r="BE111" i="3" s="1"/>
  <c r="FJ115" i="3"/>
  <c r="FJ119" i="3" s="1"/>
  <c r="FJ109" i="3"/>
  <c r="FJ111" i="3" s="1"/>
  <c r="DE115" i="3"/>
  <c r="DE122" i="3" s="1"/>
  <c r="DE109" i="3"/>
  <c r="DE111" i="3" s="1"/>
  <c r="DX115" i="3"/>
  <c r="DX122" i="3" s="1"/>
  <c r="DX109" i="3"/>
  <c r="DX111" i="3" s="1"/>
  <c r="D115" i="3"/>
  <c r="D122" i="3" s="1"/>
  <c r="D109" i="3"/>
  <c r="D111" i="3" s="1"/>
  <c r="CQ113" i="3"/>
  <c r="CQ123" i="3" s="1"/>
  <c r="K113" i="3"/>
  <c r="K123" i="3" s="1"/>
  <c r="FT113" i="3"/>
  <c r="FT123" i="3" s="1"/>
  <c r="AE113" i="3"/>
  <c r="AE123" i="3" s="1"/>
  <c r="CJ115" i="3"/>
  <c r="CJ119" i="3" s="1"/>
  <c r="CJ109" i="3"/>
  <c r="CJ111" i="3" s="1"/>
  <c r="FE122" i="3"/>
  <c r="BU115" i="3"/>
  <c r="BU119" i="3" s="1"/>
  <c r="BU109" i="3"/>
  <c r="BU111" i="3" s="1"/>
  <c r="FW115" i="3"/>
  <c r="FW119" i="3" s="1"/>
  <c r="FW109" i="3"/>
  <c r="FW111" i="3" s="1"/>
  <c r="AK115" i="3"/>
  <c r="AK109" i="3"/>
  <c r="AK111" i="3" s="1"/>
  <c r="BN115" i="3"/>
  <c r="BN109" i="3"/>
  <c r="BN111" i="3" s="1"/>
  <c r="AD115" i="3"/>
  <c r="AD122" i="3" s="1"/>
  <c r="AD109" i="3"/>
  <c r="AD111" i="3" s="1"/>
  <c r="AV115" i="3"/>
  <c r="AV119" i="3" s="1"/>
  <c r="AV109" i="3"/>
  <c r="AV111" i="3" s="1"/>
  <c r="FV115" i="3"/>
  <c r="FV122" i="3" s="1"/>
  <c r="FV109" i="3"/>
  <c r="FV111" i="3" s="1"/>
  <c r="CK115" i="3"/>
  <c r="CK109" i="3"/>
  <c r="CK111" i="3" s="1"/>
  <c r="DC115" i="3"/>
  <c r="DC122" i="3" s="1"/>
  <c r="DC109" i="3"/>
  <c r="DC111" i="3" s="1"/>
  <c r="DO115" i="3"/>
  <c r="DO119" i="3" s="1"/>
  <c r="DO109" i="3"/>
  <c r="DO111" i="3" s="1"/>
  <c r="DS115" i="3"/>
  <c r="DS119" i="3" s="1"/>
  <c r="DS109" i="3"/>
  <c r="DS111" i="3" s="1"/>
  <c r="T115" i="3"/>
  <c r="T119" i="3" s="1"/>
  <c r="T109" i="3"/>
  <c r="T111" i="3" s="1"/>
  <c r="FC115" i="3"/>
  <c r="FC109" i="3"/>
  <c r="FC111" i="3" s="1"/>
  <c r="FA115" i="3"/>
  <c r="FA109" i="3"/>
  <c r="FA111" i="3" s="1"/>
  <c r="AJ115" i="3"/>
  <c r="AJ119" i="3" s="1"/>
  <c r="AJ109" i="3"/>
  <c r="AJ111" i="3" s="1"/>
  <c r="EQ115" i="3"/>
  <c r="EQ109" i="3"/>
  <c r="EQ111" i="3" s="1"/>
  <c r="BB115" i="3"/>
  <c r="BB122" i="3" s="1"/>
  <c r="BB109" i="3"/>
  <c r="BB111" i="3" s="1"/>
  <c r="FO115" i="3"/>
  <c r="FO109" i="3"/>
  <c r="FO111" i="3" s="1"/>
  <c r="EE115" i="3"/>
  <c r="EE109" i="3"/>
  <c r="EE111" i="3" s="1"/>
  <c r="FM115" i="3"/>
  <c r="FM109" i="3"/>
  <c r="FM111" i="3" s="1"/>
  <c r="EW115" i="3"/>
  <c r="EW119" i="3" s="1"/>
  <c r="EW109" i="3"/>
  <c r="EW111" i="3" s="1"/>
  <c r="CL115" i="3"/>
  <c r="CL122" i="3" s="1"/>
  <c r="CL109" i="3"/>
  <c r="CL111" i="3" s="1"/>
  <c r="CE115" i="3"/>
  <c r="CE119" i="3" s="1"/>
  <c r="CE109" i="3"/>
  <c r="CE111" i="3" s="1"/>
  <c r="DA115" i="3"/>
  <c r="DA119" i="3" s="1"/>
  <c r="DA109" i="3"/>
  <c r="DA111" i="3" s="1"/>
  <c r="CM144" i="3"/>
  <c r="CM115" i="3"/>
  <c r="CM119" i="3" s="1"/>
  <c r="CM109" i="3"/>
  <c r="CM111" i="3" s="1"/>
  <c r="DB113" i="3"/>
  <c r="DB123" i="3" s="1"/>
  <c r="DF115" i="3"/>
  <c r="DF109" i="3"/>
  <c r="DF111" i="3" s="1"/>
  <c r="CH115" i="3"/>
  <c r="CH119" i="3" s="1"/>
  <c r="CH109" i="3"/>
  <c r="CH111" i="3" s="1"/>
  <c r="AY115" i="3"/>
  <c r="AY109" i="3"/>
  <c r="AY111" i="3" s="1"/>
  <c r="W115" i="3"/>
  <c r="W119" i="3" s="1"/>
  <c r="W109" i="3"/>
  <c r="W111" i="3" s="1"/>
  <c r="G115" i="3"/>
  <c r="G122" i="3" s="1"/>
  <c r="G109" i="3"/>
  <c r="G111" i="3" s="1"/>
  <c r="BC115" i="3"/>
  <c r="BC122" i="3" s="1"/>
  <c r="BC109" i="3"/>
  <c r="BC111" i="3" s="1"/>
  <c r="DM115" i="3"/>
  <c r="DM119" i="3" s="1"/>
  <c r="DM109" i="3"/>
  <c r="DM111" i="3" s="1"/>
  <c r="P115" i="3"/>
  <c r="P122" i="3" s="1"/>
  <c r="P109" i="3"/>
  <c r="P111" i="3" s="1"/>
  <c r="BD115" i="3"/>
  <c r="BD119" i="3" s="1"/>
  <c r="BD109" i="3"/>
  <c r="BD111" i="3" s="1"/>
  <c r="FQ115" i="3"/>
  <c r="FQ122" i="3" s="1"/>
  <c r="FQ109" i="3"/>
  <c r="FQ111" i="3" s="1"/>
  <c r="CW113" i="3"/>
  <c r="CW123" i="3" s="1"/>
  <c r="E113" i="3"/>
  <c r="E123" i="3" s="1"/>
  <c r="H113" i="3"/>
  <c r="H123" i="3" s="1"/>
  <c r="DU113" i="3"/>
  <c r="DU123" i="3" s="1"/>
  <c r="EB113" i="3"/>
  <c r="EB123" i="3" s="1"/>
  <c r="FE113" i="3"/>
  <c r="FE123" i="3" s="1"/>
  <c r="BD182" i="3"/>
  <c r="BD226" i="3" s="1"/>
  <c r="BA182" i="3"/>
  <c r="BA226" i="3" s="1"/>
  <c r="DL182" i="3"/>
  <c r="DL226" i="3" s="1"/>
  <c r="FH182" i="3"/>
  <c r="FH226" i="3" s="1"/>
  <c r="E119" i="3"/>
  <c r="AZ182" i="3"/>
  <c r="AZ226" i="3" s="1"/>
  <c r="BT182" i="3"/>
  <c r="BT226" i="3" s="1"/>
  <c r="BR142" i="3"/>
  <c r="BR144" i="3"/>
  <c r="FX144" i="3"/>
  <c r="FX142" i="3"/>
  <c r="CU144" i="3"/>
  <c r="CU142" i="3"/>
  <c r="G142" i="3"/>
  <c r="G144" i="3"/>
  <c r="DV200" i="3"/>
  <c r="DV119" i="3"/>
  <c r="FE219" i="3"/>
  <c r="FE228" i="3" s="1"/>
  <c r="CV177" i="3"/>
  <c r="CV182" i="3" s="1"/>
  <c r="CV226" i="3" s="1"/>
  <c r="CV313" i="3"/>
  <c r="CA313" i="3"/>
  <c r="BR313" i="3"/>
  <c r="AL313" i="3"/>
  <c r="CA177" i="3"/>
  <c r="CA182" i="3" s="1"/>
  <c r="CA226" i="3" s="1"/>
  <c r="BO219" i="3"/>
  <c r="BO228" i="3" s="1"/>
  <c r="AL177" i="3"/>
  <c r="AL182" i="3" s="1"/>
  <c r="AL226" i="3" s="1"/>
  <c r="CD177" i="3"/>
  <c r="CD182" i="3" s="1"/>
  <c r="CD226" i="3" s="1"/>
  <c r="AW182" i="3"/>
  <c r="AW226" i="3" s="1"/>
  <c r="CD313" i="3"/>
  <c r="AY313" i="3"/>
  <c r="AY177" i="3"/>
  <c r="AY182" i="3" s="1"/>
  <c r="AY226" i="3" s="1"/>
  <c r="AP219" i="3"/>
  <c r="AP228" i="3" s="1"/>
  <c r="ET219" i="3"/>
  <c r="ET228" i="3" s="1"/>
  <c r="EB195" i="3"/>
  <c r="EB177" i="3"/>
  <c r="EB182" i="3" s="1"/>
  <c r="EB226" i="3" s="1"/>
  <c r="AB219" i="3"/>
  <c r="AB228" i="3" s="1"/>
  <c r="DB177" i="3"/>
  <c r="DB182" i="3" s="1"/>
  <c r="DB226" i="3" s="1"/>
  <c r="J219" i="3"/>
  <c r="J228" i="3" s="1"/>
  <c r="Y313" i="3"/>
  <c r="FN313" i="3"/>
  <c r="ER219" i="3"/>
  <c r="ER228" i="3" s="1"/>
  <c r="CK219" i="3"/>
  <c r="CK228" i="3" s="1"/>
  <c r="K177" i="3"/>
  <c r="K182" i="3" s="1"/>
  <c r="K226" i="3" s="1"/>
  <c r="Y177" i="3"/>
  <c r="Y182" i="3" s="1"/>
  <c r="Y226" i="3" s="1"/>
  <c r="FN177" i="3"/>
  <c r="FN182" i="3" s="1"/>
  <c r="FN226" i="3" s="1"/>
  <c r="CW219" i="3"/>
  <c r="CW228" i="3" s="1"/>
  <c r="K313" i="3"/>
  <c r="DB313" i="3"/>
  <c r="AD219" i="3"/>
  <c r="AD228" i="3" s="1"/>
  <c r="EN200" i="3"/>
  <c r="Q219" i="3"/>
  <c r="Q228" i="3" s="1"/>
  <c r="F177" i="3"/>
  <c r="F313" i="3"/>
  <c r="F174" i="3"/>
  <c r="BK219" i="3"/>
  <c r="BK228" i="3" s="1"/>
  <c r="AV182" i="3"/>
  <c r="AV226" i="3" s="1"/>
  <c r="ER313" i="3"/>
  <c r="ER177" i="3"/>
  <c r="ER174" i="3"/>
  <c r="BE313" i="3"/>
  <c r="Z267" i="3"/>
  <c r="CC200" i="3"/>
  <c r="ET174" i="3"/>
  <c r="ET177" i="3"/>
  <c r="ET313" i="3"/>
  <c r="FK313" i="3"/>
  <c r="FK177" i="3"/>
  <c r="FK174" i="3"/>
  <c r="BO313" i="3"/>
  <c r="BO174" i="3"/>
  <c r="BO177" i="3"/>
  <c r="EI313" i="3"/>
  <c r="EI174" i="3"/>
  <c r="EI177" i="3"/>
  <c r="DR313" i="3"/>
  <c r="DR177" i="3"/>
  <c r="DR174" i="3"/>
  <c r="J174" i="3"/>
  <c r="J177" i="3"/>
  <c r="J313" i="3"/>
  <c r="BF177" i="3"/>
  <c r="BF174" i="3"/>
  <c r="BF313" i="3"/>
  <c r="EJ313" i="3"/>
  <c r="EJ177" i="3"/>
  <c r="EJ174" i="3"/>
  <c r="H209" i="3"/>
  <c r="H236" i="3" s="1"/>
  <c r="P219" i="3"/>
  <c r="P228" i="3" s="1"/>
  <c r="AF219" i="3"/>
  <c r="AF228" i="3" s="1"/>
  <c r="BW313" i="3"/>
  <c r="BW174" i="3"/>
  <c r="BW177" i="3"/>
  <c r="BI313" i="3"/>
  <c r="BI174" i="3"/>
  <c r="BI177" i="3"/>
  <c r="AX209" i="3"/>
  <c r="AX236" i="3" s="1"/>
  <c r="BB174" i="3"/>
  <c r="BB313" i="3"/>
  <c r="BB177" i="3"/>
  <c r="AF209" i="3"/>
  <c r="AF236" i="3" s="1"/>
  <c r="U144" i="3"/>
  <c r="CJ313" i="3"/>
  <c r="CJ174" i="3"/>
  <c r="CJ177" i="3"/>
  <c r="W313" i="3"/>
  <c r="W177" i="3"/>
  <c r="W174" i="3"/>
  <c r="FI313" i="3"/>
  <c r="BH313" i="3"/>
  <c r="BH177" i="3"/>
  <c r="BH174" i="3"/>
  <c r="CH313" i="3"/>
  <c r="CH177" i="3"/>
  <c r="CH174" i="3"/>
  <c r="AM313" i="3"/>
  <c r="AM174" i="3"/>
  <c r="AM177" i="3"/>
  <c r="CW174" i="3"/>
  <c r="CW177" i="3"/>
  <c r="CW313" i="3"/>
  <c r="BJ313" i="3"/>
  <c r="BJ174" i="3"/>
  <c r="BJ177" i="3"/>
  <c r="AH177" i="3"/>
  <c r="AH313" i="3"/>
  <c r="AH174" i="3"/>
  <c r="FI177" i="3"/>
  <c r="FI182" i="3" s="1"/>
  <c r="FI226" i="3" s="1"/>
  <c r="AU313" i="3"/>
  <c r="AU177" i="3"/>
  <c r="AU174" i="3"/>
  <c r="CG313" i="3"/>
  <c r="CG177" i="3"/>
  <c r="CG174" i="3"/>
  <c r="DA177" i="3"/>
  <c r="DA174" i="3"/>
  <c r="DA313" i="3"/>
  <c r="BI219" i="3"/>
  <c r="BI228" i="3" s="1"/>
  <c r="U177" i="3"/>
  <c r="U182" i="3" s="1"/>
  <c r="U226" i="3" s="1"/>
  <c r="EQ313" i="3"/>
  <c r="EQ174" i="3"/>
  <c r="EQ182" i="3" s="1"/>
  <c r="EQ226" i="3" s="1"/>
  <c r="ES174" i="3"/>
  <c r="ES177" i="3"/>
  <c r="ES313" i="3"/>
  <c r="AS313" i="3"/>
  <c r="AS177" i="3"/>
  <c r="AS174" i="3"/>
  <c r="U142" i="3"/>
  <c r="FZ215" i="3"/>
  <c r="BE177" i="3"/>
  <c r="BE182" i="3" s="1"/>
  <c r="BE226" i="3" s="1"/>
  <c r="BA313" i="3"/>
  <c r="BV219" i="3"/>
  <c r="BV228" i="3" s="1"/>
  <c r="CT177" i="3"/>
  <c r="CT182" i="3" s="1"/>
  <c r="CT226" i="3" s="1"/>
  <c r="EF313" i="3"/>
  <c r="EF174" i="3"/>
  <c r="EF177" i="3"/>
  <c r="CC177" i="3"/>
  <c r="CC313" i="3"/>
  <c r="CC174" i="3"/>
  <c r="FP313" i="3"/>
  <c r="FP177" i="3"/>
  <c r="FP174" i="3"/>
  <c r="EO313" i="3"/>
  <c r="EO174" i="3"/>
  <c r="EO177" i="3"/>
  <c r="CO313" i="3"/>
  <c r="CO174" i="3"/>
  <c r="CO177" i="3"/>
  <c r="AD174" i="3"/>
  <c r="AD177" i="3"/>
  <c r="AD313" i="3"/>
  <c r="FW313" i="3"/>
  <c r="FW174" i="3"/>
  <c r="FW177" i="3"/>
  <c r="EM174" i="3"/>
  <c r="EM177" i="3"/>
  <c r="EM313" i="3"/>
  <c r="FL313" i="3"/>
  <c r="FL177" i="3"/>
  <c r="FL174" i="3"/>
  <c r="L177" i="3"/>
  <c r="L182" i="3" s="1"/>
  <c r="L226" i="3" s="1"/>
  <c r="AF313" i="3"/>
  <c r="AF174" i="3"/>
  <c r="AF177" i="3"/>
  <c r="AP313" i="3"/>
  <c r="AP177" i="3"/>
  <c r="AP174" i="3"/>
  <c r="CK177" i="3"/>
  <c r="CK313" i="3"/>
  <c r="CK174" i="3"/>
  <c r="L313" i="3"/>
  <c r="EL313" i="3"/>
  <c r="EL174" i="3"/>
  <c r="EL177" i="3"/>
  <c r="EZ174" i="3"/>
  <c r="EZ177" i="3"/>
  <c r="EZ313" i="3"/>
  <c r="AB174" i="3"/>
  <c r="AB177" i="3"/>
  <c r="AB313" i="3"/>
  <c r="X174" i="3"/>
  <c r="X177" i="3"/>
  <c r="X313" i="3"/>
  <c r="P177" i="3"/>
  <c r="P313" i="3"/>
  <c r="P174" i="3"/>
  <c r="DK313" i="3"/>
  <c r="DK177" i="3"/>
  <c r="DK174" i="3"/>
  <c r="FO177" i="3"/>
  <c r="FO174" i="3"/>
  <c r="FO313" i="3"/>
  <c r="BG174" i="3"/>
  <c r="BG177" i="3"/>
  <c r="BG313" i="3"/>
  <c r="BK174" i="3"/>
  <c r="BK177" i="3"/>
  <c r="BK313" i="3"/>
  <c r="BS313" i="3"/>
  <c r="BS174" i="3"/>
  <c r="BS177" i="3"/>
  <c r="FZ173" i="3"/>
  <c r="BY177" i="3"/>
  <c r="BY313" i="3"/>
  <c r="BY174" i="3"/>
  <c r="DF313" i="3"/>
  <c r="DF174" i="3"/>
  <c r="DF177" i="3"/>
  <c r="FE174" i="3"/>
  <c r="FE313" i="3"/>
  <c r="FE177" i="3"/>
  <c r="AI313" i="3"/>
  <c r="AI174" i="3"/>
  <c r="AI177" i="3"/>
  <c r="AR313" i="3"/>
  <c r="AR174" i="3"/>
  <c r="AR177" i="3"/>
  <c r="DQ177" i="3"/>
  <c r="DQ313" i="3"/>
  <c r="DQ174" i="3"/>
  <c r="BV177" i="3"/>
  <c r="BV313" i="3"/>
  <c r="BV174" i="3"/>
  <c r="I182" i="3"/>
  <c r="I226" i="3" s="1"/>
  <c r="EU182" i="3"/>
  <c r="EU226" i="3" s="1"/>
  <c r="AE182" i="3"/>
  <c r="AE226" i="3" s="1"/>
  <c r="DJ182" i="3"/>
  <c r="DJ226" i="3" s="1"/>
  <c r="H182" i="3"/>
  <c r="H226" i="3" s="1"/>
  <c r="DV197" i="3"/>
  <c r="DV195" i="3"/>
  <c r="EG144" i="3"/>
  <c r="DV193" i="3"/>
  <c r="BI122" i="3"/>
  <c r="BI209" i="3"/>
  <c r="BI236" i="3" s="1"/>
  <c r="AR191" i="3"/>
  <c r="ET191" i="3"/>
  <c r="W104" i="3"/>
  <c r="G207" i="3"/>
  <c r="G209" i="3" s="1"/>
  <c r="G236" i="3" s="1"/>
  <c r="AV184" i="3"/>
  <c r="DK191" i="3"/>
  <c r="DY191" i="3"/>
  <c r="AZ191" i="3"/>
  <c r="CL184" i="3"/>
  <c r="FL191" i="3"/>
  <c r="CR104" i="3"/>
  <c r="BB104" i="3"/>
  <c r="X104" i="3"/>
  <c r="ED184" i="3"/>
  <c r="DO144" i="3"/>
  <c r="D142" i="3"/>
  <c r="BV104" i="3"/>
  <c r="AJ191" i="3"/>
  <c r="AJ200" i="3" s="1"/>
  <c r="FW184" i="3"/>
  <c r="DR142" i="3"/>
  <c r="J104" i="3"/>
  <c r="DS144" i="3"/>
  <c r="EF191" i="3"/>
  <c r="FH184" i="3"/>
  <c r="BX191" i="3"/>
  <c r="AP104" i="3"/>
  <c r="DH195" i="3"/>
  <c r="EM144" i="3"/>
  <c r="CK191" i="3"/>
  <c r="FJ207" i="3"/>
  <c r="FJ267" i="3" s="1"/>
  <c r="DA207" i="3"/>
  <c r="DA267" i="3" s="1"/>
  <c r="DZ184" i="3"/>
  <c r="AK144" i="3"/>
  <c r="AC184" i="3"/>
  <c r="EM207" i="3"/>
  <c r="EM209" i="3" s="1"/>
  <c r="EM236" i="3" s="1"/>
  <c r="AR104" i="3"/>
  <c r="AH207" i="3"/>
  <c r="AH267" i="3" s="1"/>
  <c r="FU104" i="3"/>
  <c r="BA184" i="3"/>
  <c r="BZ184" i="3"/>
  <c r="AO104" i="3"/>
  <c r="EM184" i="3"/>
  <c r="DM144" i="3"/>
  <c r="P104" i="3"/>
  <c r="EM142" i="3"/>
  <c r="BR104" i="3"/>
  <c r="CJ191" i="3"/>
  <c r="AG104" i="3"/>
  <c r="EV184" i="3"/>
  <c r="FX184" i="3"/>
  <c r="BQ104" i="3"/>
  <c r="CE184" i="3"/>
  <c r="EC267" i="3"/>
  <c r="EG207" i="3"/>
  <c r="EG267" i="3" s="1"/>
  <c r="CD104" i="3"/>
  <c r="DU200" i="3"/>
  <c r="CD191" i="3"/>
  <c r="CD207" i="3"/>
  <c r="CD209" i="3" s="1"/>
  <c r="CD236" i="3" s="1"/>
  <c r="CQ267" i="3"/>
  <c r="CW119" i="3"/>
  <c r="DM142" i="3"/>
  <c r="BV191" i="3"/>
  <c r="BV184" i="3"/>
  <c r="K195" i="3"/>
  <c r="EB209" i="3"/>
  <c r="EB236" i="3" s="1"/>
  <c r="BF267" i="3"/>
  <c r="BV207" i="3"/>
  <c r="BV267" i="3" s="1"/>
  <c r="P142" i="3"/>
  <c r="EW184" i="3"/>
  <c r="EG184" i="3"/>
  <c r="DU195" i="3"/>
  <c r="EG104" i="3"/>
  <c r="EW104" i="3"/>
  <c r="E209" i="3"/>
  <c r="E236" i="3" s="1"/>
  <c r="FG209" i="3"/>
  <c r="FG236" i="3" s="1"/>
  <c r="H119" i="3"/>
  <c r="FU184" i="3"/>
  <c r="EG142" i="3"/>
  <c r="CD184" i="3"/>
  <c r="DM191" i="3"/>
  <c r="FU144" i="3"/>
  <c r="BY207" i="3"/>
  <c r="BY209" i="3" s="1"/>
  <c r="BY236" i="3" s="1"/>
  <c r="BY184" i="3"/>
  <c r="AP191" i="3"/>
  <c r="FG193" i="3"/>
  <c r="K122" i="3"/>
  <c r="DK207" i="3"/>
  <c r="DK267" i="3" s="1"/>
  <c r="BY191" i="3"/>
  <c r="EZ144" i="3"/>
  <c r="BY142" i="3"/>
  <c r="BY144" i="3"/>
  <c r="FG195" i="3"/>
  <c r="BP267" i="3"/>
  <c r="EN267" i="3"/>
  <c r="CP144" i="3"/>
  <c r="EP209" i="3"/>
  <c r="EP236" i="3" s="1"/>
  <c r="U104" i="3"/>
  <c r="T104" i="3"/>
  <c r="AX119" i="3"/>
  <c r="T184" i="3"/>
  <c r="U191" i="3"/>
  <c r="AO184" i="3"/>
  <c r="T207" i="3"/>
  <c r="T267" i="3" s="1"/>
  <c r="CV184" i="3"/>
  <c r="T191" i="3"/>
  <c r="U184" i="3"/>
  <c r="T144" i="3"/>
  <c r="T142" i="3"/>
  <c r="FT119" i="3"/>
  <c r="DZ104" i="3"/>
  <c r="BM195" i="3"/>
  <c r="I195" i="3"/>
  <c r="BF119" i="3"/>
  <c r="BM200" i="3"/>
  <c r="BP200" i="3"/>
  <c r="FN200" i="3"/>
  <c r="CQ195" i="3"/>
  <c r="CL191" i="3"/>
  <c r="FT267" i="3"/>
  <c r="DA104" i="3"/>
  <c r="DZ191" i="3"/>
  <c r="AB267" i="3"/>
  <c r="DZ207" i="3"/>
  <c r="DZ267" i="3" s="1"/>
  <c r="DA184" i="3"/>
  <c r="DM104" i="3"/>
  <c r="CK207" i="3"/>
  <c r="CK267" i="3" s="1"/>
  <c r="FU207" i="3"/>
  <c r="FU209" i="3" s="1"/>
  <c r="FU236" i="3" s="1"/>
  <c r="DM207" i="3"/>
  <c r="DM209" i="3" s="1"/>
  <c r="DM236" i="3" s="1"/>
  <c r="G184" i="3"/>
  <c r="CP184" i="3"/>
  <c r="BD184" i="3"/>
  <c r="BD191" i="3"/>
  <c r="FU191" i="3"/>
  <c r="P184" i="3"/>
  <c r="EW191" i="3"/>
  <c r="AU191" i="3"/>
  <c r="EW207" i="3"/>
  <c r="EW209" i="3" s="1"/>
  <c r="EW236" i="3" s="1"/>
  <c r="BD104" i="3"/>
  <c r="P207" i="3"/>
  <c r="P209" i="3" s="1"/>
  <c r="P236" i="3" s="1"/>
  <c r="P191" i="3"/>
  <c r="P144" i="3"/>
  <c r="AN184" i="3"/>
  <c r="CM142" i="3"/>
  <c r="BJ207" i="3"/>
  <c r="BJ209" i="3" s="1"/>
  <c r="BJ236" i="3" s="1"/>
  <c r="DK142" i="3"/>
  <c r="D207" i="3"/>
  <c r="D209" i="3" s="1"/>
  <c r="D236" i="3" s="1"/>
  <c r="FG119" i="3"/>
  <c r="CC122" i="3"/>
  <c r="DK184" i="3"/>
  <c r="DK104" i="3"/>
  <c r="EX122" i="3"/>
  <c r="EB122" i="3"/>
  <c r="DK144" i="3"/>
  <c r="FE195" i="3"/>
  <c r="CS122" i="3"/>
  <c r="CM184" i="3"/>
  <c r="FL207" i="3"/>
  <c r="FL267" i="3" s="1"/>
  <c r="FL184" i="3"/>
  <c r="FL188" i="3" s="1"/>
  <c r="CJ142" i="3"/>
  <c r="CM191" i="3"/>
  <c r="FL104" i="3"/>
  <c r="EX195" i="3"/>
  <c r="D104" i="3"/>
  <c r="CM104" i="3"/>
  <c r="D184" i="3"/>
  <c r="D188" i="3" s="1"/>
  <c r="FE200" i="3"/>
  <c r="DB122" i="3"/>
  <c r="CM207" i="3"/>
  <c r="CM267" i="3" s="1"/>
  <c r="BC184" i="3"/>
  <c r="AR207" i="3"/>
  <c r="AR267" i="3" s="1"/>
  <c r="CP142" i="3"/>
  <c r="CS267" i="3"/>
  <c r="CC209" i="3"/>
  <c r="CC236" i="3" s="1"/>
  <c r="CP104" i="3"/>
  <c r="AX195" i="3"/>
  <c r="ES207" i="3"/>
  <c r="ES267" i="3" s="1"/>
  <c r="CP191" i="3"/>
  <c r="BZ191" i="3"/>
  <c r="AR184" i="3"/>
  <c r="FQ104" i="3"/>
  <c r="FQ142" i="3"/>
  <c r="I267" i="3"/>
  <c r="BM209" i="3"/>
  <c r="BM236" i="3" s="1"/>
  <c r="BQ191" i="3"/>
  <c r="BX144" i="3"/>
  <c r="CP207" i="3"/>
  <c r="CP267" i="3" s="1"/>
  <c r="AX200" i="3"/>
  <c r="FQ191" i="3"/>
  <c r="DY104" i="3"/>
  <c r="FP267" i="3"/>
  <c r="E186" i="3"/>
  <c r="E187" i="3" s="1"/>
  <c r="FD184" i="3"/>
  <c r="CN191" i="3"/>
  <c r="D191" i="3"/>
  <c r="CN104" i="3"/>
  <c r="AE209" i="3"/>
  <c r="AE236" i="3" s="1"/>
  <c r="DQ104" i="3"/>
  <c r="CN184" i="3"/>
  <c r="CN188" i="3" s="1"/>
  <c r="BZ144" i="3"/>
  <c r="EX209" i="3"/>
  <c r="EX236" i="3" s="1"/>
  <c r="EO122" i="3"/>
  <c r="BX207" i="3"/>
  <c r="BX209" i="3" s="1"/>
  <c r="BX236" i="3" s="1"/>
  <c r="DL191" i="3"/>
  <c r="BX104" i="3"/>
  <c r="CN207" i="3"/>
  <c r="CN209" i="3" s="1"/>
  <c r="CN236" i="3" s="1"/>
  <c r="DQ207" i="3"/>
  <c r="DQ209" i="3" s="1"/>
  <c r="DQ236" i="3" s="1"/>
  <c r="DQ184" i="3"/>
  <c r="BZ207" i="3"/>
  <c r="BZ267" i="3" s="1"/>
  <c r="CJ184" i="3"/>
  <c r="BZ104" i="3"/>
  <c r="DP184" i="3"/>
  <c r="FD104" i="3"/>
  <c r="W184" i="3"/>
  <c r="AE119" i="3"/>
  <c r="DQ191" i="3"/>
  <c r="G191" i="3"/>
  <c r="BX184" i="3"/>
  <c r="FD144" i="3"/>
  <c r="CJ144" i="3"/>
  <c r="ET144" i="3"/>
  <c r="AV104" i="3"/>
  <c r="G104" i="3"/>
  <c r="FD191" i="3"/>
  <c r="DP191" i="3"/>
  <c r="CV104" i="3"/>
  <c r="CV191" i="3"/>
  <c r="CE104" i="3"/>
  <c r="DS191" i="3"/>
  <c r="O191" i="3"/>
  <c r="DE184" i="3"/>
  <c r="ET104" i="3"/>
  <c r="AV207" i="3"/>
  <c r="AV267" i="3" s="1"/>
  <c r="AV144" i="3"/>
  <c r="DA191" i="3"/>
  <c r="D144" i="3"/>
  <c r="ET207" i="3"/>
  <c r="ET209" i="3" s="1"/>
  <c r="ET236" i="3" s="1"/>
  <c r="AV191" i="3"/>
  <c r="FD142" i="3"/>
  <c r="CJ104" i="3"/>
  <c r="W207" i="3"/>
  <c r="W267" i="3" s="1"/>
  <c r="ET184" i="3"/>
  <c r="AZ104" i="3"/>
  <c r="W191" i="3"/>
  <c r="CJ207" i="3"/>
  <c r="CJ267" i="3" s="1"/>
  <c r="DP207" i="3"/>
  <c r="DP267" i="3" s="1"/>
  <c r="FK144" i="3"/>
  <c r="FN209" i="3"/>
  <c r="FN236" i="3" s="1"/>
  <c r="AQ142" i="3"/>
  <c r="BQ142" i="3"/>
  <c r="BQ184" i="3"/>
  <c r="FH104" i="3"/>
  <c r="DS207" i="3"/>
  <c r="DS209" i="3" s="1"/>
  <c r="DS236" i="3" s="1"/>
  <c r="BQ144" i="3"/>
  <c r="EF104" i="3"/>
  <c r="DS184" i="3"/>
  <c r="DB209" i="3"/>
  <c r="DB236" i="3" s="1"/>
  <c r="EN122" i="3"/>
  <c r="EU184" i="3"/>
  <c r="EF142" i="3"/>
  <c r="DS142" i="3"/>
  <c r="BQ207" i="3"/>
  <c r="BQ267" i="3" s="1"/>
  <c r="EF207" i="3"/>
  <c r="EF209" i="3" s="1"/>
  <c r="EF236" i="3" s="1"/>
  <c r="Q200" i="3"/>
  <c r="FH142" i="3"/>
  <c r="FH144" i="3"/>
  <c r="FH207" i="3"/>
  <c r="FH209" i="3" s="1"/>
  <c r="FH236" i="3" s="1"/>
  <c r="EU104" i="3"/>
  <c r="EU207" i="3"/>
  <c r="EU267" i="3" s="1"/>
  <c r="EF184" i="3"/>
  <c r="FH191" i="3"/>
  <c r="EU142" i="3"/>
  <c r="EF144" i="3"/>
  <c r="EU191" i="3"/>
  <c r="DS104" i="3"/>
  <c r="AD207" i="3"/>
  <c r="AD209" i="3" s="1"/>
  <c r="AD236" i="3" s="1"/>
  <c r="AD104" i="3"/>
  <c r="BA191" i="3"/>
  <c r="CT122" i="3"/>
  <c r="CA191" i="3"/>
  <c r="AD184" i="3"/>
  <c r="DL144" i="3"/>
  <c r="AP207" i="3"/>
  <c r="AP209" i="3" s="1"/>
  <c r="AP236" i="3" s="1"/>
  <c r="BA144" i="3"/>
  <c r="Z122" i="3"/>
  <c r="CA184" i="3"/>
  <c r="CG184" i="3"/>
  <c r="CE207" i="3"/>
  <c r="CE267" i="3" s="1"/>
  <c r="EZ207" i="3"/>
  <c r="EZ209" i="3" s="1"/>
  <c r="EZ236" i="3" s="1"/>
  <c r="FI122" i="3"/>
  <c r="EO267" i="3"/>
  <c r="CG104" i="3"/>
  <c r="DL184" i="3"/>
  <c r="J207" i="3"/>
  <c r="J267" i="3" s="1"/>
  <c r="Q267" i="3"/>
  <c r="CG207" i="3"/>
  <c r="CG209" i="3" s="1"/>
  <c r="CG236" i="3" s="1"/>
  <c r="BA207" i="3"/>
  <c r="BA209" i="3" s="1"/>
  <c r="BA236" i="3" s="1"/>
  <c r="AD191" i="3"/>
  <c r="DL104" i="3"/>
  <c r="EZ184" i="3"/>
  <c r="EZ191" i="3"/>
  <c r="EC122" i="3"/>
  <c r="AW191" i="3"/>
  <c r="FN122" i="3"/>
  <c r="AP184" i="3"/>
  <c r="AP188" i="3" s="1"/>
  <c r="DL207" i="3"/>
  <c r="DL267" i="3" s="1"/>
  <c r="J144" i="3"/>
  <c r="FG200" i="3"/>
  <c r="BA104" i="3"/>
  <c r="AW207" i="3"/>
  <c r="AW267" i="3" s="1"/>
  <c r="CA207" i="3"/>
  <c r="CA209" i="3" s="1"/>
  <c r="CA236" i="3" s="1"/>
  <c r="CA104" i="3"/>
  <c r="EZ104" i="3"/>
  <c r="BA142" i="3"/>
  <c r="AU184" i="3"/>
  <c r="BP122" i="3"/>
  <c r="S191" i="3"/>
  <c r="AW184" i="3"/>
  <c r="FK104" i="3"/>
  <c r="AW104" i="3"/>
  <c r="DO142" i="3"/>
  <c r="DO191" i="3"/>
  <c r="CO191" i="3"/>
  <c r="S184" i="3"/>
  <c r="FM104" i="3"/>
  <c r="DT207" i="3"/>
  <c r="DT267" i="3" s="1"/>
  <c r="AA104" i="3"/>
  <c r="AS122" i="3"/>
  <c r="AH184" i="3"/>
  <c r="EV144" i="3"/>
  <c r="DC207" i="3"/>
  <c r="DC267" i="3" s="1"/>
  <c r="FM207" i="3"/>
  <c r="FM209" i="3" s="1"/>
  <c r="FM236" i="3" s="1"/>
  <c r="DC191" i="3"/>
  <c r="AG191" i="3"/>
  <c r="S144" i="3"/>
  <c r="CT200" i="3"/>
  <c r="BR184" i="3"/>
  <c r="EK184" i="3"/>
  <c r="ED104" i="3"/>
  <c r="FK207" i="3"/>
  <c r="FK209" i="3" s="1"/>
  <c r="FK236" i="3" s="1"/>
  <c r="DD191" i="3"/>
  <c r="I122" i="3"/>
  <c r="S104" i="3"/>
  <c r="S207" i="3"/>
  <c r="S267" i="3" s="1"/>
  <c r="EV142" i="3"/>
  <c r="ES104" i="3"/>
  <c r="BE207" i="3"/>
  <c r="BE267" i="3" s="1"/>
  <c r="DC104" i="3"/>
  <c r="EV191" i="3"/>
  <c r="AH104" i="3"/>
  <c r="AZ144" i="3"/>
  <c r="DT144" i="3"/>
  <c r="DT184" i="3"/>
  <c r="FJ184" i="3"/>
  <c r="V207" i="3"/>
  <c r="V267" i="3" s="1"/>
  <c r="BH207" i="3"/>
  <c r="BH209" i="3" s="1"/>
  <c r="BH236" i="3" s="1"/>
  <c r="DH119" i="3"/>
  <c r="E200" i="3"/>
  <c r="BM119" i="3"/>
  <c r="DU267" i="3"/>
  <c r="CK184" i="3"/>
  <c r="DW184" i="3"/>
  <c r="FS184" i="3"/>
  <c r="FV184" i="3"/>
  <c r="DX184" i="3"/>
  <c r="DW191" i="3"/>
  <c r="FM191" i="3"/>
  <c r="DT104" i="3"/>
  <c r="DT142" i="3"/>
  <c r="BH184" i="3"/>
  <c r="DY207" i="3"/>
  <c r="DY267" i="3" s="1"/>
  <c r="O104" i="3"/>
  <c r="BE191" i="3"/>
  <c r="DW144" i="3"/>
  <c r="FQ144" i="3"/>
  <c r="ES142" i="3"/>
  <c r="CO104" i="3"/>
  <c r="DE207" i="3"/>
  <c r="DE209" i="3" s="1"/>
  <c r="DE236" i="3" s="1"/>
  <c r="ES191" i="3"/>
  <c r="S142" i="3"/>
  <c r="FV104" i="3"/>
  <c r="DX207" i="3"/>
  <c r="DX267" i="3" s="1"/>
  <c r="AH191" i="3"/>
  <c r="EK104" i="3"/>
  <c r="AA207" i="3"/>
  <c r="AA209" i="3" s="1"/>
  <c r="AA236" i="3" s="1"/>
  <c r="FS191" i="3"/>
  <c r="V104" i="3"/>
  <c r="CI267" i="3"/>
  <c r="BC142" i="3"/>
  <c r="FQ207" i="3"/>
  <c r="FQ209" i="3" s="1"/>
  <c r="FQ236" i="3" s="1"/>
  <c r="FV144" i="3"/>
  <c r="EV207" i="3"/>
  <c r="EV209" i="3" s="1"/>
  <c r="EV236" i="3" s="1"/>
  <c r="FM184" i="3"/>
  <c r="AZ142" i="3"/>
  <c r="V144" i="3"/>
  <c r="CB184" i="3"/>
  <c r="CB188" i="3" s="1"/>
  <c r="BJ191" i="3"/>
  <c r="DD184" i="3"/>
  <c r="AA184" i="3"/>
  <c r="CK104" i="3"/>
  <c r="BE184" i="3"/>
  <c r="EV104" i="3"/>
  <c r="EJ144" i="3"/>
  <c r="DH267" i="3"/>
  <c r="Q119" i="3"/>
  <c r="CI122" i="3"/>
  <c r="FS207" i="3"/>
  <c r="FS209" i="3" s="1"/>
  <c r="FS236" i="3" s="1"/>
  <c r="DO104" i="3"/>
  <c r="BR191" i="3"/>
  <c r="BE104" i="3"/>
  <c r="CE144" i="3"/>
  <c r="AH144" i="3"/>
  <c r="ED191" i="3"/>
  <c r="V191" i="3"/>
  <c r="AJ104" i="3"/>
  <c r="O207" i="3"/>
  <c r="ES184" i="3"/>
  <c r="FJ104" i="3"/>
  <c r="EK191" i="3"/>
  <c r="AZ207" i="3"/>
  <c r="AZ209" i="3" s="1"/>
  <c r="AZ236" i="3" s="1"/>
  <c r="EJ207" i="3"/>
  <c r="EJ267" i="3" s="1"/>
  <c r="DY184" i="3"/>
  <c r="BJ184" i="3"/>
  <c r="BJ188" i="3" s="1"/>
  <c r="FI267" i="3"/>
  <c r="FN186" i="3"/>
  <c r="FN187" i="3" s="1"/>
  <c r="CW209" i="3"/>
  <c r="CW236" i="3" s="1"/>
  <c r="CI195" i="3"/>
  <c r="DU119" i="3"/>
  <c r="CO207" i="3"/>
  <c r="CO209" i="3" s="1"/>
  <c r="CO236" i="3" s="1"/>
  <c r="FQ184" i="3"/>
  <c r="DE191" i="3"/>
  <c r="FV207" i="3"/>
  <c r="FV209" i="3" s="1"/>
  <c r="FV236" i="3" s="1"/>
  <c r="DO207" i="3"/>
  <c r="DO267" i="3" s="1"/>
  <c r="BC191" i="3"/>
  <c r="AZ184" i="3"/>
  <c r="CE191" i="3"/>
  <c r="BH104" i="3"/>
  <c r="BC144" i="3"/>
  <c r="DC184" i="3"/>
  <c r="DX191" i="3"/>
  <c r="BJ104" i="3"/>
  <c r="FS104" i="3"/>
  <c r="FV191" i="3"/>
  <c r="DX104" i="3"/>
  <c r="BI200" i="3"/>
  <c r="FW144" i="3"/>
  <c r="AC191" i="3"/>
  <c r="FW104" i="3"/>
  <c r="CR144" i="3"/>
  <c r="AQ104" i="3"/>
  <c r="DD144" i="3"/>
  <c r="EO195" i="3"/>
  <c r="AC104" i="3"/>
  <c r="DR104" i="3"/>
  <c r="AK184" i="3"/>
  <c r="FW142" i="3"/>
  <c r="FP195" i="3"/>
  <c r="J184" i="3"/>
  <c r="X144" i="3"/>
  <c r="X191" i="3"/>
  <c r="FP119" i="3"/>
  <c r="K200" i="3"/>
  <c r="AC207" i="3"/>
  <c r="AC209" i="3" s="1"/>
  <c r="AC236" i="3" s="1"/>
  <c r="CL104" i="3"/>
  <c r="CL207" i="3"/>
  <c r="CL267" i="3" s="1"/>
  <c r="DR191" i="3"/>
  <c r="CG191" i="3"/>
  <c r="AQ207" i="3"/>
  <c r="AQ267" i="3" s="1"/>
  <c r="J191" i="3"/>
  <c r="DR207" i="3"/>
  <c r="DR267" i="3" s="1"/>
  <c r="AE195" i="3"/>
  <c r="FW207" i="3"/>
  <c r="FW209" i="3" s="1"/>
  <c r="FW236" i="3" s="1"/>
  <c r="CG144" i="3"/>
  <c r="AP144" i="3"/>
  <c r="AQ191" i="3"/>
  <c r="CR184" i="3"/>
  <c r="AE200" i="3"/>
  <c r="AQ184" i="3"/>
  <c r="AU207" i="3"/>
  <c r="DH123" i="3"/>
  <c r="CR207" i="3"/>
  <c r="CR209" i="3" s="1"/>
  <c r="CR236" i="3" s="1"/>
  <c r="BI195" i="3"/>
  <c r="AU104" i="3"/>
  <c r="X142" i="3"/>
  <c r="F144" i="3"/>
  <c r="BS207" i="3"/>
  <c r="BS267" i="3" s="1"/>
  <c r="BB191" i="3"/>
  <c r="F184" i="3"/>
  <c r="F188" i="3" s="1"/>
  <c r="X184" i="3"/>
  <c r="BB207" i="3"/>
  <c r="BB209" i="3" s="1"/>
  <c r="BB236" i="3" s="1"/>
  <c r="F207" i="3"/>
  <c r="F267" i="3" s="1"/>
  <c r="CZ207" i="3"/>
  <c r="CZ267" i="3" s="1"/>
  <c r="CZ184" i="3"/>
  <c r="BB144" i="3"/>
  <c r="F104" i="3"/>
  <c r="F191" i="3"/>
  <c r="BS142" i="3"/>
  <c r="AO191" i="3"/>
  <c r="AO207" i="3"/>
  <c r="AO209" i="3" s="1"/>
  <c r="AO236" i="3" s="1"/>
  <c r="CZ104" i="3"/>
  <c r="BS184" i="3"/>
  <c r="K267" i="3"/>
  <c r="AO142" i="3"/>
  <c r="CZ142" i="3"/>
  <c r="X207" i="3"/>
  <c r="X209" i="3" s="1"/>
  <c r="X236" i="3" s="1"/>
  <c r="CZ191" i="3"/>
  <c r="CZ144" i="3"/>
  <c r="BH191" i="3"/>
  <c r="DD142" i="3"/>
  <c r="CB207" i="3"/>
  <c r="BR207" i="3"/>
  <c r="V142" i="3"/>
  <c r="EK207" i="3"/>
  <c r="FV142" i="3"/>
  <c r="FJ191" i="3"/>
  <c r="AN104" i="3"/>
  <c r="CO184" i="3"/>
  <c r="CO188" i="3" s="1"/>
  <c r="AA191" i="3"/>
  <c r="DT191" i="3"/>
  <c r="AH142" i="3"/>
  <c r="BX142" i="3"/>
  <c r="DM184" i="3"/>
  <c r="BD207" i="3"/>
  <c r="FU142" i="3"/>
  <c r="ET142" i="3"/>
  <c r="FD207" i="3"/>
  <c r="DP104" i="3"/>
  <c r="AV142" i="3"/>
  <c r="AI142" i="3"/>
  <c r="EU144" i="3"/>
  <c r="DW142" i="3"/>
  <c r="ES144" i="3"/>
  <c r="EJ142" i="3"/>
  <c r="FK142" i="3"/>
  <c r="O184" i="3"/>
  <c r="O188" i="3" s="1"/>
  <c r="DE104" i="3"/>
  <c r="AQ144" i="3"/>
  <c r="AJ142" i="3"/>
  <c r="FW191" i="3"/>
  <c r="AK191" i="3"/>
  <c r="CR142" i="3"/>
  <c r="DR144" i="3"/>
  <c r="BS144" i="3"/>
  <c r="BB142" i="3"/>
  <c r="F142" i="3"/>
  <c r="AO144" i="3"/>
  <c r="DL142" i="3"/>
  <c r="CG142" i="3"/>
  <c r="EL184" i="3"/>
  <c r="AP142" i="3"/>
  <c r="J142" i="3"/>
  <c r="DO184" i="3"/>
  <c r="CY144" i="3"/>
  <c r="DN142" i="3"/>
  <c r="CH144" i="3"/>
  <c r="BG184" i="3"/>
  <c r="R142" i="3"/>
  <c r="CX142" i="3"/>
  <c r="EZ142" i="3"/>
  <c r="CE142" i="3"/>
  <c r="DI144" i="3"/>
  <c r="Y144" i="3"/>
  <c r="CF144" i="3"/>
  <c r="FF142" i="3"/>
  <c r="EY142" i="3"/>
  <c r="BL207" i="3"/>
  <c r="BL209" i="3" s="1"/>
  <c r="BL236" i="3" s="1"/>
  <c r="DJ142" i="3"/>
  <c r="ED207" i="3"/>
  <c r="AJ144" i="3"/>
  <c r="V184" i="3"/>
  <c r="CR191" i="3"/>
  <c r="AK207" i="3"/>
  <c r="AK209" i="3" s="1"/>
  <c r="AK236" i="3" s="1"/>
  <c r="EA191" i="3"/>
  <c r="EA184" i="3"/>
  <c r="CB191" i="3"/>
  <c r="AN142" i="3"/>
  <c r="BS104" i="3"/>
  <c r="BB184" i="3"/>
  <c r="BB188" i="3" s="1"/>
  <c r="AJ184" i="3"/>
  <c r="AI184" i="3"/>
  <c r="AI144" i="3"/>
  <c r="AI207" i="3"/>
  <c r="AI209" i="3" s="1"/>
  <c r="AI236" i="3" s="1"/>
  <c r="AG184" i="3"/>
  <c r="DR184" i="3"/>
  <c r="AI104" i="3"/>
  <c r="AT184" i="3"/>
  <c r="AT207" i="3"/>
  <c r="AT267" i="3" s="1"/>
  <c r="AT191" i="3"/>
  <c r="AI191" i="3"/>
  <c r="BS191" i="3"/>
  <c r="R144" i="3"/>
  <c r="FR207" i="3"/>
  <c r="FR209" i="3" s="1"/>
  <c r="FR236" i="3" s="1"/>
  <c r="ER184" i="3"/>
  <c r="ER207" i="3"/>
  <c r="ER267" i="3" s="1"/>
  <c r="FR104" i="3"/>
  <c r="FR184" i="3"/>
  <c r="ER191" i="3"/>
  <c r="FR191" i="3"/>
  <c r="ER104" i="3"/>
  <c r="DJ191" i="3"/>
  <c r="BT191" i="3"/>
  <c r="BG191" i="3"/>
  <c r="CY142" i="3"/>
  <c r="CX191" i="3"/>
  <c r="R207" i="3"/>
  <c r="R209" i="3" s="1"/>
  <c r="R236" i="3" s="1"/>
  <c r="EY191" i="3"/>
  <c r="CY207" i="3"/>
  <c r="CY267" i="3" s="1"/>
  <c r="CX207" i="3"/>
  <c r="CX267" i="3" s="1"/>
  <c r="DN104" i="3"/>
  <c r="BG207" i="3"/>
  <c r="BG209" i="3" s="1"/>
  <c r="BG236" i="3" s="1"/>
  <c r="DJ207" i="3"/>
  <c r="DJ267" i="3" s="1"/>
  <c r="BT184" i="3"/>
  <c r="BL142" i="3"/>
  <c r="EY144" i="3"/>
  <c r="FI200" i="3"/>
  <c r="CX144" i="3"/>
  <c r="BG142" i="3"/>
  <c r="DJ184" i="3"/>
  <c r="CH104" i="3"/>
  <c r="CY184" i="3"/>
  <c r="DJ104" i="3"/>
  <c r="R191" i="3"/>
  <c r="BL104" i="3"/>
  <c r="R104" i="3"/>
  <c r="BT104" i="3"/>
  <c r="BL184" i="3"/>
  <c r="BL191" i="3"/>
  <c r="EY207" i="3"/>
  <c r="EY209" i="3" s="1"/>
  <c r="EY236" i="3" s="1"/>
  <c r="CY104" i="3"/>
  <c r="CX184" i="3"/>
  <c r="BT207" i="3"/>
  <c r="BT209" i="3" s="1"/>
  <c r="BT236" i="3" s="1"/>
  <c r="DN184" i="3"/>
  <c r="DN144" i="3"/>
  <c r="EY184" i="3"/>
  <c r="CH207" i="3"/>
  <c r="CH267" i="3" s="1"/>
  <c r="CY191" i="3"/>
  <c r="CX104" i="3"/>
  <c r="DN207" i="3"/>
  <c r="DN267" i="3" s="1"/>
  <c r="BL144" i="3"/>
  <c r="BG104" i="3"/>
  <c r="DJ144" i="3"/>
  <c r="DN191" i="3"/>
  <c r="EY104" i="3"/>
  <c r="FF191" i="3"/>
  <c r="FK191" i="3"/>
  <c r="DI142" i="3"/>
  <c r="Y191" i="3"/>
  <c r="FF144" i="3"/>
  <c r="EL207" i="3"/>
  <c r="EL191" i="3"/>
  <c r="FX207" i="3"/>
  <c r="FX209" i="3" s="1"/>
  <c r="FX236" i="3" s="1"/>
  <c r="CF142" i="3"/>
  <c r="CH184" i="3"/>
  <c r="CH191" i="3"/>
  <c r="FF184" i="3"/>
  <c r="DI207" i="3"/>
  <c r="DI267" i="3" s="1"/>
  <c r="EA207" i="3"/>
  <c r="EA209" i="3" s="1"/>
  <c r="EA236" i="3" s="1"/>
  <c r="FK184" i="3"/>
  <c r="CF104" i="3"/>
  <c r="Y104" i="3"/>
  <c r="EA104" i="3"/>
  <c r="AT104" i="3"/>
  <c r="BC207" i="3"/>
  <c r="BC267" i="3" s="1"/>
  <c r="CF184" i="3"/>
  <c r="CH142" i="3"/>
  <c r="EL144" i="3"/>
  <c r="DI184" i="3"/>
  <c r="Y207" i="3"/>
  <c r="Y209" i="3" s="1"/>
  <c r="Y236" i="3" s="1"/>
  <c r="FF207" i="3"/>
  <c r="FF209" i="3" s="1"/>
  <c r="FF236" i="3" s="1"/>
  <c r="BC104" i="3"/>
  <c r="DI104" i="3"/>
  <c r="DI191" i="3"/>
  <c r="Y184" i="3"/>
  <c r="Y142" i="3"/>
  <c r="FF104" i="3"/>
  <c r="CF119" i="3"/>
  <c r="BG144" i="3"/>
  <c r="BU191" i="3"/>
  <c r="BU184" i="3"/>
  <c r="L104" i="3"/>
  <c r="L144" i="3"/>
  <c r="L142" i="3"/>
  <c r="L184" i="3"/>
  <c r="L188" i="3" s="1"/>
  <c r="L191" i="3"/>
  <c r="L207" i="3"/>
  <c r="AL144" i="3"/>
  <c r="AL184" i="3"/>
  <c r="AL142" i="3"/>
  <c r="AL191" i="3"/>
  <c r="AL104" i="3"/>
  <c r="AL207" i="3"/>
  <c r="BO142" i="3"/>
  <c r="BO144" i="3"/>
  <c r="BO104" i="3"/>
  <c r="BO207" i="3"/>
  <c r="BO191" i="3"/>
  <c r="BO184" i="3"/>
  <c r="DW207" i="3"/>
  <c r="DW209" i="3" s="1"/>
  <c r="DW236" i="3" s="1"/>
  <c r="BU104" i="3"/>
  <c r="AG207" i="3"/>
  <c r="AG209" i="3" s="1"/>
  <c r="AG236" i="3" s="1"/>
  <c r="AJ207" i="3"/>
  <c r="AJ209" i="3" s="1"/>
  <c r="AJ236" i="3" s="1"/>
  <c r="FA207" i="3"/>
  <c r="FA191" i="3"/>
  <c r="FA184" i="3"/>
  <c r="FA104" i="3"/>
  <c r="EJ104" i="3"/>
  <c r="FX104" i="3"/>
  <c r="AK142" i="3"/>
  <c r="N184" i="3"/>
  <c r="N188" i="3" s="1"/>
  <c r="N104" i="3"/>
  <c r="N207" i="3"/>
  <c r="N191" i="3"/>
  <c r="BU207" i="3"/>
  <c r="BU267" i="3" s="1"/>
  <c r="AN191" i="3"/>
  <c r="AK104" i="3"/>
  <c r="EQ191" i="3"/>
  <c r="EQ207" i="3"/>
  <c r="EQ184" i="3"/>
  <c r="EQ104" i="3"/>
  <c r="EI142" i="3"/>
  <c r="EI104" i="3"/>
  <c r="EI207" i="3"/>
  <c r="EI144" i="3"/>
  <c r="EI191" i="3"/>
  <c r="EI184" i="3"/>
  <c r="EI188" i="3" s="1"/>
  <c r="DF144" i="3"/>
  <c r="DF104" i="3"/>
  <c r="DF207" i="3"/>
  <c r="DF191" i="3"/>
  <c r="DF184" i="3"/>
  <c r="DF188" i="3" s="1"/>
  <c r="DF142" i="3"/>
  <c r="BN142" i="3"/>
  <c r="BN144" i="3"/>
  <c r="BN104" i="3"/>
  <c r="BN207" i="3"/>
  <c r="BN184" i="3"/>
  <c r="BN191" i="3"/>
  <c r="AN207" i="3"/>
  <c r="AN209" i="3" s="1"/>
  <c r="AN236" i="3" s="1"/>
  <c r="EJ184" i="3"/>
  <c r="FC191" i="3"/>
  <c r="FC184" i="3"/>
  <c r="FC207" i="3"/>
  <c r="FC104" i="3"/>
  <c r="EL142" i="3"/>
  <c r="EL104" i="3"/>
  <c r="FO144" i="3"/>
  <c r="FO104" i="3"/>
  <c r="FO191" i="3"/>
  <c r="FO207" i="3"/>
  <c r="FO184" i="3"/>
  <c r="FO142" i="3"/>
  <c r="EE144" i="3"/>
  <c r="EE104" i="3"/>
  <c r="EE191" i="3"/>
  <c r="EE207" i="3"/>
  <c r="EE142" i="3"/>
  <c r="EE184" i="3"/>
  <c r="AM144" i="3"/>
  <c r="AM104" i="3"/>
  <c r="AM191" i="3"/>
  <c r="AM207" i="3"/>
  <c r="AM184" i="3"/>
  <c r="AM142" i="3"/>
  <c r="DW104" i="3"/>
  <c r="AN144" i="3"/>
  <c r="CF191" i="3"/>
  <c r="DG144" i="3"/>
  <c r="DG207" i="3"/>
  <c r="DG184" i="3"/>
  <c r="DG142" i="3"/>
  <c r="DG104" i="3"/>
  <c r="DG191" i="3"/>
  <c r="EJ191" i="3"/>
  <c r="BK144" i="3"/>
  <c r="BK142" i="3"/>
  <c r="BK207" i="3"/>
  <c r="BK104" i="3"/>
  <c r="BK184" i="3"/>
  <c r="BK188" i="3" s="1"/>
  <c r="BK191" i="3"/>
  <c r="EH142" i="3"/>
  <c r="EH207" i="3"/>
  <c r="EH184" i="3"/>
  <c r="EH191" i="3"/>
  <c r="EH144" i="3"/>
  <c r="EH104" i="3"/>
  <c r="BW191" i="3"/>
  <c r="BW207" i="3"/>
  <c r="BW184" i="3"/>
  <c r="BW104" i="3"/>
  <c r="AY144" i="3"/>
  <c r="AY104" i="3"/>
  <c r="AY191" i="3"/>
  <c r="AY207" i="3"/>
  <c r="AY184" i="3"/>
  <c r="AY142" i="3"/>
  <c r="FX191" i="3"/>
  <c r="FB144" i="3"/>
  <c r="FB104" i="3"/>
  <c r="FB184" i="3"/>
  <c r="FB207" i="3"/>
  <c r="FB191" i="3"/>
  <c r="FB142" i="3"/>
  <c r="GB90" i="3"/>
  <c r="DD207" i="3"/>
  <c r="CB104" i="3"/>
  <c r="DD104" i="3"/>
  <c r="CF207" i="3"/>
  <c r="CU184" i="3"/>
  <c r="CU104" i="3"/>
  <c r="CU207" i="3"/>
  <c r="CU191" i="3"/>
  <c r="BZ142" i="3"/>
  <c r="M122" i="3"/>
  <c r="M195" i="3"/>
  <c r="M267" i="3"/>
  <c r="AS236" i="3"/>
  <c r="CS236" i="3"/>
  <c r="M236" i="3"/>
  <c r="CT236" i="3"/>
  <c r="FE236" i="3"/>
  <c r="AB236" i="3"/>
  <c r="K236" i="3"/>
  <c r="BP236" i="3"/>
  <c r="FT236" i="3"/>
  <c r="CI236" i="3"/>
  <c r="DU236" i="3"/>
  <c r="CQ236" i="3"/>
  <c r="EO236" i="3"/>
  <c r="FI236" i="3"/>
  <c r="EC236" i="3"/>
  <c r="C214" i="3"/>
  <c r="FZ96" i="3"/>
  <c r="GB96" i="3" s="1"/>
  <c r="Q236" i="3"/>
  <c r="FP236" i="3"/>
  <c r="I236" i="3"/>
  <c r="DH236" i="3"/>
  <c r="Z236" i="3"/>
  <c r="EN236" i="3"/>
  <c r="BF236" i="3"/>
  <c r="D226" i="3"/>
  <c r="C158" i="3" l="1"/>
  <c r="C160" i="3" s="1"/>
  <c r="C162" i="3" s="1"/>
  <c r="FZ166" i="9"/>
  <c r="DC169" i="9"/>
  <c r="FZ135" i="9"/>
  <c r="C137" i="9"/>
  <c r="C139" i="9" s="1"/>
  <c r="C200" i="3"/>
  <c r="C195" i="3"/>
  <c r="C197" i="3" s="1"/>
  <c r="C199" i="3" s="1"/>
  <c r="C201" i="3" s="1"/>
  <c r="R139" i="9"/>
  <c r="I30" i="7"/>
  <c r="D96" i="7"/>
  <c r="C86" i="7"/>
  <c r="C103" i="7"/>
  <c r="H38" i="7" s="1"/>
  <c r="H37" i="7"/>
  <c r="C133" i="7"/>
  <c r="H56" i="7" s="1"/>
  <c r="H53" i="7"/>
  <c r="H45" i="7"/>
  <c r="C121" i="7"/>
  <c r="H46" i="7" s="1"/>
  <c r="C80" i="7"/>
  <c r="H23" i="7" s="1"/>
  <c r="C97" i="7"/>
  <c r="H33" i="7" s="1"/>
  <c r="H22" i="7"/>
  <c r="H31" i="7"/>
  <c r="C127" i="7"/>
  <c r="H51" i="7" s="1"/>
  <c r="H48" i="7"/>
  <c r="I28" i="7"/>
  <c r="I37" i="7"/>
  <c r="D103" i="7"/>
  <c r="I38" i="7" s="1"/>
  <c r="I45" i="7"/>
  <c r="D121" i="7"/>
  <c r="I46" i="7" s="1"/>
  <c r="AJ195" i="3"/>
  <c r="EO146" i="3"/>
  <c r="EO148" i="3" s="1"/>
  <c r="DB197" i="3"/>
  <c r="AF146" i="3"/>
  <c r="AF148" i="3" s="1"/>
  <c r="DB200" i="3"/>
  <c r="DB193" i="3"/>
  <c r="DB195" i="3"/>
  <c r="CV209" i="3"/>
  <c r="CV236" i="3" s="1"/>
  <c r="FT146" i="3"/>
  <c r="FT148" i="3" s="1"/>
  <c r="CR113" i="3"/>
  <c r="BL122" i="3"/>
  <c r="EG122" i="3"/>
  <c r="FK186" i="3"/>
  <c r="FK187" i="3" s="1"/>
  <c r="FK188" i="3" s="1"/>
  <c r="FC186" i="3"/>
  <c r="FC187" i="3" s="1"/>
  <c r="FC188" i="3" s="1"/>
  <c r="EY186" i="3"/>
  <c r="EY187" i="3" s="1"/>
  <c r="EY188" i="3" s="1"/>
  <c r="DO186" i="3"/>
  <c r="DO187" i="3" s="1"/>
  <c r="DO188" i="3" s="1"/>
  <c r="J186" i="3"/>
  <c r="J187" i="3" s="1"/>
  <c r="J188" i="3" s="1"/>
  <c r="BE186" i="3"/>
  <c r="BE187" i="3" s="1"/>
  <c r="BE188" i="3"/>
  <c r="DX186" i="3"/>
  <c r="DX187" i="3" s="1"/>
  <c r="DX188" i="3" s="1"/>
  <c r="DT186" i="3"/>
  <c r="DT187" i="3" s="1"/>
  <c r="DT188" i="3" s="1"/>
  <c r="AH186" i="3"/>
  <c r="AH187" i="3" s="1"/>
  <c r="AH188" i="3" s="1"/>
  <c r="DL186" i="3"/>
  <c r="DL187" i="3" s="1"/>
  <c r="DL188" i="3" s="1"/>
  <c r="AR186" i="3"/>
  <c r="AR187" i="3" s="1"/>
  <c r="AR188" i="3"/>
  <c r="CM186" i="3"/>
  <c r="CM187" i="3" s="1"/>
  <c r="CM188" i="3" s="1"/>
  <c r="CV186" i="3"/>
  <c r="CV187" i="3" s="1"/>
  <c r="CV188" i="3" s="1"/>
  <c r="AC186" i="3"/>
  <c r="AC187" i="3" s="1"/>
  <c r="AC188" i="3" s="1"/>
  <c r="DP186" i="3"/>
  <c r="DP187" i="3" s="1"/>
  <c r="DP188" i="3" s="1"/>
  <c r="P186" i="3"/>
  <c r="P187" i="3" s="1"/>
  <c r="P188" i="3" s="1"/>
  <c r="FA186" i="3"/>
  <c r="FA187" i="3" s="1"/>
  <c r="FA188" i="3" s="1"/>
  <c r="AD186" i="3"/>
  <c r="AD187" i="3" s="1"/>
  <c r="AD188" i="3" s="1"/>
  <c r="FB186" i="3"/>
  <c r="FB187" i="3" s="1"/>
  <c r="FB188" i="3" s="1"/>
  <c r="EJ186" i="3"/>
  <c r="EJ187" i="3" s="1"/>
  <c r="EJ188" i="3"/>
  <c r="BU186" i="3"/>
  <c r="BU187" i="3" s="1"/>
  <c r="BU188" i="3" s="1"/>
  <c r="DI186" i="3"/>
  <c r="DI187" i="3" s="1"/>
  <c r="DI188" i="3" s="1"/>
  <c r="FF186" i="3"/>
  <c r="FF187" i="3" s="1"/>
  <c r="FF188" i="3" s="1"/>
  <c r="DN186" i="3"/>
  <c r="DN187" i="3" s="1"/>
  <c r="DN188" i="3" s="1"/>
  <c r="CY186" i="3"/>
  <c r="CY187" i="3" s="1"/>
  <c r="CY188" i="3" s="1"/>
  <c r="AT186" i="3"/>
  <c r="AT187" i="3" s="1"/>
  <c r="AT188" i="3" s="1"/>
  <c r="EA186" i="3"/>
  <c r="EA187" i="3" s="1"/>
  <c r="EA188" i="3" s="1"/>
  <c r="AZ186" i="3"/>
  <c r="AZ187" i="3" s="1"/>
  <c r="AZ188" i="3"/>
  <c r="AA186" i="3"/>
  <c r="AA187" i="3" s="1"/>
  <c r="AA188" i="3"/>
  <c r="FS186" i="3"/>
  <c r="FS187" i="3" s="1"/>
  <c r="FS188" i="3" s="1"/>
  <c r="AU186" i="3"/>
  <c r="AU187" i="3" s="1"/>
  <c r="AU188" i="3" s="1"/>
  <c r="DA186" i="3"/>
  <c r="DA187" i="3" s="1"/>
  <c r="DA188" i="3" s="1"/>
  <c r="AO186" i="3"/>
  <c r="AO187" i="3" s="1"/>
  <c r="AO188" i="3" s="1"/>
  <c r="DZ186" i="3"/>
  <c r="DZ187" i="3" s="1"/>
  <c r="DZ188" i="3" s="1"/>
  <c r="EQ186" i="3"/>
  <c r="EQ187" i="3" s="1"/>
  <c r="EQ188" i="3" s="1"/>
  <c r="FJ186" i="3"/>
  <c r="FJ187" i="3" s="1"/>
  <c r="FJ188" i="3" s="1"/>
  <c r="AW186" i="3"/>
  <c r="AW187" i="3" s="1"/>
  <c r="AW188" i="3" s="1"/>
  <c r="W186" i="3"/>
  <c r="W187" i="3" s="1"/>
  <c r="W188" i="3" s="1"/>
  <c r="EF186" i="3"/>
  <c r="EF187" i="3" s="1"/>
  <c r="EF188" i="3" s="1"/>
  <c r="CL186" i="3"/>
  <c r="CL187" i="3" s="1"/>
  <c r="CL188" i="3" s="1"/>
  <c r="AM186" i="3"/>
  <c r="AM187" i="3" s="1"/>
  <c r="AM188" i="3" s="1"/>
  <c r="BS186" i="3"/>
  <c r="BS187" i="3" s="1"/>
  <c r="BS188" i="3" s="1"/>
  <c r="X186" i="3"/>
  <c r="X187" i="3" s="1"/>
  <c r="X188" i="3" s="1"/>
  <c r="AQ186" i="3"/>
  <c r="AQ187" i="3" s="1"/>
  <c r="AQ188" i="3" s="1"/>
  <c r="DY186" i="3"/>
  <c r="DY187" i="3" s="1"/>
  <c r="DY188" i="3" s="1"/>
  <c r="DD186" i="3"/>
  <c r="DD187" i="3" s="1"/>
  <c r="DD188" i="3" s="1"/>
  <c r="DW186" i="3"/>
  <c r="DW187" i="3" s="1"/>
  <c r="DW188" i="3" s="1"/>
  <c r="EK186" i="3"/>
  <c r="EK187" i="3" s="1"/>
  <c r="EK188" i="3" s="1"/>
  <c r="CJ186" i="3"/>
  <c r="CJ187" i="3" s="1"/>
  <c r="CJ188" i="3" s="1"/>
  <c r="FU186" i="3"/>
  <c r="FU187" i="3" s="1"/>
  <c r="FU188" i="3" s="1"/>
  <c r="EM186" i="3"/>
  <c r="EM187" i="3" s="1"/>
  <c r="EM188" i="3" s="1"/>
  <c r="FW186" i="3"/>
  <c r="FW187" i="3" s="1"/>
  <c r="FW188" i="3" s="1"/>
  <c r="BW186" i="3"/>
  <c r="BW187" i="3" s="1"/>
  <c r="BW188" i="3" s="1"/>
  <c r="EU186" i="3"/>
  <c r="EU187" i="3" s="1"/>
  <c r="EU188" i="3" s="1"/>
  <c r="CX186" i="3"/>
  <c r="CX187" i="3" s="1"/>
  <c r="CX188" i="3" s="1"/>
  <c r="DJ186" i="3"/>
  <c r="DJ187" i="3" s="1"/>
  <c r="DJ188" i="3" s="1"/>
  <c r="FR186" i="3"/>
  <c r="FR187" i="3" s="1"/>
  <c r="FR188" i="3" s="1"/>
  <c r="DR186" i="3"/>
  <c r="DR187" i="3" s="1"/>
  <c r="DR188" i="3" s="1"/>
  <c r="AK186" i="3"/>
  <c r="AK187" i="3" s="1"/>
  <c r="AK188" i="3" s="1"/>
  <c r="CK186" i="3"/>
  <c r="CK187" i="3" s="1"/>
  <c r="CK188" i="3" s="1"/>
  <c r="BR186" i="3"/>
  <c r="BR187" i="3" s="1"/>
  <c r="BR188" i="3" s="1"/>
  <c r="DS186" i="3"/>
  <c r="DS187" i="3" s="1"/>
  <c r="DS188" i="3" s="1"/>
  <c r="T186" i="3"/>
  <c r="T187" i="3" s="1"/>
  <c r="T188" i="3" s="1"/>
  <c r="CZ186" i="3"/>
  <c r="CZ187" i="3" s="1"/>
  <c r="CZ188" i="3" s="1"/>
  <c r="CD186" i="3"/>
  <c r="CD187" i="3" s="1"/>
  <c r="CD188" i="3" s="1"/>
  <c r="CH186" i="3"/>
  <c r="CH187" i="3" s="1"/>
  <c r="CH188" i="3" s="1"/>
  <c r="CU186" i="3"/>
  <c r="CU187" i="3" s="1"/>
  <c r="CU188" i="3" s="1"/>
  <c r="BN186" i="3"/>
  <c r="BN187" i="3" s="1"/>
  <c r="BN188" i="3" s="1"/>
  <c r="CF186" i="3"/>
  <c r="CF187" i="3" s="1"/>
  <c r="CF188" i="3" s="1"/>
  <c r="AG186" i="3"/>
  <c r="AG187" i="3" s="1"/>
  <c r="AG188" i="3" s="1"/>
  <c r="CR186" i="3"/>
  <c r="CR187" i="3" s="1"/>
  <c r="CR188" i="3" s="1"/>
  <c r="S186" i="3"/>
  <c r="S187" i="3" s="1"/>
  <c r="S188" i="3" s="1"/>
  <c r="EZ186" i="3"/>
  <c r="EZ187" i="3" s="1"/>
  <c r="EZ188" i="3" s="1"/>
  <c r="DQ186" i="3"/>
  <c r="DQ187" i="3" s="1"/>
  <c r="DQ188" i="3" s="1"/>
  <c r="AN186" i="3"/>
  <c r="AN187" i="3" s="1"/>
  <c r="AN188" i="3" s="1"/>
  <c r="BV186" i="3"/>
  <c r="BV187" i="3" s="1"/>
  <c r="BV188" i="3" s="1"/>
  <c r="CE186" i="3"/>
  <c r="CE187" i="3" s="1"/>
  <c r="CE188" i="3" s="1"/>
  <c r="BZ186" i="3"/>
  <c r="BZ187" i="3" s="1"/>
  <c r="BZ188" i="3" s="1"/>
  <c r="AV186" i="3"/>
  <c r="AV187" i="3" s="1"/>
  <c r="AV188" i="3" s="1"/>
  <c r="AL186" i="3"/>
  <c r="AL187" i="3" s="1"/>
  <c r="AL188" i="3" s="1"/>
  <c r="V186" i="3"/>
  <c r="V187" i="3" s="1"/>
  <c r="V188" i="3" s="1"/>
  <c r="DM186" i="3"/>
  <c r="DM187" i="3" s="1"/>
  <c r="DM188" i="3" s="1"/>
  <c r="DE186" i="3"/>
  <c r="DE187" i="3" s="1"/>
  <c r="DE188" i="3" s="1"/>
  <c r="BD186" i="3"/>
  <c r="BD187" i="3" s="1"/>
  <c r="BD188" i="3"/>
  <c r="BA186" i="3"/>
  <c r="BA187" i="3" s="1"/>
  <c r="BA188" i="3"/>
  <c r="FV186" i="3"/>
  <c r="FV187" i="3" s="1"/>
  <c r="FV188" i="3" s="1"/>
  <c r="ER186" i="3"/>
  <c r="ER187" i="3" s="1"/>
  <c r="ER188" i="3" s="1"/>
  <c r="FQ186" i="3"/>
  <c r="FQ187" i="3" s="1"/>
  <c r="FQ188" i="3" s="1"/>
  <c r="BH186" i="3"/>
  <c r="BH187" i="3" s="1"/>
  <c r="BH188" i="3" s="1"/>
  <c r="CG186" i="3"/>
  <c r="CG187" i="3" s="1"/>
  <c r="CG188" i="3" s="1"/>
  <c r="ET186" i="3"/>
  <c r="ET187" i="3" s="1"/>
  <c r="ET188" i="3" s="1"/>
  <c r="BX186" i="3"/>
  <c r="BX187" i="3" s="1"/>
  <c r="BX188" i="3" s="1"/>
  <c r="CP186" i="3"/>
  <c r="CP187" i="3" s="1"/>
  <c r="CP188" i="3" s="1"/>
  <c r="FX186" i="3"/>
  <c r="FX187" i="3" s="1"/>
  <c r="FX188" i="3" s="1"/>
  <c r="FO186" i="3"/>
  <c r="FO187" i="3" s="1"/>
  <c r="FO188" i="3" s="1"/>
  <c r="EH186" i="3"/>
  <c r="EH187" i="3" s="1"/>
  <c r="EH188" i="3" s="1"/>
  <c r="DG186" i="3"/>
  <c r="DG187" i="3" s="1"/>
  <c r="DG188" i="3" s="1"/>
  <c r="EE186" i="3"/>
  <c r="EE187" i="3" s="1"/>
  <c r="EE188" i="3" s="1"/>
  <c r="BO186" i="3"/>
  <c r="BO187" i="3" s="1"/>
  <c r="BO188" i="3" s="1"/>
  <c r="Y186" i="3"/>
  <c r="Y187" i="3" s="1"/>
  <c r="Y188" i="3" s="1"/>
  <c r="BL186" i="3"/>
  <c r="BL187" i="3" s="1"/>
  <c r="BL188" i="3" s="1"/>
  <c r="AI186" i="3"/>
  <c r="AI187" i="3" s="1"/>
  <c r="AI188" i="3" s="1"/>
  <c r="BG186" i="3"/>
  <c r="BG187" i="3" s="1"/>
  <c r="BG188" i="3" s="1"/>
  <c r="ES186" i="3"/>
  <c r="ES187" i="3" s="1"/>
  <c r="ES188" i="3" s="1"/>
  <c r="FM186" i="3"/>
  <c r="FM187" i="3" s="1"/>
  <c r="FM188" i="3" s="1"/>
  <c r="CA186" i="3"/>
  <c r="CA187" i="3" s="1"/>
  <c r="CA188" i="3" s="1"/>
  <c r="G186" i="3"/>
  <c r="G187" i="3" s="1"/>
  <c r="G188" i="3" s="1"/>
  <c r="EV186" i="3"/>
  <c r="EV187" i="3" s="1"/>
  <c r="EV188" i="3" s="1"/>
  <c r="ED186" i="3"/>
  <c r="ED187" i="3" s="1"/>
  <c r="ED188" i="3" s="1"/>
  <c r="EW186" i="3"/>
  <c r="EW187" i="3" s="1"/>
  <c r="EW188" i="3" s="1"/>
  <c r="EL186" i="3"/>
  <c r="EL187" i="3" s="1"/>
  <c r="EL188" i="3" s="1"/>
  <c r="AY186" i="3"/>
  <c r="AY187" i="3" s="1"/>
  <c r="AY188" i="3" s="1"/>
  <c r="AJ186" i="3"/>
  <c r="AJ187" i="3" s="1"/>
  <c r="AJ188" i="3" s="1"/>
  <c r="FD186" i="3"/>
  <c r="FD187" i="3" s="1"/>
  <c r="FD188" i="3" s="1"/>
  <c r="BY186" i="3"/>
  <c r="BY187" i="3" s="1"/>
  <c r="BY188" i="3" s="1"/>
  <c r="R186" i="3"/>
  <c r="R187" i="3" s="1"/>
  <c r="R188" i="3" s="1"/>
  <c r="BT186" i="3"/>
  <c r="BT187" i="3" s="1"/>
  <c r="BT188" i="3" s="1"/>
  <c r="DC186" i="3"/>
  <c r="DC187" i="3" s="1"/>
  <c r="DC188" i="3" s="1"/>
  <c r="BQ186" i="3"/>
  <c r="BQ187" i="3" s="1"/>
  <c r="BQ188" i="3" s="1"/>
  <c r="BC186" i="3"/>
  <c r="BC187" i="3" s="1"/>
  <c r="BC188" i="3"/>
  <c r="DK186" i="3"/>
  <c r="DK187" i="3" s="1"/>
  <c r="DK188" i="3" s="1"/>
  <c r="U186" i="3"/>
  <c r="U187" i="3" s="1"/>
  <c r="U188" i="3" s="1"/>
  <c r="EG186" i="3"/>
  <c r="EG187" i="3" s="1"/>
  <c r="EG188" i="3" s="1"/>
  <c r="FH186" i="3"/>
  <c r="FH187" i="3" s="1"/>
  <c r="FH188" i="3" s="1"/>
  <c r="EN146" i="3"/>
  <c r="EN148" i="3" s="1"/>
  <c r="CQ124" i="3"/>
  <c r="CQ167" i="3" s="1"/>
  <c r="CQ168" i="3" s="1"/>
  <c r="CQ169" i="3" s="1"/>
  <c r="CQ225" i="3" s="1"/>
  <c r="I146" i="3"/>
  <c r="I148" i="3" s="1"/>
  <c r="AB201" i="3"/>
  <c r="AB229" i="3" s="1"/>
  <c r="BP146" i="3"/>
  <c r="BP148" i="3" s="1"/>
  <c r="BF199" i="3"/>
  <c r="EP201" i="3"/>
  <c r="EP229" i="3" s="1"/>
  <c r="FE146" i="3"/>
  <c r="FE148" i="3" s="1"/>
  <c r="AB199" i="3"/>
  <c r="BX201" i="3"/>
  <c r="BX229" i="3" s="1"/>
  <c r="BX199" i="3"/>
  <c r="AW199" i="3"/>
  <c r="AW201" i="3"/>
  <c r="AW229" i="3" s="1"/>
  <c r="FC201" i="3"/>
  <c r="FC229" i="3" s="1"/>
  <c r="FC199" i="3"/>
  <c r="EQ201" i="3"/>
  <c r="EQ229" i="3" s="1"/>
  <c r="EQ199" i="3"/>
  <c r="CR199" i="3"/>
  <c r="CR201" i="3"/>
  <c r="CR229" i="3" s="1"/>
  <c r="FH199" i="3"/>
  <c r="FH201" i="3"/>
  <c r="FH229" i="3" s="1"/>
  <c r="EW201" i="3"/>
  <c r="EW229" i="3" s="1"/>
  <c r="EW199" i="3"/>
  <c r="BF201" i="3"/>
  <c r="BF229" i="3" s="1"/>
  <c r="CG199" i="3"/>
  <c r="CG201" i="3"/>
  <c r="CG229" i="3" s="1"/>
  <c r="AU199" i="3"/>
  <c r="AU201" i="3"/>
  <c r="AU229" i="3" s="1"/>
  <c r="CL201" i="3"/>
  <c r="CL229" i="3" s="1"/>
  <c r="CL199" i="3"/>
  <c r="CD201" i="3"/>
  <c r="CD229" i="3" s="1"/>
  <c r="CD199" i="3"/>
  <c r="AR199" i="3"/>
  <c r="AR201" i="3"/>
  <c r="AR229" i="3" s="1"/>
  <c r="FA199" i="3"/>
  <c r="FA201" i="3"/>
  <c r="FA229" i="3" s="1"/>
  <c r="BT199" i="3"/>
  <c r="BT201" i="3"/>
  <c r="BT229" i="3" s="1"/>
  <c r="CE199" i="3"/>
  <c r="CE201" i="3"/>
  <c r="CE229" i="3" s="1"/>
  <c r="ED199" i="3"/>
  <c r="ED201" i="3"/>
  <c r="ED229" i="3" s="1"/>
  <c r="CA199" i="3"/>
  <c r="CA201" i="3"/>
  <c r="CA229" i="3" s="1"/>
  <c r="O201" i="3"/>
  <c r="O229" i="3" s="1"/>
  <c r="O199" i="3"/>
  <c r="FQ201" i="3"/>
  <c r="FQ229" i="3" s="1"/>
  <c r="FQ199" i="3"/>
  <c r="EC201" i="3"/>
  <c r="EC229" i="3" s="1"/>
  <c r="DB199" i="3"/>
  <c r="CU201" i="3"/>
  <c r="CU229" i="3" s="1"/>
  <c r="CU199" i="3"/>
  <c r="BW201" i="3"/>
  <c r="BW229" i="3" s="1"/>
  <c r="BW199" i="3"/>
  <c r="BU199" i="3"/>
  <c r="BU201" i="3"/>
  <c r="BU229" i="3" s="1"/>
  <c r="FJ201" i="3"/>
  <c r="FJ229" i="3" s="1"/>
  <c r="FJ199" i="3"/>
  <c r="CO199" i="3"/>
  <c r="CO201" i="3"/>
  <c r="CO229" i="3" s="1"/>
  <c r="FL199" i="3"/>
  <c r="FL201" i="3"/>
  <c r="FL229" i="3" s="1"/>
  <c r="EC199" i="3"/>
  <c r="AA201" i="3"/>
  <c r="AA229" i="3" s="1"/>
  <c r="AA199" i="3"/>
  <c r="Z201" i="3"/>
  <c r="Z229" i="3" s="1"/>
  <c r="EA199" i="3"/>
  <c r="EA201" i="3"/>
  <c r="EA229" i="3" s="1"/>
  <c r="AG199" i="3"/>
  <c r="AG201" i="3"/>
  <c r="AG229" i="3" s="1"/>
  <c r="G201" i="3"/>
  <c r="G229" i="3" s="1"/>
  <c r="G199" i="3"/>
  <c r="FX199" i="3"/>
  <c r="FX201" i="3"/>
  <c r="FX229" i="3" s="1"/>
  <c r="DG201" i="3"/>
  <c r="DG229" i="3" s="1"/>
  <c r="DG199" i="3"/>
  <c r="N199" i="3"/>
  <c r="N201" i="3"/>
  <c r="N229" i="3" s="1"/>
  <c r="FR201" i="3"/>
  <c r="FR229" i="3" s="1"/>
  <c r="FR199" i="3"/>
  <c r="DC199" i="3"/>
  <c r="DC201" i="3"/>
  <c r="DC229" i="3" s="1"/>
  <c r="CV201" i="3"/>
  <c r="CV229" i="3" s="1"/>
  <c r="CV199" i="3"/>
  <c r="DQ199" i="3"/>
  <c r="DQ201" i="3"/>
  <c r="DQ229" i="3" s="1"/>
  <c r="CN199" i="3"/>
  <c r="CN201" i="3"/>
  <c r="CN229" i="3" s="1"/>
  <c r="CS182" i="3"/>
  <c r="CS226" i="3" s="1"/>
  <c r="Z199" i="3"/>
  <c r="ER201" i="3"/>
  <c r="ER229" i="3" s="1"/>
  <c r="ER199" i="3"/>
  <c r="AD199" i="3"/>
  <c r="AD201" i="3"/>
  <c r="AD229" i="3" s="1"/>
  <c r="BD199" i="3"/>
  <c r="BD201" i="3"/>
  <c r="BD229" i="3" s="1"/>
  <c r="BV199" i="3"/>
  <c r="BV201" i="3"/>
  <c r="BV229" i="3" s="1"/>
  <c r="DY201" i="3"/>
  <c r="DY229" i="3" s="1"/>
  <c r="DY199" i="3"/>
  <c r="CS199" i="3"/>
  <c r="AT201" i="3"/>
  <c r="AT229" i="3" s="1"/>
  <c r="AT199" i="3"/>
  <c r="DE199" i="3"/>
  <c r="DE201" i="3"/>
  <c r="DE229" i="3" s="1"/>
  <c r="FM199" i="3"/>
  <c r="FM201" i="3"/>
  <c r="FM229" i="3" s="1"/>
  <c r="DP199" i="3"/>
  <c r="DP201" i="3"/>
  <c r="DP229" i="3" s="1"/>
  <c r="CK201" i="3"/>
  <c r="CK229" i="3" s="1"/>
  <c r="CK199" i="3"/>
  <c r="CS201" i="3"/>
  <c r="CS229" i="3" s="1"/>
  <c r="H201" i="3"/>
  <c r="H229" i="3" s="1"/>
  <c r="AS199" i="3"/>
  <c r="AC201" i="3"/>
  <c r="AC229" i="3" s="1"/>
  <c r="AC199" i="3"/>
  <c r="BE199" i="3"/>
  <c r="BE201" i="3"/>
  <c r="BE229" i="3" s="1"/>
  <c r="EK201" i="3"/>
  <c r="EK229" i="3" s="1"/>
  <c r="EK199" i="3"/>
  <c r="BJ199" i="3"/>
  <c r="BJ201" i="3"/>
  <c r="BJ229" i="3" s="1"/>
  <c r="DA201" i="3"/>
  <c r="DA229" i="3" s="1"/>
  <c r="DA199" i="3"/>
  <c r="DZ201" i="3"/>
  <c r="DZ229" i="3" s="1"/>
  <c r="DZ199" i="3"/>
  <c r="FS201" i="3"/>
  <c r="FS229" i="3" s="1"/>
  <c r="FS199" i="3"/>
  <c r="H199" i="3"/>
  <c r="AS201" i="3"/>
  <c r="AS229" i="3" s="1"/>
  <c r="CB199" i="3"/>
  <c r="CB201" i="3"/>
  <c r="CB229" i="3" s="1"/>
  <c r="BH199" i="3"/>
  <c r="BH201" i="3"/>
  <c r="BH229" i="3" s="1"/>
  <c r="DX199" i="3"/>
  <c r="DX201" i="3"/>
  <c r="DX229" i="3" s="1"/>
  <c r="CX195" i="3"/>
  <c r="AP195" i="3"/>
  <c r="BG200" i="3"/>
  <c r="DR200" i="3"/>
  <c r="AZ195" i="3"/>
  <c r="BQ200" i="3"/>
  <c r="FU195" i="3"/>
  <c r="R200" i="3"/>
  <c r="F195" i="3"/>
  <c r="AH200" i="3"/>
  <c r="FK200" i="3"/>
  <c r="EJ195" i="3"/>
  <c r="DN200" i="3"/>
  <c r="DJ200" i="3"/>
  <c r="CZ195" i="3"/>
  <c r="Q146" i="3"/>
  <c r="Q148" i="3" s="1"/>
  <c r="BB195" i="3"/>
  <c r="BC195" i="3"/>
  <c r="BL182" i="3"/>
  <c r="BL226" i="3" s="1"/>
  <c r="AO195" i="3"/>
  <c r="DS200" i="3"/>
  <c r="BA200" i="3"/>
  <c r="CP200" i="3"/>
  <c r="FV200" i="3"/>
  <c r="D195" i="3"/>
  <c r="CJ195" i="3"/>
  <c r="BS200" i="3"/>
  <c r="DO200" i="3"/>
  <c r="DI195" i="3"/>
  <c r="EY200" i="3"/>
  <c r="J195" i="3"/>
  <c r="EF195" i="3"/>
  <c r="Y200" i="3"/>
  <c r="S195" i="3"/>
  <c r="EU195" i="3"/>
  <c r="DL195" i="3"/>
  <c r="FR193" i="3"/>
  <c r="EV195" i="3"/>
  <c r="CS193" i="3"/>
  <c r="U195" i="3"/>
  <c r="BL200" i="3"/>
  <c r="FH195" i="3"/>
  <c r="CS200" i="3"/>
  <c r="CK197" i="3"/>
  <c r="DK195" i="3"/>
  <c r="FQ195" i="3"/>
  <c r="AB193" i="3"/>
  <c r="DX195" i="3"/>
  <c r="AQ200" i="3"/>
  <c r="AB195" i="3"/>
  <c r="BM146" i="3"/>
  <c r="BM148" i="3" s="1"/>
  <c r="FG146" i="3"/>
  <c r="FG148" i="3" s="1"/>
  <c r="CS195" i="3"/>
  <c r="T195" i="3"/>
  <c r="AB197" i="3"/>
  <c r="FC182" i="3"/>
  <c r="FC226" i="3" s="1"/>
  <c r="DM195" i="3"/>
  <c r="CE200" i="3"/>
  <c r="EM195" i="3"/>
  <c r="EX182" i="3"/>
  <c r="EX226" i="3" s="1"/>
  <c r="DH154" i="3"/>
  <c r="Z193" i="3"/>
  <c r="CI154" i="3"/>
  <c r="Z195" i="3"/>
  <c r="CD195" i="3"/>
  <c r="Z200" i="3"/>
  <c r="Z197" i="3"/>
  <c r="DQ200" i="3"/>
  <c r="AS195" i="3"/>
  <c r="DC197" i="3"/>
  <c r="AW200" i="3"/>
  <c r="CI146" i="3"/>
  <c r="CI148" i="3" s="1"/>
  <c r="EP124" i="3"/>
  <c r="FQ182" i="3"/>
  <c r="FQ226" i="3" s="1"/>
  <c r="FI146" i="3"/>
  <c r="FI148" i="3" s="1"/>
  <c r="EX146" i="3"/>
  <c r="EX148" i="3" s="1"/>
  <c r="AF124" i="3"/>
  <c r="AF128" i="3" s="1"/>
  <c r="AF222" i="3" s="1"/>
  <c r="DO182" i="3"/>
  <c r="DO226" i="3" s="1"/>
  <c r="ET113" i="3"/>
  <c r="ET123" i="3" s="1"/>
  <c r="CF113" i="3"/>
  <c r="CF123" i="3" s="1"/>
  <c r="AP113" i="3"/>
  <c r="AP123" i="3" s="1"/>
  <c r="FF113" i="3"/>
  <c r="FF123" i="3" s="1"/>
  <c r="FL113" i="3"/>
  <c r="FL123" i="3" s="1"/>
  <c r="DK113" i="3"/>
  <c r="DK123" i="3" s="1"/>
  <c r="CE182" i="3"/>
  <c r="CE226" i="3" s="1"/>
  <c r="K146" i="3"/>
  <c r="K148" i="3" s="1"/>
  <c r="DP182" i="3"/>
  <c r="DP226" i="3" s="1"/>
  <c r="BV195" i="3"/>
  <c r="DV146" i="3"/>
  <c r="DV148" i="3" s="1"/>
  <c r="U267" i="3"/>
  <c r="F182" i="3"/>
  <c r="F226" i="3" s="1"/>
  <c r="DZ193" i="3"/>
  <c r="FB113" i="3"/>
  <c r="FB123" i="3" s="1"/>
  <c r="CV146" i="3"/>
  <c r="CV148" i="3" s="1"/>
  <c r="FV182" i="3"/>
  <c r="FV226" i="3" s="1"/>
  <c r="DM182" i="3"/>
  <c r="DM226" i="3" s="1"/>
  <c r="FP146" i="3"/>
  <c r="FP148" i="3" s="1"/>
  <c r="E146" i="3"/>
  <c r="E148" i="3" s="1"/>
  <c r="EB146" i="3"/>
  <c r="EB148" i="3" s="1"/>
  <c r="CB195" i="3"/>
  <c r="DA197" i="3"/>
  <c r="DY200" i="3"/>
  <c r="BI146" i="3"/>
  <c r="BI148" i="3" s="1"/>
  <c r="CW146" i="3"/>
  <c r="CW148" i="3" s="1"/>
  <c r="CT146" i="3"/>
  <c r="CT148" i="3" s="1"/>
  <c r="AE146" i="3"/>
  <c r="AE148" i="3" s="1"/>
  <c r="AS197" i="3"/>
  <c r="G182" i="3"/>
  <c r="G226" i="3" s="1"/>
  <c r="FJ182" i="3"/>
  <c r="FJ226" i="3" s="1"/>
  <c r="CN113" i="3"/>
  <c r="CN123" i="3" s="1"/>
  <c r="AU113" i="3"/>
  <c r="AU123" i="3" s="1"/>
  <c r="EW182" i="3"/>
  <c r="EW226" i="3" s="1"/>
  <c r="DW182" i="3"/>
  <c r="DW226" i="3" s="1"/>
  <c r="BX193" i="3"/>
  <c r="BX195" i="3"/>
  <c r="AK146" i="3"/>
  <c r="AK148" i="3" s="1"/>
  <c r="O182" i="3"/>
  <c r="O226" i="3" s="1"/>
  <c r="AC182" i="3"/>
  <c r="AC226" i="3" s="1"/>
  <c r="AG200" i="3"/>
  <c r="DH146" i="3"/>
  <c r="DH148" i="3" s="1"/>
  <c r="FS146" i="3"/>
  <c r="FS148" i="3" s="1"/>
  <c r="CU146" i="3"/>
  <c r="CU148" i="3" s="1"/>
  <c r="CQ146" i="3"/>
  <c r="CQ148" i="3" s="1"/>
  <c r="BJ195" i="3"/>
  <c r="DP193" i="3"/>
  <c r="AR195" i="3"/>
  <c r="AX124" i="3"/>
  <c r="AX193" i="3" s="1"/>
  <c r="AX197" i="3" s="1"/>
  <c r="AX199" i="3" s="1"/>
  <c r="AX201" i="3" s="1"/>
  <c r="DX113" i="3"/>
  <c r="DX123" i="3" s="1"/>
  <c r="AT113" i="3"/>
  <c r="AT123" i="3" s="1"/>
  <c r="EK113" i="3"/>
  <c r="EK123" i="3" s="1"/>
  <c r="J113" i="3"/>
  <c r="J123" i="3" s="1"/>
  <c r="EY113" i="3"/>
  <c r="EY123" i="3" s="1"/>
  <c r="AG113" i="3"/>
  <c r="AG123" i="3" s="1"/>
  <c r="U113" i="3"/>
  <c r="U123" i="3" s="1"/>
  <c r="DQ146" i="3"/>
  <c r="DQ148" i="3" s="1"/>
  <c r="M146" i="3"/>
  <c r="M148" i="3" s="1"/>
  <c r="EA200" i="3"/>
  <c r="CV195" i="3"/>
  <c r="EG200" i="3"/>
  <c r="CO195" i="3"/>
  <c r="AB124" i="3"/>
  <c r="O193" i="3"/>
  <c r="ER146" i="3"/>
  <c r="ER148" i="3" s="1"/>
  <c r="EG195" i="3"/>
  <c r="Z182" i="3"/>
  <c r="Z226" i="3" s="1"/>
  <c r="EP200" i="3"/>
  <c r="FN146" i="3"/>
  <c r="FN148" i="3" s="1"/>
  <c r="EP197" i="3"/>
  <c r="U146" i="3"/>
  <c r="U148" i="3" s="1"/>
  <c r="EP193" i="3"/>
  <c r="EC195" i="3"/>
  <c r="AU193" i="3"/>
  <c r="EC200" i="3"/>
  <c r="AT146" i="3"/>
  <c r="AT148" i="3" s="1"/>
  <c r="EC197" i="3"/>
  <c r="BV200" i="3"/>
  <c r="CA193" i="3"/>
  <c r="CN195" i="3"/>
  <c r="CL193" i="3"/>
  <c r="BJ146" i="3"/>
  <c r="BJ148" i="3" s="1"/>
  <c r="FS193" i="3"/>
  <c r="EP195" i="3"/>
  <c r="EW200" i="3"/>
  <c r="CD193" i="3"/>
  <c r="CD200" i="3"/>
  <c r="FE124" i="3"/>
  <c r="CM113" i="3"/>
  <c r="CM123" i="3" s="1"/>
  <c r="BF146" i="3"/>
  <c r="BF148" i="3" s="1"/>
  <c r="CO146" i="3"/>
  <c r="CO148" i="3" s="1"/>
  <c r="CD197" i="3"/>
  <c r="AY113" i="3"/>
  <c r="AY123" i="3" s="1"/>
  <c r="R113" i="3"/>
  <c r="R123" i="3" s="1"/>
  <c r="BO113" i="3"/>
  <c r="BO123" i="3" s="1"/>
  <c r="DR113" i="3"/>
  <c r="DR123" i="3" s="1"/>
  <c r="CY113" i="3"/>
  <c r="CY123" i="3" s="1"/>
  <c r="DE146" i="3"/>
  <c r="DE148" i="3" s="1"/>
  <c r="AG146" i="3"/>
  <c r="AG148" i="3" s="1"/>
  <c r="FH113" i="3"/>
  <c r="FH123" i="3" s="1"/>
  <c r="X113" i="3"/>
  <c r="X123" i="3" s="1"/>
  <c r="CG113" i="3"/>
  <c r="CG123" i="3" s="1"/>
  <c r="CP113" i="3"/>
  <c r="CP123" i="3" s="1"/>
  <c r="AW113" i="3"/>
  <c r="AW123" i="3" s="1"/>
  <c r="EK146" i="3"/>
  <c r="EK148" i="3" s="1"/>
  <c r="AD146" i="3"/>
  <c r="AD148" i="3" s="1"/>
  <c r="FD113" i="3"/>
  <c r="FD123" i="3" s="1"/>
  <c r="BK113" i="3"/>
  <c r="BK123" i="3" s="1"/>
  <c r="EG113" i="3"/>
  <c r="EG123" i="3" s="1"/>
  <c r="EG124" i="3" s="1"/>
  <c r="EG193" i="3" s="1"/>
  <c r="EG197" i="3" s="1"/>
  <c r="EG199" i="3" s="1"/>
  <c r="EG201" i="3" s="1"/>
  <c r="AZ113" i="3"/>
  <c r="AZ123" i="3" s="1"/>
  <c r="FC146" i="3"/>
  <c r="FC148" i="3" s="1"/>
  <c r="AC113" i="3"/>
  <c r="AC123" i="3" s="1"/>
  <c r="EF113" i="3"/>
  <c r="EF123" i="3" s="1"/>
  <c r="AL113" i="3"/>
  <c r="AL123" i="3" s="1"/>
  <c r="ED146" i="3"/>
  <c r="ED148" i="3" s="1"/>
  <c r="O146" i="3"/>
  <c r="O148" i="3" s="1"/>
  <c r="DM113" i="3"/>
  <c r="DM123" i="3" s="1"/>
  <c r="AU146" i="3"/>
  <c r="AU148" i="3" s="1"/>
  <c r="AC146" i="3"/>
  <c r="AC148" i="3" s="1"/>
  <c r="AW146" i="3"/>
  <c r="AW148" i="3" s="1"/>
  <c r="BD146" i="3"/>
  <c r="BD148" i="3" s="1"/>
  <c r="AO113" i="3"/>
  <c r="AO123" i="3" s="1"/>
  <c r="BL113" i="3"/>
  <c r="DG113" i="3"/>
  <c r="DG123" i="3" s="1"/>
  <c r="EA113" i="3"/>
  <c r="EA123" i="3" s="1"/>
  <c r="EZ113" i="3"/>
  <c r="EZ123" i="3" s="1"/>
  <c r="EJ113" i="3"/>
  <c r="EJ123" i="3" s="1"/>
  <c r="L113" i="3"/>
  <c r="L123" i="3" s="1"/>
  <c r="CD113" i="3"/>
  <c r="CD123" i="3" s="1"/>
  <c r="BZ113" i="3"/>
  <c r="BZ123" i="3" s="1"/>
  <c r="CX113" i="3"/>
  <c r="CX123" i="3" s="1"/>
  <c r="AH113" i="3"/>
  <c r="AH123" i="3" s="1"/>
  <c r="BE146" i="3"/>
  <c r="BE148" i="3" s="1"/>
  <c r="CS146" i="3"/>
  <c r="CS148" i="3" s="1"/>
  <c r="DY146" i="3"/>
  <c r="DY148" i="3" s="1"/>
  <c r="FM146" i="3"/>
  <c r="FM148" i="3" s="1"/>
  <c r="CD146" i="3"/>
  <c r="CD148" i="3" s="1"/>
  <c r="FA146" i="3"/>
  <c r="FA148" i="3" s="1"/>
  <c r="EC146" i="3"/>
  <c r="EC148" i="3" s="1"/>
  <c r="DC146" i="3"/>
  <c r="DC148" i="3" s="1"/>
  <c r="BV146" i="3"/>
  <c r="BV148" i="3" s="1"/>
  <c r="H146" i="3"/>
  <c r="H148" i="3" s="1"/>
  <c r="CO113" i="3"/>
  <c r="CO123" i="3" s="1"/>
  <c r="BR113" i="3"/>
  <c r="BR123" i="3" s="1"/>
  <c r="BY113" i="3"/>
  <c r="BY123" i="3" s="1"/>
  <c r="N113" i="3"/>
  <c r="N123" i="3" s="1"/>
  <c r="EL113" i="3"/>
  <c r="EL123" i="3" s="1"/>
  <c r="V113" i="3"/>
  <c r="V123" i="3" s="1"/>
  <c r="BH113" i="3"/>
  <c r="BH123" i="3" s="1"/>
  <c r="AQ113" i="3"/>
  <c r="AQ123" i="3" s="1"/>
  <c r="EI113" i="3"/>
  <c r="EI123" i="3" s="1"/>
  <c r="AI113" i="3"/>
  <c r="AI123" i="3" s="1"/>
  <c r="DP146" i="3"/>
  <c r="DP148" i="3" s="1"/>
  <c r="BT146" i="3"/>
  <c r="BT148" i="3" s="1"/>
  <c r="FJ146" i="3"/>
  <c r="FJ148" i="3" s="1"/>
  <c r="CK146" i="3"/>
  <c r="CK148" i="3" s="1"/>
  <c r="AA113" i="3"/>
  <c r="AA123" i="3" s="1"/>
  <c r="ES113" i="3"/>
  <c r="ES123" i="3" s="1"/>
  <c r="CU113" i="3"/>
  <c r="CU123" i="3" s="1"/>
  <c r="AR146" i="3"/>
  <c r="AR148" i="3" s="1"/>
  <c r="DA113" i="3"/>
  <c r="DA123" i="3" s="1"/>
  <c r="T113" i="3"/>
  <c r="T123" i="3" s="1"/>
  <c r="FS113" i="3"/>
  <c r="FS123" i="3" s="1"/>
  <c r="DQ113" i="3"/>
  <c r="DQ123" i="3" s="1"/>
  <c r="FR113" i="3"/>
  <c r="FR123" i="3" s="1"/>
  <c r="CV113" i="3"/>
  <c r="CV123" i="3" s="1"/>
  <c r="DN113" i="3"/>
  <c r="DN123" i="3" s="1"/>
  <c r="DX146" i="3"/>
  <c r="DX148" i="3" s="1"/>
  <c r="CN146" i="3"/>
  <c r="CN148" i="3" s="1"/>
  <c r="N146" i="3"/>
  <c r="N148" i="3" s="1"/>
  <c r="DA146" i="3"/>
  <c r="DA148" i="3" s="1"/>
  <c r="BF200" i="3"/>
  <c r="FR146" i="3"/>
  <c r="FR148" i="3" s="1"/>
  <c r="CE113" i="3"/>
  <c r="CE123" i="3" s="1"/>
  <c r="EE113" i="3"/>
  <c r="EE123" i="3" s="1"/>
  <c r="AJ113" i="3"/>
  <c r="DS113" i="3"/>
  <c r="DS123" i="3" s="1"/>
  <c r="FV113" i="3"/>
  <c r="FV123" i="3" s="1"/>
  <c r="AK113" i="3"/>
  <c r="AK123" i="3" s="1"/>
  <c r="DE113" i="3"/>
  <c r="DE123" i="3" s="1"/>
  <c r="DJ113" i="3"/>
  <c r="DJ123" i="3" s="1"/>
  <c r="DW113" i="3"/>
  <c r="DW123" i="3" s="1"/>
  <c r="DZ113" i="3"/>
  <c r="DZ123" i="3" s="1"/>
  <c r="AR113" i="3"/>
  <c r="AR123" i="3" s="1"/>
  <c r="FK113" i="3"/>
  <c r="FK123" i="3" s="1"/>
  <c r="ER113" i="3"/>
  <c r="ER123" i="3" s="1"/>
  <c r="DZ146" i="3"/>
  <c r="DZ148" i="3" s="1"/>
  <c r="CA146" i="3"/>
  <c r="CA148" i="3" s="1"/>
  <c r="CL146" i="3"/>
  <c r="CL148" i="3" s="1"/>
  <c r="EW146" i="3"/>
  <c r="EW148" i="3" s="1"/>
  <c r="BW146" i="3"/>
  <c r="BW148" i="3" s="1"/>
  <c r="BF195" i="3"/>
  <c r="BF193" i="3"/>
  <c r="ED113" i="3"/>
  <c r="ED123" i="3" s="1"/>
  <c r="O113" i="3"/>
  <c r="O123" i="3" s="1"/>
  <c r="Y113" i="3"/>
  <c r="Y123" i="3" s="1"/>
  <c r="W146" i="3"/>
  <c r="W148" i="3" s="1"/>
  <c r="EQ146" i="3"/>
  <c r="EQ148" i="3" s="1"/>
  <c r="FL146" i="3"/>
  <c r="FL148" i="3" s="1"/>
  <c r="Z146" i="3"/>
  <c r="Z148" i="3" s="1"/>
  <c r="AA146" i="3"/>
  <c r="AA148" i="3" s="1"/>
  <c r="DB146" i="3"/>
  <c r="DB148" i="3" s="1"/>
  <c r="CL113" i="3"/>
  <c r="CL123" i="3" s="1"/>
  <c r="CB146" i="3"/>
  <c r="CB148" i="3" s="1"/>
  <c r="EP146" i="3"/>
  <c r="EP148" i="3" s="1"/>
  <c r="AB146" i="3"/>
  <c r="AB148" i="3" s="1"/>
  <c r="DP113" i="3"/>
  <c r="DP123" i="3" s="1"/>
  <c r="EH113" i="3"/>
  <c r="EH123" i="3" s="1"/>
  <c r="BS113" i="3"/>
  <c r="BS123" i="3" s="1"/>
  <c r="AS146" i="3"/>
  <c r="AS148" i="3" s="1"/>
  <c r="AS200" i="3"/>
  <c r="BU146" i="3"/>
  <c r="BU148" i="3" s="1"/>
  <c r="EA146" i="3"/>
  <c r="EA148" i="3" s="1"/>
  <c r="BH146" i="3"/>
  <c r="BH148" i="3" s="1"/>
  <c r="BY182" i="3"/>
  <c r="BY226" i="3" s="1"/>
  <c r="FM113" i="3"/>
  <c r="FM123" i="3" s="1"/>
  <c r="EQ113" i="3"/>
  <c r="EQ123" i="3" s="1"/>
  <c r="CK113" i="3"/>
  <c r="CK123" i="3" s="1"/>
  <c r="BN113" i="3"/>
  <c r="BN123" i="3" s="1"/>
  <c r="CZ113" i="3"/>
  <c r="CZ123" i="3" s="1"/>
  <c r="FQ113" i="3"/>
  <c r="FQ123" i="3" s="1"/>
  <c r="BC113" i="3"/>
  <c r="BC123" i="3" s="1"/>
  <c r="CH113" i="3"/>
  <c r="CH123" i="3" s="1"/>
  <c r="CJ113" i="3"/>
  <c r="CJ123" i="3" s="1"/>
  <c r="BJ113" i="3"/>
  <c r="BJ123" i="3" s="1"/>
  <c r="BG113" i="3"/>
  <c r="BG123" i="3" s="1"/>
  <c r="FX113" i="3"/>
  <c r="FX123" i="3" s="1"/>
  <c r="BQ113" i="3"/>
  <c r="BQ123" i="3" s="1"/>
  <c r="BD113" i="3"/>
  <c r="BD123" i="3" s="1"/>
  <c r="G113" i="3"/>
  <c r="G123" i="3" s="1"/>
  <c r="DF113" i="3"/>
  <c r="DF123" i="3" s="1"/>
  <c r="BT113" i="3"/>
  <c r="BT123" i="3" s="1"/>
  <c r="DL113" i="3"/>
  <c r="DL123" i="3" s="1"/>
  <c r="EV113" i="3"/>
  <c r="EV123" i="3" s="1"/>
  <c r="AZ200" i="3"/>
  <c r="I124" i="3"/>
  <c r="BM124" i="3"/>
  <c r="BM193" i="3" s="1"/>
  <c r="BM197" i="3" s="1"/>
  <c r="BM199" i="3" s="1"/>
  <c r="BM201" i="3" s="1"/>
  <c r="EM122" i="3"/>
  <c r="FO113" i="3"/>
  <c r="FO123" i="3" s="1"/>
  <c r="FA113" i="3"/>
  <c r="FA123" i="3" s="1"/>
  <c r="DO113" i="3"/>
  <c r="DO123" i="3" s="1"/>
  <c r="AV113" i="3"/>
  <c r="AV123" i="3" s="1"/>
  <c r="FW113" i="3"/>
  <c r="FW123" i="3" s="1"/>
  <c r="FJ113" i="3"/>
  <c r="FJ123" i="3" s="1"/>
  <c r="BX113" i="3"/>
  <c r="BX123" i="3" s="1"/>
  <c r="DI113" i="3"/>
  <c r="DI123" i="3" s="1"/>
  <c r="EU113" i="3"/>
  <c r="EU123" i="3" s="1"/>
  <c r="CA113" i="3"/>
  <c r="CA123" i="3" s="1"/>
  <c r="DY113" i="3"/>
  <c r="DY123" i="3" s="1"/>
  <c r="CB113" i="3"/>
  <c r="CB123" i="3" s="1"/>
  <c r="BI124" i="3"/>
  <c r="BI193" i="3" s="1"/>
  <c r="BI197" i="3" s="1"/>
  <c r="BI199" i="3" s="1"/>
  <c r="BI201" i="3" s="1"/>
  <c r="P113" i="3"/>
  <c r="P123" i="3" s="1"/>
  <c r="W113" i="3"/>
  <c r="W123" i="3" s="1"/>
  <c r="CJ200" i="3"/>
  <c r="D113" i="3"/>
  <c r="D123" i="3" s="1"/>
  <c r="DT113" i="3"/>
  <c r="DT123" i="3" s="1"/>
  <c r="AN113" i="3"/>
  <c r="AN123" i="3" s="1"/>
  <c r="EM113" i="3"/>
  <c r="EM123" i="3" s="1"/>
  <c r="BW113" i="3"/>
  <c r="BW123" i="3" s="1"/>
  <c r="BA113" i="3"/>
  <c r="BA123" i="3" s="1"/>
  <c r="CM146" i="3"/>
  <c r="CM148" i="3" s="1"/>
  <c r="DV124" i="3"/>
  <c r="DV152" i="3" s="1"/>
  <c r="EW113" i="3"/>
  <c r="EW123" i="3" s="1"/>
  <c r="BB113" i="3"/>
  <c r="BB123" i="3" s="1"/>
  <c r="FC113" i="3"/>
  <c r="FC123" i="3" s="1"/>
  <c r="DC113" i="3"/>
  <c r="DC123" i="3" s="1"/>
  <c r="AD113" i="3"/>
  <c r="AD123" i="3" s="1"/>
  <c r="BU113" i="3"/>
  <c r="BU123" i="3" s="1"/>
  <c r="BE113" i="3"/>
  <c r="BE123" i="3" s="1"/>
  <c r="AM113" i="3"/>
  <c r="AM123" i="3" s="1"/>
  <c r="F113" i="3"/>
  <c r="F123" i="3" s="1"/>
  <c r="FU113" i="3"/>
  <c r="FU123" i="3" s="1"/>
  <c r="BV113" i="3"/>
  <c r="BV123" i="3" s="1"/>
  <c r="S113" i="3"/>
  <c r="S123" i="3" s="1"/>
  <c r="DD113" i="3"/>
  <c r="DD123" i="3" s="1"/>
  <c r="E124" i="3"/>
  <c r="E156" i="3" s="1"/>
  <c r="FX146" i="3"/>
  <c r="FX148" i="3" s="1"/>
  <c r="DJ122" i="3"/>
  <c r="FT124" i="3"/>
  <c r="FT193" i="3" s="1"/>
  <c r="FT197" i="3" s="1"/>
  <c r="FT199" i="3" s="1"/>
  <c r="FT201" i="3" s="1"/>
  <c r="ES122" i="3"/>
  <c r="W182" i="3"/>
  <c r="W226" i="3" s="1"/>
  <c r="G146" i="3"/>
  <c r="G148" i="3" s="1"/>
  <c r="BD122" i="3"/>
  <c r="DM200" i="3"/>
  <c r="G267" i="3"/>
  <c r="DK209" i="3"/>
  <c r="DK236" i="3" s="1"/>
  <c r="BY122" i="3"/>
  <c r="BR146" i="3"/>
  <c r="BR148" i="3" s="1"/>
  <c r="DR146" i="3"/>
  <c r="DR148" i="3" s="1"/>
  <c r="CS124" i="3"/>
  <c r="AP200" i="3"/>
  <c r="AT122" i="3"/>
  <c r="DM146" i="3"/>
  <c r="DM148" i="3" s="1"/>
  <c r="EG146" i="3"/>
  <c r="EG148" i="3" s="1"/>
  <c r="EM146" i="3"/>
  <c r="EM148" i="3" s="1"/>
  <c r="BF182" i="3"/>
  <c r="BF226" i="3" s="1"/>
  <c r="CH182" i="3"/>
  <c r="CH226" i="3" s="1"/>
  <c r="BW182" i="3"/>
  <c r="BW226" i="3" s="1"/>
  <c r="ER182" i="3"/>
  <c r="ER226" i="3" s="1"/>
  <c r="J182" i="3"/>
  <c r="J226" i="3" s="1"/>
  <c r="FL197" i="3"/>
  <c r="FL182" i="3"/>
  <c r="FL226" i="3" s="1"/>
  <c r="CG182" i="3"/>
  <c r="CG226" i="3" s="1"/>
  <c r="BH182" i="3"/>
  <c r="BH226" i="3" s="1"/>
  <c r="DR182" i="3"/>
  <c r="DR226" i="3" s="1"/>
  <c r="FL209" i="3"/>
  <c r="FL236" i="3" s="1"/>
  <c r="CJ209" i="3"/>
  <c r="CJ236" i="3" s="1"/>
  <c r="BB182" i="3"/>
  <c r="BB226" i="3" s="1"/>
  <c r="ES182" i="3"/>
  <c r="ES226" i="3" s="1"/>
  <c r="ET182" i="3"/>
  <c r="ET226" i="3" s="1"/>
  <c r="BX197" i="3"/>
  <c r="BX200" i="3"/>
  <c r="AR197" i="3"/>
  <c r="AM182" i="3"/>
  <c r="AM226" i="3" s="1"/>
  <c r="AR200" i="3"/>
  <c r="BQ209" i="3"/>
  <c r="BQ236" i="3" s="1"/>
  <c r="AH182" i="3"/>
  <c r="AH226" i="3" s="1"/>
  <c r="DQ182" i="3"/>
  <c r="DQ226" i="3" s="1"/>
  <c r="T122" i="3"/>
  <c r="BJ182" i="3"/>
  <c r="BJ226" i="3" s="1"/>
  <c r="ED200" i="3"/>
  <c r="BG182" i="3"/>
  <c r="BG226" i="3" s="1"/>
  <c r="X182" i="3"/>
  <c r="X226" i="3" s="1"/>
  <c r="AU182" i="3"/>
  <c r="AU226" i="3" s="1"/>
  <c r="EJ182" i="3"/>
  <c r="EJ226" i="3" s="1"/>
  <c r="ED195" i="3"/>
  <c r="CW182" i="3"/>
  <c r="CW226" i="3" s="1"/>
  <c r="K124" i="3"/>
  <c r="K193" i="3" s="1"/>
  <c r="K197" i="3" s="1"/>
  <c r="K199" i="3" s="1"/>
  <c r="K201" i="3" s="1"/>
  <c r="FP182" i="3"/>
  <c r="FP226" i="3" s="1"/>
  <c r="BI182" i="3"/>
  <c r="BI226" i="3" s="1"/>
  <c r="EI182" i="3"/>
  <c r="EI226" i="3" s="1"/>
  <c r="DK182" i="3"/>
  <c r="DK226" i="3" s="1"/>
  <c r="CJ182" i="3"/>
  <c r="CJ226" i="3" s="1"/>
  <c r="BO182" i="3"/>
  <c r="BO226" i="3" s="1"/>
  <c r="DW195" i="3"/>
  <c r="DA182" i="3"/>
  <c r="DA226" i="3" s="1"/>
  <c r="EO124" i="3"/>
  <c r="EO193" i="3" s="1"/>
  <c r="EO197" i="3" s="1"/>
  <c r="EO199" i="3" s="1"/>
  <c r="EO201" i="3" s="1"/>
  <c r="AS182" i="3"/>
  <c r="AS226" i="3" s="1"/>
  <c r="FK182" i="3"/>
  <c r="FK226" i="3" s="1"/>
  <c r="BK182" i="3"/>
  <c r="BK226" i="3" s="1"/>
  <c r="FZ177" i="3"/>
  <c r="AH209" i="3"/>
  <c r="AH236" i="3" s="1"/>
  <c r="CK182" i="3"/>
  <c r="CK226" i="3" s="1"/>
  <c r="BV209" i="3"/>
  <c r="BV236" i="3" s="1"/>
  <c r="CK209" i="3"/>
  <c r="CK236" i="3" s="1"/>
  <c r="EM182" i="3"/>
  <c r="EM226" i="3" s="1"/>
  <c r="AU122" i="3"/>
  <c r="AB182" i="3"/>
  <c r="AB226" i="3" s="1"/>
  <c r="DA209" i="3"/>
  <c r="DA236" i="3" s="1"/>
  <c r="AA119" i="3"/>
  <c r="D146" i="3"/>
  <c r="D148" i="3" s="1"/>
  <c r="BH122" i="3"/>
  <c r="ET200" i="3"/>
  <c r="ET195" i="3"/>
  <c r="CL195" i="3"/>
  <c r="BV182" i="3"/>
  <c r="BV226" i="3" s="1"/>
  <c r="EZ182" i="3"/>
  <c r="EZ226" i="3" s="1"/>
  <c r="AF182" i="3"/>
  <c r="AF226" i="3" s="1"/>
  <c r="CC182" i="3"/>
  <c r="CC226" i="3" s="1"/>
  <c r="AI182" i="3"/>
  <c r="AI226" i="3" s="1"/>
  <c r="FW182" i="3"/>
  <c r="FW226" i="3" s="1"/>
  <c r="BS182" i="3"/>
  <c r="BS226" i="3" s="1"/>
  <c r="P182" i="3"/>
  <c r="FE182" i="3"/>
  <c r="FE226" i="3" s="1"/>
  <c r="EL182" i="3"/>
  <c r="EL226" i="3" s="1"/>
  <c r="AD182" i="3"/>
  <c r="AD226" i="3" s="1"/>
  <c r="FZ174" i="3"/>
  <c r="DF182" i="3"/>
  <c r="DF226" i="3" s="1"/>
  <c r="CO182" i="3"/>
  <c r="CO226" i="3" s="1"/>
  <c r="EF182" i="3"/>
  <c r="EF226" i="3" s="1"/>
  <c r="AR182" i="3"/>
  <c r="AR226" i="3" s="1"/>
  <c r="EO182" i="3"/>
  <c r="EO226" i="3" s="1"/>
  <c r="FO182" i="3"/>
  <c r="FO226" i="3" s="1"/>
  <c r="AP182" i="3"/>
  <c r="AP226" i="3" s="1"/>
  <c r="FK154" i="3"/>
  <c r="CK193" i="3"/>
  <c r="AR193" i="3"/>
  <c r="FL193" i="3"/>
  <c r="CC124" i="3"/>
  <c r="CC193" i="3" s="1"/>
  <c r="CC197" i="3" s="1"/>
  <c r="CC199" i="3" s="1"/>
  <c r="CC201" i="3" s="1"/>
  <c r="EW267" i="3"/>
  <c r="CK200" i="3"/>
  <c r="EF200" i="3"/>
  <c r="FJ122" i="3"/>
  <c r="FL195" i="3"/>
  <c r="EG209" i="3"/>
  <c r="EG236" i="3" s="1"/>
  <c r="DT146" i="3"/>
  <c r="DT148" i="3" s="1"/>
  <c r="CD267" i="3"/>
  <c r="DY193" i="3"/>
  <c r="CK195" i="3"/>
  <c r="DK200" i="3"/>
  <c r="DY197" i="3"/>
  <c r="DZ197" i="3"/>
  <c r="DY195" i="3"/>
  <c r="BJ267" i="3"/>
  <c r="DY122" i="3"/>
  <c r="DZ200" i="3"/>
  <c r="DZ195" i="3"/>
  <c r="FJ209" i="3"/>
  <c r="FJ236" i="3" s="1"/>
  <c r="EM267" i="3"/>
  <c r="FL200" i="3"/>
  <c r="FV119" i="3"/>
  <c r="H124" i="3"/>
  <c r="H152" i="3" s="1"/>
  <c r="DO146" i="3"/>
  <c r="DO148" i="3" s="1"/>
  <c r="DM122" i="3"/>
  <c r="DC119" i="3"/>
  <c r="FL122" i="3"/>
  <c r="ES209" i="3"/>
  <c r="ES236" i="3" s="1"/>
  <c r="EK122" i="3"/>
  <c r="CP122" i="3"/>
  <c r="CM122" i="3"/>
  <c r="ES195" i="3"/>
  <c r="FU146" i="3"/>
  <c r="FU148" i="3" s="1"/>
  <c r="DS146" i="3"/>
  <c r="DS148" i="3" s="1"/>
  <c r="AR209" i="3"/>
  <c r="AR236" i="3" s="1"/>
  <c r="DT119" i="3"/>
  <c r="BS122" i="3"/>
  <c r="DP122" i="3"/>
  <c r="CJ146" i="3"/>
  <c r="CJ148" i="3" s="1"/>
  <c r="CP146" i="3"/>
  <c r="CP148" i="3" s="1"/>
  <c r="W195" i="3"/>
  <c r="BD200" i="3"/>
  <c r="BD195" i="3"/>
  <c r="BD193" i="3"/>
  <c r="BA195" i="3"/>
  <c r="BD197" i="3"/>
  <c r="BY146" i="3"/>
  <c r="BY148" i="3" s="1"/>
  <c r="CW124" i="3"/>
  <c r="CW193" i="3" s="1"/>
  <c r="CW197" i="3" s="1"/>
  <c r="CW199" i="3" s="1"/>
  <c r="CW201" i="3" s="1"/>
  <c r="FU154" i="3"/>
  <c r="EW122" i="3"/>
  <c r="BY195" i="3"/>
  <c r="BF124" i="3"/>
  <c r="CD122" i="3"/>
  <c r="CL119" i="3"/>
  <c r="T146" i="3"/>
  <c r="T148" i="3" s="1"/>
  <c r="BV122" i="3"/>
  <c r="AS124" i="3"/>
  <c r="AS152" i="3" s="1"/>
  <c r="BY267" i="3"/>
  <c r="FU200" i="3"/>
  <c r="AG195" i="3"/>
  <c r="FQ200" i="3"/>
  <c r="CM209" i="3"/>
  <c r="CM236" i="3" s="1"/>
  <c r="V122" i="3"/>
  <c r="P146" i="3"/>
  <c r="P148" i="3" s="1"/>
  <c r="FH197" i="3"/>
  <c r="CP195" i="3"/>
  <c r="BC119" i="3"/>
  <c r="DO195" i="3"/>
  <c r="D119" i="3"/>
  <c r="CX146" i="3"/>
  <c r="CX148" i="3" s="1"/>
  <c r="BQ195" i="3"/>
  <c r="BZ200" i="3"/>
  <c r="DK119" i="3"/>
  <c r="ES200" i="3"/>
  <c r="FH200" i="3"/>
  <c r="T209" i="3"/>
  <c r="T236" i="3" s="1"/>
  <c r="EX124" i="3"/>
  <c r="EX193" i="3" s="1"/>
  <c r="EX197" i="3" s="1"/>
  <c r="EX199" i="3" s="1"/>
  <c r="EX201" i="3" s="1"/>
  <c r="FU122" i="3"/>
  <c r="FH193" i="3"/>
  <c r="EU200" i="3"/>
  <c r="CB186" i="3"/>
  <c r="CB187" i="3" s="1"/>
  <c r="AP267" i="3"/>
  <c r="AP186" i="3"/>
  <c r="AP187" i="3" s="1"/>
  <c r="U122" i="3"/>
  <c r="FH267" i="3"/>
  <c r="BZ195" i="3"/>
  <c r="EW195" i="3"/>
  <c r="BZ209" i="3"/>
  <c r="BZ236" i="3" s="1"/>
  <c r="P195" i="3"/>
  <c r="FD200" i="3"/>
  <c r="EZ267" i="3"/>
  <c r="EW197" i="3"/>
  <c r="DZ209" i="3"/>
  <c r="DZ236" i="3" s="1"/>
  <c r="EJ119" i="3"/>
  <c r="CI124" i="3"/>
  <c r="CI128" i="3" s="1"/>
  <c r="CI222" i="3" s="1"/>
  <c r="EU119" i="3"/>
  <c r="FD195" i="3"/>
  <c r="CV119" i="3"/>
  <c r="BX146" i="3"/>
  <c r="BX148" i="3" s="1"/>
  <c r="J200" i="3"/>
  <c r="AQ195" i="3"/>
  <c r="EZ146" i="3"/>
  <c r="EZ148" i="3" s="1"/>
  <c r="BY200" i="3"/>
  <c r="AT195" i="3"/>
  <c r="AE124" i="3"/>
  <c r="AE193" i="3" s="1"/>
  <c r="AE197" i="3" s="1"/>
  <c r="AE199" i="3" s="1"/>
  <c r="AE201" i="3" s="1"/>
  <c r="BT197" i="3"/>
  <c r="U200" i="3"/>
  <c r="BQ122" i="3"/>
  <c r="AP119" i="3"/>
  <c r="X200" i="3"/>
  <c r="BS209" i="3"/>
  <c r="BS236" i="3" s="1"/>
  <c r="AU195" i="3"/>
  <c r="EC124" i="3"/>
  <c r="DR122" i="3"/>
  <c r="AW193" i="3"/>
  <c r="EU209" i="3"/>
  <c r="EU236" i="3" s="1"/>
  <c r="AW197" i="3"/>
  <c r="W209" i="3"/>
  <c r="W236" i="3" s="1"/>
  <c r="X195" i="3"/>
  <c r="V209" i="3"/>
  <c r="V236" i="3" s="1"/>
  <c r="BA267" i="3"/>
  <c r="FQ119" i="3"/>
  <c r="DZ122" i="3"/>
  <c r="BJ122" i="3"/>
  <c r="CN197" i="3"/>
  <c r="O197" i="3"/>
  <c r="BX267" i="3"/>
  <c r="AQ146" i="3"/>
  <c r="AQ148" i="3" s="1"/>
  <c r="FL186" i="3"/>
  <c r="FL187" i="3" s="1"/>
  <c r="CL197" i="3"/>
  <c r="CL200" i="3"/>
  <c r="DQ122" i="3"/>
  <c r="BB119" i="3"/>
  <c r="T200" i="3"/>
  <c r="BE195" i="3"/>
  <c r="FD146" i="3"/>
  <c r="FD148" i="3" s="1"/>
  <c r="FG124" i="3"/>
  <c r="FG152" i="3" s="1"/>
  <c r="CT124" i="3"/>
  <c r="CT193" i="3" s="1"/>
  <c r="CT197" i="3" s="1"/>
  <c r="CT199" i="3" s="1"/>
  <c r="CT201" i="3" s="1"/>
  <c r="FI124" i="3"/>
  <c r="EF146" i="3"/>
  <c r="EF148" i="3" s="1"/>
  <c r="DK146" i="3"/>
  <c r="DK148" i="3" s="1"/>
  <c r="CV193" i="3"/>
  <c r="DL146" i="3"/>
  <c r="DL148" i="3" s="1"/>
  <c r="EN124" i="3"/>
  <c r="FK146" i="3"/>
  <c r="FK148" i="3" s="1"/>
  <c r="AD267" i="3"/>
  <c r="BR195" i="3"/>
  <c r="AR122" i="3"/>
  <c r="DA122" i="3"/>
  <c r="EW193" i="3"/>
  <c r="EV200" i="3"/>
  <c r="CE209" i="3"/>
  <c r="CE236" i="3" s="1"/>
  <c r="P200" i="3"/>
  <c r="S200" i="3"/>
  <c r="DX119" i="3"/>
  <c r="CV197" i="3"/>
  <c r="DH124" i="3"/>
  <c r="DH167" i="3" s="1"/>
  <c r="DH168" i="3" s="1"/>
  <c r="DH169" i="3" s="1"/>
  <c r="DL209" i="3"/>
  <c r="DL236" i="3" s="1"/>
  <c r="CV200" i="3"/>
  <c r="AH122" i="3"/>
  <c r="EJ209" i="3"/>
  <c r="EJ236" i="3" s="1"/>
  <c r="FU267" i="3"/>
  <c r="J209" i="3"/>
  <c r="J236" i="3" s="1"/>
  <c r="P119" i="3"/>
  <c r="BS195" i="3"/>
  <c r="AW122" i="3"/>
  <c r="CJ154" i="3"/>
  <c r="EF119" i="3"/>
  <c r="BR200" i="3"/>
  <c r="P267" i="3"/>
  <c r="G200" i="3"/>
  <c r="BR122" i="3"/>
  <c r="DL200" i="3"/>
  <c r="AW195" i="3"/>
  <c r="DS195" i="3"/>
  <c r="DM267" i="3"/>
  <c r="AV122" i="3"/>
  <c r="BQ146" i="3"/>
  <c r="BQ148" i="3" s="1"/>
  <c r="EB124" i="3"/>
  <c r="DQ267" i="3"/>
  <c r="AO200" i="3"/>
  <c r="AO267" i="3"/>
  <c r="CG267" i="3"/>
  <c r="CP209" i="3"/>
  <c r="CP236" i="3" s="1"/>
  <c r="FW267" i="3"/>
  <c r="BC146" i="3"/>
  <c r="BC148" i="3" s="1"/>
  <c r="BP124" i="3"/>
  <c r="BP193" i="3" s="1"/>
  <c r="BP197" i="3" s="1"/>
  <c r="BP199" i="3" s="1"/>
  <c r="BP201" i="3" s="1"/>
  <c r="EF267" i="3"/>
  <c r="CN267" i="3"/>
  <c r="G195" i="3"/>
  <c r="DE119" i="3"/>
  <c r="CN200" i="3"/>
  <c r="W200" i="3"/>
  <c r="AP146" i="3"/>
  <c r="AP148" i="3" s="1"/>
  <c r="Z124" i="3"/>
  <c r="Z152" i="3" s="1"/>
  <c r="EV267" i="3"/>
  <c r="CN193" i="3"/>
  <c r="X267" i="3"/>
  <c r="DA200" i="3"/>
  <c r="AU197" i="3"/>
  <c r="AU200" i="3"/>
  <c r="DB124" i="3"/>
  <c r="EU146" i="3"/>
  <c r="EU148" i="3" s="1"/>
  <c r="V146" i="3"/>
  <c r="V148" i="3" s="1"/>
  <c r="D186" i="3"/>
  <c r="D187" i="3" s="1"/>
  <c r="D267" i="3"/>
  <c r="AH195" i="3"/>
  <c r="AV209" i="3"/>
  <c r="AV236" i="3" s="1"/>
  <c r="AN119" i="3"/>
  <c r="CZ200" i="3"/>
  <c r="BZ146" i="3"/>
  <c r="BZ148" i="3" s="1"/>
  <c r="AV146" i="3"/>
  <c r="AV148" i="3" s="1"/>
  <c r="O195" i="3"/>
  <c r="DC209" i="3"/>
  <c r="DC236" i="3" s="1"/>
  <c r="FW122" i="3"/>
  <c r="ET119" i="3"/>
  <c r="BE200" i="3"/>
  <c r="AW209" i="3"/>
  <c r="AW236" i="3" s="1"/>
  <c r="FH146" i="3"/>
  <c r="FH148" i="3" s="1"/>
  <c r="CB200" i="3"/>
  <c r="FS267" i="3"/>
  <c r="FK122" i="3"/>
  <c r="AK200" i="3"/>
  <c r="FQ146" i="3"/>
  <c r="FQ148" i="3" s="1"/>
  <c r="FD119" i="3"/>
  <c r="BJ200" i="3"/>
  <c r="FK267" i="3"/>
  <c r="DL122" i="3"/>
  <c r="DQ195" i="3"/>
  <c r="EZ200" i="3"/>
  <c r="FP124" i="3"/>
  <c r="FV195" i="3"/>
  <c r="J146" i="3"/>
  <c r="J148" i="3" s="1"/>
  <c r="BX119" i="3"/>
  <c r="BE119" i="3"/>
  <c r="W122" i="3"/>
  <c r="EZ195" i="3"/>
  <c r="AH146" i="3"/>
  <c r="AH148" i="3" s="1"/>
  <c r="DJ209" i="3"/>
  <c r="DJ236" i="3" s="1"/>
  <c r="DP200" i="3"/>
  <c r="CZ122" i="3"/>
  <c r="AV195" i="3"/>
  <c r="FH122" i="3"/>
  <c r="CN186" i="3"/>
  <c r="CN187" i="3" s="1"/>
  <c r="CJ122" i="3"/>
  <c r="BE209" i="3"/>
  <c r="BE236" i="3" s="1"/>
  <c r="AV200" i="3"/>
  <c r="ER209" i="3"/>
  <c r="ER236" i="3" s="1"/>
  <c r="CZ209" i="3"/>
  <c r="CZ236" i="3" s="1"/>
  <c r="ET146" i="3"/>
  <c r="ET148" i="3" s="1"/>
  <c r="DW200" i="3"/>
  <c r="DJ195" i="3"/>
  <c r="CA267" i="3"/>
  <c r="DX193" i="3"/>
  <c r="G119" i="3"/>
  <c r="DE267" i="3"/>
  <c r="CM195" i="3"/>
  <c r="CM200" i="3"/>
  <c r="DP195" i="3"/>
  <c r="BJ186" i="3"/>
  <c r="BJ187" i="3" s="1"/>
  <c r="CL209" i="3"/>
  <c r="CL236" i="3" s="1"/>
  <c r="DS267" i="3"/>
  <c r="CZ146" i="3"/>
  <c r="CZ148" i="3" s="1"/>
  <c r="FF267" i="3"/>
  <c r="DP197" i="3"/>
  <c r="FK195" i="3"/>
  <c r="O200" i="3"/>
  <c r="AZ146" i="3"/>
  <c r="AZ148" i="3" s="1"/>
  <c r="DS122" i="3"/>
  <c r="BA146" i="3"/>
  <c r="BA148" i="3" s="1"/>
  <c r="DW146" i="3"/>
  <c r="DW148" i="3" s="1"/>
  <c r="D200" i="3"/>
  <c r="ED122" i="3"/>
  <c r="EK193" i="3"/>
  <c r="R146" i="3"/>
  <c r="R148" i="3" s="1"/>
  <c r="AJ146" i="3"/>
  <c r="AJ148" i="3" s="1"/>
  <c r="EK195" i="3"/>
  <c r="AT193" i="3"/>
  <c r="FF195" i="3"/>
  <c r="EK197" i="3"/>
  <c r="FF200" i="3"/>
  <c r="FV146" i="3"/>
  <c r="FV148" i="3" s="1"/>
  <c r="FW146" i="3"/>
  <c r="FW148" i="3" s="1"/>
  <c r="EK200" i="3"/>
  <c r="DW122" i="3"/>
  <c r="AQ209" i="3"/>
  <c r="AQ236" i="3" s="1"/>
  <c r="EJ146" i="3"/>
  <c r="EJ148" i="3" s="1"/>
  <c r="DU124" i="3"/>
  <c r="DU193" i="3" s="1"/>
  <c r="DU197" i="3" s="1"/>
  <c r="DU199" i="3" s="1"/>
  <c r="DU201" i="3" s="1"/>
  <c r="ET267" i="3"/>
  <c r="AD195" i="3"/>
  <c r="AT209" i="3"/>
  <c r="AT236" i="3" s="1"/>
  <c r="AD197" i="3"/>
  <c r="F146" i="3"/>
  <c r="F148" i="3" s="1"/>
  <c r="FM267" i="3"/>
  <c r="V200" i="3"/>
  <c r="X122" i="3"/>
  <c r="CR146" i="3"/>
  <c r="CR148" i="3" s="1"/>
  <c r="DA195" i="3"/>
  <c r="DA193" i="3"/>
  <c r="CO200" i="3"/>
  <c r="S209" i="3"/>
  <c r="S236" i="3" s="1"/>
  <c r="EV122" i="3"/>
  <c r="ER197" i="3"/>
  <c r="BA119" i="3"/>
  <c r="R195" i="3"/>
  <c r="DP209" i="3"/>
  <c r="DP236" i="3" s="1"/>
  <c r="FN124" i="3"/>
  <c r="CO193" i="3"/>
  <c r="CO197" i="3"/>
  <c r="AD200" i="3"/>
  <c r="AZ267" i="3"/>
  <c r="AI146" i="3"/>
  <c r="AI148" i="3" s="1"/>
  <c r="BS146" i="3"/>
  <c r="BS148" i="3" s="1"/>
  <c r="FF146" i="3"/>
  <c r="FF148" i="3" s="1"/>
  <c r="AZ119" i="3"/>
  <c r="AD193" i="3"/>
  <c r="AD119" i="3"/>
  <c r="ED193" i="3"/>
  <c r="ED197" i="3"/>
  <c r="DT209" i="3"/>
  <c r="DT236" i="3" s="1"/>
  <c r="F119" i="3"/>
  <c r="AJ123" i="3"/>
  <c r="AN200" i="3"/>
  <c r="AT200" i="3"/>
  <c r="CE122" i="3"/>
  <c r="Q124" i="3"/>
  <c r="CR123" i="3"/>
  <c r="AK195" i="3"/>
  <c r="CY200" i="3"/>
  <c r="AT197" i="3"/>
  <c r="BH267" i="3"/>
  <c r="CA195" i="3"/>
  <c r="DE200" i="3"/>
  <c r="FQ267" i="3"/>
  <c r="EA267" i="3"/>
  <c r="AQ119" i="3"/>
  <c r="BC200" i="3"/>
  <c r="AI119" i="3"/>
  <c r="DI146" i="3"/>
  <c r="DI148" i="3" s="1"/>
  <c r="BT195" i="3"/>
  <c r="DC195" i="3"/>
  <c r="F200" i="3"/>
  <c r="X146" i="3"/>
  <c r="X148" i="3" s="1"/>
  <c r="CA197" i="3"/>
  <c r="DO209" i="3"/>
  <c r="DO236" i="3" s="1"/>
  <c r="BT200" i="3"/>
  <c r="DX197" i="3"/>
  <c r="AC122" i="3"/>
  <c r="AK267" i="3"/>
  <c r="DE197" i="3"/>
  <c r="CR267" i="3"/>
  <c r="CY119" i="3"/>
  <c r="FR122" i="3"/>
  <c r="DR195" i="3"/>
  <c r="FX267" i="3"/>
  <c r="DE193" i="3"/>
  <c r="Y195" i="3"/>
  <c r="CA200" i="3"/>
  <c r="V195" i="3"/>
  <c r="CH146" i="3"/>
  <c r="CH148" i="3" s="1"/>
  <c r="EY146" i="3"/>
  <c r="EY148" i="3" s="1"/>
  <c r="CA119" i="3"/>
  <c r="BB267" i="3"/>
  <c r="DR209" i="3"/>
  <c r="DR236" i="3" s="1"/>
  <c r="AJ122" i="3"/>
  <c r="F209" i="3"/>
  <c r="F236" i="3" s="1"/>
  <c r="DC193" i="3"/>
  <c r="DI209" i="3"/>
  <c r="DI236" i="3" s="1"/>
  <c r="DE195" i="3"/>
  <c r="S119" i="3"/>
  <c r="DC200" i="3"/>
  <c r="CX200" i="3"/>
  <c r="EV146" i="3"/>
  <c r="EV148" i="3" s="1"/>
  <c r="DN122" i="3"/>
  <c r="BT193" i="3"/>
  <c r="DX200" i="3"/>
  <c r="BB200" i="3"/>
  <c r="AN146" i="3"/>
  <c r="AN148" i="3" s="1"/>
  <c r="CF146" i="3"/>
  <c r="CF148" i="3" s="1"/>
  <c r="BT122" i="3"/>
  <c r="DD146" i="3"/>
  <c r="DD148" i="3" s="1"/>
  <c r="FS195" i="3"/>
  <c r="Y122" i="3"/>
  <c r="R267" i="3"/>
  <c r="Y146" i="3"/>
  <c r="Y148" i="3" s="1"/>
  <c r="CE195" i="3"/>
  <c r="S146" i="3"/>
  <c r="S148" i="3" s="1"/>
  <c r="DN146" i="3"/>
  <c r="DN148" i="3" s="1"/>
  <c r="FF122" i="3"/>
  <c r="ES146" i="3"/>
  <c r="ES148" i="3" s="1"/>
  <c r="FS200" i="3"/>
  <c r="DX209" i="3"/>
  <c r="DX236" i="3" s="1"/>
  <c r="EZ122" i="3"/>
  <c r="O122" i="3"/>
  <c r="O119" i="3"/>
  <c r="CY195" i="3"/>
  <c r="AC267" i="3"/>
  <c r="DN195" i="3"/>
  <c r="R119" i="3"/>
  <c r="FR195" i="3"/>
  <c r="DY209" i="3"/>
  <c r="DY236" i="3" s="1"/>
  <c r="CH200" i="3"/>
  <c r="DD195" i="3"/>
  <c r="AO119" i="3"/>
  <c r="CO267" i="3"/>
  <c r="CG122" i="3"/>
  <c r="CB197" i="3"/>
  <c r="ER195" i="3"/>
  <c r="CF122" i="3"/>
  <c r="ER193" i="3"/>
  <c r="CG200" i="3"/>
  <c r="CG197" i="3"/>
  <c r="FV267" i="3"/>
  <c r="FR200" i="3"/>
  <c r="Y267" i="3"/>
  <c r="FS197" i="3"/>
  <c r="AG122" i="3"/>
  <c r="BG195" i="3"/>
  <c r="CO119" i="3"/>
  <c r="BU122" i="3"/>
  <c r="FM200" i="3"/>
  <c r="DD200" i="3"/>
  <c r="AA267" i="3"/>
  <c r="CG195" i="3"/>
  <c r="FM195" i="3"/>
  <c r="CE193" i="3"/>
  <c r="O209" i="3"/>
  <c r="O236" i="3" s="1"/>
  <c r="O267" i="3"/>
  <c r="CE197" i="3"/>
  <c r="EA195" i="3"/>
  <c r="ER200" i="3"/>
  <c r="CG193" i="3"/>
  <c r="DO122" i="3"/>
  <c r="BT267" i="3"/>
  <c r="FR197" i="3"/>
  <c r="F186" i="3"/>
  <c r="F187" i="3" s="1"/>
  <c r="DW267" i="3"/>
  <c r="CB122" i="3"/>
  <c r="CE146" i="3"/>
  <c r="CE148" i="3" s="1"/>
  <c r="AC195" i="3"/>
  <c r="BB146" i="3"/>
  <c r="BB148" i="3" s="1"/>
  <c r="CR122" i="3"/>
  <c r="FR267" i="3"/>
  <c r="AI267" i="3"/>
  <c r="CH122" i="3"/>
  <c r="AN195" i="3"/>
  <c r="BC209" i="3"/>
  <c r="BC236" i="3" s="1"/>
  <c r="EY195" i="3"/>
  <c r="AI200" i="3"/>
  <c r="DJ146" i="3"/>
  <c r="DJ148" i="3" s="1"/>
  <c r="BU197" i="3"/>
  <c r="EA122" i="3"/>
  <c r="BU209" i="3"/>
  <c r="BU236" i="3" s="1"/>
  <c r="BU193" i="3"/>
  <c r="FX119" i="3"/>
  <c r="BK146" i="3"/>
  <c r="BK148" i="3" s="1"/>
  <c r="CY146" i="3"/>
  <c r="CY148" i="3" s="1"/>
  <c r="AO146" i="3"/>
  <c r="AO148" i="3" s="1"/>
  <c r="BU200" i="3"/>
  <c r="BG122" i="3"/>
  <c r="AC200" i="3"/>
  <c r="BU195" i="3"/>
  <c r="AI195" i="3"/>
  <c r="J122" i="3"/>
  <c r="EY267" i="3"/>
  <c r="BL267" i="3"/>
  <c r="CG146" i="3"/>
  <c r="CG148" i="3" s="1"/>
  <c r="AU267" i="3"/>
  <c r="AU209" i="3"/>
  <c r="AU236" i="3" s="1"/>
  <c r="DI200" i="3"/>
  <c r="EY122" i="3"/>
  <c r="CF195" i="3"/>
  <c r="AY146" i="3"/>
  <c r="AY148" i="3" s="1"/>
  <c r="BL195" i="3"/>
  <c r="CX209" i="3"/>
  <c r="CX236" i="3" s="1"/>
  <c r="CN119" i="3"/>
  <c r="CN122" i="3"/>
  <c r="CO186" i="3"/>
  <c r="CO187" i="3" s="1"/>
  <c r="BR209" i="3"/>
  <c r="BR236" i="3" s="1"/>
  <c r="BR267" i="3"/>
  <c r="DT195" i="3"/>
  <c r="DT200" i="3"/>
  <c r="FJ200" i="3"/>
  <c r="FJ195" i="3"/>
  <c r="BD267" i="3"/>
  <c r="BD209" i="3"/>
  <c r="BD236" i="3" s="1"/>
  <c r="AA200" i="3"/>
  <c r="AA193" i="3"/>
  <c r="AA195" i="3"/>
  <c r="AA197" i="3"/>
  <c r="CB209" i="3"/>
  <c r="CB236" i="3" s="1"/>
  <c r="CB267" i="3"/>
  <c r="ED267" i="3"/>
  <c r="ED209" i="3"/>
  <c r="ED236" i="3" s="1"/>
  <c r="FW195" i="3"/>
  <c r="FW200" i="3"/>
  <c r="CK119" i="3"/>
  <c r="CK122" i="3"/>
  <c r="O186" i="3"/>
  <c r="O187" i="3" s="1"/>
  <c r="BH200" i="3"/>
  <c r="BH193" i="3"/>
  <c r="BH195" i="3"/>
  <c r="BH197" i="3"/>
  <c r="FS122" i="3"/>
  <c r="FS119" i="3"/>
  <c r="EK209" i="3"/>
  <c r="EK236" i="3" s="1"/>
  <c r="EK267" i="3"/>
  <c r="AL146" i="3"/>
  <c r="AL148" i="3" s="1"/>
  <c r="FM122" i="3"/>
  <c r="FM119" i="3"/>
  <c r="FD267" i="3"/>
  <c r="FD209" i="3"/>
  <c r="FD236" i="3" s="1"/>
  <c r="BG267" i="3"/>
  <c r="BB186" i="3"/>
  <c r="BB187" i="3" s="1"/>
  <c r="CB193" i="3"/>
  <c r="BL123" i="3"/>
  <c r="BL124" i="3" s="1"/>
  <c r="BL193" i="3" s="1"/>
  <c r="BL197" i="3" s="1"/>
  <c r="BL199" i="3" s="1"/>
  <c r="BL201" i="3" s="1"/>
  <c r="BL146" i="3"/>
  <c r="BL148" i="3" s="1"/>
  <c r="CR193" i="3"/>
  <c r="CR197" i="3"/>
  <c r="CR195" i="3"/>
  <c r="CR200" i="3"/>
  <c r="DN209" i="3"/>
  <c r="DN236" i="3" s="1"/>
  <c r="CX119" i="3"/>
  <c r="DI119" i="3"/>
  <c r="CH209" i="3"/>
  <c r="CH236" i="3" s="1"/>
  <c r="AN267" i="3"/>
  <c r="M124" i="3"/>
  <c r="M167" i="3" s="1"/>
  <c r="M168" i="3" s="1"/>
  <c r="M169" i="3" s="1"/>
  <c r="BG146" i="3"/>
  <c r="BG148" i="3" s="1"/>
  <c r="DN154" i="3"/>
  <c r="ER119" i="3"/>
  <c r="FO146" i="3"/>
  <c r="FO148" i="3" s="1"/>
  <c r="CY209" i="3"/>
  <c r="CY236" i="3" s="1"/>
  <c r="EJ200" i="3"/>
  <c r="DG146" i="3"/>
  <c r="DG148" i="3" s="1"/>
  <c r="EE146" i="3"/>
  <c r="EE148" i="3" s="1"/>
  <c r="EL146" i="3"/>
  <c r="EL148" i="3" s="1"/>
  <c r="CH195" i="3"/>
  <c r="BO146" i="3"/>
  <c r="BO148" i="3" s="1"/>
  <c r="EL200" i="3"/>
  <c r="EL195" i="3"/>
  <c r="AJ267" i="3"/>
  <c r="L146" i="3"/>
  <c r="L148" i="3" s="1"/>
  <c r="EL267" i="3"/>
  <c r="EL209" i="3"/>
  <c r="EL236" i="3" s="1"/>
  <c r="FB119" i="3"/>
  <c r="FB122" i="3"/>
  <c r="AY119" i="3"/>
  <c r="AY122" i="3"/>
  <c r="EH267" i="3"/>
  <c r="EH209" i="3"/>
  <c r="EH236" i="3" s="1"/>
  <c r="DF200" i="3"/>
  <c r="DF195" i="3"/>
  <c r="N267" i="3"/>
  <c r="N209" i="3"/>
  <c r="N236" i="3" s="1"/>
  <c r="EL119" i="3"/>
  <c r="EL122" i="3"/>
  <c r="DF267" i="3"/>
  <c r="DF209" i="3"/>
  <c r="DF236" i="3" s="1"/>
  <c r="EI195" i="3"/>
  <c r="EI200" i="3"/>
  <c r="FA119" i="3"/>
  <c r="FA122" i="3"/>
  <c r="DD209" i="3"/>
  <c r="DD236" i="3" s="1"/>
  <c r="DD267" i="3"/>
  <c r="BW209" i="3"/>
  <c r="BW236" i="3" s="1"/>
  <c r="BW267" i="3"/>
  <c r="EI146" i="3"/>
  <c r="EI148" i="3" s="1"/>
  <c r="AY267" i="3"/>
  <c r="AY209" i="3"/>
  <c r="AY236" i="3" s="1"/>
  <c r="BW200" i="3"/>
  <c r="BW193" i="3"/>
  <c r="BW197" i="3"/>
  <c r="BW195" i="3"/>
  <c r="BK200" i="3"/>
  <c r="BK195" i="3"/>
  <c r="DG209" i="3"/>
  <c r="DG236" i="3" s="1"/>
  <c r="DG267" i="3"/>
  <c r="EE209" i="3"/>
  <c r="EE236" i="3" s="1"/>
  <c r="EE267" i="3"/>
  <c r="FC119" i="3"/>
  <c r="FC122" i="3"/>
  <c r="BN146" i="3"/>
  <c r="BN148" i="3" s="1"/>
  <c r="EI209" i="3"/>
  <c r="EI236" i="3" s="1"/>
  <c r="EI267" i="3"/>
  <c r="N186" i="3"/>
  <c r="N187" i="3" s="1"/>
  <c r="AY200" i="3"/>
  <c r="AY195" i="3"/>
  <c r="BK186" i="3"/>
  <c r="BK187" i="3" s="1"/>
  <c r="EE200" i="3"/>
  <c r="EE195" i="3"/>
  <c r="FO154" i="3"/>
  <c r="DF119" i="3"/>
  <c r="DF122" i="3"/>
  <c r="EQ209" i="3"/>
  <c r="EQ236" i="3" s="1"/>
  <c r="EQ267" i="3"/>
  <c r="N119" i="3"/>
  <c r="N122" i="3"/>
  <c r="BZ122" i="3"/>
  <c r="BZ119" i="3"/>
  <c r="BN119" i="3"/>
  <c r="BN122" i="3"/>
  <c r="EI119" i="3"/>
  <c r="EI122" i="3"/>
  <c r="EQ200" i="3"/>
  <c r="EQ195" i="3"/>
  <c r="EQ193" i="3"/>
  <c r="EQ197" i="3"/>
  <c r="L209" i="3"/>
  <c r="L236" i="3" s="1"/>
  <c r="L267" i="3"/>
  <c r="AG267" i="3"/>
  <c r="FX200" i="3"/>
  <c r="FX193" i="3"/>
  <c r="FX197" i="3"/>
  <c r="FX195" i="3"/>
  <c r="EH146" i="3"/>
  <c r="EH148" i="3" s="1"/>
  <c r="BK267" i="3"/>
  <c r="BK209" i="3"/>
  <c r="BK236" i="3" s="1"/>
  <c r="DG195" i="3"/>
  <c r="DG197" i="3"/>
  <c r="DG200" i="3"/>
  <c r="DG193" i="3"/>
  <c r="AM146" i="3"/>
  <c r="AM148" i="3" s="1"/>
  <c r="AL267" i="3"/>
  <c r="AL209" i="3"/>
  <c r="AL236" i="3" s="1"/>
  <c r="L200" i="3"/>
  <c r="L195" i="3"/>
  <c r="CU200" i="3"/>
  <c r="CU195" i="3"/>
  <c r="FB146" i="3"/>
  <c r="FB148" i="3" s="1"/>
  <c r="EH122" i="3"/>
  <c r="EH119" i="3"/>
  <c r="BK119" i="3"/>
  <c r="BK122" i="3"/>
  <c r="EE122" i="3"/>
  <c r="EE119" i="3"/>
  <c r="FO267" i="3"/>
  <c r="FO209" i="3"/>
  <c r="FO236" i="3" s="1"/>
  <c r="DD119" i="3"/>
  <c r="DD122" i="3"/>
  <c r="BO122" i="3"/>
  <c r="BO119" i="3"/>
  <c r="L186" i="3"/>
  <c r="L187" i="3" s="1"/>
  <c r="CU209" i="3"/>
  <c r="CU236" i="3" s="1"/>
  <c r="CU267" i="3"/>
  <c r="FB200" i="3"/>
  <c r="FB195" i="3"/>
  <c r="BW119" i="3"/>
  <c r="BW122" i="3"/>
  <c r="DG119" i="3"/>
  <c r="DG122" i="3"/>
  <c r="AM267" i="3"/>
  <c r="AM209" i="3"/>
  <c r="AM236" i="3" s="1"/>
  <c r="FO200" i="3"/>
  <c r="FO195" i="3"/>
  <c r="FA200" i="3"/>
  <c r="FA193" i="3"/>
  <c r="FA195" i="3"/>
  <c r="FA197" i="3"/>
  <c r="AL200" i="3"/>
  <c r="AL195" i="3"/>
  <c r="CU119" i="3"/>
  <c r="CU122" i="3"/>
  <c r="FB209" i="3"/>
  <c r="FB236" i="3" s="1"/>
  <c r="FB267" i="3"/>
  <c r="AM200" i="3"/>
  <c r="AM195" i="3"/>
  <c r="FO119" i="3"/>
  <c r="FO122" i="3"/>
  <c r="FC209" i="3"/>
  <c r="FC236" i="3" s="1"/>
  <c r="FC267" i="3"/>
  <c r="BN195" i="3"/>
  <c r="BN200" i="3"/>
  <c r="FA267" i="3"/>
  <c r="FA209" i="3"/>
  <c r="FA236" i="3" s="1"/>
  <c r="AL119" i="3"/>
  <c r="AL122" i="3"/>
  <c r="CF200" i="3"/>
  <c r="AK122" i="3"/>
  <c r="AK119" i="3"/>
  <c r="EH195" i="3"/>
  <c r="EH200" i="3"/>
  <c r="DF146" i="3"/>
  <c r="DF148" i="3" s="1"/>
  <c r="EQ119" i="3"/>
  <c r="EQ122" i="3"/>
  <c r="BO195" i="3"/>
  <c r="BO200" i="3"/>
  <c r="L119" i="3"/>
  <c r="L122" i="3"/>
  <c r="CF209" i="3"/>
  <c r="CF236" i="3" s="1"/>
  <c r="CF267" i="3"/>
  <c r="AM122" i="3"/>
  <c r="AM119" i="3"/>
  <c r="FC200" i="3"/>
  <c r="FC195" i="3"/>
  <c r="FC193" i="3"/>
  <c r="FC197" i="3"/>
  <c r="BN209" i="3"/>
  <c r="BN236" i="3" s="1"/>
  <c r="BN267" i="3"/>
  <c r="DF186" i="3"/>
  <c r="DF187" i="3" s="1"/>
  <c r="EI186" i="3"/>
  <c r="EI187" i="3" s="1"/>
  <c r="N200" i="3"/>
  <c r="N193" i="3"/>
  <c r="N195" i="3"/>
  <c r="N197" i="3"/>
  <c r="BO267" i="3"/>
  <c r="BO209" i="3"/>
  <c r="BO236" i="3" s="1"/>
  <c r="AF167" i="3"/>
  <c r="AF168" i="3" s="1"/>
  <c r="AF169" i="3" s="1"/>
  <c r="EP128" i="3"/>
  <c r="EP222" i="3" s="1"/>
  <c r="EP167" i="3"/>
  <c r="EP168" i="3" s="1"/>
  <c r="EP169" i="3" s="1"/>
  <c r="CQ193" i="3"/>
  <c r="CQ197" i="3" s="1"/>
  <c r="CQ199" i="3" s="1"/>
  <c r="CQ128" i="3"/>
  <c r="CQ222" i="3" s="1"/>
  <c r="FZ103" i="3"/>
  <c r="GB103" i="3" s="1"/>
  <c r="FZ104" i="3"/>
  <c r="FZ127" i="3"/>
  <c r="FZ214" i="3"/>
  <c r="C219" i="3"/>
  <c r="DC225" i="9" l="1"/>
  <c r="FZ225" i="9" s="1"/>
  <c r="FZ169" i="9"/>
  <c r="GB169" i="9" s="1"/>
  <c r="FZ137" i="9"/>
  <c r="GB137" i="9" s="1"/>
  <c r="C98" i="7"/>
  <c r="H34" i="7" s="1"/>
  <c r="AJ19" i="9"/>
  <c r="AK19" i="9"/>
  <c r="BM19" i="9"/>
  <c r="AT19" i="9"/>
  <c r="AY19" i="9"/>
  <c r="ER19" i="9"/>
  <c r="CN19" i="9"/>
  <c r="BD19" i="9"/>
  <c r="BH19" i="9"/>
  <c r="EC19" i="9"/>
  <c r="DN19" i="9"/>
  <c r="BN19" i="9"/>
  <c r="BO19" i="9"/>
  <c r="EY19" i="9"/>
  <c r="CY19" i="9"/>
  <c r="AC19" i="9"/>
  <c r="CL19" i="9"/>
  <c r="M19" i="9"/>
  <c r="DF19" i="9"/>
  <c r="T19" i="9"/>
  <c r="FP19" i="9"/>
  <c r="CC19" i="9"/>
  <c r="BP19" i="9"/>
  <c r="EO19" i="9"/>
  <c r="BW19" i="9"/>
  <c r="ET19" i="9"/>
  <c r="EP19" i="9"/>
  <c r="K19" i="9"/>
  <c r="AW19" i="9"/>
  <c r="N19" i="9"/>
  <c r="AD19" i="9"/>
  <c r="FN19" i="9"/>
  <c r="Y19" i="9"/>
  <c r="DU19" i="9"/>
  <c r="CH19" i="9"/>
  <c r="BQ19" i="9"/>
  <c r="DW19" i="9"/>
  <c r="CM19" i="9"/>
  <c r="FV19" i="9"/>
  <c r="ES19" i="9"/>
  <c r="O19" i="9"/>
  <c r="Z19" i="9"/>
  <c r="CZ19" i="9"/>
  <c r="FK19" i="9"/>
  <c r="DE19" i="9"/>
  <c r="EI19" i="9"/>
  <c r="DA19" i="9"/>
  <c r="AM19" i="9"/>
  <c r="FZ139" i="9"/>
  <c r="G19" i="9"/>
  <c r="EE19" i="9"/>
  <c r="CR19" i="9"/>
  <c r="DJ19" i="9"/>
  <c r="P19" i="9"/>
  <c r="EH19" i="9"/>
  <c r="BJ19" i="9"/>
  <c r="CB19" i="9"/>
  <c r="ED19" i="9"/>
  <c r="AG19" i="9"/>
  <c r="CQ19" i="9"/>
  <c r="BF19" i="9"/>
  <c r="EL19" i="9"/>
  <c r="BY19" i="9"/>
  <c r="BB19" i="9"/>
  <c r="AU19" i="9"/>
  <c r="BC19" i="9"/>
  <c r="DO19" i="9"/>
  <c r="F19" i="9"/>
  <c r="FL19" i="9"/>
  <c r="CD19" i="9"/>
  <c r="BV19" i="9"/>
  <c r="AR19" i="9"/>
  <c r="FC19" i="9"/>
  <c r="AE19" i="9"/>
  <c r="DS19" i="9"/>
  <c r="CP19" i="9"/>
  <c r="FJ19" i="9"/>
  <c r="EB19" i="9"/>
  <c r="BK19" i="9"/>
  <c r="FH19" i="9"/>
  <c r="EK19" i="9"/>
  <c r="DR19" i="9"/>
  <c r="CW19" i="9"/>
  <c r="FA19" i="9"/>
  <c r="Q19" i="9"/>
  <c r="AB19" i="9"/>
  <c r="AV19" i="9"/>
  <c r="FO19" i="9"/>
  <c r="BU19" i="9"/>
  <c r="DV19" i="9"/>
  <c r="AZ19" i="9"/>
  <c r="AP19" i="9"/>
  <c r="BR19" i="9"/>
  <c r="DB19" i="9"/>
  <c r="AS19" i="9"/>
  <c r="R19" i="9"/>
  <c r="FW19" i="9"/>
  <c r="AF19" i="9"/>
  <c r="CG19" i="9"/>
  <c r="E19" i="9"/>
  <c r="EJ19" i="9"/>
  <c r="C19" i="9"/>
  <c r="BI19" i="9"/>
  <c r="EX19" i="9"/>
  <c r="CS19" i="9"/>
  <c r="FR19" i="9"/>
  <c r="AN19" i="9"/>
  <c r="FM19" i="9"/>
  <c r="S19" i="9"/>
  <c r="J19" i="9"/>
  <c r="EG19" i="9"/>
  <c r="EM19" i="9"/>
  <c r="H28" i="7"/>
  <c r="I32" i="7"/>
  <c r="D97" i="7"/>
  <c r="C137" i="7"/>
  <c r="H58" i="7"/>
  <c r="DV167" i="3"/>
  <c r="DV168" i="3" s="1"/>
  <c r="DV169" i="3" s="1"/>
  <c r="AX128" i="3"/>
  <c r="AX222" i="3" s="1"/>
  <c r="E158" i="3"/>
  <c r="DB152" i="3"/>
  <c r="AF150" i="3"/>
  <c r="AF154" i="3" s="1"/>
  <c r="AF156" i="3" s="1"/>
  <c r="AF158" i="3" s="1"/>
  <c r="AF193" i="3"/>
  <c r="AF197" i="3" s="1"/>
  <c r="AF199" i="3" s="1"/>
  <c r="AF201" i="3" s="1"/>
  <c r="AF229" i="3" s="1"/>
  <c r="EC152" i="3"/>
  <c r="FE167" i="3"/>
  <c r="FE168" i="3" s="1"/>
  <c r="FE169" i="3" s="1"/>
  <c r="FE225" i="3" s="1"/>
  <c r="FE193" i="3"/>
  <c r="FE197" i="3" s="1"/>
  <c r="FE199" i="3" s="1"/>
  <c r="FE201" i="3" s="1"/>
  <c r="FE229" i="3" s="1"/>
  <c r="CS152" i="3"/>
  <c r="EP150" i="3"/>
  <c r="EP152" i="3"/>
  <c r="AT124" i="3"/>
  <c r="AT128" i="3" s="1"/>
  <c r="AT222" i="3" s="1"/>
  <c r="CQ201" i="3"/>
  <c r="CQ229" i="3" s="1"/>
  <c r="BE124" i="3"/>
  <c r="BE152" i="3" s="1"/>
  <c r="DH225" i="3"/>
  <c r="EP225" i="3"/>
  <c r="AF225" i="3"/>
  <c r="M225" i="3"/>
  <c r="DV225" i="3"/>
  <c r="CD124" i="3"/>
  <c r="CD128" i="3" s="1"/>
  <c r="CD222" i="3" s="1"/>
  <c r="BP128" i="3"/>
  <c r="BP222" i="3" s="1"/>
  <c r="BP150" i="3"/>
  <c r="BP154" i="3" s="1"/>
  <c r="BP156" i="3" s="1"/>
  <c r="BP158" i="3" s="1"/>
  <c r="EX150" i="3"/>
  <c r="EX154" i="3" s="1"/>
  <c r="EX156" i="3" s="1"/>
  <c r="FE128" i="3"/>
  <c r="FE222" i="3" s="1"/>
  <c r="FE150" i="3"/>
  <c r="FE154" i="3" s="1"/>
  <c r="FE156" i="3" s="1"/>
  <c r="FE158" i="3" s="1"/>
  <c r="CW128" i="3"/>
  <c r="CW222" i="3" s="1"/>
  <c r="CW150" i="3"/>
  <c r="CW154" i="3" s="1"/>
  <c r="CW156" i="3" s="1"/>
  <c r="CW158" i="3" s="1"/>
  <c r="EO128" i="3"/>
  <c r="EO222" i="3" s="1"/>
  <c r="EO150" i="3"/>
  <c r="EO154" i="3" s="1"/>
  <c r="EO156" i="3" s="1"/>
  <c r="EO158" i="3" s="1"/>
  <c r="BI167" i="3"/>
  <c r="BI168" i="3" s="1"/>
  <c r="BI169" i="3" s="1"/>
  <c r="BI150" i="3"/>
  <c r="BI154" i="3" s="1"/>
  <c r="BI156" i="3" s="1"/>
  <c r="Z167" i="3"/>
  <c r="Z168" i="3" s="1"/>
  <c r="Z169" i="3" s="1"/>
  <c r="Z150" i="3"/>
  <c r="DV128" i="3"/>
  <c r="DV222" i="3" s="1"/>
  <c r="DV150" i="3"/>
  <c r="DV154" i="3" s="1"/>
  <c r="DV156" i="3" s="1"/>
  <c r="DV158" i="3" s="1"/>
  <c r="BM167" i="3"/>
  <c r="BM168" i="3" s="1"/>
  <c r="BM169" i="3" s="1"/>
  <c r="BM150" i="3"/>
  <c r="BM154" i="3" s="1"/>
  <c r="BM156" i="3" s="1"/>
  <c r="BM158" i="3" s="1"/>
  <c r="AE150" i="3"/>
  <c r="AE154" i="3" s="1"/>
  <c r="AE156" i="3" s="1"/>
  <c r="CC167" i="3"/>
  <c r="CC168" i="3" s="1"/>
  <c r="CC169" i="3" s="1"/>
  <c r="CC150" i="3"/>
  <c r="CC154" i="3" s="1"/>
  <c r="CC156" i="3" s="1"/>
  <c r="CC158" i="3" s="1"/>
  <c r="CS167" i="3"/>
  <c r="CS168" i="3" s="1"/>
  <c r="CS169" i="3" s="1"/>
  <c r="CS150" i="3"/>
  <c r="DU128" i="3"/>
  <c r="DU222" i="3" s="1"/>
  <c r="DU150" i="3"/>
  <c r="DU154" i="3" s="1"/>
  <c r="DU156" i="3" s="1"/>
  <c r="DU158" i="3" s="1"/>
  <c r="DB167" i="3"/>
  <c r="DB168" i="3" s="1"/>
  <c r="DB169" i="3" s="1"/>
  <c r="DB150" i="3"/>
  <c r="EG167" i="3"/>
  <c r="EG168" i="3" s="1"/>
  <c r="EG169" i="3" s="1"/>
  <c r="EG150" i="3"/>
  <c r="EG154" i="3" s="1"/>
  <c r="EG156" i="3" s="1"/>
  <c r="EG158" i="3" s="1"/>
  <c r="CT150" i="3"/>
  <c r="CT154" i="3" s="1"/>
  <c r="CT156" i="3" s="1"/>
  <c r="EC167" i="3"/>
  <c r="EC168" i="3" s="1"/>
  <c r="EC169" i="3" s="1"/>
  <c r="EC150" i="3"/>
  <c r="BF167" i="3"/>
  <c r="BF168" i="3" s="1"/>
  <c r="BF169" i="3" s="1"/>
  <c r="BF152" i="3"/>
  <c r="AB167" i="3"/>
  <c r="AB168" i="3" s="1"/>
  <c r="AB169" i="3" s="1"/>
  <c r="AB152" i="3"/>
  <c r="BL128" i="3"/>
  <c r="BL222" i="3" s="1"/>
  <c r="BL150" i="3"/>
  <c r="BL154" i="3" s="1"/>
  <c r="BL156" i="3" s="1"/>
  <c r="BL158" i="3" s="1"/>
  <c r="FG154" i="3"/>
  <c r="FG156" i="3" s="1"/>
  <c r="FG158" i="3" s="1"/>
  <c r="FG150" i="3"/>
  <c r="AX167" i="3"/>
  <c r="AX168" i="3" s="1"/>
  <c r="AX169" i="3" s="1"/>
  <c r="AX150" i="3"/>
  <c r="AX154" i="3" s="1"/>
  <c r="AX156" i="3" s="1"/>
  <c r="AX158" i="3" s="1"/>
  <c r="FT150" i="3"/>
  <c r="FT154" i="3" s="1"/>
  <c r="FT156" i="3" s="1"/>
  <c r="K150" i="3"/>
  <c r="K154" i="3" s="1"/>
  <c r="K156" i="3" s="1"/>
  <c r="CQ154" i="3"/>
  <c r="CQ156" i="3" s="1"/>
  <c r="CQ158" i="3" s="1"/>
  <c r="CQ160" i="3" s="1"/>
  <c r="AS154" i="3"/>
  <c r="AS156" i="3" s="1"/>
  <c r="AS158" i="3" s="1"/>
  <c r="E160" i="3"/>
  <c r="E162" i="3" s="1"/>
  <c r="E223" i="3" s="1"/>
  <c r="BE193" i="3"/>
  <c r="BE197" i="3" s="1"/>
  <c r="E167" i="3"/>
  <c r="E168" i="3" s="1"/>
  <c r="E169" i="3" s="1"/>
  <c r="E128" i="3"/>
  <c r="E222" i="3" s="1"/>
  <c r="E193" i="3"/>
  <c r="E197" i="3" s="1"/>
  <c r="E199" i="3" s="1"/>
  <c r="BH124" i="3"/>
  <c r="BH167" i="3" s="1"/>
  <c r="BH168" i="3" s="1"/>
  <c r="BH169" i="3" s="1"/>
  <c r="EN193" i="3"/>
  <c r="EN197" i="3" s="1"/>
  <c r="EN199" i="3" s="1"/>
  <c r="FP193" i="3"/>
  <c r="FP197" i="3" s="1"/>
  <c r="FP199" i="3" s="1"/>
  <c r="AB128" i="3"/>
  <c r="AB222" i="3" s="1"/>
  <c r="Q193" i="3"/>
  <c r="Q197" i="3" s="1"/>
  <c r="Q199" i="3" s="1"/>
  <c r="FI128" i="3"/>
  <c r="FI222" i="3" s="1"/>
  <c r="FT167" i="3"/>
  <c r="FT168" i="3" s="1"/>
  <c r="FT169" i="3" s="1"/>
  <c r="H193" i="3"/>
  <c r="H197" i="3" s="1"/>
  <c r="FT128" i="3"/>
  <c r="FT222" i="3" s="1"/>
  <c r="FN193" i="3"/>
  <c r="FN197" i="3" s="1"/>
  <c r="FN199" i="3" s="1"/>
  <c r="CP124" i="3"/>
  <c r="CP167" i="3" s="1"/>
  <c r="CP168" i="3" s="1"/>
  <c r="CP169" i="3" s="1"/>
  <c r="I128" i="3"/>
  <c r="I222" i="3" s="1"/>
  <c r="EF124" i="3"/>
  <c r="EF128" i="3" s="1"/>
  <c r="EF222" i="3" s="1"/>
  <c r="DJ124" i="3"/>
  <c r="DJ128" i="3" s="1"/>
  <c r="DJ222" i="3" s="1"/>
  <c r="ES124" i="3"/>
  <c r="BY124" i="3"/>
  <c r="BY193" i="3" s="1"/>
  <c r="BY197" i="3" s="1"/>
  <c r="BY199" i="3" s="1"/>
  <c r="BY201" i="3" s="1"/>
  <c r="EM124" i="3"/>
  <c r="CO124" i="3"/>
  <c r="CO152" i="3" s="1"/>
  <c r="DM124" i="3"/>
  <c r="I193" i="3"/>
  <c r="I197" i="3" s="1"/>
  <c r="I199" i="3" s="1"/>
  <c r="I167" i="3"/>
  <c r="I168" i="3" s="1"/>
  <c r="I169" i="3" s="1"/>
  <c r="CZ124" i="3"/>
  <c r="CZ167" i="3" s="1"/>
  <c r="CZ168" i="3" s="1"/>
  <c r="CZ169" i="3" s="1"/>
  <c r="BD124" i="3"/>
  <c r="BM128" i="3"/>
  <c r="BM222" i="3" s="1"/>
  <c r="T124" i="3"/>
  <c r="T193" i="3" s="1"/>
  <c r="T197" i="3" s="1"/>
  <c r="T199" i="3" s="1"/>
  <c r="T201" i="3" s="1"/>
  <c r="AQ124" i="3"/>
  <c r="AQ193" i="3" s="1"/>
  <c r="AQ197" i="3" s="1"/>
  <c r="AQ199" i="3" s="1"/>
  <c r="AQ201" i="3" s="1"/>
  <c r="DE124" i="3"/>
  <c r="DE167" i="3" s="1"/>
  <c r="DE168" i="3" s="1"/>
  <c r="DE169" i="3" s="1"/>
  <c r="K128" i="3"/>
  <c r="K222" i="3" s="1"/>
  <c r="BI128" i="3"/>
  <c r="BI222" i="3" s="1"/>
  <c r="AW124" i="3"/>
  <c r="CS128" i="3"/>
  <c r="CS222" i="3" s="1"/>
  <c r="FV124" i="3"/>
  <c r="FV193" i="3" s="1"/>
  <c r="FV197" i="3" s="1"/>
  <c r="FV199" i="3" s="1"/>
  <c r="K167" i="3"/>
  <c r="K168" i="3" s="1"/>
  <c r="K169" i="3" s="1"/>
  <c r="BV124" i="3"/>
  <c r="BV152" i="3" s="1"/>
  <c r="DO124" i="3"/>
  <c r="DO193" i="3" s="1"/>
  <c r="DO197" i="3" s="1"/>
  <c r="DO199" i="3" s="1"/>
  <c r="EU124" i="3"/>
  <c r="DL124" i="3"/>
  <c r="DL128" i="3" s="1"/>
  <c r="DL222" i="3" s="1"/>
  <c r="FJ124" i="3"/>
  <c r="FJ152" i="3" s="1"/>
  <c r="CV124" i="3"/>
  <c r="CV152" i="3" s="1"/>
  <c r="H128" i="3"/>
  <c r="H222" i="3" s="1"/>
  <c r="DY124" i="3"/>
  <c r="EX128" i="3"/>
  <c r="EX222" i="3" s="1"/>
  <c r="BR124" i="3"/>
  <c r="BR128" i="3" s="1"/>
  <c r="BR222" i="3" s="1"/>
  <c r="FQ124" i="3"/>
  <c r="DQ124" i="3"/>
  <c r="DQ152" i="3" s="1"/>
  <c r="AU124" i="3"/>
  <c r="AU152" i="3" s="1"/>
  <c r="J124" i="3"/>
  <c r="AR124" i="3"/>
  <c r="FU124" i="3"/>
  <c r="FU167" i="3" s="1"/>
  <c r="FU168" i="3" s="1"/>
  <c r="FU169" i="3" s="1"/>
  <c r="AA124" i="3"/>
  <c r="EO167" i="3"/>
  <c r="EO168" i="3" s="1"/>
  <c r="EO169" i="3" s="1"/>
  <c r="CM124" i="3"/>
  <c r="F124" i="3"/>
  <c r="FD124" i="3"/>
  <c r="P226" i="3"/>
  <c r="FZ226" i="3" s="1"/>
  <c r="FZ182" i="3"/>
  <c r="GB182" i="3" s="1"/>
  <c r="CC128" i="3"/>
  <c r="CC222" i="3" s="1"/>
  <c r="CW167" i="3"/>
  <c r="CW168" i="3" s="1"/>
  <c r="CW169" i="3" s="1"/>
  <c r="AE167" i="3"/>
  <c r="AE168" i="3" s="1"/>
  <c r="AE169" i="3" s="1"/>
  <c r="DB128" i="3"/>
  <c r="DB222" i="3" s="1"/>
  <c r="DK124" i="3"/>
  <c r="DK152" i="3" s="1"/>
  <c r="DC124" i="3"/>
  <c r="DC152" i="3" s="1"/>
  <c r="U124" i="3"/>
  <c r="U193" i="3" s="1"/>
  <c r="U197" i="3" s="1"/>
  <c r="U199" i="3" s="1"/>
  <c r="U201" i="3" s="1"/>
  <c r="EV124" i="3"/>
  <c r="EV193" i="3" s="1"/>
  <c r="EV197" i="3" s="1"/>
  <c r="EV199" i="3" s="1"/>
  <c r="EV201" i="3" s="1"/>
  <c r="DT124" i="3"/>
  <c r="DT193" i="3" s="1"/>
  <c r="DT197" i="3" s="1"/>
  <c r="DT199" i="3" s="1"/>
  <c r="DT201" i="3" s="1"/>
  <c r="CI156" i="3"/>
  <c r="EW124" i="3"/>
  <c r="EW152" i="3" s="1"/>
  <c r="FL124" i="3"/>
  <c r="CI167" i="3"/>
  <c r="CI168" i="3" s="1"/>
  <c r="CI169" i="3" s="1"/>
  <c r="CI193" i="3"/>
  <c r="CI197" i="3" s="1"/>
  <c r="CI199" i="3" s="1"/>
  <c r="EX167" i="3"/>
  <c r="EX168" i="3" s="1"/>
  <c r="EX169" i="3" s="1"/>
  <c r="BF128" i="3"/>
  <c r="BF222" i="3" s="1"/>
  <c r="H167" i="3"/>
  <c r="H168" i="3" s="1"/>
  <c r="H169" i="3" s="1"/>
  <c r="DP124" i="3"/>
  <c r="DP152" i="3" s="1"/>
  <c r="AS167" i="3"/>
  <c r="AS168" i="3" s="1"/>
  <c r="AS169" i="3" s="1"/>
  <c r="EK124" i="3"/>
  <c r="Q167" i="3"/>
  <c r="Q168" i="3" s="1"/>
  <c r="Q169" i="3" s="1"/>
  <c r="AS128" i="3"/>
  <c r="AS222" i="3" s="1"/>
  <c r="BS124" i="3"/>
  <c r="DZ124" i="3"/>
  <c r="DR124" i="3"/>
  <c r="V124" i="3"/>
  <c r="V193" i="3" s="1"/>
  <c r="V197" i="3" s="1"/>
  <c r="V199" i="3" s="1"/>
  <c r="V201" i="3" s="1"/>
  <c r="EC128" i="3"/>
  <c r="EC222" i="3" s="1"/>
  <c r="BP167" i="3"/>
  <c r="BP168" i="3" s="1"/>
  <c r="BP169" i="3" s="1"/>
  <c r="DA124" i="3"/>
  <c r="CL124" i="3"/>
  <c r="CL152" i="3" s="1"/>
  <c r="AE128" i="3"/>
  <c r="AE222" i="3" s="1"/>
  <c r="R124" i="3"/>
  <c r="D124" i="3"/>
  <c r="ET124" i="3"/>
  <c r="ET193" i="3" s="1"/>
  <c r="ET197" i="3" s="1"/>
  <c r="ET199" i="3" s="1"/>
  <c r="ET201" i="3" s="1"/>
  <c r="BC124" i="3"/>
  <c r="G124" i="3"/>
  <c r="CG124" i="3"/>
  <c r="CG152" i="3" s="1"/>
  <c r="EJ124" i="3"/>
  <c r="DS124" i="3"/>
  <c r="AJ124" i="3"/>
  <c r="AJ193" i="3" s="1"/>
  <c r="AJ197" i="3" s="1"/>
  <c r="AJ199" i="3" s="1"/>
  <c r="AJ201" i="3" s="1"/>
  <c r="EN128" i="3"/>
  <c r="EN222" i="3" s="1"/>
  <c r="Z154" i="3"/>
  <c r="Z156" i="3" s="1"/>
  <c r="Z158" i="3" s="1"/>
  <c r="EB167" i="3"/>
  <c r="EB168" i="3" s="1"/>
  <c r="EB169" i="3" s="1"/>
  <c r="EB128" i="3"/>
  <c r="EB222" i="3" s="1"/>
  <c r="AD124" i="3"/>
  <c r="AD152" i="3" s="1"/>
  <c r="EB193" i="3"/>
  <c r="EB197" i="3" s="1"/>
  <c r="EB199" i="3" s="1"/>
  <c r="BQ124" i="3"/>
  <c r="EN167" i="3"/>
  <c r="EN168" i="3" s="1"/>
  <c r="EN169" i="3" s="1"/>
  <c r="Z128" i="3"/>
  <c r="Z222" i="3" s="1"/>
  <c r="FI193" i="3"/>
  <c r="FI197" i="3" s="1"/>
  <c r="FI199" i="3" s="1"/>
  <c r="FN167" i="3"/>
  <c r="FN168" i="3" s="1"/>
  <c r="FN169" i="3" s="1"/>
  <c r="FI167" i="3"/>
  <c r="FI168" i="3" s="1"/>
  <c r="FI169" i="3" s="1"/>
  <c r="CT128" i="3"/>
  <c r="CT222" i="3" s="1"/>
  <c r="AH124" i="3"/>
  <c r="CT167" i="3"/>
  <c r="CT168" i="3" s="1"/>
  <c r="CT169" i="3" s="1"/>
  <c r="Q128" i="3"/>
  <c r="Q222" i="3" s="1"/>
  <c r="FN128" i="3"/>
  <c r="FN222" i="3" s="1"/>
  <c r="FK124" i="3"/>
  <c r="FK193" i="3" s="1"/>
  <c r="FK197" i="3" s="1"/>
  <c r="FK199" i="3" s="1"/>
  <c r="EY124" i="3"/>
  <c r="DX124" i="3"/>
  <c r="AP124" i="3"/>
  <c r="X124" i="3"/>
  <c r="X193" i="3" s="1"/>
  <c r="X197" i="3" s="1"/>
  <c r="X199" i="3" s="1"/>
  <c r="X201" i="3" s="1"/>
  <c r="CJ124" i="3"/>
  <c r="CJ167" i="3" s="1"/>
  <c r="CJ168" i="3" s="1"/>
  <c r="CJ169" i="3" s="1"/>
  <c r="P124" i="3"/>
  <c r="P193" i="3" s="1"/>
  <c r="P197" i="3" s="1"/>
  <c r="P199" i="3" s="1"/>
  <c r="P201" i="3" s="1"/>
  <c r="FG167" i="3"/>
  <c r="FG168" i="3" s="1"/>
  <c r="FG169" i="3" s="1"/>
  <c r="AN124" i="3"/>
  <c r="AN193" i="3" s="1"/>
  <c r="AN197" i="3" s="1"/>
  <c r="AN199" i="3" s="1"/>
  <c r="AN201" i="3" s="1"/>
  <c r="BX124" i="3"/>
  <c r="BX152" i="3" s="1"/>
  <c r="BB124" i="3"/>
  <c r="FG128" i="3"/>
  <c r="FG222" i="3" s="1"/>
  <c r="BJ124" i="3"/>
  <c r="BJ152" i="3" s="1"/>
  <c r="W124" i="3"/>
  <c r="W193" i="3" s="1"/>
  <c r="W197" i="3" s="1"/>
  <c r="W199" i="3" s="1"/>
  <c r="W201" i="3" s="1"/>
  <c r="DH128" i="3"/>
  <c r="DH222" i="3" s="1"/>
  <c r="DH156" i="3"/>
  <c r="DH158" i="3" s="1"/>
  <c r="DH193" i="3"/>
  <c r="DH197" i="3" s="1"/>
  <c r="DH199" i="3" s="1"/>
  <c r="CA124" i="3"/>
  <c r="CA152" i="3" s="1"/>
  <c r="AV124" i="3"/>
  <c r="AV193" i="3" s="1"/>
  <c r="AV197" i="3" s="1"/>
  <c r="AV199" i="3" s="1"/>
  <c r="AV201" i="3" s="1"/>
  <c r="BA124" i="3"/>
  <c r="Y124" i="3"/>
  <c r="AC124" i="3"/>
  <c r="AC152" i="3" s="1"/>
  <c r="M156" i="3"/>
  <c r="M158" i="3" s="1"/>
  <c r="FW124" i="3"/>
  <c r="FW193" i="3" s="1"/>
  <c r="FW197" i="3" s="1"/>
  <c r="FW199" i="3" s="1"/>
  <c r="FW201" i="3" s="1"/>
  <c r="FH124" i="3"/>
  <c r="FH152" i="3" s="1"/>
  <c r="DW124" i="3"/>
  <c r="DW193" i="3" s="1"/>
  <c r="DW197" i="3" s="1"/>
  <c r="DW199" i="3" s="1"/>
  <c r="DW201" i="3" s="1"/>
  <c r="FP167" i="3"/>
  <c r="FP168" i="3" s="1"/>
  <c r="FP169" i="3" s="1"/>
  <c r="BT124" i="3"/>
  <c r="BT152" i="3" s="1"/>
  <c r="BG124" i="3"/>
  <c r="FP128" i="3"/>
  <c r="FP222" i="3" s="1"/>
  <c r="ER124" i="3"/>
  <c r="CY124" i="3"/>
  <c r="CY193" i="3" s="1"/>
  <c r="CY197" i="3" s="1"/>
  <c r="CY199" i="3" s="1"/>
  <c r="CY201" i="3" s="1"/>
  <c r="AZ124" i="3"/>
  <c r="M128" i="3"/>
  <c r="M222" i="3" s="1"/>
  <c r="CF124" i="3"/>
  <c r="CF193" i="3" s="1"/>
  <c r="CF197" i="3" s="1"/>
  <c r="CF199" i="3" s="1"/>
  <c r="CF201" i="3" s="1"/>
  <c r="S124" i="3"/>
  <c r="CE124" i="3"/>
  <c r="CE152" i="3" s="1"/>
  <c r="DU167" i="3"/>
  <c r="DU168" i="3" s="1"/>
  <c r="DU169" i="3" s="1"/>
  <c r="AG124" i="3"/>
  <c r="AG152" i="3" s="1"/>
  <c r="EZ124" i="3"/>
  <c r="EZ193" i="3" s="1"/>
  <c r="EZ197" i="3" s="1"/>
  <c r="EZ199" i="3" s="1"/>
  <c r="EZ201" i="3" s="1"/>
  <c r="DN124" i="3"/>
  <c r="DN128" i="3" s="1"/>
  <c r="DN222" i="3" s="1"/>
  <c r="FR124" i="3"/>
  <c r="ED124" i="3"/>
  <c r="FF124" i="3"/>
  <c r="FF193" i="3" s="1"/>
  <c r="FF197" i="3" s="1"/>
  <c r="FF199" i="3" s="1"/>
  <c r="FF201" i="3" s="1"/>
  <c r="CB124" i="3"/>
  <c r="M193" i="3"/>
  <c r="M197" i="3" s="1"/>
  <c r="M199" i="3" s="1"/>
  <c r="CR124" i="3"/>
  <c r="CR152" i="3" s="1"/>
  <c r="AO124" i="3"/>
  <c r="DI124" i="3"/>
  <c r="CN124" i="3"/>
  <c r="AI124" i="3"/>
  <c r="AI193" i="3" s="1"/>
  <c r="AI197" i="3" s="1"/>
  <c r="AI199" i="3" s="1"/>
  <c r="AI201" i="3" s="1"/>
  <c r="BU124" i="3"/>
  <c r="BU152" i="3" s="1"/>
  <c r="CX124" i="3"/>
  <c r="O124" i="3"/>
  <c r="EA124" i="3"/>
  <c r="EA152" i="3" s="1"/>
  <c r="FX124" i="3"/>
  <c r="FX152" i="3" s="1"/>
  <c r="CK124" i="3"/>
  <c r="CK152" i="3" s="1"/>
  <c r="CH124" i="3"/>
  <c r="CH193" i="3" s="1"/>
  <c r="CH197" i="3" s="1"/>
  <c r="CH199" i="3" s="1"/>
  <c r="CH201" i="3" s="1"/>
  <c r="FS124" i="3"/>
  <c r="FM124" i="3"/>
  <c r="FM152" i="3" s="1"/>
  <c r="EL124" i="3"/>
  <c r="EL150" i="3" s="1"/>
  <c r="BZ124" i="3"/>
  <c r="BZ193" i="3" s="1"/>
  <c r="BZ197" i="3" s="1"/>
  <c r="BZ199" i="3" s="1"/>
  <c r="BZ201" i="3" s="1"/>
  <c r="AM124" i="3"/>
  <c r="AM193" i="3" s="1"/>
  <c r="AM197" i="3" s="1"/>
  <c r="AM199" i="3" s="1"/>
  <c r="AM201" i="3" s="1"/>
  <c r="N124" i="3"/>
  <c r="BO124" i="3"/>
  <c r="FO124" i="3"/>
  <c r="FO193" i="3" s="1"/>
  <c r="FO197" i="3" s="1"/>
  <c r="FO199" i="3" s="1"/>
  <c r="DF124" i="3"/>
  <c r="FA124" i="3"/>
  <c r="FA152" i="3" s="1"/>
  <c r="AL124" i="3"/>
  <c r="AL193" i="3" s="1"/>
  <c r="AL197" i="3" s="1"/>
  <c r="AL199" i="3" s="1"/>
  <c r="AL201" i="3" s="1"/>
  <c r="EH124" i="3"/>
  <c r="AY124" i="3"/>
  <c r="AK124" i="3"/>
  <c r="AK193" i="3" s="1"/>
  <c r="AK197" i="3" s="1"/>
  <c r="AK199" i="3" s="1"/>
  <c r="AK201" i="3" s="1"/>
  <c r="DD124" i="3"/>
  <c r="EQ124" i="3"/>
  <c r="EQ152" i="3" s="1"/>
  <c r="CU124" i="3"/>
  <c r="EE124" i="3"/>
  <c r="EI124" i="3"/>
  <c r="BN124" i="3"/>
  <c r="FC124" i="3"/>
  <c r="FC152" i="3" s="1"/>
  <c r="BK124" i="3"/>
  <c r="DG124" i="3"/>
  <c r="FB124" i="3"/>
  <c r="L124" i="3"/>
  <c r="BW124" i="3"/>
  <c r="BW152" i="3" s="1"/>
  <c r="EG128" i="3"/>
  <c r="EG222" i="3" s="1"/>
  <c r="EM167" i="3"/>
  <c r="EM168" i="3" s="1"/>
  <c r="EM169" i="3" s="1"/>
  <c r="BL167" i="3"/>
  <c r="BL168" i="3" s="1"/>
  <c r="BL169" i="3" s="1"/>
  <c r="FZ148" i="3"/>
  <c r="C228" i="3"/>
  <c r="FZ228" i="3" s="1"/>
  <c r="FZ219" i="3"/>
  <c r="DV160" i="3"/>
  <c r="FG160" i="3"/>
  <c r="C267" i="3"/>
  <c r="FZ109" i="3"/>
  <c r="DM19" i="9" l="1"/>
  <c r="CE19" i="9"/>
  <c r="EQ19" i="9"/>
  <c r="I19" i="9"/>
  <c r="EA19" i="9"/>
  <c r="L19" i="9"/>
  <c r="L142" i="9" s="1"/>
  <c r="DG19" i="9"/>
  <c r="U19" i="9"/>
  <c r="CX19" i="9"/>
  <c r="H19" i="9"/>
  <c r="AI19" i="9"/>
  <c r="AI154" i="9" s="1"/>
  <c r="AI156" i="9" s="1"/>
  <c r="AI158" i="9" s="1"/>
  <c r="V19" i="9"/>
  <c r="V154" i="9" s="1"/>
  <c r="V156" i="9" s="1"/>
  <c r="D19" i="9"/>
  <c r="D144" i="9" s="1"/>
  <c r="DZ19" i="9"/>
  <c r="CI19" i="9"/>
  <c r="FD19" i="9"/>
  <c r="DC19" i="9"/>
  <c r="DC152" i="9" s="1"/>
  <c r="EF19" i="9"/>
  <c r="EF192" i="9" s="1"/>
  <c r="EZ19" i="9"/>
  <c r="CO19" i="9"/>
  <c r="X19" i="9"/>
  <c r="FT19" i="9"/>
  <c r="FF19" i="9"/>
  <c r="FF142" i="9" s="1"/>
  <c r="DH19" i="9"/>
  <c r="DH192" i="9" s="1"/>
  <c r="DQ19" i="9"/>
  <c r="DQ142" i="9" s="1"/>
  <c r="AA19" i="9"/>
  <c r="AA192" i="9" s="1"/>
  <c r="BT19" i="9"/>
  <c r="CV19" i="9"/>
  <c r="EU19" i="9"/>
  <c r="EU142" i="9" s="1"/>
  <c r="DY19" i="9"/>
  <c r="DY142" i="9" s="1"/>
  <c r="CK19" i="9"/>
  <c r="CJ19" i="9"/>
  <c r="FG19" i="9"/>
  <c r="CA19" i="9"/>
  <c r="CU19" i="9"/>
  <c r="CU152" i="9" s="1"/>
  <c r="DI19" i="9"/>
  <c r="DI192" i="9" s="1"/>
  <c r="EN19" i="9"/>
  <c r="EN192" i="9" s="1"/>
  <c r="FS19" i="9"/>
  <c r="FS160" i="9" s="1"/>
  <c r="FS162" i="9" s="1"/>
  <c r="FS223" i="9" s="1"/>
  <c r="FS224" i="9" s="1"/>
  <c r="BA19" i="9"/>
  <c r="W19" i="9"/>
  <c r="W144" i="9" s="1"/>
  <c r="DL19" i="9"/>
  <c r="DL192" i="9" s="1"/>
  <c r="FU19" i="9"/>
  <c r="FU144" i="9" s="1"/>
  <c r="DD19" i="9"/>
  <c r="DD142" i="9" s="1"/>
  <c r="BG19" i="9"/>
  <c r="DT19" i="9"/>
  <c r="DT192" i="9" s="1"/>
  <c r="BL19" i="9"/>
  <c r="BL142" i="9" s="1"/>
  <c r="AQ19" i="9"/>
  <c r="AQ144" i="9" s="1"/>
  <c r="EV19" i="9"/>
  <c r="EV154" i="9" s="1"/>
  <c r="EV156" i="9" s="1"/>
  <c r="EV158" i="9" s="1"/>
  <c r="AL19" i="9"/>
  <c r="AL192" i="9" s="1"/>
  <c r="AH19" i="9"/>
  <c r="AH192" i="9" s="1"/>
  <c r="CT19" i="9"/>
  <c r="CT144" i="9" s="1"/>
  <c r="FI19" i="9"/>
  <c r="FI144" i="9" s="1"/>
  <c r="CF19" i="9"/>
  <c r="CF192" i="9" s="1"/>
  <c r="AO19" i="9"/>
  <c r="AO192" i="9" s="1"/>
  <c r="BS19" i="9"/>
  <c r="BS192" i="9" s="1"/>
  <c r="EW19" i="9"/>
  <c r="DP19" i="9"/>
  <c r="DP158" i="9" s="1"/>
  <c r="FE19" i="9"/>
  <c r="FE192" i="9" s="1"/>
  <c r="FX19" i="9"/>
  <c r="FX156" i="9" s="1"/>
  <c r="DK19" i="9"/>
  <c r="DK142" i="9" s="1"/>
  <c r="AX19" i="9"/>
  <c r="AX142" i="9" s="1"/>
  <c r="FQ19" i="9"/>
  <c r="FQ144" i="9" s="1"/>
  <c r="BZ19" i="9"/>
  <c r="BZ192" i="9" s="1"/>
  <c r="BX19" i="9"/>
  <c r="FB19" i="9"/>
  <c r="FB144" i="9" s="1"/>
  <c r="BE19" i="9"/>
  <c r="BE144" i="9" s="1"/>
  <c r="DX19" i="9"/>
  <c r="DX160" i="9" s="1"/>
  <c r="DX162" i="9" s="1"/>
  <c r="DX223" i="9" s="1"/>
  <c r="DX224" i="9" s="1"/>
  <c r="DX227" i="9" s="1"/>
  <c r="FM142" i="9"/>
  <c r="FM144" i="9"/>
  <c r="FM192" i="9"/>
  <c r="FM152" i="9"/>
  <c r="R192" i="9"/>
  <c r="R142" i="9"/>
  <c r="R144" i="9"/>
  <c r="R152" i="9"/>
  <c r="R154" i="9" s="1"/>
  <c r="R156" i="9" s="1"/>
  <c r="FA142" i="9"/>
  <c r="FA144" i="9"/>
  <c r="FA192" i="9"/>
  <c r="FA152" i="9"/>
  <c r="AR144" i="9"/>
  <c r="AR142" i="9"/>
  <c r="AR192" i="9"/>
  <c r="AR152" i="9"/>
  <c r="CQ192" i="9"/>
  <c r="CQ144" i="9"/>
  <c r="CQ142" i="9"/>
  <c r="CQ152" i="9"/>
  <c r="AM144" i="9"/>
  <c r="AM154" i="9"/>
  <c r="AM156" i="9" s="1"/>
  <c r="AM142" i="9"/>
  <c r="AM192" i="9"/>
  <c r="BQ192" i="9"/>
  <c r="BQ142" i="9"/>
  <c r="BQ144" i="9"/>
  <c r="BQ152" i="9"/>
  <c r="EO142" i="9"/>
  <c r="EO154" i="9"/>
  <c r="EO156" i="9" s="1"/>
  <c r="EO144" i="9"/>
  <c r="EO192" i="9"/>
  <c r="EY144" i="9"/>
  <c r="EY142" i="9"/>
  <c r="EY192" i="9"/>
  <c r="EY152" i="9"/>
  <c r="EZ144" i="9"/>
  <c r="EZ192" i="9"/>
  <c r="EZ142" i="9"/>
  <c r="EZ154" i="9"/>
  <c r="EZ156" i="9" s="1"/>
  <c r="EZ158" i="9" s="1"/>
  <c r="FI192" i="9"/>
  <c r="FI142" i="9"/>
  <c r="AN142" i="9"/>
  <c r="AN144" i="9"/>
  <c r="AN192" i="9"/>
  <c r="AN154" i="9"/>
  <c r="AN156" i="9" s="1"/>
  <c r="AS192" i="9"/>
  <c r="AS142" i="9"/>
  <c r="AS144" i="9"/>
  <c r="AS152" i="9"/>
  <c r="CW192" i="9"/>
  <c r="CW154" i="9"/>
  <c r="CW156" i="9" s="1"/>
  <c r="CW144" i="9"/>
  <c r="CW142" i="9"/>
  <c r="BV192" i="9"/>
  <c r="BV142" i="9"/>
  <c r="BV144" i="9"/>
  <c r="BV152" i="9"/>
  <c r="AG144" i="9"/>
  <c r="AG152" i="9"/>
  <c r="AG192" i="9"/>
  <c r="AG142" i="9"/>
  <c r="DA158" i="9"/>
  <c r="DA144" i="9"/>
  <c r="DA142" i="9"/>
  <c r="DA192" i="9"/>
  <c r="DA160" i="9"/>
  <c r="DA162" i="9" s="1"/>
  <c r="DA223" i="9" s="1"/>
  <c r="DA224" i="9" s="1"/>
  <c r="DA154" i="9"/>
  <c r="DA156" i="9"/>
  <c r="CH192" i="9"/>
  <c r="CH144" i="9"/>
  <c r="CH142" i="9"/>
  <c r="CH154" i="9"/>
  <c r="CH156" i="9" s="1"/>
  <c r="BP142" i="9"/>
  <c r="BP144" i="9"/>
  <c r="BP192" i="9"/>
  <c r="BP154" i="9"/>
  <c r="BP156" i="9" s="1"/>
  <c r="BP158" i="9" s="1"/>
  <c r="CO192" i="9"/>
  <c r="CO144" i="9"/>
  <c r="CO142" i="9"/>
  <c r="CO152" i="9"/>
  <c r="X144" i="9"/>
  <c r="X142" i="9"/>
  <c r="X192" i="9"/>
  <c r="X154" i="9"/>
  <c r="X156" i="9" s="1"/>
  <c r="X158" i="9" s="1"/>
  <c r="BS144" i="9"/>
  <c r="BS142" i="9"/>
  <c r="EW152" i="9"/>
  <c r="EW142" i="9"/>
  <c r="EW144" i="9"/>
  <c r="EW192" i="9"/>
  <c r="FR158" i="9"/>
  <c r="FR154" i="9"/>
  <c r="FR160" i="9"/>
  <c r="FR162" i="9" s="1"/>
  <c r="FR223" i="9" s="1"/>
  <c r="FR224" i="9" s="1"/>
  <c r="FR144" i="9"/>
  <c r="FR192" i="9"/>
  <c r="FR142" i="9"/>
  <c r="FR156" i="9"/>
  <c r="DB158" i="9"/>
  <c r="DB154" i="9"/>
  <c r="DB156" i="9"/>
  <c r="DB160" i="9"/>
  <c r="DB162" i="9" s="1"/>
  <c r="DB223" i="9" s="1"/>
  <c r="DB224" i="9" s="1"/>
  <c r="DB227" i="9" s="1"/>
  <c r="DB142" i="9"/>
  <c r="DB192" i="9"/>
  <c r="DB144" i="9"/>
  <c r="DR142" i="9"/>
  <c r="DR144" i="9"/>
  <c r="DR192" i="9"/>
  <c r="DR152" i="9"/>
  <c r="CD158" i="9"/>
  <c r="CD160" i="9"/>
  <c r="CD162" i="9" s="1"/>
  <c r="CD223" i="9" s="1"/>
  <c r="CD224" i="9" s="1"/>
  <c r="CD227" i="9" s="1"/>
  <c r="CD142" i="9"/>
  <c r="CD144" i="9"/>
  <c r="CD192" i="9"/>
  <c r="CD154" i="9"/>
  <c r="CD156" i="9"/>
  <c r="ED144" i="9"/>
  <c r="ED192" i="9"/>
  <c r="ED142" i="9"/>
  <c r="ED152" i="9"/>
  <c r="EI144" i="9"/>
  <c r="EI152" i="9"/>
  <c r="EI142" i="9"/>
  <c r="EI192" i="9"/>
  <c r="DU142" i="9"/>
  <c r="DU144" i="9"/>
  <c r="DU192" i="9"/>
  <c r="DU154" i="9"/>
  <c r="DU156" i="9" s="1"/>
  <c r="CC144" i="9"/>
  <c r="CC192" i="9"/>
  <c r="CC142" i="9"/>
  <c r="CC154" i="9"/>
  <c r="CC156" i="9" s="1"/>
  <c r="BO152" i="9"/>
  <c r="BO144" i="9"/>
  <c r="BO142" i="9"/>
  <c r="BO192" i="9"/>
  <c r="BT158" i="9"/>
  <c r="BT144" i="9"/>
  <c r="BT192" i="9"/>
  <c r="BT142" i="9"/>
  <c r="BT154" i="9"/>
  <c r="BT156" i="9"/>
  <c r="BT160" i="9"/>
  <c r="BT162" i="9" s="1"/>
  <c r="BT223" i="9" s="1"/>
  <c r="BT224" i="9" s="1"/>
  <c r="BT227" i="9" s="1"/>
  <c r="CA158" i="9"/>
  <c r="CA192" i="9"/>
  <c r="CA142" i="9"/>
  <c r="CA144" i="9"/>
  <c r="CA154" i="9"/>
  <c r="CA160" i="9"/>
  <c r="CA162" i="9" s="1"/>
  <c r="CA223" i="9" s="1"/>
  <c r="CA224" i="9" s="1"/>
  <c r="CA227" i="9" s="1"/>
  <c r="CA156" i="9"/>
  <c r="FZ19" i="9"/>
  <c r="FX154" i="9"/>
  <c r="CS158" i="9"/>
  <c r="CS144" i="9"/>
  <c r="CS192" i="9"/>
  <c r="CS142" i="9"/>
  <c r="CS156" i="9"/>
  <c r="CS154" i="9"/>
  <c r="CS160" i="9"/>
  <c r="CS162" i="9" s="1"/>
  <c r="CS223" i="9" s="1"/>
  <c r="CS224" i="9" s="1"/>
  <c r="CS227" i="9" s="1"/>
  <c r="BR152" i="9"/>
  <c r="BR144" i="9"/>
  <c r="BR142" i="9"/>
  <c r="BR192" i="9"/>
  <c r="EK192" i="9"/>
  <c r="EK144" i="9"/>
  <c r="EK142" i="9"/>
  <c r="EK152" i="9"/>
  <c r="FL144" i="9"/>
  <c r="FL192" i="9"/>
  <c r="FL142" i="9"/>
  <c r="FL152" i="9"/>
  <c r="CB152" i="9"/>
  <c r="CB142" i="9"/>
  <c r="CB144" i="9"/>
  <c r="CB192" i="9"/>
  <c r="DE144" i="9"/>
  <c r="DE142" i="9"/>
  <c r="DE192" i="9"/>
  <c r="DE154" i="9"/>
  <c r="DE156" i="9" s="1"/>
  <c r="Y144" i="9"/>
  <c r="Y192" i="9"/>
  <c r="Y152" i="9"/>
  <c r="Y142" i="9"/>
  <c r="FP142" i="9"/>
  <c r="FP192" i="9"/>
  <c r="FP144" i="9"/>
  <c r="FP152" i="9"/>
  <c r="BN142" i="9"/>
  <c r="BN144" i="9"/>
  <c r="BN192" i="9"/>
  <c r="BN152" i="9"/>
  <c r="BD192" i="9"/>
  <c r="BD144" i="9"/>
  <c r="BD142" i="9"/>
  <c r="BD152" i="9"/>
  <c r="FT192" i="9"/>
  <c r="FT144" i="9"/>
  <c r="FT142" i="9"/>
  <c r="FT154" i="9"/>
  <c r="FT156" i="9" s="1"/>
  <c r="FT158" i="9" s="1"/>
  <c r="CV158" i="9"/>
  <c r="CV160" i="9"/>
  <c r="CV162" i="9" s="1"/>
  <c r="CV223" i="9" s="1"/>
  <c r="CV224" i="9" s="1"/>
  <c r="CV227" i="9" s="1"/>
  <c r="CV156" i="9"/>
  <c r="CV154" i="9"/>
  <c r="CV192" i="9"/>
  <c r="CV142" i="9"/>
  <c r="CV144" i="9"/>
  <c r="BM144" i="9"/>
  <c r="BM192" i="9"/>
  <c r="BM142" i="9"/>
  <c r="BM154" i="9"/>
  <c r="BM156" i="9" s="1"/>
  <c r="FE142" i="9"/>
  <c r="EX154" i="9"/>
  <c r="EX156" i="9" s="1"/>
  <c r="EX192" i="9"/>
  <c r="EX144" i="9"/>
  <c r="EX142" i="9"/>
  <c r="AP152" i="9"/>
  <c r="AP144" i="9"/>
  <c r="AP192" i="9"/>
  <c r="AP142" i="9"/>
  <c r="FH192" i="9"/>
  <c r="FH144" i="9"/>
  <c r="FH142" i="9"/>
  <c r="FH154" i="9"/>
  <c r="FH156" i="9" s="1"/>
  <c r="F144" i="9"/>
  <c r="F192" i="9"/>
  <c r="F142" i="9"/>
  <c r="F152" i="9"/>
  <c r="BJ142" i="9"/>
  <c r="BJ192" i="9"/>
  <c r="BJ144" i="9"/>
  <c r="BJ152" i="9"/>
  <c r="FK152" i="9"/>
  <c r="FK142" i="9"/>
  <c r="FK192" i="9"/>
  <c r="FK144" i="9"/>
  <c r="FN144" i="9"/>
  <c r="FN192" i="9"/>
  <c r="FN142" i="9"/>
  <c r="FN152" i="9"/>
  <c r="T142" i="9"/>
  <c r="T192" i="9"/>
  <c r="T144" i="9"/>
  <c r="T154" i="9"/>
  <c r="T156" i="9" s="1"/>
  <c r="T158" i="9" s="1"/>
  <c r="DN142" i="9"/>
  <c r="DN144" i="9"/>
  <c r="DN192" i="9"/>
  <c r="DN152" i="9"/>
  <c r="U144" i="9"/>
  <c r="U192" i="9"/>
  <c r="U142" i="9"/>
  <c r="U154" i="9"/>
  <c r="U156" i="9" s="1"/>
  <c r="U158" i="9" s="1"/>
  <c r="BG152" i="9"/>
  <c r="BG192" i="9"/>
  <c r="BG144" i="9"/>
  <c r="BG142" i="9"/>
  <c r="DG158" i="9"/>
  <c r="DG142" i="9"/>
  <c r="DG160" i="9"/>
  <c r="DG162" i="9" s="1"/>
  <c r="DG223" i="9" s="1"/>
  <c r="DG224" i="9" s="1"/>
  <c r="DG227" i="9" s="1"/>
  <c r="DG156" i="9"/>
  <c r="DG154" i="9"/>
  <c r="DG192" i="9"/>
  <c r="DG144" i="9"/>
  <c r="BX158" i="9"/>
  <c r="BX156" i="9"/>
  <c r="BX160" i="9"/>
  <c r="BX162" i="9" s="1"/>
  <c r="BX223" i="9" s="1"/>
  <c r="BX224" i="9" s="1"/>
  <c r="BX227" i="9" s="1"/>
  <c r="BX144" i="9"/>
  <c r="BX142" i="9"/>
  <c r="BX192" i="9"/>
  <c r="BX154" i="9"/>
  <c r="BI144" i="9"/>
  <c r="BI192" i="9"/>
  <c r="BI142" i="9"/>
  <c r="BI154" i="9"/>
  <c r="BI156" i="9" s="1"/>
  <c r="BI158" i="9" s="1"/>
  <c r="AZ192" i="9"/>
  <c r="AZ144" i="9"/>
  <c r="AZ142" i="9"/>
  <c r="AZ152" i="9"/>
  <c r="BK144" i="9"/>
  <c r="BK142" i="9"/>
  <c r="BK192" i="9"/>
  <c r="BK152" i="9"/>
  <c r="DO152" i="9"/>
  <c r="DO144" i="9"/>
  <c r="DO142" i="9"/>
  <c r="DO192" i="9"/>
  <c r="EH142" i="9"/>
  <c r="EH144" i="9"/>
  <c r="EH192" i="9"/>
  <c r="EH154" i="9"/>
  <c r="EH156" i="9" s="1"/>
  <c r="EH158" i="9" s="1"/>
  <c r="CZ192" i="9"/>
  <c r="CZ142" i="9"/>
  <c r="CZ144" i="9"/>
  <c r="CZ152" i="9"/>
  <c r="AD144" i="9"/>
  <c r="AD142" i="9"/>
  <c r="AD192" i="9"/>
  <c r="AD152" i="9"/>
  <c r="DF192" i="9"/>
  <c r="DF144" i="9"/>
  <c r="DF142" i="9"/>
  <c r="DF152" i="9"/>
  <c r="AI144" i="9"/>
  <c r="H144" i="9"/>
  <c r="H152" i="9"/>
  <c r="H142" i="9"/>
  <c r="H192" i="9"/>
  <c r="BA152" i="9"/>
  <c r="BA192" i="9"/>
  <c r="BA142" i="9"/>
  <c r="BA144" i="9"/>
  <c r="C192" i="9"/>
  <c r="C142" i="9"/>
  <c r="C144" i="9"/>
  <c r="C152" i="9"/>
  <c r="DV154" i="9"/>
  <c r="DV156" i="9" s="1"/>
  <c r="DV144" i="9"/>
  <c r="DV142" i="9"/>
  <c r="DV192" i="9"/>
  <c r="EB144" i="9"/>
  <c r="EB142" i="9"/>
  <c r="EB152" i="9"/>
  <c r="EB192" i="9"/>
  <c r="BC192" i="9"/>
  <c r="BC142" i="9"/>
  <c r="BC144" i="9"/>
  <c r="BC152" i="9"/>
  <c r="P144" i="9"/>
  <c r="P142" i="9"/>
  <c r="P154" i="9"/>
  <c r="P156" i="9" s="1"/>
  <c r="P192" i="9"/>
  <c r="Z158" i="9"/>
  <c r="Z144" i="9"/>
  <c r="Z192" i="9"/>
  <c r="Z142" i="9"/>
  <c r="Z154" i="9"/>
  <c r="Z156" i="9"/>
  <c r="Z160" i="9"/>
  <c r="Z162" i="9" s="1"/>
  <c r="Z223" i="9" s="1"/>
  <c r="Z224" i="9" s="1"/>
  <c r="N144" i="9"/>
  <c r="N192" i="9"/>
  <c r="N142" i="9"/>
  <c r="N152" i="9"/>
  <c r="M142" i="9"/>
  <c r="M192" i="9"/>
  <c r="M144" i="9"/>
  <c r="M152" i="9"/>
  <c r="D192" i="9"/>
  <c r="CN144" i="9"/>
  <c r="CN192" i="9"/>
  <c r="CN152" i="9"/>
  <c r="CN142" i="9"/>
  <c r="EJ192" i="9"/>
  <c r="EJ152" i="9"/>
  <c r="EJ142" i="9"/>
  <c r="EJ144" i="9"/>
  <c r="BU158" i="9"/>
  <c r="BU192" i="9"/>
  <c r="BU142" i="9"/>
  <c r="BU144" i="9"/>
  <c r="BU160" i="9"/>
  <c r="BU162" i="9" s="1"/>
  <c r="BU223" i="9" s="1"/>
  <c r="BU224" i="9" s="1"/>
  <c r="BU227" i="9" s="1"/>
  <c r="BU154" i="9"/>
  <c r="BU156" i="9"/>
  <c r="FJ144" i="9"/>
  <c r="FJ192" i="9"/>
  <c r="FJ142" i="9"/>
  <c r="FJ152" i="9"/>
  <c r="AU158" i="9"/>
  <c r="AU144" i="9"/>
  <c r="AU192" i="9"/>
  <c r="AU142" i="9"/>
  <c r="AU160" i="9"/>
  <c r="AU162" i="9" s="1"/>
  <c r="AU223" i="9" s="1"/>
  <c r="AU224" i="9" s="1"/>
  <c r="AU227" i="9" s="1"/>
  <c r="AU154" i="9"/>
  <c r="AU156" i="9"/>
  <c r="DJ192" i="9"/>
  <c r="DJ144" i="9"/>
  <c r="DJ142" i="9"/>
  <c r="DJ152" i="9"/>
  <c r="O142" i="9"/>
  <c r="O144" i="9"/>
  <c r="O192" i="9"/>
  <c r="O152" i="9"/>
  <c r="AW158" i="9"/>
  <c r="AW142" i="9"/>
  <c r="AW192" i="9"/>
  <c r="AW144" i="9"/>
  <c r="AW160" i="9"/>
  <c r="AW162" i="9" s="1"/>
  <c r="AW223" i="9" s="1"/>
  <c r="AW224" i="9" s="1"/>
  <c r="AW156" i="9"/>
  <c r="AW154" i="9"/>
  <c r="CE192" i="9"/>
  <c r="CE154" i="9"/>
  <c r="CE156" i="9" s="1"/>
  <c r="CE144" i="9"/>
  <c r="CE142" i="9"/>
  <c r="EC158" i="9"/>
  <c r="EC160" i="9"/>
  <c r="EC162" i="9" s="1"/>
  <c r="EC223" i="9" s="1"/>
  <c r="EC224" i="9" s="1"/>
  <c r="EC154" i="9"/>
  <c r="EC144" i="9"/>
  <c r="EC192" i="9"/>
  <c r="EC142" i="9"/>
  <c r="EC156" i="9"/>
  <c r="V144" i="9"/>
  <c r="AK192" i="9"/>
  <c r="AK144" i="9"/>
  <c r="AK142" i="9"/>
  <c r="AK154" i="9"/>
  <c r="AK156" i="9" s="1"/>
  <c r="AK158" i="9" s="1"/>
  <c r="CX192" i="9"/>
  <c r="CX144" i="9"/>
  <c r="CX142" i="9"/>
  <c r="CX152" i="9"/>
  <c r="EM142" i="9"/>
  <c r="EM192" i="9"/>
  <c r="EM144" i="9"/>
  <c r="EM154" i="9"/>
  <c r="EM156" i="9" s="1"/>
  <c r="EM158" i="9" s="1"/>
  <c r="E152" i="9"/>
  <c r="E192" i="9"/>
  <c r="E144" i="9"/>
  <c r="E142" i="9"/>
  <c r="FO144" i="9"/>
  <c r="FO142" i="9"/>
  <c r="FO152" i="9"/>
  <c r="FO192" i="9"/>
  <c r="CP142" i="9"/>
  <c r="CP144" i="9"/>
  <c r="CP152" i="9"/>
  <c r="CP192" i="9"/>
  <c r="BB192" i="9"/>
  <c r="BB142" i="9"/>
  <c r="BB144" i="9"/>
  <c r="BB152" i="9"/>
  <c r="CR158" i="9"/>
  <c r="CR142" i="9"/>
  <c r="CR192" i="9"/>
  <c r="CR144" i="9"/>
  <c r="CR156" i="9"/>
  <c r="CR160" i="9"/>
  <c r="CR162" i="9" s="1"/>
  <c r="CR223" i="9" s="1"/>
  <c r="CR224" i="9" s="1"/>
  <c r="CR227" i="9" s="1"/>
  <c r="CR154" i="9"/>
  <c r="ES144" i="9"/>
  <c r="ES192" i="9"/>
  <c r="ES142" i="9"/>
  <c r="ES154" i="9"/>
  <c r="ES156" i="9" s="1"/>
  <c r="ES158" i="9" s="1"/>
  <c r="K192" i="9"/>
  <c r="K144" i="9"/>
  <c r="K142" i="9"/>
  <c r="K154" i="9"/>
  <c r="K156" i="9" s="1"/>
  <c r="I192" i="9"/>
  <c r="I142" i="9"/>
  <c r="I144" i="9"/>
  <c r="I152" i="9"/>
  <c r="BH192" i="9"/>
  <c r="BH144" i="9"/>
  <c r="BH142" i="9"/>
  <c r="BH152" i="9"/>
  <c r="DZ192" i="9"/>
  <c r="DZ144" i="9"/>
  <c r="DZ142" i="9"/>
  <c r="DZ152" i="9"/>
  <c r="AT152" i="9"/>
  <c r="AT142" i="9"/>
  <c r="AT192" i="9"/>
  <c r="AT144" i="9"/>
  <c r="CI192" i="9"/>
  <c r="CI142" i="9"/>
  <c r="CI144" i="9"/>
  <c r="CI152" i="9"/>
  <c r="EG192" i="9"/>
  <c r="EG154" i="9"/>
  <c r="EG156" i="9" s="1"/>
  <c r="EG142" i="9"/>
  <c r="EG144" i="9"/>
  <c r="CG158" i="9"/>
  <c r="CG192" i="9"/>
  <c r="CG144" i="9"/>
  <c r="CG142" i="9"/>
  <c r="CG156" i="9"/>
  <c r="CG154" i="9"/>
  <c r="CG160" i="9"/>
  <c r="CG162" i="9" s="1"/>
  <c r="CG223" i="9" s="1"/>
  <c r="CG224" i="9" s="1"/>
  <c r="CG227" i="9" s="1"/>
  <c r="AV192" i="9"/>
  <c r="AV144" i="9"/>
  <c r="AV142" i="9"/>
  <c r="AV154" i="9"/>
  <c r="AV156" i="9" s="1"/>
  <c r="DS144" i="9"/>
  <c r="DS142" i="9"/>
  <c r="DS192" i="9"/>
  <c r="DS152" i="9"/>
  <c r="BY192" i="9"/>
  <c r="BY144" i="9"/>
  <c r="BY142" i="9"/>
  <c r="BY154" i="9"/>
  <c r="BY156" i="9" s="1"/>
  <c r="EE142" i="9"/>
  <c r="EE144" i="9"/>
  <c r="EE192" i="9"/>
  <c r="EE154" i="9"/>
  <c r="EE156" i="9" s="1"/>
  <c r="FV144" i="9"/>
  <c r="FV152" i="9"/>
  <c r="FV142" i="9"/>
  <c r="FV192" i="9"/>
  <c r="EP158" i="9"/>
  <c r="EP142" i="9"/>
  <c r="EP192" i="9"/>
  <c r="EP144" i="9"/>
  <c r="EP156" i="9"/>
  <c r="EP154" i="9"/>
  <c r="EP160" i="9"/>
  <c r="EP162" i="9" s="1"/>
  <c r="EP223" i="9" s="1"/>
  <c r="EP224" i="9" s="1"/>
  <c r="EP227" i="9" s="1"/>
  <c r="CL152" i="9"/>
  <c r="CL192" i="9"/>
  <c r="CL142" i="9"/>
  <c r="CL144" i="9"/>
  <c r="DM142" i="9"/>
  <c r="DM154" i="9"/>
  <c r="DM156" i="9" s="1"/>
  <c r="DM192" i="9"/>
  <c r="DM144" i="9"/>
  <c r="FD144" i="9"/>
  <c r="FD192" i="9"/>
  <c r="FD154" i="9"/>
  <c r="FD156" i="9" s="1"/>
  <c r="FD142" i="9"/>
  <c r="CK142" i="9"/>
  <c r="CK144" i="9"/>
  <c r="CK192" i="9"/>
  <c r="CK152" i="9"/>
  <c r="J192" i="9"/>
  <c r="J142" i="9"/>
  <c r="J144" i="9"/>
  <c r="J152" i="9"/>
  <c r="AF192" i="9"/>
  <c r="AF142" i="9"/>
  <c r="AF144" i="9"/>
  <c r="AF154" i="9"/>
  <c r="AF156" i="9" s="1"/>
  <c r="AB142" i="9"/>
  <c r="AB192" i="9"/>
  <c r="AB144" i="9"/>
  <c r="AB152" i="9"/>
  <c r="AE142" i="9"/>
  <c r="AE154" i="9"/>
  <c r="AE156" i="9" s="1"/>
  <c r="AE144" i="9"/>
  <c r="AE192" i="9"/>
  <c r="EL152" i="9"/>
  <c r="EL142" i="9"/>
  <c r="EL144" i="9"/>
  <c r="EL192" i="9"/>
  <c r="G142" i="9"/>
  <c r="G192" i="9"/>
  <c r="G144" i="9"/>
  <c r="G152" i="9"/>
  <c r="CM152" i="9"/>
  <c r="CM192" i="9"/>
  <c r="CM144" i="9"/>
  <c r="CM142" i="9"/>
  <c r="ET192" i="9"/>
  <c r="ET142" i="9"/>
  <c r="ET144" i="9"/>
  <c r="ET154" i="9"/>
  <c r="ET156" i="9" s="1"/>
  <c r="AC192" i="9"/>
  <c r="AC142" i="9"/>
  <c r="AC144" i="9"/>
  <c r="AC152" i="9"/>
  <c r="EQ192" i="9"/>
  <c r="EQ142" i="9"/>
  <c r="EQ144" i="9"/>
  <c r="EQ152" i="9"/>
  <c r="ER158" i="9"/>
  <c r="ER144" i="9"/>
  <c r="ER192" i="9"/>
  <c r="ER142" i="9"/>
  <c r="ER160" i="9"/>
  <c r="ER162" i="9" s="1"/>
  <c r="ER223" i="9" s="1"/>
  <c r="ER224" i="9" s="1"/>
  <c r="ER154" i="9"/>
  <c r="ER156" i="9"/>
  <c r="FS154" i="9"/>
  <c r="CJ152" i="9"/>
  <c r="CJ142" i="9"/>
  <c r="CJ192" i="9"/>
  <c r="CJ144" i="9"/>
  <c r="CT192" i="9"/>
  <c r="S142" i="9"/>
  <c r="S144" i="9"/>
  <c r="S192" i="9"/>
  <c r="S152" i="9"/>
  <c r="FW192" i="9"/>
  <c r="FW142" i="9"/>
  <c r="FW144" i="9"/>
  <c r="FW154" i="9"/>
  <c r="FW156" i="9" s="1"/>
  <c r="FW158" i="9" s="1"/>
  <c r="Q144" i="9"/>
  <c r="Q192" i="9"/>
  <c r="Q142" i="9"/>
  <c r="Q152" i="9"/>
  <c r="FC142" i="9"/>
  <c r="FC144" i="9"/>
  <c r="FC192" i="9"/>
  <c r="FC152" i="9"/>
  <c r="BF192" i="9"/>
  <c r="BF142" i="9"/>
  <c r="BF144" i="9"/>
  <c r="BF152" i="9"/>
  <c r="DW192" i="9"/>
  <c r="DW144" i="9"/>
  <c r="DW142" i="9"/>
  <c r="DW154" i="9"/>
  <c r="DW156" i="9" s="1"/>
  <c r="DW158" i="9" s="1"/>
  <c r="BW192" i="9"/>
  <c r="BW144" i="9"/>
  <c r="BW142" i="9"/>
  <c r="BW152" i="9"/>
  <c r="CY144" i="9"/>
  <c r="CY142" i="9"/>
  <c r="CY154" i="9"/>
  <c r="CY156" i="9" s="1"/>
  <c r="CY158" i="9" s="1"/>
  <c r="CY192" i="9"/>
  <c r="EA142" i="9"/>
  <c r="EA144" i="9"/>
  <c r="EA192" i="9"/>
  <c r="EA152" i="9"/>
  <c r="AY142" i="9"/>
  <c r="AY154" i="9"/>
  <c r="AY156" i="9" s="1"/>
  <c r="AY158" i="9" s="1"/>
  <c r="AY144" i="9"/>
  <c r="AY192" i="9"/>
  <c r="FG144" i="9"/>
  <c r="FG156" i="9"/>
  <c r="FG158" i="9" s="1"/>
  <c r="FG154" i="9"/>
  <c r="FG192" i="9"/>
  <c r="FG142" i="9"/>
  <c r="AJ142" i="9"/>
  <c r="AJ144" i="9"/>
  <c r="AJ192" i="9"/>
  <c r="AJ154" i="9"/>
  <c r="AJ156" i="9" s="1"/>
  <c r="CU144" i="9"/>
  <c r="CU192" i="9"/>
  <c r="C138" i="7"/>
  <c r="H59" i="7"/>
  <c r="I33" i="7"/>
  <c r="D98" i="7"/>
  <c r="DJ167" i="3"/>
  <c r="DJ168" i="3" s="1"/>
  <c r="DJ169" i="3" s="1"/>
  <c r="DE128" i="3"/>
  <c r="DE222" i="3" s="1"/>
  <c r="AT152" i="3"/>
  <c r="AT167" i="3"/>
  <c r="AT168" i="3" s="1"/>
  <c r="AT169" i="3" s="1"/>
  <c r="AT225" i="3" s="1"/>
  <c r="AF160" i="3"/>
  <c r="AF162" i="3" s="1"/>
  <c r="CU152" i="3"/>
  <c r="CU150" i="3"/>
  <c r="EF193" i="3"/>
  <c r="EF197" i="3" s="1"/>
  <c r="EF199" i="3" s="1"/>
  <c r="FE160" i="3"/>
  <c r="FE162" i="3" s="1"/>
  <c r="FE223" i="3" s="1"/>
  <c r="FE224" i="3" s="1"/>
  <c r="FE337" i="3" s="1"/>
  <c r="CP193" i="3"/>
  <c r="CP197" i="3" s="1"/>
  <c r="CP199" i="3" s="1"/>
  <c r="CP201" i="3" s="1"/>
  <c r="CP128" i="3"/>
  <c r="CP222" i="3" s="1"/>
  <c r="BE167" i="3"/>
  <c r="BE168" i="3" s="1"/>
  <c r="BE169" i="3" s="1"/>
  <c r="BE225" i="3" s="1"/>
  <c r="FG162" i="3"/>
  <c r="FG223" i="3" s="1"/>
  <c r="FG224" i="3" s="1"/>
  <c r="FG337" i="3" s="1"/>
  <c r="BE128" i="3"/>
  <c r="BE222" i="3" s="1"/>
  <c r="FR152" i="3"/>
  <c r="DA152" i="3"/>
  <c r="DE150" i="3"/>
  <c r="DE152" i="3"/>
  <c r="ES128" i="3"/>
  <c r="ES222" i="3" s="1"/>
  <c r="ES193" i="3"/>
  <c r="ES197" i="3" s="1"/>
  <c r="ES199" i="3" s="1"/>
  <c r="ES201" i="3" s="1"/>
  <c r="CS154" i="3"/>
  <c r="CS156" i="3" s="1"/>
  <c r="EC154" i="3"/>
  <c r="EC156" i="3" s="1"/>
  <c r="EP154" i="3"/>
  <c r="EP156" i="3" s="1"/>
  <c r="DD150" i="3"/>
  <c r="DD154" i="3" s="1"/>
  <c r="DD156" i="3" s="1"/>
  <c r="DD158" i="3" s="1"/>
  <c r="DD193" i="3"/>
  <c r="DD197" i="3" s="1"/>
  <c r="DD199" i="3" s="1"/>
  <c r="DD201" i="3" s="1"/>
  <c r="DX150" i="3"/>
  <c r="DX152" i="3"/>
  <c r="EE150" i="3"/>
  <c r="EE154" i="3" s="1"/>
  <c r="EE156" i="3" s="1"/>
  <c r="EE158" i="3" s="1"/>
  <c r="EE193" i="3"/>
  <c r="EE197" i="3" s="1"/>
  <c r="EE199" i="3" s="1"/>
  <c r="EE201" i="3" s="1"/>
  <c r="AY150" i="3"/>
  <c r="AY154" i="3" s="1"/>
  <c r="AY156" i="3" s="1"/>
  <c r="AY158" i="3" s="1"/>
  <c r="AY193" i="3"/>
  <c r="AY197" i="3" s="1"/>
  <c r="AY199" i="3" s="1"/>
  <c r="AY201" i="3" s="1"/>
  <c r="FS152" i="3"/>
  <c r="FB150" i="3"/>
  <c r="FB193" i="3"/>
  <c r="FB197" i="3" s="1"/>
  <c r="FB199" i="3" s="1"/>
  <c r="FB201" i="3" s="1"/>
  <c r="EH150" i="3"/>
  <c r="EH154" i="3" s="1"/>
  <c r="EH156" i="3" s="1"/>
  <c r="EH158" i="3" s="1"/>
  <c r="EH193" i="3"/>
  <c r="EH197" i="3" s="1"/>
  <c r="EH199" i="3" s="1"/>
  <c r="EH201" i="3" s="1"/>
  <c r="FD128" i="3"/>
  <c r="FD222" i="3" s="1"/>
  <c r="FD193" i="3"/>
  <c r="FD197" i="3" s="1"/>
  <c r="FD199" i="3" s="1"/>
  <c r="FD201" i="3" s="1"/>
  <c r="DG150" i="3"/>
  <c r="DG152" i="3"/>
  <c r="DY150" i="3"/>
  <c r="DY152" i="3"/>
  <c r="AW152" i="3"/>
  <c r="DM128" i="3"/>
  <c r="DM222" i="3" s="1"/>
  <c r="DM193" i="3"/>
  <c r="DM197" i="3" s="1"/>
  <c r="DM199" i="3" s="1"/>
  <c r="DM201" i="3" s="1"/>
  <c r="E224" i="3"/>
  <c r="E337" i="3" s="1"/>
  <c r="DB154" i="3"/>
  <c r="DB156" i="3" s="1"/>
  <c r="ER152" i="3"/>
  <c r="EM128" i="3"/>
  <c r="EM222" i="3" s="1"/>
  <c r="EM193" i="3"/>
  <c r="EM197" i="3" s="1"/>
  <c r="EM199" i="3" s="1"/>
  <c r="EM201" i="3" s="1"/>
  <c r="EM229" i="3" s="1"/>
  <c r="CD167" i="3"/>
  <c r="CD168" i="3" s="1"/>
  <c r="CD169" i="3" s="1"/>
  <c r="CD225" i="3" s="1"/>
  <c r="CD152" i="3"/>
  <c r="AS160" i="3"/>
  <c r="AS162" i="3" s="1"/>
  <c r="AS223" i="3" s="1"/>
  <c r="AS224" i="3" s="1"/>
  <c r="AS337" i="3" s="1"/>
  <c r="BP160" i="3"/>
  <c r="BP162" i="3" s="1"/>
  <c r="BP223" i="3" s="1"/>
  <c r="BP224" i="3" s="1"/>
  <c r="BP337" i="3" s="1"/>
  <c r="DV162" i="3"/>
  <c r="DV223" i="3" s="1"/>
  <c r="DV224" i="3" s="1"/>
  <c r="DV337" i="3" s="1"/>
  <c r="Q201" i="3"/>
  <c r="EF201" i="3"/>
  <c r="DH201" i="3"/>
  <c r="DH229" i="3" s="1"/>
  <c r="FI201" i="3"/>
  <c r="FP201" i="3"/>
  <c r="CI201" i="3"/>
  <c r="EN201" i="3"/>
  <c r="E201" i="3"/>
  <c r="M201" i="3"/>
  <c r="M229" i="3" s="1"/>
  <c r="FK201" i="3"/>
  <c r="EB201" i="3"/>
  <c r="FV201" i="3"/>
  <c r="FN201" i="3"/>
  <c r="I201" i="3"/>
  <c r="FO201" i="3"/>
  <c r="DO201" i="3"/>
  <c r="CO167" i="3"/>
  <c r="CO168" i="3" s="1"/>
  <c r="CO169" i="3" s="1"/>
  <c r="CO225" i="3" s="1"/>
  <c r="FU128" i="3"/>
  <c r="FU222" i="3" s="1"/>
  <c r="CD150" i="3"/>
  <c r="CD154" i="3" s="1"/>
  <c r="CD156" i="3" s="1"/>
  <c r="CD158" i="3" s="1"/>
  <c r="FT158" i="3"/>
  <c r="FT160" i="3" s="1"/>
  <c r="FT162" i="3" s="1"/>
  <c r="FT223" i="3" s="1"/>
  <c r="FT224" i="3" s="1"/>
  <c r="FT337" i="3" s="1"/>
  <c r="Q225" i="3"/>
  <c r="BI225" i="3"/>
  <c r="BI229" i="3" s="1"/>
  <c r="DJ225" i="3"/>
  <c r="EM225" i="3"/>
  <c r="CZ225" i="3"/>
  <c r="FG225" i="3"/>
  <c r="AS225" i="3"/>
  <c r="I225" i="3"/>
  <c r="E225" i="3"/>
  <c r="BH225" i="3"/>
  <c r="K225" i="3"/>
  <c r="K229" i="3" s="1"/>
  <c r="CP225" i="3"/>
  <c r="FI225" i="3"/>
  <c r="BP225" i="3"/>
  <c r="BP229" i="3" s="1"/>
  <c r="BM225" i="3"/>
  <c r="BM229" i="3" s="1"/>
  <c r="CJ225" i="3"/>
  <c r="FN225" i="3"/>
  <c r="H225" i="3"/>
  <c r="EO225" i="3"/>
  <c r="EO229" i="3" s="1"/>
  <c r="EG225" i="3"/>
  <c r="EG229" i="3" s="1"/>
  <c r="DE225" i="3"/>
  <c r="CC225" i="3"/>
  <c r="CC229" i="3" s="1"/>
  <c r="FT225" i="3"/>
  <c r="FT229" i="3" s="1"/>
  <c r="CT225" i="3"/>
  <c r="CT229" i="3" s="1"/>
  <c r="DU225" i="3"/>
  <c r="DU229" i="3" s="1"/>
  <c r="FP225" i="3"/>
  <c r="EX225" i="3"/>
  <c r="EX229" i="3" s="1"/>
  <c r="AE225" i="3"/>
  <c r="AE229" i="3" s="1"/>
  <c r="DB225" i="3"/>
  <c r="EC225" i="3"/>
  <c r="EN225" i="3"/>
  <c r="FU225" i="3"/>
  <c r="AB225" i="3"/>
  <c r="AX225" i="3"/>
  <c r="AX229" i="3" s="1"/>
  <c r="CI225" i="3"/>
  <c r="CW225" i="3"/>
  <c r="CW229" i="3" s="1"/>
  <c r="EB225" i="3"/>
  <c r="BF225" i="3"/>
  <c r="Z225" i="3"/>
  <c r="BL225" i="3"/>
  <c r="BL229" i="3" s="1"/>
  <c r="CS225" i="3"/>
  <c r="BI158" i="3"/>
  <c r="BI160" i="3" s="1"/>
  <c r="BI162" i="3" s="1"/>
  <c r="BI223" i="3" s="1"/>
  <c r="BI224" i="3" s="1"/>
  <c r="BI337" i="3" s="1"/>
  <c r="K158" i="3"/>
  <c r="K160" i="3" s="1"/>
  <c r="K162" i="3" s="1"/>
  <c r="K223" i="3" s="1"/>
  <c r="K224" i="3" s="1"/>
  <c r="K337" i="3" s="1"/>
  <c r="AX160" i="3"/>
  <c r="AX162" i="3" s="1"/>
  <c r="AX223" i="3" s="1"/>
  <c r="AX224" i="3" s="1"/>
  <c r="AX337" i="3" s="1"/>
  <c r="CT158" i="3"/>
  <c r="CT160" i="3" s="1"/>
  <c r="CT162" i="3" s="1"/>
  <c r="CT223" i="3" s="1"/>
  <c r="CT224" i="3" s="1"/>
  <c r="CT337" i="3" s="1"/>
  <c r="AE158" i="3"/>
  <c r="AE160" i="3" s="1"/>
  <c r="AE162" i="3" s="1"/>
  <c r="AE223" i="3" s="1"/>
  <c r="AE224" i="3" s="1"/>
  <c r="AE337" i="3" s="1"/>
  <c r="EX158" i="3"/>
  <c r="EX160" i="3" s="1"/>
  <c r="EX162" i="3" s="1"/>
  <c r="EX223" i="3" s="1"/>
  <c r="EX224" i="3" s="1"/>
  <c r="EX337" i="3" s="1"/>
  <c r="BZ167" i="3"/>
  <c r="BZ168" i="3" s="1"/>
  <c r="BZ169" i="3" s="1"/>
  <c r="BZ150" i="3"/>
  <c r="BZ154" i="3" s="1"/>
  <c r="BZ156" i="3" s="1"/>
  <c r="BZ158" i="3" s="1"/>
  <c r="BU150" i="3"/>
  <c r="BU154" i="3" s="1"/>
  <c r="BU156" i="3" s="1"/>
  <c r="EZ150" i="3"/>
  <c r="EZ154" i="3" s="1"/>
  <c r="EZ156" i="3" s="1"/>
  <c r="AV167" i="3"/>
  <c r="AV168" i="3" s="1"/>
  <c r="AV169" i="3" s="1"/>
  <c r="AV150" i="3"/>
  <c r="AV154" i="3" s="1"/>
  <c r="AV156" i="3" s="1"/>
  <c r="AV158" i="3" s="1"/>
  <c r="P128" i="3"/>
  <c r="P222" i="3" s="1"/>
  <c r="P150" i="3"/>
  <c r="P154" i="3" s="1"/>
  <c r="P156" i="3" s="1"/>
  <c r="P158" i="3" s="1"/>
  <c r="AJ167" i="3"/>
  <c r="AJ168" i="3" s="1"/>
  <c r="AJ169" i="3" s="1"/>
  <c r="AJ150" i="3"/>
  <c r="AJ154" i="3" s="1"/>
  <c r="AJ156" i="3" s="1"/>
  <c r="AJ158" i="3" s="1"/>
  <c r="DP167" i="3"/>
  <c r="DP168" i="3" s="1"/>
  <c r="DP169" i="3" s="1"/>
  <c r="DP150" i="3"/>
  <c r="DC128" i="3"/>
  <c r="DC222" i="3" s="1"/>
  <c r="DC150" i="3"/>
  <c r="AW150" i="3"/>
  <c r="AI150" i="3"/>
  <c r="AI154" i="3" s="1"/>
  <c r="AI156" i="3" s="1"/>
  <c r="CA167" i="3"/>
  <c r="CA168" i="3" s="1"/>
  <c r="CA169" i="3" s="1"/>
  <c r="CA150" i="3"/>
  <c r="CN167" i="3"/>
  <c r="CN168" i="3" s="1"/>
  <c r="CN169" i="3" s="1"/>
  <c r="CN152" i="3"/>
  <c r="BT167" i="3"/>
  <c r="BT168" i="3" s="1"/>
  <c r="BT169" i="3" s="1"/>
  <c r="BT150" i="3"/>
  <c r="X150" i="3"/>
  <c r="X154" i="3" s="1"/>
  <c r="X156" i="3" s="1"/>
  <c r="V167" i="3"/>
  <c r="V168" i="3" s="1"/>
  <c r="V169" i="3" s="1"/>
  <c r="V150" i="3"/>
  <c r="V154" i="3" s="1"/>
  <c r="V156" i="3" s="1"/>
  <c r="CV167" i="3"/>
  <c r="CV168" i="3" s="1"/>
  <c r="CV169" i="3" s="1"/>
  <c r="CV150" i="3"/>
  <c r="DM167" i="3"/>
  <c r="DM168" i="3" s="1"/>
  <c r="DM169" i="3" s="1"/>
  <c r="DM150" i="3"/>
  <c r="DM154" i="3" s="1"/>
  <c r="DM156" i="3" s="1"/>
  <c r="DM158" i="3" s="1"/>
  <c r="AK150" i="3"/>
  <c r="AK154" i="3" s="1"/>
  <c r="AK156" i="3" s="1"/>
  <c r="CG128" i="3"/>
  <c r="CG222" i="3" s="1"/>
  <c r="CG150" i="3"/>
  <c r="AA167" i="3"/>
  <c r="AA168" i="3" s="1"/>
  <c r="AA169" i="3" s="1"/>
  <c r="AA152" i="3"/>
  <c r="FS167" i="3"/>
  <c r="FS168" i="3" s="1"/>
  <c r="FS169" i="3" s="1"/>
  <c r="FS150" i="3"/>
  <c r="G128" i="3"/>
  <c r="G222" i="3" s="1"/>
  <c r="G152" i="3"/>
  <c r="DZ167" i="3"/>
  <c r="DZ168" i="3" s="1"/>
  <c r="DZ169" i="3" s="1"/>
  <c r="DZ152" i="3"/>
  <c r="EM150" i="3"/>
  <c r="EM154" i="3" s="1"/>
  <c r="EM156" i="3" s="1"/>
  <c r="EM158" i="3" s="1"/>
  <c r="AL128" i="3"/>
  <c r="AL222" i="3" s="1"/>
  <c r="AL150" i="3"/>
  <c r="AL154" i="3" s="1"/>
  <c r="AL156" i="3" s="1"/>
  <c r="AL158" i="3" s="1"/>
  <c r="CH167" i="3"/>
  <c r="CH168" i="3" s="1"/>
  <c r="CH169" i="3" s="1"/>
  <c r="CH150" i="3"/>
  <c r="CH154" i="3" s="1"/>
  <c r="CH156" i="3" s="1"/>
  <c r="CH158" i="3" s="1"/>
  <c r="CR128" i="3"/>
  <c r="CR222" i="3" s="1"/>
  <c r="CR150" i="3"/>
  <c r="CE150" i="3"/>
  <c r="CE154" i="3" s="1"/>
  <c r="CE156" i="3" s="1"/>
  <c r="DW167" i="3"/>
  <c r="DW168" i="3" s="1"/>
  <c r="DW169" i="3" s="1"/>
  <c r="DW150" i="3"/>
  <c r="DW154" i="3" s="1"/>
  <c r="DW156" i="3" s="1"/>
  <c r="DW158" i="3" s="1"/>
  <c r="W167" i="3"/>
  <c r="W168" i="3" s="1"/>
  <c r="W169" i="3" s="1"/>
  <c r="W150" i="3"/>
  <c r="AR167" i="3"/>
  <c r="AR168" i="3" s="1"/>
  <c r="AR169" i="3" s="1"/>
  <c r="AR152" i="3"/>
  <c r="BY128" i="3"/>
  <c r="BY222" i="3" s="1"/>
  <c r="BY150" i="3"/>
  <c r="BY154" i="3" s="1"/>
  <c r="BY156" i="3" s="1"/>
  <c r="BY158" i="3" s="1"/>
  <c r="FH128" i="3"/>
  <c r="FH222" i="3" s="1"/>
  <c r="FH150" i="3"/>
  <c r="ET150" i="3"/>
  <c r="ET154" i="3" s="1"/>
  <c r="ET156" i="3" s="1"/>
  <c r="FL167" i="3"/>
  <c r="FL168" i="3" s="1"/>
  <c r="FL169" i="3" s="1"/>
  <c r="FL152" i="3"/>
  <c r="AQ167" i="3"/>
  <c r="AQ168" i="3" s="1"/>
  <c r="AQ169" i="3" s="1"/>
  <c r="AQ150" i="3"/>
  <c r="AQ154" i="3" s="1"/>
  <c r="AQ156" i="3" s="1"/>
  <c r="ES167" i="3"/>
  <c r="ES168" i="3" s="1"/>
  <c r="ES169" i="3" s="1"/>
  <c r="ES150" i="3"/>
  <c r="ES154" i="3" s="1"/>
  <c r="ES156" i="3" s="1"/>
  <c r="ES158" i="3" s="1"/>
  <c r="FX154" i="3"/>
  <c r="FX156" i="3" s="1"/>
  <c r="FX158" i="3" s="1"/>
  <c r="FX150" i="3"/>
  <c r="CB167" i="3"/>
  <c r="CB168" i="3" s="1"/>
  <c r="CB169" i="3" s="1"/>
  <c r="CB152" i="3"/>
  <c r="CF167" i="3"/>
  <c r="CF168" i="3" s="1"/>
  <c r="CF169" i="3" s="1"/>
  <c r="CF150" i="3"/>
  <c r="CF154" i="3" s="1"/>
  <c r="CF156" i="3" s="1"/>
  <c r="CF158" i="3" s="1"/>
  <c r="FW167" i="3"/>
  <c r="FW168" i="3" s="1"/>
  <c r="FW169" i="3" s="1"/>
  <c r="FW150" i="3"/>
  <c r="FW154" i="3" s="1"/>
  <c r="FW156" i="3" s="1"/>
  <c r="FW158" i="3" s="1"/>
  <c r="AU167" i="3"/>
  <c r="AU168" i="3" s="1"/>
  <c r="AU169" i="3" s="1"/>
  <c r="AU150" i="3"/>
  <c r="T167" i="3"/>
  <c r="T168" i="3" s="1"/>
  <c r="T169" i="3" s="1"/>
  <c r="T150" i="3"/>
  <c r="T154" i="3" s="1"/>
  <c r="T156" i="3" s="1"/>
  <c r="T158" i="3" s="1"/>
  <c r="CI158" i="3"/>
  <c r="CI160" i="3" s="1"/>
  <c r="CI162" i="3" s="1"/>
  <c r="CI223" i="3" s="1"/>
  <c r="CI224" i="3" s="1"/>
  <c r="CI337" i="3" s="1"/>
  <c r="FF167" i="3"/>
  <c r="FF168" i="3" s="1"/>
  <c r="FF169" i="3" s="1"/>
  <c r="FF150" i="3"/>
  <c r="FF154" i="3" s="1"/>
  <c r="FF156" i="3" s="1"/>
  <c r="FF158" i="3" s="1"/>
  <c r="O167" i="3"/>
  <c r="O168" i="3" s="1"/>
  <c r="O169" i="3" s="1"/>
  <c r="O152" i="3"/>
  <c r="ED128" i="3"/>
  <c r="ED222" i="3" s="1"/>
  <c r="ED152" i="3"/>
  <c r="BX167" i="3"/>
  <c r="BX168" i="3" s="1"/>
  <c r="BX169" i="3" s="1"/>
  <c r="BX150" i="3"/>
  <c r="DT167" i="3"/>
  <c r="DT168" i="3" s="1"/>
  <c r="DT169" i="3" s="1"/>
  <c r="DT150" i="3"/>
  <c r="DT154" i="3" s="1"/>
  <c r="DT156" i="3" s="1"/>
  <c r="FD150" i="3"/>
  <c r="FD154" i="3" s="1"/>
  <c r="FD156" i="3" s="1"/>
  <c r="FQ167" i="3"/>
  <c r="FQ168" i="3" s="1"/>
  <c r="FQ169" i="3" s="1"/>
  <c r="FQ152" i="3"/>
  <c r="BH128" i="3"/>
  <c r="BH222" i="3" s="1"/>
  <c r="BH152" i="3"/>
  <c r="BH154" i="3" s="1"/>
  <c r="BH156" i="3" s="1"/>
  <c r="N128" i="3"/>
  <c r="N222" i="3" s="1"/>
  <c r="N152" i="3"/>
  <c r="FR128" i="3"/>
  <c r="FR222" i="3" s="1"/>
  <c r="FR150" i="3"/>
  <c r="CY167" i="3"/>
  <c r="CY168" i="3" s="1"/>
  <c r="CY169" i="3" s="1"/>
  <c r="CY150" i="3"/>
  <c r="CY154" i="3" s="1"/>
  <c r="CY156" i="3" s="1"/>
  <c r="CY158" i="3" s="1"/>
  <c r="AN167" i="3"/>
  <c r="AN168" i="3" s="1"/>
  <c r="AN169" i="3" s="1"/>
  <c r="AN150" i="3"/>
  <c r="AN154" i="3" s="1"/>
  <c r="AN156" i="3" s="1"/>
  <c r="AN158" i="3" s="1"/>
  <c r="EK167" i="3"/>
  <c r="EK168" i="3" s="1"/>
  <c r="EK169" i="3" s="1"/>
  <c r="EK152" i="3"/>
  <c r="EV128" i="3"/>
  <c r="EV222" i="3" s="1"/>
  <c r="EV150" i="3"/>
  <c r="EV154" i="3" s="1"/>
  <c r="EV156" i="3" s="1"/>
  <c r="BD167" i="3"/>
  <c r="BD168" i="3" s="1"/>
  <c r="BD169" i="3" s="1"/>
  <c r="BD152" i="3"/>
  <c r="AM167" i="3"/>
  <c r="AM168" i="3" s="1"/>
  <c r="AM169" i="3" s="1"/>
  <c r="AM150" i="3"/>
  <c r="AM154" i="3" s="1"/>
  <c r="AM156" i="3" s="1"/>
  <c r="AM158" i="3" s="1"/>
  <c r="ER167" i="3"/>
  <c r="ER168" i="3" s="1"/>
  <c r="ER169" i="3" s="1"/>
  <c r="ER150" i="3"/>
  <c r="DA167" i="3"/>
  <c r="DA168" i="3" s="1"/>
  <c r="DA169" i="3" s="1"/>
  <c r="DA150" i="3"/>
  <c r="U128" i="3"/>
  <c r="U222" i="3" s="1"/>
  <c r="U150" i="3"/>
  <c r="U154" i="3" s="1"/>
  <c r="U156" i="3" s="1"/>
  <c r="AT154" i="3"/>
  <c r="AT156" i="3" s="1"/>
  <c r="AT158" i="3" s="1"/>
  <c r="CL154" i="3"/>
  <c r="CL156" i="3" s="1"/>
  <c r="CL158" i="3" s="1"/>
  <c r="EW154" i="3"/>
  <c r="EW156" i="3" s="1"/>
  <c r="EW158" i="3" s="1"/>
  <c r="EW160" i="3" s="1"/>
  <c r="EW162" i="3" s="1"/>
  <c r="L154" i="3"/>
  <c r="L156" i="3" s="1"/>
  <c r="L158" i="3" s="1"/>
  <c r="EB154" i="3"/>
  <c r="EB156" i="3" s="1"/>
  <c r="FI154" i="3"/>
  <c r="FI156" i="3" s="1"/>
  <c r="FI158" i="3" s="1"/>
  <c r="H154" i="3"/>
  <c r="H156" i="3" s="1"/>
  <c r="EN154" i="3"/>
  <c r="EN156" i="3" s="1"/>
  <c r="EN158" i="3" s="1"/>
  <c r="BR154" i="3"/>
  <c r="BR156" i="3" s="1"/>
  <c r="BK154" i="3"/>
  <c r="BK156" i="3" s="1"/>
  <c r="BK158" i="3" s="1"/>
  <c r="CK154" i="3"/>
  <c r="CK156" i="3" s="1"/>
  <c r="I154" i="3"/>
  <c r="I156" i="3" s="1"/>
  <c r="AB154" i="3"/>
  <c r="AB156" i="3" s="1"/>
  <c r="AB158" i="3" s="1"/>
  <c r="Q154" i="3"/>
  <c r="Q156" i="3" s="1"/>
  <c r="BN154" i="3"/>
  <c r="BN156" i="3" s="1"/>
  <c r="BN158" i="3" s="1"/>
  <c r="EI154" i="3"/>
  <c r="EI156" i="3" s="1"/>
  <c r="EI158" i="3" s="1"/>
  <c r="BF154" i="3"/>
  <c r="BF156" i="3" s="1"/>
  <c r="BF158" i="3" s="1"/>
  <c r="FN154" i="3"/>
  <c r="FN156" i="3" s="1"/>
  <c r="FN158" i="3" s="1"/>
  <c r="AD154" i="3"/>
  <c r="AD156" i="3" s="1"/>
  <c r="AD158" i="3" s="1"/>
  <c r="FP154" i="3"/>
  <c r="FP156" i="3" s="1"/>
  <c r="CQ162" i="3"/>
  <c r="BE154" i="3"/>
  <c r="BE156" i="3" s="1"/>
  <c r="BE158" i="3" s="1"/>
  <c r="CP154" i="3"/>
  <c r="CP156" i="3" s="1"/>
  <c r="CP158" i="3" s="1"/>
  <c r="CO154" i="3"/>
  <c r="CO156" i="3" s="1"/>
  <c r="BG167" i="3"/>
  <c r="BG168" i="3" s="1"/>
  <c r="BG169" i="3" s="1"/>
  <c r="CV154" i="3"/>
  <c r="CV156" i="3" s="1"/>
  <c r="FM193" i="3"/>
  <c r="FM197" i="3" s="1"/>
  <c r="AP193" i="3"/>
  <c r="AP197" i="3" s="1"/>
  <c r="AP199" i="3" s="1"/>
  <c r="DF128" i="3"/>
  <c r="DF222" i="3" s="1"/>
  <c r="DS167" i="3"/>
  <c r="DS168" i="3" s="1"/>
  <c r="DS169" i="3" s="1"/>
  <c r="J193" i="3"/>
  <c r="J197" i="3" s="1"/>
  <c r="J199" i="3" s="1"/>
  <c r="DL193" i="3"/>
  <c r="DL197" i="3" s="1"/>
  <c r="DL199" i="3" s="1"/>
  <c r="EA167" i="3"/>
  <c r="EA168" i="3" s="1"/>
  <c r="EA169" i="3" s="1"/>
  <c r="EA193" i="3"/>
  <c r="EA197" i="3" s="1"/>
  <c r="EY167" i="3"/>
  <c r="EY168" i="3" s="1"/>
  <c r="EY169" i="3" s="1"/>
  <c r="EJ193" i="3"/>
  <c r="EJ197" i="3" s="1"/>
  <c r="EJ199" i="3" s="1"/>
  <c r="EU193" i="3"/>
  <c r="EU197" i="3" s="1"/>
  <c r="EU199" i="3" s="1"/>
  <c r="S167" i="3"/>
  <c r="S168" i="3" s="1"/>
  <c r="S169" i="3" s="1"/>
  <c r="BJ167" i="3"/>
  <c r="BJ168" i="3" s="1"/>
  <c r="BJ169" i="3" s="1"/>
  <c r="BJ193" i="3"/>
  <c r="BJ197" i="3" s="1"/>
  <c r="DQ193" i="3"/>
  <c r="DQ197" i="3" s="1"/>
  <c r="DO167" i="3"/>
  <c r="DO168" i="3" s="1"/>
  <c r="DO169" i="3" s="1"/>
  <c r="CV128" i="3"/>
  <c r="CV222" i="3" s="1"/>
  <c r="CU193" i="3"/>
  <c r="CU197" i="3" s="1"/>
  <c r="CX128" i="3"/>
  <c r="CX222" i="3" s="1"/>
  <c r="BV167" i="3"/>
  <c r="BV168" i="3" s="1"/>
  <c r="BV169" i="3" s="1"/>
  <c r="BV193" i="3"/>
  <c r="BV197" i="3" s="1"/>
  <c r="DJ193" i="3"/>
  <c r="DJ197" i="3" s="1"/>
  <c r="DJ199" i="3" s="1"/>
  <c r="BC193" i="3"/>
  <c r="BC197" i="3" s="1"/>
  <c r="BC199" i="3" s="1"/>
  <c r="EF167" i="3"/>
  <c r="EF168" i="3" s="1"/>
  <c r="EF169" i="3" s="1"/>
  <c r="FJ193" i="3"/>
  <c r="FJ197" i="3" s="1"/>
  <c r="AZ167" i="3"/>
  <c r="AZ168" i="3" s="1"/>
  <c r="AZ169" i="3" s="1"/>
  <c r="AC128" i="3"/>
  <c r="AC222" i="3" s="1"/>
  <c r="AC193" i="3"/>
  <c r="AC197" i="3" s="1"/>
  <c r="DR167" i="3"/>
  <c r="DR168" i="3" s="1"/>
  <c r="DR169" i="3" s="1"/>
  <c r="FV167" i="3"/>
  <c r="FV168" i="3" s="1"/>
  <c r="FV169" i="3" s="1"/>
  <c r="Y193" i="3"/>
  <c r="Y197" i="3" s="1"/>
  <c r="Y199" i="3" s="1"/>
  <c r="CZ193" i="3"/>
  <c r="CZ197" i="3" s="1"/>
  <c r="CZ199" i="3" s="1"/>
  <c r="AG128" i="3"/>
  <c r="AG222" i="3" s="1"/>
  <c r="AG193" i="3"/>
  <c r="AG197" i="3" s="1"/>
  <c r="DI167" i="3"/>
  <c r="DI168" i="3" s="1"/>
  <c r="DI169" i="3" s="1"/>
  <c r="BS167" i="3"/>
  <c r="BS168" i="3" s="1"/>
  <c r="BS169" i="3" s="1"/>
  <c r="AH167" i="3"/>
  <c r="AH168" i="3" s="1"/>
  <c r="AH169" i="3" s="1"/>
  <c r="R193" i="3"/>
  <c r="R197" i="3" s="1"/>
  <c r="R199" i="3" s="1"/>
  <c r="DE154" i="3"/>
  <c r="DE156" i="3" s="1"/>
  <c r="DE158" i="3" s="1"/>
  <c r="CD160" i="3"/>
  <c r="DY154" i="3"/>
  <c r="DY156" i="3" s="1"/>
  <c r="DY158" i="3" s="1"/>
  <c r="Z160" i="3"/>
  <c r="AW128" i="3"/>
  <c r="AW222" i="3" s="1"/>
  <c r="BD128" i="3"/>
  <c r="BD222" i="3" s="1"/>
  <c r="FQ128" i="3"/>
  <c r="FQ222" i="3" s="1"/>
  <c r="CZ128" i="3"/>
  <c r="CZ222" i="3" s="1"/>
  <c r="CO128" i="3"/>
  <c r="CO222" i="3" s="1"/>
  <c r="BY167" i="3"/>
  <c r="BY168" i="3" s="1"/>
  <c r="BY169" i="3" s="1"/>
  <c r="BM160" i="3"/>
  <c r="AQ128" i="3"/>
  <c r="AQ222" i="3" s="1"/>
  <c r="T128" i="3"/>
  <c r="T222" i="3" s="1"/>
  <c r="DQ128" i="3"/>
  <c r="DQ222" i="3" s="1"/>
  <c r="EU128" i="3"/>
  <c r="EU222" i="3" s="1"/>
  <c r="DQ167" i="3"/>
  <c r="DQ168" i="3" s="1"/>
  <c r="DQ169" i="3" s="1"/>
  <c r="DO128" i="3"/>
  <c r="DO222" i="3" s="1"/>
  <c r="AW167" i="3"/>
  <c r="AW168" i="3" s="1"/>
  <c r="AW169" i="3" s="1"/>
  <c r="FD167" i="3"/>
  <c r="FD168" i="3" s="1"/>
  <c r="FD169" i="3" s="1"/>
  <c r="BV128" i="3"/>
  <c r="BV222" i="3" s="1"/>
  <c r="AU128" i="3"/>
  <c r="AU222" i="3" s="1"/>
  <c r="EU167" i="3"/>
  <c r="EU168" i="3" s="1"/>
  <c r="EU169" i="3" s="1"/>
  <c r="FV128" i="3"/>
  <c r="FV222" i="3" s="1"/>
  <c r="FJ167" i="3"/>
  <c r="FJ168" i="3" s="1"/>
  <c r="FJ169" i="3" s="1"/>
  <c r="FJ128" i="3"/>
  <c r="FJ222" i="3" s="1"/>
  <c r="FU156" i="3"/>
  <c r="FU193" i="3"/>
  <c r="FU197" i="3" s="1"/>
  <c r="FU199" i="3" s="1"/>
  <c r="DY167" i="3"/>
  <c r="DY168" i="3" s="1"/>
  <c r="DY169" i="3" s="1"/>
  <c r="DY128" i="3"/>
  <c r="DY222" i="3" s="1"/>
  <c r="BS193" i="3"/>
  <c r="BS197" i="3" s="1"/>
  <c r="BS199" i="3" s="1"/>
  <c r="DR193" i="3"/>
  <c r="DR197" i="3" s="1"/>
  <c r="DR199" i="3" s="1"/>
  <c r="DL167" i="3"/>
  <c r="DL168" i="3" s="1"/>
  <c r="DL169" i="3" s="1"/>
  <c r="DR128" i="3"/>
  <c r="DR222" i="3" s="1"/>
  <c r="J128" i="3"/>
  <c r="J222" i="3" s="1"/>
  <c r="J167" i="3"/>
  <c r="J168" i="3" s="1"/>
  <c r="J169" i="3" s="1"/>
  <c r="EW128" i="3"/>
  <c r="EW222" i="3" s="1"/>
  <c r="AO193" i="3"/>
  <c r="AO197" i="3" s="1"/>
  <c r="AO199" i="3" s="1"/>
  <c r="EL128" i="3"/>
  <c r="EL222" i="3" s="1"/>
  <c r="FQ193" i="3"/>
  <c r="FQ197" i="3" s="1"/>
  <c r="F167" i="3"/>
  <c r="F168" i="3" s="1"/>
  <c r="F169" i="3" s="1"/>
  <c r="BR167" i="3"/>
  <c r="BR168" i="3" s="1"/>
  <c r="BR169" i="3" s="1"/>
  <c r="BR193" i="3"/>
  <c r="BR197" i="3" s="1"/>
  <c r="BR199" i="3" s="1"/>
  <c r="DK167" i="3"/>
  <c r="DK168" i="3" s="1"/>
  <c r="DK169" i="3" s="1"/>
  <c r="CM193" i="3"/>
  <c r="CM197" i="3" s="1"/>
  <c r="CM199" i="3" s="1"/>
  <c r="G167" i="3"/>
  <c r="G168" i="3" s="1"/>
  <c r="G169" i="3" s="1"/>
  <c r="G193" i="3"/>
  <c r="G197" i="3" s="1"/>
  <c r="BB128" i="3"/>
  <c r="BB222" i="3" s="1"/>
  <c r="BQ167" i="3"/>
  <c r="BQ168" i="3" s="1"/>
  <c r="BQ169" i="3" s="1"/>
  <c r="BO167" i="3"/>
  <c r="BO168" i="3" s="1"/>
  <c r="BO169" i="3" s="1"/>
  <c r="BA167" i="3"/>
  <c r="BA168" i="3" s="1"/>
  <c r="BA169" i="3" s="1"/>
  <c r="D167" i="3"/>
  <c r="D168" i="3" s="1"/>
  <c r="D169" i="3" s="1"/>
  <c r="FX160" i="3"/>
  <c r="ET167" i="3"/>
  <c r="ET168" i="3" s="1"/>
  <c r="ET169" i="3" s="1"/>
  <c r="CW160" i="3"/>
  <c r="EO160" i="3"/>
  <c r="AA128" i="3"/>
  <c r="AA222" i="3" s="1"/>
  <c r="AR128" i="3"/>
  <c r="AR222" i="3" s="1"/>
  <c r="CC160" i="3"/>
  <c r="CM167" i="3"/>
  <c r="CM168" i="3" s="1"/>
  <c r="CM169" i="3" s="1"/>
  <c r="DK128" i="3"/>
  <c r="DK222" i="3" s="1"/>
  <c r="DK193" i="3"/>
  <c r="DK197" i="3" s="1"/>
  <c r="DK199" i="3" s="1"/>
  <c r="DK201" i="3" s="1"/>
  <c r="DK229" i="3" s="1"/>
  <c r="EV167" i="3"/>
  <c r="EV168" i="3" s="1"/>
  <c r="EV169" i="3" s="1"/>
  <c r="DC167" i="3"/>
  <c r="DC168" i="3" s="1"/>
  <c r="DC169" i="3" s="1"/>
  <c r="F193" i="3"/>
  <c r="F197" i="3" s="1"/>
  <c r="F199" i="3" s="1"/>
  <c r="F128" i="3"/>
  <c r="F222" i="3" s="1"/>
  <c r="BC128" i="3"/>
  <c r="BC222" i="3" s="1"/>
  <c r="BC167" i="3"/>
  <c r="BC168" i="3" s="1"/>
  <c r="BC169" i="3" s="1"/>
  <c r="BA128" i="3"/>
  <c r="BA222" i="3" s="1"/>
  <c r="V128" i="3"/>
  <c r="V222" i="3" s="1"/>
  <c r="CM128" i="3"/>
  <c r="CM222" i="3" s="1"/>
  <c r="ET128" i="3"/>
  <c r="ET222" i="3" s="1"/>
  <c r="U167" i="3"/>
  <c r="U168" i="3" s="1"/>
  <c r="U169" i="3" s="1"/>
  <c r="DT128" i="3"/>
  <c r="DT222" i="3" s="1"/>
  <c r="FL128" i="3"/>
  <c r="FL222" i="3" s="1"/>
  <c r="D128" i="3"/>
  <c r="D222" i="3" s="1"/>
  <c r="EW167" i="3"/>
  <c r="EW168" i="3" s="1"/>
  <c r="EW169" i="3" s="1"/>
  <c r="EK128" i="3"/>
  <c r="EK222" i="3" s="1"/>
  <c r="DZ128" i="3"/>
  <c r="DZ222" i="3" s="1"/>
  <c r="W128" i="3"/>
  <c r="W222" i="3" s="1"/>
  <c r="DX128" i="3"/>
  <c r="DX222" i="3" s="1"/>
  <c r="DA128" i="3"/>
  <c r="DA222" i="3" s="1"/>
  <c r="BS128" i="3"/>
  <c r="BS222" i="3" s="1"/>
  <c r="DP128" i="3"/>
  <c r="DP222" i="3" s="1"/>
  <c r="EJ128" i="3"/>
  <c r="EJ222" i="3" s="1"/>
  <c r="M160" i="3"/>
  <c r="EG160" i="3"/>
  <c r="CG167" i="3"/>
  <c r="CG168" i="3" s="1"/>
  <c r="CG169" i="3" s="1"/>
  <c r="DU160" i="3"/>
  <c r="BL160" i="3"/>
  <c r="DH160" i="3"/>
  <c r="AF223" i="3"/>
  <c r="AF224" i="3" s="1"/>
  <c r="AF337" i="3" s="1"/>
  <c r="DW128" i="3"/>
  <c r="DW222" i="3" s="1"/>
  <c r="CL128" i="3"/>
  <c r="CL222" i="3" s="1"/>
  <c r="D193" i="3"/>
  <c r="D197" i="3" s="1"/>
  <c r="D199" i="3" s="1"/>
  <c r="CL167" i="3"/>
  <c r="CL168" i="3" s="1"/>
  <c r="CL169" i="3" s="1"/>
  <c r="AP128" i="3"/>
  <c r="AP222" i="3" s="1"/>
  <c r="CJ193" i="3"/>
  <c r="CJ197" i="3" s="1"/>
  <c r="CJ199" i="3" s="1"/>
  <c r="AH193" i="3"/>
  <c r="AH197" i="3" s="1"/>
  <c r="AH199" i="3" s="1"/>
  <c r="AJ128" i="3"/>
  <c r="AJ222" i="3" s="1"/>
  <c r="CJ128" i="3"/>
  <c r="CJ222" i="3" s="1"/>
  <c r="R167" i="3"/>
  <c r="R168" i="3" s="1"/>
  <c r="R169" i="3" s="1"/>
  <c r="AH128" i="3"/>
  <c r="AH222" i="3" s="1"/>
  <c r="AO167" i="3"/>
  <c r="AO168" i="3" s="1"/>
  <c r="AO169" i="3" s="1"/>
  <c r="Y167" i="3"/>
  <c r="Y168" i="3" s="1"/>
  <c r="Y169" i="3" s="1"/>
  <c r="P167" i="3"/>
  <c r="P168" i="3" s="1"/>
  <c r="P169" i="3" s="1"/>
  <c r="AD167" i="3"/>
  <c r="AD168" i="3" s="1"/>
  <c r="AD169" i="3" s="1"/>
  <c r="DS193" i="3"/>
  <c r="DS197" i="3" s="1"/>
  <c r="DS199" i="3" s="1"/>
  <c r="R128" i="3"/>
  <c r="R222" i="3" s="1"/>
  <c r="CG154" i="3"/>
  <c r="CG156" i="3" s="1"/>
  <c r="CG158" i="3" s="1"/>
  <c r="DX167" i="3"/>
  <c r="DX168" i="3" s="1"/>
  <c r="DX169" i="3" s="1"/>
  <c r="EJ167" i="3"/>
  <c r="EJ168" i="3" s="1"/>
  <c r="EJ169" i="3" s="1"/>
  <c r="AP167" i="3"/>
  <c r="AP168" i="3" s="1"/>
  <c r="AP169" i="3" s="1"/>
  <c r="X128" i="3"/>
  <c r="X222" i="3" s="1"/>
  <c r="X167" i="3"/>
  <c r="X168" i="3" s="1"/>
  <c r="X169" i="3" s="1"/>
  <c r="DS128" i="3"/>
  <c r="DS222" i="3" s="1"/>
  <c r="FH154" i="3"/>
  <c r="FH156" i="3" s="1"/>
  <c r="FH158" i="3" s="1"/>
  <c r="BB193" i="3"/>
  <c r="BB197" i="3" s="1"/>
  <c r="BB199" i="3" s="1"/>
  <c r="FR167" i="3"/>
  <c r="FR168" i="3" s="1"/>
  <c r="FR169" i="3" s="1"/>
  <c r="BQ128" i="3"/>
  <c r="BQ222" i="3" s="1"/>
  <c r="BQ193" i="3"/>
  <c r="BQ197" i="3" s="1"/>
  <c r="BQ199" i="3" s="1"/>
  <c r="CJ156" i="3"/>
  <c r="CJ158" i="3" s="1"/>
  <c r="BB167" i="3"/>
  <c r="BB168" i="3" s="1"/>
  <c r="BB169" i="3" s="1"/>
  <c r="EY128" i="3"/>
  <c r="EY222" i="3" s="1"/>
  <c r="CA154" i="3"/>
  <c r="CA156" i="3" s="1"/>
  <c r="CA158" i="3" s="1"/>
  <c r="FK156" i="3"/>
  <c r="FK158" i="3" s="1"/>
  <c r="FK128" i="3"/>
  <c r="FK222" i="3" s="1"/>
  <c r="DN167" i="3"/>
  <c r="DN168" i="3" s="1"/>
  <c r="DN169" i="3" s="1"/>
  <c r="EY193" i="3"/>
  <c r="EY197" i="3" s="1"/>
  <c r="EY199" i="3" s="1"/>
  <c r="FK167" i="3"/>
  <c r="FK168" i="3" s="1"/>
  <c r="FK169" i="3" s="1"/>
  <c r="S128" i="3"/>
  <c r="S222" i="3" s="1"/>
  <c r="AN128" i="3"/>
  <c r="AN222" i="3" s="1"/>
  <c r="FW128" i="3"/>
  <c r="FW222" i="3" s="1"/>
  <c r="AD128" i="3"/>
  <c r="AD222" i="3" s="1"/>
  <c r="CA128" i="3"/>
  <c r="CA222" i="3" s="1"/>
  <c r="BX128" i="3"/>
  <c r="BX222" i="3" s="1"/>
  <c r="BJ128" i="3"/>
  <c r="BJ222" i="3" s="1"/>
  <c r="S193" i="3"/>
  <c r="S197" i="3" s="1"/>
  <c r="S199" i="3" s="1"/>
  <c r="BX154" i="3"/>
  <c r="BX156" i="3" s="1"/>
  <c r="BX158" i="3" s="1"/>
  <c r="FH167" i="3"/>
  <c r="FH168" i="3" s="1"/>
  <c r="FH169" i="3" s="1"/>
  <c r="AV128" i="3"/>
  <c r="AV222" i="3" s="1"/>
  <c r="AG167" i="3"/>
  <c r="AG168" i="3" s="1"/>
  <c r="AG169" i="3" s="1"/>
  <c r="ER128" i="3"/>
  <c r="ER222" i="3" s="1"/>
  <c r="AI128" i="3"/>
  <c r="AI222" i="3" s="1"/>
  <c r="AI167" i="3"/>
  <c r="AI168" i="3" s="1"/>
  <c r="AI169" i="3" s="1"/>
  <c r="AC167" i="3"/>
  <c r="AC168" i="3" s="1"/>
  <c r="AC169" i="3" s="1"/>
  <c r="BG128" i="3"/>
  <c r="BG222" i="3" s="1"/>
  <c r="BG193" i="3"/>
  <c r="BG197" i="3" s="1"/>
  <c r="BG199" i="3" s="1"/>
  <c r="Y128" i="3"/>
  <c r="Y222" i="3" s="1"/>
  <c r="BA193" i="3"/>
  <c r="BA197" i="3" s="1"/>
  <c r="BA199" i="3" s="1"/>
  <c r="ED167" i="3"/>
  <c r="ED168" i="3" s="1"/>
  <c r="ED169" i="3" s="1"/>
  <c r="BT154" i="3"/>
  <c r="BT156" i="3" s="1"/>
  <c r="BT158" i="3" s="1"/>
  <c r="BT128" i="3"/>
  <c r="BT222" i="3" s="1"/>
  <c r="CE128" i="3"/>
  <c r="CE222" i="3" s="1"/>
  <c r="CF128" i="3"/>
  <c r="CF222" i="3" s="1"/>
  <c r="DN193" i="3"/>
  <c r="DN197" i="3" s="1"/>
  <c r="DN199" i="3" s="1"/>
  <c r="DN156" i="3"/>
  <c r="DN158" i="3" s="1"/>
  <c r="O128" i="3"/>
  <c r="O222" i="3" s="1"/>
  <c r="AZ193" i="3"/>
  <c r="AZ197" i="3" s="1"/>
  <c r="AZ199" i="3" s="1"/>
  <c r="AZ128" i="3"/>
  <c r="AZ222" i="3" s="1"/>
  <c r="CY128" i="3"/>
  <c r="CY222" i="3" s="1"/>
  <c r="AO128" i="3"/>
  <c r="AO222" i="3" s="1"/>
  <c r="CE167" i="3"/>
  <c r="CE168" i="3" s="1"/>
  <c r="CE169" i="3" s="1"/>
  <c r="CB128" i="3"/>
  <c r="CB222" i="3" s="1"/>
  <c r="EZ128" i="3"/>
  <c r="EZ222" i="3" s="1"/>
  <c r="BU167" i="3"/>
  <c r="BU168" i="3" s="1"/>
  <c r="BU169" i="3" s="1"/>
  <c r="EZ167" i="3"/>
  <c r="EZ168" i="3" s="1"/>
  <c r="EZ169" i="3" s="1"/>
  <c r="FF128" i="3"/>
  <c r="FF222" i="3" s="1"/>
  <c r="CR154" i="3"/>
  <c r="CR156" i="3" s="1"/>
  <c r="CR158" i="3" s="1"/>
  <c r="CR167" i="3"/>
  <c r="CR168" i="3" s="1"/>
  <c r="CR169" i="3" s="1"/>
  <c r="EL167" i="3"/>
  <c r="EL168" i="3" s="1"/>
  <c r="EL169" i="3" s="1"/>
  <c r="DI193" i="3"/>
  <c r="DI197" i="3" s="1"/>
  <c r="DI199" i="3" s="1"/>
  <c r="DI128" i="3"/>
  <c r="DI222" i="3" s="1"/>
  <c r="FM167" i="3"/>
  <c r="FM168" i="3" s="1"/>
  <c r="FM169" i="3" s="1"/>
  <c r="CX167" i="3"/>
  <c r="CX168" i="3" s="1"/>
  <c r="CX169" i="3" s="1"/>
  <c r="CN128" i="3"/>
  <c r="CN222" i="3" s="1"/>
  <c r="BU128" i="3"/>
  <c r="BU222" i="3" s="1"/>
  <c r="BZ128" i="3"/>
  <c r="BZ222" i="3" s="1"/>
  <c r="CX193" i="3"/>
  <c r="CX197" i="3" s="1"/>
  <c r="CX199" i="3" s="1"/>
  <c r="EA128" i="3"/>
  <c r="EA222" i="3" s="1"/>
  <c r="CK167" i="3"/>
  <c r="CK168" i="3" s="1"/>
  <c r="CK169" i="3" s="1"/>
  <c r="FM128" i="3"/>
  <c r="FM222" i="3" s="1"/>
  <c r="EL193" i="3"/>
  <c r="EL197" i="3" s="1"/>
  <c r="EL199" i="3" s="1"/>
  <c r="FX167" i="3"/>
  <c r="FX168" i="3" s="1"/>
  <c r="FX169" i="3" s="1"/>
  <c r="FX128" i="3"/>
  <c r="FX222" i="3" s="1"/>
  <c r="CH128" i="3"/>
  <c r="CH222" i="3" s="1"/>
  <c r="FS128" i="3"/>
  <c r="FS222" i="3" s="1"/>
  <c r="CK128" i="3"/>
  <c r="CK222" i="3" s="1"/>
  <c r="FZ188" i="3"/>
  <c r="DF167" i="3"/>
  <c r="DF168" i="3" s="1"/>
  <c r="DF169" i="3" s="1"/>
  <c r="AK128" i="3"/>
  <c r="AK222" i="3" s="1"/>
  <c r="BO128" i="3"/>
  <c r="BO222" i="3" s="1"/>
  <c r="BO193" i="3"/>
  <c r="BO197" i="3" s="1"/>
  <c r="BO199" i="3" s="1"/>
  <c r="AM128" i="3"/>
  <c r="AM222" i="3" s="1"/>
  <c r="FO156" i="3"/>
  <c r="FO158" i="3" s="1"/>
  <c r="AK167" i="3"/>
  <c r="AK168" i="3" s="1"/>
  <c r="AK169" i="3" s="1"/>
  <c r="N167" i="3"/>
  <c r="N168" i="3" s="1"/>
  <c r="N169" i="3" s="1"/>
  <c r="FA167" i="3"/>
  <c r="FA168" i="3" s="1"/>
  <c r="FA169" i="3" s="1"/>
  <c r="FA128" i="3"/>
  <c r="FA222" i="3" s="1"/>
  <c r="DF193" i="3"/>
  <c r="DF197" i="3" s="1"/>
  <c r="DF199" i="3" s="1"/>
  <c r="FO167" i="3"/>
  <c r="FO168" i="3" s="1"/>
  <c r="FO169" i="3" s="1"/>
  <c r="FO128" i="3"/>
  <c r="FO222" i="3" s="1"/>
  <c r="AY128" i="3"/>
  <c r="AY222" i="3" s="1"/>
  <c r="AY167" i="3"/>
  <c r="AY168" i="3" s="1"/>
  <c r="AY169" i="3" s="1"/>
  <c r="EH128" i="3"/>
  <c r="EH222" i="3" s="1"/>
  <c r="EH167" i="3"/>
  <c r="EH168" i="3" s="1"/>
  <c r="EH169" i="3" s="1"/>
  <c r="AL167" i="3"/>
  <c r="AL168" i="3" s="1"/>
  <c r="AL169" i="3" s="1"/>
  <c r="BN167" i="3"/>
  <c r="BN168" i="3" s="1"/>
  <c r="BN169" i="3" s="1"/>
  <c r="BN193" i="3"/>
  <c r="BN197" i="3" s="1"/>
  <c r="BN199" i="3" s="1"/>
  <c r="BN128" i="3"/>
  <c r="BN222" i="3" s="1"/>
  <c r="FB167" i="3"/>
  <c r="FB168" i="3" s="1"/>
  <c r="FB169" i="3" s="1"/>
  <c r="FB128" i="3"/>
  <c r="FB222" i="3" s="1"/>
  <c r="FB154" i="3"/>
  <c r="FB156" i="3" s="1"/>
  <c r="FB158" i="3" s="1"/>
  <c r="EI167" i="3"/>
  <c r="EI168" i="3" s="1"/>
  <c r="EI169" i="3" s="1"/>
  <c r="EI193" i="3"/>
  <c r="EI197" i="3" s="1"/>
  <c r="EI199" i="3" s="1"/>
  <c r="EI128" i="3"/>
  <c r="EI222" i="3" s="1"/>
  <c r="EE128" i="3"/>
  <c r="EE222" i="3" s="1"/>
  <c r="EE167" i="3"/>
  <c r="EE168" i="3" s="1"/>
  <c r="EE169" i="3" s="1"/>
  <c r="DG167" i="3"/>
  <c r="DG168" i="3" s="1"/>
  <c r="DG169" i="3" s="1"/>
  <c r="DG154" i="3"/>
  <c r="DG156" i="3" s="1"/>
  <c r="DG158" i="3" s="1"/>
  <c r="DG128" i="3"/>
  <c r="DG222" i="3" s="1"/>
  <c r="BK167" i="3"/>
  <c r="BK168" i="3" s="1"/>
  <c r="BK169" i="3" s="1"/>
  <c r="BK193" i="3"/>
  <c r="BK197" i="3" s="1"/>
  <c r="BK199" i="3" s="1"/>
  <c r="BK128" i="3"/>
  <c r="BK222" i="3" s="1"/>
  <c r="CU167" i="3"/>
  <c r="CU168" i="3" s="1"/>
  <c r="CU169" i="3" s="1"/>
  <c r="CU128" i="3"/>
  <c r="CU222" i="3" s="1"/>
  <c r="EQ167" i="3"/>
  <c r="EQ168" i="3" s="1"/>
  <c r="EQ169" i="3" s="1"/>
  <c r="EQ128" i="3"/>
  <c r="EQ222" i="3" s="1"/>
  <c r="DD128" i="3"/>
  <c r="DD222" i="3" s="1"/>
  <c r="DD167" i="3"/>
  <c r="DD168" i="3" s="1"/>
  <c r="DD169" i="3" s="1"/>
  <c r="BW167" i="3"/>
  <c r="BW168" i="3" s="1"/>
  <c r="BW169" i="3" s="1"/>
  <c r="BW128" i="3"/>
  <c r="BW222" i="3" s="1"/>
  <c r="L167" i="3"/>
  <c r="L168" i="3" s="1"/>
  <c r="L169" i="3" s="1"/>
  <c r="L193" i="3"/>
  <c r="L197" i="3" s="1"/>
  <c r="L199" i="3" s="1"/>
  <c r="L128" i="3"/>
  <c r="L222" i="3" s="1"/>
  <c r="FC167" i="3"/>
  <c r="FC168" i="3" s="1"/>
  <c r="FC169" i="3" s="1"/>
  <c r="FC128" i="3"/>
  <c r="FC222" i="3" s="1"/>
  <c r="FZ123" i="3"/>
  <c r="FZ113" i="3"/>
  <c r="C236" i="3"/>
  <c r="FZ236" i="3" s="1"/>
  <c r="FZ209" i="3"/>
  <c r="FZ119" i="3"/>
  <c r="DY156" i="9" l="1"/>
  <c r="EU152" i="9"/>
  <c r="EU192" i="9"/>
  <c r="L152" i="9"/>
  <c r="L192" i="9"/>
  <c r="L200" i="9" s="1"/>
  <c r="L144" i="9"/>
  <c r="AO142" i="9"/>
  <c r="CU142" i="9"/>
  <c r="V192" i="9"/>
  <c r="AI142" i="9"/>
  <c r="FX144" i="9"/>
  <c r="FF144" i="9"/>
  <c r="AI192" i="9"/>
  <c r="FX192" i="9"/>
  <c r="FF192" i="9"/>
  <c r="FX142" i="9"/>
  <c r="FF154" i="9"/>
  <c r="FF156" i="9" s="1"/>
  <c r="AQ154" i="9"/>
  <c r="AQ156" i="9" s="1"/>
  <c r="AQ158" i="9" s="1"/>
  <c r="AQ160" i="9" s="1"/>
  <c r="AQ162" i="9" s="1"/>
  <c r="AQ223" i="9" s="1"/>
  <c r="AQ224" i="9" s="1"/>
  <c r="FX158" i="9"/>
  <c r="AQ192" i="9"/>
  <c r="DH152" i="9"/>
  <c r="AQ142" i="9"/>
  <c r="DH144" i="9"/>
  <c r="V142" i="9"/>
  <c r="DH142" i="9"/>
  <c r="FX160" i="9"/>
  <c r="FX162" i="9" s="1"/>
  <c r="FX223" i="9" s="1"/>
  <c r="FX224" i="9" s="1"/>
  <c r="AL144" i="9"/>
  <c r="AL142" i="9"/>
  <c r="D152" i="9"/>
  <c r="D142" i="9"/>
  <c r="D146" i="9" s="1"/>
  <c r="D148" i="9" s="1"/>
  <c r="EU144" i="9"/>
  <c r="EU146" i="9" s="1"/>
  <c r="EU148" i="9" s="1"/>
  <c r="DY158" i="9"/>
  <c r="DY154" i="9"/>
  <c r="DC192" i="9"/>
  <c r="BE192" i="9"/>
  <c r="EF152" i="9"/>
  <c r="DY160" i="9"/>
  <c r="DY162" i="9" s="1"/>
  <c r="DY223" i="9" s="1"/>
  <c r="DY224" i="9" s="1"/>
  <c r="DY227" i="9" s="1"/>
  <c r="DC154" i="9"/>
  <c r="BE152" i="9"/>
  <c r="EF144" i="9"/>
  <c r="DY144" i="9"/>
  <c r="DY146" i="9" s="1"/>
  <c r="DY148" i="9" s="1"/>
  <c r="DC156" i="9"/>
  <c r="DC158" i="9" s="1"/>
  <c r="DC160" i="9" s="1"/>
  <c r="DC162" i="9" s="1"/>
  <c r="DC223" i="9" s="1"/>
  <c r="DC224" i="9" s="1"/>
  <c r="DC227" i="9" s="1"/>
  <c r="W154" i="9"/>
  <c r="W156" i="9" s="1"/>
  <c r="W158" i="9" s="1"/>
  <c r="W160" i="9" s="1"/>
  <c r="W162" i="9" s="1"/>
  <c r="W223" i="9" s="1"/>
  <c r="W224" i="9" s="1"/>
  <c r="EF142" i="9"/>
  <c r="DY192" i="9"/>
  <c r="DC142" i="9"/>
  <c r="W142" i="9"/>
  <c r="DC144" i="9"/>
  <c r="AO144" i="9"/>
  <c r="FS144" i="9"/>
  <c r="FS192" i="9"/>
  <c r="AA142" i="9"/>
  <c r="AA152" i="9"/>
  <c r="FS142" i="9"/>
  <c r="DQ152" i="9"/>
  <c r="DQ154" i="9" s="1"/>
  <c r="DQ156" i="9" s="1"/>
  <c r="AA144" i="9"/>
  <c r="FS158" i="9"/>
  <c r="DQ144" i="9"/>
  <c r="DQ192" i="9"/>
  <c r="EN152" i="9"/>
  <c r="EN154" i="9" s="1"/>
  <c r="EN156" i="9" s="1"/>
  <c r="EN144" i="9"/>
  <c r="EN142" i="9"/>
  <c r="AL154" i="9"/>
  <c r="AL156" i="9" s="1"/>
  <c r="FS156" i="9"/>
  <c r="DI152" i="9"/>
  <c r="DI154" i="9" s="1"/>
  <c r="DI156" i="9" s="1"/>
  <c r="DI144" i="9"/>
  <c r="DI146" i="9" s="1"/>
  <c r="DI148" i="9" s="1"/>
  <c r="EV142" i="9"/>
  <c r="EV146" i="9" s="1"/>
  <c r="EV148" i="9" s="1"/>
  <c r="DI142" i="9"/>
  <c r="EV192" i="9"/>
  <c r="DK152" i="9"/>
  <c r="EV144" i="9"/>
  <c r="DK144" i="9"/>
  <c r="DK146" i="9" s="1"/>
  <c r="DK148" i="9" s="1"/>
  <c r="DK192" i="9"/>
  <c r="DK200" i="9" s="1"/>
  <c r="DX154" i="9"/>
  <c r="DD144" i="9"/>
  <c r="DX144" i="9"/>
  <c r="DX142" i="9"/>
  <c r="FU152" i="9"/>
  <c r="FU154" i="9" s="1"/>
  <c r="FU156" i="9" s="1"/>
  <c r="DX192" i="9"/>
  <c r="DX201" i="9" s="1"/>
  <c r="DX229" i="9" s="1"/>
  <c r="DX232" i="9" s="1"/>
  <c r="DX237" i="9" s="1"/>
  <c r="FU142" i="9"/>
  <c r="DX158" i="9"/>
  <c r="FU192" i="9"/>
  <c r="BS152" i="9"/>
  <c r="BE142" i="9"/>
  <c r="BE146" i="9" s="1"/>
  <c r="BE148" i="9" s="1"/>
  <c r="AO152" i="9"/>
  <c r="AO154" i="9" s="1"/>
  <c r="AO156" i="9" s="1"/>
  <c r="DD154" i="9"/>
  <c r="DD156" i="9" s="1"/>
  <c r="DD158" i="9" s="1"/>
  <c r="DX156" i="9"/>
  <c r="DD192" i="9"/>
  <c r="DD200" i="9" s="1"/>
  <c r="FB192" i="9"/>
  <c r="FB201" i="9" s="1"/>
  <c r="FB229" i="9" s="1"/>
  <c r="FB154" i="9"/>
  <c r="FB156" i="9" s="1"/>
  <c r="FB158" i="9" s="1"/>
  <c r="FB160" i="9" s="1"/>
  <c r="FB162" i="9" s="1"/>
  <c r="FB223" i="9" s="1"/>
  <c r="FB224" i="9" s="1"/>
  <c r="W192" i="9"/>
  <c r="W201" i="9" s="1"/>
  <c r="W229" i="9" s="1"/>
  <c r="FB142" i="9"/>
  <c r="DL152" i="9"/>
  <c r="DL144" i="9"/>
  <c r="DL142" i="9"/>
  <c r="FI152" i="9"/>
  <c r="FI154" i="9" s="1"/>
  <c r="FI156" i="9" s="1"/>
  <c r="AM146" i="9"/>
  <c r="AM148" i="9" s="1"/>
  <c r="CF154" i="9"/>
  <c r="CF156" i="9" s="1"/>
  <c r="CF158" i="9" s="1"/>
  <c r="CF144" i="9"/>
  <c r="CF142" i="9"/>
  <c r="CF146" i="9" s="1"/>
  <c r="CF148" i="9" s="1"/>
  <c r="DP144" i="9"/>
  <c r="DT144" i="9"/>
  <c r="DT146" i="9" s="1"/>
  <c r="DT148" i="9" s="1"/>
  <c r="DP192" i="9"/>
  <c r="DP195" i="9" s="1"/>
  <c r="DT154" i="9"/>
  <c r="DT156" i="9" s="1"/>
  <c r="DP156" i="9"/>
  <c r="DT142" i="9"/>
  <c r="DP154" i="9"/>
  <c r="DP160" i="9"/>
  <c r="DP162" i="9" s="1"/>
  <c r="DP223" i="9" s="1"/>
  <c r="DP224" i="9" s="1"/>
  <c r="DP227" i="9" s="1"/>
  <c r="DP142" i="9"/>
  <c r="FE144" i="9"/>
  <c r="FE146" i="9" s="1"/>
  <c r="FE148" i="9" s="1"/>
  <c r="FE154" i="9"/>
  <c r="FE156" i="9" s="1"/>
  <c r="BL144" i="9"/>
  <c r="BL146" i="9" s="1"/>
  <c r="BL148" i="9" s="1"/>
  <c r="BL154" i="9"/>
  <c r="BL156" i="9" s="1"/>
  <c r="BL192" i="9"/>
  <c r="BL199" i="9" s="1"/>
  <c r="AZ146" i="9"/>
  <c r="AZ148" i="9" s="1"/>
  <c r="BZ142" i="9"/>
  <c r="BZ154" i="9"/>
  <c r="BZ156" i="9" s="1"/>
  <c r="AH142" i="9"/>
  <c r="BZ144" i="9"/>
  <c r="FQ152" i="9"/>
  <c r="FQ154" i="9" s="1"/>
  <c r="FQ156" i="9" s="1"/>
  <c r="AH152" i="9"/>
  <c r="AH154" i="9" s="1"/>
  <c r="AH156" i="9" s="1"/>
  <c r="FQ192" i="9"/>
  <c r="FQ199" i="9" s="1"/>
  <c r="AH144" i="9"/>
  <c r="CT154" i="9"/>
  <c r="CT156" i="9" s="1"/>
  <c r="CT158" i="9" s="1"/>
  <c r="CT160" i="9" s="1"/>
  <c r="CT162" i="9" s="1"/>
  <c r="CT223" i="9" s="1"/>
  <c r="CT224" i="9" s="1"/>
  <c r="FQ142" i="9"/>
  <c r="FQ146" i="9" s="1"/>
  <c r="FQ148" i="9" s="1"/>
  <c r="CT142" i="9"/>
  <c r="CT146" i="9" s="1"/>
  <c r="CT148" i="9" s="1"/>
  <c r="AX192" i="9"/>
  <c r="AX200" i="9" s="1"/>
  <c r="AX154" i="9"/>
  <c r="AX156" i="9" s="1"/>
  <c r="AX158" i="9" s="1"/>
  <c r="AX144" i="9"/>
  <c r="AR146" i="9"/>
  <c r="AR148" i="9" s="1"/>
  <c r="AG146" i="9"/>
  <c r="AG148" i="9" s="1"/>
  <c r="CH146" i="9"/>
  <c r="CH148" i="9" s="1"/>
  <c r="CD337" i="9"/>
  <c r="CD339" i="9" s="1"/>
  <c r="X146" i="9"/>
  <c r="X148" i="9" s="1"/>
  <c r="CD146" i="9"/>
  <c r="CD148" i="9" s="1"/>
  <c r="EX146" i="9"/>
  <c r="EX148" i="9" s="1"/>
  <c r="BR146" i="9"/>
  <c r="BR148" i="9" s="1"/>
  <c r="DE158" i="9"/>
  <c r="DE160" i="9"/>
  <c r="DE162" i="9" s="1"/>
  <c r="DE223" i="9" s="1"/>
  <c r="DE224" i="9" s="1"/>
  <c r="DE227" i="9" s="1"/>
  <c r="CE158" i="9"/>
  <c r="CE160" i="9"/>
  <c r="CE162" i="9" s="1"/>
  <c r="CE223" i="9" s="1"/>
  <c r="CE224" i="9" s="1"/>
  <c r="CE227" i="9" s="1"/>
  <c r="FG160" i="9"/>
  <c r="FG162" i="9" s="1"/>
  <c r="FG223" i="9" s="1"/>
  <c r="FG224" i="9" s="1"/>
  <c r="FG227" i="9" s="1"/>
  <c r="BH146" i="9"/>
  <c r="BH148" i="9" s="1"/>
  <c r="CI146" i="9"/>
  <c r="CI148" i="9" s="1"/>
  <c r="AU337" i="9"/>
  <c r="AU339" i="9" s="1"/>
  <c r="FV146" i="9"/>
  <c r="FV148" i="9" s="1"/>
  <c r="CE146" i="9"/>
  <c r="CE148" i="9" s="1"/>
  <c r="FD146" i="9"/>
  <c r="FD148" i="9" s="1"/>
  <c r="AI146" i="9"/>
  <c r="AI148" i="9" s="1"/>
  <c r="EJ146" i="9"/>
  <c r="EJ148" i="9" s="1"/>
  <c r="DV158" i="9"/>
  <c r="DV160" i="9"/>
  <c r="DV162" i="9" s="1"/>
  <c r="DV223" i="9" s="1"/>
  <c r="DV224" i="9" s="1"/>
  <c r="FH158" i="9"/>
  <c r="FH160" i="9" s="1"/>
  <c r="FH162" i="9" s="1"/>
  <c r="FH223" i="9" s="1"/>
  <c r="FH224" i="9" s="1"/>
  <c r="BG146" i="9"/>
  <c r="BG148" i="9" s="1"/>
  <c r="EQ146" i="9"/>
  <c r="EQ148" i="9" s="1"/>
  <c r="DG146" i="9"/>
  <c r="DG148" i="9" s="1"/>
  <c r="AY146" i="9"/>
  <c r="AY148" i="9" s="1"/>
  <c r="BK146" i="9"/>
  <c r="BK148" i="9" s="1"/>
  <c r="DH146" i="9"/>
  <c r="DH148" i="9" s="1"/>
  <c r="EI146" i="9"/>
  <c r="EI148" i="9" s="1"/>
  <c r="ER146" i="9"/>
  <c r="ER148" i="9" s="1"/>
  <c r="AV146" i="9"/>
  <c r="AV148" i="9" s="1"/>
  <c r="BA146" i="9"/>
  <c r="BA148" i="9" s="1"/>
  <c r="FM146" i="9"/>
  <c r="FM148" i="9" s="1"/>
  <c r="DR146" i="9"/>
  <c r="DR148" i="9" s="1"/>
  <c r="CR146" i="9"/>
  <c r="CR148" i="9" s="1"/>
  <c r="EA146" i="9"/>
  <c r="EA148" i="9" s="1"/>
  <c r="BC146" i="9"/>
  <c r="BC148" i="9" s="1"/>
  <c r="AU146" i="9"/>
  <c r="AU148" i="9" s="1"/>
  <c r="DE146" i="9"/>
  <c r="DE148" i="9" s="1"/>
  <c r="BT146" i="9"/>
  <c r="BT148" i="9" s="1"/>
  <c r="FU146" i="9"/>
  <c r="FU148" i="9" s="1"/>
  <c r="H146" i="9"/>
  <c r="H148" i="9" s="1"/>
  <c r="CO146" i="9"/>
  <c r="CO148" i="9" s="1"/>
  <c r="O146" i="9"/>
  <c r="O148" i="9" s="1"/>
  <c r="CV337" i="9"/>
  <c r="CV339" i="9" s="1"/>
  <c r="Y146" i="9"/>
  <c r="Y148" i="9" s="1"/>
  <c r="AN146" i="9"/>
  <c r="AN148" i="9" s="1"/>
  <c r="J146" i="9"/>
  <c r="J148" i="9" s="1"/>
  <c r="BX337" i="9"/>
  <c r="BX339" i="9" s="1"/>
  <c r="BD146" i="9"/>
  <c r="BD148" i="9" s="1"/>
  <c r="CW146" i="9"/>
  <c r="CW148" i="9" s="1"/>
  <c r="ES146" i="9"/>
  <c r="ES148" i="9" s="1"/>
  <c r="DU146" i="9"/>
  <c r="DU148" i="9" s="1"/>
  <c r="BF146" i="9"/>
  <c r="BF148" i="9" s="1"/>
  <c r="EP337" i="9"/>
  <c r="EP339" i="9" s="1"/>
  <c r="AT146" i="9"/>
  <c r="AT148" i="9" s="1"/>
  <c r="BU337" i="9"/>
  <c r="BU339" i="9" s="1"/>
  <c r="BU146" i="9"/>
  <c r="BU148" i="9" s="1"/>
  <c r="T146" i="9"/>
  <c r="T148" i="9" s="1"/>
  <c r="BY146" i="9"/>
  <c r="BY148" i="9" s="1"/>
  <c r="Z146" i="9"/>
  <c r="Z148" i="9" s="1"/>
  <c r="CB146" i="9"/>
  <c r="CB148" i="9" s="1"/>
  <c r="EM146" i="9"/>
  <c r="EM148" i="9" s="1"/>
  <c r="AP146" i="9"/>
  <c r="AP148" i="9" s="1"/>
  <c r="CK146" i="9"/>
  <c r="CK148" i="9" s="1"/>
  <c r="DM146" i="9"/>
  <c r="DM148" i="9" s="1"/>
  <c r="CG146" i="9"/>
  <c r="CG148" i="9" s="1"/>
  <c r="C146" i="9"/>
  <c r="C148" i="9" s="1"/>
  <c r="F146" i="9"/>
  <c r="F148" i="9" s="1"/>
  <c r="CS337" i="9"/>
  <c r="CS339" i="9" s="1"/>
  <c r="CA146" i="9"/>
  <c r="CA148" i="9" s="1"/>
  <c r="CC146" i="9"/>
  <c r="CC148" i="9" s="1"/>
  <c r="ED146" i="9"/>
  <c r="ED148" i="9" s="1"/>
  <c r="AX146" i="9"/>
  <c r="AX148" i="9" s="1"/>
  <c r="Q146" i="9"/>
  <c r="Q148" i="9" s="1"/>
  <c r="AB146" i="9"/>
  <c r="AB148" i="9" s="1"/>
  <c r="DO146" i="9"/>
  <c r="DO148" i="9" s="1"/>
  <c r="K146" i="9"/>
  <c r="K148" i="9" s="1"/>
  <c r="FF146" i="9"/>
  <c r="FF148" i="9" s="1"/>
  <c r="CG337" i="9"/>
  <c r="CG339" i="9" s="1"/>
  <c r="CN146" i="9"/>
  <c r="CN148" i="9" s="1"/>
  <c r="DG337" i="9"/>
  <c r="DG339" i="9" s="1"/>
  <c r="BT337" i="9"/>
  <c r="BT339" i="9" s="1"/>
  <c r="W146" i="9"/>
  <c r="W148" i="9" s="1"/>
  <c r="ET146" i="9"/>
  <c r="ET148" i="9" s="1"/>
  <c r="P146" i="9"/>
  <c r="P148" i="9" s="1"/>
  <c r="FB146" i="9"/>
  <c r="FB148" i="9" s="1"/>
  <c r="FT146" i="9"/>
  <c r="FT148" i="9" s="1"/>
  <c r="BS146" i="9"/>
  <c r="BS148" i="9" s="1"/>
  <c r="FP154" i="9"/>
  <c r="FP156" i="9" s="1"/>
  <c r="FR227" i="9"/>
  <c r="FR337" i="9"/>
  <c r="FR339" i="9" s="1"/>
  <c r="FW193" i="9"/>
  <c r="FW197" i="9"/>
  <c r="FW195" i="9"/>
  <c r="FW199" i="9"/>
  <c r="FW200" i="9"/>
  <c r="FW201" i="9"/>
  <c r="FW229" i="9" s="1"/>
  <c r="EL154" i="9"/>
  <c r="EL156" i="9" s="1"/>
  <c r="DS200" i="9"/>
  <c r="DS195" i="9"/>
  <c r="DS193" i="9"/>
  <c r="AD195" i="9"/>
  <c r="AD197" i="9"/>
  <c r="AD199" i="9"/>
  <c r="AD200" i="9"/>
  <c r="AD193" i="9"/>
  <c r="AD201" i="9"/>
  <c r="AD229" i="9" s="1"/>
  <c r="U200" i="9"/>
  <c r="U197" i="9"/>
  <c r="U199" i="9"/>
  <c r="U201" i="9"/>
  <c r="U229" i="9" s="1"/>
  <c r="U193" i="9"/>
  <c r="U195" i="9"/>
  <c r="FN154" i="9"/>
  <c r="FN156" i="9" s="1"/>
  <c r="CV146" i="9"/>
  <c r="CV148" i="9" s="1"/>
  <c r="L154" i="9"/>
  <c r="L156" i="9" s="1"/>
  <c r="DA201" i="9"/>
  <c r="DA229" i="9" s="1"/>
  <c r="DA197" i="9"/>
  <c r="DA193" i="9"/>
  <c r="DA195" i="9"/>
  <c r="DA199" i="9"/>
  <c r="DA200" i="9"/>
  <c r="DA227" i="9"/>
  <c r="DA337" i="9"/>
  <c r="DA339" i="9" s="1"/>
  <c r="CM146" i="9"/>
  <c r="CM148" i="9" s="1"/>
  <c r="DI193" i="9"/>
  <c r="DI195" i="9"/>
  <c r="DI200" i="9"/>
  <c r="DS146" i="9"/>
  <c r="DS148" i="9" s="1"/>
  <c r="DZ146" i="9"/>
  <c r="DZ148" i="9" s="1"/>
  <c r="FO146" i="9"/>
  <c r="FO148" i="9" s="1"/>
  <c r="CX154" i="9"/>
  <c r="CX156" i="9" s="1"/>
  <c r="BU200" i="9"/>
  <c r="BU195" i="9"/>
  <c r="BU201" i="9"/>
  <c r="BU229" i="9" s="1"/>
  <c r="BU232" i="9" s="1"/>
  <c r="BU237" i="9" s="1"/>
  <c r="BU197" i="9"/>
  <c r="BU193" i="9"/>
  <c r="BU199" i="9"/>
  <c r="Z227" i="9"/>
  <c r="Z337" i="9"/>
  <c r="Z339" i="9" s="1"/>
  <c r="DB199" i="9"/>
  <c r="DB193" i="9"/>
  <c r="DB200" i="9"/>
  <c r="DB197" i="9"/>
  <c r="DB201" i="9"/>
  <c r="DB229" i="9" s="1"/>
  <c r="DB232" i="9" s="1"/>
  <c r="DB237" i="9" s="1"/>
  <c r="DB195" i="9"/>
  <c r="BP197" i="9"/>
  <c r="BP200" i="9"/>
  <c r="BP195" i="9"/>
  <c r="BP201" i="9"/>
  <c r="BP229" i="9" s="1"/>
  <c r="BP199" i="9"/>
  <c r="BP193" i="9"/>
  <c r="S154" i="9"/>
  <c r="S156" i="9" s="1"/>
  <c r="AL158" i="9"/>
  <c r="AL160" i="9" s="1"/>
  <c r="AL162" i="9" s="1"/>
  <c r="AL223" i="9" s="1"/>
  <c r="AL224" i="9" s="1"/>
  <c r="DJ154" i="9"/>
  <c r="DJ156" i="9" s="1"/>
  <c r="FJ154" i="9"/>
  <c r="FJ156" i="9" s="1"/>
  <c r="D195" i="9"/>
  <c r="D200" i="9"/>
  <c r="D193" i="9"/>
  <c r="DB146" i="9"/>
  <c r="DB148" i="9" s="1"/>
  <c r="I146" i="9"/>
  <c r="I148" i="9" s="1"/>
  <c r="BW154" i="9"/>
  <c r="BW156" i="9" s="1"/>
  <c r="AJ158" i="9"/>
  <c r="AJ160" i="9" s="1"/>
  <c r="AJ162" i="9" s="1"/>
  <c r="AJ223" i="9" s="1"/>
  <c r="AJ224" i="9" s="1"/>
  <c r="FC146" i="9"/>
  <c r="FC148" i="9" s="1"/>
  <c r="CM193" i="9"/>
  <c r="CM200" i="9"/>
  <c r="CM195" i="9"/>
  <c r="AL200" i="9"/>
  <c r="AL201" i="9"/>
  <c r="AL229" i="9" s="1"/>
  <c r="AL197" i="9"/>
  <c r="AL195" i="9"/>
  <c r="AL199" i="9"/>
  <c r="AL193" i="9"/>
  <c r="EE158" i="9"/>
  <c r="EE160" i="9" s="1"/>
  <c r="EE162" i="9" s="1"/>
  <c r="EE223" i="9" s="1"/>
  <c r="EE224" i="9" s="1"/>
  <c r="DZ199" i="9"/>
  <c r="DZ200" i="9"/>
  <c r="DZ197" i="9"/>
  <c r="DZ201" i="9"/>
  <c r="DZ229" i="9" s="1"/>
  <c r="DZ193" i="9"/>
  <c r="DZ195" i="9"/>
  <c r="BB154" i="9"/>
  <c r="BB156" i="9" s="1"/>
  <c r="DJ146" i="9"/>
  <c r="DJ148" i="9" s="1"/>
  <c r="CD200" i="9"/>
  <c r="CD201" i="9"/>
  <c r="CD229" i="9" s="1"/>
  <c r="CD232" i="9" s="1"/>
  <c r="CD237" i="9" s="1"/>
  <c r="CD195" i="9"/>
  <c r="CD193" i="9"/>
  <c r="CD197" i="9"/>
  <c r="CD199" i="9"/>
  <c r="BP146" i="9"/>
  <c r="BP148" i="9" s="1"/>
  <c r="EO199" i="9"/>
  <c r="EO201" i="9"/>
  <c r="EO229" i="9" s="1"/>
  <c r="EO193" i="9"/>
  <c r="EO197" i="9"/>
  <c r="EO195" i="9"/>
  <c r="EO200" i="9"/>
  <c r="AA154" i="9"/>
  <c r="AA156" i="9" s="1"/>
  <c r="AC154" i="9"/>
  <c r="AC156" i="9" s="1"/>
  <c r="EE200" i="9"/>
  <c r="EE201" i="9"/>
  <c r="EE229" i="9" s="1"/>
  <c r="EE193" i="9"/>
  <c r="EE199" i="9"/>
  <c r="EE195" i="9"/>
  <c r="EE197" i="9"/>
  <c r="AT193" i="9"/>
  <c r="AT201" i="9"/>
  <c r="AT229" i="9" s="1"/>
  <c r="AT199" i="9"/>
  <c r="AT200" i="9"/>
  <c r="AT195" i="9"/>
  <c r="AT197" i="9"/>
  <c r="DK201" i="9"/>
  <c r="DK229" i="9" s="1"/>
  <c r="FU200" i="9"/>
  <c r="FU195" i="9"/>
  <c r="FU193" i="9"/>
  <c r="FE158" i="9"/>
  <c r="FE160" i="9" s="1"/>
  <c r="FE162" i="9" s="1"/>
  <c r="FE223" i="9" s="1"/>
  <c r="FE224" i="9" s="1"/>
  <c r="BR200" i="9"/>
  <c r="BR195" i="9"/>
  <c r="BR193" i="9"/>
  <c r="FX227" i="9"/>
  <c r="FX337" i="9"/>
  <c r="FX339" i="9" s="1"/>
  <c r="EI193" i="9"/>
  <c r="EI195" i="9"/>
  <c r="EI200" i="9"/>
  <c r="AR154" i="9"/>
  <c r="AR156" i="9" s="1"/>
  <c r="DV195" i="9"/>
  <c r="DV193" i="9"/>
  <c r="DV201" i="9"/>
  <c r="DV229" i="9" s="1"/>
  <c r="DV200" i="9"/>
  <c r="DV197" i="9"/>
  <c r="DV199" i="9"/>
  <c r="BJ154" i="9"/>
  <c r="BJ156" i="9" s="1"/>
  <c r="EH146" i="9"/>
  <c r="EH148" i="9" s="1"/>
  <c r="CC199" i="9"/>
  <c r="CC197" i="9"/>
  <c r="CC195" i="9"/>
  <c r="CC200" i="9"/>
  <c r="CC201" i="9"/>
  <c r="CC229" i="9" s="1"/>
  <c r="CC193" i="9"/>
  <c r="EL146" i="9"/>
  <c r="EL148" i="9" s="1"/>
  <c r="J195" i="9"/>
  <c r="J200" i="9"/>
  <c r="J193" i="9"/>
  <c r="BB146" i="9"/>
  <c r="BB148" i="9" s="1"/>
  <c r="AW227" i="9"/>
  <c r="AW337" i="9"/>
  <c r="AW339" i="9" s="1"/>
  <c r="FF158" i="9"/>
  <c r="FF160" i="9" s="1"/>
  <c r="FF162" i="9" s="1"/>
  <c r="FF223" i="9" s="1"/>
  <c r="FF224" i="9" s="1"/>
  <c r="AQ199" i="9"/>
  <c r="AQ195" i="9"/>
  <c r="AQ193" i="9"/>
  <c r="AQ200" i="9"/>
  <c r="AQ197" i="9"/>
  <c r="AQ201" i="9"/>
  <c r="AQ229" i="9" s="1"/>
  <c r="X201" i="9"/>
  <c r="X229" i="9" s="1"/>
  <c r="X200" i="9"/>
  <c r="X193" i="9"/>
  <c r="X195" i="9"/>
  <c r="X199" i="9"/>
  <c r="X197" i="9"/>
  <c r="AR193" i="9"/>
  <c r="AR199" i="9"/>
  <c r="AR201" i="9"/>
  <c r="AR229" i="9" s="1"/>
  <c r="AR197" i="9"/>
  <c r="AR195" i="9"/>
  <c r="AR200" i="9"/>
  <c r="FS227" i="9"/>
  <c r="FS337" i="9"/>
  <c r="FS339" i="9" s="1"/>
  <c r="AD154" i="9"/>
  <c r="AD156" i="9" s="1"/>
  <c r="DW200" i="9"/>
  <c r="DW193" i="9"/>
  <c r="DW199" i="9"/>
  <c r="DW195" i="9"/>
  <c r="DW201" i="9"/>
  <c r="DW229" i="9" s="1"/>
  <c r="DW197" i="9"/>
  <c r="ES201" i="9"/>
  <c r="ES229" i="9" s="1"/>
  <c r="ES195" i="9"/>
  <c r="ES200" i="9"/>
  <c r="ES193" i="9"/>
  <c r="ES199" i="9"/>
  <c r="ES197" i="9"/>
  <c r="EC227" i="9"/>
  <c r="EC337" i="9"/>
  <c r="EC339" i="9" s="1"/>
  <c r="EI154" i="9"/>
  <c r="EI156" i="9" s="1"/>
  <c r="AS154" i="9"/>
  <c r="AS156" i="9" s="1"/>
  <c r="P158" i="9"/>
  <c r="P160" i="9" s="1"/>
  <c r="P162" i="9" s="1"/>
  <c r="P223" i="9" s="1"/>
  <c r="P224" i="9" s="1"/>
  <c r="FT193" i="9"/>
  <c r="FT199" i="9"/>
  <c r="FT197" i="9"/>
  <c r="FT195" i="9"/>
  <c r="FT200" i="9"/>
  <c r="FT201" i="9"/>
  <c r="FT229" i="9" s="1"/>
  <c r="EW146" i="9"/>
  <c r="EW148" i="9" s="1"/>
  <c r="ER227" i="9"/>
  <c r="ER337" i="9"/>
  <c r="ER339" i="9" s="1"/>
  <c r="AB200" i="9"/>
  <c r="AB195" i="9"/>
  <c r="AB193" i="9"/>
  <c r="AB201" i="9"/>
  <c r="AB229" i="9" s="1"/>
  <c r="AB197" i="9"/>
  <c r="AB199" i="9"/>
  <c r="CI154" i="9"/>
  <c r="CI156" i="9" s="1"/>
  <c r="DD195" i="9"/>
  <c r="FL154" i="9"/>
  <c r="FL156" i="9" s="1"/>
  <c r="DL195" i="9"/>
  <c r="DL200" i="9"/>
  <c r="DL193" i="9"/>
  <c r="EZ201" i="9"/>
  <c r="EZ229" i="9" s="1"/>
  <c r="EZ195" i="9"/>
  <c r="EZ197" i="9"/>
  <c r="EZ200" i="9"/>
  <c r="EZ199" i="9"/>
  <c r="EZ193" i="9"/>
  <c r="I195" i="9"/>
  <c r="I193" i="9"/>
  <c r="I200" i="9"/>
  <c r="CY146" i="9"/>
  <c r="CY148" i="9" s="1"/>
  <c r="CJ154" i="9"/>
  <c r="CJ156" i="9" s="1"/>
  <c r="DM158" i="9"/>
  <c r="DM160" i="9" s="1"/>
  <c r="DM162" i="9" s="1"/>
  <c r="DM223" i="9" s="1"/>
  <c r="DM224" i="9" s="1"/>
  <c r="V158" i="9"/>
  <c r="V160" i="9" s="1"/>
  <c r="V162" i="9" s="1"/>
  <c r="V223" i="9" s="1"/>
  <c r="V224" i="9" s="1"/>
  <c r="DD146" i="9"/>
  <c r="DD148" i="9" s="1"/>
  <c r="C195" i="9"/>
  <c r="C200" i="9"/>
  <c r="C193" i="9"/>
  <c r="EH193" i="9"/>
  <c r="EH195" i="9"/>
  <c r="EH197" i="9"/>
  <c r="EH199" i="9"/>
  <c r="EH200" i="9"/>
  <c r="EH201" i="9"/>
  <c r="EH229" i="9" s="1"/>
  <c r="CC158" i="9"/>
  <c r="CC160" i="9" s="1"/>
  <c r="CC162" i="9" s="1"/>
  <c r="CC223" i="9" s="1"/>
  <c r="CC224" i="9" s="1"/>
  <c r="BV154" i="9"/>
  <c r="BV156" i="9" s="1"/>
  <c r="AM201" i="9"/>
  <c r="AM229" i="9" s="1"/>
  <c r="AM195" i="9"/>
  <c r="AM193" i="9"/>
  <c r="AM197" i="9"/>
  <c r="AM200" i="9"/>
  <c r="AM199" i="9"/>
  <c r="AJ197" i="9"/>
  <c r="AJ201" i="9"/>
  <c r="AJ229" i="9" s="1"/>
  <c r="AJ199" i="9"/>
  <c r="AJ195" i="9"/>
  <c r="AJ200" i="9"/>
  <c r="AJ193" i="9"/>
  <c r="AA146" i="9"/>
  <c r="AA148" i="9" s="1"/>
  <c r="EA154" i="9"/>
  <c r="EA156" i="9" s="1"/>
  <c r="Q154" i="9"/>
  <c r="Q156" i="9" s="1"/>
  <c r="S193" i="9"/>
  <c r="S195" i="9"/>
  <c r="S200" i="9"/>
  <c r="ER199" i="9"/>
  <c r="ER201" i="9"/>
  <c r="ER229" i="9" s="1"/>
  <c r="ER200" i="9"/>
  <c r="ER193" i="9"/>
  <c r="ER195" i="9"/>
  <c r="ER197" i="9"/>
  <c r="AC146" i="9"/>
  <c r="AC148" i="9" s="1"/>
  <c r="CM154" i="9"/>
  <c r="CM156" i="9" s="1"/>
  <c r="DC193" i="9"/>
  <c r="DC195" i="9"/>
  <c r="DC201" i="9"/>
  <c r="DC229" i="9" s="1"/>
  <c r="DC197" i="9"/>
  <c r="DC199" i="9"/>
  <c r="DC200" i="9"/>
  <c r="AL146" i="9"/>
  <c r="AL148" i="9" s="1"/>
  <c r="EP197" i="9"/>
  <c r="EP195" i="9"/>
  <c r="EP201" i="9"/>
  <c r="EP229" i="9" s="1"/>
  <c r="EP232" i="9" s="1"/>
  <c r="EP237" i="9" s="1"/>
  <c r="EP200" i="9"/>
  <c r="EP193" i="9"/>
  <c r="EP199" i="9"/>
  <c r="EE146" i="9"/>
  <c r="EE148" i="9" s="1"/>
  <c r="CG195" i="9"/>
  <c r="CG193" i="9"/>
  <c r="CG200" i="9"/>
  <c r="CG199" i="9"/>
  <c r="CG197" i="9"/>
  <c r="CG201" i="9"/>
  <c r="CG229" i="9" s="1"/>
  <c r="CG232" i="9" s="1"/>
  <c r="CG237" i="9" s="1"/>
  <c r="CI195" i="9"/>
  <c r="CI200" i="9"/>
  <c r="CI193" i="9"/>
  <c r="AT154" i="9"/>
  <c r="AT156" i="9" s="1"/>
  <c r="BB195" i="9"/>
  <c r="BB193" i="9"/>
  <c r="BB200" i="9"/>
  <c r="E146" i="9"/>
  <c r="E148" i="9" s="1"/>
  <c r="CX146" i="9"/>
  <c r="CX148" i="9" s="1"/>
  <c r="EV200" i="9"/>
  <c r="EV201" i="9"/>
  <c r="EV229" i="9" s="1"/>
  <c r="EV199" i="9"/>
  <c r="EV193" i="9"/>
  <c r="EV195" i="9"/>
  <c r="EV197" i="9"/>
  <c r="V146" i="9"/>
  <c r="V148" i="9" s="1"/>
  <c r="AW193" i="9"/>
  <c r="AW201" i="9"/>
  <c r="AW229" i="9" s="1"/>
  <c r="AW199" i="9"/>
  <c r="AW195" i="9"/>
  <c r="AW200" i="9"/>
  <c r="AW197" i="9"/>
  <c r="DJ200" i="9"/>
  <c r="DJ193" i="9"/>
  <c r="DJ195" i="9"/>
  <c r="FJ146" i="9"/>
  <c r="FJ148" i="9" s="1"/>
  <c r="M154" i="9"/>
  <c r="M156" i="9" s="1"/>
  <c r="DV146" i="9"/>
  <c r="DV148" i="9" s="1"/>
  <c r="AQ146" i="9"/>
  <c r="AQ148" i="9" s="1"/>
  <c r="AI197" i="9"/>
  <c r="AI195" i="9"/>
  <c r="AI193" i="9"/>
  <c r="AI199" i="9"/>
  <c r="AI200" i="9"/>
  <c r="AI201" i="9"/>
  <c r="AI229" i="9" s="1"/>
  <c r="AD146" i="9"/>
  <c r="AD148" i="9" s="1"/>
  <c r="AZ154" i="9"/>
  <c r="AZ156" i="9" s="1"/>
  <c r="DN154" i="9"/>
  <c r="DN156" i="9" s="1"/>
  <c r="FN146" i="9"/>
  <c r="FN148" i="9" s="1"/>
  <c r="BJ195" i="9"/>
  <c r="BJ199" i="9"/>
  <c r="BJ201" i="9"/>
  <c r="BJ229" i="9" s="1"/>
  <c r="BJ193" i="9"/>
  <c r="BJ197" i="9"/>
  <c r="BJ200" i="9"/>
  <c r="FH146" i="9"/>
  <c r="FH148" i="9" s="1"/>
  <c r="EX197" i="9"/>
  <c r="EX201" i="9"/>
  <c r="EX229" i="9" s="1"/>
  <c r="EX199" i="9"/>
  <c r="EX200" i="9"/>
  <c r="EX195" i="9"/>
  <c r="EX193" i="9"/>
  <c r="CV197" i="9"/>
  <c r="CV200" i="9"/>
  <c r="CV193" i="9"/>
  <c r="CV195" i="9"/>
  <c r="CV199" i="9"/>
  <c r="CV201" i="9"/>
  <c r="CV229" i="9" s="1"/>
  <c r="CV232" i="9" s="1"/>
  <c r="CV237" i="9" s="1"/>
  <c r="BD154" i="9"/>
  <c r="BD156" i="9" s="1"/>
  <c r="FP195" i="9"/>
  <c r="FP193" i="9"/>
  <c r="FP200" i="9"/>
  <c r="DE199" i="9"/>
  <c r="DE195" i="9"/>
  <c r="DE197" i="9"/>
  <c r="DE193" i="9"/>
  <c r="DE200" i="9"/>
  <c r="DE201" i="9"/>
  <c r="DE229" i="9" s="1"/>
  <c r="DE232" i="9" s="1"/>
  <c r="DE237" i="9" s="1"/>
  <c r="FL146" i="9"/>
  <c r="FL148" i="9" s="1"/>
  <c r="EW154" i="9"/>
  <c r="EW156" i="9" s="1"/>
  <c r="DA146" i="9"/>
  <c r="DA148" i="9" s="1"/>
  <c r="BV146" i="9"/>
  <c r="BV148" i="9" s="1"/>
  <c r="AS146" i="9"/>
  <c r="AS148" i="9" s="1"/>
  <c r="CF197" i="9"/>
  <c r="CF200" i="9"/>
  <c r="CF193" i="9"/>
  <c r="CF201" i="9"/>
  <c r="CF229" i="9" s="1"/>
  <c r="CF195" i="9"/>
  <c r="CF199" i="9"/>
  <c r="BF154" i="9"/>
  <c r="BF156" i="9" s="1"/>
  <c r="AC193" i="9"/>
  <c r="AC200" i="9"/>
  <c r="AC195" i="9"/>
  <c r="AC201" i="9"/>
  <c r="AC229" i="9" s="1"/>
  <c r="AC199" i="9"/>
  <c r="AC197" i="9"/>
  <c r="AE200" i="9"/>
  <c r="AE199" i="9"/>
  <c r="AE193" i="9"/>
  <c r="AE201" i="9"/>
  <c r="AE229" i="9" s="1"/>
  <c r="AE195" i="9"/>
  <c r="AE197" i="9"/>
  <c r="EP146" i="9"/>
  <c r="EP148" i="9" s="1"/>
  <c r="V195" i="9"/>
  <c r="V201" i="9"/>
  <c r="V229" i="9" s="1"/>
  <c r="V197" i="9"/>
  <c r="V193" i="9"/>
  <c r="V199" i="9"/>
  <c r="V200" i="9"/>
  <c r="AW146" i="9"/>
  <c r="AW148" i="9" s="1"/>
  <c r="FJ193" i="9"/>
  <c r="FJ200" i="9"/>
  <c r="FJ195" i="9"/>
  <c r="FJ201" i="9"/>
  <c r="FJ229" i="9" s="1"/>
  <c r="FJ197" i="9"/>
  <c r="FJ199" i="9"/>
  <c r="BC154" i="9"/>
  <c r="BC156" i="9" s="1"/>
  <c r="BX195" i="9"/>
  <c r="BX199" i="9"/>
  <c r="BX201" i="9"/>
  <c r="BX229" i="9" s="1"/>
  <c r="BX232" i="9" s="1"/>
  <c r="BX237" i="9" s="1"/>
  <c r="BX193" i="9"/>
  <c r="BX197" i="9"/>
  <c r="BX200" i="9"/>
  <c r="DN193" i="9"/>
  <c r="DN195" i="9"/>
  <c r="DN200" i="9"/>
  <c r="FN193" i="9"/>
  <c r="FN200" i="9"/>
  <c r="FN195" i="9"/>
  <c r="BJ146" i="9"/>
  <c r="BJ148" i="9" s="1"/>
  <c r="FE195" i="9"/>
  <c r="FE197" i="9"/>
  <c r="FE200" i="9"/>
  <c r="FE201" i="9"/>
  <c r="FE229" i="9" s="1"/>
  <c r="FE199" i="9"/>
  <c r="FE193" i="9"/>
  <c r="FP146" i="9"/>
  <c r="FP148" i="9" s="1"/>
  <c r="FL201" i="9"/>
  <c r="FL229" i="9" s="1"/>
  <c r="FL193" i="9"/>
  <c r="FL200" i="9"/>
  <c r="FL199" i="9"/>
  <c r="FL197" i="9"/>
  <c r="FL195" i="9"/>
  <c r="BR154" i="9"/>
  <c r="BR156" i="9" s="1"/>
  <c r="DP193" i="9"/>
  <c r="BV201" i="9"/>
  <c r="BV229" i="9" s="1"/>
  <c r="BV199" i="9"/>
  <c r="BV193" i="9"/>
  <c r="BV200" i="9"/>
  <c r="BV195" i="9"/>
  <c r="BV197" i="9"/>
  <c r="AS193" i="9"/>
  <c r="AS197" i="9"/>
  <c r="AS200" i="9"/>
  <c r="AS199" i="9"/>
  <c r="AS201" i="9"/>
  <c r="AS229" i="9" s="1"/>
  <c r="AS195" i="9"/>
  <c r="EF154" i="9"/>
  <c r="EF156" i="9" s="1"/>
  <c r="R146" i="9"/>
  <c r="R148" i="9" s="1"/>
  <c r="R158" i="9" s="1"/>
  <c r="R160" i="9" s="1"/>
  <c r="R162" i="9" s="1"/>
  <c r="R223" i="9" s="1"/>
  <c r="R224" i="9" s="1"/>
  <c r="R227" i="9" s="1"/>
  <c r="AJ146" i="9"/>
  <c r="AJ148" i="9" s="1"/>
  <c r="EA200" i="9"/>
  <c r="EA193" i="9"/>
  <c r="EA195" i="9"/>
  <c r="EA199" i="9"/>
  <c r="EA201" i="9"/>
  <c r="EA229" i="9" s="1"/>
  <c r="EA197" i="9"/>
  <c r="BW146" i="9"/>
  <c r="BW148" i="9" s="1"/>
  <c r="Q195" i="9"/>
  <c r="Q200" i="9"/>
  <c r="Q193" i="9"/>
  <c r="S146" i="9"/>
  <c r="S148" i="9" s="1"/>
  <c r="CL146" i="9"/>
  <c r="CL148" i="9" s="1"/>
  <c r="CR337" i="9"/>
  <c r="CR339" i="9" s="1"/>
  <c r="CP193" i="9"/>
  <c r="CP200" i="9"/>
  <c r="CP195" i="9"/>
  <c r="E193" i="9"/>
  <c r="E200" i="9"/>
  <c r="E195" i="9"/>
  <c r="CX195" i="9"/>
  <c r="CX193" i="9"/>
  <c r="CX200" i="9"/>
  <c r="EV160" i="9"/>
  <c r="EV162" i="9" s="1"/>
  <c r="EV223" i="9" s="1"/>
  <c r="EV224" i="9" s="1"/>
  <c r="EJ154" i="9"/>
  <c r="EJ156" i="9" s="1"/>
  <c r="BE195" i="9"/>
  <c r="BE201" i="9"/>
  <c r="BE229" i="9" s="1"/>
  <c r="BE199" i="9"/>
  <c r="BE200" i="9"/>
  <c r="BE193" i="9"/>
  <c r="BE197" i="9"/>
  <c r="M195" i="9"/>
  <c r="M200" i="9"/>
  <c r="M193" i="9"/>
  <c r="BA195" i="9"/>
  <c r="BA200" i="9"/>
  <c r="BA193" i="9"/>
  <c r="AI160" i="9"/>
  <c r="AI162" i="9" s="1"/>
  <c r="AI223" i="9" s="1"/>
  <c r="AI224" i="9" s="1"/>
  <c r="DO200" i="9"/>
  <c r="DO193" i="9"/>
  <c r="DO195" i="9"/>
  <c r="BX146" i="9"/>
  <c r="BX148" i="9" s="1"/>
  <c r="DN146" i="9"/>
  <c r="DN148" i="9" s="1"/>
  <c r="FH197" i="9"/>
  <c r="FH200" i="9"/>
  <c r="FH201" i="9"/>
  <c r="FH229" i="9" s="1"/>
  <c r="FH195" i="9"/>
  <c r="FH193" i="9"/>
  <c r="FH199" i="9"/>
  <c r="EX158" i="9"/>
  <c r="EX160" i="9" s="1"/>
  <c r="EX162" i="9" s="1"/>
  <c r="EX223" i="9" s="1"/>
  <c r="EX224" i="9" s="1"/>
  <c r="L146" i="9"/>
  <c r="L148" i="9" s="1"/>
  <c r="BS154" i="9"/>
  <c r="BS156" i="9" s="1"/>
  <c r="CO154" i="9"/>
  <c r="CO156" i="9" s="1"/>
  <c r="R200" i="9"/>
  <c r="R193" i="9"/>
  <c r="R195" i="9"/>
  <c r="FS200" i="9"/>
  <c r="FS201" i="9"/>
  <c r="FS229" i="9" s="1"/>
  <c r="FS199" i="9"/>
  <c r="FS193" i="9"/>
  <c r="FS197" i="9"/>
  <c r="FS195" i="9"/>
  <c r="G154" i="9"/>
  <c r="G156" i="9" s="1"/>
  <c r="CK154" i="9"/>
  <c r="CK156" i="9" s="1"/>
  <c r="CL195" i="9"/>
  <c r="CL199" i="9"/>
  <c r="CL200" i="9"/>
  <c r="CL193" i="9"/>
  <c r="CL201" i="9"/>
  <c r="CL229" i="9" s="1"/>
  <c r="CL197" i="9"/>
  <c r="FV193" i="9"/>
  <c r="FV195" i="9"/>
  <c r="FV200" i="9"/>
  <c r="BH154" i="9"/>
  <c r="BH156" i="9" s="1"/>
  <c r="CP154" i="9"/>
  <c r="CP156" i="9" s="1"/>
  <c r="E154" i="9"/>
  <c r="E156" i="9" s="1"/>
  <c r="EJ195" i="9"/>
  <c r="EJ193" i="9"/>
  <c r="EJ200" i="9"/>
  <c r="CN154" i="9"/>
  <c r="CN156" i="9" s="1"/>
  <c r="M146" i="9"/>
  <c r="M148" i="9" s="1"/>
  <c r="BA154" i="9"/>
  <c r="BA156" i="9" s="1"/>
  <c r="CZ154" i="9"/>
  <c r="CZ156" i="9" s="1"/>
  <c r="AZ200" i="9"/>
  <c r="AZ193" i="9"/>
  <c r="AZ195" i="9"/>
  <c r="BG195" i="9"/>
  <c r="BG200" i="9"/>
  <c r="BG193" i="9"/>
  <c r="F154" i="9"/>
  <c r="F156" i="9" s="1"/>
  <c r="BD200" i="9"/>
  <c r="BD195" i="9"/>
  <c r="BD201" i="9"/>
  <c r="BD229" i="9" s="1"/>
  <c r="BD193" i="9"/>
  <c r="BD197" i="9"/>
  <c r="BD199" i="9"/>
  <c r="BT201" i="9"/>
  <c r="BT229" i="9" s="1"/>
  <c r="BT232" i="9" s="1"/>
  <c r="BT237" i="9" s="1"/>
  <c r="BT193" i="9"/>
  <c r="BT199" i="9"/>
  <c r="BT200" i="9"/>
  <c r="BT195" i="9"/>
  <c r="BT197" i="9"/>
  <c r="ED154" i="9"/>
  <c r="ED156" i="9" s="1"/>
  <c r="DB337" i="9"/>
  <c r="DB339" i="9" s="1"/>
  <c r="BS200" i="9"/>
  <c r="BS195" i="9"/>
  <c r="BS193" i="9"/>
  <c r="EF146" i="9"/>
  <c r="EF148" i="9" s="1"/>
  <c r="EO146" i="9"/>
  <c r="EO148" i="9" s="1"/>
  <c r="AM158" i="9"/>
  <c r="AM160" i="9" s="1"/>
  <c r="AM162" i="9" s="1"/>
  <c r="AM223" i="9" s="1"/>
  <c r="AM224" i="9" s="1"/>
  <c r="FM154" i="9"/>
  <c r="FM156" i="9" s="1"/>
  <c r="FG146" i="9"/>
  <c r="FG148" i="9" s="1"/>
  <c r="AA201" i="9"/>
  <c r="AA229" i="9" s="1"/>
  <c r="AA199" i="9"/>
  <c r="AA195" i="9"/>
  <c r="AA200" i="9"/>
  <c r="AA193" i="9"/>
  <c r="AA197" i="9"/>
  <c r="BW195" i="9"/>
  <c r="BW193" i="9"/>
  <c r="BW201" i="9"/>
  <c r="BW229" i="9" s="1"/>
  <c r="BW200" i="9"/>
  <c r="BW197" i="9"/>
  <c r="BW199" i="9"/>
  <c r="BF199" i="9"/>
  <c r="BF195" i="9"/>
  <c r="BF197" i="9"/>
  <c r="BF200" i="9"/>
  <c r="BF193" i="9"/>
  <c r="BF201" i="9"/>
  <c r="BF229" i="9" s="1"/>
  <c r="CT199" i="9"/>
  <c r="CT197" i="9"/>
  <c r="CT200" i="9"/>
  <c r="CT201" i="9"/>
  <c r="CT229" i="9" s="1"/>
  <c r="CT193" i="9"/>
  <c r="CT195" i="9"/>
  <c r="EQ154" i="9"/>
  <c r="EQ156" i="9" s="1"/>
  <c r="AF146" i="9"/>
  <c r="AF148" i="9" s="1"/>
  <c r="CK193" i="9"/>
  <c r="CK200" i="9"/>
  <c r="CK199" i="9"/>
  <c r="CK201" i="9"/>
  <c r="CK229" i="9" s="1"/>
  <c r="CK197" i="9"/>
  <c r="CK195" i="9"/>
  <c r="FD197" i="9"/>
  <c r="FD193" i="9"/>
  <c r="FD195" i="9"/>
  <c r="FD201" i="9"/>
  <c r="FD229" i="9" s="1"/>
  <c r="FD200" i="9"/>
  <c r="FD199" i="9"/>
  <c r="CL154" i="9"/>
  <c r="CL156" i="9" s="1"/>
  <c r="EG146" i="9"/>
  <c r="EG148" i="9" s="1"/>
  <c r="AK160" i="9"/>
  <c r="AK162" i="9" s="1"/>
  <c r="AK223" i="9" s="1"/>
  <c r="AK224" i="9" s="1"/>
  <c r="DH154" i="9"/>
  <c r="DH156" i="9" s="1"/>
  <c r="O154" i="9"/>
  <c r="O156" i="9" s="1"/>
  <c r="BE154" i="9"/>
  <c r="BE156" i="9" s="1"/>
  <c r="CN200" i="9"/>
  <c r="CN195" i="9"/>
  <c r="CN201" i="9"/>
  <c r="CN229" i="9" s="1"/>
  <c r="CN193" i="9"/>
  <c r="CN199" i="9"/>
  <c r="CN197" i="9"/>
  <c r="Z199" i="9"/>
  <c r="Z200" i="9"/>
  <c r="Z197" i="9"/>
  <c r="Z201" i="9"/>
  <c r="Z229" i="9" s="1"/>
  <c r="Z195" i="9"/>
  <c r="Z193" i="9"/>
  <c r="BC193" i="9"/>
  <c r="BC200" i="9"/>
  <c r="BC195" i="9"/>
  <c r="DF154" i="9"/>
  <c r="DF156" i="9" s="1"/>
  <c r="BG154" i="9"/>
  <c r="BG156" i="9" s="1"/>
  <c r="Y154" i="9"/>
  <c r="Y156" i="9" s="1"/>
  <c r="CB199" i="9"/>
  <c r="CB197" i="9"/>
  <c r="CB200" i="9"/>
  <c r="CB201" i="9"/>
  <c r="CB229" i="9" s="1"/>
  <c r="CB193" i="9"/>
  <c r="CB195" i="9"/>
  <c r="FX199" i="9"/>
  <c r="FX195" i="9"/>
  <c r="FX193" i="9"/>
  <c r="FX197" i="9"/>
  <c r="FX201" i="9"/>
  <c r="FX229" i="9" s="1"/>
  <c r="FX200" i="9"/>
  <c r="CA337" i="9"/>
  <c r="CA339" i="9" s="1"/>
  <c r="BO200" i="9"/>
  <c r="BO195" i="9"/>
  <c r="BO193" i="9"/>
  <c r="DR154" i="9"/>
  <c r="DR156" i="9" s="1"/>
  <c r="AH193" i="9"/>
  <c r="AH200" i="9"/>
  <c r="AH195" i="9"/>
  <c r="AG195" i="9"/>
  <c r="AG199" i="9"/>
  <c r="AG200" i="9"/>
  <c r="AG193" i="9"/>
  <c r="AG197" i="9"/>
  <c r="AG201" i="9"/>
  <c r="AG229" i="9" s="1"/>
  <c r="FI146" i="9"/>
  <c r="FI148" i="9" s="1"/>
  <c r="EF200" i="9"/>
  <c r="EF195" i="9"/>
  <c r="EF193" i="9"/>
  <c r="EO158" i="9"/>
  <c r="EO160" i="9" s="1"/>
  <c r="EO162" i="9" s="1"/>
  <c r="EO223" i="9" s="1"/>
  <c r="EO224" i="9" s="1"/>
  <c r="CQ154" i="9"/>
  <c r="CQ156" i="9" s="1"/>
  <c r="FA154" i="9"/>
  <c r="FA156" i="9" s="1"/>
  <c r="FM195" i="9"/>
  <c r="FM201" i="9"/>
  <c r="FM229" i="9" s="1"/>
  <c r="FM199" i="9"/>
  <c r="FM197" i="9"/>
  <c r="FM193" i="9"/>
  <c r="FM200" i="9"/>
  <c r="CU154" i="9"/>
  <c r="CU156" i="9" s="1"/>
  <c r="FG195" i="9"/>
  <c r="FG193" i="9"/>
  <c r="FG200" i="9"/>
  <c r="FG199" i="9"/>
  <c r="FG201" i="9"/>
  <c r="FG229" i="9" s="1"/>
  <c r="FG197" i="9"/>
  <c r="FW160" i="9"/>
  <c r="FW162" i="9" s="1"/>
  <c r="FW223" i="9" s="1"/>
  <c r="FW224" i="9" s="1"/>
  <c r="DY337" i="9"/>
  <c r="DY339" i="9" s="1"/>
  <c r="G199" i="9"/>
  <c r="G197" i="9"/>
  <c r="G195" i="9"/>
  <c r="G201" i="9"/>
  <c r="G229" i="9" s="1"/>
  <c r="G200" i="9"/>
  <c r="G193" i="9"/>
  <c r="AE146" i="9"/>
  <c r="AE148" i="9" s="1"/>
  <c r="AF193" i="9"/>
  <c r="AF199" i="9"/>
  <c r="AF200" i="9"/>
  <c r="AF195" i="9"/>
  <c r="AF197" i="9"/>
  <c r="AF201" i="9"/>
  <c r="AF229" i="9" s="1"/>
  <c r="DC146" i="9"/>
  <c r="DC148" i="9" s="1"/>
  <c r="FV154" i="9"/>
  <c r="FV156" i="9" s="1"/>
  <c r="AV197" i="9"/>
  <c r="AV195" i="9"/>
  <c r="AV200" i="9"/>
  <c r="AV199" i="9"/>
  <c r="AV201" i="9"/>
  <c r="AV229" i="9" s="1"/>
  <c r="AV193" i="9"/>
  <c r="DQ193" i="9"/>
  <c r="DQ200" i="9"/>
  <c r="DQ201" i="9"/>
  <c r="DQ229" i="9" s="1"/>
  <c r="DQ195" i="9"/>
  <c r="DQ197" i="9"/>
  <c r="DQ199" i="9"/>
  <c r="K199" i="9"/>
  <c r="K200" i="9"/>
  <c r="K201" i="9"/>
  <c r="K229" i="9" s="1"/>
  <c r="K197" i="9"/>
  <c r="K195" i="9"/>
  <c r="K193" i="9"/>
  <c r="CP146" i="9"/>
  <c r="CP148" i="9" s="1"/>
  <c r="EM160" i="9"/>
  <c r="EM162" i="9" s="1"/>
  <c r="EM223" i="9" s="1"/>
  <c r="EM224" i="9" s="1"/>
  <c r="EC146" i="9"/>
  <c r="EC148" i="9" s="1"/>
  <c r="CE195" i="9"/>
  <c r="CE199" i="9"/>
  <c r="CE200" i="9"/>
  <c r="CE193" i="9"/>
  <c r="CE201" i="9"/>
  <c r="CE229" i="9" s="1"/>
  <c r="CE197" i="9"/>
  <c r="O199" i="9"/>
  <c r="O195" i="9"/>
  <c r="O200" i="9"/>
  <c r="O201" i="9"/>
  <c r="O229" i="9" s="1"/>
  <c r="O197" i="9"/>
  <c r="O193" i="9"/>
  <c r="DT199" i="9"/>
  <c r="DT201" i="9"/>
  <c r="DT229" i="9" s="1"/>
  <c r="DT200" i="9"/>
  <c r="DT197" i="9"/>
  <c r="DT195" i="9"/>
  <c r="DT193" i="9"/>
  <c r="EU154" i="9"/>
  <c r="EU156" i="9" s="1"/>
  <c r="H199" i="9"/>
  <c r="H197" i="9"/>
  <c r="H193" i="9"/>
  <c r="H201" i="9"/>
  <c r="H229" i="9" s="1"/>
  <c r="H195" i="9"/>
  <c r="H200" i="9"/>
  <c r="DF146" i="9"/>
  <c r="DF148" i="9" s="1"/>
  <c r="CZ146" i="9"/>
  <c r="CZ148" i="9" s="1"/>
  <c r="DO154" i="9"/>
  <c r="DO156" i="9" s="1"/>
  <c r="T160" i="9"/>
  <c r="T162" i="9" s="1"/>
  <c r="T223" i="9" s="1"/>
  <c r="T224" i="9" s="1"/>
  <c r="FK193" i="9"/>
  <c r="FK195" i="9"/>
  <c r="FK200" i="9"/>
  <c r="F200" i="9"/>
  <c r="F193" i="9"/>
  <c r="F195" i="9"/>
  <c r="AP193" i="9"/>
  <c r="AP195" i="9"/>
  <c r="AP200" i="9"/>
  <c r="BM146" i="9"/>
  <c r="BM148" i="9" s="1"/>
  <c r="BN154" i="9"/>
  <c r="BN156" i="9" s="1"/>
  <c r="Y193" i="9"/>
  <c r="Y200" i="9"/>
  <c r="Y195" i="9"/>
  <c r="EK154" i="9"/>
  <c r="EK156" i="9" s="1"/>
  <c r="BO146" i="9"/>
  <c r="BO148" i="9" s="1"/>
  <c r="DU199" i="9"/>
  <c r="DU200" i="9"/>
  <c r="DU193" i="9"/>
  <c r="DU201" i="9"/>
  <c r="DU229" i="9" s="1"/>
  <c r="DU195" i="9"/>
  <c r="DU197" i="9"/>
  <c r="ED195" i="9"/>
  <c r="ED200" i="9"/>
  <c r="ED197" i="9"/>
  <c r="ED199" i="9"/>
  <c r="ED193" i="9"/>
  <c r="ED201" i="9"/>
  <c r="ED229" i="9" s="1"/>
  <c r="DR195" i="9"/>
  <c r="DR200" i="9"/>
  <c r="DR193" i="9"/>
  <c r="CO195" i="9"/>
  <c r="CO197" i="9"/>
  <c r="CO200" i="9"/>
  <c r="CO193" i="9"/>
  <c r="CO201" i="9"/>
  <c r="CO229" i="9" s="1"/>
  <c r="CO199" i="9"/>
  <c r="CH200" i="9"/>
  <c r="CH197" i="9"/>
  <c r="CH195" i="9"/>
  <c r="CH201" i="9"/>
  <c r="CH229" i="9" s="1"/>
  <c r="CH193" i="9"/>
  <c r="CH199" i="9"/>
  <c r="AN201" i="9"/>
  <c r="AN229" i="9" s="1"/>
  <c r="AN200" i="9"/>
  <c r="AN193" i="9"/>
  <c r="AN195" i="9"/>
  <c r="AN199" i="9"/>
  <c r="AN197" i="9"/>
  <c r="AO146" i="9"/>
  <c r="AO148" i="9" s="1"/>
  <c r="FI193" i="9"/>
  <c r="FI200" i="9"/>
  <c r="FI195" i="9"/>
  <c r="BQ154" i="9"/>
  <c r="BQ156" i="9" s="1"/>
  <c r="CQ146" i="9"/>
  <c r="CQ148" i="9" s="1"/>
  <c r="FA195" i="9"/>
  <c r="FA199" i="9"/>
  <c r="FA201" i="9"/>
  <c r="FA229" i="9" s="1"/>
  <c r="FA197" i="9"/>
  <c r="FA193" i="9"/>
  <c r="FA200" i="9"/>
  <c r="CU199" i="9"/>
  <c r="CU201" i="9"/>
  <c r="CU229" i="9" s="1"/>
  <c r="CU195" i="9"/>
  <c r="CU197" i="9"/>
  <c r="CU200" i="9"/>
  <c r="CU193" i="9"/>
  <c r="AY201" i="9"/>
  <c r="AY229" i="9" s="1"/>
  <c r="AY200" i="9"/>
  <c r="AY193" i="9"/>
  <c r="AY199" i="9"/>
  <c r="AY197" i="9"/>
  <c r="AY195" i="9"/>
  <c r="DW160" i="9"/>
  <c r="DW162" i="9" s="1"/>
  <c r="DW223" i="9" s="1"/>
  <c r="DW224" i="9" s="1"/>
  <c r="FC154" i="9"/>
  <c r="FC156" i="9" s="1"/>
  <c r="G146" i="9"/>
  <c r="G148" i="9" s="1"/>
  <c r="AE158" i="9"/>
  <c r="AE160" i="9" s="1"/>
  <c r="AE162" i="9" s="1"/>
  <c r="AE223" i="9" s="1"/>
  <c r="AE224" i="9" s="1"/>
  <c r="AF158" i="9"/>
  <c r="AF160" i="9" s="1"/>
  <c r="AF162" i="9" s="1"/>
  <c r="AF223" i="9" s="1"/>
  <c r="AF224" i="9" s="1"/>
  <c r="FD158" i="9"/>
  <c r="FD160" i="9" s="1"/>
  <c r="FD162" i="9" s="1"/>
  <c r="FD223" i="9" s="1"/>
  <c r="FD224" i="9" s="1"/>
  <c r="BY200" i="9"/>
  <c r="BY195" i="9"/>
  <c r="BY201" i="9"/>
  <c r="BY229" i="9" s="1"/>
  <c r="BY197" i="9"/>
  <c r="BY193" i="9"/>
  <c r="BY199" i="9"/>
  <c r="AV158" i="9"/>
  <c r="AV160" i="9" s="1"/>
  <c r="AV162" i="9" s="1"/>
  <c r="AV223" i="9" s="1"/>
  <c r="AV224" i="9" s="1"/>
  <c r="DQ146" i="9"/>
  <c r="DQ148" i="9" s="1"/>
  <c r="BH195" i="9"/>
  <c r="BH199" i="9"/>
  <c r="BH201" i="9"/>
  <c r="BH229" i="9" s="1"/>
  <c r="BH200" i="9"/>
  <c r="BH193" i="9"/>
  <c r="BH197" i="9"/>
  <c r="K158" i="9"/>
  <c r="K160" i="9" s="1"/>
  <c r="K162" i="9" s="1"/>
  <c r="K223" i="9" s="1"/>
  <c r="K224" i="9" s="1"/>
  <c r="CR200" i="9"/>
  <c r="CR201" i="9"/>
  <c r="CR229" i="9" s="1"/>
  <c r="CR232" i="9" s="1"/>
  <c r="CR237" i="9" s="1"/>
  <c r="CR197" i="9"/>
  <c r="CR195" i="9"/>
  <c r="CR193" i="9"/>
  <c r="CR199" i="9"/>
  <c r="AK146" i="9"/>
  <c r="AK148" i="9" s="1"/>
  <c r="EC201" i="9"/>
  <c r="EC229" i="9" s="1"/>
  <c r="EC199" i="9"/>
  <c r="EC195" i="9"/>
  <c r="EC200" i="9"/>
  <c r="EC193" i="9"/>
  <c r="EC197" i="9"/>
  <c r="DT158" i="9"/>
  <c r="DT160" i="9" s="1"/>
  <c r="DT162" i="9" s="1"/>
  <c r="DT223" i="9" s="1"/>
  <c r="DT224" i="9" s="1"/>
  <c r="N154" i="9"/>
  <c r="N156" i="9" s="1"/>
  <c r="EB200" i="9"/>
  <c r="EB195" i="9"/>
  <c r="EB193" i="9"/>
  <c r="EU200" i="9"/>
  <c r="EU193" i="9"/>
  <c r="EU195" i="9"/>
  <c r="CZ195" i="9"/>
  <c r="CZ200" i="9"/>
  <c r="CZ193" i="9"/>
  <c r="BI160" i="9"/>
  <c r="BI162" i="9" s="1"/>
  <c r="BI223" i="9" s="1"/>
  <c r="BI224" i="9" s="1"/>
  <c r="EN193" i="9"/>
  <c r="EN200" i="9"/>
  <c r="EN195" i="9"/>
  <c r="U160" i="9"/>
  <c r="U162" i="9" s="1"/>
  <c r="U223" i="9" s="1"/>
  <c r="U224" i="9" s="1"/>
  <c r="FK146" i="9"/>
  <c r="FK148" i="9" s="1"/>
  <c r="BM200" i="9"/>
  <c r="BM197" i="9"/>
  <c r="BM201" i="9"/>
  <c r="BM229" i="9" s="1"/>
  <c r="BM199" i="9"/>
  <c r="BM195" i="9"/>
  <c r="BM193" i="9"/>
  <c r="FT160" i="9"/>
  <c r="FT162" i="9" s="1"/>
  <c r="FT223" i="9" s="1"/>
  <c r="FT224" i="9" s="1"/>
  <c r="BN200" i="9"/>
  <c r="BN193" i="9"/>
  <c r="BN195" i="9"/>
  <c r="EK146" i="9"/>
  <c r="EK148" i="9" s="1"/>
  <c r="FX146" i="9"/>
  <c r="FX148" i="9" s="1"/>
  <c r="DL154" i="9"/>
  <c r="DL156" i="9" s="1"/>
  <c r="CH158" i="9"/>
  <c r="CH160" i="9" s="1"/>
  <c r="CH162" i="9" s="1"/>
  <c r="CH223" i="9" s="1"/>
  <c r="CH224" i="9" s="1"/>
  <c r="AG154" i="9"/>
  <c r="AG156" i="9" s="1"/>
  <c r="AO193" i="9"/>
  <c r="AO195" i="9"/>
  <c r="AO200" i="9"/>
  <c r="EY154" i="9"/>
  <c r="EY156" i="9" s="1"/>
  <c r="CY193" i="9"/>
  <c r="CY197" i="9"/>
  <c r="CY199" i="9"/>
  <c r="CY201" i="9"/>
  <c r="CY229" i="9" s="1"/>
  <c r="CY195" i="9"/>
  <c r="CY200" i="9"/>
  <c r="CJ200" i="9"/>
  <c r="CJ193" i="9"/>
  <c r="CJ195" i="9"/>
  <c r="EQ193" i="9"/>
  <c r="EQ199" i="9"/>
  <c r="EQ195" i="9"/>
  <c r="EQ197" i="9"/>
  <c r="EQ200" i="9"/>
  <c r="EQ201" i="9"/>
  <c r="EQ229" i="9" s="1"/>
  <c r="ET199" i="9"/>
  <c r="ET200" i="9"/>
  <c r="ET201" i="9"/>
  <c r="ET229" i="9" s="1"/>
  <c r="ET193" i="9"/>
  <c r="ET195" i="9"/>
  <c r="ET197" i="9"/>
  <c r="AB154" i="9"/>
  <c r="AB156" i="9" s="1"/>
  <c r="J154" i="9"/>
  <c r="J156" i="9" s="1"/>
  <c r="BY158" i="9"/>
  <c r="BY160" i="9" s="1"/>
  <c r="BY162" i="9" s="1"/>
  <c r="BY223" i="9" s="1"/>
  <c r="BY224" i="9" s="1"/>
  <c r="EG197" i="9"/>
  <c r="EG199" i="9"/>
  <c r="EG195" i="9"/>
  <c r="EG200" i="9"/>
  <c r="EG193" i="9"/>
  <c r="EG201" i="9"/>
  <c r="EG229" i="9" s="1"/>
  <c r="BL158" i="9"/>
  <c r="BL160" i="9" s="1"/>
  <c r="BL162" i="9" s="1"/>
  <c r="BL223" i="9" s="1"/>
  <c r="BL224" i="9" s="1"/>
  <c r="ES160" i="9"/>
  <c r="ES162" i="9" s="1"/>
  <c r="ES223" i="9" s="1"/>
  <c r="ES224" i="9" s="1"/>
  <c r="FO200" i="9"/>
  <c r="FO195" i="9"/>
  <c r="FO193" i="9"/>
  <c r="DH200" i="9"/>
  <c r="DH193" i="9"/>
  <c r="DH195" i="9"/>
  <c r="AU199" i="9"/>
  <c r="AU200" i="9"/>
  <c r="AU193" i="9"/>
  <c r="AU195" i="9"/>
  <c r="AU197" i="9"/>
  <c r="AU201" i="9"/>
  <c r="AU229" i="9" s="1"/>
  <c r="AU232" i="9" s="1"/>
  <c r="AU237" i="9" s="1"/>
  <c r="DD160" i="9"/>
  <c r="DD162" i="9" s="1"/>
  <c r="DD223" i="9" s="1"/>
  <c r="DD224" i="9" s="1"/>
  <c r="D154" i="9"/>
  <c r="D156" i="9" s="1"/>
  <c r="N146" i="9"/>
  <c r="N148" i="9" s="1"/>
  <c r="P200" i="9"/>
  <c r="P197" i="9"/>
  <c r="P193" i="9"/>
  <c r="P201" i="9"/>
  <c r="P229" i="9" s="1"/>
  <c r="P199" i="9"/>
  <c r="P195" i="9"/>
  <c r="EB154" i="9"/>
  <c r="EB156" i="9" s="1"/>
  <c r="C154" i="9"/>
  <c r="C156" i="9" s="1"/>
  <c r="DK154" i="9"/>
  <c r="DK156" i="9" s="1"/>
  <c r="H154" i="9"/>
  <c r="H156" i="9" s="1"/>
  <c r="DF195" i="9"/>
  <c r="DF200" i="9"/>
  <c r="DF193" i="9"/>
  <c r="BK154" i="9"/>
  <c r="BK156" i="9" s="1"/>
  <c r="BI146" i="9"/>
  <c r="BI148" i="9" s="1"/>
  <c r="FK154" i="9"/>
  <c r="FK156" i="9" s="1"/>
  <c r="AP154" i="9"/>
  <c r="AP156" i="9" s="1"/>
  <c r="BZ197" i="9"/>
  <c r="BZ195" i="9"/>
  <c r="BZ193" i="9"/>
  <c r="BZ199" i="9"/>
  <c r="BZ200" i="9"/>
  <c r="BZ201" i="9"/>
  <c r="BZ229" i="9" s="1"/>
  <c r="CS146" i="9"/>
  <c r="CS148" i="9" s="1"/>
  <c r="BO154" i="9"/>
  <c r="BO156" i="9" s="1"/>
  <c r="FR146" i="9"/>
  <c r="FR148" i="9" s="1"/>
  <c r="X160" i="9"/>
  <c r="X162" i="9" s="1"/>
  <c r="X223" i="9" s="1"/>
  <c r="X224" i="9" s="1"/>
  <c r="BP160" i="9"/>
  <c r="BP162" i="9" s="1"/>
  <c r="BP223" i="9" s="1"/>
  <c r="BP224" i="9" s="1"/>
  <c r="CW193" i="9"/>
  <c r="CW195" i="9"/>
  <c r="CW197" i="9"/>
  <c r="CW200" i="9"/>
  <c r="CW201" i="9"/>
  <c r="CW229" i="9" s="1"/>
  <c r="CW199" i="9"/>
  <c r="EZ160" i="9"/>
  <c r="EZ162" i="9" s="1"/>
  <c r="EZ223" i="9" s="1"/>
  <c r="EZ224" i="9" s="1"/>
  <c r="EY200" i="9"/>
  <c r="EY195" i="9"/>
  <c r="EY193" i="9"/>
  <c r="BQ146" i="9"/>
  <c r="BQ148" i="9" s="1"/>
  <c r="CQ200" i="9"/>
  <c r="CQ195" i="9"/>
  <c r="CQ193" i="9"/>
  <c r="FA146" i="9"/>
  <c r="FA148" i="9" s="1"/>
  <c r="CU146" i="9"/>
  <c r="CU148" i="9" s="1"/>
  <c r="AY160" i="9"/>
  <c r="AY162" i="9" s="1"/>
  <c r="AY223" i="9" s="1"/>
  <c r="AY224" i="9" s="1"/>
  <c r="CY160" i="9"/>
  <c r="CY162" i="9" s="1"/>
  <c r="CY223" i="9" s="1"/>
  <c r="CY224" i="9" s="1"/>
  <c r="DW146" i="9"/>
  <c r="DW148" i="9" s="1"/>
  <c r="FC201" i="9"/>
  <c r="FC229" i="9" s="1"/>
  <c r="FC199" i="9"/>
  <c r="FC200" i="9"/>
  <c r="FC193" i="9"/>
  <c r="FC195" i="9"/>
  <c r="FC197" i="9"/>
  <c r="FW146" i="9"/>
  <c r="FW148" i="9" s="1"/>
  <c r="DY197" i="9"/>
  <c r="DY199" i="9"/>
  <c r="DY200" i="9"/>
  <c r="DY201" i="9"/>
  <c r="DY229" i="9" s="1"/>
  <c r="DY232" i="9" s="1"/>
  <c r="DY237" i="9" s="1"/>
  <c r="DY193" i="9"/>
  <c r="DY195" i="9"/>
  <c r="CJ146" i="9"/>
  <c r="CJ148" i="9" s="1"/>
  <c r="ET158" i="9"/>
  <c r="ET160" i="9" s="1"/>
  <c r="ET162" i="9" s="1"/>
  <c r="ET223" i="9" s="1"/>
  <c r="ET224" i="9" s="1"/>
  <c r="EL195" i="9"/>
  <c r="EL193" i="9"/>
  <c r="EL200" i="9"/>
  <c r="DM197" i="9"/>
  <c r="DM193" i="9"/>
  <c r="DM199" i="9"/>
  <c r="DM200" i="9"/>
  <c r="DM201" i="9"/>
  <c r="DM229" i="9" s="1"/>
  <c r="DM195" i="9"/>
  <c r="DS154" i="9"/>
  <c r="DS156" i="9" s="1"/>
  <c r="EG158" i="9"/>
  <c r="EG160" i="9" s="1"/>
  <c r="EG162" i="9" s="1"/>
  <c r="EG223" i="9" s="1"/>
  <c r="EG224" i="9" s="1"/>
  <c r="DZ154" i="9"/>
  <c r="DZ156" i="9" s="1"/>
  <c r="I154" i="9"/>
  <c r="I156" i="9" s="1"/>
  <c r="FO154" i="9"/>
  <c r="FO156" i="9" s="1"/>
  <c r="EM200" i="9"/>
  <c r="EM199" i="9"/>
  <c r="EM193" i="9"/>
  <c r="EM201" i="9"/>
  <c r="EM229" i="9" s="1"/>
  <c r="EM195" i="9"/>
  <c r="EM197" i="9"/>
  <c r="AK201" i="9"/>
  <c r="AK229" i="9" s="1"/>
  <c r="AK193" i="9"/>
  <c r="AK200" i="9"/>
  <c r="AK195" i="9"/>
  <c r="AK199" i="9"/>
  <c r="AK197" i="9"/>
  <c r="DX337" i="9"/>
  <c r="DX339" i="9" s="1"/>
  <c r="FF195" i="9"/>
  <c r="FF193" i="9"/>
  <c r="FF200" i="9"/>
  <c r="FF197" i="9"/>
  <c r="FF201" i="9"/>
  <c r="FF229" i="9" s="1"/>
  <c r="FF199" i="9"/>
  <c r="N193" i="9"/>
  <c r="N200" i="9"/>
  <c r="N197" i="9"/>
  <c r="N199" i="9"/>
  <c r="N195" i="9"/>
  <c r="N201" i="9"/>
  <c r="N229" i="9" s="1"/>
  <c r="EB146" i="9"/>
  <c r="EB148" i="9" s="1"/>
  <c r="EH160" i="9"/>
  <c r="EH162" i="9" s="1"/>
  <c r="EH223" i="9" s="1"/>
  <c r="EH224" i="9" s="1"/>
  <c r="BK195" i="9"/>
  <c r="BK193" i="9"/>
  <c r="BK200" i="9"/>
  <c r="BI200" i="9"/>
  <c r="BI201" i="9"/>
  <c r="BI229" i="9" s="1"/>
  <c r="BI197" i="9"/>
  <c r="BI195" i="9"/>
  <c r="BI199" i="9"/>
  <c r="BI193" i="9"/>
  <c r="DG201" i="9"/>
  <c r="DG229" i="9" s="1"/>
  <c r="DG232" i="9" s="1"/>
  <c r="DG237" i="9" s="1"/>
  <c r="DG197" i="9"/>
  <c r="DG199" i="9"/>
  <c r="DG200" i="9"/>
  <c r="DG195" i="9"/>
  <c r="DG193" i="9"/>
  <c r="U146" i="9"/>
  <c r="U148" i="9" s="1"/>
  <c r="T200" i="9"/>
  <c r="T197" i="9"/>
  <c r="T195" i="9"/>
  <c r="T193" i="9"/>
  <c r="T201" i="9"/>
  <c r="T229" i="9" s="1"/>
  <c r="T199" i="9"/>
  <c r="BZ158" i="9"/>
  <c r="BZ160" i="9" s="1"/>
  <c r="BZ162" i="9" s="1"/>
  <c r="BZ223" i="9" s="1"/>
  <c r="BZ224" i="9" s="1"/>
  <c r="BM158" i="9"/>
  <c r="BM160" i="9" s="1"/>
  <c r="BM162" i="9" s="1"/>
  <c r="BM223" i="9" s="1"/>
  <c r="BM224" i="9" s="1"/>
  <c r="BN146" i="9"/>
  <c r="BN148" i="9" s="1"/>
  <c r="CB154" i="9"/>
  <c r="CB156" i="9" s="1"/>
  <c r="EK193" i="9"/>
  <c r="EK201" i="9"/>
  <c r="EK229" i="9" s="1"/>
  <c r="EK199" i="9"/>
  <c r="EK197" i="9"/>
  <c r="EK200" i="9"/>
  <c r="EK195" i="9"/>
  <c r="CS197" i="9"/>
  <c r="CS200" i="9"/>
  <c r="CS199" i="9"/>
  <c r="CS195" i="9"/>
  <c r="CS193" i="9"/>
  <c r="CS201" i="9"/>
  <c r="CS229" i="9" s="1"/>
  <c r="CS232" i="9" s="1"/>
  <c r="CS237" i="9" s="1"/>
  <c r="CA200" i="9"/>
  <c r="CA193" i="9"/>
  <c r="CA197" i="9"/>
  <c r="CA195" i="9"/>
  <c r="CA201" i="9"/>
  <c r="CA229" i="9" s="1"/>
  <c r="CA232" i="9" s="1"/>
  <c r="CA237" i="9" s="1"/>
  <c r="CA199" i="9"/>
  <c r="DL146" i="9"/>
  <c r="DL148" i="9" s="1"/>
  <c r="DU158" i="9"/>
  <c r="DU160" i="9" s="1"/>
  <c r="DU162" i="9" s="1"/>
  <c r="DU223" i="9" s="1"/>
  <c r="DU224" i="9" s="1"/>
  <c r="FR193" i="9"/>
  <c r="FR199" i="9"/>
  <c r="FR200" i="9"/>
  <c r="FR201" i="9"/>
  <c r="FR229" i="9" s="1"/>
  <c r="FR197" i="9"/>
  <c r="FR195" i="9"/>
  <c r="AX160" i="9"/>
  <c r="AX162" i="9" s="1"/>
  <c r="AX223" i="9" s="1"/>
  <c r="AX224" i="9" s="1"/>
  <c r="EW200" i="9"/>
  <c r="EW201" i="9"/>
  <c r="EW229" i="9" s="1"/>
  <c r="EW199" i="9"/>
  <c r="EW195" i="9"/>
  <c r="EW197" i="9"/>
  <c r="EW193" i="9"/>
  <c r="CW158" i="9"/>
  <c r="CW160" i="9" s="1"/>
  <c r="CW162" i="9" s="1"/>
  <c r="CW223" i="9" s="1"/>
  <c r="CW224" i="9" s="1"/>
  <c r="AN158" i="9"/>
  <c r="AN160" i="9" s="1"/>
  <c r="AN162" i="9" s="1"/>
  <c r="AN223" i="9" s="1"/>
  <c r="AN224" i="9" s="1"/>
  <c r="EZ146" i="9"/>
  <c r="EZ148" i="9" s="1"/>
  <c r="EY146" i="9"/>
  <c r="EY148" i="9" s="1"/>
  <c r="BQ200" i="9"/>
  <c r="BQ195" i="9"/>
  <c r="BQ193" i="9"/>
  <c r="H60" i="7"/>
  <c r="C139" i="7"/>
  <c r="I34" i="7"/>
  <c r="D142" i="7"/>
  <c r="DM160" i="3"/>
  <c r="DM162" i="3" s="1"/>
  <c r="DM223" i="3" s="1"/>
  <c r="DM224" i="3" s="1"/>
  <c r="DM337" i="3" s="1"/>
  <c r="CI229" i="3"/>
  <c r="FI229" i="3"/>
  <c r="E227" i="3"/>
  <c r="BU158" i="3"/>
  <c r="BU160" i="3"/>
  <c r="BU162" i="3" s="1"/>
  <c r="BU223" i="3" s="1"/>
  <c r="BU224" i="3" s="1"/>
  <c r="BU337" i="3" s="1"/>
  <c r="CE158" i="3"/>
  <c r="CE160" i="3" s="1"/>
  <c r="CE162" i="3" s="1"/>
  <c r="CE223" i="3" s="1"/>
  <c r="CE224" i="3" s="1"/>
  <c r="CE337" i="3" s="1"/>
  <c r="DA154" i="3"/>
  <c r="DA156" i="3" s="1"/>
  <c r="EP158" i="3"/>
  <c r="EP160" i="3"/>
  <c r="EP162" i="3" s="1"/>
  <c r="EP223" i="3" s="1"/>
  <c r="EP224" i="3" s="1"/>
  <c r="EP337" i="3" s="1"/>
  <c r="ER154" i="3"/>
  <c r="ER156" i="3" s="1"/>
  <c r="AW154" i="3"/>
  <c r="AW156" i="3" s="1"/>
  <c r="EC158" i="3"/>
  <c r="EC160" i="3" s="1"/>
  <c r="EC162" i="3" s="1"/>
  <c r="EC223" i="3" s="1"/>
  <c r="EC224" i="3" s="1"/>
  <c r="FR154" i="3"/>
  <c r="FR156" i="3" s="1"/>
  <c r="FS154" i="3"/>
  <c r="FS156" i="3" s="1"/>
  <c r="DX154" i="3"/>
  <c r="DX156" i="3" s="1"/>
  <c r="CV158" i="3"/>
  <c r="CV160" i="3" s="1"/>
  <c r="CV162" i="3" s="1"/>
  <c r="CV223" i="3" s="1"/>
  <c r="CV224" i="3" s="1"/>
  <c r="CV337" i="3" s="1"/>
  <c r="DB158" i="3"/>
  <c r="DB160" i="3" s="1"/>
  <c r="DB162" i="3" s="1"/>
  <c r="DB223" i="3" s="1"/>
  <c r="DB224" i="3" s="1"/>
  <c r="CS158" i="3"/>
  <c r="CS160" i="3" s="1"/>
  <c r="CS162" i="3" s="1"/>
  <c r="CS223" i="3" s="1"/>
  <c r="CS224" i="3" s="1"/>
  <c r="CP229" i="3"/>
  <c r="EN229" i="3"/>
  <c r="FP229" i="3"/>
  <c r="I229" i="3"/>
  <c r="FN229" i="3"/>
  <c r="EB229" i="3"/>
  <c r="Q229" i="3"/>
  <c r="E229" i="3"/>
  <c r="E232" i="3" s="1"/>
  <c r="E237" i="3" s="1"/>
  <c r="BE160" i="3"/>
  <c r="CP160" i="3"/>
  <c r="CP162" i="3" s="1"/>
  <c r="CP223" i="3" s="1"/>
  <c r="CP224" i="3" s="1"/>
  <c r="CP337" i="3" s="1"/>
  <c r="CL160" i="3"/>
  <c r="CL162" i="3" s="1"/>
  <c r="CL223" i="3" s="1"/>
  <c r="CL224" i="3" s="1"/>
  <c r="CL337" i="3" s="1"/>
  <c r="BF160" i="3"/>
  <c r="BF162" i="3" s="1"/>
  <c r="BF223" i="3" s="1"/>
  <c r="BF224" i="3" s="1"/>
  <c r="BF337" i="3" s="1"/>
  <c r="AH201" i="3"/>
  <c r="AP201" i="3"/>
  <c r="AZ201" i="3"/>
  <c r="CJ201" i="3"/>
  <c r="CJ229" i="3" s="1"/>
  <c r="CM201" i="3"/>
  <c r="EL201" i="3"/>
  <c r="BG201" i="3"/>
  <c r="L201" i="3"/>
  <c r="BQ201" i="3"/>
  <c r="DR201" i="3"/>
  <c r="BC201" i="3"/>
  <c r="S201" i="3"/>
  <c r="R201" i="3"/>
  <c r="DF201" i="3"/>
  <c r="DS201" i="3"/>
  <c r="BR201" i="3"/>
  <c r="BS201" i="3"/>
  <c r="DJ201" i="3"/>
  <c r="DJ229" i="3" s="1"/>
  <c r="EU201" i="3"/>
  <c r="BK201" i="3"/>
  <c r="D201" i="3"/>
  <c r="F201" i="3"/>
  <c r="EJ201" i="3"/>
  <c r="BB201" i="3"/>
  <c r="CZ201" i="3"/>
  <c r="CZ229" i="3" s="1"/>
  <c r="BO201" i="3"/>
  <c r="DN201" i="3"/>
  <c r="BN201" i="3"/>
  <c r="EY201" i="3"/>
  <c r="FU201" i="3"/>
  <c r="FU229" i="3" s="1"/>
  <c r="Y201" i="3"/>
  <c r="J201" i="3"/>
  <c r="EI201" i="3"/>
  <c r="CX201" i="3"/>
  <c r="DI201" i="3"/>
  <c r="BA201" i="3"/>
  <c r="AO201" i="3"/>
  <c r="DL201" i="3"/>
  <c r="AT160" i="3"/>
  <c r="AT162" i="3" s="1"/>
  <c r="AT223" i="3" s="1"/>
  <c r="AT224" i="3" s="1"/>
  <c r="AT337" i="3" s="1"/>
  <c r="BY160" i="3"/>
  <c r="BY162" i="3" s="1"/>
  <c r="BY223" i="3" s="1"/>
  <c r="BY224" i="3" s="1"/>
  <c r="BY337" i="3" s="1"/>
  <c r="AS227" i="3"/>
  <c r="AS232" i="3" s="1"/>
  <c r="AS237" i="3" s="1"/>
  <c r="AS257" i="3" s="1"/>
  <c r="EX227" i="3"/>
  <c r="EX232" i="3" s="1"/>
  <c r="EX237" i="3" s="1"/>
  <c r="EX257" i="3" s="1"/>
  <c r="FN160" i="3"/>
  <c r="FN162" i="3" s="1"/>
  <c r="X158" i="3"/>
  <c r="X160" i="3" s="1"/>
  <c r="X162" i="3" s="1"/>
  <c r="X223" i="3" s="1"/>
  <c r="X224" i="3" s="1"/>
  <c r="X337" i="3" s="1"/>
  <c r="EZ225" i="3"/>
  <c r="EZ229" i="3" s="1"/>
  <c r="AL225" i="3"/>
  <c r="AL229" i="3" s="1"/>
  <c r="FC225" i="3"/>
  <c r="AK225" i="3"/>
  <c r="AK229" i="3" s="1"/>
  <c r="AI225" i="3"/>
  <c r="AI229" i="3" s="1"/>
  <c r="CG225" i="3"/>
  <c r="D225" i="3"/>
  <c r="DY225" i="3"/>
  <c r="DI225" i="3"/>
  <c r="S225" i="3"/>
  <c r="V225" i="3"/>
  <c r="V229" i="3" s="1"/>
  <c r="CU225" i="3"/>
  <c r="EH225" i="3"/>
  <c r="EH229" i="3" s="1"/>
  <c r="BB225" i="3"/>
  <c r="AP225" i="3"/>
  <c r="R225" i="3"/>
  <c r="FI160" i="3"/>
  <c r="FI162" i="3" s="1"/>
  <c r="BA225" i="3"/>
  <c r="BG225" i="3"/>
  <c r="BD225" i="3"/>
  <c r="CF225" i="3"/>
  <c r="CF229" i="3" s="1"/>
  <c r="FS225" i="3"/>
  <c r="EF225" i="3"/>
  <c r="EF229" i="3" s="1"/>
  <c r="CX225" i="3"/>
  <c r="EJ225" i="3"/>
  <c r="FG227" i="3"/>
  <c r="FG232" i="3" s="1"/>
  <c r="FG237" i="3" s="1"/>
  <c r="FG248" i="3" s="1"/>
  <c r="CM225" i="3"/>
  <c r="BO225" i="3"/>
  <c r="DQ225" i="3"/>
  <c r="O225" i="3"/>
  <c r="BZ225" i="3"/>
  <c r="BZ229" i="3" s="1"/>
  <c r="FA225" i="3"/>
  <c r="BX225" i="3"/>
  <c r="AO225" i="3"/>
  <c r="EI225" i="3"/>
  <c r="FM225" i="3"/>
  <c r="CE225" i="3"/>
  <c r="AG225" i="3"/>
  <c r="DX225" i="3"/>
  <c r="BQ225" i="3"/>
  <c r="BV225" i="3"/>
  <c r="EY225" i="3"/>
  <c r="CB225" i="3"/>
  <c r="AA225" i="3"/>
  <c r="DP225" i="3"/>
  <c r="BR225" i="3"/>
  <c r="EQ225" i="3"/>
  <c r="AC225" i="3"/>
  <c r="AW225" i="3"/>
  <c r="FW225" i="3"/>
  <c r="FW229" i="3" s="1"/>
  <c r="L225" i="3"/>
  <c r="AY225" i="3"/>
  <c r="AY229" i="3" s="1"/>
  <c r="J225" i="3"/>
  <c r="FF225" i="3"/>
  <c r="FF229" i="3" s="1"/>
  <c r="CH225" i="3"/>
  <c r="CH229" i="3" s="1"/>
  <c r="BT225" i="3"/>
  <c r="N225" i="3"/>
  <c r="X225" i="3"/>
  <c r="X229" i="3" s="1"/>
  <c r="F225" i="3"/>
  <c r="AM225" i="3"/>
  <c r="AM229" i="3" s="1"/>
  <c r="BK225" i="3"/>
  <c r="FX225" i="3"/>
  <c r="FH225" i="3"/>
  <c r="EW225" i="3"/>
  <c r="BC225" i="3"/>
  <c r="FJ225" i="3"/>
  <c r="FV225" i="3"/>
  <c r="FV229" i="3" s="1"/>
  <c r="EA225" i="3"/>
  <c r="CQ223" i="3"/>
  <c r="CQ224" i="3" s="1"/>
  <c r="CQ337" i="3" s="1"/>
  <c r="EK225" i="3"/>
  <c r="FQ225" i="3"/>
  <c r="AJ225" i="3"/>
  <c r="AJ229" i="3" s="1"/>
  <c r="CT227" i="3"/>
  <c r="CT232" i="3" s="1"/>
  <c r="CT237" i="3" s="1"/>
  <c r="CT239" i="3" s="1"/>
  <c r="Y225" i="3"/>
  <c r="ET225" i="3"/>
  <c r="ET229" i="3" s="1"/>
  <c r="AH225" i="3"/>
  <c r="BU225" i="3"/>
  <c r="BJ225" i="3"/>
  <c r="BW225" i="3"/>
  <c r="EL225" i="3"/>
  <c r="ED225" i="3"/>
  <c r="FK225" i="3"/>
  <c r="FK229" i="3" s="1"/>
  <c r="FR225" i="3"/>
  <c r="G225" i="3"/>
  <c r="DR225" i="3"/>
  <c r="AR225" i="3"/>
  <c r="CN225" i="3"/>
  <c r="FD225" i="3"/>
  <c r="FD229" i="3" s="1"/>
  <c r="CV225" i="3"/>
  <c r="FL225" i="3"/>
  <c r="CR225" i="3"/>
  <c r="AD225" i="3"/>
  <c r="CL225" i="3"/>
  <c r="DL225" i="3"/>
  <c r="EU225" i="3"/>
  <c r="DA225" i="3"/>
  <c r="AN225" i="3"/>
  <c r="AN229" i="3" s="1"/>
  <c r="T225" i="3"/>
  <c r="T229" i="3" s="1"/>
  <c r="ES225" i="3"/>
  <c r="ES229" i="3" s="1"/>
  <c r="BN225" i="3"/>
  <c r="BS225" i="3"/>
  <c r="FB225" i="3"/>
  <c r="FB229" i="3" s="1"/>
  <c r="DD225" i="3"/>
  <c r="DD229" i="3" s="1"/>
  <c r="DG225" i="3"/>
  <c r="DF225" i="3"/>
  <c r="CK225" i="3"/>
  <c r="DN225" i="3"/>
  <c r="AF227" i="3"/>
  <c r="AF232" i="3" s="1"/>
  <c r="AF237" i="3" s="1"/>
  <c r="AF239" i="3" s="1"/>
  <c r="DK225" i="3"/>
  <c r="DO225" i="3"/>
  <c r="DO229" i="3" s="1"/>
  <c r="DS225" i="3"/>
  <c r="DT225" i="3"/>
  <c r="DT229" i="3" s="1"/>
  <c r="W225" i="3"/>
  <c r="W229" i="3" s="1"/>
  <c r="DM225" i="3"/>
  <c r="DM229" i="3" s="1"/>
  <c r="EV225" i="3"/>
  <c r="EV229" i="3" s="1"/>
  <c r="DW225" i="3"/>
  <c r="DW229" i="3" s="1"/>
  <c r="FO225" i="3"/>
  <c r="FO229" i="3" s="1"/>
  <c r="EE225" i="3"/>
  <c r="EE229" i="3" s="1"/>
  <c r="P225" i="3"/>
  <c r="P229" i="3" s="1"/>
  <c r="U225" i="3"/>
  <c r="U229" i="3" s="1"/>
  <c r="DC225" i="3"/>
  <c r="BY225" i="3"/>
  <c r="BY229" i="3" s="1"/>
  <c r="R198" i="3"/>
  <c r="AZ225" i="3"/>
  <c r="ER225" i="3"/>
  <c r="CY225" i="3"/>
  <c r="CY229" i="3" s="1"/>
  <c r="AU225" i="3"/>
  <c r="AQ225" i="3"/>
  <c r="AQ229" i="3" s="1"/>
  <c r="DZ225" i="3"/>
  <c r="CA225" i="3"/>
  <c r="AV225" i="3"/>
  <c r="AV229" i="3" s="1"/>
  <c r="ET158" i="3"/>
  <c r="ET160" i="3" s="1"/>
  <c r="ET162" i="3" s="1"/>
  <c r="ET223" i="3" s="1"/>
  <c r="ET224" i="3" s="1"/>
  <c r="ET337" i="3" s="1"/>
  <c r="AK158" i="3"/>
  <c r="AK160" i="3" s="1"/>
  <c r="AK162" i="3" s="1"/>
  <c r="AK223" i="3" s="1"/>
  <c r="AK224" i="3" s="1"/>
  <c r="AK337" i="3" s="1"/>
  <c r="EZ158" i="3"/>
  <c r="EZ160" i="3" s="1"/>
  <c r="EZ162" i="3" s="1"/>
  <c r="EZ223" i="3" s="1"/>
  <c r="EZ224" i="3" s="1"/>
  <c r="EZ337" i="3" s="1"/>
  <c r="AD160" i="3"/>
  <c r="AD162" i="3" s="1"/>
  <c r="AD223" i="3" s="1"/>
  <c r="AD224" i="3" s="1"/>
  <c r="AD337" i="3" s="1"/>
  <c r="EN160" i="3"/>
  <c r="EN162" i="3" s="1"/>
  <c r="T160" i="3"/>
  <c r="T162" i="3" s="1"/>
  <c r="T223" i="3" s="1"/>
  <c r="T224" i="3" s="1"/>
  <c r="T337" i="3" s="1"/>
  <c r="ES160" i="3"/>
  <c r="ES162" i="3" s="1"/>
  <c r="ES223" i="3" s="1"/>
  <c r="ES224" i="3" s="1"/>
  <c r="ES337" i="3" s="1"/>
  <c r="AI158" i="3"/>
  <c r="AI160" i="3" s="1"/>
  <c r="AI162" i="3" s="1"/>
  <c r="AI223" i="3" s="1"/>
  <c r="AI224" i="3" s="1"/>
  <c r="AI337" i="3" s="1"/>
  <c r="FD158" i="3"/>
  <c r="FD160" i="3" s="1"/>
  <c r="FD162" i="3" s="1"/>
  <c r="FD223" i="3" s="1"/>
  <c r="FD224" i="3" s="1"/>
  <c r="FD337" i="3" s="1"/>
  <c r="FU158" i="3"/>
  <c r="FU160" i="3" s="1"/>
  <c r="FU162" i="3" s="1"/>
  <c r="FU223" i="3" s="1"/>
  <c r="FU224" i="3" s="1"/>
  <c r="FU337" i="3" s="1"/>
  <c r="CO158" i="3"/>
  <c r="CO160" i="3" s="1"/>
  <c r="CO162" i="3" s="1"/>
  <c r="CO223" i="3" s="1"/>
  <c r="CO224" i="3" s="1"/>
  <c r="CO337" i="3" s="1"/>
  <c r="I158" i="3"/>
  <c r="I160" i="3" s="1"/>
  <c r="I162" i="3" s="1"/>
  <c r="CK158" i="3"/>
  <c r="CK160" i="3" s="1"/>
  <c r="CK162" i="3" s="1"/>
  <c r="CK223" i="3" s="1"/>
  <c r="CK224" i="3" s="1"/>
  <c r="CK337" i="3" s="1"/>
  <c r="U158" i="3"/>
  <c r="U160" i="3" s="1"/>
  <c r="U162" i="3" s="1"/>
  <c r="U223" i="3" s="1"/>
  <c r="U224" i="3" s="1"/>
  <c r="U337" i="3" s="1"/>
  <c r="FP158" i="3"/>
  <c r="FP160" i="3" s="1"/>
  <c r="FP162" i="3" s="1"/>
  <c r="BR158" i="3"/>
  <c r="BR160" i="3" s="1"/>
  <c r="BR162" i="3" s="1"/>
  <c r="BR223" i="3" s="1"/>
  <c r="BR224" i="3" s="1"/>
  <c r="BR337" i="3" s="1"/>
  <c r="DT158" i="3"/>
  <c r="DT160" i="3" s="1"/>
  <c r="DT162" i="3" s="1"/>
  <c r="DT223" i="3" s="1"/>
  <c r="DT224" i="3" s="1"/>
  <c r="DT337" i="3" s="1"/>
  <c r="V158" i="3"/>
  <c r="V160" i="3" s="1"/>
  <c r="V162" i="3" s="1"/>
  <c r="V223" i="3" s="1"/>
  <c r="V224" i="3" s="1"/>
  <c r="V337" i="3" s="1"/>
  <c r="EV158" i="3"/>
  <c r="EV160" i="3" s="1"/>
  <c r="EV162" i="3" s="1"/>
  <c r="EV223" i="3" s="1"/>
  <c r="EV224" i="3" s="1"/>
  <c r="EV337" i="3" s="1"/>
  <c r="EM160" i="3"/>
  <c r="EM162" i="3" s="1"/>
  <c r="EM223" i="3" s="1"/>
  <c r="EM224" i="3" s="1"/>
  <c r="EM337" i="3" s="1"/>
  <c r="H158" i="3"/>
  <c r="H160" i="3" s="1"/>
  <c r="H162" i="3" s="1"/>
  <c r="H223" i="3" s="1"/>
  <c r="H224" i="3" s="1"/>
  <c r="H337" i="3" s="1"/>
  <c r="AQ158" i="3"/>
  <c r="AQ160" i="3" s="1"/>
  <c r="AQ162" i="3" s="1"/>
  <c r="AQ223" i="3" s="1"/>
  <c r="AQ224" i="3" s="1"/>
  <c r="AQ337" i="3" s="1"/>
  <c r="BH158" i="3"/>
  <c r="BH160" i="3" s="1"/>
  <c r="BH162" i="3" s="1"/>
  <c r="BH223" i="3" s="1"/>
  <c r="BH224" i="3" s="1"/>
  <c r="BH337" i="3" s="1"/>
  <c r="EB158" i="3"/>
  <c r="EB160" i="3" s="1"/>
  <c r="EB162" i="3" s="1"/>
  <c r="AB160" i="3"/>
  <c r="AB162" i="3" s="1"/>
  <c r="AB223" i="3" s="1"/>
  <c r="AB224" i="3" s="1"/>
  <c r="AB337" i="3" s="1"/>
  <c r="Q158" i="3"/>
  <c r="Q160" i="3" s="1"/>
  <c r="Q162" i="3" s="1"/>
  <c r="CI227" i="3"/>
  <c r="M162" i="3"/>
  <c r="BM162" i="3"/>
  <c r="BM223" i="3" s="1"/>
  <c r="BM224" i="3" s="1"/>
  <c r="BM337" i="3" s="1"/>
  <c r="CX154" i="3"/>
  <c r="CX156" i="3" s="1"/>
  <c r="CX158" i="3" s="1"/>
  <c r="AC154" i="3"/>
  <c r="AC156" i="3" s="1"/>
  <c r="AC158" i="3" s="1"/>
  <c r="DU162" i="3"/>
  <c r="DU223" i="3" s="1"/>
  <c r="DU224" i="3" s="1"/>
  <c r="DU337" i="3" s="1"/>
  <c r="BA154" i="3"/>
  <c r="BA156" i="3" s="1"/>
  <c r="DK154" i="3"/>
  <c r="DK156" i="3" s="1"/>
  <c r="BV154" i="3"/>
  <c r="BV156" i="3" s="1"/>
  <c r="CD162" i="3"/>
  <c r="CD223" i="3" s="1"/>
  <c r="CD224" i="3" s="1"/>
  <c r="CD337" i="3" s="1"/>
  <c r="CZ154" i="3"/>
  <c r="CZ156" i="3" s="1"/>
  <c r="EU154" i="3"/>
  <c r="EU156" i="3" s="1"/>
  <c r="DS154" i="3"/>
  <c r="DS156" i="3" s="1"/>
  <c r="DS158" i="3" s="1"/>
  <c r="DH162" i="3"/>
  <c r="BO154" i="3"/>
  <c r="BO156" i="3" s="1"/>
  <c r="BO158" i="3" s="1"/>
  <c r="FJ154" i="3"/>
  <c r="FJ156" i="3" s="1"/>
  <c r="FJ158" i="3" s="1"/>
  <c r="ED154" i="3"/>
  <c r="ED156" i="3" s="1"/>
  <c r="BD154" i="3"/>
  <c r="BD156" i="3" s="1"/>
  <c r="BD158" i="3" s="1"/>
  <c r="D154" i="3"/>
  <c r="D156" i="3" s="1"/>
  <c r="AZ154" i="3"/>
  <c r="AZ156" i="3" s="1"/>
  <c r="AZ158" i="3" s="1"/>
  <c r="N154" i="3"/>
  <c r="N156" i="3" s="1"/>
  <c r="O154" i="3"/>
  <c r="O156" i="3" s="1"/>
  <c r="EK154" i="3"/>
  <c r="EK156" i="3" s="1"/>
  <c r="AA154" i="3"/>
  <c r="AA156" i="3" s="1"/>
  <c r="R154" i="3"/>
  <c r="R156" i="3" s="1"/>
  <c r="R158" i="3" s="1"/>
  <c r="Y154" i="3"/>
  <c r="Y156" i="3" s="1"/>
  <c r="Y158" i="3" s="1"/>
  <c r="EF154" i="3"/>
  <c r="EF156" i="3" s="1"/>
  <c r="EJ154" i="3"/>
  <c r="EJ156" i="3" s="1"/>
  <c r="DF154" i="3"/>
  <c r="DF156" i="3" s="1"/>
  <c r="CC162" i="3"/>
  <c r="CC223" i="3" s="1"/>
  <c r="CC224" i="3" s="1"/>
  <c r="CC337" i="3" s="1"/>
  <c r="DI154" i="3"/>
  <c r="DI156" i="3" s="1"/>
  <c r="DI158" i="3" s="1"/>
  <c r="AG154" i="3"/>
  <c r="AG156" i="3" s="1"/>
  <c r="AG158" i="3" s="1"/>
  <c r="AO154" i="3"/>
  <c r="AO156" i="3" s="1"/>
  <c r="J154" i="3"/>
  <c r="J156" i="3" s="1"/>
  <c r="EO162" i="3"/>
  <c r="EO223" i="3" s="1"/>
  <c r="EO224" i="3" s="1"/>
  <c r="EO337" i="3" s="1"/>
  <c r="BQ154" i="3"/>
  <c r="BQ156" i="3" s="1"/>
  <c r="BQ158" i="3" s="1"/>
  <c r="F154" i="3"/>
  <c r="F156" i="3" s="1"/>
  <c r="EQ154" i="3"/>
  <c r="EQ156" i="3" s="1"/>
  <c r="FL154" i="3"/>
  <c r="FL156" i="3" s="1"/>
  <c r="BW154" i="3"/>
  <c r="BW156" i="3" s="1"/>
  <c r="BW158" i="3" s="1"/>
  <c r="DZ154" i="3"/>
  <c r="DZ156" i="3" s="1"/>
  <c r="CW162" i="3"/>
  <c r="CW223" i="3" s="1"/>
  <c r="CW224" i="3" s="1"/>
  <c r="CW337" i="3" s="1"/>
  <c r="AH154" i="3"/>
  <c r="AH156" i="3" s="1"/>
  <c r="FV154" i="3"/>
  <c r="FV156" i="3" s="1"/>
  <c r="BC154" i="3"/>
  <c r="BC156" i="3" s="1"/>
  <c r="DO154" i="3"/>
  <c r="DO156" i="3" s="1"/>
  <c r="EY154" i="3"/>
  <c r="EY156" i="3" s="1"/>
  <c r="EY158" i="3" s="1"/>
  <c r="AP154" i="3"/>
  <c r="AP156" i="3" s="1"/>
  <c r="AP158" i="3" s="1"/>
  <c r="BG154" i="3"/>
  <c r="BG156" i="3" s="1"/>
  <c r="BG158" i="3" s="1"/>
  <c r="CN154" i="3"/>
  <c r="CN156" i="3" s="1"/>
  <c r="CN158" i="3" s="1"/>
  <c r="BB154" i="3"/>
  <c r="BB156" i="3" s="1"/>
  <c r="BB158" i="3" s="1"/>
  <c r="FQ154" i="3"/>
  <c r="FQ156" i="3" s="1"/>
  <c r="BE162" i="3"/>
  <c r="BE223" i="3" s="1"/>
  <c r="BE224" i="3" s="1"/>
  <c r="BE337" i="3" s="1"/>
  <c r="EA154" i="3"/>
  <c r="EA156" i="3" s="1"/>
  <c r="EA158" i="3" s="1"/>
  <c r="DL154" i="3"/>
  <c r="DL156" i="3" s="1"/>
  <c r="CM154" i="3"/>
  <c r="CM156" i="3" s="1"/>
  <c r="BL162" i="3"/>
  <c r="BL223" i="3" s="1"/>
  <c r="BL224" i="3" s="1"/>
  <c r="BL337" i="3" s="1"/>
  <c r="EG162" i="3"/>
  <c r="EG223" i="3" s="1"/>
  <c r="EG224" i="3" s="1"/>
  <c r="EG337" i="3" s="1"/>
  <c r="BS154" i="3"/>
  <c r="BS156" i="3" s="1"/>
  <c r="DR154" i="3"/>
  <c r="DR156" i="3" s="1"/>
  <c r="DJ154" i="3"/>
  <c r="DJ156" i="3" s="1"/>
  <c r="Z162" i="3"/>
  <c r="Z223" i="3" s="1"/>
  <c r="Z224" i="3" s="1"/>
  <c r="Z337" i="3" s="1"/>
  <c r="FA154" i="3"/>
  <c r="FA156" i="3" s="1"/>
  <c r="FA158" i="3" s="1"/>
  <c r="G154" i="3"/>
  <c r="G156" i="3" s="1"/>
  <c r="S154" i="3"/>
  <c r="S156" i="3" s="1"/>
  <c r="S158" i="3" s="1"/>
  <c r="FC154" i="3"/>
  <c r="FC156" i="3" s="1"/>
  <c r="FC158" i="3" s="1"/>
  <c r="CB154" i="3"/>
  <c r="CB156" i="3" s="1"/>
  <c r="BJ154" i="3"/>
  <c r="BJ156" i="3" s="1"/>
  <c r="EW223" i="3"/>
  <c r="EW224" i="3" s="1"/>
  <c r="EW337" i="3" s="1"/>
  <c r="AR154" i="3"/>
  <c r="AR156" i="3" s="1"/>
  <c r="FX162" i="3"/>
  <c r="FX223" i="3" s="1"/>
  <c r="FX224" i="3" s="1"/>
  <c r="FX337" i="3" s="1"/>
  <c r="EL154" i="3"/>
  <c r="EL156" i="3" s="1"/>
  <c r="DQ154" i="3"/>
  <c r="DQ156" i="3" s="1"/>
  <c r="FM154" i="3"/>
  <c r="FM156" i="3" s="1"/>
  <c r="CU154" i="3"/>
  <c r="CU156" i="3" s="1"/>
  <c r="AU154" i="3"/>
  <c r="AU156" i="3" s="1"/>
  <c r="AU158" i="3" s="1"/>
  <c r="DY160" i="3"/>
  <c r="DC154" i="3"/>
  <c r="DC156" i="3" s="1"/>
  <c r="DC158" i="3" s="1"/>
  <c r="BT160" i="3"/>
  <c r="DP154" i="3"/>
  <c r="DP156" i="3" s="1"/>
  <c r="DP158" i="3" s="1"/>
  <c r="CA160" i="3"/>
  <c r="DE160" i="3"/>
  <c r="W154" i="3"/>
  <c r="W156" i="3" s="1"/>
  <c r="L160" i="3"/>
  <c r="EE160" i="3"/>
  <c r="AL160" i="3"/>
  <c r="BZ160" i="3"/>
  <c r="FK160" i="3"/>
  <c r="CY160" i="3"/>
  <c r="CG160" i="3"/>
  <c r="AJ160" i="3"/>
  <c r="CR160" i="3"/>
  <c r="EI160" i="3"/>
  <c r="EH160" i="3"/>
  <c r="AN160" i="3"/>
  <c r="FH160" i="3"/>
  <c r="DW160" i="3"/>
  <c r="BN160" i="3"/>
  <c r="BK160" i="3"/>
  <c r="FB160" i="3"/>
  <c r="AY160" i="3"/>
  <c r="CF160" i="3"/>
  <c r="BX160" i="3"/>
  <c r="DN160" i="3"/>
  <c r="DD160" i="3"/>
  <c r="FO160" i="3"/>
  <c r="AV160" i="3"/>
  <c r="FW160" i="3"/>
  <c r="CH160" i="3"/>
  <c r="FF160" i="3"/>
  <c r="P160" i="3"/>
  <c r="CJ160" i="3"/>
  <c r="AM160" i="3"/>
  <c r="DG160" i="3"/>
  <c r="BI227" i="3"/>
  <c r="BI232" i="3" s="1"/>
  <c r="BI237" i="3" s="1"/>
  <c r="BI239" i="3" s="1"/>
  <c r="AE227" i="3"/>
  <c r="AE232" i="3" s="1"/>
  <c r="AE237" i="3" s="1"/>
  <c r="AE257" i="3" s="1"/>
  <c r="FE227" i="3"/>
  <c r="FE232" i="3" s="1"/>
  <c r="FE237" i="3" s="1"/>
  <c r="FE257" i="3" s="1"/>
  <c r="K227" i="3"/>
  <c r="K232" i="3" s="1"/>
  <c r="K237" i="3" s="1"/>
  <c r="K257" i="3" s="1"/>
  <c r="AX227" i="3"/>
  <c r="AX232" i="3" s="1"/>
  <c r="AX237" i="3" s="1"/>
  <c r="AX248" i="3" s="1"/>
  <c r="DV227" i="3"/>
  <c r="DV232" i="3" s="1"/>
  <c r="DV237" i="3" s="1"/>
  <c r="DV257" i="3" s="1"/>
  <c r="BP227" i="3"/>
  <c r="BP232" i="3" s="1"/>
  <c r="BP237" i="3" s="1"/>
  <c r="BP239" i="3" s="1"/>
  <c r="FT227" i="3"/>
  <c r="FT232" i="3" s="1"/>
  <c r="FT237" i="3" s="1"/>
  <c r="FT257" i="3" s="1"/>
  <c r="GB188" i="3"/>
  <c r="BZ146" i="9" l="1"/>
  <c r="BZ148" i="9" s="1"/>
  <c r="L195" i="9"/>
  <c r="L193" i="9"/>
  <c r="DP200" i="9"/>
  <c r="DP201" i="9"/>
  <c r="DP229" i="9" s="1"/>
  <c r="DP232" i="9" s="1"/>
  <c r="DP237" i="9" s="1"/>
  <c r="AX197" i="9"/>
  <c r="DP197" i="9"/>
  <c r="DP199" i="9"/>
  <c r="DX200" i="9"/>
  <c r="DX197" i="9"/>
  <c r="FQ193" i="9"/>
  <c r="EN146" i="9"/>
  <c r="EN148" i="9" s="1"/>
  <c r="FQ200" i="9"/>
  <c r="FQ195" i="9"/>
  <c r="FS146" i="9"/>
  <c r="FS148" i="9" s="1"/>
  <c r="FQ197" i="9"/>
  <c r="FQ201" i="9"/>
  <c r="FQ229" i="9" s="1"/>
  <c r="CF160" i="9"/>
  <c r="CF162" i="9" s="1"/>
  <c r="CF223" i="9" s="1"/>
  <c r="CF224" i="9" s="1"/>
  <c r="FB193" i="9"/>
  <c r="FB200" i="9"/>
  <c r="DC337" i="9"/>
  <c r="DC339" i="9" s="1"/>
  <c r="FB199" i="9"/>
  <c r="BL193" i="9"/>
  <c r="FB197" i="9"/>
  <c r="DC232" i="9"/>
  <c r="DC237" i="9" s="1"/>
  <c r="DP146" i="9"/>
  <c r="DP148" i="9" s="1"/>
  <c r="BL200" i="9"/>
  <c r="FB195" i="9"/>
  <c r="BL197" i="9"/>
  <c r="BL195" i="9"/>
  <c r="BL201" i="9"/>
  <c r="BL229" i="9" s="1"/>
  <c r="DP337" i="9"/>
  <c r="DP339" i="9" s="1"/>
  <c r="FR232" i="9"/>
  <c r="FR237" i="9" s="1"/>
  <c r="DK193" i="9"/>
  <c r="DK199" i="9"/>
  <c r="DK195" i="9"/>
  <c r="DX146" i="9"/>
  <c r="DX148" i="9" s="1"/>
  <c r="DK197" i="9"/>
  <c r="DD199" i="9"/>
  <c r="DD201" i="9"/>
  <c r="DD229" i="9" s="1"/>
  <c r="DD197" i="9"/>
  <c r="DD193" i="9"/>
  <c r="W195" i="9"/>
  <c r="W200" i="9"/>
  <c r="W193" i="9"/>
  <c r="DX193" i="9"/>
  <c r="W197" i="9"/>
  <c r="DX195" i="9"/>
  <c r="W199" i="9"/>
  <c r="DX199" i="9"/>
  <c r="AH146" i="9"/>
  <c r="AH148" i="9" s="1"/>
  <c r="AX199" i="9"/>
  <c r="AX193" i="9"/>
  <c r="AX195" i="9"/>
  <c r="AX201" i="9"/>
  <c r="AX229" i="9" s="1"/>
  <c r="Z232" i="9"/>
  <c r="Z237" i="9" s="1"/>
  <c r="I197" i="9"/>
  <c r="I199" i="9" s="1"/>
  <c r="FX232" i="9"/>
  <c r="FX237" i="9" s="1"/>
  <c r="DE337" i="9"/>
  <c r="DE339" i="9" s="1"/>
  <c r="CE337" i="9"/>
  <c r="CE339" i="9" s="1"/>
  <c r="CE232" i="9"/>
  <c r="CE237" i="9" s="1"/>
  <c r="CE247" i="9" s="1"/>
  <c r="DI197" i="9"/>
  <c r="DI199" i="9" s="1"/>
  <c r="DI201" i="9" s="1"/>
  <c r="DI229" i="9" s="1"/>
  <c r="FG337" i="9"/>
  <c r="FG339" i="9" s="1"/>
  <c r="FG232" i="9"/>
  <c r="FG237" i="9" s="1"/>
  <c r="FG248" i="9" s="1"/>
  <c r="FV197" i="9"/>
  <c r="FV199" i="9" s="1"/>
  <c r="FV201" i="9" s="1"/>
  <c r="FV229" i="9" s="1"/>
  <c r="EC232" i="9"/>
  <c r="EC237" i="9" s="1"/>
  <c r="EC239" i="9" s="1"/>
  <c r="AW232" i="9"/>
  <c r="AW237" i="9" s="1"/>
  <c r="AW247" i="9" s="1"/>
  <c r="BR197" i="9"/>
  <c r="BR199" i="9" s="1"/>
  <c r="BR201" i="9" s="1"/>
  <c r="BR229" i="9" s="1"/>
  <c r="DL197" i="9"/>
  <c r="DL199" i="9" s="1"/>
  <c r="EI197" i="9"/>
  <c r="EI199" i="9" s="1"/>
  <c r="EI201" i="9" s="1"/>
  <c r="EI229" i="9" s="1"/>
  <c r="FS232" i="9"/>
  <c r="FS237" i="9" s="1"/>
  <c r="FS257" i="9" s="1"/>
  <c r="FH227" i="9"/>
  <c r="FH232" i="9" s="1"/>
  <c r="FH237" i="9" s="1"/>
  <c r="FH247" i="9" s="1"/>
  <c r="FH337" i="9"/>
  <c r="FH339" i="9" s="1"/>
  <c r="EB197" i="9"/>
  <c r="EB199" i="9" s="1"/>
  <c r="EB201" i="9" s="1"/>
  <c r="EB229" i="9" s="1"/>
  <c r="DS197" i="9"/>
  <c r="DS199" i="9" s="1"/>
  <c r="DS201" i="9" s="1"/>
  <c r="DS229" i="9" s="1"/>
  <c r="DJ197" i="9"/>
  <c r="DJ199" i="9" s="1"/>
  <c r="DJ201" i="9" s="1"/>
  <c r="DJ229" i="9" s="1"/>
  <c r="CZ197" i="9"/>
  <c r="CZ199" i="9" s="1"/>
  <c r="CZ201" i="9" s="1"/>
  <c r="CZ229" i="9" s="1"/>
  <c r="EY197" i="9"/>
  <c r="EY199" i="9" s="1"/>
  <c r="EY201" i="9" s="1"/>
  <c r="EY229" i="9" s="1"/>
  <c r="DV227" i="9"/>
  <c r="DV232" i="9" s="1"/>
  <c r="DV237" i="9" s="1"/>
  <c r="DV337" i="9"/>
  <c r="DV339" i="9" s="1"/>
  <c r="R197" i="9"/>
  <c r="F197" i="9"/>
  <c r="F199" i="9" s="1"/>
  <c r="F201" i="9" s="1"/>
  <c r="F229" i="9" s="1"/>
  <c r="C197" i="9"/>
  <c r="C199" i="9" s="1"/>
  <c r="C201" i="9" s="1"/>
  <c r="C229" i="9" s="1"/>
  <c r="FU197" i="9"/>
  <c r="FU199" i="9" s="1"/>
  <c r="FI197" i="9"/>
  <c r="FI199" i="9" s="1"/>
  <c r="FI201" i="9" s="1"/>
  <c r="FI229" i="9" s="1"/>
  <c r="EF197" i="9"/>
  <c r="EF199" i="9" s="1"/>
  <c r="EF201" i="9" s="1"/>
  <c r="EF229" i="9" s="1"/>
  <c r="AH197" i="9"/>
  <c r="AH199" i="9" s="1"/>
  <c r="AH201" i="9" s="1"/>
  <c r="AH229" i="9" s="1"/>
  <c r="BQ197" i="9"/>
  <c r="BQ199" i="9" s="1"/>
  <c r="BQ201" i="9" s="1"/>
  <c r="BQ229" i="9" s="1"/>
  <c r="CQ197" i="9"/>
  <c r="CQ199" i="9" s="1"/>
  <c r="CQ201" i="9" s="1"/>
  <c r="CQ229" i="9" s="1"/>
  <c r="Y197" i="9"/>
  <c r="Y199" i="9" s="1"/>
  <c r="Y201" i="9" s="1"/>
  <c r="Y229" i="9" s="1"/>
  <c r="BS197" i="9"/>
  <c r="BS199" i="9" s="1"/>
  <c r="BS201" i="9" s="1"/>
  <c r="BS229" i="9" s="1"/>
  <c r="DA232" i="9"/>
  <c r="DA237" i="9" s="1"/>
  <c r="DA239" i="9" s="1"/>
  <c r="ER232" i="9"/>
  <c r="ER237" i="9" s="1"/>
  <c r="ER248" i="9" s="1"/>
  <c r="DF197" i="9"/>
  <c r="DF199" i="9" s="1"/>
  <c r="DF201" i="9" s="1"/>
  <c r="DF229" i="9" s="1"/>
  <c r="DR197" i="9"/>
  <c r="DR199" i="9" s="1"/>
  <c r="DR201" i="9" s="1"/>
  <c r="DR229" i="9" s="1"/>
  <c r="BK197" i="9"/>
  <c r="BK199" i="9" s="1"/>
  <c r="BK201" i="9" s="1"/>
  <c r="BK229" i="9" s="1"/>
  <c r="M197" i="9"/>
  <c r="M199" i="9" s="1"/>
  <c r="M201" i="9" s="1"/>
  <c r="M229" i="9" s="1"/>
  <c r="D197" i="9"/>
  <c r="D199" i="9" s="1"/>
  <c r="D201" i="9" s="1"/>
  <c r="D229" i="9" s="1"/>
  <c r="FP197" i="9"/>
  <c r="FP199" i="9" s="1"/>
  <c r="FP201" i="9" s="1"/>
  <c r="FP229" i="9" s="1"/>
  <c r="DN197" i="9"/>
  <c r="DN199" i="9" s="1"/>
  <c r="DN201" i="9" s="1"/>
  <c r="DN229" i="9" s="1"/>
  <c r="AZ197" i="9"/>
  <c r="AZ199" i="9" s="1"/>
  <c r="AZ201" i="9" s="1"/>
  <c r="AZ229" i="9" s="1"/>
  <c r="EL197" i="9"/>
  <c r="EL199" i="9" s="1"/>
  <c r="EL201" i="9" s="1"/>
  <c r="EL229" i="9" s="1"/>
  <c r="CP197" i="9"/>
  <c r="CP199" i="9" s="1"/>
  <c r="CP201" i="9" s="1"/>
  <c r="CP229" i="9" s="1"/>
  <c r="J197" i="9"/>
  <c r="J199" i="9" s="1"/>
  <c r="P227" i="9"/>
  <c r="P232" i="9" s="1"/>
  <c r="P237" i="9" s="1"/>
  <c r="P337" i="9"/>
  <c r="P339" i="9" s="1"/>
  <c r="FF227" i="9"/>
  <c r="FF232" i="9" s="1"/>
  <c r="FF237" i="9" s="1"/>
  <c r="FF337" i="9"/>
  <c r="FF339" i="9" s="1"/>
  <c r="FB227" i="9"/>
  <c r="FB232" i="9" s="1"/>
  <c r="FB237" i="9" s="1"/>
  <c r="FB337" i="9"/>
  <c r="FB339" i="9" s="1"/>
  <c r="FE227" i="9"/>
  <c r="FE232" i="9" s="1"/>
  <c r="FE237" i="9" s="1"/>
  <c r="FE337" i="9"/>
  <c r="FE339" i="9" s="1"/>
  <c r="AM227" i="9"/>
  <c r="AM232" i="9" s="1"/>
  <c r="AM237" i="9" s="1"/>
  <c r="AM337" i="9"/>
  <c r="AM339" i="9" s="1"/>
  <c r="K227" i="9"/>
  <c r="K232" i="9" s="1"/>
  <c r="K237" i="9" s="1"/>
  <c r="K337" i="9"/>
  <c r="K339" i="9" s="1"/>
  <c r="CT227" i="9"/>
  <c r="CT337" i="9"/>
  <c r="CT339" i="9" s="1"/>
  <c r="DT227" i="9"/>
  <c r="DT232" i="9" s="1"/>
  <c r="DT237" i="9" s="1"/>
  <c r="DT337" i="9"/>
  <c r="DT339" i="9" s="1"/>
  <c r="EX227" i="9"/>
  <c r="EX232" i="9" s="1"/>
  <c r="EX237" i="9" s="1"/>
  <c r="EX337" i="9"/>
  <c r="EX339" i="9" s="1"/>
  <c r="CC227" i="9"/>
  <c r="CC232" i="9" s="1"/>
  <c r="CC237" i="9" s="1"/>
  <c r="CC337" i="9"/>
  <c r="CC339" i="9" s="1"/>
  <c r="AL227" i="9"/>
  <c r="AL232" i="9" s="1"/>
  <c r="AL237" i="9" s="1"/>
  <c r="AL337" i="9"/>
  <c r="AL339" i="9" s="1"/>
  <c r="EG227" i="9"/>
  <c r="EG232" i="9" s="1"/>
  <c r="EG237" i="9" s="1"/>
  <c r="EG337" i="9"/>
  <c r="EG339" i="9" s="1"/>
  <c r="ET227" i="9"/>
  <c r="ET232" i="9" s="1"/>
  <c r="ET237" i="9" s="1"/>
  <c r="ET337" i="9"/>
  <c r="ET339" i="9" s="1"/>
  <c r="DM227" i="9"/>
  <c r="DM232" i="9" s="1"/>
  <c r="DM237" i="9" s="1"/>
  <c r="DM337" i="9"/>
  <c r="DM339" i="9" s="1"/>
  <c r="AQ227" i="9"/>
  <c r="AQ232" i="9" s="1"/>
  <c r="AQ237" i="9" s="1"/>
  <c r="AQ337" i="9"/>
  <c r="AQ339" i="9" s="1"/>
  <c r="FD227" i="9"/>
  <c r="FD232" i="9" s="1"/>
  <c r="FD237" i="9" s="1"/>
  <c r="FD337" i="9"/>
  <c r="FD339" i="9" s="1"/>
  <c r="DL201" i="9"/>
  <c r="DL229" i="9" s="1"/>
  <c r="BY227" i="9"/>
  <c r="BY232" i="9" s="1"/>
  <c r="BY237" i="9" s="1"/>
  <c r="BY337" i="9"/>
  <c r="AN227" i="9"/>
  <c r="AN337" i="9"/>
  <c r="AN339" i="9" s="1"/>
  <c r="CH227" i="9"/>
  <c r="CH232" i="9" s="1"/>
  <c r="CH237" i="9" s="1"/>
  <c r="CH337" i="9"/>
  <c r="CH339" i="9" s="1"/>
  <c r="CW227" i="9"/>
  <c r="CW232" i="9" s="1"/>
  <c r="CW237" i="9" s="1"/>
  <c r="CW337" i="9"/>
  <c r="CW339" i="9" s="1"/>
  <c r="BM227" i="9"/>
  <c r="BM232" i="9" s="1"/>
  <c r="BM237" i="9" s="1"/>
  <c r="BM337" i="9"/>
  <c r="BM339" i="9" s="1"/>
  <c r="AE227" i="9"/>
  <c r="AE232" i="9" s="1"/>
  <c r="AE237" i="9" s="1"/>
  <c r="AE337" i="9"/>
  <c r="AE339" i="9" s="1"/>
  <c r="R198" i="9"/>
  <c r="R199" i="9"/>
  <c r="AV227" i="9"/>
  <c r="AV337" i="9"/>
  <c r="AV339" i="9" s="1"/>
  <c r="BZ227" i="9"/>
  <c r="BZ232" i="9" s="1"/>
  <c r="BZ237" i="9" s="1"/>
  <c r="BZ337" i="9"/>
  <c r="BZ339" i="9" s="1"/>
  <c r="EO227" i="9"/>
  <c r="EO232" i="9" s="1"/>
  <c r="EO237" i="9" s="1"/>
  <c r="EO337" i="9"/>
  <c r="EO339" i="9" s="1"/>
  <c r="AK227" i="9"/>
  <c r="AK232" i="9" s="1"/>
  <c r="AK237" i="9" s="1"/>
  <c r="AK337" i="9"/>
  <c r="AK339" i="9" s="1"/>
  <c r="EL158" i="9"/>
  <c r="EL160" i="9" s="1"/>
  <c r="EL162" i="9" s="1"/>
  <c r="EL223" i="9" s="1"/>
  <c r="EL224" i="9" s="1"/>
  <c r="BP227" i="9"/>
  <c r="BP232" i="9" s="1"/>
  <c r="BP237" i="9" s="1"/>
  <c r="BP337" i="9"/>
  <c r="BP339" i="9" s="1"/>
  <c r="EN197" i="9"/>
  <c r="EN199" i="9" s="1"/>
  <c r="N158" i="9"/>
  <c r="N160" i="9" s="1"/>
  <c r="N162" i="9" s="1"/>
  <c r="N223" i="9" s="1"/>
  <c r="N224" i="9" s="1"/>
  <c r="AP197" i="9"/>
  <c r="AP199" i="9" s="1"/>
  <c r="DR158" i="9"/>
  <c r="DR160" i="9" s="1"/>
  <c r="DR162" i="9" s="1"/>
  <c r="DR223" i="9" s="1"/>
  <c r="DR224" i="9" s="1"/>
  <c r="CZ158" i="9"/>
  <c r="CZ160" i="9" s="1"/>
  <c r="CZ162" i="9" s="1"/>
  <c r="CZ223" i="9" s="1"/>
  <c r="CZ224" i="9" s="1"/>
  <c r="CZ227" i="9" s="1"/>
  <c r="CP158" i="9"/>
  <c r="CP160" i="9" s="1"/>
  <c r="CP162" i="9" s="1"/>
  <c r="CP223" i="9" s="1"/>
  <c r="CP224" i="9" s="1"/>
  <c r="AH158" i="9"/>
  <c r="AH160" i="9" s="1"/>
  <c r="AH162" i="9" s="1"/>
  <c r="AH223" i="9" s="1"/>
  <c r="AH224" i="9" s="1"/>
  <c r="DO197" i="9"/>
  <c r="DO199" i="9" s="1"/>
  <c r="BR158" i="9"/>
  <c r="BR160" i="9" s="1"/>
  <c r="BR162" i="9" s="1"/>
  <c r="BR223" i="9" s="1"/>
  <c r="BR224" i="9" s="1"/>
  <c r="DN158" i="9"/>
  <c r="DN160" i="9" s="1"/>
  <c r="DN162" i="9" s="1"/>
  <c r="DN223" i="9" s="1"/>
  <c r="DN224" i="9" s="1"/>
  <c r="BW158" i="9"/>
  <c r="BW160" i="9" s="1"/>
  <c r="BW162" i="9" s="1"/>
  <c r="BW223" i="9" s="1"/>
  <c r="BW224" i="9" s="1"/>
  <c r="DJ158" i="9"/>
  <c r="DJ160" i="9" s="1"/>
  <c r="DJ162" i="9" s="1"/>
  <c r="DJ223" i="9" s="1"/>
  <c r="DJ224" i="9" s="1"/>
  <c r="E158" i="9"/>
  <c r="E160" i="9" s="1"/>
  <c r="E162" i="9" s="1"/>
  <c r="E223" i="9" s="1"/>
  <c r="E224" i="9" s="1"/>
  <c r="E227" i="9" s="1"/>
  <c r="DF158" i="9"/>
  <c r="DF160" i="9" s="1"/>
  <c r="DF162" i="9" s="1"/>
  <c r="DF223" i="9" s="1"/>
  <c r="DF224" i="9" s="1"/>
  <c r="CI158" i="9"/>
  <c r="CI160" i="9" s="1"/>
  <c r="CI162" i="9" s="1"/>
  <c r="CI223" i="9" s="1"/>
  <c r="CI224" i="9" s="1"/>
  <c r="CI227" i="9" s="1"/>
  <c r="EH227" i="9"/>
  <c r="EH232" i="9" s="1"/>
  <c r="EH237" i="9" s="1"/>
  <c r="EH337" i="9"/>
  <c r="EH339" i="9" s="1"/>
  <c r="X227" i="9"/>
  <c r="X232" i="9" s="1"/>
  <c r="X237" i="9" s="1"/>
  <c r="X337" i="9"/>
  <c r="X339" i="9" s="1"/>
  <c r="AP158" i="9"/>
  <c r="AP160" i="9" s="1"/>
  <c r="AP162" i="9" s="1"/>
  <c r="AP223" i="9" s="1"/>
  <c r="AP224" i="9" s="1"/>
  <c r="AP227" i="9" s="1"/>
  <c r="DK158" i="9"/>
  <c r="DK160" i="9" s="1"/>
  <c r="DK162" i="9" s="1"/>
  <c r="DK223" i="9" s="1"/>
  <c r="DK224" i="9" s="1"/>
  <c r="FO197" i="9"/>
  <c r="FO199" i="9" s="1"/>
  <c r="FT227" i="9"/>
  <c r="FT232" i="9" s="1"/>
  <c r="FT237" i="9" s="1"/>
  <c r="FT337" i="9"/>
  <c r="FT339" i="9" s="1"/>
  <c r="BI227" i="9"/>
  <c r="BI337" i="9"/>
  <c r="BI339" i="9" s="1"/>
  <c r="CR257" i="9"/>
  <c r="CR239" i="9"/>
  <c r="CR245" i="9"/>
  <c r="CR248" i="9"/>
  <c r="CR247" i="9"/>
  <c r="FC158" i="9"/>
  <c r="FC160" i="9" s="1"/>
  <c r="FC162" i="9" s="1"/>
  <c r="FC223" i="9" s="1"/>
  <c r="FC224" i="9" s="1"/>
  <c r="FW227" i="9"/>
  <c r="FW232" i="9" s="1"/>
  <c r="FW237" i="9" s="1"/>
  <c r="FW337" i="9"/>
  <c r="FW339" i="9" s="1"/>
  <c r="BO197" i="9"/>
  <c r="BO199" i="9" s="1"/>
  <c r="E197" i="9"/>
  <c r="E199" i="9" s="1"/>
  <c r="Q197" i="9"/>
  <c r="Q199" i="9" s="1"/>
  <c r="BX257" i="9"/>
  <c r="BX239" i="9"/>
  <c r="BX247" i="9"/>
  <c r="BX245" i="9"/>
  <c r="BX248" i="9"/>
  <c r="L197" i="9"/>
  <c r="L199" i="9" s="1"/>
  <c r="AR158" i="9"/>
  <c r="AR160" i="9" s="1"/>
  <c r="AR162" i="9" s="1"/>
  <c r="AR223" i="9" s="1"/>
  <c r="AR224" i="9" s="1"/>
  <c r="ED158" i="9"/>
  <c r="ED160" i="9" s="1"/>
  <c r="ED162" i="9" s="1"/>
  <c r="ED223" i="9" s="1"/>
  <c r="ED224" i="9" s="1"/>
  <c r="CD248" i="9"/>
  <c r="CD247" i="9"/>
  <c r="CD245" i="9"/>
  <c r="CD257" i="9"/>
  <c r="CD239" i="9"/>
  <c r="BQ158" i="9"/>
  <c r="BQ160" i="9" s="1"/>
  <c r="BQ162" i="9" s="1"/>
  <c r="BQ223" i="9" s="1"/>
  <c r="BQ224" i="9" s="1"/>
  <c r="EI158" i="9"/>
  <c r="EI160" i="9" s="1"/>
  <c r="EI162" i="9" s="1"/>
  <c r="EI223" i="9" s="1"/>
  <c r="EI224" i="9" s="1"/>
  <c r="DS158" i="9"/>
  <c r="DS160" i="9" s="1"/>
  <c r="DS162" i="9" s="1"/>
  <c r="DS223" i="9" s="1"/>
  <c r="DS224" i="9" s="1"/>
  <c r="D158" i="9"/>
  <c r="D160" i="9" s="1"/>
  <c r="D162" i="9" s="1"/>
  <c r="D223" i="9" s="1"/>
  <c r="D224" i="9" s="1"/>
  <c r="J158" i="9"/>
  <c r="J160" i="9" s="1"/>
  <c r="J162" i="9" s="1"/>
  <c r="J223" i="9" s="1"/>
  <c r="J224" i="9" s="1"/>
  <c r="DW227" i="9"/>
  <c r="DW232" i="9" s="1"/>
  <c r="DW237" i="9" s="1"/>
  <c r="DW337" i="9"/>
  <c r="DW339" i="9" s="1"/>
  <c r="AV232" i="9"/>
  <c r="AV237" i="9" s="1"/>
  <c r="BC197" i="9"/>
  <c r="BC199" i="9" s="1"/>
  <c r="CL158" i="9"/>
  <c r="CL160" i="9" s="1"/>
  <c r="CL162" i="9" s="1"/>
  <c r="CL223" i="9" s="1"/>
  <c r="CL224" i="9" s="1"/>
  <c r="F158" i="9"/>
  <c r="F160" i="9" s="1"/>
  <c r="F162" i="9" s="1"/>
  <c r="F223" i="9" s="1"/>
  <c r="F224" i="9" s="1"/>
  <c r="BA158" i="9"/>
  <c r="BA160" i="9" s="1"/>
  <c r="BA162" i="9" s="1"/>
  <c r="BA223" i="9" s="1"/>
  <c r="BA224" i="9" s="1"/>
  <c r="BA227" i="9" s="1"/>
  <c r="BH158" i="9"/>
  <c r="BH160" i="9" s="1"/>
  <c r="BH162" i="9" s="1"/>
  <c r="BH223" i="9" s="1"/>
  <c r="BH224" i="9" s="1"/>
  <c r="AI227" i="9"/>
  <c r="AI232" i="9" s="1"/>
  <c r="AI237" i="9" s="1"/>
  <c r="AI337" i="9"/>
  <c r="AI339" i="9" s="1"/>
  <c r="BD158" i="9"/>
  <c r="BD160" i="9" s="1"/>
  <c r="BD162" i="9" s="1"/>
  <c r="BD223" i="9" s="1"/>
  <c r="BD224" i="9" s="1"/>
  <c r="AZ158" i="9"/>
  <c r="AZ160" i="9" s="1"/>
  <c r="AZ162" i="9" s="1"/>
  <c r="AZ223" i="9" s="1"/>
  <c r="AZ224" i="9" s="1"/>
  <c r="ER239" i="9"/>
  <c r="BV158" i="9"/>
  <c r="BV160" i="9" s="1"/>
  <c r="BV162" i="9" s="1"/>
  <c r="BV223" i="9" s="1"/>
  <c r="BV224" i="9" s="1"/>
  <c r="BB158" i="9"/>
  <c r="BB160" i="9" s="1"/>
  <c r="BB162" i="9" s="1"/>
  <c r="BB223" i="9" s="1"/>
  <c r="BB224" i="9" s="1"/>
  <c r="BB227" i="9" s="1"/>
  <c r="DB239" i="9"/>
  <c r="DB257" i="9"/>
  <c r="DB245" i="9"/>
  <c r="DB248" i="9"/>
  <c r="DB247" i="9"/>
  <c r="DI158" i="9"/>
  <c r="DI160" i="9" s="1"/>
  <c r="DI162" i="9" s="1"/>
  <c r="DI223" i="9" s="1"/>
  <c r="DI224" i="9" s="1"/>
  <c r="DO158" i="9"/>
  <c r="DO160" i="9" s="1"/>
  <c r="DO162" i="9" s="1"/>
  <c r="DO223" i="9" s="1"/>
  <c r="DO224" i="9" s="1"/>
  <c r="DO227" i="9" s="1"/>
  <c r="CX158" i="9"/>
  <c r="CX160" i="9" s="1"/>
  <c r="CX162" i="9" s="1"/>
  <c r="CX223" i="9" s="1"/>
  <c r="CX224" i="9" s="1"/>
  <c r="CX227" i="9" s="1"/>
  <c r="H158" i="9"/>
  <c r="H160" i="9" s="1"/>
  <c r="H162" i="9" s="1"/>
  <c r="H223" i="9" s="1"/>
  <c r="H224" i="9" s="1"/>
  <c r="DU227" i="9"/>
  <c r="DU232" i="9" s="1"/>
  <c r="DU237" i="9" s="1"/>
  <c r="DU337" i="9"/>
  <c r="DU339" i="9" s="1"/>
  <c r="CA245" i="9"/>
  <c r="CA257" i="9"/>
  <c r="CA247" i="9"/>
  <c r="CA239" i="9"/>
  <c r="CA248" i="9"/>
  <c r="DG245" i="9"/>
  <c r="DG257" i="9"/>
  <c r="DG239" i="9"/>
  <c r="DG248" i="9"/>
  <c r="DG247" i="9"/>
  <c r="FK158" i="9"/>
  <c r="FK160" i="9" s="1"/>
  <c r="FK162" i="9" s="1"/>
  <c r="FK223" i="9" s="1"/>
  <c r="FK224" i="9" s="1"/>
  <c r="FK227" i="9" s="1"/>
  <c r="C158" i="9"/>
  <c r="C160" i="9" s="1"/>
  <c r="C162" i="9" s="1"/>
  <c r="DD227" i="9"/>
  <c r="DD337" i="9"/>
  <c r="DD339" i="9" s="1"/>
  <c r="EY158" i="9"/>
  <c r="EY160" i="9" s="1"/>
  <c r="EY162" i="9" s="1"/>
  <c r="EY223" i="9" s="1"/>
  <c r="EY224" i="9" s="1"/>
  <c r="EY227" i="9" s="1"/>
  <c r="EK158" i="9"/>
  <c r="EK160" i="9" s="1"/>
  <c r="EK162" i="9" s="1"/>
  <c r="EK223" i="9" s="1"/>
  <c r="EK224" i="9" s="1"/>
  <c r="AO158" i="9"/>
  <c r="AO160" i="9" s="1"/>
  <c r="AO162" i="9" s="1"/>
  <c r="AO223" i="9" s="1"/>
  <c r="AO224" i="9" s="1"/>
  <c r="AO227" i="9" s="1"/>
  <c r="BG197" i="9"/>
  <c r="BG199" i="9" s="1"/>
  <c r="CK158" i="9"/>
  <c r="CK160" i="9" s="1"/>
  <c r="CK162" i="9" s="1"/>
  <c r="CK223" i="9" s="1"/>
  <c r="CK224" i="9" s="1"/>
  <c r="BA197" i="9"/>
  <c r="BA199" i="9" s="1"/>
  <c r="EF158" i="9"/>
  <c r="EF160" i="9" s="1"/>
  <c r="EF162" i="9" s="1"/>
  <c r="EF223" i="9" s="1"/>
  <c r="EF224" i="9" s="1"/>
  <c r="EF227" i="9" s="1"/>
  <c r="CV257" i="9"/>
  <c r="CV248" i="9"/>
  <c r="CV247" i="9"/>
  <c r="CV245" i="9"/>
  <c r="CV239" i="9"/>
  <c r="FL158" i="9"/>
  <c r="FL160" i="9" s="1"/>
  <c r="FL162" i="9" s="1"/>
  <c r="FL223" i="9" s="1"/>
  <c r="FL224" i="9" s="1"/>
  <c r="AD158" i="9"/>
  <c r="AD160" i="9" s="1"/>
  <c r="AD162" i="9" s="1"/>
  <c r="AD223" i="9" s="1"/>
  <c r="AD224" i="9" s="1"/>
  <c r="W227" i="9"/>
  <c r="W232" i="9" s="1"/>
  <c r="W237" i="9" s="1"/>
  <c r="W337" i="9"/>
  <c r="W339" i="9" s="1"/>
  <c r="EA158" i="9"/>
  <c r="EA160" i="9" s="1"/>
  <c r="EA162" i="9" s="1"/>
  <c r="EA223" i="9" s="1"/>
  <c r="EA224" i="9" s="1"/>
  <c r="BO158" i="9"/>
  <c r="BO160" i="9" s="1"/>
  <c r="BO162" i="9" s="1"/>
  <c r="BO223" i="9" s="1"/>
  <c r="BO224" i="9" s="1"/>
  <c r="BO227" i="9" s="1"/>
  <c r="AU257" i="9"/>
  <c r="AU239" i="9"/>
  <c r="AU247" i="9"/>
  <c r="AU248" i="9"/>
  <c r="AU245" i="9"/>
  <c r="ES227" i="9"/>
  <c r="ES232" i="9" s="1"/>
  <c r="ES237" i="9" s="1"/>
  <c r="ES337" i="9"/>
  <c r="ES339" i="9" s="1"/>
  <c r="AB158" i="9"/>
  <c r="AB160" i="9" s="1"/>
  <c r="AB162" i="9" s="1"/>
  <c r="AB223" i="9" s="1"/>
  <c r="AB224" i="9" s="1"/>
  <c r="DE239" i="9"/>
  <c r="DE245" i="9"/>
  <c r="DE248" i="9"/>
  <c r="DE247" i="9"/>
  <c r="DE257" i="9"/>
  <c r="BB197" i="9"/>
  <c r="BB199" i="9" s="1"/>
  <c r="DC257" i="9"/>
  <c r="DC239" i="9"/>
  <c r="DC248" i="9"/>
  <c r="DC247" i="9"/>
  <c r="DC245" i="9"/>
  <c r="S158" i="9"/>
  <c r="S160" i="9" s="1"/>
  <c r="S162" i="9" s="1"/>
  <c r="S223" i="9" s="1"/>
  <c r="S224" i="9" s="1"/>
  <c r="S227" i="9" s="1"/>
  <c r="DX247" i="9"/>
  <c r="DX239" i="9"/>
  <c r="DX245" i="9"/>
  <c r="DX248" i="9"/>
  <c r="DX257" i="9"/>
  <c r="AJ227" i="9"/>
  <c r="AJ232" i="9" s="1"/>
  <c r="AJ237" i="9" s="1"/>
  <c r="AJ337" i="9"/>
  <c r="AJ339" i="9" s="1"/>
  <c r="DH197" i="9"/>
  <c r="DH199" i="9" s="1"/>
  <c r="BF158" i="9"/>
  <c r="BF160" i="9" s="1"/>
  <c r="BF162" i="9" s="1"/>
  <c r="BF223" i="9" s="1"/>
  <c r="BF224" i="9" s="1"/>
  <c r="AX227" i="9"/>
  <c r="AX232" i="9" s="1"/>
  <c r="AX237" i="9" s="1"/>
  <c r="AX337" i="9"/>
  <c r="AX339" i="9" s="1"/>
  <c r="EZ227" i="9"/>
  <c r="EZ232" i="9" s="1"/>
  <c r="EZ237" i="9" s="1"/>
  <c r="EZ337" i="9"/>
  <c r="EZ339" i="9" s="1"/>
  <c r="EB158" i="9"/>
  <c r="EB160" i="9" s="1"/>
  <c r="EB162" i="9" s="1"/>
  <c r="EB223" i="9" s="1"/>
  <c r="EB224" i="9" s="1"/>
  <c r="EM227" i="9"/>
  <c r="EM232" i="9" s="1"/>
  <c r="EM237" i="9" s="1"/>
  <c r="EM337" i="9"/>
  <c r="EM339" i="9" s="1"/>
  <c r="Z257" i="9"/>
  <c r="Z239" i="9"/>
  <c r="Z247" i="9"/>
  <c r="Z248" i="9"/>
  <c r="Z245" i="9"/>
  <c r="BE158" i="9"/>
  <c r="BE160" i="9" s="1"/>
  <c r="BE162" i="9" s="1"/>
  <c r="BE223" i="9" s="1"/>
  <c r="BE224" i="9" s="1"/>
  <c r="BT245" i="9"/>
  <c r="BT248" i="9"/>
  <c r="BT247" i="9"/>
  <c r="BT257" i="9"/>
  <c r="BT239" i="9"/>
  <c r="CN158" i="9"/>
  <c r="CN160" i="9" s="1"/>
  <c r="CN162" i="9" s="1"/>
  <c r="CN223" i="9" s="1"/>
  <c r="CN224" i="9" s="1"/>
  <c r="G158" i="9"/>
  <c r="G160" i="9" s="1"/>
  <c r="G162" i="9" s="1"/>
  <c r="G223" i="9" s="1"/>
  <c r="G224" i="9" s="1"/>
  <c r="EJ158" i="9"/>
  <c r="EJ160" i="9" s="1"/>
  <c r="EJ162" i="9" s="1"/>
  <c r="EJ223" i="9" s="1"/>
  <c r="EJ224" i="9" s="1"/>
  <c r="EJ227" i="9" s="1"/>
  <c r="V227" i="9"/>
  <c r="V232" i="9" s="1"/>
  <c r="V237" i="9" s="1"/>
  <c r="V337" i="9"/>
  <c r="V339" i="9" s="1"/>
  <c r="BJ158" i="9"/>
  <c r="BJ160" i="9" s="1"/>
  <c r="BJ162" i="9" s="1"/>
  <c r="BJ223" i="9" s="1"/>
  <c r="BJ224" i="9" s="1"/>
  <c r="L158" i="9"/>
  <c r="L160" i="9" s="1"/>
  <c r="L162" i="9" s="1"/>
  <c r="L223" i="9" s="1"/>
  <c r="L224" i="9" s="1"/>
  <c r="L227" i="9" s="1"/>
  <c r="FM158" i="9"/>
  <c r="FM160" i="9" s="1"/>
  <c r="FM162" i="9" s="1"/>
  <c r="FM223" i="9" s="1"/>
  <c r="FM224" i="9" s="1"/>
  <c r="EE227" i="9"/>
  <c r="EE232" i="9" s="1"/>
  <c r="EE237" i="9" s="1"/>
  <c r="EE337" i="9"/>
  <c r="EE339" i="9" s="1"/>
  <c r="DZ158" i="9"/>
  <c r="DZ160" i="9" s="1"/>
  <c r="DZ162" i="9" s="1"/>
  <c r="DZ223" i="9" s="1"/>
  <c r="DZ224" i="9" s="1"/>
  <c r="BN197" i="9"/>
  <c r="BN199" i="9" s="1"/>
  <c r="BL227" i="9"/>
  <c r="BL232" i="9" s="1"/>
  <c r="BL237" i="9" s="1"/>
  <c r="BL337" i="9"/>
  <c r="BL339" i="9" s="1"/>
  <c r="EW158" i="9"/>
  <c r="EW160" i="9" s="1"/>
  <c r="EW162" i="9" s="1"/>
  <c r="EW223" i="9" s="1"/>
  <c r="EW224" i="9" s="1"/>
  <c r="CG257" i="9"/>
  <c r="CG245" i="9"/>
  <c r="CG239" i="9"/>
  <c r="CG248" i="9"/>
  <c r="CG247" i="9"/>
  <c r="DY257" i="9"/>
  <c r="DY245" i="9"/>
  <c r="DY247" i="9"/>
  <c r="DY239" i="9"/>
  <c r="DY248" i="9"/>
  <c r="CY227" i="9"/>
  <c r="CY232" i="9" s="1"/>
  <c r="CY237" i="9" s="1"/>
  <c r="CY337" i="9"/>
  <c r="CY339" i="9" s="1"/>
  <c r="BK158" i="9"/>
  <c r="BK160" i="9" s="1"/>
  <c r="BK162" i="9" s="1"/>
  <c r="BK223" i="9" s="1"/>
  <c r="BK224" i="9" s="1"/>
  <c r="CJ197" i="9"/>
  <c r="CJ199" i="9" s="1"/>
  <c r="AO197" i="9"/>
  <c r="AO199" i="9" s="1"/>
  <c r="EU197" i="9"/>
  <c r="EU199" i="9" s="1"/>
  <c r="FK197" i="9"/>
  <c r="FK199" i="9" s="1"/>
  <c r="FA158" i="9"/>
  <c r="FA160" i="9" s="1"/>
  <c r="FA162" i="9" s="1"/>
  <c r="FA223" i="9" s="1"/>
  <c r="FA224" i="9" s="1"/>
  <c r="FX248" i="9"/>
  <c r="FX257" i="9"/>
  <c r="FX245" i="9"/>
  <c r="FX239" i="9"/>
  <c r="FX247" i="9"/>
  <c r="Y158" i="9"/>
  <c r="Y160" i="9" s="1"/>
  <c r="Y162" i="9" s="1"/>
  <c r="Y223" i="9" s="1"/>
  <c r="Y224" i="9" s="1"/>
  <c r="FI158" i="9"/>
  <c r="FI160" i="9" s="1"/>
  <c r="FI162" i="9" s="1"/>
  <c r="FI223" i="9" s="1"/>
  <c r="FI224" i="9" s="1"/>
  <c r="FN197" i="9"/>
  <c r="FN199" i="9" s="1"/>
  <c r="BC158" i="9"/>
  <c r="BC160" i="9" s="1"/>
  <c r="BC162" i="9" s="1"/>
  <c r="BC223" i="9" s="1"/>
  <c r="BC224" i="9" s="1"/>
  <c r="BC227" i="9" s="1"/>
  <c r="BU257" i="9"/>
  <c r="BU247" i="9"/>
  <c r="BU245" i="9"/>
  <c r="BU248" i="9"/>
  <c r="BU239" i="9"/>
  <c r="CT232" i="9"/>
  <c r="CT237" i="9" s="1"/>
  <c r="FJ158" i="9"/>
  <c r="FJ160" i="9" s="1"/>
  <c r="FJ162" i="9" s="1"/>
  <c r="FJ223" i="9" s="1"/>
  <c r="FJ224" i="9" s="1"/>
  <c r="FO158" i="9"/>
  <c r="FO160" i="9" s="1"/>
  <c r="FO162" i="9" s="1"/>
  <c r="FO223" i="9" s="1"/>
  <c r="FO224" i="9" s="1"/>
  <c r="FO227" i="9" s="1"/>
  <c r="AY227" i="9"/>
  <c r="AY232" i="9" s="1"/>
  <c r="AY237" i="9" s="1"/>
  <c r="AY337" i="9"/>
  <c r="AY339" i="9" s="1"/>
  <c r="DL158" i="9"/>
  <c r="DL160" i="9" s="1"/>
  <c r="DL162" i="9" s="1"/>
  <c r="DL223" i="9" s="1"/>
  <c r="DL224" i="9" s="1"/>
  <c r="T227" i="9"/>
  <c r="T232" i="9" s="1"/>
  <c r="T237" i="9" s="1"/>
  <c r="T337" i="9"/>
  <c r="T339" i="9" s="1"/>
  <c r="O158" i="9"/>
  <c r="O160" i="9" s="1"/>
  <c r="O162" i="9" s="1"/>
  <c r="O223" i="9" s="1"/>
  <c r="O224" i="9" s="1"/>
  <c r="EQ158" i="9"/>
  <c r="EQ160" i="9" s="1"/>
  <c r="EQ162" i="9" s="1"/>
  <c r="EQ223" i="9" s="1"/>
  <c r="EQ224" i="9" s="1"/>
  <c r="EN158" i="9"/>
  <c r="EN160" i="9" s="1"/>
  <c r="EN162" i="9" s="1"/>
  <c r="EN223" i="9" s="1"/>
  <c r="EN224" i="9" s="1"/>
  <c r="EN227" i="9" s="1"/>
  <c r="EJ197" i="9"/>
  <c r="EJ199" i="9" s="1"/>
  <c r="EV227" i="9"/>
  <c r="EV232" i="9" s="1"/>
  <c r="EV237" i="9" s="1"/>
  <c r="EV337" i="9"/>
  <c r="EV339" i="9" s="1"/>
  <c r="DQ158" i="9"/>
  <c r="DQ160" i="9" s="1"/>
  <c r="DQ162" i="9" s="1"/>
  <c r="DQ223" i="9" s="1"/>
  <c r="DQ224" i="9" s="1"/>
  <c r="M158" i="9"/>
  <c r="M160" i="9" s="1"/>
  <c r="M162" i="9" s="1"/>
  <c r="M223" i="9" s="1"/>
  <c r="M224" i="9" s="1"/>
  <c r="AT158" i="9"/>
  <c r="AT160" i="9" s="1"/>
  <c r="AT162" i="9" s="1"/>
  <c r="AT223" i="9" s="1"/>
  <c r="AT224" i="9" s="1"/>
  <c r="S197" i="9"/>
  <c r="S199" i="9" s="1"/>
  <c r="CM197" i="9"/>
  <c r="CM199" i="9" s="1"/>
  <c r="FQ158" i="9"/>
  <c r="FQ160" i="9" s="1"/>
  <c r="FQ162" i="9" s="1"/>
  <c r="FQ223" i="9" s="1"/>
  <c r="FQ224" i="9" s="1"/>
  <c r="BS158" i="9"/>
  <c r="BS160" i="9" s="1"/>
  <c r="BS162" i="9" s="1"/>
  <c r="BS223" i="9" s="1"/>
  <c r="BS224" i="9" s="1"/>
  <c r="BS227" i="9" s="1"/>
  <c r="AA158" i="9"/>
  <c r="AA160" i="9" s="1"/>
  <c r="AA162" i="9" s="1"/>
  <c r="AA223" i="9" s="1"/>
  <c r="AA224" i="9" s="1"/>
  <c r="AF227" i="9"/>
  <c r="AF232" i="9" s="1"/>
  <c r="AF237" i="9" s="1"/>
  <c r="AF337" i="9"/>
  <c r="AF339" i="9" s="1"/>
  <c r="CF227" i="9"/>
  <c r="CF232" i="9" s="1"/>
  <c r="CF237" i="9" s="1"/>
  <c r="CF337" i="9"/>
  <c r="CF339" i="9" s="1"/>
  <c r="FR245" i="9"/>
  <c r="FR247" i="9"/>
  <c r="FR248" i="9"/>
  <c r="FR239" i="9"/>
  <c r="FR257" i="9"/>
  <c r="CS247" i="9"/>
  <c r="CS245" i="9"/>
  <c r="CS248" i="9"/>
  <c r="CS257" i="9"/>
  <c r="CS239" i="9"/>
  <c r="BI232" i="9"/>
  <c r="BI237" i="9" s="1"/>
  <c r="BN158" i="9"/>
  <c r="BN160" i="9" s="1"/>
  <c r="BN162" i="9" s="1"/>
  <c r="BN223" i="9" s="1"/>
  <c r="BN224" i="9" s="1"/>
  <c r="BN227" i="9" s="1"/>
  <c r="EU158" i="9"/>
  <c r="EU160" i="9" s="1"/>
  <c r="EU162" i="9" s="1"/>
  <c r="EU223" i="9" s="1"/>
  <c r="EU224" i="9" s="1"/>
  <c r="EU227" i="9" s="1"/>
  <c r="FV158" i="9"/>
  <c r="FV160" i="9" s="1"/>
  <c r="FV162" i="9" s="1"/>
  <c r="FV223" i="9" s="1"/>
  <c r="FV224" i="9" s="1"/>
  <c r="CQ158" i="9"/>
  <c r="CQ160" i="9" s="1"/>
  <c r="CQ162" i="9" s="1"/>
  <c r="CQ223" i="9" s="1"/>
  <c r="CQ224" i="9" s="1"/>
  <c r="CO158" i="9"/>
  <c r="CO160" i="9" s="1"/>
  <c r="CO162" i="9" s="1"/>
  <c r="CO223" i="9" s="1"/>
  <c r="CO224" i="9" s="1"/>
  <c r="CI197" i="9"/>
  <c r="CI199" i="9" s="1"/>
  <c r="CM158" i="9"/>
  <c r="CM160" i="9" s="1"/>
  <c r="CM162" i="9" s="1"/>
  <c r="CM223" i="9" s="1"/>
  <c r="CM224" i="9" s="1"/>
  <c r="CM227" i="9" s="1"/>
  <c r="FU201" i="9"/>
  <c r="FU229" i="9" s="1"/>
  <c r="AC158" i="9"/>
  <c r="AC160" i="9" s="1"/>
  <c r="AC162" i="9" s="1"/>
  <c r="AC223" i="9" s="1"/>
  <c r="AC224" i="9" s="1"/>
  <c r="FN158" i="9"/>
  <c r="FN160" i="9" s="1"/>
  <c r="FN162" i="9" s="1"/>
  <c r="FN223" i="9" s="1"/>
  <c r="FN224" i="9" s="1"/>
  <c r="FN227" i="9" s="1"/>
  <c r="I201" i="9"/>
  <c r="I229" i="9" s="1"/>
  <c r="CB158" i="9"/>
  <c r="CB160" i="9" s="1"/>
  <c r="CB162" i="9" s="1"/>
  <c r="CB223" i="9" s="1"/>
  <c r="CB224" i="9" s="1"/>
  <c r="FU158" i="9"/>
  <c r="FU160" i="9" s="1"/>
  <c r="FU162" i="9" s="1"/>
  <c r="FU223" i="9" s="1"/>
  <c r="FU224" i="9" s="1"/>
  <c r="FU227" i="9" s="1"/>
  <c r="I158" i="9"/>
  <c r="I160" i="9" s="1"/>
  <c r="I162" i="9" s="1"/>
  <c r="I223" i="9" s="1"/>
  <c r="I224" i="9" s="1"/>
  <c r="AG158" i="9"/>
  <c r="AG160" i="9" s="1"/>
  <c r="AG162" i="9" s="1"/>
  <c r="AG223" i="9" s="1"/>
  <c r="AG224" i="9" s="1"/>
  <c r="U227" i="9"/>
  <c r="U232" i="9" s="1"/>
  <c r="U237" i="9" s="1"/>
  <c r="U337" i="9"/>
  <c r="U339" i="9" s="1"/>
  <c r="AN232" i="9"/>
  <c r="AN237" i="9" s="1"/>
  <c r="CU158" i="9"/>
  <c r="CU160" i="9" s="1"/>
  <c r="CU162" i="9" s="1"/>
  <c r="CU223" i="9" s="1"/>
  <c r="CU224" i="9" s="1"/>
  <c r="BG158" i="9"/>
  <c r="BG160" i="9" s="1"/>
  <c r="BG162" i="9" s="1"/>
  <c r="BG223" i="9" s="1"/>
  <c r="BG224" i="9" s="1"/>
  <c r="BG227" i="9" s="1"/>
  <c r="DH158" i="9"/>
  <c r="DH160" i="9" s="1"/>
  <c r="DH162" i="9" s="1"/>
  <c r="DH223" i="9" s="1"/>
  <c r="DH224" i="9" s="1"/>
  <c r="DH227" i="9" s="1"/>
  <c r="CX197" i="9"/>
  <c r="CX199" i="9" s="1"/>
  <c r="EP248" i="9"/>
  <c r="EP245" i="9"/>
  <c r="EP247" i="9"/>
  <c r="EP239" i="9"/>
  <c r="EP257" i="9"/>
  <c r="Q158" i="9"/>
  <c r="Q160" i="9" s="1"/>
  <c r="Q162" i="9" s="1"/>
  <c r="Q223" i="9" s="1"/>
  <c r="Q224" i="9" s="1"/>
  <c r="Q227" i="9" s="1"/>
  <c r="CJ158" i="9"/>
  <c r="CJ160" i="9" s="1"/>
  <c r="CJ162" i="9" s="1"/>
  <c r="CJ223" i="9" s="1"/>
  <c r="CJ224" i="9" s="1"/>
  <c r="CJ227" i="9" s="1"/>
  <c r="J201" i="9"/>
  <c r="J229" i="9" s="1"/>
  <c r="AS158" i="9"/>
  <c r="AS160" i="9" s="1"/>
  <c r="AS162" i="9" s="1"/>
  <c r="AS223" i="9" s="1"/>
  <c r="AS224" i="9" s="1"/>
  <c r="FP158" i="9"/>
  <c r="FP160" i="9" s="1"/>
  <c r="FP162" i="9" s="1"/>
  <c r="FP223" i="9" s="1"/>
  <c r="FP224" i="9" s="1"/>
  <c r="H61" i="7"/>
  <c r="C142" i="7"/>
  <c r="I63" i="7"/>
  <c r="EP227" i="3"/>
  <c r="EP232" i="3" s="1"/>
  <c r="EP237" i="3" s="1"/>
  <c r="EP257" i="3" s="1"/>
  <c r="BO160" i="3"/>
  <c r="BO162" i="3" s="1"/>
  <c r="BO223" i="3" s="1"/>
  <c r="BO224" i="3" s="1"/>
  <c r="BO337" i="3" s="1"/>
  <c r="EC337" i="3"/>
  <c r="EC227" i="3"/>
  <c r="EC232" i="3" s="1"/>
  <c r="EC237" i="3" s="1"/>
  <c r="EC257" i="3" s="1"/>
  <c r="CS337" i="3"/>
  <c r="CS227" i="3"/>
  <c r="CS232" i="3" s="1"/>
  <c r="CS237" i="3" s="1"/>
  <c r="DB337" i="3"/>
  <c r="DB227" i="3"/>
  <c r="DB232" i="3" s="1"/>
  <c r="DB237" i="3" s="1"/>
  <c r="DB245" i="3" s="1"/>
  <c r="DX158" i="3"/>
  <c r="DX160" i="3" s="1"/>
  <c r="DX162" i="3" s="1"/>
  <c r="DX223" i="3" s="1"/>
  <c r="DX224" i="3" s="1"/>
  <c r="ER158" i="3"/>
  <c r="ER160" i="3" s="1"/>
  <c r="ER162" i="3" s="1"/>
  <c r="ER223" i="3" s="1"/>
  <c r="ER224" i="3" s="1"/>
  <c r="FS158" i="3"/>
  <c r="FS160" i="3" s="1"/>
  <c r="FS162" i="3" s="1"/>
  <c r="FS223" i="3" s="1"/>
  <c r="FS224" i="3" s="1"/>
  <c r="FR158" i="3"/>
  <c r="FR160" i="3"/>
  <c r="FR162" i="3" s="1"/>
  <c r="FR223" i="3" s="1"/>
  <c r="FR224" i="3" s="1"/>
  <c r="FR337" i="3" s="1"/>
  <c r="DA158" i="3"/>
  <c r="DA160" i="3"/>
  <c r="DA162" i="3" s="1"/>
  <c r="DA223" i="3" s="1"/>
  <c r="DA224" i="3" s="1"/>
  <c r="DA337" i="3" s="1"/>
  <c r="AW158" i="3"/>
  <c r="AW160" i="3"/>
  <c r="AW162" i="3" s="1"/>
  <c r="AW223" i="3" s="1"/>
  <c r="AW224" i="3" s="1"/>
  <c r="AW337" i="3" s="1"/>
  <c r="AO229" i="3"/>
  <c r="E247" i="3"/>
  <c r="E245" i="3"/>
  <c r="E257" i="3"/>
  <c r="E248" i="3"/>
  <c r="E239" i="3"/>
  <c r="BK229" i="3"/>
  <c r="EU229" i="3"/>
  <c r="FG245" i="3"/>
  <c r="BR229" i="3"/>
  <c r="AB227" i="3"/>
  <c r="AB232" i="3" s="1"/>
  <c r="AB237" i="3" s="1"/>
  <c r="AB239" i="3" s="1"/>
  <c r="DL229" i="3"/>
  <c r="J229" i="3"/>
  <c r="L229" i="3"/>
  <c r="Y229" i="3"/>
  <c r="BG229" i="3"/>
  <c r="EL229" i="3"/>
  <c r="EY229" i="3"/>
  <c r="BS229" i="3"/>
  <c r="CM229" i="3"/>
  <c r="BN229" i="3"/>
  <c r="DN229" i="3"/>
  <c r="DS229" i="3"/>
  <c r="AZ229" i="3"/>
  <c r="BO229" i="3"/>
  <c r="DF229" i="3"/>
  <c r="AP229" i="3"/>
  <c r="R229" i="3"/>
  <c r="AH229" i="3"/>
  <c r="BA229" i="3"/>
  <c r="BB229" i="3"/>
  <c r="S229" i="3"/>
  <c r="DI229" i="3"/>
  <c r="EJ229" i="3"/>
  <c r="BC229" i="3"/>
  <c r="CX229" i="3"/>
  <c r="F229" i="3"/>
  <c r="DR229" i="3"/>
  <c r="EI229" i="3"/>
  <c r="D229" i="3"/>
  <c r="BQ229" i="3"/>
  <c r="FJ160" i="3"/>
  <c r="FJ162" i="3" s="1"/>
  <c r="FJ223" i="3" s="1"/>
  <c r="FJ224" i="3" s="1"/>
  <c r="FJ337" i="3" s="1"/>
  <c r="AS245" i="3"/>
  <c r="EX239" i="3"/>
  <c r="EX245" i="3"/>
  <c r="BW160" i="3"/>
  <c r="BW162" i="3" s="1"/>
  <c r="BW223" i="3" s="1"/>
  <c r="BW224" i="3" s="1"/>
  <c r="BW337" i="3" s="1"/>
  <c r="CN160" i="3"/>
  <c r="CN162" i="3" s="1"/>
  <c r="CN223" i="3" s="1"/>
  <c r="CN224" i="3" s="1"/>
  <c r="CN337" i="3" s="1"/>
  <c r="EX247" i="3"/>
  <c r="EX248" i="3"/>
  <c r="BB160" i="3"/>
  <c r="BB162" i="3" s="1"/>
  <c r="BG160" i="3"/>
  <c r="BG162" i="3" s="1"/>
  <c r="Y160" i="3"/>
  <c r="Y162" i="3" s="1"/>
  <c r="Y223" i="3" s="1"/>
  <c r="Y224" i="3" s="1"/>
  <c r="Y337" i="3" s="1"/>
  <c r="FG239" i="3"/>
  <c r="CT247" i="3"/>
  <c r="BY227" i="3"/>
  <c r="BY232" i="3" s="1"/>
  <c r="BY237" i="3" s="1"/>
  <c r="BY239" i="3" s="1"/>
  <c r="EV227" i="3"/>
  <c r="EV232" i="3" s="1"/>
  <c r="EV237" i="3" s="1"/>
  <c r="EV248" i="3" s="1"/>
  <c r="FD227" i="3"/>
  <c r="FD232" i="3" s="1"/>
  <c r="FD237" i="3" s="1"/>
  <c r="FD239" i="3" s="1"/>
  <c r="FA160" i="3"/>
  <c r="ES227" i="3"/>
  <c r="ES232" i="3" s="1"/>
  <c r="ES237" i="3" s="1"/>
  <c r="ES257" i="3" s="1"/>
  <c r="CX160" i="3"/>
  <c r="CX162" i="3" s="1"/>
  <c r="S160" i="3"/>
  <c r="S162" i="3" s="1"/>
  <c r="DT227" i="3"/>
  <c r="DT232" i="3" s="1"/>
  <c r="DT237" i="3" s="1"/>
  <c r="DT245" i="3" s="1"/>
  <c r="X227" i="3"/>
  <c r="X232" i="3" s="1"/>
  <c r="X237" i="3" s="1"/>
  <c r="X248" i="3" s="1"/>
  <c r="AP160" i="3"/>
  <c r="AP162" i="3" s="1"/>
  <c r="EW227" i="3"/>
  <c r="EW232" i="3" s="1"/>
  <c r="EW237" i="3" s="1"/>
  <c r="EW239" i="3" s="1"/>
  <c r="FN223" i="3"/>
  <c r="FN224" i="3" s="1"/>
  <c r="FN337" i="3" s="1"/>
  <c r="EZ227" i="3"/>
  <c r="EZ232" i="3" s="1"/>
  <c r="EZ237" i="3" s="1"/>
  <c r="EZ245" i="3" s="1"/>
  <c r="AD227" i="3"/>
  <c r="AD232" i="3" s="1"/>
  <c r="AD237" i="3" s="1"/>
  <c r="AD248" i="3" s="1"/>
  <c r="AQ227" i="3"/>
  <c r="AQ232" i="3" s="1"/>
  <c r="AQ237" i="3" s="1"/>
  <c r="AQ239" i="3" s="1"/>
  <c r="R160" i="3"/>
  <c r="R162" i="3" s="1"/>
  <c r="R223" i="3" s="1"/>
  <c r="R224" i="3" s="1"/>
  <c r="CV227" i="3"/>
  <c r="CV232" i="3" s="1"/>
  <c r="CV237" i="3" s="1"/>
  <c r="CV239" i="3" s="1"/>
  <c r="BQ160" i="3"/>
  <c r="T227" i="3"/>
  <c r="T232" i="3" s="1"/>
  <c r="T237" i="3" s="1"/>
  <c r="T239" i="3" s="1"/>
  <c r="CL227" i="3"/>
  <c r="CL232" i="3" s="1"/>
  <c r="CL237" i="3" s="1"/>
  <c r="CL239" i="3" s="1"/>
  <c r="AF248" i="3"/>
  <c r="AS248" i="3"/>
  <c r="AS247" i="3"/>
  <c r="AF245" i="3"/>
  <c r="AF257" i="3"/>
  <c r="FG257" i="3"/>
  <c r="AS239" i="3"/>
  <c r="EP247" i="3"/>
  <c r="AF247" i="3"/>
  <c r="FG247" i="3"/>
  <c r="CT257" i="3"/>
  <c r="CT245" i="3"/>
  <c r="CT248" i="3"/>
  <c r="CI232" i="3"/>
  <c r="CI237" i="3" s="1"/>
  <c r="CI248" i="3" s="1"/>
  <c r="EP239" i="3"/>
  <c r="EY160" i="3"/>
  <c r="EY162" i="3" s="1"/>
  <c r="EP248" i="3"/>
  <c r="U227" i="3"/>
  <c r="U232" i="3" s="1"/>
  <c r="U237" i="3" s="1"/>
  <c r="U239" i="3" s="1"/>
  <c r="AC160" i="3"/>
  <c r="AC162" i="3" s="1"/>
  <c r="AC223" i="3" s="1"/>
  <c r="AC224" i="3" s="1"/>
  <c r="AC337" i="3" s="1"/>
  <c r="EA160" i="3"/>
  <c r="EA162" i="3" s="1"/>
  <c r="EA223" i="3" s="1"/>
  <c r="EA224" i="3" s="1"/>
  <c r="EA337" i="3" s="1"/>
  <c r="FI223" i="3"/>
  <c r="FI224" i="3" s="1"/>
  <c r="FI337" i="3" s="1"/>
  <c r="ET227" i="3"/>
  <c r="ET232" i="3" s="1"/>
  <c r="ET237" i="3" s="1"/>
  <c r="ET239" i="3" s="1"/>
  <c r="EN223" i="3"/>
  <c r="EN224" i="3" s="1"/>
  <c r="EN337" i="3" s="1"/>
  <c r="EM227" i="3"/>
  <c r="EM232" i="3" s="1"/>
  <c r="EM237" i="3" s="1"/>
  <c r="EM239" i="3" s="1"/>
  <c r="EG227" i="3"/>
  <c r="EG232" i="3" s="1"/>
  <c r="EG237" i="3" s="1"/>
  <c r="EG247" i="3" s="1"/>
  <c r="M223" i="3"/>
  <c r="M224" i="3" s="1"/>
  <c r="M337" i="3" s="1"/>
  <c r="H227" i="3"/>
  <c r="H232" i="3" s="1"/>
  <c r="H237" i="3" s="1"/>
  <c r="H239" i="3" s="1"/>
  <c r="CK227" i="3"/>
  <c r="CK232" i="3" s="1"/>
  <c r="CK237" i="3" s="1"/>
  <c r="CK239" i="3" s="1"/>
  <c r="BL227" i="3"/>
  <c r="BL232" i="3" s="1"/>
  <c r="BL237" i="3" s="1"/>
  <c r="BL239" i="3" s="1"/>
  <c r="CW227" i="3"/>
  <c r="CW232" i="3" s="1"/>
  <c r="CW237" i="3" s="1"/>
  <c r="CW257" i="3" s="1"/>
  <c r="Q223" i="3"/>
  <c r="Q224" i="3" s="1"/>
  <c r="Q337" i="3" s="1"/>
  <c r="I223" i="3"/>
  <c r="I224" i="3" s="1"/>
  <c r="I337" i="3" s="1"/>
  <c r="CC227" i="3"/>
  <c r="CC232" i="3" s="1"/>
  <c r="CC237" i="3" s="1"/>
  <c r="CC245" i="3" s="1"/>
  <c r="CE227" i="3"/>
  <c r="CE232" i="3" s="1"/>
  <c r="CE237" i="3" s="1"/>
  <c r="CE239" i="3" s="1"/>
  <c r="CO227" i="3"/>
  <c r="CO232" i="3" s="1"/>
  <c r="CO237" i="3" s="1"/>
  <c r="CO257" i="3" s="1"/>
  <c r="BM227" i="3"/>
  <c r="BM232" i="3" s="1"/>
  <c r="BM237" i="3" s="1"/>
  <c r="BM245" i="3" s="1"/>
  <c r="CP227" i="3"/>
  <c r="CP232" i="3" s="1"/>
  <c r="CP237" i="3" s="1"/>
  <c r="CP245" i="3" s="1"/>
  <c r="AZ160" i="3"/>
  <c r="AZ162" i="3" s="1"/>
  <c r="CD227" i="3"/>
  <c r="CD232" i="3" s="1"/>
  <c r="CD237" i="3" s="1"/>
  <c r="CD245" i="3" s="1"/>
  <c r="DM227" i="3"/>
  <c r="DM232" i="3" s="1"/>
  <c r="DM237" i="3" s="1"/>
  <c r="DM245" i="3" s="1"/>
  <c r="V227" i="3"/>
  <c r="V232" i="3" s="1"/>
  <c r="V237" i="3" s="1"/>
  <c r="V257" i="3" s="1"/>
  <c r="DS160" i="3"/>
  <c r="DS162" i="3" s="1"/>
  <c r="DS223" i="3" s="1"/>
  <c r="DS224" i="3" s="1"/>
  <c r="Z227" i="3"/>
  <c r="Z232" i="3" s="1"/>
  <c r="Z237" i="3" s="1"/>
  <c r="Z257" i="3" s="1"/>
  <c r="AT227" i="3"/>
  <c r="AT232" i="3" s="1"/>
  <c r="AT237" i="3" s="1"/>
  <c r="AT257" i="3" s="1"/>
  <c r="EB223" i="3"/>
  <c r="EB224" i="3" s="1"/>
  <c r="EB337" i="3" s="1"/>
  <c r="BF227" i="3"/>
  <c r="BF232" i="3" s="1"/>
  <c r="BF237" i="3" s="1"/>
  <c r="AG160" i="3"/>
  <c r="AG162" i="3" s="1"/>
  <c r="AG223" i="3" s="1"/>
  <c r="AG224" i="3" s="1"/>
  <c r="AG337" i="3" s="1"/>
  <c r="DU227" i="3"/>
  <c r="DU232" i="3" s="1"/>
  <c r="DU237" i="3" s="1"/>
  <c r="DU239" i="3" s="1"/>
  <c r="BH227" i="3"/>
  <c r="BH232" i="3" s="1"/>
  <c r="BH237" i="3" s="1"/>
  <c r="BH257" i="3" s="1"/>
  <c r="FP223" i="3"/>
  <c r="FP224" i="3" s="1"/>
  <c r="FP337" i="3" s="1"/>
  <c r="EO227" i="3"/>
  <c r="EO232" i="3" s="1"/>
  <c r="EO237" i="3" s="1"/>
  <c r="EO239" i="3" s="1"/>
  <c r="DH223" i="3"/>
  <c r="DH224" i="3" s="1"/>
  <c r="DH337" i="3" s="1"/>
  <c r="BE227" i="3"/>
  <c r="BE232" i="3" s="1"/>
  <c r="BE237" i="3" s="1"/>
  <c r="BE239" i="3" s="1"/>
  <c r="CQ227" i="3"/>
  <c r="CQ232" i="3" s="1"/>
  <c r="CQ237" i="3" s="1"/>
  <c r="FC160" i="3"/>
  <c r="FC162" i="3" s="1"/>
  <c r="FC223" i="3" s="1"/>
  <c r="FC224" i="3" s="1"/>
  <c r="FC337" i="3" s="1"/>
  <c r="DI160" i="3"/>
  <c r="DI162" i="3" s="1"/>
  <c r="BR227" i="3"/>
  <c r="BR232" i="3" s="1"/>
  <c r="BR237" i="3" s="1"/>
  <c r="BR257" i="3" s="1"/>
  <c r="DQ158" i="3"/>
  <c r="DQ160" i="3" s="1"/>
  <c r="DQ162" i="3" s="1"/>
  <c r="DQ223" i="3" s="1"/>
  <c r="DQ224" i="3" s="1"/>
  <c r="DQ337" i="3" s="1"/>
  <c r="DZ158" i="3"/>
  <c r="DZ160" i="3" s="1"/>
  <c r="DZ162" i="3" s="1"/>
  <c r="DZ223" i="3" s="1"/>
  <c r="DZ224" i="3" s="1"/>
  <c r="DZ337" i="3" s="1"/>
  <c r="N158" i="3"/>
  <c r="N160" i="3" s="1"/>
  <c r="N162" i="3" s="1"/>
  <c r="N223" i="3" s="1"/>
  <c r="N224" i="3" s="1"/>
  <c r="N337" i="3" s="1"/>
  <c r="CU158" i="3"/>
  <c r="CU160" i="3" s="1"/>
  <c r="CU162" i="3" s="1"/>
  <c r="CU223" i="3" s="1"/>
  <c r="CU224" i="3" s="1"/>
  <c r="CU337" i="3" s="1"/>
  <c r="EL158" i="3"/>
  <c r="EL160" i="3" s="1"/>
  <c r="EL162" i="3" s="1"/>
  <c r="DL158" i="3"/>
  <c r="DL160" i="3" s="1"/>
  <c r="DL162" i="3" s="1"/>
  <c r="W158" i="3"/>
  <c r="W160" i="3" s="1"/>
  <c r="W162" i="3" s="1"/>
  <c r="W223" i="3" s="1"/>
  <c r="W224" i="3" s="1"/>
  <c r="W337" i="3" s="1"/>
  <c r="FL158" i="3"/>
  <c r="FL160" i="3" s="1"/>
  <c r="FL162" i="3" s="1"/>
  <c r="FL223" i="3" s="1"/>
  <c r="FL224" i="3" s="1"/>
  <c r="FL337" i="3" s="1"/>
  <c r="DF158" i="3"/>
  <c r="DF160" i="3" s="1"/>
  <c r="DF162" i="3" s="1"/>
  <c r="D158" i="3"/>
  <c r="D160" i="3" s="1"/>
  <c r="D162" i="3" s="1"/>
  <c r="EU158" i="3"/>
  <c r="EU160" i="3" s="1"/>
  <c r="EU162" i="3" s="1"/>
  <c r="AR158" i="3"/>
  <c r="AR160" i="3" s="1"/>
  <c r="AR162" i="3" s="1"/>
  <c r="AR223" i="3" s="1"/>
  <c r="AR224" i="3" s="1"/>
  <c r="AR337" i="3" s="1"/>
  <c r="DJ158" i="3"/>
  <c r="DJ160" i="3" s="1"/>
  <c r="DJ162" i="3" s="1"/>
  <c r="EQ158" i="3"/>
  <c r="EQ160" i="3" s="1"/>
  <c r="EQ162" i="3" s="1"/>
  <c r="EQ223" i="3" s="1"/>
  <c r="EQ224" i="3" s="1"/>
  <c r="EQ337" i="3" s="1"/>
  <c r="EJ158" i="3"/>
  <c r="EJ160" i="3" s="1"/>
  <c r="EJ162" i="3" s="1"/>
  <c r="CZ158" i="3"/>
  <c r="CZ160" i="3" s="1"/>
  <c r="CZ162" i="3" s="1"/>
  <c r="DR158" i="3"/>
  <c r="DR160" i="3" s="1"/>
  <c r="DR162" i="3" s="1"/>
  <c r="EF158" i="3"/>
  <c r="EF160" i="3" s="1"/>
  <c r="EF162" i="3" s="1"/>
  <c r="BS158" i="3"/>
  <c r="BS160" i="3" s="1"/>
  <c r="BS162" i="3" s="1"/>
  <c r="F158" i="3"/>
  <c r="F160" i="3" s="1"/>
  <c r="F162" i="3" s="1"/>
  <c r="ED158" i="3"/>
  <c r="ED160" i="3" s="1"/>
  <c r="ED162" i="3" s="1"/>
  <c r="ED223" i="3" s="1"/>
  <c r="ED224" i="3" s="1"/>
  <c r="ED337" i="3" s="1"/>
  <c r="BJ158" i="3"/>
  <c r="BJ160" i="3" s="1"/>
  <c r="BJ162" i="3" s="1"/>
  <c r="BJ223" i="3" s="1"/>
  <c r="BJ224" i="3" s="1"/>
  <c r="BJ337" i="3" s="1"/>
  <c r="FQ158" i="3"/>
  <c r="FQ160" i="3" s="1"/>
  <c r="FQ162" i="3" s="1"/>
  <c r="FQ223" i="3" s="1"/>
  <c r="FQ224" i="3" s="1"/>
  <c r="FQ337" i="3" s="1"/>
  <c r="DO158" i="3"/>
  <c r="DO160" i="3" s="1"/>
  <c r="DO162" i="3" s="1"/>
  <c r="CB158" i="3"/>
  <c r="CB160" i="3" s="1"/>
  <c r="CB162" i="3" s="1"/>
  <c r="CB223" i="3" s="1"/>
  <c r="CB224" i="3" s="1"/>
  <c r="CB337" i="3" s="1"/>
  <c r="BC158" i="3"/>
  <c r="BC160" i="3" s="1"/>
  <c r="BC162" i="3" s="1"/>
  <c r="AA158" i="3"/>
  <c r="AA160" i="3" s="1"/>
  <c r="AA162" i="3" s="1"/>
  <c r="AA223" i="3" s="1"/>
  <c r="AA224" i="3" s="1"/>
  <c r="AA337" i="3" s="1"/>
  <c r="BD160" i="3"/>
  <c r="BD162" i="3" s="1"/>
  <c r="BD223" i="3" s="1"/>
  <c r="BD224" i="3" s="1"/>
  <c r="BD337" i="3" s="1"/>
  <c r="FV158" i="3"/>
  <c r="FV160" i="3" s="1"/>
  <c r="FV162" i="3" s="1"/>
  <c r="J158" i="3"/>
  <c r="J160" i="3" s="1"/>
  <c r="J162" i="3" s="1"/>
  <c r="BV158" i="3"/>
  <c r="BV160" i="3" s="1"/>
  <c r="BV162" i="3" s="1"/>
  <c r="BV223" i="3" s="1"/>
  <c r="BV224" i="3" s="1"/>
  <c r="BV337" i="3" s="1"/>
  <c r="AH158" i="3"/>
  <c r="AH160" i="3" s="1"/>
  <c r="AH162" i="3" s="1"/>
  <c r="AO158" i="3"/>
  <c r="AO160" i="3" s="1"/>
  <c r="AO162" i="3" s="1"/>
  <c r="EK158" i="3"/>
  <c r="EK160" i="3" s="1"/>
  <c r="EK162" i="3" s="1"/>
  <c r="EK223" i="3" s="1"/>
  <c r="EK224" i="3" s="1"/>
  <c r="EK337" i="3" s="1"/>
  <c r="DK158" i="3"/>
  <c r="DK160" i="3" s="1"/>
  <c r="DK162" i="3" s="1"/>
  <c r="DK223" i="3" s="1"/>
  <c r="DK224" i="3" s="1"/>
  <c r="DK337" i="3" s="1"/>
  <c r="FM158" i="3"/>
  <c r="FM160" i="3" s="1"/>
  <c r="FM162" i="3" s="1"/>
  <c r="FM223" i="3" s="1"/>
  <c r="FM224" i="3" s="1"/>
  <c r="FM337" i="3" s="1"/>
  <c r="G158" i="3"/>
  <c r="G160" i="3" s="1"/>
  <c r="G162" i="3" s="1"/>
  <c r="G223" i="3" s="1"/>
  <c r="G224" i="3" s="1"/>
  <c r="G337" i="3" s="1"/>
  <c r="CM158" i="3"/>
  <c r="CM160" i="3" s="1"/>
  <c r="CM162" i="3" s="1"/>
  <c r="O158" i="3"/>
  <c r="O160" i="3" s="1"/>
  <c r="O162" i="3" s="1"/>
  <c r="O223" i="3" s="1"/>
  <c r="O224" i="3" s="1"/>
  <c r="O337" i="3" s="1"/>
  <c r="BA158" i="3"/>
  <c r="BA160" i="3" s="1"/>
  <c r="BA162" i="3" s="1"/>
  <c r="FU227" i="3"/>
  <c r="DG162" i="3"/>
  <c r="DG223" i="3" s="1"/>
  <c r="DG224" i="3" s="1"/>
  <c r="DG337" i="3" s="1"/>
  <c r="P162" i="3"/>
  <c r="P223" i="3" s="1"/>
  <c r="P224" i="3" s="1"/>
  <c r="P337" i="3" s="1"/>
  <c r="CR162" i="3"/>
  <c r="CR223" i="3" s="1"/>
  <c r="CR224" i="3" s="1"/>
  <c r="CR337" i="3" s="1"/>
  <c r="BZ162" i="3"/>
  <c r="BZ223" i="3" s="1"/>
  <c r="BZ224" i="3" s="1"/>
  <c r="BZ337" i="3" s="1"/>
  <c r="FF162" i="3"/>
  <c r="FF223" i="3" s="1"/>
  <c r="FF224" i="3" s="1"/>
  <c r="FF337" i="3" s="1"/>
  <c r="AM162" i="3"/>
  <c r="AM223" i="3" s="1"/>
  <c r="AM224" i="3" s="1"/>
  <c r="AM337" i="3" s="1"/>
  <c r="BX162" i="3"/>
  <c r="BX223" i="3" s="1"/>
  <c r="BX224" i="3" s="1"/>
  <c r="BX337" i="3" s="1"/>
  <c r="AL162" i="3"/>
  <c r="AL223" i="3" s="1"/>
  <c r="AL224" i="3" s="1"/>
  <c r="AL337" i="3" s="1"/>
  <c r="FH162" i="3"/>
  <c r="FH223" i="3" s="1"/>
  <c r="FH224" i="3" s="1"/>
  <c r="FH337" i="3" s="1"/>
  <c r="CG162" i="3"/>
  <c r="CG223" i="3" s="1"/>
  <c r="CG224" i="3" s="1"/>
  <c r="CG337" i="3" s="1"/>
  <c r="EE162" i="3"/>
  <c r="EE223" i="3" s="1"/>
  <c r="EE224" i="3" s="1"/>
  <c r="EE337" i="3" s="1"/>
  <c r="BT162" i="3"/>
  <c r="BT223" i="3" s="1"/>
  <c r="BT224" i="3" s="1"/>
  <c r="BT337" i="3" s="1"/>
  <c r="CH162" i="3"/>
  <c r="CH223" i="3" s="1"/>
  <c r="CH224" i="3" s="1"/>
  <c r="CH337" i="3" s="1"/>
  <c r="CF162" i="3"/>
  <c r="CF223" i="3" s="1"/>
  <c r="CF224" i="3" s="1"/>
  <c r="CF337" i="3" s="1"/>
  <c r="AN162" i="3"/>
  <c r="AN223" i="3" s="1"/>
  <c r="AN224" i="3" s="1"/>
  <c r="AN337" i="3" s="1"/>
  <c r="L162" i="3"/>
  <c r="DW162" i="3"/>
  <c r="DW223" i="3" s="1"/>
  <c r="DW224" i="3" s="1"/>
  <c r="DW337" i="3" s="1"/>
  <c r="AY162" i="3"/>
  <c r="AY223" i="3" s="1"/>
  <c r="AY224" i="3" s="1"/>
  <c r="AY337" i="3" s="1"/>
  <c r="DN162" i="3"/>
  <c r="AJ162" i="3"/>
  <c r="AJ223" i="3" s="1"/>
  <c r="AJ224" i="3" s="1"/>
  <c r="AJ337" i="3" s="1"/>
  <c r="CJ162" i="3"/>
  <c r="FW162" i="3"/>
  <c r="FW223" i="3" s="1"/>
  <c r="FW224" i="3" s="1"/>
  <c r="FW337" i="3" s="1"/>
  <c r="FB162" i="3"/>
  <c r="FB223" i="3" s="1"/>
  <c r="FB224" i="3" s="1"/>
  <c r="FB337" i="3" s="1"/>
  <c r="BN162" i="3"/>
  <c r="BK162" i="3"/>
  <c r="EH162" i="3"/>
  <c r="EH223" i="3" s="1"/>
  <c r="EH224" i="3" s="1"/>
  <c r="EH337" i="3" s="1"/>
  <c r="CY162" i="3"/>
  <c r="CY223" i="3" s="1"/>
  <c r="CY224" i="3" s="1"/>
  <c r="CY337" i="3" s="1"/>
  <c r="AV162" i="3"/>
  <c r="AV223" i="3" s="1"/>
  <c r="AV224" i="3" s="1"/>
  <c r="AV337" i="3" s="1"/>
  <c r="EI162" i="3"/>
  <c r="DE162" i="3"/>
  <c r="DE223" i="3" s="1"/>
  <c r="DE224" i="3" s="1"/>
  <c r="DE337" i="3" s="1"/>
  <c r="FA162" i="3"/>
  <c r="FA223" i="3" s="1"/>
  <c r="FA224" i="3" s="1"/>
  <c r="FA337" i="3" s="1"/>
  <c r="DY162" i="3"/>
  <c r="DY223" i="3" s="1"/>
  <c r="DY224" i="3" s="1"/>
  <c r="DY337" i="3" s="1"/>
  <c r="BQ162" i="3"/>
  <c r="FO162" i="3"/>
  <c r="FK162" i="3"/>
  <c r="CA162" i="3"/>
  <c r="CA223" i="3" s="1"/>
  <c r="CA224" i="3" s="1"/>
  <c r="CA337" i="3" s="1"/>
  <c r="DD162" i="3"/>
  <c r="DD223" i="3" s="1"/>
  <c r="DD224" i="3" s="1"/>
  <c r="DD337" i="3" s="1"/>
  <c r="DC160" i="3"/>
  <c r="DP160" i="3"/>
  <c r="AU160" i="3"/>
  <c r="AI227" i="3"/>
  <c r="AI232" i="3" s="1"/>
  <c r="AI237" i="3" s="1"/>
  <c r="AI245" i="3" s="1"/>
  <c r="BI245" i="3"/>
  <c r="FT248" i="3"/>
  <c r="BI247" i="3"/>
  <c r="FT247" i="3"/>
  <c r="BI257" i="3"/>
  <c r="BI248" i="3"/>
  <c r="FE247" i="3"/>
  <c r="FX227" i="3"/>
  <c r="FX232" i="3" s="1"/>
  <c r="FX237" i="3" s="1"/>
  <c r="FX257" i="3" s="1"/>
  <c r="DV248" i="3"/>
  <c r="K247" i="3"/>
  <c r="BP248" i="3"/>
  <c r="K245" i="3"/>
  <c r="K239" i="3"/>
  <c r="BP257" i="3"/>
  <c r="BP245" i="3"/>
  <c r="K248" i="3"/>
  <c r="BP247" i="3"/>
  <c r="DV245" i="3"/>
  <c r="FE239" i="3"/>
  <c r="FE245" i="3"/>
  <c r="AX245" i="3"/>
  <c r="FE248" i="3"/>
  <c r="AX239" i="3"/>
  <c r="EV257" i="3"/>
  <c r="AK227" i="3"/>
  <c r="AK232" i="3" s="1"/>
  <c r="AK237" i="3" s="1"/>
  <c r="AK257" i="3" s="1"/>
  <c r="BU227" i="3"/>
  <c r="BU232" i="3" s="1"/>
  <c r="BU237" i="3" s="1"/>
  <c r="BU245" i="3" s="1"/>
  <c r="AX257" i="3"/>
  <c r="FR227" i="3"/>
  <c r="FR232" i="3" s="1"/>
  <c r="FR237" i="3" s="1"/>
  <c r="FR257" i="3" s="1"/>
  <c r="BL248" i="3"/>
  <c r="AE248" i="3"/>
  <c r="AE245" i="3"/>
  <c r="AE247" i="3"/>
  <c r="AE239" i="3"/>
  <c r="AX247" i="3"/>
  <c r="FT239" i="3"/>
  <c r="EY223" i="3"/>
  <c r="EY224" i="3" s="1"/>
  <c r="EY337" i="3" s="1"/>
  <c r="DV247" i="3"/>
  <c r="DV239" i="3"/>
  <c r="FT245" i="3"/>
  <c r="FZ124" i="3"/>
  <c r="FZ125" i="3" s="1"/>
  <c r="FZ128" i="3"/>
  <c r="GB128" i="3" s="1"/>
  <c r="C225" i="3"/>
  <c r="FZ225" i="3" s="1"/>
  <c r="FZ169" i="3"/>
  <c r="GB169" i="3" s="1"/>
  <c r="DP248" i="9" l="1"/>
  <c r="DP257" i="9"/>
  <c r="DP239" i="9"/>
  <c r="DP245" i="9"/>
  <c r="DP247" i="9"/>
  <c r="FZ148" i="9"/>
  <c r="CE248" i="9"/>
  <c r="CE239" i="9"/>
  <c r="CE257" i="9"/>
  <c r="CE245" i="9"/>
  <c r="FG245" i="9"/>
  <c r="FG249" i="9" s="1"/>
  <c r="FG253" i="9" s="1"/>
  <c r="FG258" i="9" s="1"/>
  <c r="FG259" i="9" s="1"/>
  <c r="FG264" i="9" s="1"/>
  <c r="FG270" i="9" s="1"/>
  <c r="FG273" i="9" s="1"/>
  <c r="FG247" i="9"/>
  <c r="FG257" i="9"/>
  <c r="FG239" i="9"/>
  <c r="DD232" i="9"/>
  <c r="DD237" i="9" s="1"/>
  <c r="AW257" i="9"/>
  <c r="EC248" i="9"/>
  <c r="EC247" i="9"/>
  <c r="EC249" i="9" s="1"/>
  <c r="EC253" i="9" s="1"/>
  <c r="EC258" i="9" s="1"/>
  <c r="EC259" i="9" s="1"/>
  <c r="EC245" i="9"/>
  <c r="EC257" i="9"/>
  <c r="FS245" i="9"/>
  <c r="FS247" i="9"/>
  <c r="FS248" i="9"/>
  <c r="FS239" i="9"/>
  <c r="BY342" i="9"/>
  <c r="BY339" i="9"/>
  <c r="AW248" i="9"/>
  <c r="ER247" i="9"/>
  <c r="AW245" i="9"/>
  <c r="ER257" i="9"/>
  <c r="AW239" i="9"/>
  <c r="ER245" i="9"/>
  <c r="FH245" i="9"/>
  <c r="FH248" i="9"/>
  <c r="FH257" i="9"/>
  <c r="FH239" i="9"/>
  <c r="DV245" i="9"/>
  <c r="DV239" i="9"/>
  <c r="DV257" i="9"/>
  <c r="DV247" i="9"/>
  <c r="DV248" i="9"/>
  <c r="BK227" i="9"/>
  <c r="BK232" i="9" s="1"/>
  <c r="BK237" i="9" s="1"/>
  <c r="BK337" i="9"/>
  <c r="BK339" i="9" s="1"/>
  <c r="DN227" i="9"/>
  <c r="DN232" i="9" s="1"/>
  <c r="DN237" i="9" s="1"/>
  <c r="DN337" i="9"/>
  <c r="DN339" i="9" s="1"/>
  <c r="DA248" i="9"/>
  <c r="DA245" i="9"/>
  <c r="DA257" i="9"/>
  <c r="EF232" i="9"/>
  <c r="EF237" i="9" s="1"/>
  <c r="EF239" i="9" s="1"/>
  <c r="DA247" i="9"/>
  <c r="BS232" i="9"/>
  <c r="BS237" i="9" s="1"/>
  <c r="BS248" i="9" s="1"/>
  <c r="DI227" i="9"/>
  <c r="DI232" i="9" s="1"/>
  <c r="DI237" i="9" s="1"/>
  <c r="DI337" i="9"/>
  <c r="DI339" i="9" s="1"/>
  <c r="DF227" i="9"/>
  <c r="DF232" i="9" s="1"/>
  <c r="DF237" i="9" s="1"/>
  <c r="DF337" i="9"/>
  <c r="DF339" i="9" s="1"/>
  <c r="AZ227" i="9"/>
  <c r="AZ232" i="9" s="1"/>
  <c r="AZ237" i="9" s="1"/>
  <c r="AZ337" i="9"/>
  <c r="AZ339" i="9" s="1"/>
  <c r="CA249" i="9"/>
  <c r="CA253" i="9" s="1"/>
  <c r="CA258" i="9" s="1"/>
  <c r="CA259" i="9" s="1"/>
  <c r="DB249" i="9"/>
  <c r="DB253" i="9" s="1"/>
  <c r="DB258" i="9" s="1"/>
  <c r="DB259" i="9" s="1"/>
  <c r="CV249" i="9"/>
  <c r="CV253" i="9" s="1"/>
  <c r="CV258" i="9" s="1"/>
  <c r="CV259" i="9" s="1"/>
  <c r="CZ232" i="9"/>
  <c r="CZ237" i="9" s="1"/>
  <c r="CZ245" i="9" s="1"/>
  <c r="Z249" i="9"/>
  <c r="Z253" i="9" s="1"/>
  <c r="Z258" i="9" s="1"/>
  <c r="Z259" i="9" s="1"/>
  <c r="EP249" i="9"/>
  <c r="EP253" i="9" s="1"/>
  <c r="EP258" i="9" s="1"/>
  <c r="EP259" i="9" s="1"/>
  <c r="CR249" i="9"/>
  <c r="CR253" i="9" s="1"/>
  <c r="CR258" i="9" s="1"/>
  <c r="CR259" i="9" s="1"/>
  <c r="CR289" i="9" s="1"/>
  <c r="BQ227" i="9"/>
  <c r="BQ232" i="9" s="1"/>
  <c r="BQ237" i="9" s="1"/>
  <c r="BQ337" i="9"/>
  <c r="BQ339" i="9" s="1"/>
  <c r="CQ227" i="9"/>
  <c r="CQ232" i="9" s="1"/>
  <c r="CQ237" i="9" s="1"/>
  <c r="CQ337" i="9"/>
  <c r="CQ339" i="9" s="1"/>
  <c r="FQ227" i="9"/>
  <c r="FQ232" i="9" s="1"/>
  <c r="FQ237" i="9" s="1"/>
  <c r="FQ337" i="9"/>
  <c r="FQ339" i="9" s="1"/>
  <c r="FI227" i="9"/>
  <c r="FI232" i="9" s="1"/>
  <c r="FI237" i="9" s="1"/>
  <c r="FI337" i="9"/>
  <c r="FI339" i="9" s="1"/>
  <c r="BD227" i="9"/>
  <c r="BD232" i="9" s="1"/>
  <c r="BD237" i="9" s="1"/>
  <c r="BD337" i="9"/>
  <c r="BD339" i="9" s="1"/>
  <c r="N227" i="9"/>
  <c r="N232" i="9" s="1"/>
  <c r="N237" i="9" s="1"/>
  <c r="N337" i="9"/>
  <c r="N339" i="9" s="1"/>
  <c r="AT227" i="9"/>
  <c r="AT232" i="9" s="1"/>
  <c r="AT237" i="9" s="1"/>
  <c r="AT337" i="9"/>
  <c r="AT339" i="9" s="1"/>
  <c r="AY257" i="9"/>
  <c r="AY239" i="9"/>
  <c r="AY248" i="9"/>
  <c r="AY245" i="9"/>
  <c r="AY247" i="9"/>
  <c r="BE227" i="9"/>
  <c r="BE232" i="9" s="1"/>
  <c r="BE237" i="9" s="1"/>
  <c r="BE337" i="9"/>
  <c r="BE339" i="9" s="1"/>
  <c r="AB227" i="9"/>
  <c r="AB232" i="9" s="1"/>
  <c r="AB237" i="9" s="1"/>
  <c r="AB337" i="9"/>
  <c r="AB339" i="9" s="1"/>
  <c r="EN201" i="9"/>
  <c r="EN229" i="9" s="1"/>
  <c r="EN232" i="9" s="1"/>
  <c r="EN237" i="9" s="1"/>
  <c r="EN337" i="9"/>
  <c r="EN339" i="9" s="1"/>
  <c r="K239" i="9"/>
  <c r="K245" i="9"/>
  <c r="K248" i="9"/>
  <c r="K257" i="9"/>
  <c r="K247" i="9"/>
  <c r="M227" i="9"/>
  <c r="M232" i="9" s="1"/>
  <c r="M237" i="9" s="1"/>
  <c r="M337" i="9"/>
  <c r="M339" i="9" s="1"/>
  <c r="CX337" i="9"/>
  <c r="CX339" i="9" s="1"/>
  <c r="CX201" i="9"/>
  <c r="CX229" i="9" s="1"/>
  <c r="CX232" i="9" s="1"/>
  <c r="CX237" i="9" s="1"/>
  <c r="AG227" i="9"/>
  <c r="AG232" i="9" s="1"/>
  <c r="AG237" i="9" s="1"/>
  <c r="AG337" i="9"/>
  <c r="AG339" i="9" s="1"/>
  <c r="AF239" i="9"/>
  <c r="AF247" i="9"/>
  <c r="AF248" i="9"/>
  <c r="AF245" i="9"/>
  <c r="AF257" i="9"/>
  <c r="DQ227" i="9"/>
  <c r="DQ232" i="9" s="1"/>
  <c r="DQ237" i="9" s="1"/>
  <c r="DQ337" i="9"/>
  <c r="DQ339" i="9" s="1"/>
  <c r="FM227" i="9"/>
  <c r="FM232" i="9" s="1"/>
  <c r="FM237" i="9" s="1"/>
  <c r="FM337" i="9"/>
  <c r="FM339" i="9" s="1"/>
  <c r="H227" i="9"/>
  <c r="H232" i="9" s="1"/>
  <c r="H237" i="9" s="1"/>
  <c r="H337" i="9"/>
  <c r="H339" i="9" s="1"/>
  <c r="AI239" i="9"/>
  <c r="AI257" i="9"/>
  <c r="AI247" i="9"/>
  <c r="AI248" i="9"/>
  <c r="AI245" i="9"/>
  <c r="BR227" i="9"/>
  <c r="BR337" i="9"/>
  <c r="BR339" i="9" s="1"/>
  <c r="AL257" i="9"/>
  <c r="AL239" i="9"/>
  <c r="AL247" i="9"/>
  <c r="AL248" i="9"/>
  <c r="AL245" i="9"/>
  <c r="AM248" i="9"/>
  <c r="AM257" i="9"/>
  <c r="AM245" i="9"/>
  <c r="AM247" i="9"/>
  <c r="AM239" i="9"/>
  <c r="T245" i="9"/>
  <c r="T248" i="9"/>
  <c r="T239" i="9"/>
  <c r="T247" i="9"/>
  <c r="T257" i="9"/>
  <c r="AS227" i="9"/>
  <c r="AS232" i="9" s="1"/>
  <c r="AS237" i="9" s="1"/>
  <c r="AS337" i="9"/>
  <c r="AS339" i="9" s="1"/>
  <c r="I227" i="9"/>
  <c r="I232" i="9" s="1"/>
  <c r="I237" i="9" s="1"/>
  <c r="I337" i="9"/>
  <c r="I339" i="9" s="1"/>
  <c r="FN337" i="9"/>
  <c r="FN339" i="9" s="1"/>
  <c r="FN201" i="9"/>
  <c r="FN229" i="9" s="1"/>
  <c r="FN232" i="9" s="1"/>
  <c r="FN237" i="9" s="1"/>
  <c r="BF227" i="9"/>
  <c r="BF232" i="9" s="1"/>
  <c r="BF237" i="9" s="1"/>
  <c r="BF337" i="9"/>
  <c r="BF339" i="9" s="1"/>
  <c r="BV227" i="9"/>
  <c r="BV232" i="9" s="1"/>
  <c r="BV237" i="9" s="1"/>
  <c r="BV337" i="9"/>
  <c r="BV339" i="9" s="1"/>
  <c r="FV227" i="9"/>
  <c r="FV232" i="9" s="1"/>
  <c r="FV237" i="9" s="1"/>
  <c r="FV337" i="9"/>
  <c r="FV339" i="9" s="1"/>
  <c r="EV248" i="9"/>
  <c r="EV247" i="9"/>
  <c r="EV245" i="9"/>
  <c r="EV257" i="9"/>
  <c r="EV239" i="9"/>
  <c r="J227" i="9"/>
  <c r="J232" i="9" s="1"/>
  <c r="J237" i="9" s="1"/>
  <c r="J337" i="9"/>
  <c r="J339" i="9" s="1"/>
  <c r="ED227" i="9"/>
  <c r="ED232" i="9" s="1"/>
  <c r="ED237" i="9" s="1"/>
  <c r="ED337" i="9"/>
  <c r="ED339" i="9" s="1"/>
  <c r="AH227" i="9"/>
  <c r="AH232" i="9" s="1"/>
  <c r="AH237" i="9" s="1"/>
  <c r="AH337" i="9"/>
  <c r="AH339" i="9" s="1"/>
  <c r="BM248" i="9"/>
  <c r="BM257" i="9"/>
  <c r="BM239" i="9"/>
  <c r="BM245" i="9"/>
  <c r="BM247" i="9"/>
  <c r="EZ247" i="9"/>
  <c r="EZ248" i="9"/>
  <c r="EZ245" i="9"/>
  <c r="EZ257" i="9"/>
  <c r="EZ239" i="9"/>
  <c r="D227" i="9"/>
  <c r="D232" i="9" s="1"/>
  <c r="D237" i="9" s="1"/>
  <c r="D337" i="9"/>
  <c r="D339" i="9" s="1"/>
  <c r="AR227" i="9"/>
  <c r="AR232" i="9" s="1"/>
  <c r="AR237" i="9" s="1"/>
  <c r="AR337" i="9"/>
  <c r="AR339" i="9" s="1"/>
  <c r="FW257" i="9"/>
  <c r="FW247" i="9"/>
  <c r="FW245" i="9"/>
  <c r="FW239" i="9"/>
  <c r="FW248" i="9"/>
  <c r="FT239" i="9"/>
  <c r="FT247" i="9"/>
  <c r="FT248" i="9"/>
  <c r="FT245" i="9"/>
  <c r="FT257" i="9"/>
  <c r="CP227" i="9"/>
  <c r="CP232" i="9" s="1"/>
  <c r="CP237" i="9" s="1"/>
  <c r="CP337" i="9"/>
  <c r="CP339" i="9" s="1"/>
  <c r="EL227" i="9"/>
  <c r="EL232" i="9" s="1"/>
  <c r="EL237" i="9" s="1"/>
  <c r="EL337" i="9"/>
  <c r="EL339" i="9" s="1"/>
  <c r="AC227" i="9"/>
  <c r="AC232" i="9" s="1"/>
  <c r="AC237" i="9" s="1"/>
  <c r="AC337" i="9"/>
  <c r="AC339" i="9" s="1"/>
  <c r="FP227" i="9"/>
  <c r="FP232" i="9" s="1"/>
  <c r="FP237" i="9" s="1"/>
  <c r="FP337" i="9"/>
  <c r="FP339" i="9" s="1"/>
  <c r="EW227" i="9"/>
  <c r="EW232" i="9" s="1"/>
  <c r="EW237" i="9" s="1"/>
  <c r="EW337" i="9"/>
  <c r="EW339" i="9" s="1"/>
  <c r="F227" i="9"/>
  <c r="F232" i="9" s="1"/>
  <c r="F237" i="9" s="1"/>
  <c r="F337" i="9"/>
  <c r="F339" i="9" s="1"/>
  <c r="EX247" i="9"/>
  <c r="EX239" i="9"/>
  <c r="EX245" i="9"/>
  <c r="EX257" i="9"/>
  <c r="EX248" i="9"/>
  <c r="AK257" i="9"/>
  <c r="AK239" i="9"/>
  <c r="AK245" i="9"/>
  <c r="AK247" i="9"/>
  <c r="AK248" i="9"/>
  <c r="EO245" i="9"/>
  <c r="EO247" i="9"/>
  <c r="EO248" i="9"/>
  <c r="EO239" i="9"/>
  <c r="EO257" i="9"/>
  <c r="CW247" i="9"/>
  <c r="CW257" i="9"/>
  <c r="CW248" i="9"/>
  <c r="CW245" i="9"/>
  <c r="CW239" i="9"/>
  <c r="EH257" i="9"/>
  <c r="EH239" i="9"/>
  <c r="EH245" i="9"/>
  <c r="EH248" i="9"/>
  <c r="EH247" i="9"/>
  <c r="CO227" i="9"/>
  <c r="CO232" i="9" s="1"/>
  <c r="CO237" i="9" s="1"/>
  <c r="CO337" i="9"/>
  <c r="CO339" i="9" s="1"/>
  <c r="BP248" i="9"/>
  <c r="BP257" i="9"/>
  <c r="BP239" i="9"/>
  <c r="BP247" i="9"/>
  <c r="BP245" i="9"/>
  <c r="FA227" i="9"/>
  <c r="FA232" i="9" s="1"/>
  <c r="FA237" i="9" s="1"/>
  <c r="FA337" i="9"/>
  <c r="FA339" i="9" s="1"/>
  <c r="CY247" i="9"/>
  <c r="CY257" i="9"/>
  <c r="CY239" i="9"/>
  <c r="CY245" i="9"/>
  <c r="CY248" i="9"/>
  <c r="BJ227" i="9"/>
  <c r="BJ232" i="9" s="1"/>
  <c r="BJ237" i="9" s="1"/>
  <c r="BJ337" i="9"/>
  <c r="BJ339" i="9" s="1"/>
  <c r="EM247" i="9"/>
  <c r="EM245" i="9"/>
  <c r="EM248" i="9"/>
  <c r="EM239" i="9"/>
  <c r="EM257" i="9"/>
  <c r="W257" i="9"/>
  <c r="W239" i="9"/>
  <c r="W247" i="9"/>
  <c r="W248" i="9"/>
  <c r="W245" i="9"/>
  <c r="CL227" i="9"/>
  <c r="CL232" i="9" s="1"/>
  <c r="CL237" i="9" s="1"/>
  <c r="CL337" i="9"/>
  <c r="CL339" i="9" s="1"/>
  <c r="DS227" i="9"/>
  <c r="DS232" i="9" s="1"/>
  <c r="DS237" i="9" s="1"/>
  <c r="DS337" i="9"/>
  <c r="DS339" i="9" s="1"/>
  <c r="U257" i="9"/>
  <c r="U245" i="9"/>
  <c r="U248" i="9"/>
  <c r="U247" i="9"/>
  <c r="U239" i="9"/>
  <c r="DL227" i="9"/>
  <c r="DL232" i="9" s="1"/>
  <c r="DL237" i="9" s="1"/>
  <c r="DL337" i="9"/>
  <c r="DL339" i="9" s="1"/>
  <c r="BL239" i="9"/>
  <c r="BL257" i="9"/>
  <c r="BL247" i="9"/>
  <c r="BL245" i="9"/>
  <c r="BL248" i="9"/>
  <c r="AD227" i="9"/>
  <c r="AD232" i="9" s="1"/>
  <c r="AD237" i="9" s="1"/>
  <c r="AD337" i="9"/>
  <c r="AD339" i="9" s="1"/>
  <c r="BC337" i="9"/>
  <c r="BC339" i="9" s="1"/>
  <c r="BC201" i="9"/>
  <c r="BC229" i="9" s="1"/>
  <c r="BC232" i="9" s="1"/>
  <c r="BC237" i="9" s="1"/>
  <c r="EI227" i="9"/>
  <c r="EI232" i="9" s="1"/>
  <c r="EI237" i="9" s="1"/>
  <c r="EI337" i="9"/>
  <c r="EI339" i="9" s="1"/>
  <c r="DR227" i="9"/>
  <c r="DR232" i="9" s="1"/>
  <c r="DR237" i="9" s="1"/>
  <c r="DR337" i="9"/>
  <c r="DR339" i="9" s="1"/>
  <c r="CH247" i="9"/>
  <c r="CH257" i="9"/>
  <c r="CH248" i="9"/>
  <c r="CH239" i="9"/>
  <c r="CH245" i="9"/>
  <c r="CF245" i="9"/>
  <c r="CF247" i="9"/>
  <c r="CF248" i="9"/>
  <c r="CF257" i="9"/>
  <c r="CF239" i="9"/>
  <c r="Y227" i="9"/>
  <c r="Y232" i="9" s="1"/>
  <c r="Y237" i="9" s="1"/>
  <c r="Y337" i="9"/>
  <c r="Y339" i="9" s="1"/>
  <c r="EB227" i="9"/>
  <c r="EB337" i="9"/>
  <c r="EB339" i="9" s="1"/>
  <c r="DJ227" i="9"/>
  <c r="DJ232" i="9" s="1"/>
  <c r="DJ237" i="9" s="1"/>
  <c r="DJ337" i="9"/>
  <c r="DJ339" i="9" s="1"/>
  <c r="BI257" i="9"/>
  <c r="BI239" i="9"/>
  <c r="BI247" i="9"/>
  <c r="BI245" i="9"/>
  <c r="BI248" i="9"/>
  <c r="P247" i="9"/>
  <c r="P257" i="9"/>
  <c r="P239" i="9"/>
  <c r="P245" i="9"/>
  <c r="P248" i="9"/>
  <c r="V257" i="9"/>
  <c r="V239" i="9"/>
  <c r="V247" i="9"/>
  <c r="V248" i="9"/>
  <c r="V245" i="9"/>
  <c r="C223" i="9"/>
  <c r="FZ162" i="9"/>
  <c r="BW227" i="9"/>
  <c r="BW232" i="9" s="1"/>
  <c r="BW237" i="9" s="1"/>
  <c r="BW337" i="9"/>
  <c r="BW339" i="9" s="1"/>
  <c r="EJ337" i="9"/>
  <c r="EJ339" i="9" s="1"/>
  <c r="EJ201" i="9"/>
  <c r="EJ229" i="9" s="1"/>
  <c r="EJ232" i="9" s="1"/>
  <c r="EJ237" i="9" s="1"/>
  <c r="BT249" i="9"/>
  <c r="BT253" i="9" s="1"/>
  <c r="BT258" i="9" s="1"/>
  <c r="BT259" i="9" s="1"/>
  <c r="AV257" i="9"/>
  <c r="AV239" i="9"/>
  <c r="AV245" i="9"/>
  <c r="AV248" i="9"/>
  <c r="AV247" i="9"/>
  <c r="AX257" i="9"/>
  <c r="AX245" i="9"/>
  <c r="AX239" i="9"/>
  <c r="AX247" i="9"/>
  <c r="AX248" i="9"/>
  <c r="CI337" i="9"/>
  <c r="CI339" i="9" s="1"/>
  <c r="CI201" i="9"/>
  <c r="CI229" i="9" s="1"/>
  <c r="CI232" i="9" s="1"/>
  <c r="CI237" i="9" s="1"/>
  <c r="ES257" i="9"/>
  <c r="ES247" i="9"/>
  <c r="ES245" i="9"/>
  <c r="ES239" i="9"/>
  <c r="ES248" i="9"/>
  <c r="BU249" i="9"/>
  <c r="BU253" i="9" s="1"/>
  <c r="BU258" i="9" s="1"/>
  <c r="BU259" i="9" s="1"/>
  <c r="AO337" i="9"/>
  <c r="AO339" i="9" s="1"/>
  <c r="AO201" i="9"/>
  <c r="AO229" i="9" s="1"/>
  <c r="AO232" i="9" s="1"/>
  <c r="AO237" i="9" s="1"/>
  <c r="BS337" i="9"/>
  <c r="BS339" i="9" s="1"/>
  <c r="BY257" i="9"/>
  <c r="BY239" i="9"/>
  <c r="BY248" i="9"/>
  <c r="BY245" i="9"/>
  <c r="BY247" i="9"/>
  <c r="DT257" i="9"/>
  <c r="DT239" i="9"/>
  <c r="DT247" i="9"/>
  <c r="DT245" i="9"/>
  <c r="DT248" i="9"/>
  <c r="EY232" i="9"/>
  <c r="EY237" i="9" s="1"/>
  <c r="BX249" i="9"/>
  <c r="BX253" i="9" s="1"/>
  <c r="BX258" i="9" s="1"/>
  <c r="BX259" i="9" s="1"/>
  <c r="FO337" i="9"/>
  <c r="FO339" i="9" s="1"/>
  <c r="FO201" i="9"/>
  <c r="FO229" i="9" s="1"/>
  <c r="FO232" i="9" s="1"/>
  <c r="FO237" i="9" s="1"/>
  <c r="FE248" i="9"/>
  <c r="FE239" i="9"/>
  <c r="FE247" i="9"/>
  <c r="FE257" i="9"/>
  <c r="FE245" i="9"/>
  <c r="DP249" i="9"/>
  <c r="DP253" i="9" s="1"/>
  <c r="DP258" i="9" s="1"/>
  <c r="DP259" i="9" s="1"/>
  <c r="S337" i="9"/>
  <c r="S339" i="9" s="1"/>
  <c r="S201" i="9"/>
  <c r="S229" i="9" s="1"/>
  <c r="S232" i="9" s="1"/>
  <c r="S237" i="9" s="1"/>
  <c r="FX249" i="9"/>
  <c r="FX253" i="9" s="1"/>
  <c r="FX258" i="9" s="1"/>
  <c r="FX259" i="9" s="1"/>
  <c r="CJ201" i="9"/>
  <c r="CJ229" i="9" s="1"/>
  <c r="CJ232" i="9" s="1"/>
  <c r="CJ237" i="9" s="1"/>
  <c r="CJ337" i="9"/>
  <c r="CJ339" i="9" s="1"/>
  <c r="DZ227" i="9"/>
  <c r="DZ232" i="9" s="1"/>
  <c r="DZ237" i="9" s="1"/>
  <c r="DZ337" i="9"/>
  <c r="DZ339" i="9" s="1"/>
  <c r="FD247" i="9"/>
  <c r="FD239" i="9"/>
  <c r="FD245" i="9"/>
  <c r="FD257" i="9"/>
  <c r="FD248" i="9"/>
  <c r="CE249" i="9"/>
  <c r="CE253" i="9" s="1"/>
  <c r="CE258" i="9" s="1"/>
  <c r="CE259" i="9" s="1"/>
  <c r="FB245" i="9"/>
  <c r="FB257" i="9"/>
  <c r="FB248" i="9"/>
  <c r="FB239" i="9"/>
  <c r="FB247" i="9"/>
  <c r="EA227" i="9"/>
  <c r="EA232" i="9" s="1"/>
  <c r="EA237" i="9" s="1"/>
  <c r="EA337" i="9"/>
  <c r="EA339" i="9" s="1"/>
  <c r="BH227" i="9"/>
  <c r="BH232" i="9" s="1"/>
  <c r="BH237" i="9" s="1"/>
  <c r="BH337" i="9"/>
  <c r="BH339" i="9" s="1"/>
  <c r="EY337" i="9"/>
  <c r="EY339" i="9" s="1"/>
  <c r="CD249" i="9"/>
  <c r="CD253" i="9" s="1"/>
  <c r="CD258" i="9" s="1"/>
  <c r="CD259" i="9" s="1"/>
  <c r="FC227" i="9"/>
  <c r="FC232" i="9" s="1"/>
  <c r="FC237" i="9" s="1"/>
  <c r="FC337" i="9"/>
  <c r="FC339" i="9" s="1"/>
  <c r="CS249" i="9"/>
  <c r="CS253" i="9" s="1"/>
  <c r="CS258" i="9" s="1"/>
  <c r="CS259" i="9" s="1"/>
  <c r="EG245" i="9"/>
  <c r="EG248" i="9"/>
  <c r="EG247" i="9"/>
  <c r="EG257" i="9"/>
  <c r="EG239" i="9"/>
  <c r="EE247" i="9"/>
  <c r="EE248" i="9"/>
  <c r="EE257" i="9"/>
  <c r="EE245" i="9"/>
  <c r="EE239" i="9"/>
  <c r="DC249" i="9"/>
  <c r="DC253" i="9" s="1"/>
  <c r="DC258" i="9" s="1"/>
  <c r="DC259" i="9" s="1"/>
  <c r="AU249" i="9"/>
  <c r="AU253" i="9" s="1"/>
  <c r="AU258" i="9" s="1"/>
  <c r="AU259" i="9" s="1"/>
  <c r="BA337" i="9"/>
  <c r="BA339" i="9" s="1"/>
  <c r="BA201" i="9"/>
  <c r="BA229" i="9" s="1"/>
  <c r="BA232" i="9" s="1"/>
  <c r="BA237" i="9" s="1"/>
  <c r="DK227" i="9"/>
  <c r="DK232" i="9" s="1"/>
  <c r="DK237" i="9" s="1"/>
  <c r="DK337" i="9"/>
  <c r="DK339" i="9" s="1"/>
  <c r="BR232" i="9"/>
  <c r="BR237" i="9" s="1"/>
  <c r="BN337" i="9"/>
  <c r="BN339" i="9" s="1"/>
  <c r="BN201" i="9"/>
  <c r="BN229" i="9" s="1"/>
  <c r="BN232" i="9" s="1"/>
  <c r="BN237" i="9" s="1"/>
  <c r="FU232" i="9"/>
  <c r="FU237" i="9" s="1"/>
  <c r="DH337" i="9"/>
  <c r="DH339" i="9" s="1"/>
  <c r="DH201" i="9"/>
  <c r="DH229" i="9" s="1"/>
  <c r="DH232" i="9" s="1"/>
  <c r="DH237" i="9" s="1"/>
  <c r="FF257" i="9"/>
  <c r="FF239" i="9"/>
  <c r="FF248" i="9"/>
  <c r="FF245" i="9"/>
  <c r="FF247" i="9"/>
  <c r="FU337" i="9"/>
  <c r="FU339" i="9" s="1"/>
  <c r="AA227" i="9"/>
  <c r="AA232" i="9" s="1"/>
  <c r="AA237" i="9" s="1"/>
  <c r="AA337" i="9"/>
  <c r="AA339" i="9" s="1"/>
  <c r="EQ227" i="9"/>
  <c r="EQ232" i="9" s="1"/>
  <c r="EQ237" i="9" s="1"/>
  <c r="EQ337" i="9"/>
  <c r="EQ339" i="9" s="1"/>
  <c r="AQ247" i="9"/>
  <c r="AQ248" i="9"/>
  <c r="AQ245" i="9"/>
  <c r="AQ257" i="9"/>
  <c r="AQ239" i="9"/>
  <c r="G227" i="9"/>
  <c r="G232" i="9" s="1"/>
  <c r="G237" i="9" s="1"/>
  <c r="G337" i="9"/>
  <c r="G339" i="9" s="1"/>
  <c r="FL227" i="9"/>
  <c r="FL232" i="9" s="1"/>
  <c r="FL237" i="9" s="1"/>
  <c r="FL337" i="9"/>
  <c r="FL339" i="9" s="1"/>
  <c r="CK227" i="9"/>
  <c r="CK232" i="9" s="1"/>
  <c r="CK237" i="9" s="1"/>
  <c r="CK337" i="9"/>
  <c r="CK339" i="9" s="1"/>
  <c r="EK227" i="9"/>
  <c r="EK232" i="9" s="1"/>
  <c r="EK237" i="9" s="1"/>
  <c r="EK337" i="9"/>
  <c r="EK339" i="9" s="1"/>
  <c r="Q337" i="9"/>
  <c r="Q339" i="9" s="1"/>
  <c r="Q201" i="9"/>
  <c r="Q229" i="9" s="1"/>
  <c r="Q232" i="9" s="1"/>
  <c r="Q237" i="9" s="1"/>
  <c r="R337" i="9"/>
  <c r="R339" i="9" s="1"/>
  <c r="R201" i="9"/>
  <c r="R229" i="9" s="1"/>
  <c r="R232" i="9" s="1"/>
  <c r="R237" i="9" s="1"/>
  <c r="EU337" i="9"/>
  <c r="EU339" i="9" s="1"/>
  <c r="EU201" i="9"/>
  <c r="EU229" i="9" s="1"/>
  <c r="EU232" i="9" s="1"/>
  <c r="EU237" i="9" s="1"/>
  <c r="CC248" i="9"/>
  <c r="CC239" i="9"/>
  <c r="CC257" i="9"/>
  <c r="CC247" i="9"/>
  <c r="CC245" i="9"/>
  <c r="DW248" i="9"/>
  <c r="DW247" i="9"/>
  <c r="DW245" i="9"/>
  <c r="DW257" i="9"/>
  <c r="DW239" i="9"/>
  <c r="BZ248" i="9"/>
  <c r="BZ245" i="9"/>
  <c r="BZ239" i="9"/>
  <c r="BZ257" i="9"/>
  <c r="BZ247" i="9"/>
  <c r="CG249" i="9"/>
  <c r="CG253" i="9" s="1"/>
  <c r="CG258" i="9" s="1"/>
  <c r="CG259" i="9" s="1"/>
  <c r="BG337" i="9"/>
  <c r="BG339" i="9" s="1"/>
  <c r="BG201" i="9"/>
  <c r="BG229" i="9" s="1"/>
  <c r="BG232" i="9" s="1"/>
  <c r="BG237" i="9" s="1"/>
  <c r="DG249" i="9"/>
  <c r="DG253" i="9" s="1"/>
  <c r="DG258" i="9" s="1"/>
  <c r="DG259" i="9" s="1"/>
  <c r="E337" i="9"/>
  <c r="E339" i="9" s="1"/>
  <c r="E201" i="9"/>
  <c r="AE239" i="9"/>
  <c r="AE257" i="9"/>
  <c r="AE247" i="9"/>
  <c r="AE248" i="9"/>
  <c r="AE245" i="9"/>
  <c r="AJ239" i="9"/>
  <c r="AJ245" i="9"/>
  <c r="AJ247" i="9"/>
  <c r="AJ257" i="9"/>
  <c r="AJ248" i="9"/>
  <c r="CU227" i="9"/>
  <c r="CU232" i="9" s="1"/>
  <c r="CU237" i="9" s="1"/>
  <c r="CU337" i="9"/>
  <c r="CU339" i="9" s="1"/>
  <c r="CB227" i="9"/>
  <c r="CB232" i="9" s="1"/>
  <c r="CB237" i="9" s="1"/>
  <c r="CB337" i="9"/>
  <c r="CB339" i="9" s="1"/>
  <c r="EB232" i="9"/>
  <c r="EB237" i="9" s="1"/>
  <c r="O227" i="9"/>
  <c r="O232" i="9" s="1"/>
  <c r="O237" i="9" s="1"/>
  <c r="O337" i="9"/>
  <c r="O339" i="9" s="1"/>
  <c r="FJ227" i="9"/>
  <c r="FJ232" i="9" s="1"/>
  <c r="FJ237" i="9" s="1"/>
  <c r="FJ337" i="9"/>
  <c r="FJ339" i="9" s="1"/>
  <c r="CN227" i="9"/>
  <c r="CN232" i="9" s="1"/>
  <c r="CN237" i="9" s="1"/>
  <c r="CN337" i="9"/>
  <c r="CN339" i="9" s="1"/>
  <c r="DE249" i="9"/>
  <c r="DE253" i="9" s="1"/>
  <c r="DE258" i="9" s="1"/>
  <c r="DE259" i="9" s="1"/>
  <c r="AP201" i="9"/>
  <c r="AP229" i="9" s="1"/>
  <c r="AP232" i="9" s="1"/>
  <c r="AP237" i="9" s="1"/>
  <c r="AP337" i="9"/>
  <c r="AP339" i="9" s="1"/>
  <c r="DM257" i="9"/>
  <c r="DM239" i="9"/>
  <c r="DM247" i="9"/>
  <c r="DM248" i="9"/>
  <c r="DM245" i="9"/>
  <c r="CM337" i="9"/>
  <c r="CM339" i="9" s="1"/>
  <c r="CM201" i="9"/>
  <c r="CM229" i="9" s="1"/>
  <c r="CM232" i="9" s="1"/>
  <c r="CM237" i="9" s="1"/>
  <c r="DU247" i="9"/>
  <c r="DU239" i="9"/>
  <c r="DU257" i="9"/>
  <c r="DU248" i="9"/>
  <c r="DU245" i="9"/>
  <c r="CT257" i="9"/>
  <c r="CT239" i="9"/>
  <c r="CT247" i="9"/>
  <c r="CT248" i="9"/>
  <c r="CT245" i="9"/>
  <c r="FK337" i="9"/>
  <c r="FK339" i="9" s="1"/>
  <c r="FK201" i="9"/>
  <c r="FK229" i="9" s="1"/>
  <c r="FK232" i="9" s="1"/>
  <c r="FK237" i="9" s="1"/>
  <c r="X239" i="9"/>
  <c r="X257" i="9"/>
  <c r="X245" i="9"/>
  <c r="X248" i="9"/>
  <c r="X247" i="9"/>
  <c r="BB337" i="9"/>
  <c r="BB339" i="9" s="1"/>
  <c r="BB201" i="9"/>
  <c r="BB229" i="9" s="1"/>
  <c r="BB232" i="9" s="1"/>
  <c r="BB237" i="9" s="1"/>
  <c r="CZ337" i="9"/>
  <c r="CZ339" i="9" s="1"/>
  <c r="BO337" i="9"/>
  <c r="BO339" i="9" s="1"/>
  <c r="BO201" i="9"/>
  <c r="BO229" i="9" s="1"/>
  <c r="BO232" i="9" s="1"/>
  <c r="BO237" i="9" s="1"/>
  <c r="L337" i="9"/>
  <c r="L339" i="9" s="1"/>
  <c r="L201" i="9"/>
  <c r="L229" i="9" s="1"/>
  <c r="L232" i="9" s="1"/>
  <c r="L237" i="9" s="1"/>
  <c r="DY249" i="9"/>
  <c r="DY253" i="9" s="1"/>
  <c r="DY258" i="9" s="1"/>
  <c r="DY259" i="9" s="1"/>
  <c r="AN257" i="9"/>
  <c r="AN239" i="9"/>
  <c r="AN248" i="9"/>
  <c r="AN247" i="9"/>
  <c r="AN245" i="9"/>
  <c r="DD247" i="9"/>
  <c r="DD248" i="9"/>
  <c r="DD245" i="9"/>
  <c r="DD257" i="9"/>
  <c r="DD239" i="9"/>
  <c r="ET239" i="9"/>
  <c r="ET257" i="9"/>
  <c r="ET245" i="9"/>
  <c r="ET247" i="9"/>
  <c r="ET248" i="9"/>
  <c r="FR249" i="9"/>
  <c r="FR253" i="9" s="1"/>
  <c r="FR258" i="9" s="1"/>
  <c r="FR259" i="9" s="1"/>
  <c r="EF337" i="9"/>
  <c r="EF339" i="9" s="1"/>
  <c r="DX249" i="9"/>
  <c r="DX253" i="9" s="1"/>
  <c r="DX258" i="9" s="1"/>
  <c r="DX259" i="9" s="1"/>
  <c r="DO337" i="9"/>
  <c r="DO339" i="9" s="1"/>
  <c r="DO201" i="9"/>
  <c r="DO229" i="9" s="1"/>
  <c r="DO232" i="9" s="1"/>
  <c r="DO237" i="9" s="1"/>
  <c r="H63" i="7"/>
  <c r="EP245" i="3"/>
  <c r="AT239" i="3"/>
  <c r="ES239" i="3"/>
  <c r="AB247" i="3"/>
  <c r="EC239" i="3"/>
  <c r="AB248" i="3"/>
  <c r="EC247" i="3"/>
  <c r="T257" i="3"/>
  <c r="ES245" i="3"/>
  <c r="EC248" i="3"/>
  <c r="ES248" i="3"/>
  <c r="EC245" i="3"/>
  <c r="AB245" i="3"/>
  <c r="AQ248" i="3"/>
  <c r="X239" i="3"/>
  <c r="AQ257" i="3"/>
  <c r="EM248" i="3"/>
  <c r="AQ245" i="3"/>
  <c r="BL245" i="3"/>
  <c r="AW227" i="3"/>
  <c r="AW232" i="3" s="1"/>
  <c r="AW237" i="3" s="1"/>
  <c r="AW247" i="3" s="1"/>
  <c r="BL257" i="3"/>
  <c r="AQ247" i="3"/>
  <c r="DA227" i="3"/>
  <c r="DA232" i="3" s="1"/>
  <c r="DA237" i="3" s="1"/>
  <c r="DA257" i="3" s="1"/>
  <c r="X247" i="3"/>
  <c r="DB248" i="3"/>
  <c r="DT239" i="3"/>
  <c r="EM257" i="3"/>
  <c r="X257" i="3"/>
  <c r="EW247" i="3"/>
  <c r="DB247" i="3"/>
  <c r="EW245" i="3"/>
  <c r="DB239" i="3"/>
  <c r="EW257" i="3"/>
  <c r="EW248" i="3"/>
  <c r="EM247" i="3"/>
  <c r="DB257" i="3"/>
  <c r="EM245" i="3"/>
  <c r="ES247" i="3"/>
  <c r="AB257" i="3"/>
  <c r="AF249" i="3"/>
  <c r="AF253" i="3" s="1"/>
  <c r="AF258" i="3" s="1"/>
  <c r="AF259" i="3" s="1"/>
  <c r="AF144" i="1" s="1"/>
  <c r="FD257" i="3"/>
  <c r="AT245" i="3"/>
  <c r="AT247" i="3"/>
  <c r="AT248" i="3"/>
  <c r="X245" i="3"/>
  <c r="DH227" i="3"/>
  <c r="DH232" i="3" s="1"/>
  <c r="DH237" i="3" s="1"/>
  <c r="DH239" i="3" s="1"/>
  <c r="E249" i="3"/>
  <c r="E253" i="3" s="1"/>
  <c r="E258" i="3" s="1"/>
  <c r="E259" i="3" s="1"/>
  <c r="E144" i="1" s="1"/>
  <c r="DM247" i="3"/>
  <c r="FD248" i="3"/>
  <c r="EV245" i="3"/>
  <c r="FD247" i="3"/>
  <c r="EV247" i="3"/>
  <c r="T245" i="3"/>
  <c r="AD247" i="3"/>
  <c r="BM257" i="3"/>
  <c r="EV239" i="3"/>
  <c r="FD245" i="3"/>
  <c r="AD239" i="3"/>
  <c r="EX249" i="3"/>
  <c r="EX253" i="3" s="1"/>
  <c r="EX258" i="3" s="1"/>
  <c r="EX259" i="3" s="1"/>
  <c r="EX144" i="1" s="1"/>
  <c r="FS337" i="3"/>
  <c r="FS227" i="3"/>
  <c r="FS232" i="3" s="1"/>
  <c r="FS237" i="3" s="1"/>
  <c r="FS257" i="3" s="1"/>
  <c r="ER337" i="3"/>
  <c r="ER227" i="3"/>
  <c r="ER232" i="3" s="1"/>
  <c r="ER237" i="3" s="1"/>
  <c r="ER239" i="3" s="1"/>
  <c r="DX337" i="3"/>
  <c r="DX227" i="3"/>
  <c r="DX232" i="3" s="1"/>
  <c r="DX237" i="3" s="1"/>
  <c r="DX239" i="3" s="1"/>
  <c r="CT249" i="3"/>
  <c r="CT253" i="3" s="1"/>
  <c r="CT258" i="3" s="1"/>
  <c r="CT259" i="3" s="1"/>
  <c r="CT144" i="1" s="1"/>
  <c r="CS257" i="3"/>
  <c r="CS247" i="3"/>
  <c r="CS239" i="3"/>
  <c r="CS245" i="3"/>
  <c r="CS248" i="3"/>
  <c r="FG249" i="3"/>
  <c r="FG253" i="3" s="1"/>
  <c r="FG258" i="3" s="1"/>
  <c r="FG259" i="3" s="1"/>
  <c r="FG144" i="1" s="1"/>
  <c r="CV245" i="3"/>
  <c r="Z245" i="3"/>
  <c r="Z247" i="3"/>
  <c r="Q227" i="3"/>
  <c r="Q232" i="3" s="1"/>
  <c r="Q237" i="3" s="1"/>
  <c r="Q248" i="3" s="1"/>
  <c r="CL245" i="3"/>
  <c r="CL247" i="3"/>
  <c r="AS249" i="3"/>
  <c r="AS253" i="3" s="1"/>
  <c r="AS258" i="3" s="1"/>
  <c r="AS259" i="3" s="1"/>
  <c r="AS144" i="1" s="1"/>
  <c r="EG248" i="3"/>
  <c r="M227" i="3"/>
  <c r="M232" i="3" s="1"/>
  <c r="M237" i="3" s="1"/>
  <c r="EG245" i="3"/>
  <c r="CI247" i="3"/>
  <c r="CI257" i="3"/>
  <c r="EG239" i="3"/>
  <c r="EG257" i="3"/>
  <c r="CO248" i="3"/>
  <c r="CI245" i="3"/>
  <c r="EN227" i="3"/>
  <c r="EN232" i="3" s="1"/>
  <c r="EN237" i="3" s="1"/>
  <c r="EN257" i="3" s="1"/>
  <c r="CI239" i="3"/>
  <c r="BY247" i="3"/>
  <c r="CO245" i="3"/>
  <c r="BY245" i="3"/>
  <c r="BY248" i="3"/>
  <c r="AW239" i="3"/>
  <c r="BY257" i="3"/>
  <c r="DS337" i="3"/>
  <c r="DS227" i="3"/>
  <c r="DS232" i="3" s="1"/>
  <c r="DS237" i="3" s="1"/>
  <c r="DS257" i="3" s="1"/>
  <c r="R337" i="3"/>
  <c r="R227" i="3"/>
  <c r="R232" i="3" s="1"/>
  <c r="R237" i="3" s="1"/>
  <c r="R239" i="3" s="1"/>
  <c r="FP227" i="3"/>
  <c r="FP232" i="3" s="1"/>
  <c r="FP237" i="3" s="1"/>
  <c r="FP257" i="3" s="1"/>
  <c r="BL247" i="3"/>
  <c r="CV247" i="3"/>
  <c r="C229" i="3"/>
  <c r="CK257" i="3"/>
  <c r="CV257" i="3"/>
  <c r="CV248" i="3"/>
  <c r="S223" i="3"/>
  <c r="S224" i="3" s="1"/>
  <c r="S337" i="3" s="1"/>
  <c r="BH247" i="3"/>
  <c r="FN227" i="3"/>
  <c r="FN232" i="3" s="1"/>
  <c r="FN237" i="3" s="1"/>
  <c r="CW247" i="3"/>
  <c r="CL257" i="3"/>
  <c r="CW248" i="3"/>
  <c r="CW245" i="3"/>
  <c r="EP249" i="3"/>
  <c r="EP253" i="3" s="1"/>
  <c r="EP258" i="3" s="1"/>
  <c r="EP259" i="3" s="1"/>
  <c r="EP144" i="1" s="1"/>
  <c r="EZ257" i="3"/>
  <c r="FI227" i="3"/>
  <c r="FI232" i="3" s="1"/>
  <c r="FI237" i="3" s="1"/>
  <c r="FI247" i="3" s="1"/>
  <c r="DT257" i="3"/>
  <c r="T248" i="3"/>
  <c r="EZ248" i="3"/>
  <c r="DT247" i="3"/>
  <c r="DT248" i="3"/>
  <c r="AD245" i="3"/>
  <c r="EZ239" i="3"/>
  <c r="CK245" i="3"/>
  <c r="EZ247" i="3"/>
  <c r="CL248" i="3"/>
  <c r="AD257" i="3"/>
  <c r="T247" i="3"/>
  <c r="CK247" i="3"/>
  <c r="CN227" i="3"/>
  <c r="CN232" i="3" s="1"/>
  <c r="CN237" i="3" s="1"/>
  <c r="CN239" i="3" s="1"/>
  <c r="CW239" i="3"/>
  <c r="AZ223" i="3"/>
  <c r="AZ224" i="3" s="1"/>
  <c r="AZ337" i="3" s="1"/>
  <c r="EO248" i="3"/>
  <c r="EO257" i="3"/>
  <c r="EO245" i="3"/>
  <c r="V248" i="3"/>
  <c r="EO247" i="3"/>
  <c r="U248" i="3"/>
  <c r="ET247" i="3"/>
  <c r="U247" i="3"/>
  <c r="U257" i="3"/>
  <c r="ET248" i="3"/>
  <c r="V239" i="3"/>
  <c r="BM248" i="3"/>
  <c r="V247" i="3"/>
  <c r="CO247" i="3"/>
  <c r="CO239" i="3"/>
  <c r="U245" i="3"/>
  <c r="V245" i="3"/>
  <c r="BM247" i="3"/>
  <c r="ET257" i="3"/>
  <c r="BM239" i="3"/>
  <c r="ET245" i="3"/>
  <c r="FU232" i="3"/>
  <c r="FU237" i="3" s="1"/>
  <c r="DM248" i="3"/>
  <c r="BO227" i="3"/>
  <c r="BO232" i="3" s="1"/>
  <c r="BO237" i="3" s="1"/>
  <c r="BO247" i="3" s="1"/>
  <c r="AG227" i="3"/>
  <c r="AG232" i="3" s="1"/>
  <c r="AG237" i="3" s="1"/>
  <c r="AG245" i="3" s="1"/>
  <c r="I227" i="3"/>
  <c r="I232" i="3" s="1"/>
  <c r="I237" i="3" s="1"/>
  <c r="DM239" i="3"/>
  <c r="DM257" i="3"/>
  <c r="DI223" i="3"/>
  <c r="DI224" i="3" s="1"/>
  <c r="DI337" i="3" s="1"/>
  <c r="CK248" i="3"/>
  <c r="CE247" i="3"/>
  <c r="DU245" i="3"/>
  <c r="CE245" i="3"/>
  <c r="DU247" i="3"/>
  <c r="CE257" i="3"/>
  <c r="DU248" i="3"/>
  <c r="BE257" i="3"/>
  <c r="CP248" i="3"/>
  <c r="DU257" i="3"/>
  <c r="CP257" i="3"/>
  <c r="CP239" i="3"/>
  <c r="CE248" i="3"/>
  <c r="Z239" i="3"/>
  <c r="CP247" i="3"/>
  <c r="Z248" i="3"/>
  <c r="DK227" i="3"/>
  <c r="DK232" i="3" s="1"/>
  <c r="DK237" i="3" s="1"/>
  <c r="DK245" i="3" s="1"/>
  <c r="J223" i="3"/>
  <c r="J224" i="3" s="1"/>
  <c r="J337" i="3" s="1"/>
  <c r="BA223" i="3"/>
  <c r="BA224" i="3" s="1"/>
  <c r="BA337" i="3" s="1"/>
  <c r="N227" i="3"/>
  <c r="N232" i="3" s="1"/>
  <c r="N237" i="3" s="1"/>
  <c r="N239" i="3" s="1"/>
  <c r="FW227" i="3"/>
  <c r="FW232" i="3" s="1"/>
  <c r="FW237" i="3" s="1"/>
  <c r="FW245" i="3" s="1"/>
  <c r="H247" i="3"/>
  <c r="CJ223" i="3"/>
  <c r="CJ224" i="3" s="1"/>
  <c r="CJ337" i="3" s="1"/>
  <c r="BT227" i="3"/>
  <c r="BT232" i="3" s="1"/>
  <c r="BT237" i="3" s="1"/>
  <c r="BT247" i="3" s="1"/>
  <c r="BZ227" i="3"/>
  <c r="BZ232" i="3" s="1"/>
  <c r="BZ237" i="3" s="1"/>
  <c r="BZ239" i="3" s="1"/>
  <c r="EK227" i="3"/>
  <c r="EK232" i="3" s="1"/>
  <c r="EK237" i="3" s="1"/>
  <c r="EK245" i="3" s="1"/>
  <c r="DO223" i="3"/>
  <c r="DO224" i="3" s="1"/>
  <c r="DO337" i="3" s="1"/>
  <c r="DJ223" i="3"/>
  <c r="DJ224" i="3" s="1"/>
  <c r="DJ337" i="3" s="1"/>
  <c r="DQ227" i="3"/>
  <c r="DQ232" i="3" s="1"/>
  <c r="DQ237" i="3" s="1"/>
  <c r="DQ257" i="3" s="1"/>
  <c r="BC223" i="3"/>
  <c r="BC224" i="3" s="1"/>
  <c r="BC337" i="3" s="1"/>
  <c r="H245" i="3"/>
  <c r="BQ223" i="3"/>
  <c r="BQ224" i="3" s="1"/>
  <c r="BQ337" i="3" s="1"/>
  <c r="AJ227" i="3"/>
  <c r="AJ232" i="3" s="1"/>
  <c r="AJ237" i="3" s="1"/>
  <c r="AJ239" i="3" s="1"/>
  <c r="BG223" i="3"/>
  <c r="BG224" i="3" s="1"/>
  <c r="BG337" i="3" s="1"/>
  <c r="CR227" i="3"/>
  <c r="CR232" i="3" s="1"/>
  <c r="CR237" i="3" s="1"/>
  <c r="CR257" i="3" s="1"/>
  <c r="AO223" i="3"/>
  <c r="AO224" i="3" s="1"/>
  <c r="AO337" i="3" s="1"/>
  <c r="FQ227" i="3"/>
  <c r="FQ232" i="3" s="1"/>
  <c r="FQ237" i="3" s="1"/>
  <c r="FQ247" i="3" s="1"/>
  <c r="AR227" i="3"/>
  <c r="AR232" i="3" s="1"/>
  <c r="AR237" i="3" s="1"/>
  <c r="AR245" i="3" s="1"/>
  <c r="CH227" i="3"/>
  <c r="CH232" i="3" s="1"/>
  <c r="CH237" i="3" s="1"/>
  <c r="CH239" i="3" s="1"/>
  <c r="AV227" i="3"/>
  <c r="AV232" i="3" s="1"/>
  <c r="AV237" i="3" s="1"/>
  <c r="AV257" i="3" s="1"/>
  <c r="H248" i="3"/>
  <c r="BH239" i="3"/>
  <c r="DY227" i="3"/>
  <c r="DY232" i="3" s="1"/>
  <c r="DY237" i="3" s="1"/>
  <c r="DY245" i="3" s="1"/>
  <c r="DN223" i="3"/>
  <c r="DN224" i="3" s="1"/>
  <c r="DN337" i="3" s="1"/>
  <c r="EE227" i="3"/>
  <c r="EE232" i="3" s="1"/>
  <c r="EE237" i="3" s="1"/>
  <c r="EE248" i="3" s="1"/>
  <c r="EA227" i="3"/>
  <c r="EA232" i="3" s="1"/>
  <c r="EA237" i="3" s="1"/>
  <c r="EA245" i="3" s="1"/>
  <c r="AH223" i="3"/>
  <c r="AH224" i="3" s="1"/>
  <c r="AH337" i="3" s="1"/>
  <c r="BJ227" i="3"/>
  <c r="BJ232" i="3" s="1"/>
  <c r="BJ237" i="3" s="1"/>
  <c r="BJ245" i="3" s="1"/>
  <c r="EU223" i="3"/>
  <c r="EU224" i="3" s="1"/>
  <c r="EU337" i="3" s="1"/>
  <c r="FB227" i="3"/>
  <c r="FB232" i="3" s="1"/>
  <c r="FB237" i="3" s="1"/>
  <c r="FB245" i="3" s="1"/>
  <c r="DZ227" i="3"/>
  <c r="DZ232" i="3" s="1"/>
  <c r="DZ237" i="3" s="1"/>
  <c r="DZ257" i="3" s="1"/>
  <c r="AC227" i="3"/>
  <c r="AC232" i="3" s="1"/>
  <c r="AC237" i="3" s="1"/>
  <c r="AC257" i="3" s="1"/>
  <c r="CG227" i="3"/>
  <c r="CG232" i="3" s="1"/>
  <c r="CG237" i="3" s="1"/>
  <c r="CG245" i="3" s="1"/>
  <c r="P227" i="3"/>
  <c r="P232" i="3" s="1"/>
  <c r="P237" i="3" s="1"/>
  <c r="P247" i="3" s="1"/>
  <c r="ED227" i="3"/>
  <c r="ED232" i="3" s="1"/>
  <c r="ED237" i="3" s="1"/>
  <c r="ED248" i="3" s="1"/>
  <c r="D223" i="3"/>
  <c r="D224" i="3" s="1"/>
  <c r="D337" i="3" s="1"/>
  <c r="EJ223" i="3"/>
  <c r="EJ224" i="3" s="1"/>
  <c r="EJ337" i="3" s="1"/>
  <c r="CD247" i="3"/>
  <c r="CD257" i="3"/>
  <c r="BH245" i="3"/>
  <c r="DD227" i="3"/>
  <c r="DD232" i="3" s="1"/>
  <c r="DD237" i="3" s="1"/>
  <c r="DD247" i="3" s="1"/>
  <c r="BD227" i="3"/>
  <c r="BD232" i="3" s="1"/>
  <c r="BD237" i="3" s="1"/>
  <c r="BD248" i="3" s="1"/>
  <c r="BB223" i="3"/>
  <c r="BB224" i="3" s="1"/>
  <c r="BB337" i="3" s="1"/>
  <c r="AY227" i="3"/>
  <c r="AY232" i="3" s="1"/>
  <c r="AY237" i="3" s="1"/>
  <c r="AY245" i="3" s="1"/>
  <c r="FH227" i="3"/>
  <c r="FH232" i="3" s="1"/>
  <c r="FH237" i="3" s="1"/>
  <c r="FH239" i="3" s="1"/>
  <c r="DG227" i="3"/>
  <c r="DG232" i="3" s="1"/>
  <c r="DG237" i="3" s="1"/>
  <c r="DG239" i="3" s="1"/>
  <c r="BV227" i="3"/>
  <c r="BV232" i="3" s="1"/>
  <c r="BV237" i="3" s="1"/>
  <c r="BV257" i="3" s="1"/>
  <c r="F223" i="3"/>
  <c r="F224" i="3" s="1"/>
  <c r="F337" i="3" s="1"/>
  <c r="DF223" i="3"/>
  <c r="DF224" i="3" s="1"/>
  <c r="DF337" i="3" s="1"/>
  <c r="BF248" i="3"/>
  <c r="BF245" i="3"/>
  <c r="BF247" i="3"/>
  <c r="BF257" i="3"/>
  <c r="BF239" i="3"/>
  <c r="Y227" i="3"/>
  <c r="Y232" i="3" s="1"/>
  <c r="Y237" i="3" s="1"/>
  <c r="Y248" i="3" s="1"/>
  <c r="CC257" i="3"/>
  <c r="CX223" i="3"/>
  <c r="CX224" i="3" s="1"/>
  <c r="CX337" i="3" s="1"/>
  <c r="CY227" i="3"/>
  <c r="CY232" i="3" s="1"/>
  <c r="CY237" i="3" s="1"/>
  <c r="CY248" i="3" s="1"/>
  <c r="FC227" i="3"/>
  <c r="FC232" i="3" s="1"/>
  <c r="FC237" i="3" s="1"/>
  <c r="FC257" i="3" s="1"/>
  <c r="O227" i="3"/>
  <c r="O232" i="3" s="1"/>
  <c r="O237" i="3" s="1"/>
  <c r="O247" i="3" s="1"/>
  <c r="BS223" i="3"/>
  <c r="BS224" i="3" s="1"/>
  <c r="BS337" i="3" s="1"/>
  <c r="FL227" i="3"/>
  <c r="FL232" i="3" s="1"/>
  <c r="FL237" i="3" s="1"/>
  <c r="FL245" i="3" s="1"/>
  <c r="FO223" i="3"/>
  <c r="FO224" i="3" s="1"/>
  <c r="FO337" i="3" s="1"/>
  <c r="CC247" i="3"/>
  <c r="CC248" i="3"/>
  <c r="AP223" i="3"/>
  <c r="AP224" i="3" s="1"/>
  <c r="AP337" i="3" s="1"/>
  <c r="FA227" i="3"/>
  <c r="FA232" i="3" s="1"/>
  <c r="FA237" i="3" s="1"/>
  <c r="FA245" i="3" s="1"/>
  <c r="EH227" i="3"/>
  <c r="EH232" i="3" s="1"/>
  <c r="EH237" i="3" s="1"/>
  <c r="EH247" i="3" s="1"/>
  <c r="DW227" i="3"/>
  <c r="DW232" i="3" s="1"/>
  <c r="DW237" i="3" s="1"/>
  <c r="DW239" i="3" s="1"/>
  <c r="AL227" i="3"/>
  <c r="AL232" i="3" s="1"/>
  <c r="AL237" i="3" s="1"/>
  <c r="AL247" i="3" s="1"/>
  <c r="BE248" i="3"/>
  <c r="CM223" i="3"/>
  <c r="CM224" i="3" s="1"/>
  <c r="CM337" i="3" s="1"/>
  <c r="EF223" i="3"/>
  <c r="EF224" i="3" s="1"/>
  <c r="EF337" i="3" s="1"/>
  <c r="W227" i="3"/>
  <c r="W232" i="3" s="1"/>
  <c r="W237" i="3" s="1"/>
  <c r="W248" i="3" s="1"/>
  <c r="FF227" i="3"/>
  <c r="FF232" i="3" s="1"/>
  <c r="FF237" i="3" s="1"/>
  <c r="FF245" i="3" s="1"/>
  <c r="BW227" i="3"/>
  <c r="BW232" i="3" s="1"/>
  <c r="BW237" i="3" s="1"/>
  <c r="BW248" i="3" s="1"/>
  <c r="CD239" i="3"/>
  <c r="H257" i="3"/>
  <c r="FJ227" i="3"/>
  <c r="FJ232" i="3" s="1"/>
  <c r="FJ237" i="3" s="1"/>
  <c r="FJ245" i="3" s="1"/>
  <c r="DE227" i="3"/>
  <c r="DE232" i="3" s="1"/>
  <c r="DE237" i="3" s="1"/>
  <c r="DE239" i="3" s="1"/>
  <c r="BK223" i="3"/>
  <c r="BK224" i="3" s="1"/>
  <c r="BK337" i="3" s="1"/>
  <c r="L223" i="3"/>
  <c r="L224" i="3" s="1"/>
  <c r="L337" i="3" s="1"/>
  <c r="BE245" i="3"/>
  <c r="G227" i="3"/>
  <c r="G232" i="3" s="1"/>
  <c r="G237" i="3" s="1"/>
  <c r="G239" i="3" s="1"/>
  <c r="FV223" i="3"/>
  <c r="FV224" i="3" s="1"/>
  <c r="FV337" i="3" s="1"/>
  <c r="DL223" i="3"/>
  <c r="DL224" i="3" s="1"/>
  <c r="DL337" i="3" s="1"/>
  <c r="CB227" i="3"/>
  <c r="CB232" i="3" s="1"/>
  <c r="CB237" i="3" s="1"/>
  <c r="CB248" i="3" s="1"/>
  <c r="CC239" i="3"/>
  <c r="CA227" i="3"/>
  <c r="CA232" i="3" s="1"/>
  <c r="CA237" i="3" s="1"/>
  <c r="CA248" i="3" s="1"/>
  <c r="BN223" i="3"/>
  <c r="BN224" i="3" s="1"/>
  <c r="BN337" i="3" s="1"/>
  <c r="AN227" i="3"/>
  <c r="AN232" i="3" s="1"/>
  <c r="AN237" i="3" s="1"/>
  <c r="AN245" i="3" s="1"/>
  <c r="BX227" i="3"/>
  <c r="BX232" i="3" s="1"/>
  <c r="BX237" i="3" s="1"/>
  <c r="BX239" i="3" s="1"/>
  <c r="BE247" i="3"/>
  <c r="FM227" i="3"/>
  <c r="FM232" i="3" s="1"/>
  <c r="FM237" i="3" s="1"/>
  <c r="FM257" i="3" s="1"/>
  <c r="DR223" i="3"/>
  <c r="DR224" i="3" s="1"/>
  <c r="DR337" i="3" s="1"/>
  <c r="EL223" i="3"/>
  <c r="EL224" i="3" s="1"/>
  <c r="EL337" i="3" s="1"/>
  <c r="EQ227" i="3"/>
  <c r="EQ232" i="3" s="1"/>
  <c r="EQ237" i="3" s="1"/>
  <c r="EQ247" i="3" s="1"/>
  <c r="CD248" i="3"/>
  <c r="BH248" i="3"/>
  <c r="FK223" i="3"/>
  <c r="FK224" i="3" s="1"/>
  <c r="FK337" i="3" s="1"/>
  <c r="EI223" i="3"/>
  <c r="EI224" i="3" s="1"/>
  <c r="EI337" i="3" s="1"/>
  <c r="CF227" i="3"/>
  <c r="CF232" i="3" s="1"/>
  <c r="CF237" i="3" s="1"/>
  <c r="CF247" i="3" s="1"/>
  <c r="AM227" i="3"/>
  <c r="AM232" i="3" s="1"/>
  <c r="AM237" i="3" s="1"/>
  <c r="AM239" i="3" s="1"/>
  <c r="EB227" i="3"/>
  <c r="EB232" i="3" s="1"/>
  <c r="EB237" i="3" s="1"/>
  <c r="AA227" i="3"/>
  <c r="AA232" i="3" s="1"/>
  <c r="AA237" i="3" s="1"/>
  <c r="AA239" i="3" s="1"/>
  <c r="CZ223" i="3"/>
  <c r="CZ224" i="3" s="1"/>
  <c r="CZ337" i="3" s="1"/>
  <c r="CU227" i="3"/>
  <c r="CU232" i="3" s="1"/>
  <c r="CU237" i="3" s="1"/>
  <c r="CU247" i="3" s="1"/>
  <c r="CQ239" i="3"/>
  <c r="CQ245" i="3"/>
  <c r="CQ248" i="3"/>
  <c r="CQ247" i="3"/>
  <c r="CQ257" i="3"/>
  <c r="C223" i="3"/>
  <c r="BR248" i="3"/>
  <c r="BR247" i="3"/>
  <c r="AU162" i="3"/>
  <c r="AU223" i="3" s="1"/>
  <c r="AU224" i="3" s="1"/>
  <c r="AU337" i="3" s="1"/>
  <c r="DP162" i="3"/>
  <c r="DP223" i="3" s="1"/>
  <c r="DP224" i="3" s="1"/>
  <c r="DP337" i="3" s="1"/>
  <c r="DC162" i="3"/>
  <c r="DC223" i="3" s="1"/>
  <c r="DC224" i="3" s="1"/>
  <c r="DC337" i="3" s="1"/>
  <c r="DH245" i="3"/>
  <c r="BR239" i="3"/>
  <c r="BR245" i="3"/>
  <c r="AI247" i="3"/>
  <c r="AI257" i="3"/>
  <c r="AI248" i="3"/>
  <c r="AI239" i="3"/>
  <c r="FX248" i="3"/>
  <c r="FX239" i="3"/>
  <c r="FX245" i="3"/>
  <c r="FX247" i="3"/>
  <c r="AK248" i="3"/>
  <c r="BI249" i="3"/>
  <c r="BI253" i="3" s="1"/>
  <c r="BI258" i="3" s="1"/>
  <c r="BI259" i="3" s="1"/>
  <c r="BI144" i="1" s="1"/>
  <c r="DV249" i="3"/>
  <c r="DV253" i="3" s="1"/>
  <c r="DV258" i="3" s="1"/>
  <c r="DV259" i="3" s="1"/>
  <c r="DV144" i="1" s="1"/>
  <c r="FT249" i="3"/>
  <c r="FT253" i="3" s="1"/>
  <c r="FT258" i="3" s="1"/>
  <c r="FT259" i="3" s="1"/>
  <c r="FT144" i="1" s="1"/>
  <c r="AK245" i="3"/>
  <c r="FE249" i="3"/>
  <c r="FE253" i="3" s="1"/>
  <c r="FE258" i="3" s="1"/>
  <c r="FE259" i="3" s="1"/>
  <c r="FE144" i="1" s="1"/>
  <c r="K249" i="3"/>
  <c r="K253" i="3" s="1"/>
  <c r="K258" i="3" s="1"/>
  <c r="K259" i="3" s="1"/>
  <c r="K144" i="1" s="1"/>
  <c r="AK239" i="3"/>
  <c r="AX249" i="3"/>
  <c r="AX253" i="3" s="1"/>
  <c r="AX258" i="3" s="1"/>
  <c r="AX259" i="3" s="1"/>
  <c r="AX144" i="1" s="1"/>
  <c r="AE249" i="3"/>
  <c r="AE253" i="3" s="1"/>
  <c r="AE258" i="3" s="1"/>
  <c r="AE259" i="3" s="1"/>
  <c r="AE144" i="1" s="1"/>
  <c r="AK247" i="3"/>
  <c r="BU248" i="3"/>
  <c r="EC249" i="3"/>
  <c r="EC253" i="3" s="1"/>
  <c r="EC258" i="3" s="1"/>
  <c r="EC259" i="3" s="1"/>
  <c r="EC144" i="1" s="1"/>
  <c r="FR245" i="3"/>
  <c r="BP249" i="3"/>
  <c r="BP253" i="3" s="1"/>
  <c r="BP258" i="3" s="1"/>
  <c r="BP259" i="3" s="1"/>
  <c r="BP144" i="1" s="1"/>
  <c r="FR247" i="3"/>
  <c r="BU247" i="3"/>
  <c r="FR239" i="3"/>
  <c r="FR248" i="3"/>
  <c r="BU257" i="3"/>
  <c r="BU239" i="3"/>
  <c r="EY227" i="3"/>
  <c r="EY232" i="3" s="1"/>
  <c r="EY237" i="3" s="1"/>
  <c r="EA248" i="3"/>
  <c r="EA247" i="3"/>
  <c r="EA257" i="3"/>
  <c r="EA239" i="3"/>
  <c r="C222" i="3"/>
  <c r="FZ222" i="3" s="1"/>
  <c r="FH249" i="9" l="1"/>
  <c r="FH253" i="9" s="1"/>
  <c r="FH258" i="9" s="1"/>
  <c r="FH259" i="9" s="1"/>
  <c r="FS249" i="9"/>
  <c r="FS253" i="9" s="1"/>
  <c r="FS258" i="9" s="1"/>
  <c r="FS259" i="9" s="1"/>
  <c r="AW249" i="9"/>
  <c r="AW253" i="9" s="1"/>
  <c r="AW258" i="9" s="1"/>
  <c r="AW259" i="9" s="1"/>
  <c r="CZ248" i="9"/>
  <c r="CZ247" i="9"/>
  <c r="CZ257" i="9"/>
  <c r="CZ239" i="9"/>
  <c r="DV249" i="9"/>
  <c r="DV253" i="9" s="1"/>
  <c r="DV258" i="9" s="1"/>
  <c r="DV259" i="9" s="1"/>
  <c r="BS239" i="9"/>
  <c r="ER249" i="9"/>
  <c r="ER253" i="9" s="1"/>
  <c r="ER258" i="9" s="1"/>
  <c r="ER259" i="9" s="1"/>
  <c r="BS247" i="9"/>
  <c r="BS257" i="9"/>
  <c r="BS245" i="9"/>
  <c r="EF247" i="9"/>
  <c r="EF257" i="9"/>
  <c r="EF248" i="9"/>
  <c r="EF245" i="9"/>
  <c r="DN239" i="9"/>
  <c r="DN257" i="9"/>
  <c r="DN245" i="9"/>
  <c r="DN248" i="9"/>
  <c r="DN247" i="9"/>
  <c r="CR264" i="9"/>
  <c r="CR270" i="9" s="1"/>
  <c r="CR273" i="9" s="1"/>
  <c r="CR290" i="9" s="1"/>
  <c r="FG289" i="9"/>
  <c r="AZ245" i="9"/>
  <c r="AZ248" i="9"/>
  <c r="DF239" i="9"/>
  <c r="DF257" i="9"/>
  <c r="DF247" i="9"/>
  <c r="DF248" i="9"/>
  <c r="DF245" i="9"/>
  <c r="AL249" i="9"/>
  <c r="AL253" i="9" s="1"/>
  <c r="AL258" i="9" s="1"/>
  <c r="AL259" i="9" s="1"/>
  <c r="BI249" i="9"/>
  <c r="BI253" i="9" s="1"/>
  <c r="BI258" i="9" s="1"/>
  <c r="BI259" i="9" s="1"/>
  <c r="BI264" i="9" s="1"/>
  <c r="BI270" i="9" s="1"/>
  <c r="BI273" i="9" s="1"/>
  <c r="DA249" i="9"/>
  <c r="DA253" i="9" s="1"/>
  <c r="DA258" i="9" s="1"/>
  <c r="DA259" i="9" s="1"/>
  <c r="DA289" i="9" s="1"/>
  <c r="AE249" i="9"/>
  <c r="AE253" i="9" s="1"/>
  <c r="AE258" i="9" s="1"/>
  <c r="AE259" i="9" s="1"/>
  <c r="AE264" i="9" s="1"/>
  <c r="AE270" i="9" s="1"/>
  <c r="AE273" i="9" s="1"/>
  <c r="DI257" i="9"/>
  <c r="DI248" i="9"/>
  <c r="DI239" i="9"/>
  <c r="DI247" i="9"/>
  <c r="DI245" i="9"/>
  <c r="W249" i="9"/>
  <c r="W253" i="9" s="1"/>
  <c r="W258" i="9" s="1"/>
  <c r="W259" i="9" s="1"/>
  <c r="BP249" i="9"/>
  <c r="BP253" i="9" s="1"/>
  <c r="BP258" i="9" s="1"/>
  <c r="BP259" i="9" s="1"/>
  <c r="AK249" i="9"/>
  <c r="AK253" i="9" s="1"/>
  <c r="AK258" i="9" s="1"/>
  <c r="AK259" i="9" s="1"/>
  <c r="AK264" i="9" s="1"/>
  <c r="AK270" i="9" s="1"/>
  <c r="AK273" i="9" s="1"/>
  <c r="EZ249" i="9"/>
  <c r="EZ253" i="9" s="1"/>
  <c r="EZ258" i="9" s="1"/>
  <c r="EZ259" i="9" s="1"/>
  <c r="EZ264" i="9" s="1"/>
  <c r="EZ270" i="9" s="1"/>
  <c r="EZ273" i="9" s="1"/>
  <c r="ET249" i="9"/>
  <c r="ET253" i="9" s="1"/>
  <c r="ET258" i="9" s="1"/>
  <c r="ET259" i="9" s="1"/>
  <c r="ET289" i="9" s="1"/>
  <c r="CT249" i="9"/>
  <c r="CT253" i="9" s="1"/>
  <c r="CT258" i="9" s="1"/>
  <c r="CT259" i="9" s="1"/>
  <c r="DM249" i="9"/>
  <c r="DM253" i="9" s="1"/>
  <c r="DM258" i="9" s="1"/>
  <c r="DW249" i="9"/>
  <c r="DW253" i="9" s="1"/>
  <c r="DW258" i="9" s="1"/>
  <c r="DW259" i="9" s="1"/>
  <c r="DW289" i="9" s="1"/>
  <c r="AZ247" i="9"/>
  <c r="BL249" i="9"/>
  <c r="BL253" i="9" s="1"/>
  <c r="BL258" i="9" s="1"/>
  <c r="BL259" i="9" s="1"/>
  <c r="BL289" i="9" s="1"/>
  <c r="EH249" i="9"/>
  <c r="EH253" i="9" s="1"/>
  <c r="EH258" i="9" s="1"/>
  <c r="EH259" i="9" s="1"/>
  <c r="EH289" i="9" s="1"/>
  <c r="EO249" i="9"/>
  <c r="EO253" i="9" s="1"/>
  <c r="EO258" i="9" s="1"/>
  <c r="EO259" i="9" s="1"/>
  <c r="BM249" i="9"/>
  <c r="BM253" i="9" s="1"/>
  <c r="BM258" i="9" s="1"/>
  <c r="BM259" i="9" s="1"/>
  <c r="DB289" i="9"/>
  <c r="DB264" i="9"/>
  <c r="DB270" i="9" s="1"/>
  <c r="DB273" i="9" s="1"/>
  <c r="AZ257" i="9"/>
  <c r="AZ239" i="9"/>
  <c r="FF249" i="9"/>
  <c r="FF253" i="9" s="1"/>
  <c r="FF258" i="9" s="1"/>
  <c r="FF259" i="9" s="1"/>
  <c r="FF289" i="9" s="1"/>
  <c r="EP289" i="9"/>
  <c r="EP264" i="9"/>
  <c r="EP270" i="9" s="1"/>
  <c r="EP273" i="9" s="1"/>
  <c r="Z289" i="9"/>
  <c r="Z264" i="9"/>
  <c r="Z270" i="9" s="1"/>
  <c r="Z273" i="9" s="1"/>
  <c r="AN249" i="9"/>
  <c r="AN253" i="9" s="1"/>
  <c r="AN258" i="9" s="1"/>
  <c r="AN259" i="9" s="1"/>
  <c r="AN264" i="9" s="1"/>
  <c r="AN270" i="9" s="1"/>
  <c r="AN273" i="9" s="1"/>
  <c r="EG249" i="9"/>
  <c r="EG253" i="9" s="1"/>
  <c r="EG258" i="9" s="1"/>
  <c r="EG259" i="9" s="1"/>
  <c r="EG289" i="9" s="1"/>
  <c r="AM249" i="9"/>
  <c r="AM253" i="9" s="1"/>
  <c r="AM258" i="9" s="1"/>
  <c r="AM259" i="9" s="1"/>
  <c r="AM264" i="9" s="1"/>
  <c r="AM270" i="9" s="1"/>
  <c r="AM273" i="9" s="1"/>
  <c r="DC264" i="9"/>
  <c r="DC270" i="9" s="1"/>
  <c r="DC273" i="9" s="1"/>
  <c r="DC289" i="9"/>
  <c r="CE289" i="9"/>
  <c r="CE264" i="9"/>
  <c r="CE270" i="9" s="1"/>
  <c r="CE273" i="9" s="1"/>
  <c r="Y257" i="9"/>
  <c r="Y247" i="9"/>
  <c r="Y239" i="9"/>
  <c r="Y248" i="9"/>
  <c r="Y245" i="9"/>
  <c r="DR257" i="9"/>
  <c r="DR239" i="9"/>
  <c r="DR248" i="9"/>
  <c r="DR245" i="9"/>
  <c r="DR247" i="9"/>
  <c r="AW264" i="9"/>
  <c r="AW270" i="9" s="1"/>
  <c r="AW273" i="9" s="1"/>
  <c r="AW289" i="9"/>
  <c r="CX239" i="9"/>
  <c r="CX257" i="9"/>
  <c r="CX247" i="9"/>
  <c r="CX248" i="9"/>
  <c r="CX245" i="9"/>
  <c r="AB257" i="9"/>
  <c r="AB239" i="9"/>
  <c r="AB245" i="9"/>
  <c r="AB247" i="9"/>
  <c r="AB248" i="9"/>
  <c r="AH245" i="9"/>
  <c r="AH248" i="9"/>
  <c r="AH257" i="9"/>
  <c r="AH247" i="9"/>
  <c r="AH239" i="9"/>
  <c r="ED257" i="9"/>
  <c r="ED239" i="9"/>
  <c r="ED248" i="9"/>
  <c r="ED245" i="9"/>
  <c r="ED247" i="9"/>
  <c r="EX249" i="9"/>
  <c r="EX253" i="9" s="1"/>
  <c r="EX258" i="9" s="1"/>
  <c r="EX259" i="9" s="1"/>
  <c r="BQ239" i="9"/>
  <c r="BQ257" i="9"/>
  <c r="BQ247" i="9"/>
  <c r="BQ245" i="9"/>
  <c r="BQ248" i="9"/>
  <c r="EI257" i="9"/>
  <c r="EI239" i="9"/>
  <c r="EI245" i="9"/>
  <c r="EI248" i="9"/>
  <c r="EI247" i="9"/>
  <c r="DL247" i="9"/>
  <c r="DL248" i="9"/>
  <c r="DL257" i="9"/>
  <c r="DL239" i="9"/>
  <c r="DL245" i="9"/>
  <c r="R239" i="9"/>
  <c r="R257" i="9"/>
  <c r="R248" i="9"/>
  <c r="R247" i="9"/>
  <c r="R245" i="9"/>
  <c r="ES249" i="9"/>
  <c r="ES253" i="9" s="1"/>
  <c r="ES258" i="9" s="1"/>
  <c r="ES259" i="9" s="1"/>
  <c r="BO247" i="9"/>
  <c r="BO245" i="9"/>
  <c r="BO248" i="9"/>
  <c r="BO239" i="9"/>
  <c r="BO257" i="9"/>
  <c r="CV289" i="9"/>
  <c r="CV264" i="9"/>
  <c r="CV270" i="9" s="1"/>
  <c r="CV273" i="9" s="1"/>
  <c r="CS289" i="9"/>
  <c r="CS264" i="9"/>
  <c r="CS270" i="9" s="1"/>
  <c r="CS273" i="9" s="1"/>
  <c r="DZ248" i="9"/>
  <c r="DZ239" i="9"/>
  <c r="DZ257" i="9"/>
  <c r="DZ245" i="9"/>
  <c r="DZ247" i="9"/>
  <c r="FM257" i="9"/>
  <c r="FM239" i="9"/>
  <c r="FM248" i="9"/>
  <c r="FM247" i="9"/>
  <c r="FM245" i="9"/>
  <c r="FZ223" i="9"/>
  <c r="C224" i="9"/>
  <c r="FU247" i="9"/>
  <c r="FU245" i="9"/>
  <c r="FU239" i="9"/>
  <c r="FU257" i="9"/>
  <c r="FU248" i="9"/>
  <c r="DV264" i="9"/>
  <c r="DV270" i="9" s="1"/>
  <c r="DV273" i="9" s="1"/>
  <c r="DV289" i="9"/>
  <c r="FG290" i="9"/>
  <c r="FG304" i="9" s="1"/>
  <c r="FG318" i="9" s="1"/>
  <c r="FG281" i="9"/>
  <c r="FG285" i="9" s="1"/>
  <c r="FG294" i="9" s="1"/>
  <c r="FG326" i="9"/>
  <c r="EB245" i="9"/>
  <c r="EB247" i="9"/>
  <c r="EB257" i="9"/>
  <c r="EB239" i="9"/>
  <c r="EB248" i="9"/>
  <c r="BG247" i="9"/>
  <c r="BG248" i="9"/>
  <c r="BG239" i="9"/>
  <c r="BG245" i="9"/>
  <c r="BG257" i="9"/>
  <c r="BE239" i="9"/>
  <c r="BE257" i="9"/>
  <c r="BE247" i="9"/>
  <c r="BE248" i="9"/>
  <c r="BE245" i="9"/>
  <c r="DE289" i="9"/>
  <c r="DE264" i="9"/>
  <c r="DE270" i="9" s="1"/>
  <c r="DE273" i="9" s="1"/>
  <c r="O239" i="9"/>
  <c r="O245" i="9"/>
  <c r="O248" i="9"/>
  <c r="O247" i="9"/>
  <c r="O257" i="9"/>
  <c r="DG264" i="9"/>
  <c r="DG270" i="9" s="1"/>
  <c r="DG273" i="9" s="1"/>
  <c r="DG289" i="9"/>
  <c r="G239" i="9"/>
  <c r="G257" i="9"/>
  <c r="G248" i="9"/>
  <c r="G245" i="9"/>
  <c r="G247" i="9"/>
  <c r="BK245" i="9"/>
  <c r="BK257" i="9"/>
  <c r="BK239" i="9"/>
  <c r="BK248" i="9"/>
  <c r="BK247" i="9"/>
  <c r="AU289" i="9"/>
  <c r="AU264" i="9"/>
  <c r="AU270" i="9" s="1"/>
  <c r="AU273" i="9" s="1"/>
  <c r="FH264" i="9"/>
  <c r="FH270" i="9" s="1"/>
  <c r="FH273" i="9" s="1"/>
  <c r="FH289" i="9"/>
  <c r="EA239" i="9"/>
  <c r="EA257" i="9"/>
  <c r="EA245" i="9"/>
  <c r="EA247" i="9"/>
  <c r="EA248" i="9"/>
  <c r="V249" i="9"/>
  <c r="V253" i="9" s="1"/>
  <c r="V258" i="9" s="1"/>
  <c r="V259" i="9" s="1"/>
  <c r="BC247" i="9"/>
  <c r="BC239" i="9"/>
  <c r="BC245" i="9"/>
  <c r="BC257" i="9"/>
  <c r="BC248" i="9"/>
  <c r="BV239" i="9"/>
  <c r="BV257" i="9"/>
  <c r="BV247" i="9"/>
  <c r="BV245" i="9"/>
  <c r="BV248" i="9"/>
  <c r="BD257" i="9"/>
  <c r="BD245" i="9"/>
  <c r="BD248" i="9"/>
  <c r="BD247" i="9"/>
  <c r="BD239" i="9"/>
  <c r="BB245" i="9"/>
  <c r="BB239" i="9"/>
  <c r="BB257" i="9"/>
  <c r="BB247" i="9"/>
  <c r="BB248" i="9"/>
  <c r="AJ249" i="9"/>
  <c r="AJ253" i="9" s="1"/>
  <c r="AJ258" i="9" s="1"/>
  <c r="AJ259" i="9" s="1"/>
  <c r="CR296" i="9"/>
  <c r="CR303" i="9"/>
  <c r="CR82" i="9"/>
  <c r="BN248" i="9"/>
  <c r="BN245" i="9"/>
  <c r="BN257" i="9"/>
  <c r="BN239" i="9"/>
  <c r="BN247" i="9"/>
  <c r="FO239" i="9"/>
  <c r="FO257" i="9"/>
  <c r="FO245" i="9"/>
  <c r="FO248" i="9"/>
  <c r="FO247" i="9"/>
  <c r="BY249" i="9"/>
  <c r="BY253" i="9" s="1"/>
  <c r="BY258" i="9" s="1"/>
  <c r="BY259" i="9" s="1"/>
  <c r="AV249" i="9"/>
  <c r="AV253" i="9" s="1"/>
  <c r="AV258" i="9" s="1"/>
  <c r="AV259" i="9" s="1"/>
  <c r="CF249" i="9"/>
  <c r="CF253" i="9" s="1"/>
  <c r="CF258" i="9" s="1"/>
  <c r="CF259" i="9" s="1"/>
  <c r="U249" i="9"/>
  <c r="U253" i="9" s="1"/>
  <c r="U258" i="9" s="1"/>
  <c r="U259" i="9" s="1"/>
  <c r="FA239" i="9"/>
  <c r="FA257" i="9"/>
  <c r="FA248" i="9"/>
  <c r="FA245" i="9"/>
  <c r="FA247" i="9"/>
  <c r="CO257" i="9"/>
  <c r="CO239" i="9"/>
  <c r="CO247" i="9"/>
  <c r="CO248" i="9"/>
  <c r="CO245" i="9"/>
  <c r="BF257" i="9"/>
  <c r="BF239" i="9"/>
  <c r="BF247" i="9"/>
  <c r="BF245" i="9"/>
  <c r="BF248" i="9"/>
  <c r="T249" i="9"/>
  <c r="T253" i="9" s="1"/>
  <c r="T258" i="9" s="1"/>
  <c r="T259" i="9" s="1"/>
  <c r="DO247" i="9"/>
  <c r="DO239" i="9"/>
  <c r="DO257" i="9"/>
  <c r="DO245" i="9"/>
  <c r="DO248" i="9"/>
  <c r="DM259" i="9"/>
  <c r="CN257" i="9"/>
  <c r="CN239" i="9"/>
  <c r="CN245" i="9"/>
  <c r="CN248" i="9"/>
  <c r="CN247" i="9"/>
  <c r="Q239" i="9"/>
  <c r="Q257" i="9"/>
  <c r="Q247" i="9"/>
  <c r="Q245" i="9"/>
  <c r="Q248" i="9"/>
  <c r="AQ249" i="9"/>
  <c r="AQ253" i="9" s="1"/>
  <c r="AQ258" i="9" s="1"/>
  <c r="AQ259" i="9" s="1"/>
  <c r="EE249" i="9"/>
  <c r="EE253" i="9" s="1"/>
  <c r="EE258" i="9" s="1"/>
  <c r="EE259" i="9" s="1"/>
  <c r="FS264" i="9"/>
  <c r="FS270" i="9" s="1"/>
  <c r="FS273" i="9" s="1"/>
  <c r="FS289" i="9"/>
  <c r="CJ247" i="9"/>
  <c r="CJ245" i="9"/>
  <c r="CJ239" i="9"/>
  <c r="CJ257" i="9"/>
  <c r="CJ248" i="9"/>
  <c r="CH249" i="9"/>
  <c r="CH253" i="9" s="1"/>
  <c r="CH258" i="9" s="1"/>
  <c r="CH259" i="9" s="1"/>
  <c r="AD239" i="9"/>
  <c r="AD257" i="9"/>
  <c r="AD245" i="9"/>
  <c r="AD247" i="9"/>
  <c r="AD248" i="9"/>
  <c r="FN248" i="9"/>
  <c r="FN239" i="9"/>
  <c r="FN245" i="9"/>
  <c r="FN247" i="9"/>
  <c r="FN257" i="9"/>
  <c r="DQ248" i="9"/>
  <c r="DQ247" i="9"/>
  <c r="DQ245" i="9"/>
  <c r="DQ257" i="9"/>
  <c r="DQ239" i="9"/>
  <c r="AY249" i="9"/>
  <c r="AY253" i="9" s="1"/>
  <c r="AY258" i="9" s="1"/>
  <c r="AY259" i="9" s="1"/>
  <c r="DD249" i="9"/>
  <c r="DD253" i="9" s="1"/>
  <c r="DD258" i="9" s="1"/>
  <c r="DD259" i="9" s="1"/>
  <c r="DU249" i="9"/>
  <c r="DU253" i="9" s="1"/>
  <c r="DU258" i="9" s="1"/>
  <c r="DU259" i="9" s="1"/>
  <c r="CA264" i="9"/>
  <c r="CA270" i="9" s="1"/>
  <c r="CA273" i="9" s="1"/>
  <c r="CA289" i="9"/>
  <c r="CG264" i="9"/>
  <c r="CG270" i="9" s="1"/>
  <c r="CG273" i="9" s="1"/>
  <c r="CG289" i="9"/>
  <c r="CC249" i="9"/>
  <c r="CC253" i="9" s="1"/>
  <c r="CC258" i="9" s="1"/>
  <c r="CC259" i="9" s="1"/>
  <c r="FP239" i="9"/>
  <c r="FP247" i="9"/>
  <c r="FP257" i="9"/>
  <c r="FP245" i="9"/>
  <c r="FP248" i="9"/>
  <c r="EL248" i="9"/>
  <c r="EL239" i="9"/>
  <c r="EL257" i="9"/>
  <c r="EL245" i="9"/>
  <c r="EL247" i="9"/>
  <c r="FX264" i="9"/>
  <c r="FX270" i="9" s="1"/>
  <c r="FX273" i="9" s="1"/>
  <c r="FX289" i="9"/>
  <c r="BX289" i="9"/>
  <c r="BX264" i="9"/>
  <c r="BX270" i="9" s="1"/>
  <c r="BX273" i="9" s="1"/>
  <c r="CI247" i="9"/>
  <c r="CI245" i="9"/>
  <c r="CI239" i="9"/>
  <c r="CI248" i="9"/>
  <c r="CI257" i="9"/>
  <c r="DJ239" i="9"/>
  <c r="DJ257" i="9"/>
  <c r="DJ248" i="9"/>
  <c r="DJ247" i="9"/>
  <c r="DJ245" i="9"/>
  <c r="EM249" i="9"/>
  <c r="EM253" i="9" s="1"/>
  <c r="EM258" i="9" s="1"/>
  <c r="EM259" i="9" s="1"/>
  <c r="EF249" i="9"/>
  <c r="EF253" i="9" s="1"/>
  <c r="EF258" i="9" s="1"/>
  <c r="AC245" i="9"/>
  <c r="AC257" i="9"/>
  <c r="AC239" i="9"/>
  <c r="AC248" i="9"/>
  <c r="AC247" i="9"/>
  <c r="FW249" i="9"/>
  <c r="FW253" i="9" s="1"/>
  <c r="FW258" i="9" s="1"/>
  <c r="FW259" i="9" s="1"/>
  <c r="AI249" i="9"/>
  <c r="AI253" i="9" s="1"/>
  <c r="AI258" i="9" s="1"/>
  <c r="AI259" i="9" s="1"/>
  <c r="DX264" i="9"/>
  <c r="DX270" i="9" s="1"/>
  <c r="DX273" i="9" s="1"/>
  <c r="DX289" i="9"/>
  <c r="AP239" i="9"/>
  <c r="AP248" i="9"/>
  <c r="AP247" i="9"/>
  <c r="AP245" i="9"/>
  <c r="AP257" i="9"/>
  <c r="FJ239" i="9"/>
  <c r="FJ257" i="9"/>
  <c r="FJ245" i="9"/>
  <c r="FJ248" i="9"/>
  <c r="FJ247" i="9"/>
  <c r="BR248" i="9"/>
  <c r="BR239" i="9"/>
  <c r="BR257" i="9"/>
  <c r="BR247" i="9"/>
  <c r="BR245" i="9"/>
  <c r="FB249" i="9"/>
  <c r="FB253" i="9" s="1"/>
  <c r="FB258" i="9" s="1"/>
  <c r="FB259" i="9" s="1"/>
  <c r="EC289" i="9"/>
  <c r="EC264" i="9"/>
  <c r="EC270" i="9" s="1"/>
  <c r="EC273" i="9" s="1"/>
  <c r="EY247" i="9"/>
  <c r="EY245" i="9"/>
  <c r="EY239" i="9"/>
  <c r="EY248" i="9"/>
  <c r="EY257" i="9"/>
  <c r="BT264" i="9"/>
  <c r="BT270" i="9" s="1"/>
  <c r="BT273" i="9" s="1"/>
  <c r="BT289" i="9"/>
  <c r="F239" i="9"/>
  <c r="F257" i="9"/>
  <c r="F248" i="9"/>
  <c r="F245" i="9"/>
  <c r="F247" i="9"/>
  <c r="BM289" i="9"/>
  <c r="BM264" i="9"/>
  <c r="BM270" i="9" s="1"/>
  <c r="BM273" i="9" s="1"/>
  <c r="AF249" i="9"/>
  <c r="AF253" i="9" s="1"/>
  <c r="AF258" i="9" s="1"/>
  <c r="AF259" i="9" s="1"/>
  <c r="DS239" i="9"/>
  <c r="DS257" i="9"/>
  <c r="DS245" i="9"/>
  <c r="DS248" i="9"/>
  <c r="DS247" i="9"/>
  <c r="J239" i="9"/>
  <c r="J245" i="9"/>
  <c r="J248" i="9"/>
  <c r="J247" i="9"/>
  <c r="J257" i="9"/>
  <c r="X249" i="9"/>
  <c r="X253" i="9" s="1"/>
  <c r="X258" i="9" s="1"/>
  <c r="X259" i="9" s="1"/>
  <c r="EK257" i="9"/>
  <c r="EK247" i="9"/>
  <c r="EK248" i="9"/>
  <c r="EK239" i="9"/>
  <c r="EK245" i="9"/>
  <c r="FC239" i="9"/>
  <c r="FC257" i="9"/>
  <c r="FC245" i="9"/>
  <c r="FC247" i="9"/>
  <c r="FC248" i="9"/>
  <c r="S257" i="9"/>
  <c r="S239" i="9"/>
  <c r="S245" i="9"/>
  <c r="S248" i="9"/>
  <c r="S247" i="9"/>
  <c r="EJ239" i="9"/>
  <c r="EJ257" i="9"/>
  <c r="EJ247" i="9"/>
  <c r="EJ248" i="9"/>
  <c r="EJ245" i="9"/>
  <c r="P249" i="9"/>
  <c r="P253" i="9" s="1"/>
  <c r="P258" i="9" s="1"/>
  <c r="P259" i="9" s="1"/>
  <c r="EV249" i="9"/>
  <c r="EV253" i="9" s="1"/>
  <c r="EV258" i="9" s="1"/>
  <c r="EV259" i="9" s="1"/>
  <c r="K249" i="9"/>
  <c r="K253" i="9" s="1"/>
  <c r="K258" i="9" s="1"/>
  <c r="K259" i="9" s="1"/>
  <c r="FQ248" i="9"/>
  <c r="FQ247" i="9"/>
  <c r="FQ245" i="9"/>
  <c r="FQ239" i="9"/>
  <c r="FQ257" i="9"/>
  <c r="I248" i="9"/>
  <c r="I245" i="9"/>
  <c r="I247" i="9"/>
  <c r="I257" i="9"/>
  <c r="I239" i="9"/>
  <c r="DY289" i="9"/>
  <c r="DY264" i="9"/>
  <c r="DY270" i="9" s="1"/>
  <c r="DY273" i="9" s="1"/>
  <c r="EQ248" i="9"/>
  <c r="EQ257" i="9"/>
  <c r="EQ247" i="9"/>
  <c r="EQ239" i="9"/>
  <c r="EQ245" i="9"/>
  <c r="DK247" i="9"/>
  <c r="DK239" i="9"/>
  <c r="DK257" i="9"/>
  <c r="DK240" i="9"/>
  <c r="DK245" i="9"/>
  <c r="DK248" i="9"/>
  <c r="CD264" i="9"/>
  <c r="CD270" i="9" s="1"/>
  <c r="CD273" i="9" s="1"/>
  <c r="CD289" i="9"/>
  <c r="DT249" i="9"/>
  <c r="DT253" i="9" s="1"/>
  <c r="DT258" i="9" s="1"/>
  <c r="DT259" i="9" s="1"/>
  <c r="AO239" i="9"/>
  <c r="AO257" i="9"/>
  <c r="AO248" i="9"/>
  <c r="AO245" i="9"/>
  <c r="AO247" i="9"/>
  <c r="CL248" i="9"/>
  <c r="CL247" i="9"/>
  <c r="CL257" i="9"/>
  <c r="CL245" i="9"/>
  <c r="CL239" i="9"/>
  <c r="BJ257" i="9"/>
  <c r="BJ239" i="9"/>
  <c r="BJ248" i="9"/>
  <c r="BJ245" i="9"/>
  <c r="BJ247" i="9"/>
  <c r="EW248" i="9"/>
  <c r="EW245" i="9"/>
  <c r="EW239" i="9"/>
  <c r="EW257" i="9"/>
  <c r="EW247" i="9"/>
  <c r="FR289" i="9"/>
  <c r="FR264" i="9"/>
  <c r="FR270" i="9" s="1"/>
  <c r="FR273" i="9" s="1"/>
  <c r="L248" i="9"/>
  <c r="L247" i="9"/>
  <c r="L239" i="9"/>
  <c r="L257" i="9"/>
  <c r="L245" i="9"/>
  <c r="CB239" i="9"/>
  <c r="CB257" i="9"/>
  <c r="CB248" i="9"/>
  <c r="CB247" i="9"/>
  <c r="CB245" i="9"/>
  <c r="BZ249" i="9"/>
  <c r="BZ253" i="9" s="1"/>
  <c r="BZ258" i="9" s="1"/>
  <c r="BZ259" i="9" s="1"/>
  <c r="CK248" i="9"/>
  <c r="CK247" i="9"/>
  <c r="CK245" i="9"/>
  <c r="CK257" i="9"/>
  <c r="CK239" i="9"/>
  <c r="FI257" i="9"/>
  <c r="FI239" i="9"/>
  <c r="FI245" i="9"/>
  <c r="FI247" i="9"/>
  <c r="FI248" i="9"/>
  <c r="DP264" i="9"/>
  <c r="DP270" i="9" s="1"/>
  <c r="DP273" i="9" s="1"/>
  <c r="DP289" i="9"/>
  <c r="W264" i="9"/>
  <c r="W270" i="9" s="1"/>
  <c r="W273" i="9" s="1"/>
  <c r="W289" i="9"/>
  <c r="CP245" i="9"/>
  <c r="CP239" i="9"/>
  <c r="CP257" i="9"/>
  <c r="CP248" i="9"/>
  <c r="CP247" i="9"/>
  <c r="AR247" i="9"/>
  <c r="AR245" i="9"/>
  <c r="AR239" i="9"/>
  <c r="AR257" i="9"/>
  <c r="AR248" i="9"/>
  <c r="AT247" i="9"/>
  <c r="AT248" i="9"/>
  <c r="AT245" i="9"/>
  <c r="AT239" i="9"/>
  <c r="AT257" i="9"/>
  <c r="CQ248" i="9"/>
  <c r="CQ247" i="9"/>
  <c r="CQ245" i="9"/>
  <c r="CQ257" i="9"/>
  <c r="CQ239" i="9"/>
  <c r="FK239" i="9"/>
  <c r="FK257" i="9"/>
  <c r="FK247" i="9"/>
  <c r="FK248" i="9"/>
  <c r="FK245" i="9"/>
  <c r="CM239" i="9"/>
  <c r="CM257" i="9"/>
  <c r="CM245" i="9"/>
  <c r="CM248" i="9"/>
  <c r="CM247" i="9"/>
  <c r="EU257" i="9"/>
  <c r="EU239" i="9"/>
  <c r="EU245" i="9"/>
  <c r="EU247" i="9"/>
  <c r="EU248" i="9"/>
  <c r="AA248" i="9"/>
  <c r="AA245" i="9"/>
  <c r="AA257" i="9"/>
  <c r="AA239" i="9"/>
  <c r="AA247" i="9"/>
  <c r="ER289" i="9"/>
  <c r="ER264" i="9"/>
  <c r="ER270" i="9" s="1"/>
  <c r="ER273" i="9" s="1"/>
  <c r="FD249" i="9"/>
  <c r="FD253" i="9" s="1"/>
  <c r="FD258" i="9" s="1"/>
  <c r="FD259" i="9" s="1"/>
  <c r="FE249" i="9"/>
  <c r="FE253" i="9" s="1"/>
  <c r="FE258" i="9" s="1"/>
  <c r="FE259" i="9" s="1"/>
  <c r="M239" i="9"/>
  <c r="M257" i="9"/>
  <c r="M248" i="9"/>
  <c r="M245" i="9"/>
  <c r="M247" i="9"/>
  <c r="BW245" i="9"/>
  <c r="BW257" i="9"/>
  <c r="BW247" i="9"/>
  <c r="BW239" i="9"/>
  <c r="BW248" i="9"/>
  <c r="CY249" i="9"/>
  <c r="CY253" i="9" s="1"/>
  <c r="CY258" i="9" s="1"/>
  <c r="CY259" i="9" s="1"/>
  <c r="CW249" i="9"/>
  <c r="CW253" i="9" s="1"/>
  <c r="CW258" i="9" s="1"/>
  <c r="CW259" i="9" s="1"/>
  <c r="AS257" i="9"/>
  <c r="AS239" i="9"/>
  <c r="AS247" i="9"/>
  <c r="AS248" i="9"/>
  <c r="AS245" i="9"/>
  <c r="EN247" i="9"/>
  <c r="EN245" i="9"/>
  <c r="EN239" i="9"/>
  <c r="EN248" i="9"/>
  <c r="EN257" i="9"/>
  <c r="FV248" i="9"/>
  <c r="FV239" i="9"/>
  <c r="FV257" i="9"/>
  <c r="FV245" i="9"/>
  <c r="FV247" i="9"/>
  <c r="CZ249" i="9"/>
  <c r="CZ253" i="9" s="1"/>
  <c r="CZ258" i="9" s="1"/>
  <c r="CZ259" i="9" s="1"/>
  <c r="CU257" i="9"/>
  <c r="CU239" i="9"/>
  <c r="CU245" i="9"/>
  <c r="CU248" i="9"/>
  <c r="CU247" i="9"/>
  <c r="E229" i="9"/>
  <c r="E232" i="9" s="1"/>
  <c r="E237" i="9" s="1"/>
  <c r="FZ201" i="9"/>
  <c r="FL239" i="9"/>
  <c r="FL257" i="9"/>
  <c r="FL247" i="9"/>
  <c r="FL245" i="9"/>
  <c r="FL248" i="9"/>
  <c r="DH245" i="9"/>
  <c r="DH248" i="9"/>
  <c r="DH247" i="9"/>
  <c r="DH239" i="9"/>
  <c r="DH257" i="9"/>
  <c r="BA257" i="9"/>
  <c r="BA239" i="9"/>
  <c r="BA247" i="9"/>
  <c r="BA248" i="9"/>
  <c r="BA245" i="9"/>
  <c r="BH257" i="9"/>
  <c r="BH239" i="9"/>
  <c r="BH245" i="9"/>
  <c r="BH247" i="9"/>
  <c r="BH248" i="9"/>
  <c r="BU264" i="9"/>
  <c r="BU270" i="9" s="1"/>
  <c r="BU273" i="9" s="1"/>
  <c r="BU289" i="9"/>
  <c r="AX249" i="9"/>
  <c r="AX253" i="9" s="1"/>
  <c r="AX258" i="9" s="1"/>
  <c r="AX259" i="9" s="1"/>
  <c r="FT249" i="9"/>
  <c r="FT253" i="9" s="1"/>
  <c r="FT258" i="9" s="1"/>
  <c r="FT259" i="9" s="1"/>
  <c r="D257" i="9"/>
  <c r="D248" i="9"/>
  <c r="D239" i="9"/>
  <c r="D245" i="9"/>
  <c r="D247" i="9"/>
  <c r="H247" i="9"/>
  <c r="H239" i="9"/>
  <c r="H257" i="9"/>
  <c r="H245" i="9"/>
  <c r="H248" i="9"/>
  <c r="AG248" i="9"/>
  <c r="AG245" i="9"/>
  <c r="AG257" i="9"/>
  <c r="AG239" i="9"/>
  <c r="AG247" i="9"/>
  <c r="N247" i="9"/>
  <c r="N257" i="9"/>
  <c r="N239" i="9"/>
  <c r="N248" i="9"/>
  <c r="N245" i="9"/>
  <c r="AB249" i="3"/>
  <c r="AB253" i="3" s="1"/>
  <c r="AB258" i="3" s="1"/>
  <c r="BL249" i="3"/>
  <c r="BL253" i="3" s="1"/>
  <c r="BL258" i="3" s="1"/>
  <c r="BL259" i="3" s="1"/>
  <c r="ES249" i="3"/>
  <c r="ES253" i="3" s="1"/>
  <c r="ES258" i="3" s="1"/>
  <c r="ES259" i="3" s="1"/>
  <c r="ES144" i="1" s="1"/>
  <c r="AW248" i="3"/>
  <c r="AW257" i="3"/>
  <c r="AW245" i="3"/>
  <c r="DH247" i="3"/>
  <c r="FG289" i="3"/>
  <c r="FE289" i="3"/>
  <c r="EP264" i="3"/>
  <c r="EP270" i="3" s="1"/>
  <c r="EP273" i="3" s="1"/>
  <c r="EP326" i="3" s="1"/>
  <c r="K289" i="3"/>
  <c r="AS289" i="3"/>
  <c r="AS296" i="3" s="1"/>
  <c r="BP289" i="3"/>
  <c r="FT289" i="3"/>
  <c r="E289" i="3"/>
  <c r="E296" i="3" s="1"/>
  <c r="AX289" i="3"/>
  <c r="DV289" i="3"/>
  <c r="BI289" i="3"/>
  <c r="EX289" i="3"/>
  <c r="AF289" i="3"/>
  <c r="AF82" i="3" s="1"/>
  <c r="EC289" i="3"/>
  <c r="EC296" i="3" s="1"/>
  <c r="AE289" i="3"/>
  <c r="AB259" i="3"/>
  <c r="AB144" i="1" s="1"/>
  <c r="DA247" i="3"/>
  <c r="AQ249" i="3"/>
  <c r="AQ253" i="3" s="1"/>
  <c r="AQ258" i="3" s="1"/>
  <c r="AQ259" i="3" s="1"/>
  <c r="AQ144" i="1" s="1"/>
  <c r="DA248" i="3"/>
  <c r="DA245" i="3"/>
  <c r="X249" i="3"/>
  <c r="X253" i="3" s="1"/>
  <c r="X258" i="3" s="1"/>
  <c r="X259" i="3" s="1"/>
  <c r="X144" i="1" s="1"/>
  <c r="DA239" i="3"/>
  <c r="DB249" i="3"/>
  <c r="DB253" i="3" s="1"/>
  <c r="DB258" i="3" s="1"/>
  <c r="DB259" i="3" s="1"/>
  <c r="DB144" i="1" s="1"/>
  <c r="EW249" i="3"/>
  <c r="EW253" i="3" s="1"/>
  <c r="EW258" i="3" s="1"/>
  <c r="EW259" i="3" s="1"/>
  <c r="EW144" i="1" s="1"/>
  <c r="EV249" i="3"/>
  <c r="EV253" i="3" s="1"/>
  <c r="EV258" i="3" s="1"/>
  <c r="EV259" i="3" s="1"/>
  <c r="EV144" i="1" s="1"/>
  <c r="DX247" i="3"/>
  <c r="DX248" i="3"/>
  <c r="CT289" i="3"/>
  <c r="CT264" i="3"/>
  <c r="CT270" i="3" s="1"/>
  <c r="CT273" i="3" s="1"/>
  <c r="CT326" i="3" s="1"/>
  <c r="DX245" i="3"/>
  <c r="DH248" i="3"/>
  <c r="DX257" i="3"/>
  <c r="DH257" i="3"/>
  <c r="AF264" i="3"/>
  <c r="AF270" i="3" s="1"/>
  <c r="AF273" i="3" s="1"/>
  <c r="AF290" i="3" s="1"/>
  <c r="CI249" i="3"/>
  <c r="CI253" i="3" s="1"/>
  <c r="CI258" i="3" s="1"/>
  <c r="CI259" i="3" s="1"/>
  <c r="CI144" i="1" s="1"/>
  <c r="FS247" i="3"/>
  <c r="FS248" i="3"/>
  <c r="FS239" i="3"/>
  <c r="FS245" i="3"/>
  <c r="EM249" i="3"/>
  <c r="EM253" i="3" s="1"/>
  <c r="EM258" i="3" s="1"/>
  <c r="EM259" i="3" s="1"/>
  <c r="EM144" i="1" s="1"/>
  <c r="DM249" i="3"/>
  <c r="DM253" i="3" s="1"/>
  <c r="DM258" i="3" s="1"/>
  <c r="DM259" i="3" s="1"/>
  <c r="DM144" i="1" s="1"/>
  <c r="CL249" i="3"/>
  <c r="CL253" i="3" s="1"/>
  <c r="CL258" i="3" s="1"/>
  <c r="CL259" i="3" s="1"/>
  <c r="CL144" i="1" s="1"/>
  <c r="AS264" i="3"/>
  <c r="AS270" i="3" s="1"/>
  <c r="AS273" i="3" s="1"/>
  <c r="AS326" i="3" s="1"/>
  <c r="ER247" i="3"/>
  <c r="AT249" i="3"/>
  <c r="AT253" i="3" s="1"/>
  <c r="AT258" i="3" s="1"/>
  <c r="AT259" i="3" s="1"/>
  <c r="AT144" i="1" s="1"/>
  <c r="E264" i="3"/>
  <c r="E270" i="3" s="1"/>
  <c r="E273" i="3" s="1"/>
  <c r="E290" i="3" s="1"/>
  <c r="FD249" i="3"/>
  <c r="FD253" i="3" s="1"/>
  <c r="FD258" i="3" s="1"/>
  <c r="FD259" i="3" s="1"/>
  <c r="FD144" i="1" s="1"/>
  <c r="CO249" i="3"/>
  <c r="CO253" i="3" s="1"/>
  <c r="CO258" i="3" s="1"/>
  <c r="CO259" i="3" s="1"/>
  <c r="CO144" i="1" s="1"/>
  <c r="Z249" i="3"/>
  <c r="Z253" i="3" s="1"/>
  <c r="Z258" i="3" s="1"/>
  <c r="Z259" i="3" s="1"/>
  <c r="Z144" i="1" s="1"/>
  <c r="AD249" i="3"/>
  <c r="AD253" i="3" s="1"/>
  <c r="AD258" i="3" s="1"/>
  <c r="AD259" i="3" s="1"/>
  <c r="AD144" i="1" s="1"/>
  <c r="ER245" i="3"/>
  <c r="DF227" i="3"/>
  <c r="DF232" i="3" s="1"/>
  <c r="DF237" i="3" s="1"/>
  <c r="DF239" i="3" s="1"/>
  <c r="BO245" i="3"/>
  <c r="EX264" i="3"/>
  <c r="EX270" i="3" s="1"/>
  <c r="EX273" i="3" s="1"/>
  <c r="EX326" i="3" s="1"/>
  <c r="BZ257" i="3"/>
  <c r="EG249" i="3"/>
  <c r="EG253" i="3" s="1"/>
  <c r="EG258" i="3" s="1"/>
  <c r="EG259" i="3" s="1"/>
  <c r="EG144" i="1" s="1"/>
  <c r="CS249" i="3"/>
  <c r="CS253" i="3" s="1"/>
  <c r="CS258" i="3" s="1"/>
  <c r="CS259" i="3" s="1"/>
  <c r="CS144" i="1" s="1"/>
  <c r="ER257" i="3"/>
  <c r="ER248" i="3"/>
  <c r="CH245" i="3"/>
  <c r="CH247" i="3"/>
  <c r="CH257" i="3"/>
  <c r="R245" i="3"/>
  <c r="FB239" i="3"/>
  <c r="FV227" i="3"/>
  <c r="FV232" i="3" s="1"/>
  <c r="FV237" i="3" s="1"/>
  <c r="FV257" i="3" s="1"/>
  <c r="BY249" i="3"/>
  <c r="BY253" i="3" s="1"/>
  <c r="BY258" i="3" s="1"/>
  <c r="BY259" i="3" s="1"/>
  <c r="BY144" i="1" s="1"/>
  <c r="FH248" i="3"/>
  <c r="FH257" i="3"/>
  <c r="BC227" i="3"/>
  <c r="BC232" i="3" s="1"/>
  <c r="BC237" i="3" s="1"/>
  <c r="BC245" i="3" s="1"/>
  <c r="CV249" i="3"/>
  <c r="CV253" i="3" s="1"/>
  <c r="CV258" i="3" s="1"/>
  <c r="CV259" i="3" s="1"/>
  <c r="CV144" i="1" s="1"/>
  <c r="Q247" i="3"/>
  <c r="Q257" i="3"/>
  <c r="AJ257" i="3"/>
  <c r="Q239" i="3"/>
  <c r="O248" i="3"/>
  <c r="O257" i="3"/>
  <c r="BT257" i="3"/>
  <c r="BT239" i="3"/>
  <c r="BT245" i="3"/>
  <c r="BT248" i="3"/>
  <c r="EN245" i="3"/>
  <c r="EN247" i="3"/>
  <c r="DS248" i="3"/>
  <c r="DS247" i="3"/>
  <c r="DS239" i="3"/>
  <c r="EP289" i="3"/>
  <c r="EP82" i="3" s="1"/>
  <c r="DS245" i="3"/>
  <c r="BQ227" i="3"/>
  <c r="BQ232" i="3" s="1"/>
  <c r="BQ237" i="3" s="1"/>
  <c r="BQ245" i="3" s="1"/>
  <c r="DR227" i="3"/>
  <c r="DR232" i="3" s="1"/>
  <c r="DR237" i="3" s="1"/>
  <c r="DR239" i="3" s="1"/>
  <c r="D227" i="3"/>
  <c r="D232" i="3" s="1"/>
  <c r="D237" i="3" s="1"/>
  <c r="FG264" i="3"/>
  <c r="FG270" i="3" s="1"/>
  <c r="FG273" i="3" s="1"/>
  <c r="FG281" i="3" s="1"/>
  <c r="FG285" i="3" s="1"/>
  <c r="FG327" i="3" s="1"/>
  <c r="R248" i="3"/>
  <c r="EN248" i="3"/>
  <c r="R257" i="3"/>
  <c r="EN239" i="3"/>
  <c r="R247" i="3"/>
  <c r="DN227" i="3"/>
  <c r="DN232" i="3" s="1"/>
  <c r="DN237" i="3" s="1"/>
  <c r="BA227" i="3"/>
  <c r="BA232" i="3" s="1"/>
  <c r="BA237" i="3" s="1"/>
  <c r="DJ227" i="3"/>
  <c r="DJ232" i="3" s="1"/>
  <c r="DJ237" i="3" s="1"/>
  <c r="S227" i="3"/>
  <c r="S232" i="3" s="1"/>
  <c r="S237" i="3" s="1"/>
  <c r="S248" i="3" s="1"/>
  <c r="FA239" i="3"/>
  <c r="FA257" i="3"/>
  <c r="FA247" i="3"/>
  <c r="FA248" i="3"/>
  <c r="EO249" i="3"/>
  <c r="EO253" i="3" s="1"/>
  <c r="EO258" i="3" s="1"/>
  <c r="EO259" i="3" s="1"/>
  <c r="EO144" i="1" s="1"/>
  <c r="DT249" i="3"/>
  <c r="DT253" i="3" s="1"/>
  <c r="DT258" i="3" s="1"/>
  <c r="DT259" i="3" s="1"/>
  <c r="DT144" i="1" s="1"/>
  <c r="EP281" i="3"/>
  <c r="EP285" i="3" s="1"/>
  <c r="EP294" i="3" s="1"/>
  <c r="BO257" i="3"/>
  <c r="BX245" i="3"/>
  <c r="BO248" i="3"/>
  <c r="BO239" i="3"/>
  <c r="CN245" i="3"/>
  <c r="CN247" i="3"/>
  <c r="CN257" i="3"/>
  <c r="AY257" i="3"/>
  <c r="CN248" i="3"/>
  <c r="CW249" i="3"/>
  <c r="CW253" i="3" s="1"/>
  <c r="CW258" i="3" s="1"/>
  <c r="CW259" i="3" s="1"/>
  <c r="CW144" i="1" s="1"/>
  <c r="CA247" i="3"/>
  <c r="AG257" i="3"/>
  <c r="AC245" i="3"/>
  <c r="ED257" i="3"/>
  <c r="FK227" i="3"/>
  <c r="FK232" i="3" s="1"/>
  <c r="FK237" i="3" s="1"/>
  <c r="V249" i="3"/>
  <c r="V253" i="3" s="1"/>
  <c r="V258" i="3" s="1"/>
  <c r="V259" i="3" s="1"/>
  <c r="V144" i="1" s="1"/>
  <c r="AC247" i="3"/>
  <c r="BB227" i="3"/>
  <c r="BB232" i="3" s="1"/>
  <c r="BB237" i="3" s="1"/>
  <c r="BB257" i="3" s="1"/>
  <c r="DO227" i="3"/>
  <c r="DO232" i="3" s="1"/>
  <c r="DO237" i="3" s="1"/>
  <c r="DO247" i="3" s="1"/>
  <c r="CZ227" i="3"/>
  <c r="CZ232" i="3" s="1"/>
  <c r="CZ237" i="3" s="1"/>
  <c r="AG248" i="3"/>
  <c r="AZ227" i="3"/>
  <c r="AZ232" i="3" s="1"/>
  <c r="AZ237" i="3" s="1"/>
  <c r="AZ248" i="3" s="1"/>
  <c r="AG239" i="3"/>
  <c r="AG247" i="3"/>
  <c r="J227" i="3"/>
  <c r="J232" i="3" s="1"/>
  <c r="J237" i="3" s="1"/>
  <c r="J239" i="3" s="1"/>
  <c r="CC249" i="3"/>
  <c r="CC253" i="3" s="1"/>
  <c r="CC258" i="3" s="1"/>
  <c r="CC259" i="3" s="1"/>
  <c r="CC144" i="1" s="1"/>
  <c r="CY247" i="3"/>
  <c r="FM239" i="3"/>
  <c r="CY257" i="3"/>
  <c r="CP249" i="3"/>
  <c r="CP253" i="3" s="1"/>
  <c r="CP258" i="3" s="1"/>
  <c r="CP259" i="3" s="1"/>
  <c r="CP144" i="1" s="1"/>
  <c r="O239" i="3"/>
  <c r="FJ247" i="3"/>
  <c r="W247" i="3"/>
  <c r="EZ249" i="3"/>
  <c r="EZ253" i="3" s="1"/>
  <c r="EZ258" i="3" s="1"/>
  <c r="EZ259" i="3" s="1"/>
  <c r="EZ144" i="1" s="1"/>
  <c r="FJ257" i="3"/>
  <c r="FJ248" i="3"/>
  <c r="CK249" i="3"/>
  <c r="CK253" i="3" s="1"/>
  <c r="CK258" i="3" s="1"/>
  <c r="CK259" i="3" s="1"/>
  <c r="CK144" i="1" s="1"/>
  <c r="U249" i="3"/>
  <c r="U253" i="3" s="1"/>
  <c r="U258" i="3" s="1"/>
  <c r="U259" i="3" s="1"/>
  <c r="U144" i="1" s="1"/>
  <c r="T249" i="3"/>
  <c r="T253" i="3" s="1"/>
  <c r="T258" i="3" s="1"/>
  <c r="T259" i="3" s="1"/>
  <c r="T144" i="1" s="1"/>
  <c r="O245" i="3"/>
  <c r="W245" i="3"/>
  <c r="CH248" i="3"/>
  <c r="CB257" i="3"/>
  <c r="CY239" i="3"/>
  <c r="CB239" i="3"/>
  <c r="CD249" i="3"/>
  <c r="CD253" i="3" s="1"/>
  <c r="CD258" i="3" s="1"/>
  <c r="CD259" i="3" s="1"/>
  <c r="CD144" i="1" s="1"/>
  <c r="FJ239" i="3"/>
  <c r="CY245" i="3"/>
  <c r="FM245" i="3"/>
  <c r="FM248" i="3"/>
  <c r="CF239" i="3"/>
  <c r="BX247" i="3"/>
  <c r="DQ247" i="3"/>
  <c r="CM227" i="3"/>
  <c r="CM232" i="3" s="1"/>
  <c r="CM237" i="3" s="1"/>
  <c r="CM257" i="3" s="1"/>
  <c r="EF227" i="3"/>
  <c r="EF232" i="3" s="1"/>
  <c r="EF237" i="3" s="1"/>
  <c r="EF257" i="3" s="1"/>
  <c r="FP239" i="3"/>
  <c r="FI245" i="3"/>
  <c r="FI248" i="3"/>
  <c r="FI257" i="3"/>
  <c r="FH245" i="3"/>
  <c r="DI227" i="3"/>
  <c r="DI232" i="3" s="1"/>
  <c r="DI237" i="3" s="1"/>
  <c r="DI247" i="3" s="1"/>
  <c r="DG257" i="3"/>
  <c r="FQ248" i="3"/>
  <c r="DG248" i="3"/>
  <c r="FH247" i="3"/>
  <c r="BX257" i="3"/>
  <c r="AP227" i="3"/>
  <c r="AP232" i="3" s="1"/>
  <c r="AP237" i="3" s="1"/>
  <c r="FQ245" i="3"/>
  <c r="N247" i="3"/>
  <c r="FW257" i="3"/>
  <c r="FQ239" i="3"/>
  <c r="N257" i="3"/>
  <c r="N245" i="3"/>
  <c r="Q245" i="3"/>
  <c r="EI227" i="3"/>
  <c r="EI232" i="3" s="1"/>
  <c r="EI237" i="3" s="1"/>
  <c r="FQ257" i="3"/>
  <c r="CE249" i="3"/>
  <c r="CE253" i="3" s="1"/>
  <c r="CE258" i="3" s="1"/>
  <c r="CE259" i="3" s="1"/>
  <c r="CE144" i="1" s="1"/>
  <c r="CF248" i="3"/>
  <c r="W257" i="3"/>
  <c r="FM247" i="3"/>
  <c r="EJ227" i="3"/>
  <c r="EJ232" i="3" s="1"/>
  <c r="EJ237" i="3" s="1"/>
  <c r="EJ247" i="3" s="1"/>
  <c r="FI239" i="3"/>
  <c r="FN239" i="3"/>
  <c r="FN247" i="3"/>
  <c r="FN248" i="3"/>
  <c r="FN245" i="3"/>
  <c r="FN257" i="3"/>
  <c r="N248" i="3"/>
  <c r="BX248" i="3"/>
  <c r="W239" i="3"/>
  <c r="DL227" i="3"/>
  <c r="DL232" i="3" s="1"/>
  <c r="DL237" i="3" s="1"/>
  <c r="DL247" i="3" s="1"/>
  <c r="ET249" i="3"/>
  <c r="ET253" i="3" s="1"/>
  <c r="ET258" i="3" s="1"/>
  <c r="ET259" i="3" s="1"/>
  <c r="ET144" i="1" s="1"/>
  <c r="FB257" i="3"/>
  <c r="BM249" i="3"/>
  <c r="BM253" i="3" s="1"/>
  <c r="BM258" i="3" s="1"/>
  <c r="BM259" i="3" s="1"/>
  <c r="BM144" i="1" s="1"/>
  <c r="CB247" i="3"/>
  <c r="FB247" i="3"/>
  <c r="CB245" i="3"/>
  <c r="FB248" i="3"/>
  <c r="DU249" i="3"/>
  <c r="DU253" i="3" s="1"/>
  <c r="DU258" i="3" s="1"/>
  <c r="DU259" i="3" s="1"/>
  <c r="DU144" i="1" s="1"/>
  <c r="AC248" i="3"/>
  <c r="AJ245" i="3"/>
  <c r="EK239" i="3"/>
  <c r="BZ245" i="3"/>
  <c r="EK248" i="3"/>
  <c r="EK247" i="3"/>
  <c r="DK240" i="3"/>
  <c r="AJ247" i="3"/>
  <c r="BZ247" i="3"/>
  <c r="AJ248" i="3"/>
  <c r="CF257" i="3"/>
  <c r="BZ248" i="3"/>
  <c r="FP247" i="3"/>
  <c r="FP248" i="3"/>
  <c r="FP245" i="3"/>
  <c r="AC239" i="3"/>
  <c r="BR249" i="3"/>
  <c r="BR253" i="3" s="1"/>
  <c r="BR258" i="3" s="1"/>
  <c r="BR259" i="3" s="1"/>
  <c r="BR144" i="1" s="1"/>
  <c r="EK257" i="3"/>
  <c r="BV248" i="3"/>
  <c r="AL239" i="3"/>
  <c r="FF248" i="3"/>
  <c r="P239" i="3"/>
  <c r="AR248" i="3"/>
  <c r="FF239" i="3"/>
  <c r="EQ248" i="3"/>
  <c r="CG247" i="3"/>
  <c r="CF245" i="3"/>
  <c r="DG245" i="3"/>
  <c r="CG248" i="3"/>
  <c r="AV239" i="3"/>
  <c r="DK239" i="3"/>
  <c r="DY247" i="3"/>
  <c r="DG247" i="3"/>
  <c r="CG239" i="3"/>
  <c r="AN239" i="3"/>
  <c r="BD247" i="3"/>
  <c r="DY257" i="3"/>
  <c r="I257" i="3"/>
  <c r="I248" i="3"/>
  <c r="I247" i="3"/>
  <c r="I245" i="3"/>
  <c r="I239" i="3"/>
  <c r="EH245" i="3"/>
  <c r="BW247" i="3"/>
  <c r="ED245" i="3"/>
  <c r="CG257" i="3"/>
  <c r="CA245" i="3"/>
  <c r="AA245" i="3"/>
  <c r="BD257" i="3"/>
  <c r="FO227" i="3"/>
  <c r="FO232" i="3" s="1"/>
  <c r="FO237" i="3" s="1"/>
  <c r="FO239" i="3" s="1"/>
  <c r="DY248" i="3"/>
  <c r="G245" i="3"/>
  <c r="EQ257" i="3"/>
  <c r="FW239" i="3"/>
  <c r="AV247" i="3"/>
  <c r="BD239" i="3"/>
  <c r="BG227" i="3"/>
  <c r="BG232" i="3" s="1"/>
  <c r="BG237" i="3" s="1"/>
  <c r="EH257" i="3"/>
  <c r="EQ239" i="3"/>
  <c r="AN257" i="3"/>
  <c r="DY239" i="3"/>
  <c r="DK248" i="3"/>
  <c r="BD245" i="3"/>
  <c r="BS227" i="3"/>
  <c r="BS232" i="3" s="1"/>
  <c r="BS237" i="3" s="1"/>
  <c r="BS248" i="3" s="1"/>
  <c r="AH227" i="3"/>
  <c r="AH232" i="3" s="1"/>
  <c r="AH237" i="3" s="1"/>
  <c r="BW239" i="3"/>
  <c r="FW247" i="3"/>
  <c r="AL257" i="3"/>
  <c r="AV248" i="3"/>
  <c r="DK247" i="3"/>
  <c r="FU245" i="3"/>
  <c r="FU248" i="3"/>
  <c r="FU257" i="3"/>
  <c r="FU239" i="3"/>
  <c r="FU247" i="3"/>
  <c r="AL245" i="3"/>
  <c r="AA247" i="3"/>
  <c r="EH239" i="3"/>
  <c r="BW245" i="3"/>
  <c r="AN248" i="3"/>
  <c r="AV245" i="3"/>
  <c r="DK257" i="3"/>
  <c r="G248" i="3"/>
  <c r="L227" i="3"/>
  <c r="L232" i="3" s="1"/>
  <c r="L237" i="3" s="1"/>
  <c r="F227" i="3"/>
  <c r="F232" i="3" s="1"/>
  <c r="F237" i="3" s="1"/>
  <c r="F239" i="3" s="1"/>
  <c r="AO227" i="3"/>
  <c r="AO232" i="3" s="1"/>
  <c r="AO237" i="3" s="1"/>
  <c r="ED239" i="3"/>
  <c r="AN247" i="3"/>
  <c r="BW257" i="3"/>
  <c r="ED247" i="3"/>
  <c r="CA239" i="3"/>
  <c r="CA257" i="3"/>
  <c r="G247" i="3"/>
  <c r="EH248" i="3"/>
  <c r="EQ245" i="3"/>
  <c r="FW248" i="3"/>
  <c r="AL248" i="3"/>
  <c r="CX227" i="3"/>
  <c r="CX232" i="3" s="1"/>
  <c r="CX237" i="3" s="1"/>
  <c r="CX257" i="3" s="1"/>
  <c r="EU227" i="3"/>
  <c r="EU232" i="3" s="1"/>
  <c r="EU237" i="3" s="1"/>
  <c r="CU245" i="3"/>
  <c r="DZ245" i="3"/>
  <c r="AA248" i="3"/>
  <c r="EE245" i="3"/>
  <c r="FC248" i="3"/>
  <c r="EE247" i="3"/>
  <c r="CU239" i="3"/>
  <c r="CU257" i="3"/>
  <c r="DZ239" i="3"/>
  <c r="DE247" i="3"/>
  <c r="AA257" i="3"/>
  <c r="EE257" i="3"/>
  <c r="CU248" i="3"/>
  <c r="EE239" i="3"/>
  <c r="AY247" i="3"/>
  <c r="AR247" i="3"/>
  <c r="DE248" i="3"/>
  <c r="DE245" i="3"/>
  <c r="AR239" i="3"/>
  <c r="DE257" i="3"/>
  <c r="BE249" i="3"/>
  <c r="BE253" i="3" s="1"/>
  <c r="BE258" i="3" s="1"/>
  <c r="BE259" i="3" s="1"/>
  <c r="BE144" i="1" s="1"/>
  <c r="H249" i="3"/>
  <c r="H253" i="3" s="1"/>
  <c r="H258" i="3" s="1"/>
  <c r="H259" i="3" s="1"/>
  <c r="H144" i="1" s="1"/>
  <c r="DZ248" i="3"/>
  <c r="BH249" i="3"/>
  <c r="BH253" i="3" s="1"/>
  <c r="BH258" i="3" s="1"/>
  <c r="BH259" i="3" s="1"/>
  <c r="BH144" i="1" s="1"/>
  <c r="DZ247" i="3"/>
  <c r="FC247" i="3"/>
  <c r="AY239" i="3"/>
  <c r="FC239" i="3"/>
  <c r="AY248" i="3"/>
  <c r="FC245" i="3"/>
  <c r="AR257" i="3"/>
  <c r="G257" i="3"/>
  <c r="BV247" i="3"/>
  <c r="P245" i="3"/>
  <c r="Y247" i="3"/>
  <c r="DQ245" i="3"/>
  <c r="CJ227" i="3"/>
  <c r="CJ232" i="3" s="1"/>
  <c r="CJ237" i="3" s="1"/>
  <c r="CJ248" i="3" s="1"/>
  <c r="BJ239" i="3"/>
  <c r="BJ248" i="3"/>
  <c r="DC227" i="3"/>
  <c r="DC232" i="3" s="1"/>
  <c r="DC237" i="3" s="1"/>
  <c r="DC257" i="3" s="1"/>
  <c r="BJ257" i="3"/>
  <c r="CQ249" i="3"/>
  <c r="CQ253" i="3" s="1"/>
  <c r="CQ258" i="3" s="1"/>
  <c r="CQ259" i="3" s="1"/>
  <c r="CQ144" i="1" s="1"/>
  <c r="CR248" i="3"/>
  <c r="DP227" i="3"/>
  <c r="DP232" i="3" s="1"/>
  <c r="DP237" i="3" s="1"/>
  <c r="DP248" i="3" s="1"/>
  <c r="EL227" i="3"/>
  <c r="EL232" i="3" s="1"/>
  <c r="EL237" i="3" s="1"/>
  <c r="BJ247" i="3"/>
  <c r="M248" i="3"/>
  <c r="M247" i="3"/>
  <c r="M257" i="3"/>
  <c r="M245" i="3"/>
  <c r="M239" i="3"/>
  <c r="DD257" i="3"/>
  <c r="FL257" i="3"/>
  <c r="BF249" i="3"/>
  <c r="BF253" i="3" s="1"/>
  <c r="BF258" i="3" s="1"/>
  <c r="BF259" i="3" s="1"/>
  <c r="BF144" i="1" s="1"/>
  <c r="DD239" i="3"/>
  <c r="Y245" i="3"/>
  <c r="DQ239" i="3"/>
  <c r="AM257" i="3"/>
  <c r="FL248" i="3"/>
  <c r="DW245" i="3"/>
  <c r="DQ248" i="3"/>
  <c r="AM247" i="3"/>
  <c r="FL247" i="3"/>
  <c r="CR245" i="3"/>
  <c r="CR247" i="3"/>
  <c r="DW247" i="3"/>
  <c r="DW257" i="3"/>
  <c r="AM248" i="3"/>
  <c r="FL239" i="3"/>
  <c r="CR239" i="3"/>
  <c r="P257" i="3"/>
  <c r="Y257" i="3"/>
  <c r="FF247" i="3"/>
  <c r="AM245" i="3"/>
  <c r="BN227" i="3"/>
  <c r="BN232" i="3" s="1"/>
  <c r="BN237" i="3" s="1"/>
  <c r="BN257" i="3" s="1"/>
  <c r="BV239" i="3"/>
  <c r="DD245" i="3"/>
  <c r="DD248" i="3"/>
  <c r="P248" i="3"/>
  <c r="Y239" i="3"/>
  <c r="DW248" i="3"/>
  <c r="AU227" i="3"/>
  <c r="AU232" i="3" s="1"/>
  <c r="AU237" i="3" s="1"/>
  <c r="AU245" i="3" s="1"/>
  <c r="FF257" i="3"/>
  <c r="BV245" i="3"/>
  <c r="FZ201" i="3"/>
  <c r="BK227" i="3"/>
  <c r="BK232" i="3" s="1"/>
  <c r="BK237" i="3" s="1"/>
  <c r="EB245" i="3"/>
  <c r="EB239" i="3"/>
  <c r="EB248" i="3"/>
  <c r="EB257" i="3"/>
  <c r="EB247" i="3"/>
  <c r="FZ162" i="3"/>
  <c r="FZ223" i="3"/>
  <c r="AI249" i="3"/>
  <c r="AI253" i="3" s="1"/>
  <c r="AI258" i="3" s="1"/>
  <c r="AI259" i="3" s="1"/>
  <c r="AI144" i="1" s="1"/>
  <c r="FX249" i="3"/>
  <c r="FX253" i="3" s="1"/>
  <c r="FX258" i="3" s="1"/>
  <c r="FX259" i="3" s="1"/>
  <c r="FX144" i="1" s="1"/>
  <c r="FG82" i="3"/>
  <c r="EX296" i="3"/>
  <c r="BI264" i="3"/>
  <c r="BI270" i="3" s="1"/>
  <c r="BI273" i="3" s="1"/>
  <c r="BI326" i="3" s="1"/>
  <c r="DV264" i="3"/>
  <c r="DV270" i="3" s="1"/>
  <c r="DV273" i="3" s="1"/>
  <c r="DV281" i="3" s="1"/>
  <c r="DV285" i="3" s="1"/>
  <c r="DV327" i="3" s="1"/>
  <c r="FR249" i="3"/>
  <c r="FR253" i="3" s="1"/>
  <c r="FR258" i="3" s="1"/>
  <c r="FR259" i="3" s="1"/>
  <c r="FR144" i="1" s="1"/>
  <c r="FE264" i="3"/>
  <c r="FE270" i="3" s="1"/>
  <c r="FE273" i="3" s="1"/>
  <c r="FE281" i="3" s="1"/>
  <c r="FE285" i="3" s="1"/>
  <c r="FE327" i="3" s="1"/>
  <c r="FT264" i="3"/>
  <c r="FT270" i="3" s="1"/>
  <c r="FT273" i="3" s="1"/>
  <c r="FT281" i="3" s="1"/>
  <c r="FT285" i="3" s="1"/>
  <c r="EC264" i="3"/>
  <c r="EC270" i="3" s="1"/>
  <c r="EC273" i="3" s="1"/>
  <c r="EC326" i="3" s="1"/>
  <c r="K264" i="3"/>
  <c r="K270" i="3" s="1"/>
  <c r="K273" i="3" s="1"/>
  <c r="K326" i="3" s="1"/>
  <c r="AK249" i="3"/>
  <c r="AK253" i="3" s="1"/>
  <c r="AK258" i="3" s="1"/>
  <c r="AK259" i="3" s="1"/>
  <c r="AK144" i="1" s="1"/>
  <c r="BU249" i="3"/>
  <c r="BU253" i="3" s="1"/>
  <c r="BU258" i="3" s="1"/>
  <c r="BU259" i="3" s="1"/>
  <c r="BU144" i="1" s="1"/>
  <c r="AE264" i="3"/>
  <c r="AE270" i="3" s="1"/>
  <c r="AE273" i="3" s="1"/>
  <c r="BP264" i="3"/>
  <c r="BP270" i="3" s="1"/>
  <c r="BP273" i="3" s="1"/>
  <c r="BP326" i="3" s="1"/>
  <c r="BL264" i="3"/>
  <c r="BL270" i="3" s="1"/>
  <c r="BL273" i="3" s="1"/>
  <c r="BL326" i="3" s="1"/>
  <c r="AX264" i="3"/>
  <c r="AX270" i="3" s="1"/>
  <c r="AX273" i="3" s="1"/>
  <c r="AX326" i="3" s="1"/>
  <c r="EY239" i="3"/>
  <c r="EY245" i="3"/>
  <c r="EY248" i="3"/>
  <c r="EY257" i="3"/>
  <c r="EY247" i="3"/>
  <c r="EA249" i="3"/>
  <c r="EA253" i="3" s="1"/>
  <c r="EA258" i="3" s="1"/>
  <c r="EA259" i="3" s="1"/>
  <c r="EA144" i="1" s="1"/>
  <c r="ES264" i="3"/>
  <c r="ES270" i="3" s="1"/>
  <c r="ES273" i="3" s="1"/>
  <c r="ES290" i="3" s="1"/>
  <c r="ES304" i="3" s="1"/>
  <c r="ES318" i="3" s="1"/>
  <c r="EX82" i="3"/>
  <c r="FG296" i="3"/>
  <c r="E82" i="3"/>
  <c r="AQ264" i="3"/>
  <c r="AQ270" i="3" s="1"/>
  <c r="AQ273" i="3" s="1"/>
  <c r="C224" i="3"/>
  <c r="C337" i="3" s="1"/>
  <c r="BS249" i="9" l="1"/>
  <c r="BS253" i="9" s="1"/>
  <c r="BS258" i="9" s="1"/>
  <c r="BS259" i="9" s="1"/>
  <c r="EH264" i="9"/>
  <c r="EH270" i="9" s="1"/>
  <c r="EH273" i="9" s="1"/>
  <c r="DW264" i="9"/>
  <c r="DW270" i="9" s="1"/>
  <c r="DW273" i="9" s="1"/>
  <c r="DW326" i="9" s="1"/>
  <c r="AK289" i="9"/>
  <c r="DN249" i="9"/>
  <c r="DN253" i="9" s="1"/>
  <c r="DN258" i="9" s="1"/>
  <c r="DN259" i="9" s="1"/>
  <c r="BS264" i="9"/>
  <c r="BS270" i="9" s="1"/>
  <c r="BS273" i="9" s="1"/>
  <c r="BS290" i="9" s="1"/>
  <c r="BS304" i="9" s="1"/>
  <c r="BS318" i="9" s="1"/>
  <c r="BS289" i="9"/>
  <c r="BS303" i="9" s="1"/>
  <c r="BS309" i="9" s="1"/>
  <c r="EF259" i="9"/>
  <c r="EF264" i="9" s="1"/>
  <c r="EF270" i="9" s="1"/>
  <c r="EF273" i="9" s="1"/>
  <c r="DA264" i="9"/>
  <c r="DA270" i="9" s="1"/>
  <c r="DA273" i="9" s="1"/>
  <c r="DA326" i="9" s="1"/>
  <c r="FG292" i="9"/>
  <c r="FG298" i="9" s="1"/>
  <c r="CR281" i="9"/>
  <c r="CR326" i="9"/>
  <c r="BL264" i="9"/>
  <c r="BL270" i="9" s="1"/>
  <c r="BL273" i="9" s="1"/>
  <c r="BL326" i="9" s="1"/>
  <c r="DI249" i="9"/>
  <c r="DI253" i="9" s="1"/>
  <c r="DI258" i="9" s="1"/>
  <c r="DI259" i="9" s="1"/>
  <c r="CX249" i="9"/>
  <c r="CX253" i="9" s="1"/>
  <c r="CX258" i="9" s="1"/>
  <c r="CX259" i="9" s="1"/>
  <c r="AN289" i="9"/>
  <c r="AN82" i="9" s="1"/>
  <c r="DF249" i="9"/>
  <c r="DF253" i="9" s="1"/>
  <c r="DF258" i="9" s="1"/>
  <c r="DF259" i="9" s="1"/>
  <c r="AZ249" i="9"/>
  <c r="AZ253" i="9" s="1"/>
  <c r="AZ258" i="9" s="1"/>
  <c r="AZ259" i="9" s="1"/>
  <c r="AZ264" i="9" s="1"/>
  <c r="AZ270" i="9" s="1"/>
  <c r="AZ273" i="9" s="1"/>
  <c r="AM289" i="9"/>
  <c r="Y249" i="9"/>
  <c r="Y253" i="9" s="1"/>
  <c r="Y258" i="9" s="1"/>
  <c r="Y259" i="9" s="1"/>
  <c r="Y264" i="9" s="1"/>
  <c r="Y270" i="9" s="1"/>
  <c r="Y273" i="9" s="1"/>
  <c r="ES289" i="3"/>
  <c r="ES296" i="3" s="1"/>
  <c r="BL289" i="3"/>
  <c r="BL296" i="3" s="1"/>
  <c r="BL144" i="1"/>
  <c r="L249" i="9"/>
  <c r="L253" i="9" s="1"/>
  <c r="L258" i="9" s="1"/>
  <c r="L259" i="9" s="1"/>
  <c r="L289" i="9" s="1"/>
  <c r="FF264" i="9"/>
  <c r="FF270" i="9" s="1"/>
  <c r="FF273" i="9" s="1"/>
  <c r="FF290" i="9" s="1"/>
  <c r="AE289" i="9"/>
  <c r="BI289" i="9"/>
  <c r="BI303" i="9" s="1"/>
  <c r="FG82" i="9"/>
  <c r="FG296" i="9"/>
  <c r="FG303" i="9"/>
  <c r="R249" i="9"/>
  <c r="R253" i="9" s="1"/>
  <c r="R258" i="9" s="1"/>
  <c r="R259" i="9" s="1"/>
  <c r="DZ249" i="9"/>
  <c r="DZ253" i="9" s="1"/>
  <c r="DZ258" i="9" s="1"/>
  <c r="DZ259" i="9" s="1"/>
  <c r="DZ264" i="9" s="1"/>
  <c r="DZ270" i="9" s="1"/>
  <c r="DZ273" i="9" s="1"/>
  <c r="ET264" i="9"/>
  <c r="ET270" i="9" s="1"/>
  <c r="ET273" i="9" s="1"/>
  <c r="ET326" i="9" s="1"/>
  <c r="FA249" i="9"/>
  <c r="FA253" i="9" s="1"/>
  <c r="FA258" i="9" s="1"/>
  <c r="FA259" i="9" s="1"/>
  <c r="FG327" i="9"/>
  <c r="FG334" i="9" s="1"/>
  <c r="N249" i="9"/>
  <c r="N253" i="9" s="1"/>
  <c r="N258" i="9" s="1"/>
  <c r="N259" i="9" s="1"/>
  <c r="N264" i="9" s="1"/>
  <c r="N270" i="9" s="1"/>
  <c r="N273" i="9" s="1"/>
  <c r="CU249" i="9"/>
  <c r="CU253" i="9" s="1"/>
  <c r="CU258" i="9" s="1"/>
  <c r="CU259" i="9" s="1"/>
  <c r="CU289" i="9" s="1"/>
  <c r="EN249" i="9"/>
  <c r="EN253" i="9" s="1"/>
  <c r="EN258" i="9" s="1"/>
  <c r="EN259" i="9" s="1"/>
  <c r="EN264" i="9" s="1"/>
  <c r="EN270" i="9" s="1"/>
  <c r="EN273" i="9" s="1"/>
  <c r="DK249" i="9"/>
  <c r="DK253" i="9" s="1"/>
  <c r="DK258" i="9" s="1"/>
  <c r="DK259" i="9" s="1"/>
  <c r="DK289" i="9" s="1"/>
  <c r="BF249" i="9"/>
  <c r="BF253" i="9" s="1"/>
  <c r="BF258" i="9" s="1"/>
  <c r="BF259" i="9" s="1"/>
  <c r="BF289" i="9" s="1"/>
  <c r="BB249" i="9"/>
  <c r="BB253" i="9" s="1"/>
  <c r="BB258" i="9" s="1"/>
  <c r="BB259" i="9" s="1"/>
  <c r="BB289" i="9" s="1"/>
  <c r="FG275" i="9"/>
  <c r="AA249" i="9"/>
  <c r="AA253" i="9" s="1"/>
  <c r="AA258" i="9" s="1"/>
  <c r="AA259" i="9" s="1"/>
  <c r="AC249" i="9"/>
  <c r="AC253" i="9" s="1"/>
  <c r="AC258" i="9" s="1"/>
  <c r="AC259" i="9" s="1"/>
  <c r="AC289" i="9" s="1"/>
  <c r="BN249" i="9"/>
  <c r="BN253" i="9" s="1"/>
  <c r="BN258" i="9" s="1"/>
  <c r="BN259" i="9" s="1"/>
  <c r="BN289" i="9" s="1"/>
  <c r="EB249" i="9"/>
  <c r="EB253" i="9" s="1"/>
  <c r="EB258" i="9" s="1"/>
  <c r="EB259" i="9" s="1"/>
  <c r="DB82" i="9"/>
  <c r="DB296" i="9"/>
  <c r="DB303" i="9"/>
  <c r="AS249" i="9"/>
  <c r="AS253" i="9" s="1"/>
  <c r="AS258" i="9" s="1"/>
  <c r="AS259" i="9" s="1"/>
  <c r="AS289" i="9" s="1"/>
  <c r="FK249" i="9"/>
  <c r="FK253" i="9" s="1"/>
  <c r="FK258" i="9" s="1"/>
  <c r="FK259" i="9" s="1"/>
  <c r="AT249" i="9"/>
  <c r="AT253" i="9" s="1"/>
  <c r="AT258" i="9" s="1"/>
  <c r="AT259" i="9" s="1"/>
  <c r="J249" i="9"/>
  <c r="J253" i="9" s="1"/>
  <c r="J258" i="9" s="1"/>
  <c r="J259" i="9" s="1"/>
  <c r="J289" i="9" s="1"/>
  <c r="DB281" i="9"/>
  <c r="DB285" i="9" s="1"/>
  <c r="DB290" i="9"/>
  <c r="DB326" i="9"/>
  <c r="DQ249" i="9"/>
  <c r="DQ253" i="9" s="1"/>
  <c r="DQ258" i="9" s="1"/>
  <c r="DQ259" i="9" s="1"/>
  <c r="Z326" i="9"/>
  <c r="Z290" i="9"/>
  <c r="Z281" i="9"/>
  <c r="Z82" i="9"/>
  <c r="Z303" i="9"/>
  <c r="Z296" i="9"/>
  <c r="FV249" i="9"/>
  <c r="FV253" i="9" s="1"/>
  <c r="FV258" i="9" s="1"/>
  <c r="FV259" i="9" s="1"/>
  <c r="FV289" i="9" s="1"/>
  <c r="BG249" i="9"/>
  <c r="BG253" i="9" s="1"/>
  <c r="BG258" i="9" s="1"/>
  <c r="BG259" i="9" s="1"/>
  <c r="EG264" i="9"/>
  <c r="EG270" i="9" s="1"/>
  <c r="EG273" i="9" s="1"/>
  <c r="EG281" i="9" s="1"/>
  <c r="EP326" i="9"/>
  <c r="EP281" i="9"/>
  <c r="EP290" i="9"/>
  <c r="FQ249" i="9"/>
  <c r="FQ253" i="9" s="1"/>
  <c r="FQ258" i="9" s="1"/>
  <c r="FQ259" i="9" s="1"/>
  <c r="FQ264" i="9" s="1"/>
  <c r="FQ270" i="9" s="1"/>
  <c r="FQ273" i="9" s="1"/>
  <c r="BV249" i="9"/>
  <c r="BV253" i="9" s="1"/>
  <c r="BV258" i="9" s="1"/>
  <c r="BV259" i="9" s="1"/>
  <c r="EP296" i="9"/>
  <c r="EP82" i="9"/>
  <c r="EP303" i="9"/>
  <c r="EZ289" i="9"/>
  <c r="EZ82" i="9" s="1"/>
  <c r="AB249" i="9"/>
  <c r="AB253" i="9" s="1"/>
  <c r="AB258" i="9" s="1"/>
  <c r="AB259" i="9" s="1"/>
  <c r="AB289" i="9" s="1"/>
  <c r="P289" i="9"/>
  <c r="P264" i="9"/>
  <c r="P270" i="9" s="1"/>
  <c r="P273" i="9" s="1"/>
  <c r="BM290" i="9"/>
  <c r="BM326" i="9"/>
  <c r="BM281" i="9"/>
  <c r="BM285" i="9" s="1"/>
  <c r="BT296" i="9"/>
  <c r="BT82" i="9"/>
  <c r="BT303" i="9"/>
  <c r="AY264" i="9"/>
  <c r="AY270" i="9" s="1"/>
  <c r="AY273" i="9" s="1"/>
  <c r="AY289" i="9"/>
  <c r="EE264" i="9"/>
  <c r="EE270" i="9" s="1"/>
  <c r="EE273" i="9" s="1"/>
  <c r="EE289" i="9"/>
  <c r="AU281" i="9"/>
  <c r="AU285" i="9" s="1"/>
  <c r="AU290" i="9"/>
  <c r="AU326" i="9"/>
  <c r="DG303" i="9"/>
  <c r="DG296" i="9"/>
  <c r="DG82" i="9"/>
  <c r="DM289" i="9"/>
  <c r="DM264" i="9"/>
  <c r="DM270" i="9" s="1"/>
  <c r="DM273" i="9" s="1"/>
  <c r="U289" i="9"/>
  <c r="U264" i="9"/>
  <c r="U270" i="9" s="1"/>
  <c r="U273" i="9" s="1"/>
  <c r="AJ289" i="9"/>
  <c r="AJ264" i="9"/>
  <c r="AJ270" i="9" s="1"/>
  <c r="AJ273" i="9" s="1"/>
  <c r="BI326" i="9"/>
  <c r="BI290" i="9"/>
  <c r="BI304" i="9" s="1"/>
  <c r="BI318" i="9" s="1"/>
  <c r="BI281" i="9"/>
  <c r="BI285" i="9" s="1"/>
  <c r="CR285" i="9"/>
  <c r="CR275" i="9"/>
  <c r="BH249" i="9"/>
  <c r="BH253" i="9" s="1"/>
  <c r="BH258" i="9" s="1"/>
  <c r="BH259" i="9" s="1"/>
  <c r="CV296" i="9"/>
  <c r="CV303" i="9"/>
  <c r="CV82" i="9"/>
  <c r="DH249" i="9"/>
  <c r="DH253" i="9" s="1"/>
  <c r="DH258" i="9" s="1"/>
  <c r="DH259" i="9" s="1"/>
  <c r="BW249" i="9"/>
  <c r="BW253" i="9" s="1"/>
  <c r="BW258" i="9" s="1"/>
  <c r="BW259" i="9" s="1"/>
  <c r="FI249" i="9"/>
  <c r="FI253" i="9" s="1"/>
  <c r="FI258" i="9" s="1"/>
  <c r="FI259" i="9" s="1"/>
  <c r="EJ249" i="9"/>
  <c r="EJ253" i="9" s="1"/>
  <c r="EJ258" i="9" s="1"/>
  <c r="EJ259" i="9" s="1"/>
  <c r="FC249" i="9"/>
  <c r="FC253" i="9" s="1"/>
  <c r="FC258" i="9" s="1"/>
  <c r="FC259" i="9" s="1"/>
  <c r="BM303" i="9"/>
  <c r="BM296" i="9"/>
  <c r="BM82" i="9"/>
  <c r="BT326" i="9"/>
  <c r="BT290" i="9"/>
  <c r="BT304" i="9" s="1"/>
  <c r="BT318" i="9" s="1"/>
  <c r="BT281" i="9"/>
  <c r="AP249" i="9"/>
  <c r="AP253" i="9" s="1"/>
  <c r="AP258" i="9" s="1"/>
  <c r="AP259" i="9" s="1"/>
  <c r="CI249" i="9"/>
  <c r="CI253" i="9" s="1"/>
  <c r="CI258" i="9" s="1"/>
  <c r="CI259" i="9" s="1"/>
  <c r="FP249" i="9"/>
  <c r="FP253" i="9" s="1"/>
  <c r="FP258" i="9" s="1"/>
  <c r="FP259" i="9" s="1"/>
  <c r="AD249" i="9"/>
  <c r="AD253" i="9" s="1"/>
  <c r="AD258" i="9" s="1"/>
  <c r="AD259" i="9" s="1"/>
  <c r="AQ289" i="9"/>
  <c r="AQ264" i="9"/>
  <c r="AQ270" i="9" s="1"/>
  <c r="AQ273" i="9" s="1"/>
  <c r="BC249" i="9"/>
  <c r="BC253" i="9" s="1"/>
  <c r="BC258" i="9" s="1"/>
  <c r="BC259" i="9" s="1"/>
  <c r="AU82" i="9"/>
  <c r="AU303" i="9"/>
  <c r="AU296" i="9"/>
  <c r="DG281" i="9"/>
  <c r="DG326" i="9"/>
  <c r="DG290" i="9"/>
  <c r="ED249" i="9"/>
  <c r="ED253" i="9" s="1"/>
  <c r="ED258" i="9" s="1"/>
  <c r="ED259" i="9" s="1"/>
  <c r="CZ289" i="9"/>
  <c r="CZ264" i="9"/>
  <c r="CZ270" i="9" s="1"/>
  <c r="CZ273" i="9" s="1"/>
  <c r="M249" i="9"/>
  <c r="M253" i="9" s="1"/>
  <c r="M258" i="9" s="1"/>
  <c r="M259" i="9" s="1"/>
  <c r="CP249" i="9"/>
  <c r="CP253" i="9" s="1"/>
  <c r="CP258" i="9" s="1"/>
  <c r="CP259" i="9" s="1"/>
  <c r="EW249" i="9"/>
  <c r="EW253" i="9" s="1"/>
  <c r="EW258" i="9" s="1"/>
  <c r="EW259" i="9" s="1"/>
  <c r="I249" i="9"/>
  <c r="I253" i="9" s="1"/>
  <c r="I258" i="9" s="1"/>
  <c r="I259" i="9" s="1"/>
  <c r="F249" i="9"/>
  <c r="F253" i="9" s="1"/>
  <c r="F258" i="9" s="1"/>
  <c r="F259" i="9" s="1"/>
  <c r="EF289" i="9"/>
  <c r="BX281" i="9"/>
  <c r="BX326" i="9"/>
  <c r="BX290" i="9"/>
  <c r="Q249" i="9"/>
  <c r="Q253" i="9" s="1"/>
  <c r="Q258" i="9" s="1"/>
  <c r="Q259" i="9" s="1"/>
  <c r="CT289" i="9"/>
  <c r="CT264" i="9"/>
  <c r="CT270" i="9" s="1"/>
  <c r="CT273" i="9" s="1"/>
  <c r="CF264" i="9"/>
  <c r="CF270" i="9" s="1"/>
  <c r="CF273" i="9" s="1"/>
  <c r="CF289" i="9"/>
  <c r="BQ249" i="9"/>
  <c r="BQ253" i="9" s="1"/>
  <c r="BQ258" i="9" s="1"/>
  <c r="BQ259" i="9" s="1"/>
  <c r="D249" i="9"/>
  <c r="D253" i="9" s="1"/>
  <c r="D258" i="9" s="1"/>
  <c r="D259" i="9" s="1"/>
  <c r="FL249" i="9"/>
  <c r="FL253" i="9" s="1"/>
  <c r="FL258" i="9" s="1"/>
  <c r="FL259" i="9" s="1"/>
  <c r="AK82" i="9"/>
  <c r="AK296" i="9"/>
  <c r="AK303" i="9"/>
  <c r="AO249" i="9"/>
  <c r="AO253" i="9" s="1"/>
  <c r="AO258" i="9" s="1"/>
  <c r="AO259" i="9" s="1"/>
  <c r="EK249" i="9"/>
  <c r="EK253" i="9" s="1"/>
  <c r="EK258" i="9" s="1"/>
  <c r="EK259" i="9" s="1"/>
  <c r="FF296" i="9"/>
  <c r="FF82" i="9"/>
  <c r="FF303" i="9"/>
  <c r="EM289" i="9"/>
  <c r="EM264" i="9"/>
  <c r="EM270" i="9" s="1"/>
  <c r="EM273" i="9" s="1"/>
  <c r="BX82" i="9"/>
  <c r="BX296" i="9"/>
  <c r="BX303" i="9"/>
  <c r="CH264" i="9"/>
  <c r="CH270" i="9" s="1"/>
  <c r="CH273" i="9" s="1"/>
  <c r="CH289" i="9"/>
  <c r="DD264" i="9"/>
  <c r="DD270" i="9" s="1"/>
  <c r="DD273" i="9" s="1"/>
  <c r="DD289" i="9"/>
  <c r="CO249" i="9"/>
  <c r="CO253" i="9" s="1"/>
  <c r="CO258" i="9" s="1"/>
  <c r="CO259" i="9" s="1"/>
  <c r="AV289" i="9"/>
  <c r="AV264" i="9"/>
  <c r="AV270" i="9" s="1"/>
  <c r="AV273" i="9" s="1"/>
  <c r="BD249" i="9"/>
  <c r="BD253" i="9" s="1"/>
  <c r="BD258" i="9" s="1"/>
  <c r="BD259" i="9" s="1"/>
  <c r="V289" i="9"/>
  <c r="V264" i="9"/>
  <c r="V270" i="9" s="1"/>
  <c r="V273" i="9" s="1"/>
  <c r="CR304" i="9"/>
  <c r="CR318" i="9" s="1"/>
  <c r="CR292" i="9"/>
  <c r="CR298" i="9" s="1"/>
  <c r="BO249" i="9"/>
  <c r="BO253" i="9" s="1"/>
  <c r="BO258" i="9" s="1"/>
  <c r="BO259" i="9" s="1"/>
  <c r="DL249" i="9"/>
  <c r="DL253" i="9" s="1"/>
  <c r="DL258" i="9" s="1"/>
  <c r="DL259" i="9" s="1"/>
  <c r="BA249" i="9"/>
  <c r="BA253" i="9" s="1"/>
  <c r="BA258" i="9" s="1"/>
  <c r="BA259" i="9" s="1"/>
  <c r="AL289" i="9"/>
  <c r="AL264" i="9"/>
  <c r="AL270" i="9" s="1"/>
  <c r="AL273" i="9" s="1"/>
  <c r="AK281" i="9"/>
  <c r="AK285" i="9" s="1"/>
  <c r="AK290" i="9"/>
  <c r="AK304" i="9" s="1"/>
  <c r="AK318" i="9" s="1"/>
  <c r="AK326" i="9"/>
  <c r="EQ249" i="9"/>
  <c r="EQ253" i="9" s="1"/>
  <c r="EQ258" i="9" s="1"/>
  <c r="EQ259" i="9" s="1"/>
  <c r="EY249" i="9"/>
  <c r="EY253" i="9" s="1"/>
  <c r="EY258" i="9" s="1"/>
  <c r="EY259" i="9" s="1"/>
  <c r="AE296" i="9"/>
  <c r="AE303" i="9"/>
  <c r="AE82" i="9"/>
  <c r="DN264" i="9"/>
  <c r="DN270" i="9" s="1"/>
  <c r="DN273" i="9" s="1"/>
  <c r="DN289" i="9"/>
  <c r="DJ249" i="9"/>
  <c r="DJ253" i="9" s="1"/>
  <c r="DJ258" i="9" s="1"/>
  <c r="DJ259" i="9" s="1"/>
  <c r="FX303" i="9"/>
  <c r="FX296" i="9"/>
  <c r="FX82" i="9"/>
  <c r="CC264" i="9"/>
  <c r="CC270" i="9" s="1"/>
  <c r="CC273" i="9" s="1"/>
  <c r="CC289" i="9"/>
  <c r="BY264" i="9"/>
  <c r="BY270" i="9" s="1"/>
  <c r="BY273" i="9" s="1"/>
  <c r="BY289" i="9"/>
  <c r="CR312" i="9"/>
  <c r="CR315" i="9" s="1"/>
  <c r="CR317" i="9" s="1"/>
  <c r="CR309" i="9"/>
  <c r="EU249" i="9"/>
  <c r="EU253" i="9" s="1"/>
  <c r="EU258" i="9" s="1"/>
  <c r="EU259" i="9" s="1"/>
  <c r="BP264" i="9"/>
  <c r="BP270" i="9" s="1"/>
  <c r="BP273" i="9" s="1"/>
  <c r="BP289" i="9"/>
  <c r="CK249" i="9"/>
  <c r="CK253" i="9" s="1"/>
  <c r="CK258" i="9" s="1"/>
  <c r="CK259" i="9" s="1"/>
  <c r="BJ249" i="9"/>
  <c r="BJ253" i="9" s="1"/>
  <c r="BJ258" i="9" s="1"/>
  <c r="BJ259" i="9" s="1"/>
  <c r="DS249" i="9"/>
  <c r="DS253" i="9" s="1"/>
  <c r="DS258" i="9" s="1"/>
  <c r="DS259" i="9" s="1"/>
  <c r="AE326" i="9"/>
  <c r="AE281" i="9"/>
  <c r="AE290" i="9"/>
  <c r="DX303" i="9"/>
  <c r="DX82" i="9"/>
  <c r="DX296" i="9"/>
  <c r="FX290" i="9"/>
  <c r="FX304" i="9" s="1"/>
  <c r="FX318" i="9" s="1"/>
  <c r="FX281" i="9"/>
  <c r="FX285" i="9" s="1"/>
  <c r="FX326" i="9"/>
  <c r="CG296" i="9"/>
  <c r="CG303" i="9"/>
  <c r="CG82" i="9"/>
  <c r="DO249" i="9"/>
  <c r="DO253" i="9" s="1"/>
  <c r="DO258" i="9" s="1"/>
  <c r="DO259" i="9" s="1"/>
  <c r="BK249" i="9"/>
  <c r="BK253" i="9" s="1"/>
  <c r="BK258" i="9" s="1"/>
  <c r="BK259" i="9" s="1"/>
  <c r="O249" i="9"/>
  <c r="O253" i="9" s="1"/>
  <c r="O258" i="9" s="1"/>
  <c r="O259" i="9" s="1"/>
  <c r="DV303" i="9"/>
  <c r="DV296" i="9"/>
  <c r="DV82" i="9"/>
  <c r="DW296" i="9"/>
  <c r="DW303" i="9"/>
  <c r="DW82" i="9"/>
  <c r="ES289" i="9"/>
  <c r="ES264" i="9"/>
  <c r="ES270" i="9" s="1"/>
  <c r="ES273" i="9" s="1"/>
  <c r="CW289" i="9"/>
  <c r="CW264" i="9"/>
  <c r="CW270" i="9" s="1"/>
  <c r="CW273" i="9" s="1"/>
  <c r="FE289" i="9"/>
  <c r="FE264" i="9"/>
  <c r="FE270" i="9" s="1"/>
  <c r="FE273" i="9" s="1"/>
  <c r="W82" i="9"/>
  <c r="W296" i="9"/>
  <c r="W303" i="9"/>
  <c r="EO264" i="9"/>
  <c r="EO270" i="9" s="1"/>
  <c r="EO273" i="9" s="1"/>
  <c r="EO289" i="9"/>
  <c r="EC326" i="9"/>
  <c r="EC281" i="9"/>
  <c r="EC285" i="9" s="1"/>
  <c r="EC290" i="9"/>
  <c r="DX281" i="9"/>
  <c r="DX326" i="9"/>
  <c r="DX290" i="9"/>
  <c r="CG281" i="9"/>
  <c r="CG326" i="9"/>
  <c r="CG290" i="9"/>
  <c r="DA281" i="9"/>
  <c r="BV264" i="9"/>
  <c r="BV270" i="9" s="1"/>
  <c r="BV273" i="9" s="1"/>
  <c r="BV289" i="9"/>
  <c r="EA249" i="9"/>
  <c r="EA253" i="9" s="1"/>
  <c r="EA258" i="9" s="1"/>
  <c r="EA259" i="9" s="1"/>
  <c r="DV290" i="9"/>
  <c r="DV281" i="9"/>
  <c r="DV326" i="9"/>
  <c r="AG249" i="9"/>
  <c r="AG253" i="9" s="1"/>
  <c r="AG258" i="9" s="1"/>
  <c r="AG259" i="9" s="1"/>
  <c r="FT289" i="9"/>
  <c r="FT264" i="9"/>
  <c r="FT270" i="9" s="1"/>
  <c r="CY289" i="9"/>
  <c r="CY264" i="9"/>
  <c r="CY270" i="9" s="1"/>
  <c r="CY273" i="9" s="1"/>
  <c r="FD264" i="9"/>
  <c r="FD270" i="9" s="1"/>
  <c r="FD273" i="9" s="1"/>
  <c r="FD289" i="9"/>
  <c r="W326" i="9"/>
  <c r="W290" i="9"/>
  <c r="W281" i="9"/>
  <c r="DT289" i="9"/>
  <c r="DT264" i="9"/>
  <c r="DT270" i="9" s="1"/>
  <c r="DT273" i="9" s="1"/>
  <c r="S249" i="9"/>
  <c r="S253" i="9" s="1"/>
  <c r="S258" i="9" s="1"/>
  <c r="S259" i="9" s="1"/>
  <c r="EH290" i="9"/>
  <c r="EH281" i="9"/>
  <c r="EH326" i="9"/>
  <c r="EC303" i="9"/>
  <c r="EC296" i="9"/>
  <c r="EC82" i="9"/>
  <c r="AI264" i="9"/>
  <c r="AI270" i="9" s="1"/>
  <c r="AI273" i="9" s="1"/>
  <c r="AI289" i="9"/>
  <c r="EL249" i="9"/>
  <c r="EL253" i="9" s="1"/>
  <c r="EL258" i="9" s="1"/>
  <c r="EL259" i="9" s="1"/>
  <c r="CA296" i="9"/>
  <c r="CA82" i="9"/>
  <c r="CA303" i="9"/>
  <c r="FN249" i="9"/>
  <c r="FN253" i="9" s="1"/>
  <c r="FN258" i="9" s="1"/>
  <c r="FN259" i="9" s="1"/>
  <c r="CJ249" i="9"/>
  <c r="CJ253" i="9" s="1"/>
  <c r="CJ258" i="9" s="1"/>
  <c r="CJ259" i="9" s="1"/>
  <c r="DA303" i="9"/>
  <c r="DA82" i="9"/>
  <c r="DA296" i="9"/>
  <c r="FO249" i="9"/>
  <c r="FO253" i="9" s="1"/>
  <c r="FO258" i="9" s="1"/>
  <c r="FO259" i="9" s="1"/>
  <c r="G249" i="9"/>
  <c r="G253" i="9" s="1"/>
  <c r="G258" i="9" s="1"/>
  <c r="G259" i="9" s="1"/>
  <c r="DE281" i="9"/>
  <c r="DE326" i="9"/>
  <c r="DE290" i="9"/>
  <c r="ET303" i="9"/>
  <c r="ET82" i="9"/>
  <c r="ET296" i="9"/>
  <c r="EG82" i="9"/>
  <c r="EG303" i="9"/>
  <c r="EG296" i="9"/>
  <c r="AW296" i="9"/>
  <c r="AW303" i="9"/>
  <c r="AW82" i="9"/>
  <c r="CE281" i="9"/>
  <c r="CE290" i="9"/>
  <c r="CE304" i="9" s="1"/>
  <c r="CE318" i="9" s="1"/>
  <c r="CE326" i="9"/>
  <c r="AX289" i="9"/>
  <c r="AX264" i="9"/>
  <c r="AX270" i="9" s="1"/>
  <c r="AX273" i="9" s="1"/>
  <c r="E257" i="9"/>
  <c r="E248" i="9"/>
  <c r="E247" i="9"/>
  <c r="E245" i="9"/>
  <c r="E239" i="9"/>
  <c r="ER281" i="9"/>
  <c r="ER326" i="9"/>
  <c r="ER290" i="9"/>
  <c r="CQ249" i="9"/>
  <c r="CQ253" i="9" s="1"/>
  <c r="CQ258" i="9" s="1"/>
  <c r="CQ259" i="9" s="1"/>
  <c r="AR249" i="9"/>
  <c r="AR253" i="9" s="1"/>
  <c r="AR258" i="9" s="1"/>
  <c r="AR259" i="9" s="1"/>
  <c r="DP296" i="9"/>
  <c r="DP303" i="9"/>
  <c r="DP82" i="9"/>
  <c r="BZ289" i="9"/>
  <c r="BZ264" i="9"/>
  <c r="BZ270" i="9" s="1"/>
  <c r="BZ273" i="9" s="1"/>
  <c r="AN290" i="9"/>
  <c r="AN304" i="9" s="1"/>
  <c r="AN318" i="9" s="1"/>
  <c r="AN281" i="9"/>
  <c r="AN285" i="9" s="1"/>
  <c r="AN326" i="9"/>
  <c r="CD82" i="9"/>
  <c r="CD303" i="9"/>
  <c r="CD296" i="9"/>
  <c r="DF264" i="9"/>
  <c r="DF270" i="9" s="1"/>
  <c r="DF273" i="9" s="1"/>
  <c r="DF289" i="9"/>
  <c r="AF264" i="9"/>
  <c r="AF270" i="9" s="1"/>
  <c r="AF273" i="9" s="1"/>
  <c r="AF289" i="9"/>
  <c r="EH303" i="9"/>
  <c r="EH296" i="9"/>
  <c r="EH82" i="9"/>
  <c r="FB264" i="9"/>
  <c r="FB270" i="9" s="1"/>
  <c r="FB273" i="9" s="1"/>
  <c r="FB289" i="9"/>
  <c r="FJ249" i="9"/>
  <c r="FJ253" i="9" s="1"/>
  <c r="FJ258" i="9" s="1"/>
  <c r="FJ259" i="9" s="1"/>
  <c r="FW264" i="9"/>
  <c r="FW270" i="9" s="1"/>
  <c r="FW273" i="9" s="1"/>
  <c r="FW289" i="9"/>
  <c r="CA326" i="9"/>
  <c r="CA290" i="9"/>
  <c r="CA304" i="9" s="1"/>
  <c r="CA318" i="9" s="1"/>
  <c r="CA281" i="9"/>
  <c r="CA285" i="9" s="1"/>
  <c r="DE296" i="9"/>
  <c r="DE303" i="9"/>
  <c r="DE82" i="9"/>
  <c r="C227" i="9"/>
  <c r="FZ224" i="9"/>
  <c r="C337" i="9"/>
  <c r="CS326" i="9"/>
  <c r="CS290" i="9"/>
  <c r="CS304" i="9" s="1"/>
  <c r="CS318" i="9" s="1"/>
  <c r="CS281" i="9"/>
  <c r="CS285" i="9" s="1"/>
  <c r="AH249" i="9"/>
  <c r="AH253" i="9" s="1"/>
  <c r="AH258" i="9" s="1"/>
  <c r="AH259" i="9" s="1"/>
  <c r="AW290" i="9"/>
  <c r="AW326" i="9"/>
  <c r="AW281" i="9"/>
  <c r="CE303" i="9"/>
  <c r="CE82" i="9"/>
  <c r="CE296" i="9"/>
  <c r="BU82" i="9"/>
  <c r="BU303" i="9"/>
  <c r="BU296" i="9"/>
  <c r="ER82" i="9"/>
  <c r="ER303" i="9"/>
  <c r="ER296" i="9"/>
  <c r="DP326" i="9"/>
  <c r="DP281" i="9"/>
  <c r="DP285" i="9" s="1"/>
  <c r="DP290" i="9"/>
  <c r="DP304" i="9" s="1"/>
  <c r="DP318" i="9" s="1"/>
  <c r="CB249" i="9"/>
  <c r="CB253" i="9" s="1"/>
  <c r="CB258" i="9" s="1"/>
  <c r="CB259" i="9" s="1"/>
  <c r="FR326" i="9"/>
  <c r="FR290" i="9"/>
  <c r="FR304" i="9" s="1"/>
  <c r="FR318" i="9" s="1"/>
  <c r="FR281" i="9"/>
  <c r="FR285" i="9" s="1"/>
  <c r="CD326" i="9"/>
  <c r="CD281" i="9"/>
  <c r="CD290" i="9"/>
  <c r="DY326" i="9"/>
  <c r="DY290" i="9"/>
  <c r="DY281" i="9"/>
  <c r="K264" i="9"/>
  <c r="K270" i="9" s="1"/>
  <c r="K273" i="9" s="1"/>
  <c r="K289" i="9"/>
  <c r="X264" i="9"/>
  <c r="X270" i="9" s="1"/>
  <c r="X273" i="9" s="1"/>
  <c r="X289" i="9"/>
  <c r="AM296" i="9"/>
  <c r="AM303" i="9"/>
  <c r="AM82" i="9"/>
  <c r="BR249" i="9"/>
  <c r="BR253" i="9" s="1"/>
  <c r="BR258" i="9" s="1"/>
  <c r="BR259" i="9" s="1"/>
  <c r="DU264" i="9"/>
  <c r="DU270" i="9" s="1"/>
  <c r="DU273" i="9" s="1"/>
  <c r="DU289" i="9"/>
  <c r="FS303" i="9"/>
  <c r="FS296" i="9"/>
  <c r="FS82" i="9"/>
  <c r="T264" i="9"/>
  <c r="T270" i="9" s="1"/>
  <c r="T273" i="9" s="1"/>
  <c r="T289" i="9"/>
  <c r="FH303" i="9"/>
  <c r="FH82" i="9"/>
  <c r="FH296" i="9"/>
  <c r="BE249" i="9"/>
  <c r="BE253" i="9" s="1"/>
  <c r="BE258" i="9" s="1"/>
  <c r="BE259" i="9" s="1"/>
  <c r="CS296" i="9"/>
  <c r="CS303" i="9"/>
  <c r="CS82" i="9"/>
  <c r="EZ326" i="9"/>
  <c r="EZ290" i="9"/>
  <c r="EZ304" i="9" s="1"/>
  <c r="EZ318" i="9" s="1"/>
  <c r="EZ281" i="9"/>
  <c r="EZ285" i="9" s="1"/>
  <c r="DC82" i="9"/>
  <c r="DC303" i="9"/>
  <c r="DC296" i="9"/>
  <c r="H249" i="9"/>
  <c r="H253" i="9" s="1"/>
  <c r="H258" i="9" s="1"/>
  <c r="H259" i="9" s="1"/>
  <c r="BU281" i="9"/>
  <c r="BU326" i="9"/>
  <c r="BU290" i="9"/>
  <c r="BU304" i="9" s="1"/>
  <c r="BU318" i="9" s="1"/>
  <c r="CM249" i="9"/>
  <c r="CM253" i="9" s="1"/>
  <c r="CM258" i="9" s="1"/>
  <c r="CM259" i="9" s="1"/>
  <c r="FR303" i="9"/>
  <c r="FR296" i="9"/>
  <c r="FR82" i="9"/>
  <c r="CL249" i="9"/>
  <c r="CL253" i="9" s="1"/>
  <c r="CL258" i="9" s="1"/>
  <c r="CL259" i="9" s="1"/>
  <c r="DY82" i="9"/>
  <c r="DY296" i="9"/>
  <c r="DY303" i="9"/>
  <c r="EV289" i="9"/>
  <c r="EV264" i="9"/>
  <c r="EV270" i="9" s="1"/>
  <c r="EV273" i="9" s="1"/>
  <c r="AM326" i="9"/>
  <c r="AM290" i="9"/>
  <c r="AM304" i="9" s="1"/>
  <c r="AM318" i="9" s="1"/>
  <c r="AM281" i="9"/>
  <c r="AM285" i="9" s="1"/>
  <c r="BL296" i="9"/>
  <c r="BL303" i="9"/>
  <c r="BL82" i="9"/>
  <c r="FS281" i="9"/>
  <c r="FS290" i="9"/>
  <c r="FS326" i="9"/>
  <c r="CN249" i="9"/>
  <c r="CN253" i="9" s="1"/>
  <c r="CN258" i="9" s="1"/>
  <c r="CN259" i="9" s="1"/>
  <c r="FH326" i="9"/>
  <c r="FH290" i="9"/>
  <c r="FH304" i="9" s="1"/>
  <c r="FH318" i="9" s="1"/>
  <c r="FH281" i="9"/>
  <c r="FH285" i="9" s="1"/>
  <c r="FU249" i="9"/>
  <c r="FU253" i="9" s="1"/>
  <c r="FU258" i="9" s="1"/>
  <c r="FU259" i="9" s="1"/>
  <c r="FM249" i="9"/>
  <c r="FM253" i="9" s="1"/>
  <c r="FM258" i="9" s="1"/>
  <c r="FM259" i="9" s="1"/>
  <c r="CV281" i="9"/>
  <c r="CV285" i="9" s="1"/>
  <c r="CV326" i="9"/>
  <c r="CV290" i="9"/>
  <c r="CV304" i="9" s="1"/>
  <c r="CV318" i="9" s="1"/>
  <c r="EI249" i="9"/>
  <c r="EI253" i="9" s="1"/>
  <c r="EI258" i="9" s="1"/>
  <c r="EI259" i="9" s="1"/>
  <c r="EX264" i="9"/>
  <c r="EX270" i="9" s="1"/>
  <c r="EX273" i="9" s="1"/>
  <c r="EX289" i="9"/>
  <c r="DR249" i="9"/>
  <c r="DR253" i="9" s="1"/>
  <c r="DR258" i="9" s="1"/>
  <c r="DR259" i="9" s="1"/>
  <c r="DC281" i="9"/>
  <c r="DC285" i="9" s="1"/>
  <c r="DC326" i="9"/>
  <c r="DC290" i="9"/>
  <c r="DC304" i="9" s="1"/>
  <c r="DC318" i="9" s="1"/>
  <c r="AW249" i="3"/>
  <c r="AW253" i="3" s="1"/>
  <c r="AW258" i="3" s="1"/>
  <c r="AF296" i="3"/>
  <c r="ES82" i="3"/>
  <c r="E292" i="3"/>
  <c r="E303" i="3" s="1"/>
  <c r="E312" i="3" s="1"/>
  <c r="E315" i="3" s="1"/>
  <c r="E317" i="3" s="1"/>
  <c r="AF292" i="3"/>
  <c r="AF303" i="3" s="1"/>
  <c r="AF309" i="3" s="1"/>
  <c r="BL82" i="3"/>
  <c r="AW259" i="3"/>
  <c r="DH249" i="3"/>
  <c r="DH253" i="3" s="1"/>
  <c r="DH258" i="3" s="1"/>
  <c r="BC248" i="3"/>
  <c r="EC82" i="3"/>
  <c r="EP290" i="3"/>
  <c r="EP304" i="3" s="1"/>
  <c r="EP318" i="3" s="1"/>
  <c r="BM289" i="3"/>
  <c r="BM82" i="3" s="1"/>
  <c r="Z289" i="3"/>
  <c r="Z296" i="3" s="1"/>
  <c r="EV289" i="3"/>
  <c r="EV296" i="3" s="1"/>
  <c r="U289" i="3"/>
  <c r="U296" i="3" s="1"/>
  <c r="CK289" i="3"/>
  <c r="CK82" i="3" s="1"/>
  <c r="AS82" i="3"/>
  <c r="BU289" i="3"/>
  <c r="BR289" i="3"/>
  <c r="CD289" i="3"/>
  <c r="CD296" i="3" s="1"/>
  <c r="EZ264" i="3"/>
  <c r="EZ270" i="3" s="1"/>
  <c r="EZ273" i="3" s="1"/>
  <c r="EZ326" i="3" s="1"/>
  <c r="CO289" i="3"/>
  <c r="CO82" i="3" s="1"/>
  <c r="EW289" i="3"/>
  <c r="EW296" i="3" s="1"/>
  <c r="CW289" i="3"/>
  <c r="CW82" i="3" s="1"/>
  <c r="DT264" i="3"/>
  <c r="DT270" i="3" s="1"/>
  <c r="DT273" i="3" s="1"/>
  <c r="DT290" i="3" s="1"/>
  <c r="DT304" i="3" s="1"/>
  <c r="DT318" i="3" s="1"/>
  <c r="CV289" i="3"/>
  <c r="CV82" i="3" s="1"/>
  <c r="FD289" i="3"/>
  <c r="FD296" i="3" s="1"/>
  <c r="CI289" i="3"/>
  <c r="CI82" i="3" s="1"/>
  <c r="AB264" i="3"/>
  <c r="AB270" i="3" s="1"/>
  <c r="AB273" i="3" s="1"/>
  <c r="AB326" i="3" s="1"/>
  <c r="AD264" i="3"/>
  <c r="AD270" i="3" s="1"/>
  <c r="AD273" i="3" s="1"/>
  <c r="AD281" i="3" s="1"/>
  <c r="AD285" i="3" s="1"/>
  <c r="AD294" i="3" s="1"/>
  <c r="EO289" i="3"/>
  <c r="EM289" i="3"/>
  <c r="EM296" i="3" s="1"/>
  <c r="FX289" i="3"/>
  <c r="EG264" i="3"/>
  <c r="EG270" i="3" s="1"/>
  <c r="EG273" i="3" s="1"/>
  <c r="EG326" i="3" s="1"/>
  <c r="AT289" i="3"/>
  <c r="AT296" i="3" s="1"/>
  <c r="X289" i="3"/>
  <c r="X296" i="3" s="1"/>
  <c r="AK289" i="3"/>
  <c r="AI289" i="3"/>
  <c r="H264" i="3"/>
  <c r="H270" i="3" s="1"/>
  <c r="H273" i="3" s="1"/>
  <c r="H326" i="3" s="1"/>
  <c r="CP289" i="3"/>
  <c r="DU289" i="3"/>
  <c r="DU82" i="3" s="1"/>
  <c r="CC289" i="3"/>
  <c r="CC296" i="3" s="1"/>
  <c r="CL289" i="3"/>
  <c r="AQ289" i="3"/>
  <c r="FR289" i="3"/>
  <c r="T289" i="3"/>
  <c r="T296" i="3" s="1"/>
  <c r="V289" i="3"/>
  <c r="V82" i="3" s="1"/>
  <c r="BC257" i="3"/>
  <c r="AB289" i="3"/>
  <c r="DA249" i="3"/>
  <c r="DA253" i="3" s="1"/>
  <c r="DA258" i="3" s="1"/>
  <c r="DA259" i="3" s="1"/>
  <c r="FD264" i="3"/>
  <c r="FD270" i="3" s="1"/>
  <c r="FD273" i="3" s="1"/>
  <c r="FD281" i="3" s="1"/>
  <c r="FD285" i="3" s="1"/>
  <c r="FD294" i="3" s="1"/>
  <c r="EV264" i="3"/>
  <c r="EV270" i="3" s="1"/>
  <c r="EV273" i="3" s="1"/>
  <c r="EV326" i="3" s="1"/>
  <c r="CT290" i="3"/>
  <c r="CT292" i="3" s="1"/>
  <c r="CT303" i="3" s="1"/>
  <c r="CT309" i="3" s="1"/>
  <c r="CT296" i="3"/>
  <c r="CT82" i="3"/>
  <c r="DX249" i="3"/>
  <c r="DX253" i="3" s="1"/>
  <c r="DX258" i="3" s="1"/>
  <c r="DX259" i="3" s="1"/>
  <c r="DX144" i="1" s="1"/>
  <c r="EM264" i="3"/>
  <c r="EM270" i="3" s="1"/>
  <c r="EM273" i="3" s="1"/>
  <c r="EM281" i="3" s="1"/>
  <c r="EM285" i="3" s="1"/>
  <c r="EM294" i="3" s="1"/>
  <c r="X264" i="3"/>
  <c r="X270" i="3" s="1"/>
  <c r="X273" i="3" s="1"/>
  <c r="X290" i="3" s="1"/>
  <c r="X304" i="3" s="1"/>
  <c r="X318" i="3" s="1"/>
  <c r="DB264" i="3"/>
  <c r="DB270" i="3" s="1"/>
  <c r="DB273" i="3" s="1"/>
  <c r="DB290" i="3" s="1"/>
  <c r="DB304" i="3" s="1"/>
  <c r="DB318" i="3" s="1"/>
  <c r="DB289" i="3"/>
  <c r="DB296" i="3" s="1"/>
  <c r="CT281" i="3"/>
  <c r="CT285" i="3" s="1"/>
  <c r="CT327" i="3" s="1"/>
  <c r="CT334" i="3" s="1"/>
  <c r="AF304" i="3"/>
  <c r="AF318" i="3" s="1"/>
  <c r="AF326" i="3"/>
  <c r="AF281" i="3"/>
  <c r="AF285" i="3" s="1"/>
  <c r="AF294" i="3" s="1"/>
  <c r="FS249" i="3"/>
  <c r="FS253" i="3" s="1"/>
  <c r="FS258" i="3" s="1"/>
  <c r="FS259" i="3" s="1"/>
  <c r="FS144" i="1" s="1"/>
  <c r="EX281" i="3"/>
  <c r="EX285" i="3" s="1"/>
  <c r="EX294" i="3" s="1"/>
  <c r="EX290" i="3"/>
  <c r="EX292" i="3" s="1"/>
  <c r="EX303" i="3" s="1"/>
  <c r="EX309" i="3" s="1"/>
  <c r="AT264" i="3"/>
  <c r="AT270" i="3" s="1"/>
  <c r="AT273" i="3" s="1"/>
  <c r="AT281" i="3" s="1"/>
  <c r="DH259" i="3"/>
  <c r="DH144" i="1" s="1"/>
  <c r="E304" i="3"/>
  <c r="E318" i="3" s="1"/>
  <c r="E281" i="3"/>
  <c r="E285" i="3" s="1"/>
  <c r="E327" i="3" s="1"/>
  <c r="E326" i="3"/>
  <c r="CV264" i="3"/>
  <c r="CV270" i="3" s="1"/>
  <c r="CV273" i="3" s="1"/>
  <c r="CV326" i="3" s="1"/>
  <c r="EW264" i="3"/>
  <c r="EW270" i="3" s="1"/>
  <c r="EW273" i="3" s="1"/>
  <c r="EW290" i="3" s="1"/>
  <c r="CL264" i="3"/>
  <c r="CL270" i="3" s="1"/>
  <c r="CL273" i="3" s="1"/>
  <c r="CL326" i="3" s="1"/>
  <c r="BM264" i="3"/>
  <c r="BM270" i="3" s="1"/>
  <c r="BM273" i="3" s="1"/>
  <c r="BM281" i="3" s="1"/>
  <c r="BM285" i="3" s="1"/>
  <c r="BM327" i="3" s="1"/>
  <c r="AS290" i="3"/>
  <c r="AS304" i="3" s="1"/>
  <c r="AS318" i="3" s="1"/>
  <c r="AS281" i="3"/>
  <c r="AS285" i="3" s="1"/>
  <c r="AS327" i="3" s="1"/>
  <c r="AS334" i="3" s="1"/>
  <c r="BW249" i="3"/>
  <c r="BW253" i="3" s="1"/>
  <c r="BW258" i="3" s="1"/>
  <c r="BW259" i="3" s="1"/>
  <c r="BW144" i="1" s="1"/>
  <c r="BC247" i="3"/>
  <c r="BC249" i="3" s="1"/>
  <c r="BC253" i="3" s="1"/>
  <c r="BC258" i="3" s="1"/>
  <c r="Z264" i="3"/>
  <c r="Z270" i="3" s="1"/>
  <c r="Z273" i="3" s="1"/>
  <c r="Z281" i="3" s="1"/>
  <c r="Z285" i="3" s="1"/>
  <c r="Z327" i="3" s="1"/>
  <c r="CO264" i="3"/>
  <c r="CO270" i="3" s="1"/>
  <c r="CO273" i="3" s="1"/>
  <c r="CO281" i="3" s="1"/>
  <c r="CO285" i="3" s="1"/>
  <c r="CO327" i="3" s="1"/>
  <c r="BC239" i="3"/>
  <c r="EO264" i="3"/>
  <c r="EO270" i="3" s="1"/>
  <c r="EO273" i="3" s="1"/>
  <c r="EO281" i="3" s="1"/>
  <c r="EO285" i="3" s="1"/>
  <c r="EO327" i="3" s="1"/>
  <c r="EP275" i="3"/>
  <c r="CF249" i="3"/>
  <c r="CF253" i="3" s="1"/>
  <c r="CF258" i="3" s="1"/>
  <c r="CF259" i="3" s="1"/>
  <c r="CF144" i="1" s="1"/>
  <c r="EN249" i="3"/>
  <c r="EN253" i="3" s="1"/>
  <c r="EN258" i="3" s="1"/>
  <c r="EN259" i="3" s="1"/>
  <c r="EN144" i="1" s="1"/>
  <c r="DN245" i="3"/>
  <c r="DN239" i="3"/>
  <c r="CM247" i="3"/>
  <c r="EP327" i="3"/>
  <c r="EP334" i="3" s="1"/>
  <c r="CM248" i="3"/>
  <c r="CM239" i="3"/>
  <c r="BO249" i="3"/>
  <c r="BO253" i="3" s="1"/>
  <c r="BO258" i="3" s="1"/>
  <c r="BO259" i="3" s="1"/>
  <c r="BO144" i="1" s="1"/>
  <c r="ER249" i="3"/>
  <c r="ER253" i="3" s="1"/>
  <c r="ER258" i="3" s="1"/>
  <c r="ER259" i="3" s="1"/>
  <c r="ER144" i="1" s="1"/>
  <c r="AD289" i="3"/>
  <c r="AD82" i="3" s="1"/>
  <c r="Q249" i="3"/>
  <c r="Q253" i="3" s="1"/>
  <c r="Q258" i="3" s="1"/>
  <c r="Q259" i="3" s="1"/>
  <c r="Q144" i="1" s="1"/>
  <c r="CH249" i="3"/>
  <c r="CH253" i="3" s="1"/>
  <c r="CH258" i="3" s="1"/>
  <c r="CH259" i="3" s="1"/>
  <c r="CH144" i="1" s="1"/>
  <c r="DT289" i="3"/>
  <c r="AZ247" i="3"/>
  <c r="CS289" i="3"/>
  <c r="CS264" i="3"/>
  <c r="CS270" i="3" s="1"/>
  <c r="CS273" i="3" s="1"/>
  <c r="CA249" i="3"/>
  <c r="CA253" i="3" s="1"/>
  <c r="CA258" i="3" s="1"/>
  <c r="CA259" i="3" s="1"/>
  <c r="CA144" i="1" s="1"/>
  <c r="FQ249" i="3"/>
  <c r="FQ253" i="3" s="1"/>
  <c r="FQ258" i="3" s="1"/>
  <c r="FQ259" i="3" s="1"/>
  <c r="FQ144" i="1" s="1"/>
  <c r="BY264" i="3"/>
  <c r="BY270" i="3" s="1"/>
  <c r="BY273" i="3" s="1"/>
  <c r="BY289" i="3"/>
  <c r="FG275" i="3"/>
  <c r="FG294" i="3"/>
  <c r="FG326" i="3"/>
  <c r="FG334" i="3" s="1"/>
  <c r="W249" i="3"/>
  <c r="W253" i="3" s="1"/>
  <c r="W258" i="3" s="1"/>
  <c r="W259" i="3" s="1"/>
  <c r="W144" i="1" s="1"/>
  <c r="FG290" i="3"/>
  <c r="FG292" i="3" s="1"/>
  <c r="FG303" i="3" s="1"/>
  <c r="FG309" i="3" s="1"/>
  <c r="CI264" i="3"/>
  <c r="CI270" i="3" s="1"/>
  <c r="CI273" i="3" s="1"/>
  <c r="CI290" i="3" s="1"/>
  <c r="CI304" i="3" s="1"/>
  <c r="CI318" i="3" s="1"/>
  <c r="BT249" i="3"/>
  <c r="BT253" i="3" s="1"/>
  <c r="BT258" i="3" s="1"/>
  <c r="BT259" i="3" s="1"/>
  <c r="BT144" i="1" s="1"/>
  <c r="AZ257" i="3"/>
  <c r="AZ239" i="3"/>
  <c r="AZ245" i="3"/>
  <c r="FJ249" i="3"/>
  <c r="FJ253" i="3" s="1"/>
  <c r="FJ258" i="3" s="1"/>
  <c r="FJ259" i="3" s="1"/>
  <c r="FJ144" i="1" s="1"/>
  <c r="O249" i="3"/>
  <c r="O253" i="3" s="1"/>
  <c r="O258" i="3" s="1"/>
  <c r="O259" i="3" s="1"/>
  <c r="O144" i="1" s="1"/>
  <c r="DS249" i="3"/>
  <c r="DS253" i="3" s="1"/>
  <c r="DS258" i="3" s="1"/>
  <c r="DS259" i="3" s="1"/>
  <c r="DS144" i="1" s="1"/>
  <c r="CC264" i="3"/>
  <c r="CC270" i="3" s="1"/>
  <c r="CC273" i="3" s="1"/>
  <c r="CC326" i="3" s="1"/>
  <c r="EG289" i="3"/>
  <c r="EP296" i="3"/>
  <c r="CK264" i="3"/>
  <c r="CK270" i="3" s="1"/>
  <c r="CK273" i="3" s="1"/>
  <c r="CK290" i="3" s="1"/>
  <c r="FA249" i="3"/>
  <c r="FA253" i="3" s="1"/>
  <c r="FA258" i="3" s="1"/>
  <c r="FA259" i="3" s="1"/>
  <c r="FA144" i="1" s="1"/>
  <c r="R249" i="3"/>
  <c r="R253" i="3" s="1"/>
  <c r="R258" i="3" s="1"/>
  <c r="R259" i="3" s="1"/>
  <c r="J257" i="3"/>
  <c r="DI245" i="3"/>
  <c r="EQ249" i="3"/>
  <c r="EQ253" i="3" s="1"/>
  <c r="EQ258" i="3" s="1"/>
  <c r="EQ259" i="3" s="1"/>
  <c r="EQ144" i="1" s="1"/>
  <c r="J245" i="3"/>
  <c r="J247" i="3"/>
  <c r="J248" i="3"/>
  <c r="BD249" i="3"/>
  <c r="BD253" i="3" s="1"/>
  <c r="BD258" i="3" s="1"/>
  <c r="BD259" i="3" s="1"/>
  <c r="BD144" i="1" s="1"/>
  <c r="N249" i="3"/>
  <c r="N253" i="3" s="1"/>
  <c r="N258" i="3" s="1"/>
  <c r="N259" i="3" s="1"/>
  <c r="N144" i="1" s="1"/>
  <c r="S245" i="3"/>
  <c r="S239" i="3"/>
  <c r="S247" i="3"/>
  <c r="S257" i="3"/>
  <c r="CN249" i="3"/>
  <c r="CN253" i="3" s="1"/>
  <c r="CN258" i="3" s="1"/>
  <c r="CN259" i="3" s="1"/>
  <c r="D245" i="3"/>
  <c r="D239" i="3"/>
  <c r="D247" i="3"/>
  <c r="D248" i="3"/>
  <c r="D257" i="3"/>
  <c r="V264" i="3"/>
  <c r="V270" i="3" s="1"/>
  <c r="V273" i="3" s="1"/>
  <c r="V326" i="3" s="1"/>
  <c r="DO245" i="3"/>
  <c r="CY249" i="3"/>
  <c r="CY253" i="3" s="1"/>
  <c r="CY258" i="3" s="1"/>
  <c r="CY259" i="3" s="1"/>
  <c r="CY144" i="1" s="1"/>
  <c r="DO248" i="3"/>
  <c r="FV245" i="3"/>
  <c r="BX249" i="3"/>
  <c r="BX253" i="3" s="1"/>
  <c r="BX258" i="3" s="1"/>
  <c r="BX259" i="3" s="1"/>
  <c r="BX144" i="1" s="1"/>
  <c r="FV248" i="3"/>
  <c r="CG249" i="3"/>
  <c r="CG253" i="3" s="1"/>
  <c r="CG258" i="3" s="1"/>
  <c r="CG259" i="3" s="1"/>
  <c r="CG144" i="1" s="1"/>
  <c r="FB249" i="3"/>
  <c r="FB253" i="3" s="1"/>
  <c r="FB258" i="3" s="1"/>
  <c r="FB259" i="3" s="1"/>
  <c r="AG249" i="3"/>
  <c r="AG253" i="3" s="1"/>
  <c r="AG258" i="3" s="1"/>
  <c r="AG259" i="3" s="1"/>
  <c r="AG144" i="1" s="1"/>
  <c r="FV239" i="3"/>
  <c r="FO257" i="3"/>
  <c r="FV247" i="3"/>
  <c r="DI257" i="3"/>
  <c r="FO247" i="3"/>
  <c r="F247" i="3"/>
  <c r="DI239" i="3"/>
  <c r="EG281" i="3"/>
  <c r="EG285" i="3" s="1"/>
  <c r="EG327" i="3" s="1"/>
  <c r="EG334" i="3" s="1"/>
  <c r="BA257" i="3"/>
  <c r="BA247" i="3"/>
  <c r="BA239" i="3"/>
  <c r="BA245" i="3"/>
  <c r="BA248" i="3"/>
  <c r="DN257" i="3"/>
  <c r="FF249" i="3"/>
  <c r="FF253" i="3" s="1"/>
  <c r="FF258" i="3" s="1"/>
  <c r="FF259" i="3" s="1"/>
  <c r="FF144" i="1" s="1"/>
  <c r="DN247" i="3"/>
  <c r="DR248" i="3"/>
  <c r="DR245" i="3"/>
  <c r="DN248" i="3"/>
  <c r="DR257" i="3"/>
  <c r="DR247" i="3"/>
  <c r="EZ289" i="3"/>
  <c r="CD264" i="3"/>
  <c r="CD270" i="3" s="1"/>
  <c r="CD273" i="3" s="1"/>
  <c r="CD290" i="3" s="1"/>
  <c r="CD304" i="3" s="1"/>
  <c r="CD318" i="3" s="1"/>
  <c r="DO239" i="3"/>
  <c r="AJ249" i="3"/>
  <c r="AJ253" i="3" s="1"/>
  <c r="AJ258" i="3" s="1"/>
  <c r="AJ259" i="3" s="1"/>
  <c r="AJ144" i="1" s="1"/>
  <c r="AC249" i="3"/>
  <c r="AC253" i="3" s="1"/>
  <c r="AC258" i="3" s="1"/>
  <c r="AC259" i="3" s="1"/>
  <c r="AC144" i="1" s="1"/>
  <c r="FO245" i="3"/>
  <c r="DO257" i="3"/>
  <c r="FK245" i="3"/>
  <c r="FK239" i="3"/>
  <c r="FK247" i="3"/>
  <c r="FK248" i="3"/>
  <c r="FK257" i="3"/>
  <c r="FH249" i="3"/>
  <c r="FH253" i="3" s="1"/>
  <c r="FH258" i="3" s="1"/>
  <c r="FH259" i="3" s="1"/>
  <c r="FH144" i="1" s="1"/>
  <c r="BB248" i="3"/>
  <c r="BB245" i="3"/>
  <c r="CW264" i="3"/>
  <c r="CW270" i="3" s="1"/>
  <c r="CW273" i="3" s="1"/>
  <c r="CW290" i="3" s="1"/>
  <c r="CW292" i="3" s="1"/>
  <c r="CW303" i="3" s="1"/>
  <c r="CW309" i="3" s="1"/>
  <c r="ET289" i="3"/>
  <c r="ET264" i="3"/>
  <c r="ET270" i="3" s="1"/>
  <c r="ET273" i="3" s="1"/>
  <c r="ET326" i="3" s="1"/>
  <c r="CJ245" i="3"/>
  <c r="CE289" i="3"/>
  <c r="CE296" i="3" s="1"/>
  <c r="CE264" i="3"/>
  <c r="CE270" i="3" s="1"/>
  <c r="CE273" i="3" s="1"/>
  <c r="CE326" i="3" s="1"/>
  <c r="CZ239" i="3"/>
  <c r="CZ257" i="3"/>
  <c r="CZ245" i="3"/>
  <c r="CZ247" i="3"/>
  <c r="CZ248" i="3"/>
  <c r="BB239" i="3"/>
  <c r="U264" i="3"/>
  <c r="U270" i="3" s="1"/>
  <c r="U273" i="3" s="1"/>
  <c r="U290" i="3" s="1"/>
  <c r="U304" i="3" s="1"/>
  <c r="U318" i="3" s="1"/>
  <c r="T264" i="3"/>
  <c r="T270" i="3" s="1"/>
  <c r="T273" i="3" s="1"/>
  <c r="T290" i="3" s="1"/>
  <c r="EK249" i="3"/>
  <c r="EK253" i="3" s="1"/>
  <c r="EK258" i="3" s="1"/>
  <c r="EK259" i="3" s="1"/>
  <c r="EK144" i="1" s="1"/>
  <c r="T82" i="3"/>
  <c r="ED249" i="3"/>
  <c r="ED253" i="3" s="1"/>
  <c r="ED258" i="3" s="1"/>
  <c r="ED259" i="3" s="1"/>
  <c r="ED144" i="1" s="1"/>
  <c r="AL249" i="3"/>
  <c r="AL253" i="3" s="1"/>
  <c r="AL258" i="3" s="1"/>
  <c r="AL259" i="3" s="1"/>
  <c r="AL144" i="1" s="1"/>
  <c r="DL248" i="3"/>
  <c r="BB247" i="3"/>
  <c r="CJ247" i="3"/>
  <c r="DI248" i="3"/>
  <c r="DI249" i="3" s="1"/>
  <c r="DI253" i="3" s="1"/>
  <c r="DI258" i="3" s="1"/>
  <c r="CP296" i="3"/>
  <c r="DF248" i="3"/>
  <c r="Y249" i="3"/>
  <c r="Y253" i="3" s="1"/>
  <c r="Y258" i="3" s="1"/>
  <c r="Y259" i="3" s="1"/>
  <c r="Y144" i="1" s="1"/>
  <c r="DF245" i="3"/>
  <c r="CB249" i="3"/>
  <c r="CB253" i="3" s="1"/>
  <c r="CB258" i="3" s="1"/>
  <c r="CB259" i="3" s="1"/>
  <c r="CB144" i="1" s="1"/>
  <c r="FN249" i="3"/>
  <c r="FN253" i="3" s="1"/>
  <c r="FN258" i="3" s="1"/>
  <c r="FN259" i="3" s="1"/>
  <c r="FN144" i="1" s="1"/>
  <c r="BR264" i="3"/>
  <c r="BR270" i="3" s="1"/>
  <c r="BR273" i="3" s="1"/>
  <c r="BR281" i="3" s="1"/>
  <c r="BR285" i="3" s="1"/>
  <c r="BR327" i="3" s="1"/>
  <c r="FM249" i="3"/>
  <c r="FM253" i="3" s="1"/>
  <c r="FM258" i="3" s="1"/>
  <c r="FM259" i="3" s="1"/>
  <c r="FM144" i="1" s="1"/>
  <c r="DY249" i="3"/>
  <c r="DY253" i="3" s="1"/>
  <c r="DY258" i="3" s="1"/>
  <c r="DY259" i="3" s="1"/>
  <c r="DY144" i="1" s="1"/>
  <c r="DF247" i="3"/>
  <c r="AR249" i="3"/>
  <c r="AR253" i="3" s="1"/>
  <c r="AR258" i="3" s="1"/>
  <c r="AR259" i="3" s="1"/>
  <c r="AR144" i="1" s="1"/>
  <c r="DF257" i="3"/>
  <c r="DU264" i="3"/>
  <c r="DU270" i="3" s="1"/>
  <c r="DU273" i="3" s="1"/>
  <c r="DU326" i="3" s="1"/>
  <c r="FO248" i="3"/>
  <c r="DT281" i="3"/>
  <c r="DT285" i="3" s="1"/>
  <c r="DT327" i="3" s="1"/>
  <c r="DT326" i="3"/>
  <c r="DP257" i="3"/>
  <c r="BS257" i="3"/>
  <c r="EE249" i="3"/>
  <c r="EE253" i="3" s="1"/>
  <c r="EE258" i="3" s="1"/>
  <c r="EE259" i="3" s="1"/>
  <c r="EE144" i="1" s="1"/>
  <c r="DG249" i="3"/>
  <c r="DG253" i="3" s="1"/>
  <c r="DG258" i="3" s="1"/>
  <c r="DG259" i="3" s="1"/>
  <c r="DG144" i="1" s="1"/>
  <c r="BQ257" i="3"/>
  <c r="BQ239" i="3"/>
  <c r="BQ248" i="3"/>
  <c r="BS247" i="3"/>
  <c r="BQ247" i="3"/>
  <c r="EZ290" i="3"/>
  <c r="EZ304" i="3" s="1"/>
  <c r="EZ318" i="3" s="1"/>
  <c r="CM245" i="3"/>
  <c r="EI239" i="3"/>
  <c r="EI245" i="3"/>
  <c r="EI247" i="3"/>
  <c r="EI248" i="3"/>
  <c r="AP248" i="3"/>
  <c r="AP247" i="3"/>
  <c r="AP239" i="3"/>
  <c r="AP245" i="3"/>
  <c r="AP257" i="3"/>
  <c r="FI249" i="3"/>
  <c r="FI253" i="3" s="1"/>
  <c r="FI258" i="3" s="1"/>
  <c r="FI259" i="3" s="1"/>
  <c r="FI144" i="1" s="1"/>
  <c r="EJ248" i="3"/>
  <c r="AV249" i="3"/>
  <c r="AV253" i="3" s="1"/>
  <c r="AV258" i="3" s="1"/>
  <c r="AV259" i="3" s="1"/>
  <c r="AV144" i="1" s="1"/>
  <c r="EJ245" i="3"/>
  <c r="AN249" i="3"/>
  <c r="AN253" i="3" s="1"/>
  <c r="AN258" i="3" s="1"/>
  <c r="AN259" i="3" s="1"/>
  <c r="AN144" i="1" s="1"/>
  <c r="BZ249" i="3"/>
  <c r="BZ253" i="3" s="1"/>
  <c r="BZ258" i="3" s="1"/>
  <c r="BZ259" i="3" s="1"/>
  <c r="BZ144" i="1" s="1"/>
  <c r="DL257" i="3"/>
  <c r="DL239" i="3"/>
  <c r="DL245" i="3"/>
  <c r="CP264" i="3"/>
  <c r="CP270" i="3" s="1"/>
  <c r="CP273" i="3" s="1"/>
  <c r="CP290" i="3" s="1"/>
  <c r="EJ257" i="3"/>
  <c r="EJ239" i="3"/>
  <c r="CU249" i="3"/>
  <c r="CU253" i="3" s="1"/>
  <c r="CU258" i="3" s="1"/>
  <c r="CU259" i="3" s="1"/>
  <c r="CU144" i="1" s="1"/>
  <c r="EG290" i="3"/>
  <c r="EG304" i="3" s="1"/>
  <c r="EG318" i="3" s="1"/>
  <c r="F245" i="3"/>
  <c r="F257" i="3"/>
  <c r="BS239" i="3"/>
  <c r="EI257" i="3"/>
  <c r="F248" i="3"/>
  <c r="DK249" i="3"/>
  <c r="DK253" i="3" s="1"/>
  <c r="DK258" i="3" s="1"/>
  <c r="DK259" i="3" s="1"/>
  <c r="DK144" i="1" s="1"/>
  <c r="AU248" i="3"/>
  <c r="FL249" i="3"/>
  <c r="FL253" i="3" s="1"/>
  <c r="FL258" i="3" s="1"/>
  <c r="FL259" i="3" s="1"/>
  <c r="FL144" i="1" s="1"/>
  <c r="BN248" i="3"/>
  <c r="CX239" i="3"/>
  <c r="AM249" i="3"/>
  <c r="AM253" i="3" s="1"/>
  <c r="AM258" i="3" s="1"/>
  <c r="AM259" i="3" s="1"/>
  <c r="AM144" i="1" s="1"/>
  <c r="DE249" i="3"/>
  <c r="DE253" i="3" s="1"/>
  <c r="DE258" i="3" s="1"/>
  <c r="DE259" i="3" s="1"/>
  <c r="DE144" i="1" s="1"/>
  <c r="EF248" i="3"/>
  <c r="BS245" i="3"/>
  <c r="FW249" i="3"/>
  <c r="FW253" i="3" s="1"/>
  <c r="FW258" i="3" s="1"/>
  <c r="FW259" i="3" s="1"/>
  <c r="FW144" i="1" s="1"/>
  <c r="FC249" i="3"/>
  <c r="FC253" i="3" s="1"/>
  <c r="FC258" i="3" s="1"/>
  <c r="FC259" i="3" s="1"/>
  <c r="FC144" i="1" s="1"/>
  <c r="AA249" i="3"/>
  <c r="AA253" i="3" s="1"/>
  <c r="AA258" i="3" s="1"/>
  <c r="AA259" i="3" s="1"/>
  <c r="AA144" i="1" s="1"/>
  <c r="BV249" i="3"/>
  <c r="BV253" i="3" s="1"/>
  <c r="BV258" i="3" s="1"/>
  <c r="BV259" i="3" s="1"/>
  <c r="BV144" i="1" s="1"/>
  <c r="AU257" i="3"/>
  <c r="EH249" i="3"/>
  <c r="EH253" i="3" s="1"/>
  <c r="EH258" i="3" s="1"/>
  <c r="EH259" i="3" s="1"/>
  <c r="EH144" i="1" s="1"/>
  <c r="EF247" i="3"/>
  <c r="AU239" i="3"/>
  <c r="EF239" i="3"/>
  <c r="FP249" i="3"/>
  <c r="FP253" i="3" s="1"/>
  <c r="FP258" i="3" s="1"/>
  <c r="FP259" i="3" s="1"/>
  <c r="FP144" i="1" s="1"/>
  <c r="G249" i="3"/>
  <c r="G253" i="3" s="1"/>
  <c r="G258" i="3" s="1"/>
  <c r="G259" i="3" s="1"/>
  <c r="G144" i="1" s="1"/>
  <c r="EF245" i="3"/>
  <c r="AY249" i="3"/>
  <c r="AY253" i="3" s="1"/>
  <c r="AY258" i="3" s="1"/>
  <c r="AY259" i="3" s="1"/>
  <c r="AY144" i="1" s="1"/>
  <c r="CR249" i="3"/>
  <c r="CR253" i="3" s="1"/>
  <c r="CR258" i="3" s="1"/>
  <c r="CR259" i="3" s="1"/>
  <c r="CR144" i="1" s="1"/>
  <c r="I249" i="3"/>
  <c r="I253" i="3" s="1"/>
  <c r="I258" i="3" s="1"/>
  <c r="I259" i="3" s="1"/>
  <c r="I144" i="1" s="1"/>
  <c r="CX247" i="3"/>
  <c r="CX245" i="3"/>
  <c r="DM264" i="3"/>
  <c r="DM270" i="3" s="1"/>
  <c r="DM273" i="3" s="1"/>
  <c r="DM289" i="3"/>
  <c r="DM82" i="3" s="1"/>
  <c r="AU247" i="3"/>
  <c r="DP239" i="3"/>
  <c r="BJ249" i="3"/>
  <c r="BJ253" i="3" s="1"/>
  <c r="BJ258" i="3" s="1"/>
  <c r="BJ259" i="3" s="1"/>
  <c r="BJ144" i="1" s="1"/>
  <c r="BE264" i="3"/>
  <c r="BE270" i="3" s="1"/>
  <c r="BE273" i="3" s="1"/>
  <c r="BE289" i="3"/>
  <c r="H289" i="3"/>
  <c r="H296" i="3" s="1"/>
  <c r="FU249" i="3"/>
  <c r="FU253" i="3" s="1"/>
  <c r="FU258" i="3" s="1"/>
  <c r="FU259" i="3" s="1"/>
  <c r="FU144" i="1" s="1"/>
  <c r="DP245" i="3"/>
  <c r="DP247" i="3"/>
  <c r="CX248" i="3"/>
  <c r="DQ249" i="3"/>
  <c r="DQ253" i="3" s="1"/>
  <c r="DQ258" i="3" s="1"/>
  <c r="DQ259" i="3" s="1"/>
  <c r="DQ144" i="1" s="1"/>
  <c r="BF264" i="3"/>
  <c r="BF270" i="3" s="1"/>
  <c r="BF273" i="3" s="1"/>
  <c r="BF289" i="3"/>
  <c r="DC239" i="3"/>
  <c r="EU245" i="3"/>
  <c r="EU248" i="3"/>
  <c r="EU247" i="3"/>
  <c r="EU239" i="3"/>
  <c r="DC248" i="3"/>
  <c r="DC245" i="3"/>
  <c r="DC247" i="3"/>
  <c r="CQ264" i="3"/>
  <c r="CQ270" i="3" s="1"/>
  <c r="CQ273" i="3" s="1"/>
  <c r="CQ289" i="3"/>
  <c r="DW249" i="3"/>
  <c r="DW253" i="3" s="1"/>
  <c r="DW258" i="3" s="1"/>
  <c r="DW259" i="3" s="1"/>
  <c r="DW144" i="1" s="1"/>
  <c r="P249" i="3"/>
  <c r="P253" i="3" s="1"/>
  <c r="P258" i="3" s="1"/>
  <c r="P259" i="3" s="1"/>
  <c r="P144" i="1" s="1"/>
  <c r="DZ249" i="3"/>
  <c r="DZ253" i="3" s="1"/>
  <c r="DZ258" i="3" s="1"/>
  <c r="DZ259" i="3" s="1"/>
  <c r="DZ144" i="1" s="1"/>
  <c r="AO257" i="3"/>
  <c r="AO247" i="3"/>
  <c r="AO239" i="3"/>
  <c r="AO245" i="3"/>
  <c r="AO248" i="3"/>
  <c r="EU257" i="3"/>
  <c r="BH264" i="3"/>
  <c r="BH270" i="3" s="1"/>
  <c r="BH273" i="3" s="1"/>
  <c r="BH289" i="3"/>
  <c r="BH82" i="3" s="1"/>
  <c r="EA264" i="3"/>
  <c r="EA270" i="3" s="1"/>
  <c r="EA273" i="3" s="1"/>
  <c r="EA326" i="3" s="1"/>
  <c r="EA289" i="3"/>
  <c r="DD249" i="3"/>
  <c r="DD253" i="3" s="1"/>
  <c r="DD258" i="3" s="1"/>
  <c r="DD259" i="3" s="1"/>
  <c r="DD144" i="1" s="1"/>
  <c r="BN239" i="3"/>
  <c r="AH257" i="3"/>
  <c r="AH245" i="3"/>
  <c r="AH248" i="3"/>
  <c r="AH239" i="3"/>
  <c r="AH247" i="3"/>
  <c r="DJ257" i="3"/>
  <c r="DJ248" i="3"/>
  <c r="DJ247" i="3"/>
  <c r="DJ245" i="3"/>
  <c r="DJ239" i="3"/>
  <c r="EL245" i="3"/>
  <c r="EL239" i="3"/>
  <c r="EL257" i="3"/>
  <c r="EL247" i="3"/>
  <c r="EL248" i="3"/>
  <c r="BN245" i="3"/>
  <c r="L247" i="3"/>
  <c r="L257" i="3"/>
  <c r="L248" i="3"/>
  <c r="L239" i="3"/>
  <c r="L245" i="3"/>
  <c r="CJ239" i="3"/>
  <c r="CJ257" i="3"/>
  <c r="BN247" i="3"/>
  <c r="EB249" i="3"/>
  <c r="EB253" i="3" s="1"/>
  <c r="EB258" i="3" s="1"/>
  <c r="EB259" i="3" s="1"/>
  <c r="EB144" i="1" s="1"/>
  <c r="BK257" i="3"/>
  <c r="BK239" i="3"/>
  <c r="BK245" i="3"/>
  <c r="BK248" i="3"/>
  <c r="BK247" i="3"/>
  <c r="BG257" i="3"/>
  <c r="BG245" i="3"/>
  <c r="BG248" i="3"/>
  <c r="BG247" i="3"/>
  <c r="BG239" i="3"/>
  <c r="M249" i="3"/>
  <c r="M253" i="3" s="1"/>
  <c r="M258" i="3" s="1"/>
  <c r="M259" i="3" s="1"/>
  <c r="M144" i="1" s="1"/>
  <c r="BI296" i="3"/>
  <c r="V296" i="3"/>
  <c r="CI296" i="3"/>
  <c r="CT294" i="3"/>
  <c r="AI264" i="3"/>
  <c r="AI270" i="3" s="1"/>
  <c r="AI273" i="3" s="1"/>
  <c r="AI290" i="3" s="1"/>
  <c r="AI304" i="3" s="1"/>
  <c r="AI318" i="3" s="1"/>
  <c r="CT275" i="3"/>
  <c r="BI281" i="3"/>
  <c r="BI285" i="3" s="1"/>
  <c r="BI327" i="3" s="1"/>
  <c r="BI334" i="3" s="1"/>
  <c r="BI290" i="3"/>
  <c r="BI292" i="3" s="1"/>
  <c r="BI303" i="3" s="1"/>
  <c r="BI309" i="3" s="1"/>
  <c r="FX264" i="3"/>
  <c r="FX270" i="3" s="1"/>
  <c r="FX273" i="3" s="1"/>
  <c r="FX326" i="3" s="1"/>
  <c r="DV294" i="3"/>
  <c r="DV275" i="3"/>
  <c r="K290" i="3"/>
  <c r="K292" i="3" s="1"/>
  <c r="K303" i="3" s="1"/>
  <c r="K312" i="3" s="1"/>
  <c r="K315" i="3" s="1"/>
  <c r="K317" i="3" s="1"/>
  <c r="K281" i="3"/>
  <c r="K285" i="3" s="1"/>
  <c r="K327" i="3" s="1"/>
  <c r="K334" i="3" s="1"/>
  <c r="FT82" i="3"/>
  <c r="EO296" i="3"/>
  <c r="AB296" i="3"/>
  <c r="BI82" i="3"/>
  <c r="K82" i="3"/>
  <c r="FE82" i="3"/>
  <c r="AK264" i="3"/>
  <c r="AK270" i="3" s="1"/>
  <c r="AK273" i="3" s="1"/>
  <c r="AK326" i="3" s="1"/>
  <c r="CL296" i="3"/>
  <c r="BY342" i="3"/>
  <c r="DV290" i="3"/>
  <c r="DV304" i="3" s="1"/>
  <c r="DV318" i="3" s="1"/>
  <c r="DV326" i="3"/>
  <c r="DV334" i="3" s="1"/>
  <c r="CL82" i="3"/>
  <c r="FR264" i="3"/>
  <c r="FR270" i="3" s="1"/>
  <c r="FR273" i="3" s="1"/>
  <c r="FR281" i="3" s="1"/>
  <c r="FR285" i="3" s="1"/>
  <c r="EC290" i="3"/>
  <c r="EC304" i="3" s="1"/>
  <c r="EC318" i="3" s="1"/>
  <c r="EC281" i="3"/>
  <c r="EC285" i="3" s="1"/>
  <c r="EC327" i="3" s="1"/>
  <c r="EC334" i="3" s="1"/>
  <c r="EO82" i="3"/>
  <c r="AF298" i="3"/>
  <c r="EV290" i="3"/>
  <c r="BL290" i="3"/>
  <c r="BL292" i="3" s="1"/>
  <c r="BL303" i="3" s="1"/>
  <c r="BL309" i="3" s="1"/>
  <c r="EV281" i="3"/>
  <c r="EV285" i="3" s="1"/>
  <c r="EV327" i="3" s="1"/>
  <c r="EV334" i="3" s="1"/>
  <c r="DV82" i="3"/>
  <c r="DV296" i="3"/>
  <c r="FE296" i="3"/>
  <c r="FE290" i="3"/>
  <c r="FE292" i="3" s="1"/>
  <c r="FE294" i="3"/>
  <c r="FE303" i="3"/>
  <c r="FE312" i="3" s="1"/>
  <c r="FE315" i="3" s="1"/>
  <c r="FE317" i="3" s="1"/>
  <c r="FT296" i="3"/>
  <c r="FT290" i="3"/>
  <c r="FT292" i="3" s="1"/>
  <c r="FT303" i="3" s="1"/>
  <c r="FT326" i="3"/>
  <c r="AB82" i="3"/>
  <c r="K296" i="3"/>
  <c r="FP280" i="3"/>
  <c r="FE326" i="3"/>
  <c r="FE334" i="3" s="1"/>
  <c r="FE275" i="3"/>
  <c r="H290" i="3"/>
  <c r="BP281" i="3"/>
  <c r="BP285" i="3" s="1"/>
  <c r="BP327" i="3" s="1"/>
  <c r="BP334" i="3" s="1"/>
  <c r="BP290" i="3"/>
  <c r="AE281" i="3"/>
  <c r="AE285" i="3" s="1"/>
  <c r="AE290" i="3"/>
  <c r="AE326" i="3"/>
  <c r="AX290" i="3"/>
  <c r="AX304" i="3" s="1"/>
  <c r="AX318" i="3" s="1"/>
  <c r="AX281" i="3"/>
  <c r="AX285" i="3" s="1"/>
  <c r="AX327" i="3" s="1"/>
  <c r="AX334" i="3" s="1"/>
  <c r="BP296" i="3"/>
  <c r="AE82" i="3"/>
  <c r="AE296" i="3"/>
  <c r="DB82" i="3"/>
  <c r="BP82" i="3"/>
  <c r="BL281" i="3"/>
  <c r="BL285" i="3" s="1"/>
  <c r="BL327" i="3" s="1"/>
  <c r="BL334" i="3" s="1"/>
  <c r="FR82" i="3"/>
  <c r="FR296" i="3"/>
  <c r="AX82" i="3"/>
  <c r="AX296" i="3"/>
  <c r="BU264" i="3"/>
  <c r="BU270" i="3" s="1"/>
  <c r="BU273" i="3" s="1"/>
  <c r="ES281" i="3"/>
  <c r="ES285" i="3" s="1"/>
  <c r="ES294" i="3" s="1"/>
  <c r="EY249" i="3"/>
  <c r="EY253" i="3" s="1"/>
  <c r="EY258" i="3" s="1"/>
  <c r="EY259" i="3" s="1"/>
  <c r="EY144" i="1" s="1"/>
  <c r="ES292" i="3"/>
  <c r="ES303" i="3" s="1"/>
  <c r="ES309" i="3" s="1"/>
  <c r="ES326" i="3"/>
  <c r="AF327" i="3"/>
  <c r="BP303" i="3"/>
  <c r="BP312" i="3" s="1"/>
  <c r="BP315" i="3" s="1"/>
  <c r="BP317" i="3" s="1"/>
  <c r="AF275" i="3"/>
  <c r="EM275" i="3"/>
  <c r="AF312" i="3"/>
  <c r="AF315" i="3" s="1"/>
  <c r="AF317" i="3" s="1"/>
  <c r="EM327" i="3"/>
  <c r="E309" i="3"/>
  <c r="E298" i="3"/>
  <c r="CD82" i="3"/>
  <c r="EM290" i="3"/>
  <c r="AQ290" i="3"/>
  <c r="AQ281" i="3"/>
  <c r="AQ285" i="3" s="1"/>
  <c r="AQ326" i="3"/>
  <c r="CP82" i="3"/>
  <c r="FX82" i="3"/>
  <c r="FX296" i="3"/>
  <c r="BR296" i="3"/>
  <c r="BR82" i="3"/>
  <c r="C227" i="3"/>
  <c r="FT275" i="3"/>
  <c r="FZ224" i="3"/>
  <c r="GB224" i="3" s="1"/>
  <c r="FT327" i="3"/>
  <c r="FT294" i="3"/>
  <c r="E306" i="3"/>
  <c r="E320" i="3" s="1"/>
  <c r="Y289" i="9" l="1"/>
  <c r="BS281" i="9"/>
  <c r="BS285" i="9" s="1"/>
  <c r="BS327" i="9" s="1"/>
  <c r="BS326" i="9"/>
  <c r="DA290" i="9"/>
  <c r="DW290" i="9"/>
  <c r="DW304" i="9" s="1"/>
  <c r="DW318" i="9" s="1"/>
  <c r="ET281" i="9"/>
  <c r="DW281" i="9"/>
  <c r="DW285" i="9" s="1"/>
  <c r="ET290" i="9"/>
  <c r="BS82" i="9"/>
  <c r="FF281" i="9"/>
  <c r="FF285" i="9" s="1"/>
  <c r="FF326" i="9"/>
  <c r="BS312" i="9"/>
  <c r="BS315" i="9" s="1"/>
  <c r="BS317" i="9" s="1"/>
  <c r="BS292" i="9"/>
  <c r="BS298" i="9" s="1"/>
  <c r="BS296" i="9"/>
  <c r="BL281" i="9"/>
  <c r="BL285" i="9" s="1"/>
  <c r="BL290" i="9"/>
  <c r="BL304" i="9" s="1"/>
  <c r="BL318" i="9" s="1"/>
  <c r="DB275" i="9"/>
  <c r="BS334" i="9"/>
  <c r="DI289" i="9"/>
  <c r="DI296" i="9" s="1"/>
  <c r="DI264" i="9"/>
  <c r="DI270" i="9" s="1"/>
  <c r="DI273" i="9" s="1"/>
  <c r="DI326" i="9" s="1"/>
  <c r="CX289" i="9"/>
  <c r="CX264" i="9"/>
  <c r="CX270" i="9" s="1"/>
  <c r="CX273" i="9" s="1"/>
  <c r="CX290" i="9" s="1"/>
  <c r="CX304" i="9" s="1"/>
  <c r="CX318" i="9" s="1"/>
  <c r="EZ296" i="9"/>
  <c r="AN303" i="9"/>
  <c r="AN312" i="9" s="1"/>
  <c r="AN315" i="9" s="1"/>
  <c r="AN317" i="9" s="1"/>
  <c r="FZ337" i="9"/>
  <c r="GA337" i="9" s="1"/>
  <c r="C38" i="9" s="1"/>
  <c r="C339" i="9"/>
  <c r="BI296" i="9"/>
  <c r="BI82" i="9"/>
  <c r="BS294" i="9"/>
  <c r="BS275" i="9"/>
  <c r="EZ303" i="9"/>
  <c r="EZ309" i="9" s="1"/>
  <c r="AN296" i="9"/>
  <c r="BN264" i="9"/>
  <c r="BN270" i="9" s="1"/>
  <c r="BN273" i="9" s="1"/>
  <c r="FQ289" i="9"/>
  <c r="FQ296" i="9" s="1"/>
  <c r="BS306" i="9"/>
  <c r="FV264" i="9"/>
  <c r="FV270" i="9" s="1"/>
  <c r="FV273" i="9" s="1"/>
  <c r="FV281" i="9" s="1"/>
  <c r="FV285" i="9" s="1"/>
  <c r="BF264" i="9"/>
  <c r="BF270" i="9" s="1"/>
  <c r="BF273" i="9" s="1"/>
  <c r="BF326" i="9" s="1"/>
  <c r="DK264" i="9"/>
  <c r="DK270" i="9" s="1"/>
  <c r="DK273" i="9" s="1"/>
  <c r="DK281" i="9" s="1"/>
  <c r="DK285" i="9" s="1"/>
  <c r="DZ289" i="9"/>
  <c r="DZ296" i="9" s="1"/>
  <c r="J264" i="9"/>
  <c r="J270" i="9" s="1"/>
  <c r="J273" i="9" s="1"/>
  <c r="J281" i="9" s="1"/>
  <c r="J285" i="9" s="1"/>
  <c r="N289" i="9"/>
  <c r="N296" i="9" s="1"/>
  <c r="AZ289" i="9"/>
  <c r="AZ82" i="9" s="1"/>
  <c r="DA264" i="3"/>
  <c r="DA270" i="3" s="1"/>
  <c r="DA273" i="3" s="1"/>
  <c r="DA144" i="1"/>
  <c r="FB264" i="3"/>
  <c r="FB270" i="3" s="1"/>
  <c r="FB273" i="3" s="1"/>
  <c r="FB326" i="3" s="1"/>
  <c r="FB144" i="1"/>
  <c r="AW264" i="3"/>
  <c r="AW270" i="3" s="1"/>
  <c r="AW273" i="3" s="1"/>
  <c r="AW326" i="3" s="1"/>
  <c r="AW144" i="1"/>
  <c r="CN264" i="3"/>
  <c r="CN270" i="3" s="1"/>
  <c r="CN273" i="3" s="1"/>
  <c r="CN281" i="3" s="1"/>
  <c r="CN144" i="1"/>
  <c r="C144" i="7"/>
  <c r="H65" i="7" s="1"/>
  <c r="R144" i="1"/>
  <c r="AM275" i="9"/>
  <c r="CS292" i="9"/>
  <c r="CS298" i="9" s="1"/>
  <c r="FG306" i="9"/>
  <c r="FG312" i="9"/>
  <c r="FG315" i="9" s="1"/>
  <c r="FG317" i="9" s="1"/>
  <c r="FG309" i="9"/>
  <c r="BB264" i="9"/>
  <c r="BB270" i="9" s="1"/>
  <c r="BB273" i="9" s="1"/>
  <c r="BB290" i="9" s="1"/>
  <c r="AS264" i="9"/>
  <c r="AS270" i="9" s="1"/>
  <c r="AS273" i="9" s="1"/>
  <c r="AS281" i="9" s="1"/>
  <c r="AS285" i="9" s="1"/>
  <c r="BI292" i="9"/>
  <c r="BI298" i="9" s="1"/>
  <c r="BM275" i="9"/>
  <c r="DC275" i="9"/>
  <c r="AB264" i="9"/>
  <c r="AB270" i="9" s="1"/>
  <c r="AB273" i="9" s="1"/>
  <c r="AC264" i="9"/>
  <c r="AC270" i="9" s="1"/>
  <c r="AC273" i="9" s="1"/>
  <c r="AC290" i="9" s="1"/>
  <c r="AC304" i="9" s="1"/>
  <c r="AC318" i="9" s="1"/>
  <c r="FX275" i="9"/>
  <c r="EB289" i="9"/>
  <c r="EB303" i="9" s="1"/>
  <c r="EB264" i="9"/>
  <c r="EB270" i="9" s="1"/>
  <c r="EB273" i="9" s="1"/>
  <c r="EB326" i="9" s="1"/>
  <c r="BL275" i="9"/>
  <c r="L264" i="9"/>
  <c r="L270" i="9" s="1"/>
  <c r="L273" i="9" s="1"/>
  <c r="L281" i="9" s="1"/>
  <c r="L285" i="9" s="1"/>
  <c r="EN289" i="9"/>
  <c r="EN82" i="9" s="1"/>
  <c r="CA275" i="9"/>
  <c r="CU264" i="9"/>
  <c r="CU270" i="9" s="1"/>
  <c r="CU273" i="9" s="1"/>
  <c r="CU290" i="9" s="1"/>
  <c r="CU304" i="9" s="1"/>
  <c r="CU318" i="9" s="1"/>
  <c r="DB304" i="9"/>
  <c r="DB318" i="9" s="1"/>
  <c r="DB292" i="9"/>
  <c r="DB298" i="9" s="1"/>
  <c r="DB327" i="9"/>
  <c r="DB334" i="9" s="1"/>
  <c r="DB294" i="9"/>
  <c r="CS275" i="9"/>
  <c r="EP309" i="9"/>
  <c r="EP312" i="9"/>
  <c r="EP315" i="9" s="1"/>
  <c r="EP317" i="9" s="1"/>
  <c r="Z309" i="9"/>
  <c r="Z312" i="9"/>
  <c r="Z315" i="9" s="1"/>
  <c r="Z317" i="9" s="1"/>
  <c r="DP275" i="9"/>
  <c r="EG326" i="9"/>
  <c r="CR306" i="9"/>
  <c r="CR320" i="9" s="1"/>
  <c r="Z285" i="9"/>
  <c r="Z275" i="9"/>
  <c r="AN275" i="9"/>
  <c r="EG290" i="9"/>
  <c r="EG304" i="9" s="1"/>
  <c r="Z304" i="9"/>
  <c r="Z318" i="9" s="1"/>
  <c r="Z292" i="9"/>
  <c r="Z298" i="9" s="1"/>
  <c r="DB309" i="9"/>
  <c r="DB312" i="9"/>
  <c r="DB315" i="9" s="1"/>
  <c r="DB317" i="9" s="1"/>
  <c r="EP304" i="9"/>
  <c r="EP318" i="9" s="1"/>
  <c r="EP292" i="9"/>
  <c r="EP298" i="9" s="1"/>
  <c r="EP285" i="9"/>
  <c r="EP275" i="9"/>
  <c r="AZ290" i="9"/>
  <c r="AZ326" i="9"/>
  <c r="AZ281" i="9"/>
  <c r="FR292" i="9"/>
  <c r="FR298" i="9" s="1"/>
  <c r="S264" i="9"/>
  <c r="S270" i="9" s="1"/>
  <c r="S273" i="9" s="1"/>
  <c r="S289" i="9"/>
  <c r="CO289" i="9"/>
  <c r="CO264" i="9"/>
  <c r="CO270" i="9" s="1"/>
  <c r="CO273" i="9" s="1"/>
  <c r="ET304" i="9"/>
  <c r="ET318" i="9" s="1"/>
  <c r="ET292" i="9"/>
  <c r="ET298" i="9" s="1"/>
  <c r="CS327" i="9"/>
  <c r="CS334" i="9" s="1"/>
  <c r="CS294" i="9"/>
  <c r="FQ281" i="9"/>
  <c r="FQ285" i="9" s="1"/>
  <c r="FQ326" i="9"/>
  <c r="FQ290" i="9"/>
  <c r="FQ304" i="9" s="1"/>
  <c r="FQ318" i="9" s="1"/>
  <c r="CK264" i="9"/>
  <c r="CK270" i="9" s="1"/>
  <c r="CK273" i="9" s="1"/>
  <c r="CK289" i="9"/>
  <c r="BM304" i="9"/>
  <c r="BM318" i="9" s="1"/>
  <c r="BM292" i="9"/>
  <c r="BM298" i="9" s="1"/>
  <c r="FU289" i="9"/>
  <c r="FU264" i="9"/>
  <c r="FU270" i="9" s="1"/>
  <c r="FU273" i="9" s="1"/>
  <c r="EZ275" i="9"/>
  <c r="FH292" i="9"/>
  <c r="FH298" i="9" s="1"/>
  <c r="BL327" i="9"/>
  <c r="BL334" i="9" s="1"/>
  <c r="BL294" i="9"/>
  <c r="DY285" i="9"/>
  <c r="DY275" i="9"/>
  <c r="CE306" i="9"/>
  <c r="CE309" i="9"/>
  <c r="CE312" i="9"/>
  <c r="CE315" i="9" s="1"/>
  <c r="CE317" i="9" s="1"/>
  <c r="FW296" i="9"/>
  <c r="FW303" i="9"/>
  <c r="FW82" i="9"/>
  <c r="AX296" i="9"/>
  <c r="AX82" i="9"/>
  <c r="AX303" i="9"/>
  <c r="ET309" i="9"/>
  <c r="ET312" i="9"/>
  <c r="ET315" i="9" s="1"/>
  <c r="ET317" i="9" s="1"/>
  <c r="CA292" i="9"/>
  <c r="CA298" i="9" s="1"/>
  <c r="EH292" i="9"/>
  <c r="EH298" i="9" s="1"/>
  <c r="EH304" i="9"/>
  <c r="FD281" i="9"/>
  <c r="FD285" i="9" s="1"/>
  <c r="FD290" i="9"/>
  <c r="FD304" i="9" s="1"/>
  <c r="FD318" i="9" s="1"/>
  <c r="FD326" i="9"/>
  <c r="DX304" i="9"/>
  <c r="DX292" i="9"/>
  <c r="DX298" i="9" s="1"/>
  <c r="W312" i="9"/>
  <c r="W315" i="9" s="1"/>
  <c r="W317" i="9" s="1"/>
  <c r="W309" i="9"/>
  <c r="BP82" i="9"/>
  <c r="BP303" i="9"/>
  <c r="BP296" i="9"/>
  <c r="BY303" i="9"/>
  <c r="BY296" i="9"/>
  <c r="BY82" i="9"/>
  <c r="AE312" i="9"/>
  <c r="AE315" i="9" s="1"/>
  <c r="AE317" i="9" s="1"/>
  <c r="AE309" i="9"/>
  <c r="FV303" i="9"/>
  <c r="FV82" i="9"/>
  <c r="FV296" i="9"/>
  <c r="DD296" i="9"/>
  <c r="DD303" i="9"/>
  <c r="DD82" i="9"/>
  <c r="EK264" i="9"/>
  <c r="EK270" i="9" s="1"/>
  <c r="EK273" i="9" s="1"/>
  <c r="EK289" i="9"/>
  <c r="BQ289" i="9"/>
  <c r="BQ264" i="9"/>
  <c r="BQ270" i="9" s="1"/>
  <c r="BQ273" i="9" s="1"/>
  <c r="CP289" i="9"/>
  <c r="CP264" i="9"/>
  <c r="CP270" i="9" s="1"/>
  <c r="CP273" i="9" s="1"/>
  <c r="AQ281" i="9"/>
  <c r="AQ285" i="9" s="1"/>
  <c r="AQ290" i="9"/>
  <c r="AQ304" i="9" s="1"/>
  <c r="AQ318" i="9" s="1"/>
  <c r="AQ326" i="9"/>
  <c r="FC264" i="9"/>
  <c r="FC270" i="9" s="1"/>
  <c r="FC273" i="9" s="1"/>
  <c r="FC289" i="9"/>
  <c r="J82" i="9"/>
  <c r="J296" i="9"/>
  <c r="J303" i="9"/>
  <c r="AC82" i="9"/>
  <c r="AC303" i="9"/>
  <c r="AC296" i="9"/>
  <c r="EE82" i="9"/>
  <c r="EE303" i="9"/>
  <c r="EE296" i="9"/>
  <c r="P290" i="9"/>
  <c r="P304" i="9" s="1"/>
  <c r="P318" i="9" s="1"/>
  <c r="P326" i="9"/>
  <c r="P281" i="9"/>
  <c r="P285" i="9" s="1"/>
  <c r="DC306" i="9"/>
  <c r="DC309" i="9"/>
  <c r="DC312" i="9"/>
  <c r="DC315" i="9" s="1"/>
  <c r="DC317" i="9" s="1"/>
  <c r="FQ82" i="9"/>
  <c r="FQ303" i="9"/>
  <c r="FN289" i="9"/>
  <c r="FN264" i="9"/>
  <c r="FN270" i="9" s="1"/>
  <c r="FN273" i="9" s="1"/>
  <c r="DW312" i="9"/>
  <c r="DW315" i="9" s="1"/>
  <c r="DW317" i="9" s="1"/>
  <c r="DW309" i="9"/>
  <c r="DW306" i="9"/>
  <c r="BX304" i="9"/>
  <c r="BX318" i="9" s="1"/>
  <c r="BX292" i="9"/>
  <c r="BX298" i="9" s="1"/>
  <c r="FH275" i="9"/>
  <c r="EZ327" i="9"/>
  <c r="EZ334" i="9" s="1"/>
  <c r="EZ294" i="9"/>
  <c r="FH309" i="9"/>
  <c r="FH306" i="9"/>
  <c r="FH312" i="9"/>
  <c r="FH315" i="9" s="1"/>
  <c r="FH317" i="9" s="1"/>
  <c r="DY304" i="9"/>
  <c r="DY318" i="9" s="1"/>
  <c r="DY292" i="9"/>
  <c r="DY298" i="9" s="1"/>
  <c r="DP294" i="9"/>
  <c r="DP327" i="9"/>
  <c r="DP334" i="9" s="1"/>
  <c r="AW285" i="9"/>
  <c r="AW275" i="9"/>
  <c r="FW281" i="9"/>
  <c r="FW285" i="9" s="1"/>
  <c r="FW326" i="9"/>
  <c r="FW290" i="9"/>
  <c r="FW304" i="9" s="1"/>
  <c r="FW318" i="9" s="1"/>
  <c r="CD312" i="9"/>
  <c r="CD315" i="9" s="1"/>
  <c r="CD317" i="9" s="1"/>
  <c r="CD309" i="9"/>
  <c r="AR264" i="9"/>
  <c r="AR270" i="9" s="1"/>
  <c r="AR273" i="9" s="1"/>
  <c r="AR289" i="9"/>
  <c r="DE304" i="9"/>
  <c r="DE318" i="9" s="1"/>
  <c r="DE292" i="9"/>
  <c r="DE298" i="9" s="1"/>
  <c r="CA312" i="9"/>
  <c r="CA315" i="9" s="1"/>
  <c r="CA317" i="9" s="1"/>
  <c r="CA306" i="9"/>
  <c r="CA309" i="9"/>
  <c r="CY281" i="9"/>
  <c r="CY285" i="9" s="1"/>
  <c r="CY290" i="9"/>
  <c r="CY304" i="9" s="1"/>
  <c r="CY318" i="9" s="1"/>
  <c r="CY326" i="9"/>
  <c r="DV285" i="9"/>
  <c r="DV275" i="9"/>
  <c r="FX294" i="9"/>
  <c r="FX327" i="9"/>
  <c r="FX334" i="9" s="1"/>
  <c r="BP290" i="9"/>
  <c r="BP304" i="9" s="1"/>
  <c r="BP318" i="9" s="1"/>
  <c r="BP326" i="9"/>
  <c r="BP281" i="9"/>
  <c r="BP285" i="9" s="1"/>
  <c r="BY281" i="9"/>
  <c r="BY285" i="9" s="1"/>
  <c r="BY326" i="9"/>
  <c r="BY290" i="9"/>
  <c r="BY304" i="9" s="1"/>
  <c r="BY318" i="9" s="1"/>
  <c r="BA289" i="9"/>
  <c r="BA264" i="9"/>
  <c r="BA270" i="9" s="1"/>
  <c r="BA273" i="9" s="1"/>
  <c r="DD290" i="9"/>
  <c r="DD304" i="9" s="1"/>
  <c r="DD318" i="9" s="1"/>
  <c r="DD281" i="9"/>
  <c r="DD285" i="9" s="1"/>
  <c r="DD326" i="9"/>
  <c r="AO289" i="9"/>
  <c r="AO264" i="9"/>
  <c r="AO270" i="9" s="1"/>
  <c r="AO273" i="9" s="1"/>
  <c r="BX285" i="9"/>
  <c r="BX275" i="9"/>
  <c r="M264" i="9"/>
  <c r="M270" i="9" s="1"/>
  <c r="M273" i="9" s="1"/>
  <c r="M289" i="9"/>
  <c r="AQ296" i="9"/>
  <c r="AQ303" i="9"/>
  <c r="AQ82" i="9"/>
  <c r="EJ289" i="9"/>
  <c r="EJ264" i="9"/>
  <c r="EJ270" i="9" s="1"/>
  <c r="EJ273" i="9" s="1"/>
  <c r="CR327" i="9"/>
  <c r="CR334" i="9" s="1"/>
  <c r="CR294" i="9"/>
  <c r="EE281" i="9"/>
  <c r="EE285" i="9" s="1"/>
  <c r="EE326" i="9"/>
  <c r="EE290" i="9"/>
  <c r="EE304" i="9" s="1"/>
  <c r="EE318" i="9" s="1"/>
  <c r="P296" i="9"/>
  <c r="P303" i="9"/>
  <c r="P82" i="9"/>
  <c r="CL264" i="9"/>
  <c r="CL270" i="9" s="1"/>
  <c r="CL273" i="9" s="1"/>
  <c r="CL289" i="9"/>
  <c r="K82" i="9"/>
  <c r="K303" i="9"/>
  <c r="K296" i="9"/>
  <c r="K290" i="9"/>
  <c r="K304" i="9" s="1"/>
  <c r="K318" i="9" s="1"/>
  <c r="K326" i="9"/>
  <c r="K281" i="9"/>
  <c r="K285" i="9" s="1"/>
  <c r="DP309" i="9"/>
  <c r="DP306" i="9"/>
  <c r="DP312" i="9"/>
  <c r="DP315" i="9" s="1"/>
  <c r="DP317" i="9" s="1"/>
  <c r="BH289" i="9"/>
  <c r="BH264" i="9"/>
  <c r="BH270" i="9" s="1"/>
  <c r="BH273" i="9" s="1"/>
  <c r="DC294" i="9"/>
  <c r="DC327" i="9"/>
  <c r="DC334" i="9" s="1"/>
  <c r="FH294" i="9"/>
  <c r="FH327" i="9"/>
  <c r="FH334" i="9" s="1"/>
  <c r="AM327" i="9"/>
  <c r="AM334" i="9" s="1"/>
  <c r="AM294" i="9"/>
  <c r="FR306" i="9"/>
  <c r="FR312" i="9"/>
  <c r="FR315" i="9" s="1"/>
  <c r="FR317" i="9" s="1"/>
  <c r="FR309" i="9"/>
  <c r="FA289" i="9"/>
  <c r="FA264" i="9"/>
  <c r="FA270" i="9" s="1"/>
  <c r="FA273" i="9" s="1"/>
  <c r="FJ289" i="9"/>
  <c r="FJ264" i="9"/>
  <c r="FJ270" i="9" s="1"/>
  <c r="FJ273" i="9" s="1"/>
  <c r="CQ264" i="9"/>
  <c r="CQ270" i="9" s="1"/>
  <c r="CQ273" i="9" s="1"/>
  <c r="CQ289" i="9"/>
  <c r="DT326" i="9"/>
  <c r="DT281" i="9"/>
  <c r="DT285" i="9" s="1"/>
  <c r="DT290" i="9"/>
  <c r="DT304" i="9" s="1"/>
  <c r="DT318" i="9" s="1"/>
  <c r="CY303" i="9"/>
  <c r="CY296" i="9"/>
  <c r="CY82" i="9"/>
  <c r="DV304" i="9"/>
  <c r="DV292" i="9"/>
  <c r="DV298" i="9" s="1"/>
  <c r="DX285" i="9"/>
  <c r="DX275" i="9"/>
  <c r="EU289" i="9"/>
  <c r="EU264" i="9"/>
  <c r="EU270" i="9" s="1"/>
  <c r="EU273" i="9" s="1"/>
  <c r="CC303" i="9"/>
  <c r="CC82" i="9"/>
  <c r="CC296" i="9"/>
  <c r="EY264" i="9"/>
  <c r="EY270" i="9" s="1"/>
  <c r="EY273" i="9" s="1"/>
  <c r="EY289" i="9"/>
  <c r="DL264" i="9"/>
  <c r="DL270" i="9" s="1"/>
  <c r="DL273" i="9" s="1"/>
  <c r="DL289" i="9"/>
  <c r="CH82" i="9"/>
  <c r="CH303" i="9"/>
  <c r="CH296" i="9"/>
  <c r="AK292" i="9"/>
  <c r="AK298" i="9" s="1"/>
  <c r="EF326" i="9"/>
  <c r="EF290" i="9"/>
  <c r="EF304" i="9" s="1"/>
  <c r="EF318" i="9" s="1"/>
  <c r="EF281" i="9"/>
  <c r="CZ326" i="9"/>
  <c r="CZ290" i="9"/>
  <c r="CZ281" i="9"/>
  <c r="AD264" i="9"/>
  <c r="AD270" i="9" s="1"/>
  <c r="AD273" i="9" s="1"/>
  <c r="AD289" i="9"/>
  <c r="FI289" i="9"/>
  <c r="FI264" i="9"/>
  <c r="FI270" i="9" s="1"/>
  <c r="FI273" i="9" s="1"/>
  <c r="BI275" i="9"/>
  <c r="AY303" i="9"/>
  <c r="AY82" i="9"/>
  <c r="AY296" i="9"/>
  <c r="CX296" i="9"/>
  <c r="CX82" i="9"/>
  <c r="CX303" i="9"/>
  <c r="DR289" i="9"/>
  <c r="DR264" i="9"/>
  <c r="DR270" i="9" s="1"/>
  <c r="DR273" i="9" s="1"/>
  <c r="CM264" i="9"/>
  <c r="CM270" i="9" s="1"/>
  <c r="CM273" i="9" s="1"/>
  <c r="CM289" i="9"/>
  <c r="T303" i="9"/>
  <c r="T82" i="9"/>
  <c r="T296" i="9"/>
  <c r="AM292" i="9"/>
  <c r="AM298" i="9" s="1"/>
  <c r="CD304" i="9"/>
  <c r="CD318" i="9" s="1"/>
  <c r="CD292" i="9"/>
  <c r="CD298" i="9" s="1"/>
  <c r="AW304" i="9"/>
  <c r="AW318" i="9" s="1"/>
  <c r="AW292" i="9"/>
  <c r="AW298" i="9" s="1"/>
  <c r="FB303" i="9"/>
  <c r="FB82" i="9"/>
  <c r="FB296" i="9"/>
  <c r="ER304" i="9"/>
  <c r="ER318" i="9" s="1"/>
  <c r="ER292" i="9"/>
  <c r="ER298" i="9" s="1"/>
  <c r="CE285" i="9"/>
  <c r="CE275" i="9"/>
  <c r="DE285" i="9"/>
  <c r="DE275" i="9"/>
  <c r="DT296" i="9"/>
  <c r="DT303" i="9"/>
  <c r="DT82" i="9"/>
  <c r="FP280" i="9"/>
  <c r="FT273" i="9"/>
  <c r="EA289" i="9"/>
  <c r="EA264" i="9"/>
  <c r="EA270" i="9" s="1"/>
  <c r="EA273" i="9" s="1"/>
  <c r="EC304" i="9"/>
  <c r="EC318" i="9" s="1"/>
  <c r="EC292" i="9"/>
  <c r="EC298" i="9" s="1"/>
  <c r="FE326" i="9"/>
  <c r="FE290" i="9"/>
  <c r="FE304" i="9" s="1"/>
  <c r="FE318" i="9" s="1"/>
  <c r="FE281" i="9"/>
  <c r="FE285" i="9" s="1"/>
  <c r="DV309" i="9"/>
  <c r="DV312" i="9"/>
  <c r="DV315" i="9" s="1"/>
  <c r="DV317" i="9" s="1"/>
  <c r="DZ303" i="9"/>
  <c r="CC281" i="9"/>
  <c r="CC285" i="9" s="1"/>
  <c r="CC326" i="9"/>
  <c r="CC290" i="9"/>
  <c r="CC304" i="9" s="1"/>
  <c r="CC318" i="9" s="1"/>
  <c r="EQ289" i="9"/>
  <c r="EQ264" i="9"/>
  <c r="EQ270" i="9" s="1"/>
  <c r="EQ273" i="9" s="1"/>
  <c r="BO264" i="9"/>
  <c r="BO270" i="9" s="1"/>
  <c r="BO273" i="9" s="1"/>
  <c r="BO289" i="9"/>
  <c r="CH290" i="9"/>
  <c r="CH304" i="9" s="1"/>
  <c r="CH318" i="9" s="1"/>
  <c r="CH326" i="9"/>
  <c r="CH281" i="9"/>
  <c r="CH285" i="9" s="1"/>
  <c r="AK309" i="9"/>
  <c r="AK306" i="9"/>
  <c r="AK312" i="9"/>
  <c r="AK315" i="9" s="1"/>
  <c r="AK317" i="9" s="1"/>
  <c r="EF82" i="9"/>
  <c r="EF303" i="9"/>
  <c r="EF296" i="9"/>
  <c r="CZ303" i="9"/>
  <c r="CZ82" i="9"/>
  <c r="CZ296" i="9"/>
  <c r="FP264" i="9"/>
  <c r="FP270" i="9" s="1"/>
  <c r="FP273" i="9" s="1"/>
  <c r="FP289" i="9"/>
  <c r="AA264" i="9"/>
  <c r="AA270" i="9" s="1"/>
  <c r="AA273" i="9" s="1"/>
  <c r="AA289" i="9"/>
  <c r="BI327" i="9"/>
  <c r="BI334" i="9" s="1"/>
  <c r="BI294" i="9"/>
  <c r="AJ290" i="9"/>
  <c r="AJ281" i="9"/>
  <c r="AJ285" i="9" s="1"/>
  <c r="AJ326" i="9"/>
  <c r="DG309" i="9"/>
  <c r="DG312" i="9"/>
  <c r="DG315" i="9" s="1"/>
  <c r="DG317" i="9" s="1"/>
  <c r="AY281" i="9"/>
  <c r="AY285" i="9" s="1"/>
  <c r="AY290" i="9"/>
  <c r="AY304" i="9" s="1"/>
  <c r="AY318" i="9" s="1"/>
  <c r="AY326" i="9"/>
  <c r="DK303" i="9"/>
  <c r="DK296" i="9"/>
  <c r="DK82" i="9"/>
  <c r="CV327" i="9"/>
  <c r="CV334" i="9" s="1"/>
  <c r="CV294" i="9"/>
  <c r="DN290" i="9"/>
  <c r="DN326" i="9"/>
  <c r="DN281" i="9"/>
  <c r="DN285" i="9" s="1"/>
  <c r="DM296" i="9"/>
  <c r="DM303" i="9"/>
  <c r="DM82" i="9"/>
  <c r="BL312" i="9"/>
  <c r="BL315" i="9" s="1"/>
  <c r="BL317" i="9" s="1"/>
  <c r="BL309" i="9"/>
  <c r="EH285" i="9"/>
  <c r="EH275" i="9"/>
  <c r="FD303" i="9"/>
  <c r="FD82" i="9"/>
  <c r="FD296" i="9"/>
  <c r="BM309" i="9"/>
  <c r="BM312" i="9"/>
  <c r="BM315" i="9" s="1"/>
  <c r="BM317" i="9" s="1"/>
  <c r="EX303" i="9"/>
  <c r="EX296" i="9"/>
  <c r="EX82" i="9"/>
  <c r="T326" i="9"/>
  <c r="T281" i="9"/>
  <c r="T285" i="9" s="1"/>
  <c r="T290" i="9"/>
  <c r="T304" i="9" s="1"/>
  <c r="T318" i="9" s="1"/>
  <c r="CD285" i="9"/>
  <c r="CD275" i="9"/>
  <c r="ER312" i="9"/>
  <c r="ER315" i="9" s="1"/>
  <c r="ER317" i="9" s="1"/>
  <c r="ER309" i="9"/>
  <c r="AH289" i="9"/>
  <c r="AH264" i="9"/>
  <c r="AH270" i="9" s="1"/>
  <c r="AH273" i="9" s="1"/>
  <c r="FZ227" i="9"/>
  <c r="C232" i="9"/>
  <c r="C237" i="9" s="1"/>
  <c r="FB290" i="9"/>
  <c r="FB304" i="9" s="1"/>
  <c r="FB318" i="9" s="1"/>
  <c r="FB281" i="9"/>
  <c r="FB285" i="9" s="1"/>
  <c r="FB326" i="9"/>
  <c r="EL264" i="9"/>
  <c r="EL270" i="9" s="1"/>
  <c r="EL273" i="9" s="1"/>
  <c r="EL289" i="9"/>
  <c r="AN292" i="9"/>
  <c r="AN298" i="9" s="1"/>
  <c r="FT303" i="9"/>
  <c r="FT296" i="9"/>
  <c r="FT82" i="9"/>
  <c r="BV303" i="9"/>
  <c r="BV296" i="9"/>
  <c r="BV82" i="9"/>
  <c r="EC294" i="9"/>
  <c r="EC327" i="9"/>
  <c r="EC334" i="9" s="1"/>
  <c r="FE296" i="9"/>
  <c r="FE303" i="9"/>
  <c r="FE82" i="9"/>
  <c r="BG264" i="9"/>
  <c r="BG270" i="9" s="1"/>
  <c r="BG273" i="9" s="1"/>
  <c r="BG289" i="9"/>
  <c r="DZ290" i="9"/>
  <c r="DZ304" i="9" s="1"/>
  <c r="DZ318" i="9" s="1"/>
  <c r="DZ281" i="9"/>
  <c r="DZ285" i="9" s="1"/>
  <c r="DZ326" i="9"/>
  <c r="FX292" i="9"/>
  <c r="FX298" i="9" s="1"/>
  <c r="AK275" i="9"/>
  <c r="BX309" i="9"/>
  <c r="BX312" i="9"/>
  <c r="BX315" i="9" s="1"/>
  <c r="BX317" i="9" s="1"/>
  <c r="BI312" i="9"/>
  <c r="BI315" i="9" s="1"/>
  <c r="BI317" i="9" s="1"/>
  <c r="BI306" i="9"/>
  <c r="BI309" i="9"/>
  <c r="FF275" i="9"/>
  <c r="ED289" i="9"/>
  <c r="ED264" i="9"/>
  <c r="ED270" i="9" s="1"/>
  <c r="ED273" i="9" s="1"/>
  <c r="CI289" i="9"/>
  <c r="CI264" i="9"/>
  <c r="CI270" i="9" s="1"/>
  <c r="CI273" i="9" s="1"/>
  <c r="BW289" i="9"/>
  <c r="BW264" i="9"/>
  <c r="BW270" i="9" s="1"/>
  <c r="BW273" i="9" s="1"/>
  <c r="AJ82" i="9"/>
  <c r="AJ303" i="9"/>
  <c r="AJ296" i="9"/>
  <c r="AU275" i="9"/>
  <c r="BT292" i="9"/>
  <c r="BT298" i="9" s="1"/>
  <c r="DQ264" i="9"/>
  <c r="DQ270" i="9" s="1"/>
  <c r="DQ273" i="9" s="1"/>
  <c r="DQ289" i="9"/>
  <c r="L296" i="9"/>
  <c r="L82" i="9"/>
  <c r="L303" i="9"/>
  <c r="EX290" i="9"/>
  <c r="EX304" i="9" s="1"/>
  <c r="EX318" i="9" s="1"/>
  <c r="EX281" i="9"/>
  <c r="EX285" i="9" s="1"/>
  <c r="EX326" i="9"/>
  <c r="CN264" i="9"/>
  <c r="CN270" i="9" s="1"/>
  <c r="CN273" i="9" s="1"/>
  <c r="CN289" i="9"/>
  <c r="EV326" i="9"/>
  <c r="EV290" i="9"/>
  <c r="EV304" i="9" s="1"/>
  <c r="EV318" i="9" s="1"/>
  <c r="EV281" i="9"/>
  <c r="EV285" i="9" s="1"/>
  <c r="AM309" i="9"/>
  <c r="AM306" i="9"/>
  <c r="AM312" i="9"/>
  <c r="AM315" i="9" s="1"/>
  <c r="AM317" i="9" s="1"/>
  <c r="EZ292" i="9"/>
  <c r="EZ298" i="9" s="1"/>
  <c r="AN294" i="9"/>
  <c r="AN327" i="9"/>
  <c r="AN334" i="9" s="1"/>
  <c r="ER285" i="9"/>
  <c r="ER275" i="9"/>
  <c r="AW309" i="9"/>
  <c r="AW312" i="9"/>
  <c r="AW315" i="9" s="1"/>
  <c r="AW317" i="9" s="1"/>
  <c r="FO264" i="9"/>
  <c r="FO270" i="9" s="1"/>
  <c r="FO273" i="9" s="1"/>
  <c r="FO289" i="9"/>
  <c r="AI82" i="9"/>
  <c r="AI303" i="9"/>
  <c r="AI296" i="9"/>
  <c r="AG289" i="9"/>
  <c r="AG264" i="9"/>
  <c r="AG270" i="9" s="1"/>
  <c r="AG273" i="9" s="1"/>
  <c r="BV326" i="9"/>
  <c r="BV290" i="9"/>
  <c r="BV304" i="9" s="1"/>
  <c r="BV318" i="9" s="1"/>
  <c r="BV281" i="9"/>
  <c r="BV285" i="9" s="1"/>
  <c r="EC275" i="9"/>
  <c r="CW290" i="9"/>
  <c r="CW304" i="9" s="1"/>
  <c r="CW318" i="9" s="1"/>
  <c r="CW326" i="9"/>
  <c r="CW281" i="9"/>
  <c r="CW285" i="9" s="1"/>
  <c r="O264" i="9"/>
  <c r="O270" i="9" s="1"/>
  <c r="O273" i="9" s="1"/>
  <c r="O289" i="9"/>
  <c r="DX309" i="9"/>
  <c r="DX312" i="9"/>
  <c r="DX315" i="9" s="1"/>
  <c r="DX317" i="9" s="1"/>
  <c r="DW275" i="9"/>
  <c r="CF296" i="9"/>
  <c r="CF303" i="9"/>
  <c r="CF82" i="9"/>
  <c r="DG304" i="9"/>
  <c r="DG318" i="9" s="1"/>
  <c r="DG292" i="9"/>
  <c r="DG298" i="9" s="1"/>
  <c r="AP289" i="9"/>
  <c r="AP264" i="9"/>
  <c r="AP270" i="9" s="1"/>
  <c r="AP273" i="9" s="1"/>
  <c r="BU292" i="9"/>
  <c r="BU298" i="9" s="1"/>
  <c r="BN296" i="9"/>
  <c r="BN82" i="9"/>
  <c r="BN303" i="9"/>
  <c r="BT312" i="9"/>
  <c r="BT315" i="9" s="1"/>
  <c r="BT317" i="9" s="1"/>
  <c r="BT309" i="9"/>
  <c r="BT306" i="9"/>
  <c r="EN326" i="9"/>
  <c r="EN290" i="9"/>
  <c r="EN304" i="9" s="1"/>
  <c r="EN318" i="9" s="1"/>
  <c r="EN281" i="9"/>
  <c r="EN285" i="9" s="1"/>
  <c r="CJ264" i="9"/>
  <c r="CJ270" i="9" s="1"/>
  <c r="CJ273" i="9" s="1"/>
  <c r="CJ289" i="9"/>
  <c r="AV296" i="9"/>
  <c r="AV303" i="9"/>
  <c r="AV82" i="9"/>
  <c r="AX326" i="9"/>
  <c r="AX290" i="9"/>
  <c r="AX304" i="9" s="1"/>
  <c r="AX318" i="9" s="1"/>
  <c r="AX281" i="9"/>
  <c r="AX285" i="9" s="1"/>
  <c r="BF303" i="9"/>
  <c r="BF296" i="9"/>
  <c r="BF82" i="9"/>
  <c r="EI289" i="9"/>
  <c r="EI264" i="9"/>
  <c r="EI270" i="9" s="1"/>
  <c r="EI273" i="9" s="1"/>
  <c r="EV296" i="9"/>
  <c r="EV82" i="9"/>
  <c r="EV303" i="9"/>
  <c r="BU285" i="9"/>
  <c r="BU275" i="9"/>
  <c r="CS309" i="9"/>
  <c r="CS312" i="9"/>
  <c r="CS315" i="9" s="1"/>
  <c r="CS317" i="9" s="1"/>
  <c r="CS306" i="9"/>
  <c r="FR275" i="9"/>
  <c r="DE312" i="9"/>
  <c r="DE315" i="9" s="1"/>
  <c r="DE317" i="9" s="1"/>
  <c r="DE309" i="9"/>
  <c r="AI290" i="9"/>
  <c r="AI304" i="9" s="1"/>
  <c r="AI318" i="9" s="1"/>
  <c r="AI281" i="9"/>
  <c r="AI285" i="9" s="1"/>
  <c r="AI326" i="9"/>
  <c r="DA285" i="9"/>
  <c r="DA275" i="9"/>
  <c r="CW303" i="9"/>
  <c r="CW82" i="9"/>
  <c r="CW296" i="9"/>
  <c r="BK289" i="9"/>
  <c r="BK264" i="9"/>
  <c r="BK270" i="9" s="1"/>
  <c r="BK273" i="9" s="1"/>
  <c r="AE304" i="9"/>
  <c r="AE318" i="9" s="1"/>
  <c r="AE292" i="9"/>
  <c r="AE298" i="9" s="1"/>
  <c r="V326" i="9"/>
  <c r="V290" i="9"/>
  <c r="V304" i="9" s="1"/>
  <c r="V318" i="9" s="1"/>
  <c r="V281" i="9"/>
  <c r="V285" i="9" s="1"/>
  <c r="FL264" i="9"/>
  <c r="FL270" i="9" s="1"/>
  <c r="FL273" i="9" s="1"/>
  <c r="FL289" i="9"/>
  <c r="CF326" i="9"/>
  <c r="CF281" i="9"/>
  <c r="CF285" i="9" s="1"/>
  <c r="CF290" i="9"/>
  <c r="CF304" i="9" s="1"/>
  <c r="CF318" i="9" s="1"/>
  <c r="FF304" i="9"/>
  <c r="FF318" i="9" s="1"/>
  <c r="FF292" i="9"/>
  <c r="FF298" i="9" s="1"/>
  <c r="BT285" i="9"/>
  <c r="BT275" i="9"/>
  <c r="DH264" i="9"/>
  <c r="DH270" i="9" s="1"/>
  <c r="DH273" i="9" s="1"/>
  <c r="DH289" i="9"/>
  <c r="AB326" i="9"/>
  <c r="AB290" i="9"/>
  <c r="AB304" i="9" s="1"/>
  <c r="AB318" i="9" s="1"/>
  <c r="AB281" i="9"/>
  <c r="AB285" i="9" s="1"/>
  <c r="BN326" i="9"/>
  <c r="BN290" i="9"/>
  <c r="BN304" i="9" s="1"/>
  <c r="BN318" i="9" s="1"/>
  <c r="BN281" i="9"/>
  <c r="BN285" i="9" s="1"/>
  <c r="AU304" i="9"/>
  <c r="AU318" i="9" s="1"/>
  <c r="AU292" i="9"/>
  <c r="AU298" i="9" s="1"/>
  <c r="CB264" i="9"/>
  <c r="CB270" i="9" s="1"/>
  <c r="CB273" i="9" s="1"/>
  <c r="CB289" i="9"/>
  <c r="DF290" i="9"/>
  <c r="DF304" i="9" s="1"/>
  <c r="DF318" i="9" s="1"/>
  <c r="DF281" i="9"/>
  <c r="DF285" i="9" s="1"/>
  <c r="DF326" i="9"/>
  <c r="BC289" i="9"/>
  <c r="BC264" i="9"/>
  <c r="BC270" i="9" s="1"/>
  <c r="BC273" i="9" s="1"/>
  <c r="CV275" i="9"/>
  <c r="FS304" i="9"/>
  <c r="FS318" i="9" s="1"/>
  <c r="FS292" i="9"/>
  <c r="FS298" i="9" s="1"/>
  <c r="DY312" i="9"/>
  <c r="DY315" i="9" s="1"/>
  <c r="DY317" i="9" s="1"/>
  <c r="DY309" i="9"/>
  <c r="H264" i="9"/>
  <c r="H270" i="9" s="1"/>
  <c r="H273" i="9" s="1"/>
  <c r="H289" i="9"/>
  <c r="FS312" i="9"/>
  <c r="FS315" i="9" s="1"/>
  <c r="FS317" i="9" s="1"/>
  <c r="FS309" i="9"/>
  <c r="X82" i="9"/>
  <c r="X303" i="9"/>
  <c r="X296" i="9"/>
  <c r="FR294" i="9"/>
  <c r="FR327" i="9"/>
  <c r="FR334" i="9" s="1"/>
  <c r="BU312" i="9"/>
  <c r="BU315" i="9" s="1"/>
  <c r="BU317" i="9" s="1"/>
  <c r="BU309" i="9"/>
  <c r="BU306" i="9"/>
  <c r="EH309" i="9"/>
  <c r="EH312" i="9"/>
  <c r="EH315" i="9" s="1"/>
  <c r="EH317" i="9" s="1"/>
  <c r="BZ326" i="9"/>
  <c r="BZ290" i="9"/>
  <c r="BZ304" i="9" s="1"/>
  <c r="BZ318" i="9" s="1"/>
  <c r="BZ281" i="9"/>
  <c r="BZ285" i="9" s="1"/>
  <c r="DA304" i="9"/>
  <c r="DA318" i="9" s="1"/>
  <c r="DA292" i="9"/>
  <c r="DA298" i="9" s="1"/>
  <c r="EO303" i="9"/>
  <c r="EO82" i="9"/>
  <c r="EO296" i="9"/>
  <c r="ES281" i="9"/>
  <c r="ES285" i="9" s="1"/>
  <c r="ES290" i="9"/>
  <c r="ES304" i="9" s="1"/>
  <c r="ES318" i="9" s="1"/>
  <c r="ES326" i="9"/>
  <c r="DO289" i="9"/>
  <c r="DO264" i="9"/>
  <c r="DO270" i="9" s="1"/>
  <c r="DO273" i="9" s="1"/>
  <c r="AE285" i="9"/>
  <c r="AE275" i="9"/>
  <c r="DW294" i="9"/>
  <c r="DW327" i="9"/>
  <c r="DW334" i="9" s="1"/>
  <c r="FX309" i="9"/>
  <c r="FX312" i="9"/>
  <c r="FX315" i="9" s="1"/>
  <c r="FX317" i="9" s="1"/>
  <c r="FX306" i="9"/>
  <c r="AK294" i="9"/>
  <c r="AK327" i="9"/>
  <c r="AK334" i="9" s="1"/>
  <c r="V303" i="9"/>
  <c r="V296" i="9"/>
  <c r="V82" i="9"/>
  <c r="EM326" i="9"/>
  <c r="EM281" i="9"/>
  <c r="EM285" i="9" s="1"/>
  <c r="EM290" i="9"/>
  <c r="EM304" i="9" s="1"/>
  <c r="EM318" i="9" s="1"/>
  <c r="D289" i="9"/>
  <c r="D264" i="9"/>
  <c r="D270" i="9" s="1"/>
  <c r="D273" i="9" s="1"/>
  <c r="CT281" i="9"/>
  <c r="CT285" i="9" s="1"/>
  <c r="CT326" i="9"/>
  <c r="CT290" i="9"/>
  <c r="CT304" i="9" s="1"/>
  <c r="CT318" i="9" s="1"/>
  <c r="F264" i="9"/>
  <c r="F270" i="9" s="1"/>
  <c r="F273" i="9" s="1"/>
  <c r="F289" i="9"/>
  <c r="DG285" i="9"/>
  <c r="DG275" i="9"/>
  <c r="CV292" i="9"/>
  <c r="CV298" i="9" s="1"/>
  <c r="AB303" i="9"/>
  <c r="AB82" i="9"/>
  <c r="AB296" i="9"/>
  <c r="U290" i="9"/>
  <c r="U304" i="9" s="1"/>
  <c r="U318" i="9" s="1"/>
  <c r="U281" i="9"/>
  <c r="U285" i="9" s="1"/>
  <c r="U326" i="9"/>
  <c r="AU327" i="9"/>
  <c r="AU334" i="9" s="1"/>
  <c r="AU294" i="9"/>
  <c r="CU82" i="9"/>
  <c r="CU296" i="9"/>
  <c r="CU303" i="9"/>
  <c r="BJ289" i="9"/>
  <c r="BJ264" i="9"/>
  <c r="BJ270" i="9" s="1"/>
  <c r="BJ273" i="9" s="1"/>
  <c r="CG285" i="9"/>
  <c r="CG275" i="9"/>
  <c r="FS285" i="9"/>
  <c r="FS275" i="9"/>
  <c r="DC292" i="9"/>
  <c r="DC298" i="9" s="1"/>
  <c r="BE264" i="9"/>
  <c r="BE270" i="9" s="1"/>
  <c r="BE273" i="9" s="1"/>
  <c r="BE289" i="9"/>
  <c r="DU303" i="9"/>
  <c r="DU296" i="9"/>
  <c r="DU82" i="9"/>
  <c r="X326" i="9"/>
  <c r="X290" i="9"/>
  <c r="X304" i="9" s="1"/>
  <c r="X318" i="9" s="1"/>
  <c r="X281" i="9"/>
  <c r="X285" i="9" s="1"/>
  <c r="AF82" i="9"/>
  <c r="AF296" i="9"/>
  <c r="AF303" i="9"/>
  <c r="BZ303" i="9"/>
  <c r="BZ296" i="9"/>
  <c r="BZ82" i="9"/>
  <c r="EG312" i="9"/>
  <c r="EG315" i="9" s="1"/>
  <c r="EG317" i="9" s="1"/>
  <c r="EG309" i="9"/>
  <c r="W285" i="9"/>
  <c r="W275" i="9"/>
  <c r="EG285" i="9"/>
  <c r="EG275" i="9"/>
  <c r="EO281" i="9"/>
  <c r="EO285" i="9" s="1"/>
  <c r="EO326" i="9"/>
  <c r="EO290" i="9"/>
  <c r="EO304" i="9" s="1"/>
  <c r="EO318" i="9" s="1"/>
  <c r="ES296" i="9"/>
  <c r="ES82" i="9"/>
  <c r="ES303" i="9"/>
  <c r="DJ264" i="9"/>
  <c r="DJ270" i="9" s="1"/>
  <c r="DJ273" i="9" s="1"/>
  <c r="DJ289" i="9"/>
  <c r="AL326" i="9"/>
  <c r="AL281" i="9"/>
  <c r="AL285" i="9" s="1"/>
  <c r="AL290" i="9"/>
  <c r="AL304" i="9" s="1"/>
  <c r="AL318" i="9" s="1"/>
  <c r="BD264" i="9"/>
  <c r="BD270" i="9" s="1"/>
  <c r="BD273" i="9" s="1"/>
  <c r="BD289" i="9"/>
  <c r="EM303" i="9"/>
  <c r="EM82" i="9"/>
  <c r="EM296" i="9"/>
  <c r="Y326" i="9"/>
  <c r="Y290" i="9"/>
  <c r="Y281" i="9"/>
  <c r="CT82" i="9"/>
  <c r="CT296" i="9"/>
  <c r="CT303" i="9"/>
  <c r="I289" i="9"/>
  <c r="I264" i="9"/>
  <c r="I270" i="9" s="1"/>
  <c r="I273" i="9" s="1"/>
  <c r="AT264" i="9"/>
  <c r="AT270" i="9" s="1"/>
  <c r="AT273" i="9" s="1"/>
  <c r="AT289" i="9"/>
  <c r="U82" i="9"/>
  <c r="U296" i="9"/>
  <c r="U303" i="9"/>
  <c r="BB303" i="9"/>
  <c r="BB82" i="9"/>
  <c r="BB296" i="9"/>
  <c r="N326" i="9"/>
  <c r="N290" i="9"/>
  <c r="N304" i="9" s="1"/>
  <c r="N318" i="9" s="1"/>
  <c r="N281" i="9"/>
  <c r="N285" i="9" s="1"/>
  <c r="N327" i="9" s="1"/>
  <c r="BR264" i="9"/>
  <c r="BR270" i="9" s="1"/>
  <c r="BR273" i="9" s="1"/>
  <c r="BR289" i="9"/>
  <c r="DF296" i="9"/>
  <c r="DF82" i="9"/>
  <c r="DF303" i="9"/>
  <c r="FK289" i="9"/>
  <c r="FK264" i="9"/>
  <c r="FK270" i="9" s="1"/>
  <c r="FK273" i="9" s="1"/>
  <c r="AS303" i="9"/>
  <c r="AS82" i="9"/>
  <c r="AS296" i="9"/>
  <c r="FM289" i="9"/>
  <c r="FM264" i="9"/>
  <c r="FM270" i="9" s="1"/>
  <c r="FM273" i="9" s="1"/>
  <c r="BL292" i="9"/>
  <c r="BL298" i="9" s="1"/>
  <c r="G264" i="9"/>
  <c r="G270" i="9" s="1"/>
  <c r="G273" i="9" s="1"/>
  <c r="G289" i="9"/>
  <c r="DU281" i="9"/>
  <c r="DU285" i="9" s="1"/>
  <c r="DU290" i="9"/>
  <c r="DU304" i="9" s="1"/>
  <c r="DU318" i="9" s="1"/>
  <c r="DU326" i="9"/>
  <c r="CE292" i="9"/>
  <c r="CE298" i="9" s="1"/>
  <c r="R264" i="9"/>
  <c r="R270" i="9" s="1"/>
  <c r="R273" i="9" s="1"/>
  <c r="R289" i="9"/>
  <c r="CA294" i="9"/>
  <c r="CA327" i="9"/>
  <c r="CA334" i="9" s="1"/>
  <c r="AF290" i="9"/>
  <c r="AF304" i="9" s="1"/>
  <c r="AF318" i="9" s="1"/>
  <c r="AF281" i="9"/>
  <c r="AF285" i="9" s="1"/>
  <c r="AF326" i="9"/>
  <c r="DP292" i="9"/>
  <c r="DP298" i="9" s="1"/>
  <c r="E249" i="9"/>
  <c r="E253" i="9" s="1"/>
  <c r="E258" i="9" s="1"/>
  <c r="E259" i="9" s="1"/>
  <c r="DA312" i="9"/>
  <c r="DA315" i="9" s="1"/>
  <c r="DA317" i="9" s="1"/>
  <c r="DA309" i="9"/>
  <c r="EC309" i="9"/>
  <c r="EC312" i="9"/>
  <c r="EC315" i="9" s="1"/>
  <c r="EC317" i="9" s="1"/>
  <c r="W304" i="9"/>
  <c r="W318" i="9" s="1"/>
  <c r="W292" i="9"/>
  <c r="W298" i="9" s="1"/>
  <c r="ET285" i="9"/>
  <c r="ET275" i="9"/>
  <c r="CG304" i="9"/>
  <c r="CG318" i="9" s="1"/>
  <c r="CG292" i="9"/>
  <c r="CG298" i="9" s="1"/>
  <c r="DS264" i="9"/>
  <c r="DS270" i="9" s="1"/>
  <c r="DS273" i="9" s="1"/>
  <c r="DS289" i="9"/>
  <c r="DW292" i="9"/>
  <c r="DW298" i="9" s="1"/>
  <c r="CG312" i="9"/>
  <c r="CG315" i="9" s="1"/>
  <c r="CG317" i="9" s="1"/>
  <c r="CG309" i="9"/>
  <c r="DN82" i="9"/>
  <c r="DN296" i="9"/>
  <c r="DN303" i="9"/>
  <c r="AL303" i="9"/>
  <c r="AL296" i="9"/>
  <c r="AL82" i="9"/>
  <c r="AV326" i="9"/>
  <c r="AV290" i="9"/>
  <c r="AV304" i="9" s="1"/>
  <c r="AV318" i="9" s="1"/>
  <c r="AV281" i="9"/>
  <c r="AV285" i="9" s="1"/>
  <c r="FF312" i="9"/>
  <c r="FF315" i="9" s="1"/>
  <c r="FF317" i="9" s="1"/>
  <c r="FF309" i="9"/>
  <c r="Y303" i="9"/>
  <c r="Y296" i="9"/>
  <c r="Y82" i="9"/>
  <c r="Q264" i="9"/>
  <c r="Q270" i="9" s="1"/>
  <c r="Q273" i="9" s="1"/>
  <c r="Q289" i="9"/>
  <c r="EW289" i="9"/>
  <c r="EW264" i="9"/>
  <c r="EW270" i="9" s="1"/>
  <c r="EW273" i="9" s="1"/>
  <c r="AU312" i="9"/>
  <c r="AU315" i="9" s="1"/>
  <c r="AU317" i="9" s="1"/>
  <c r="AU309" i="9"/>
  <c r="CV309" i="9"/>
  <c r="CV306" i="9"/>
  <c r="CV312" i="9"/>
  <c r="CV315" i="9" s="1"/>
  <c r="CV317" i="9" s="1"/>
  <c r="DM326" i="9"/>
  <c r="DM290" i="9"/>
  <c r="DM304" i="9" s="1"/>
  <c r="DM318" i="9" s="1"/>
  <c r="DM281" i="9"/>
  <c r="DM285" i="9" s="1"/>
  <c r="BB281" i="9"/>
  <c r="BB326" i="9"/>
  <c r="BM294" i="9"/>
  <c r="BM327" i="9"/>
  <c r="BM334" i="9" s="1"/>
  <c r="D145" i="7"/>
  <c r="I66" i="7" s="1"/>
  <c r="D144" i="7"/>
  <c r="I65" i="7" s="1"/>
  <c r="EP292" i="3"/>
  <c r="EP303" i="3" s="1"/>
  <c r="EP309" i="3" s="1"/>
  <c r="EW82" i="3"/>
  <c r="X82" i="3"/>
  <c r="BC259" i="3"/>
  <c r="CW296" i="3"/>
  <c r="BM296" i="3"/>
  <c r="DT292" i="3"/>
  <c r="DT303" i="3" s="1"/>
  <c r="DT312" i="3" s="1"/>
  <c r="DT315" i="3" s="1"/>
  <c r="DT317" i="3" s="1"/>
  <c r="Z82" i="3"/>
  <c r="EV82" i="3"/>
  <c r="AW289" i="3"/>
  <c r="AD275" i="3"/>
  <c r="AD327" i="3"/>
  <c r="AD290" i="3"/>
  <c r="AD304" i="3" s="1"/>
  <c r="AD318" i="3" s="1"/>
  <c r="AD326" i="3"/>
  <c r="U82" i="3"/>
  <c r="CV296" i="3"/>
  <c r="EO275" i="3"/>
  <c r="FD290" i="3"/>
  <c r="FD326" i="3"/>
  <c r="FD275" i="3"/>
  <c r="FD327" i="3"/>
  <c r="EW326" i="3"/>
  <c r="EV292" i="3"/>
  <c r="EV303" i="3" s="1"/>
  <c r="EV309" i="3" s="1"/>
  <c r="H281" i="3"/>
  <c r="H285" i="3" s="1"/>
  <c r="H327" i="3" s="1"/>
  <c r="H334" i="3" s="1"/>
  <c r="AB290" i="3"/>
  <c r="AB292" i="3" s="1"/>
  <c r="AB303" i="3" s="1"/>
  <c r="AB312" i="3" s="1"/>
  <c r="AB315" i="3" s="1"/>
  <c r="AB317" i="3" s="1"/>
  <c r="CT304" i="3"/>
  <c r="CT318" i="3" s="1"/>
  <c r="CI281" i="3"/>
  <c r="CI285" i="3" s="1"/>
  <c r="CI327" i="3" s="1"/>
  <c r="CT298" i="3"/>
  <c r="DU296" i="3"/>
  <c r="CT312" i="3"/>
  <c r="CT315" i="3" s="1"/>
  <c r="CT317" i="3" s="1"/>
  <c r="AB281" i="3"/>
  <c r="AB285" i="3" s="1"/>
  <c r="AB327" i="3" s="1"/>
  <c r="AB334" i="3" s="1"/>
  <c r="EZ281" i="3"/>
  <c r="EZ285" i="3" s="1"/>
  <c r="EZ327" i="3" s="1"/>
  <c r="EZ334" i="3" s="1"/>
  <c r="AT82" i="3"/>
  <c r="CN289" i="3"/>
  <c r="DA290" i="3"/>
  <c r="DA326" i="3"/>
  <c r="DA281" i="3"/>
  <c r="DA285" i="3" s="1"/>
  <c r="EM82" i="3"/>
  <c r="ER264" i="3"/>
  <c r="ER270" i="3" s="1"/>
  <c r="ER273" i="3" s="1"/>
  <c r="ER326" i="3" s="1"/>
  <c r="EY289" i="3"/>
  <c r="FS289" i="3"/>
  <c r="FS264" i="3"/>
  <c r="FS270" i="3" s="1"/>
  <c r="FS273" i="3" s="1"/>
  <c r="BV264" i="3"/>
  <c r="BV270" i="3" s="1"/>
  <c r="BV273" i="3" s="1"/>
  <c r="DK289" i="3"/>
  <c r="DK296" i="3" s="1"/>
  <c r="FH289" i="3"/>
  <c r="FH82" i="3" s="1"/>
  <c r="CG289" i="3"/>
  <c r="CG82" i="3" s="1"/>
  <c r="EQ289" i="3"/>
  <c r="DX264" i="3"/>
  <c r="DX270" i="3" s="1"/>
  <c r="DX273" i="3" s="1"/>
  <c r="DX281" i="3" s="1"/>
  <c r="DX285" i="3" s="1"/>
  <c r="DX294" i="3" s="1"/>
  <c r="AJ289" i="3"/>
  <c r="AJ296" i="3" s="1"/>
  <c r="EH289" i="3"/>
  <c r="EH296" i="3" s="1"/>
  <c r="AG289" i="3"/>
  <c r="EO290" i="3"/>
  <c r="EO292" i="3" s="1"/>
  <c r="EO303" i="3" s="1"/>
  <c r="EO312" i="3" s="1"/>
  <c r="EO315" i="3" s="1"/>
  <c r="EO317" i="3" s="1"/>
  <c r="CC82" i="3"/>
  <c r="AA289" i="3"/>
  <c r="AA296" i="3" s="1"/>
  <c r="FQ289" i="3"/>
  <c r="FQ82" i="3" s="1"/>
  <c r="CR264" i="3"/>
  <c r="CR270" i="3" s="1"/>
  <c r="CR273" i="3" s="1"/>
  <c r="CR290" i="3" s="1"/>
  <c r="CR304" i="3" s="1"/>
  <c r="CR318" i="3" s="1"/>
  <c r="FC289" i="3"/>
  <c r="BZ289" i="3"/>
  <c r="BZ296" i="3" s="1"/>
  <c r="CA289" i="3"/>
  <c r="Y289" i="3"/>
  <c r="Y82" i="3" s="1"/>
  <c r="CK296" i="3"/>
  <c r="DD289" i="3"/>
  <c r="DD296" i="3" s="1"/>
  <c r="AY289" i="3"/>
  <c r="FW264" i="3"/>
  <c r="FW270" i="3" s="1"/>
  <c r="FW273" i="3" s="1"/>
  <c r="FW326" i="3" s="1"/>
  <c r="R289" i="3"/>
  <c r="R82" i="3" s="1"/>
  <c r="FB289" i="3"/>
  <c r="BM290" i="3"/>
  <c r="BM326" i="3"/>
  <c r="BM334" i="3" s="1"/>
  <c r="DG289" i="3"/>
  <c r="DG296" i="3" s="1"/>
  <c r="FM289" i="3"/>
  <c r="FM82" i="3" s="1"/>
  <c r="AL289" i="3"/>
  <c r="BT289" i="3"/>
  <c r="BT296" i="3" s="1"/>
  <c r="FL264" i="3"/>
  <c r="FL270" i="3" s="1"/>
  <c r="FL273" i="3" s="1"/>
  <c r="FL326" i="3" s="1"/>
  <c r="FJ289" i="3"/>
  <c r="FJ296" i="3" s="1"/>
  <c r="EX275" i="3"/>
  <c r="G289" i="3"/>
  <c r="G82" i="3" s="1"/>
  <c r="AV289" i="3"/>
  <c r="AV82" i="3" s="1"/>
  <c r="EE289" i="3"/>
  <c r="ED289" i="3"/>
  <c r="CY289" i="3"/>
  <c r="CY296" i="3" s="1"/>
  <c r="FD82" i="3"/>
  <c r="DH289" i="3"/>
  <c r="DH82" i="3" s="1"/>
  <c r="BO289" i="3"/>
  <c r="DW289" i="3"/>
  <c r="DW303" i="3" s="1"/>
  <c r="DW312" i="3" s="1"/>
  <c r="DW315" i="3" s="1"/>
  <c r="DW317" i="3" s="1"/>
  <c r="FN264" i="3"/>
  <c r="FN270" i="3" s="1"/>
  <c r="FN273" i="3" s="1"/>
  <c r="FN290" i="3" s="1"/>
  <c r="FN304" i="3" s="1"/>
  <c r="FN318" i="3" s="1"/>
  <c r="BW289" i="3"/>
  <c r="BW82" i="3" s="1"/>
  <c r="DA289" i="3"/>
  <c r="AQ82" i="3"/>
  <c r="AQ296" i="3"/>
  <c r="DS289" i="3"/>
  <c r="CO296" i="3"/>
  <c r="BM294" i="3"/>
  <c r="CU289" i="3"/>
  <c r="CB264" i="3"/>
  <c r="CB270" i="3" s="1"/>
  <c r="CB273" i="3" s="1"/>
  <c r="CB326" i="3" s="1"/>
  <c r="EK289" i="3"/>
  <c r="EK82" i="3" s="1"/>
  <c r="N289" i="3"/>
  <c r="N82" i="3" s="1"/>
  <c r="W264" i="3"/>
  <c r="W270" i="3" s="1"/>
  <c r="W273" i="3" s="1"/>
  <c r="W281" i="3" s="1"/>
  <c r="W285" i="3" s="1"/>
  <c r="W327" i="3" s="1"/>
  <c r="CH289" i="3"/>
  <c r="CH296" i="3" s="1"/>
  <c r="EN289" i="3"/>
  <c r="EN296" i="3" s="1"/>
  <c r="EX327" i="3"/>
  <c r="EX334" i="3" s="1"/>
  <c r="FD292" i="3"/>
  <c r="FD303" i="3" s="1"/>
  <c r="FD312" i="3" s="1"/>
  <c r="FD315" i="3" s="1"/>
  <c r="FD317" i="3" s="1"/>
  <c r="BM275" i="3"/>
  <c r="AC289" i="3"/>
  <c r="BD289" i="3"/>
  <c r="BD296" i="3" s="1"/>
  <c r="Q289" i="3"/>
  <c r="CF289" i="3"/>
  <c r="CF303" i="3" s="1"/>
  <c r="EZ296" i="3"/>
  <c r="EZ303" i="3"/>
  <c r="EZ309" i="3" s="1"/>
  <c r="CL290" i="3"/>
  <c r="CL292" i="3" s="1"/>
  <c r="CL303" i="3" s="1"/>
  <c r="CL312" i="3" s="1"/>
  <c r="CL315" i="3" s="1"/>
  <c r="CL317" i="3" s="1"/>
  <c r="FJ264" i="3"/>
  <c r="FJ270" i="3" s="1"/>
  <c r="FJ273" i="3" s="1"/>
  <c r="FJ326" i="3" s="1"/>
  <c r="CL281" i="3"/>
  <c r="CL285" i="3" s="1"/>
  <c r="CL294" i="3" s="1"/>
  <c r="EZ82" i="3"/>
  <c r="BY296" i="3"/>
  <c r="BY82" i="3"/>
  <c r="FG298" i="3"/>
  <c r="EM326" i="3"/>
  <c r="EM334" i="3" s="1"/>
  <c r="EG296" i="3"/>
  <c r="DT296" i="3"/>
  <c r="DT82" i="3"/>
  <c r="DH264" i="3"/>
  <c r="DH270" i="3" s="1"/>
  <c r="DH273" i="3" s="1"/>
  <c r="DH281" i="3" s="1"/>
  <c r="DH285" i="3" s="1"/>
  <c r="FG312" i="3"/>
  <c r="FG315" i="3" s="1"/>
  <c r="FG317" i="3" s="1"/>
  <c r="AT326" i="3"/>
  <c r="DB281" i="3"/>
  <c r="DB285" i="3" s="1"/>
  <c r="DB327" i="3" s="1"/>
  <c r="DB326" i="3"/>
  <c r="DS264" i="3"/>
  <c r="DS270" i="3" s="1"/>
  <c r="DS273" i="3" s="1"/>
  <c r="DS326" i="3" s="1"/>
  <c r="X281" i="3"/>
  <c r="X285" i="3" s="1"/>
  <c r="X327" i="3" s="1"/>
  <c r="CC290" i="3"/>
  <c r="CC304" i="3" s="1"/>
  <c r="CC318" i="3" s="1"/>
  <c r="AT290" i="3"/>
  <c r="AT292" i="3" s="1"/>
  <c r="EX298" i="3"/>
  <c r="X292" i="3"/>
  <c r="X303" i="3" s="1"/>
  <c r="X312" i="3" s="1"/>
  <c r="X315" i="3" s="1"/>
  <c r="X317" i="3" s="1"/>
  <c r="EX304" i="3"/>
  <c r="EX318" i="3" s="1"/>
  <c r="X326" i="3"/>
  <c r="DB292" i="3"/>
  <c r="DB303" i="3" s="1"/>
  <c r="DB306" i="3" s="1"/>
  <c r="AS292" i="3"/>
  <c r="AS303" i="3" s="1"/>
  <c r="AS306" i="3" s="1"/>
  <c r="EH264" i="3"/>
  <c r="EH270" i="3" s="1"/>
  <c r="EH273" i="3" s="1"/>
  <c r="EH326" i="3" s="1"/>
  <c r="DX289" i="3"/>
  <c r="DX82" i="3" s="1"/>
  <c r="E275" i="3"/>
  <c r="E334" i="3"/>
  <c r="AF306" i="3"/>
  <c r="AF320" i="3" s="1"/>
  <c r="AW290" i="3"/>
  <c r="AF334" i="3"/>
  <c r="EX312" i="3"/>
  <c r="EX315" i="3" s="1"/>
  <c r="EX317" i="3" s="1"/>
  <c r="E294" i="3"/>
  <c r="CE82" i="3"/>
  <c r="CV290" i="3"/>
  <c r="CV292" i="3" s="1"/>
  <c r="CV303" i="3" s="1"/>
  <c r="CV309" i="3" s="1"/>
  <c r="AL264" i="3"/>
  <c r="AL270" i="3" s="1"/>
  <c r="AL273" i="3" s="1"/>
  <c r="AL326" i="3" s="1"/>
  <c r="CV281" i="3"/>
  <c r="CV285" i="3" s="1"/>
  <c r="CV294" i="3" s="1"/>
  <c r="EW281" i="3"/>
  <c r="EW285" i="3" s="1"/>
  <c r="EN264" i="3"/>
  <c r="EN270" i="3" s="1"/>
  <c r="EN273" i="3" s="1"/>
  <c r="EN281" i="3" s="1"/>
  <c r="EN285" i="3" s="1"/>
  <c r="AS275" i="3"/>
  <c r="AS294" i="3"/>
  <c r="EG82" i="3"/>
  <c r="CB289" i="3"/>
  <c r="CB82" i="3" s="1"/>
  <c r="AW281" i="3"/>
  <c r="AW285" i="3" s="1"/>
  <c r="AW327" i="3" s="1"/>
  <c r="AW334" i="3" s="1"/>
  <c r="CH264" i="3"/>
  <c r="CH270" i="3" s="1"/>
  <c r="CH273" i="3" s="1"/>
  <c r="CH326" i="3" s="1"/>
  <c r="CI326" i="3"/>
  <c r="CI334" i="3" s="1"/>
  <c r="AZ249" i="3"/>
  <c r="AZ253" i="3" s="1"/>
  <c r="AZ258" i="3" s="1"/>
  <c r="AZ259" i="3" s="1"/>
  <c r="AZ144" i="1" s="1"/>
  <c r="CK326" i="3"/>
  <c r="Z326" i="3"/>
  <c r="Z334" i="3" s="1"/>
  <c r="Z290" i="3"/>
  <c r="CO290" i="3"/>
  <c r="CO292" i="3" s="1"/>
  <c r="CO303" i="3" s="1"/>
  <c r="CO312" i="3" s="1"/>
  <c r="CO315" i="3" s="1"/>
  <c r="CO317" i="3" s="1"/>
  <c r="H292" i="3"/>
  <c r="H303" i="3" s="1"/>
  <c r="H309" i="3" s="1"/>
  <c r="CO294" i="3"/>
  <c r="CO326" i="3"/>
  <c r="CO334" i="3" s="1"/>
  <c r="CE281" i="3"/>
  <c r="CE285" i="3" s="1"/>
  <c r="H82" i="3"/>
  <c r="CE290" i="3"/>
  <c r="CE304" i="3" s="1"/>
  <c r="CE318" i="3" s="1"/>
  <c r="EO326" i="3"/>
  <c r="EO334" i="3" s="1"/>
  <c r="CO275" i="3"/>
  <c r="EO294" i="3"/>
  <c r="Q264" i="3"/>
  <c r="Q270" i="3" s="1"/>
  <c r="Q273" i="3" s="1"/>
  <c r="Q326" i="3" s="1"/>
  <c r="CK281" i="3"/>
  <c r="CK285" i="3" s="1"/>
  <c r="CM249" i="3"/>
  <c r="CM253" i="3" s="1"/>
  <c r="CM258" i="3" s="1"/>
  <c r="CM259" i="3" s="1"/>
  <c r="CM144" i="1" s="1"/>
  <c r="FG304" i="3"/>
  <c r="FG318" i="3" s="1"/>
  <c r="CC281" i="3"/>
  <c r="CC285" i="3" s="1"/>
  <c r="CC327" i="3" s="1"/>
  <c r="CC334" i="3" s="1"/>
  <c r="AD296" i="3"/>
  <c r="ER289" i="3"/>
  <c r="ER296" i="3" s="1"/>
  <c r="CY264" i="3"/>
  <c r="CY270" i="3" s="1"/>
  <c r="CY273" i="3" s="1"/>
  <c r="CY290" i="3" s="1"/>
  <c r="CY304" i="3" s="1"/>
  <c r="CY318" i="3" s="1"/>
  <c r="ER281" i="3"/>
  <c r="ER285" i="3" s="1"/>
  <c r="ER327" i="3" s="1"/>
  <c r="EZ292" i="3"/>
  <c r="EZ298" i="3" s="1"/>
  <c r="CI292" i="3"/>
  <c r="CI303" i="3" s="1"/>
  <c r="CI309" i="3" s="1"/>
  <c r="CF264" i="3"/>
  <c r="CF270" i="3" s="1"/>
  <c r="CF273" i="3" s="1"/>
  <c r="CF326" i="3" s="1"/>
  <c r="N264" i="3"/>
  <c r="N270" i="3" s="1"/>
  <c r="N273" i="3" s="1"/>
  <c r="N326" i="3" s="1"/>
  <c r="AJ264" i="3"/>
  <c r="AJ270" i="3" s="1"/>
  <c r="AJ273" i="3" s="1"/>
  <c r="AJ281" i="3" s="1"/>
  <c r="AJ285" i="3" s="1"/>
  <c r="R264" i="3"/>
  <c r="R270" i="3" s="1"/>
  <c r="R273" i="3" s="1"/>
  <c r="R290" i="3" s="1"/>
  <c r="R292" i="3" s="1"/>
  <c r="R303" i="3" s="1"/>
  <c r="CS326" i="3"/>
  <c r="CS290" i="3"/>
  <c r="CS281" i="3"/>
  <c r="CS296" i="3"/>
  <c r="CS82" i="3"/>
  <c r="BW264" i="3"/>
  <c r="BW270" i="3" s="1"/>
  <c r="BW273" i="3" s="1"/>
  <c r="BW281" i="3" s="1"/>
  <c r="BW285" i="3" s="1"/>
  <c r="DI259" i="3"/>
  <c r="DI144" i="1" s="1"/>
  <c r="J249" i="3"/>
  <c r="J253" i="3" s="1"/>
  <c r="J258" i="3" s="1"/>
  <c r="J259" i="3" s="1"/>
  <c r="AC264" i="3"/>
  <c r="AC270" i="3" s="1"/>
  <c r="AC273" i="3" s="1"/>
  <c r="AC290" i="3" s="1"/>
  <c r="AC304" i="3" s="1"/>
  <c r="AC318" i="3" s="1"/>
  <c r="CW326" i="3"/>
  <c r="CW281" i="3"/>
  <c r="CW285" i="3" s="1"/>
  <c r="CW327" i="3" s="1"/>
  <c r="BY326" i="3"/>
  <c r="BY290" i="3"/>
  <c r="BY281" i="3"/>
  <c r="FA289" i="3"/>
  <c r="FA264" i="3"/>
  <c r="FA270" i="3" s="1"/>
  <c r="FA273" i="3" s="1"/>
  <c r="FA281" i="3" s="1"/>
  <c r="FA285" i="3" s="1"/>
  <c r="O289" i="3"/>
  <c r="O264" i="3"/>
  <c r="O270" i="3" s="1"/>
  <c r="O273" i="3" s="1"/>
  <c r="O326" i="3" s="1"/>
  <c r="BC264" i="3"/>
  <c r="BC270" i="3" s="1"/>
  <c r="BC273" i="3" s="1"/>
  <c r="BC290" i="3" s="1"/>
  <c r="BC304" i="3" s="1"/>
  <c r="BC318" i="3" s="1"/>
  <c r="BT264" i="3"/>
  <c r="BT270" i="3" s="1"/>
  <c r="BT273" i="3" s="1"/>
  <c r="BT281" i="3" s="1"/>
  <c r="BT285" i="3" s="1"/>
  <c r="BT294" i="3" s="1"/>
  <c r="FC264" i="3"/>
  <c r="FC270" i="3" s="1"/>
  <c r="FC273" i="3" s="1"/>
  <c r="FC326" i="3" s="1"/>
  <c r="BR275" i="3"/>
  <c r="EE264" i="3"/>
  <c r="EE270" i="3" s="1"/>
  <c r="EE273" i="3" s="1"/>
  <c r="EE281" i="3" s="1"/>
  <c r="EE285" i="3" s="1"/>
  <c r="AD292" i="3"/>
  <c r="AD303" i="3" s="1"/>
  <c r="AD312" i="3" s="1"/>
  <c r="AD315" i="3" s="1"/>
  <c r="AD317" i="3" s="1"/>
  <c r="BD264" i="3"/>
  <c r="BD270" i="3" s="1"/>
  <c r="BD273" i="3" s="1"/>
  <c r="BD326" i="3" s="1"/>
  <c r="Z275" i="3"/>
  <c r="Z294" i="3"/>
  <c r="BO264" i="3"/>
  <c r="BO270" i="3" s="1"/>
  <c r="BO273" i="3" s="1"/>
  <c r="BO290" i="3" s="1"/>
  <c r="BO292" i="3" s="1"/>
  <c r="BO303" i="3" s="1"/>
  <c r="FH264" i="3"/>
  <c r="FH270" i="3" s="1"/>
  <c r="FH273" i="3" s="1"/>
  <c r="FH281" i="3" s="1"/>
  <c r="FH285" i="3" s="1"/>
  <c r="DL249" i="3"/>
  <c r="DL253" i="3" s="1"/>
  <c r="DL258" i="3" s="1"/>
  <c r="DL259" i="3" s="1"/>
  <c r="DL144" i="1" s="1"/>
  <c r="DG264" i="3"/>
  <c r="DG270" i="3" s="1"/>
  <c r="DG273" i="3" s="1"/>
  <c r="DG281" i="3" s="1"/>
  <c r="DG285" i="3" s="1"/>
  <c r="V281" i="3"/>
  <c r="V285" i="3" s="1"/>
  <c r="V327" i="3" s="1"/>
  <c r="V334" i="3" s="1"/>
  <c r="V290" i="3"/>
  <c r="V292" i="3" s="1"/>
  <c r="V303" i="3" s="1"/>
  <c r="V309" i="3" s="1"/>
  <c r="CZ249" i="3"/>
  <c r="CZ253" i="3" s="1"/>
  <c r="CZ258" i="3" s="1"/>
  <c r="CZ259" i="3" s="1"/>
  <c r="CZ144" i="1" s="1"/>
  <c r="DO249" i="3"/>
  <c r="DO253" i="3" s="1"/>
  <c r="DO258" i="3" s="1"/>
  <c r="DO259" i="3" s="1"/>
  <c r="DO144" i="1" s="1"/>
  <c r="S249" i="3"/>
  <c r="S253" i="3" s="1"/>
  <c r="S258" i="3" s="1"/>
  <c r="S259" i="3" s="1"/>
  <c r="S144" i="1" s="1"/>
  <c r="FQ264" i="3"/>
  <c r="FQ270" i="3" s="1"/>
  <c r="FQ273" i="3" s="1"/>
  <c r="EP298" i="3"/>
  <c r="DM296" i="3"/>
  <c r="EP306" i="3"/>
  <c r="AB294" i="3"/>
  <c r="EP312" i="3"/>
  <c r="EP315" i="3" s="1"/>
  <c r="EP317" i="3" s="1"/>
  <c r="DN249" i="3"/>
  <c r="DN253" i="3" s="1"/>
  <c r="DN258" i="3" s="1"/>
  <c r="DN259" i="3" s="1"/>
  <c r="DN144" i="1" s="1"/>
  <c r="FV249" i="3"/>
  <c r="FV253" i="3" s="1"/>
  <c r="FV258" i="3" s="1"/>
  <c r="FV259" i="3" s="1"/>
  <c r="FV144" i="1" s="1"/>
  <c r="AY264" i="3"/>
  <c r="AY270" i="3" s="1"/>
  <c r="AY273" i="3" s="1"/>
  <c r="AY290" i="3" s="1"/>
  <c r="DT294" i="3"/>
  <c r="EG275" i="3"/>
  <c r="EA281" i="3"/>
  <c r="EA285" i="3" s="1"/>
  <c r="EA327" i="3" s="1"/>
  <c r="EA334" i="3" s="1"/>
  <c r="EG294" i="3"/>
  <c r="AY296" i="3"/>
  <c r="DT275" i="3"/>
  <c r="AY82" i="3"/>
  <c r="D249" i="3"/>
  <c r="D253" i="3" s="1"/>
  <c r="D258" i="3" s="1"/>
  <c r="D259" i="3" s="1"/>
  <c r="D144" i="1" s="1"/>
  <c r="BA249" i="3"/>
  <c r="BA253" i="3" s="1"/>
  <c r="BA258" i="3" s="1"/>
  <c r="BA259" i="3" s="1"/>
  <c r="BA144" i="1" s="1"/>
  <c r="CG264" i="3"/>
  <c r="CG270" i="3" s="1"/>
  <c r="CG273" i="3" s="1"/>
  <c r="CG326" i="3" s="1"/>
  <c r="DT334" i="3"/>
  <c r="CD326" i="3"/>
  <c r="CD281" i="3"/>
  <c r="CD275" i="3" s="1"/>
  <c r="DR249" i="3"/>
  <c r="DR253" i="3" s="1"/>
  <c r="DR258" i="3" s="1"/>
  <c r="DR259" i="3" s="1"/>
  <c r="DR144" i="1" s="1"/>
  <c r="F249" i="3"/>
  <c r="F253" i="3" s="1"/>
  <c r="F258" i="3" s="1"/>
  <c r="F259" i="3" s="1"/>
  <c r="F144" i="1" s="1"/>
  <c r="FO249" i="3"/>
  <c r="FO253" i="3" s="1"/>
  <c r="FO258" i="3" s="1"/>
  <c r="FO259" i="3" s="1"/>
  <c r="FO144" i="1" s="1"/>
  <c r="AB304" i="3"/>
  <c r="AB318" i="3" s="1"/>
  <c r="CD292" i="3"/>
  <c r="CD298" i="3" s="1"/>
  <c r="AG264" i="3"/>
  <c r="AG270" i="3" s="1"/>
  <c r="AG273" i="3" s="1"/>
  <c r="AG326" i="3" s="1"/>
  <c r="ED264" i="3"/>
  <c r="ED270" i="3" s="1"/>
  <c r="ED273" i="3" s="1"/>
  <c r="ED281" i="3" s="1"/>
  <c r="BX264" i="3"/>
  <c r="BX270" i="3" s="1"/>
  <c r="BX273" i="3" s="1"/>
  <c r="BX281" i="3" s="1"/>
  <c r="BX285" i="3" s="1"/>
  <c r="BX327" i="3" s="1"/>
  <c r="BX289" i="3"/>
  <c r="ET296" i="3"/>
  <c r="ET82" i="3"/>
  <c r="EA290" i="3"/>
  <c r="EA304" i="3" s="1"/>
  <c r="EA318" i="3" s="1"/>
  <c r="W289" i="3"/>
  <c r="FK249" i="3"/>
  <c r="FK253" i="3" s="1"/>
  <c r="FK258" i="3" s="1"/>
  <c r="FK259" i="3" s="1"/>
  <c r="FK144" i="1" s="1"/>
  <c r="CA296" i="3"/>
  <c r="T281" i="3"/>
  <c r="T285" i="3" s="1"/>
  <c r="T327" i="3" s="1"/>
  <c r="U326" i="3"/>
  <c r="U281" i="3"/>
  <c r="U285" i="3" s="1"/>
  <c r="U327" i="3" s="1"/>
  <c r="ET290" i="3"/>
  <c r="ET304" i="3" s="1"/>
  <c r="ET318" i="3" s="1"/>
  <c r="U292" i="3"/>
  <c r="U303" i="3" s="1"/>
  <c r="U312" i="3" s="1"/>
  <c r="U315" i="3" s="1"/>
  <c r="U317" i="3" s="1"/>
  <c r="T326" i="3"/>
  <c r="CA82" i="3"/>
  <c r="ET281" i="3"/>
  <c r="ET285" i="3" s="1"/>
  <c r="ET327" i="3" s="1"/>
  <c r="ET334" i="3" s="1"/>
  <c r="EQ264" i="3"/>
  <c r="EQ270" i="3" s="1"/>
  <c r="EQ273" i="3" s="1"/>
  <c r="EQ326" i="3" s="1"/>
  <c r="CA264" i="3"/>
  <c r="CA270" i="3" s="1"/>
  <c r="CA273" i="3" s="1"/>
  <c r="CA326" i="3" s="1"/>
  <c r="CJ249" i="3"/>
  <c r="CJ253" i="3" s="1"/>
  <c r="CJ258" i="3" s="1"/>
  <c r="CJ259" i="3" s="1"/>
  <c r="CJ144" i="1" s="1"/>
  <c r="CN290" i="3"/>
  <c r="CN304" i="3" s="1"/>
  <c r="CN318" i="3" s="1"/>
  <c r="DU281" i="3"/>
  <c r="DU285" i="3" s="1"/>
  <c r="DU327" i="3" s="1"/>
  <c r="DU334" i="3" s="1"/>
  <c r="DU290" i="3"/>
  <c r="DU304" i="3" s="1"/>
  <c r="DU318" i="3" s="1"/>
  <c r="BB249" i="3"/>
  <c r="BB253" i="3" s="1"/>
  <c r="BB258" i="3" s="1"/>
  <c r="BB259" i="3" s="1"/>
  <c r="BB144" i="1" s="1"/>
  <c r="EI249" i="3"/>
  <c r="EI253" i="3" s="1"/>
  <c r="EI258" i="3" s="1"/>
  <c r="EI259" i="3" s="1"/>
  <c r="EI144" i="1" s="1"/>
  <c r="AN289" i="3"/>
  <c r="AN264" i="3"/>
  <c r="AN270" i="3" s="1"/>
  <c r="AN273" i="3" s="1"/>
  <c r="AN326" i="3" s="1"/>
  <c r="AV264" i="3"/>
  <c r="AV270" i="3" s="1"/>
  <c r="AV273" i="3" s="1"/>
  <c r="AV326" i="3" s="1"/>
  <c r="Y264" i="3"/>
  <c r="Y270" i="3" s="1"/>
  <c r="Y273" i="3" s="1"/>
  <c r="Y281" i="3" s="1"/>
  <c r="Y285" i="3" s="1"/>
  <c r="Y294" i="3" s="1"/>
  <c r="EK264" i="3"/>
  <c r="EK270" i="3" s="1"/>
  <c r="EK273" i="3" s="1"/>
  <c r="EK326" i="3" s="1"/>
  <c r="EG292" i="3"/>
  <c r="EG303" i="3" s="1"/>
  <c r="EG309" i="3" s="1"/>
  <c r="DD264" i="3"/>
  <c r="DD270" i="3" s="1"/>
  <c r="DD273" i="3" s="1"/>
  <c r="DD326" i="3" s="1"/>
  <c r="DW264" i="3"/>
  <c r="DW270" i="3" s="1"/>
  <c r="DW273" i="3" s="1"/>
  <c r="DW326" i="3" s="1"/>
  <c r="BR326" i="3"/>
  <c r="BR334" i="3" s="1"/>
  <c r="FM264" i="3"/>
  <c r="FM270" i="3" s="1"/>
  <c r="FM273" i="3" s="1"/>
  <c r="BR294" i="3"/>
  <c r="BR290" i="3"/>
  <c r="I289" i="3"/>
  <c r="BS249" i="3"/>
  <c r="BS253" i="3" s="1"/>
  <c r="BS258" i="3" s="1"/>
  <c r="BS259" i="3" s="1"/>
  <c r="BS144" i="1" s="1"/>
  <c r="I264" i="3"/>
  <c r="I270" i="3" s="1"/>
  <c r="I273" i="3" s="1"/>
  <c r="I326" i="3" s="1"/>
  <c r="FN289" i="3"/>
  <c r="DF249" i="3"/>
  <c r="DF253" i="3" s="1"/>
  <c r="DF258" i="3" s="1"/>
  <c r="DF259" i="3" s="1"/>
  <c r="DF144" i="1" s="1"/>
  <c r="AU249" i="3"/>
  <c r="AU253" i="3" s="1"/>
  <c r="AU258" i="3" s="1"/>
  <c r="AU259" i="3" s="1"/>
  <c r="AU144" i="1" s="1"/>
  <c r="EJ249" i="3"/>
  <c r="EJ253" i="3" s="1"/>
  <c r="EJ258" i="3" s="1"/>
  <c r="EJ259" i="3" s="1"/>
  <c r="EJ144" i="1" s="1"/>
  <c r="G264" i="3"/>
  <c r="G270" i="3" s="1"/>
  <c r="G273" i="3" s="1"/>
  <c r="G290" i="3" s="1"/>
  <c r="G304" i="3" s="1"/>
  <c r="G318" i="3" s="1"/>
  <c r="AP249" i="3"/>
  <c r="AP253" i="3" s="1"/>
  <c r="AP258" i="3" s="1"/>
  <c r="AP259" i="3" s="1"/>
  <c r="AP144" i="1" s="1"/>
  <c r="AB275" i="3"/>
  <c r="BQ249" i="3"/>
  <c r="BQ253" i="3" s="1"/>
  <c r="BQ258" i="3" s="1"/>
  <c r="BQ259" i="3" s="1"/>
  <c r="BQ144" i="1" s="1"/>
  <c r="FW289" i="3"/>
  <c r="FW82" i="3" s="1"/>
  <c r="BV326" i="3"/>
  <c r="BV281" i="3"/>
  <c r="BV285" i="3" s="1"/>
  <c r="BV290" i="3"/>
  <c r="BV304" i="3" s="1"/>
  <c r="BV318" i="3" s="1"/>
  <c r="CP281" i="3"/>
  <c r="CP285" i="3" s="1"/>
  <c r="CP327" i="3" s="1"/>
  <c r="AA264" i="3"/>
  <c r="AA270" i="3" s="1"/>
  <c r="AA273" i="3" s="1"/>
  <c r="BZ264" i="3"/>
  <c r="BZ270" i="3" s="1"/>
  <c r="BZ273" i="3" s="1"/>
  <c r="CP326" i="3"/>
  <c r="BV289" i="3"/>
  <c r="FI289" i="3"/>
  <c r="FI264" i="3"/>
  <c r="FI270" i="3" s="1"/>
  <c r="FI273" i="3" s="1"/>
  <c r="FL289" i="3"/>
  <c r="DC249" i="3"/>
  <c r="DC253" i="3" s="1"/>
  <c r="DC258" i="3" s="1"/>
  <c r="DC259" i="3" s="1"/>
  <c r="DC144" i="1" s="1"/>
  <c r="CR289" i="3"/>
  <c r="CR82" i="3" s="1"/>
  <c r="EF249" i="3"/>
  <c r="EF253" i="3" s="1"/>
  <c r="EF258" i="3" s="1"/>
  <c r="EF259" i="3" s="1"/>
  <c r="EF144" i="1" s="1"/>
  <c r="CR326" i="3"/>
  <c r="BH296" i="3"/>
  <c r="CX249" i="3"/>
  <c r="CX253" i="3" s="1"/>
  <c r="CX258" i="3" s="1"/>
  <c r="CX259" i="3" s="1"/>
  <c r="CX144" i="1" s="1"/>
  <c r="BG249" i="3"/>
  <c r="BG253" i="3" s="1"/>
  <c r="BG258" i="3" s="1"/>
  <c r="BG259" i="3" s="1"/>
  <c r="BG144" i="1" s="1"/>
  <c r="CN326" i="3"/>
  <c r="FL281" i="3"/>
  <c r="FL285" i="3" s="1"/>
  <c r="DP249" i="3"/>
  <c r="DP253" i="3" s="1"/>
  <c r="DP258" i="3" s="1"/>
  <c r="DP259" i="3" s="1"/>
  <c r="DP144" i="1" s="1"/>
  <c r="DK264" i="3"/>
  <c r="DK270" i="3" s="1"/>
  <c r="DK273" i="3" s="1"/>
  <c r="FP289" i="3"/>
  <c r="FP264" i="3"/>
  <c r="FP270" i="3" s="1"/>
  <c r="FP273" i="3" s="1"/>
  <c r="CU264" i="3"/>
  <c r="CU270" i="3" s="1"/>
  <c r="CU273" i="3" s="1"/>
  <c r="CU290" i="3" s="1"/>
  <c r="CU292" i="3" s="1"/>
  <c r="CU303" i="3" s="1"/>
  <c r="EU249" i="3"/>
  <c r="EU253" i="3" s="1"/>
  <c r="EU258" i="3" s="1"/>
  <c r="EU259" i="3" s="1"/>
  <c r="EU144" i="1" s="1"/>
  <c r="DY289" i="3"/>
  <c r="DY264" i="3"/>
  <c r="DY270" i="3" s="1"/>
  <c r="DY273" i="3" s="1"/>
  <c r="CQ326" i="3"/>
  <c r="CQ281" i="3"/>
  <c r="CQ285" i="3" s="1"/>
  <c r="CQ290" i="3"/>
  <c r="CI294" i="3"/>
  <c r="M264" i="3"/>
  <c r="M270" i="3" s="1"/>
  <c r="M273" i="3" s="1"/>
  <c r="M326" i="3" s="1"/>
  <c r="M289" i="3"/>
  <c r="AM264" i="3"/>
  <c r="AM270" i="3" s="1"/>
  <c r="AM273" i="3" s="1"/>
  <c r="AM289" i="3"/>
  <c r="BF296" i="3"/>
  <c r="BF82" i="3"/>
  <c r="FF264" i="3"/>
  <c r="FF270" i="3" s="1"/>
  <c r="FF273" i="3" s="1"/>
  <c r="FF290" i="3" s="1"/>
  <c r="FF289" i="3"/>
  <c r="EB264" i="3"/>
  <c r="EB270" i="3" s="1"/>
  <c r="EB273" i="3" s="1"/>
  <c r="EB290" i="3" s="1"/>
  <c r="EB304" i="3" s="1"/>
  <c r="EB318" i="3" s="1"/>
  <c r="EB289" i="3"/>
  <c r="DZ264" i="3"/>
  <c r="DZ270" i="3" s="1"/>
  <c r="DZ273" i="3" s="1"/>
  <c r="DZ289" i="3"/>
  <c r="BF290" i="3"/>
  <c r="BF326" i="3"/>
  <c r="BF281" i="3"/>
  <c r="BE290" i="3"/>
  <c r="BE292" i="3" s="1"/>
  <c r="BE303" i="3" s="1"/>
  <c r="BE281" i="3"/>
  <c r="BE326" i="3"/>
  <c r="CQ82" i="3"/>
  <c r="CQ296" i="3"/>
  <c r="FU289" i="3"/>
  <c r="FU264" i="3"/>
  <c r="FU270" i="3" s="1"/>
  <c r="FU273" i="3" s="1"/>
  <c r="BE82" i="3"/>
  <c r="BE296" i="3"/>
  <c r="DM326" i="3"/>
  <c r="DM290" i="3"/>
  <c r="DM281" i="3"/>
  <c r="DM285" i="3" s="1"/>
  <c r="AO249" i="3"/>
  <c r="AO253" i="3" s="1"/>
  <c r="AO258" i="3" s="1"/>
  <c r="AO259" i="3" s="1"/>
  <c r="AO144" i="1" s="1"/>
  <c r="BJ264" i="3"/>
  <c r="BJ270" i="3" s="1"/>
  <c r="BJ273" i="3" s="1"/>
  <c r="BJ289" i="3"/>
  <c r="DQ264" i="3"/>
  <c r="DQ270" i="3" s="1"/>
  <c r="DQ273" i="3" s="1"/>
  <c r="DQ289" i="3"/>
  <c r="CI275" i="3"/>
  <c r="DJ249" i="3"/>
  <c r="DJ253" i="3" s="1"/>
  <c r="DJ258" i="3" s="1"/>
  <c r="DJ259" i="3" s="1"/>
  <c r="DJ144" i="1" s="1"/>
  <c r="P264" i="3"/>
  <c r="P270" i="3" s="1"/>
  <c r="P273" i="3" s="1"/>
  <c r="P289" i="3"/>
  <c r="P296" i="3" s="1"/>
  <c r="AR289" i="3"/>
  <c r="AR264" i="3"/>
  <c r="AR270" i="3" s="1"/>
  <c r="AR273" i="3" s="1"/>
  <c r="DE289" i="3"/>
  <c r="DE264" i="3"/>
  <c r="DE270" i="3" s="1"/>
  <c r="DE273" i="3" s="1"/>
  <c r="G296" i="3"/>
  <c r="BH290" i="3"/>
  <c r="BH281" i="3"/>
  <c r="BH285" i="3" s="1"/>
  <c r="BH326" i="3"/>
  <c r="L249" i="3"/>
  <c r="L253" i="3" s="1"/>
  <c r="L258" i="3" s="1"/>
  <c r="L259" i="3" s="1"/>
  <c r="L144" i="1" s="1"/>
  <c r="AH249" i="3"/>
  <c r="AH253" i="3" s="1"/>
  <c r="AH258" i="3" s="1"/>
  <c r="AH259" i="3" s="1"/>
  <c r="AH144" i="1" s="1"/>
  <c r="EL249" i="3"/>
  <c r="EL253" i="3" s="1"/>
  <c r="EL258" i="3" s="1"/>
  <c r="EL259" i="3" s="1"/>
  <c r="EL144" i="1" s="1"/>
  <c r="BK249" i="3"/>
  <c r="BK253" i="3" s="1"/>
  <c r="BK258" i="3" s="1"/>
  <c r="BK259" i="3" s="1"/>
  <c r="BK144" i="1" s="1"/>
  <c r="BN249" i="3"/>
  <c r="BN253" i="3" s="1"/>
  <c r="BN258" i="3" s="1"/>
  <c r="BN259" i="3" s="1"/>
  <c r="BN144" i="1" s="1"/>
  <c r="BD82" i="3"/>
  <c r="AI296" i="3"/>
  <c r="AK296" i="3"/>
  <c r="FX281" i="3"/>
  <c r="FX285" i="3" s="1"/>
  <c r="FX327" i="3" s="1"/>
  <c r="FX334" i="3" s="1"/>
  <c r="Q296" i="3"/>
  <c r="FE309" i="3"/>
  <c r="FX290" i="3"/>
  <c r="FX292" i="3" s="1"/>
  <c r="Q82" i="3"/>
  <c r="AI281" i="3"/>
  <c r="AI285" i="3" s="1"/>
  <c r="AI327" i="3" s="1"/>
  <c r="AI82" i="3"/>
  <c r="AI326" i="3"/>
  <c r="AI292" i="3"/>
  <c r="AI303" i="3" s="1"/>
  <c r="AI312" i="3" s="1"/>
  <c r="AI315" i="3" s="1"/>
  <c r="AI317" i="3" s="1"/>
  <c r="AK281" i="3"/>
  <c r="AK285" i="3" s="1"/>
  <c r="AK294" i="3" s="1"/>
  <c r="BI294" i="3"/>
  <c r="BI275" i="3"/>
  <c r="AK290" i="3"/>
  <c r="AK304" i="3" s="1"/>
  <c r="AK318" i="3" s="1"/>
  <c r="BI304" i="3"/>
  <c r="BI318" i="3" s="1"/>
  <c r="K304" i="3"/>
  <c r="K318" i="3" s="1"/>
  <c r="K294" i="3"/>
  <c r="K275" i="3"/>
  <c r="CL327" i="3"/>
  <c r="CL334" i="3" s="1"/>
  <c r="C232" i="3"/>
  <c r="C237" i="3" s="1"/>
  <c r="C257" i="3" s="1"/>
  <c r="FZ257" i="3" s="1"/>
  <c r="FZ227" i="3"/>
  <c r="DV292" i="3"/>
  <c r="DV303" i="3" s="1"/>
  <c r="DV312" i="3" s="1"/>
  <c r="DV315" i="3" s="1"/>
  <c r="DV317" i="3" s="1"/>
  <c r="EC275" i="3"/>
  <c r="EC292" i="3"/>
  <c r="EC303" i="3" s="1"/>
  <c r="EC306" i="3" s="1"/>
  <c r="FC296" i="3"/>
  <c r="AK82" i="3"/>
  <c r="BU303" i="3"/>
  <c r="BU312" i="3" s="1"/>
  <c r="BU315" i="3" s="1"/>
  <c r="BU317" i="3" s="1"/>
  <c r="AL296" i="3"/>
  <c r="EA296" i="3"/>
  <c r="ED296" i="3"/>
  <c r="BL312" i="3"/>
  <c r="BL315" i="3" s="1"/>
  <c r="BL317" i="3" s="1"/>
  <c r="BL304" i="3"/>
  <c r="BL318" i="3" s="1"/>
  <c r="AB309" i="3"/>
  <c r="BL298" i="3"/>
  <c r="FR275" i="3"/>
  <c r="BI312" i="3"/>
  <c r="BI315" i="3" s="1"/>
  <c r="BI317" i="3" s="1"/>
  <c r="FR326" i="3"/>
  <c r="EO309" i="3"/>
  <c r="BI298" i="3"/>
  <c r="FR290" i="3"/>
  <c r="FR304" i="3" s="1"/>
  <c r="FR318" i="3" s="1"/>
  <c r="EC294" i="3"/>
  <c r="FT304" i="3"/>
  <c r="FT318" i="3" s="1"/>
  <c r="FT323" i="3" s="1"/>
  <c r="H294" i="3"/>
  <c r="CL298" i="3"/>
  <c r="EV304" i="3"/>
  <c r="EV318" i="3" s="1"/>
  <c r="EV294" i="3"/>
  <c r="AL82" i="3"/>
  <c r="EV275" i="3"/>
  <c r="K309" i="3"/>
  <c r="K298" i="3"/>
  <c r="FE304" i="3"/>
  <c r="FE318" i="3" s="1"/>
  <c r="EV312" i="3"/>
  <c r="EV315" i="3" s="1"/>
  <c r="EV317" i="3" s="1"/>
  <c r="FE298" i="3"/>
  <c r="EO304" i="3"/>
  <c r="EO318" i="3" s="1"/>
  <c r="EV298" i="3"/>
  <c r="EO298" i="3"/>
  <c r="FT334" i="3"/>
  <c r="CW312" i="3"/>
  <c r="CW315" i="3" s="1"/>
  <c r="CW317" i="3" s="1"/>
  <c r="CW304" i="3"/>
  <c r="CW318" i="3" s="1"/>
  <c r="CW298" i="3"/>
  <c r="H304" i="3"/>
  <c r="AX294" i="3"/>
  <c r="CV327" i="3"/>
  <c r="CV334" i="3" s="1"/>
  <c r="BP275" i="3"/>
  <c r="EQ296" i="3"/>
  <c r="EQ82" i="3"/>
  <c r="H275" i="3"/>
  <c r="AX292" i="3"/>
  <c r="AX303" i="3" s="1"/>
  <c r="AX312" i="3" s="1"/>
  <c r="AX315" i="3" s="1"/>
  <c r="AX317" i="3" s="1"/>
  <c r="BP294" i="3"/>
  <c r="BL294" i="3"/>
  <c r="BP304" i="3"/>
  <c r="BP318" i="3" s="1"/>
  <c r="BP292" i="3"/>
  <c r="BP298" i="3" s="1"/>
  <c r="BL275" i="3"/>
  <c r="AX275" i="3"/>
  <c r="ED82" i="3"/>
  <c r="AE275" i="3"/>
  <c r="AE304" i="3"/>
  <c r="AE318" i="3" s="1"/>
  <c r="AE292" i="3"/>
  <c r="AE327" i="3"/>
  <c r="AE334" i="3" s="1"/>
  <c r="AE294" i="3"/>
  <c r="BM292" i="3"/>
  <c r="BM303" i="3" s="1"/>
  <c r="BM304" i="3"/>
  <c r="BM318" i="3" s="1"/>
  <c r="AC303" i="3"/>
  <c r="AC296" i="3"/>
  <c r="AC82" i="3"/>
  <c r="X294" i="3"/>
  <c r="X275" i="3"/>
  <c r="ES275" i="3"/>
  <c r="BU296" i="3"/>
  <c r="BU82" i="3"/>
  <c r="ES327" i="3"/>
  <c r="ES334" i="3" s="1"/>
  <c r="BU290" i="3"/>
  <c r="BU281" i="3"/>
  <c r="BU326" i="3"/>
  <c r="AG82" i="3"/>
  <c r="AG296" i="3"/>
  <c r="EY264" i="3"/>
  <c r="EY270" i="3" s="1"/>
  <c r="EY273" i="3" s="1"/>
  <c r="ES306" i="3"/>
  <c r="ES298" i="3"/>
  <c r="CG296" i="3"/>
  <c r="ES312" i="3"/>
  <c r="ES315" i="3" s="1"/>
  <c r="ES317" i="3" s="1"/>
  <c r="EA82" i="3"/>
  <c r="EW292" i="3"/>
  <c r="EW304" i="3"/>
  <c r="EW318" i="3" s="1"/>
  <c r="CU82" i="3"/>
  <c r="CU296" i="3"/>
  <c r="BP309" i="3"/>
  <c r="FB281" i="3"/>
  <c r="FB285" i="3" s="1"/>
  <c r="FB327" i="3" s="1"/>
  <c r="FB334" i="3" s="1"/>
  <c r="FB290" i="3"/>
  <c r="FB304" i="3" s="1"/>
  <c r="FB318" i="3" s="1"/>
  <c r="FB82" i="3"/>
  <c r="DS290" i="3"/>
  <c r="DS281" i="3"/>
  <c r="DS285" i="3" s="1"/>
  <c r="DG82" i="3"/>
  <c r="DS82" i="3"/>
  <c r="DS296" i="3"/>
  <c r="EX306" i="3"/>
  <c r="FB296" i="3"/>
  <c r="FD334" i="3"/>
  <c r="EE82" i="3"/>
  <c r="BO296" i="3"/>
  <c r="BO82" i="3"/>
  <c r="EE296" i="3"/>
  <c r="CN82" i="3"/>
  <c r="CN296" i="3"/>
  <c r="DT306" i="3"/>
  <c r="DT320" i="3" s="1"/>
  <c r="DT298" i="3"/>
  <c r="DT309" i="3"/>
  <c r="FC82" i="3"/>
  <c r="EM292" i="3"/>
  <c r="EM303" i="3" s="1"/>
  <c r="EM304" i="3"/>
  <c r="EM318" i="3" s="1"/>
  <c r="FD298" i="3"/>
  <c r="CN285" i="3"/>
  <c r="CN275" i="3"/>
  <c r="FD304" i="3"/>
  <c r="FD318" i="3" s="1"/>
  <c r="FD309" i="3"/>
  <c r="DA304" i="3"/>
  <c r="DA318" i="3" s="1"/>
  <c r="DA292" i="3"/>
  <c r="FS290" i="3"/>
  <c r="FS281" i="3"/>
  <c r="FS285" i="3" s="1"/>
  <c r="FS326" i="3"/>
  <c r="FS296" i="3"/>
  <c r="FS82" i="3"/>
  <c r="AQ275" i="3"/>
  <c r="AQ294" i="3"/>
  <c r="AQ327" i="3"/>
  <c r="AQ334" i="3" s="1"/>
  <c r="AQ304" i="3"/>
  <c r="AQ318" i="3" s="1"/>
  <c r="AQ292" i="3"/>
  <c r="T304" i="3"/>
  <c r="T318" i="3" s="1"/>
  <c r="T292" i="3"/>
  <c r="T303" i="3" s="1"/>
  <c r="AT285" i="3"/>
  <c r="AT275" i="3"/>
  <c r="CK304" i="3"/>
  <c r="CK318" i="3" s="1"/>
  <c r="CK292" i="3"/>
  <c r="CK303" i="3" s="1"/>
  <c r="CP292" i="3"/>
  <c r="CP303" i="3" s="1"/>
  <c r="CP304" i="3"/>
  <c r="CP318" i="3" s="1"/>
  <c r="FR327" i="3"/>
  <c r="FR294" i="3"/>
  <c r="CD303" i="3"/>
  <c r="FT309" i="3"/>
  <c r="FT312" i="3"/>
  <c r="FT315" i="3" s="1"/>
  <c r="FT317" i="3" s="1"/>
  <c r="FT298" i="3"/>
  <c r="AS290" i="9" l="1"/>
  <c r="AS304" i="9" s="1"/>
  <c r="AS318" i="9" s="1"/>
  <c r="AS326" i="9"/>
  <c r="AN306" i="9"/>
  <c r="FD292" i="9"/>
  <c r="FD298" i="9" s="1"/>
  <c r="BS320" i="9"/>
  <c r="CX326" i="9"/>
  <c r="CX281" i="9"/>
  <c r="CX285" i="9" s="1"/>
  <c r="FV290" i="9"/>
  <c r="EB290" i="9"/>
  <c r="AN309" i="9"/>
  <c r="EB281" i="9"/>
  <c r="EB285" i="9" s="1"/>
  <c r="AZ296" i="9"/>
  <c r="AZ303" i="9"/>
  <c r="AZ309" i="9" s="1"/>
  <c r="FV326" i="9"/>
  <c r="BL306" i="9"/>
  <c r="BL320" i="9" s="1"/>
  <c r="AW306" i="9"/>
  <c r="DI281" i="9"/>
  <c r="DI285" i="9" s="1"/>
  <c r="DI303" i="9"/>
  <c r="DI312" i="9" s="1"/>
  <c r="DI315" i="9" s="1"/>
  <c r="DI317" i="9" s="1"/>
  <c r="DI290" i="9"/>
  <c r="DI304" i="9" s="1"/>
  <c r="DI318" i="9" s="1"/>
  <c r="C145" i="7"/>
  <c r="H66" i="7" s="1"/>
  <c r="DI82" i="9"/>
  <c r="DK290" i="9"/>
  <c r="DK304" i="9" s="1"/>
  <c r="DK318" i="9" s="1"/>
  <c r="DK326" i="9"/>
  <c r="L326" i="9"/>
  <c r="DZ82" i="9"/>
  <c r="EN296" i="9"/>
  <c r="EN303" i="9"/>
  <c r="EN306" i="9" s="1"/>
  <c r="N303" i="9"/>
  <c r="N309" i="9" s="1"/>
  <c r="J290" i="9"/>
  <c r="J326" i="9"/>
  <c r="FF306" i="9"/>
  <c r="FF320" i="9" s="1"/>
  <c r="AU306" i="9"/>
  <c r="AU320" i="9" s="1"/>
  <c r="EZ306" i="9"/>
  <c r="EZ312" i="9"/>
  <c r="EZ315" i="9" s="1"/>
  <c r="EZ317" i="9" s="1"/>
  <c r="C146" i="7"/>
  <c r="BF281" i="9"/>
  <c r="BF285" i="9" s="1"/>
  <c r="BF327" i="9" s="1"/>
  <c r="BF334" i="9" s="1"/>
  <c r="AL292" i="9"/>
  <c r="AL298" i="9" s="1"/>
  <c r="BF290" i="9"/>
  <c r="N82" i="9"/>
  <c r="CU326" i="9"/>
  <c r="CU281" i="9"/>
  <c r="CU285" i="9" s="1"/>
  <c r="CU294" i="9" s="1"/>
  <c r="ES292" i="9"/>
  <c r="ES298" i="9" s="1"/>
  <c r="N292" i="9"/>
  <c r="N298" i="9" s="1"/>
  <c r="AC326" i="9"/>
  <c r="BX306" i="9"/>
  <c r="EC306" i="9"/>
  <c r="EC320" i="9" s="1"/>
  <c r="EB82" i="9"/>
  <c r="EB296" i="9"/>
  <c r="DF292" i="9"/>
  <c r="DF298" i="9" s="1"/>
  <c r="ET306" i="9"/>
  <c r="ET320" i="9" s="1"/>
  <c r="K292" i="9"/>
  <c r="K298" i="9" s="1"/>
  <c r="V292" i="9"/>
  <c r="V298" i="9" s="1"/>
  <c r="P292" i="9"/>
  <c r="P298" i="9" s="1"/>
  <c r="L290" i="9"/>
  <c r="L304" i="9" s="1"/>
  <c r="L318" i="9" s="1"/>
  <c r="BT320" i="9"/>
  <c r="FQ296" i="3"/>
  <c r="J289" i="3"/>
  <c r="J82" i="3" s="1"/>
  <c r="J144" i="1"/>
  <c r="BC289" i="3"/>
  <c r="BC144" i="1"/>
  <c r="AD334" i="3"/>
  <c r="R296" i="3"/>
  <c r="FE292" i="9"/>
  <c r="FE298" i="9" s="1"/>
  <c r="U292" i="9"/>
  <c r="U298" i="9" s="1"/>
  <c r="FG320" i="9"/>
  <c r="N334" i="9"/>
  <c r="AC281" i="9"/>
  <c r="AC285" i="9" s="1"/>
  <c r="AC294" i="9" s="1"/>
  <c r="DF275" i="9"/>
  <c r="CW292" i="9"/>
  <c r="CW298" i="9" s="1"/>
  <c r="EF292" i="9"/>
  <c r="EF298" i="9" s="1"/>
  <c r="BZ275" i="9"/>
  <c r="DB306" i="9"/>
  <c r="DB320" i="9" s="1"/>
  <c r="Z306" i="9"/>
  <c r="Z320" i="9" s="1"/>
  <c r="FW275" i="9"/>
  <c r="DU275" i="9"/>
  <c r="X275" i="9"/>
  <c r="BY275" i="9"/>
  <c r="FQ292" i="9"/>
  <c r="FQ298" i="9" s="1"/>
  <c r="DA306" i="9"/>
  <c r="DA320" i="9" s="1"/>
  <c r="N275" i="9"/>
  <c r="AL275" i="9"/>
  <c r="CY292" i="9"/>
  <c r="CY298" i="9" s="1"/>
  <c r="CX292" i="9"/>
  <c r="CX298" i="9" s="1"/>
  <c r="CH275" i="9"/>
  <c r="AQ292" i="9"/>
  <c r="AQ298" i="9" s="1"/>
  <c r="DW320" i="9"/>
  <c r="EE275" i="9"/>
  <c r="CS320" i="9"/>
  <c r="CY275" i="9"/>
  <c r="FQ275" i="9"/>
  <c r="EV275" i="9"/>
  <c r="CH292" i="9"/>
  <c r="CH298" i="9" s="1"/>
  <c r="BZ292" i="9"/>
  <c r="BZ298" i="9" s="1"/>
  <c r="FX320" i="9"/>
  <c r="CF292" i="9"/>
  <c r="CF298" i="9" s="1"/>
  <c r="AZ304" i="9"/>
  <c r="AZ318" i="9" s="1"/>
  <c r="AZ292" i="9"/>
  <c r="AZ298" i="9" s="1"/>
  <c r="Z294" i="9"/>
  <c r="Z327" i="9"/>
  <c r="Z334" i="9" s="1"/>
  <c r="DI309" i="9"/>
  <c r="EO275" i="9"/>
  <c r="DZ275" i="9"/>
  <c r="BV292" i="9"/>
  <c r="BV298" i="9" s="1"/>
  <c r="EP327" i="9"/>
  <c r="EP334" i="9" s="1"/>
  <c r="EP294" i="9"/>
  <c r="EO292" i="9"/>
  <c r="EO298" i="9" s="1"/>
  <c r="AI275" i="9"/>
  <c r="EV292" i="9"/>
  <c r="EV298" i="9" s="1"/>
  <c r="AF275" i="9"/>
  <c r="CT292" i="9"/>
  <c r="CT298" i="9" s="1"/>
  <c r="AF292" i="9"/>
  <c r="AF298" i="9" s="1"/>
  <c r="DZ292" i="9"/>
  <c r="DZ298" i="9" s="1"/>
  <c r="BP275" i="9"/>
  <c r="AC292" i="9"/>
  <c r="AC298" i="9" s="1"/>
  <c r="AE306" i="9"/>
  <c r="AE320" i="9" s="1"/>
  <c r="AZ285" i="9"/>
  <c r="AZ275" i="9"/>
  <c r="EX275" i="9"/>
  <c r="EG292" i="9"/>
  <c r="EG298" i="9" s="1"/>
  <c r="AI292" i="9"/>
  <c r="AI298" i="9" s="1"/>
  <c r="BN275" i="9"/>
  <c r="BI320" i="9"/>
  <c r="DG306" i="9"/>
  <c r="DG320" i="9" s="1"/>
  <c r="AN320" i="9"/>
  <c r="BU320" i="9"/>
  <c r="DY306" i="9"/>
  <c r="DY320" i="9" s="1"/>
  <c r="CF275" i="9"/>
  <c r="DT275" i="9"/>
  <c r="FR320" i="9"/>
  <c r="K275" i="9"/>
  <c r="EP306" i="9"/>
  <c r="EP320" i="9" s="1"/>
  <c r="J275" i="9"/>
  <c r="U275" i="9"/>
  <c r="CT275" i="9"/>
  <c r="EN275" i="9"/>
  <c r="AM320" i="9"/>
  <c r="FV309" i="9"/>
  <c r="FV312" i="9"/>
  <c r="FV315" i="9" s="1"/>
  <c r="FV317" i="9" s="1"/>
  <c r="W294" i="9"/>
  <c r="W327" i="9"/>
  <c r="W334" i="9" s="1"/>
  <c r="FT281" i="9"/>
  <c r="FT285" i="9" s="1"/>
  <c r="FT326" i="9"/>
  <c r="FT290" i="9"/>
  <c r="AS275" i="9"/>
  <c r="Q296" i="9"/>
  <c r="Q82" i="9"/>
  <c r="Q303" i="9"/>
  <c r="DS296" i="9"/>
  <c r="DS303" i="9"/>
  <c r="DS82" i="9"/>
  <c r="FM326" i="9"/>
  <c r="FM290" i="9"/>
  <c r="FM304" i="9" s="1"/>
  <c r="FM318" i="9" s="1"/>
  <c r="FM281" i="9"/>
  <c r="FM285" i="9" s="1"/>
  <c r="BR296" i="9"/>
  <c r="BR82" i="9"/>
  <c r="BR303" i="9"/>
  <c r="EM292" i="9"/>
  <c r="EM298" i="9" s="1"/>
  <c r="F82" i="9"/>
  <c r="F296" i="9"/>
  <c r="F303" i="9"/>
  <c r="AE327" i="9"/>
  <c r="AE334" i="9" s="1"/>
  <c r="AE294" i="9"/>
  <c r="FS306" i="9"/>
  <c r="FS320" i="9" s="1"/>
  <c r="BC303" i="9"/>
  <c r="BC296" i="9"/>
  <c r="BC82" i="9"/>
  <c r="DH303" i="9"/>
  <c r="DH296" i="9"/>
  <c r="DH82" i="9"/>
  <c r="V275" i="9"/>
  <c r="BF312" i="9"/>
  <c r="BF315" i="9" s="1"/>
  <c r="BF317" i="9" s="1"/>
  <c r="BF309" i="9"/>
  <c r="EN294" i="9"/>
  <c r="EN327" i="9"/>
  <c r="EN334" i="9" s="1"/>
  <c r="AP82" i="9"/>
  <c r="AP303" i="9"/>
  <c r="AP296" i="9"/>
  <c r="CW275" i="9"/>
  <c r="EX327" i="9"/>
  <c r="EX334" i="9" s="1"/>
  <c r="EX294" i="9"/>
  <c r="FF294" i="9"/>
  <c r="FF327" i="9"/>
  <c r="FF334" i="9" s="1"/>
  <c r="BV309" i="9"/>
  <c r="BV312" i="9"/>
  <c r="BV315" i="9" s="1"/>
  <c r="BV317" i="9" s="1"/>
  <c r="BV306" i="9"/>
  <c r="EX292" i="9"/>
  <c r="EX298" i="9" s="1"/>
  <c r="CM296" i="9"/>
  <c r="CM82" i="9"/>
  <c r="CM303" i="9"/>
  <c r="DK275" i="9"/>
  <c r="FI326" i="9"/>
  <c r="FI281" i="9"/>
  <c r="FI285" i="9" s="1"/>
  <c r="FI290" i="9"/>
  <c r="FI304" i="9" s="1"/>
  <c r="FI318" i="9" s="1"/>
  <c r="EU82" i="9"/>
  <c r="EU303" i="9"/>
  <c r="EU296" i="9"/>
  <c r="AQ312" i="9"/>
  <c r="AQ315" i="9" s="1"/>
  <c r="AQ317" i="9" s="1"/>
  <c r="AQ309" i="9"/>
  <c r="AQ306" i="9"/>
  <c r="BA326" i="9"/>
  <c r="BA290" i="9"/>
  <c r="BA304" i="9" s="1"/>
  <c r="BA318" i="9" s="1"/>
  <c r="BA281" i="9"/>
  <c r="BA285" i="9" s="1"/>
  <c r="AR281" i="9"/>
  <c r="AR285" i="9" s="1"/>
  <c r="AR326" i="9"/>
  <c r="AR290" i="9"/>
  <c r="AR304" i="9" s="1"/>
  <c r="AR318" i="9" s="1"/>
  <c r="DC320" i="9"/>
  <c r="BQ326" i="9"/>
  <c r="BQ281" i="9"/>
  <c r="BQ285" i="9" s="1"/>
  <c r="BQ290" i="9"/>
  <c r="BQ304" i="9" s="1"/>
  <c r="BQ318" i="9" s="1"/>
  <c r="W306" i="9"/>
  <c r="W320" i="9" s="1"/>
  <c r="FV304" i="9"/>
  <c r="FV318" i="9" s="1"/>
  <c r="FV292" i="9"/>
  <c r="FV298" i="9" s="1"/>
  <c r="AB294" i="9"/>
  <c r="AB327" i="9"/>
  <c r="AB334" i="9" s="1"/>
  <c r="DN294" i="9"/>
  <c r="DN327" i="9"/>
  <c r="DN334" i="9" s="1"/>
  <c r="FS327" i="9"/>
  <c r="FS334" i="9" s="1"/>
  <c r="FS294" i="9"/>
  <c r="R281" i="9"/>
  <c r="R285" i="9" s="1"/>
  <c r="R290" i="9"/>
  <c r="R326" i="9"/>
  <c r="DZ327" i="9"/>
  <c r="DZ334" i="9" s="1"/>
  <c r="DZ294" i="9"/>
  <c r="Q290" i="9"/>
  <c r="Q304" i="9" s="1"/>
  <c r="Q318" i="9" s="1"/>
  <c r="Q281" i="9"/>
  <c r="Q285" i="9" s="1"/>
  <c r="Q326" i="9"/>
  <c r="DS326" i="9"/>
  <c r="DS290" i="9"/>
  <c r="DS304" i="9" s="1"/>
  <c r="DS318" i="9" s="1"/>
  <c r="DS281" i="9"/>
  <c r="DS285" i="9" s="1"/>
  <c r="FM296" i="9"/>
  <c r="FM303" i="9"/>
  <c r="FM82" i="9"/>
  <c r="BR281" i="9"/>
  <c r="BR285" i="9" s="1"/>
  <c r="BR290" i="9"/>
  <c r="BR304" i="9" s="1"/>
  <c r="BR318" i="9" s="1"/>
  <c r="BR326" i="9"/>
  <c r="AT296" i="9"/>
  <c r="AT303" i="9"/>
  <c r="AT82" i="9"/>
  <c r="ES309" i="9"/>
  <c r="ES312" i="9"/>
  <c r="ES315" i="9" s="1"/>
  <c r="ES317" i="9" s="1"/>
  <c r="ES306" i="9"/>
  <c r="F326" i="9"/>
  <c r="F290" i="9"/>
  <c r="F304" i="9" s="1"/>
  <c r="F318" i="9" s="1"/>
  <c r="F281" i="9"/>
  <c r="F285" i="9" s="1"/>
  <c r="DO281" i="9"/>
  <c r="DO285" i="9" s="1"/>
  <c r="DO326" i="9"/>
  <c r="DO290" i="9"/>
  <c r="DO304" i="9" s="1"/>
  <c r="DO318" i="9" s="1"/>
  <c r="DH326" i="9"/>
  <c r="DH290" i="9"/>
  <c r="DH304" i="9" s="1"/>
  <c r="DH318" i="9" s="1"/>
  <c r="DH281" i="9"/>
  <c r="DH285" i="9" s="1"/>
  <c r="V294" i="9"/>
  <c r="V327" i="9"/>
  <c r="V334" i="9" s="1"/>
  <c r="DA294" i="9"/>
  <c r="DA327" i="9"/>
  <c r="DA334" i="9" s="1"/>
  <c r="AX275" i="9"/>
  <c r="CW327" i="9"/>
  <c r="CW334" i="9" s="1"/>
  <c r="CW294" i="9"/>
  <c r="AI312" i="9"/>
  <c r="AI315" i="9" s="1"/>
  <c r="AI317" i="9" s="1"/>
  <c r="AI306" i="9"/>
  <c r="AI309" i="9"/>
  <c r="BG303" i="9"/>
  <c r="BG296" i="9"/>
  <c r="BG82" i="9"/>
  <c r="AH290" i="9"/>
  <c r="AH304" i="9" s="1"/>
  <c r="AH318" i="9" s="1"/>
  <c r="AH281" i="9"/>
  <c r="AH285" i="9" s="1"/>
  <c r="AH326" i="9"/>
  <c r="EH294" i="9"/>
  <c r="EH327" i="9"/>
  <c r="EH334" i="9" s="1"/>
  <c r="AJ275" i="9"/>
  <c r="CZ309" i="9"/>
  <c r="CZ312" i="9"/>
  <c r="CZ315" i="9" s="1"/>
  <c r="CZ317" i="9" s="1"/>
  <c r="BO303" i="9"/>
  <c r="BO296" i="9"/>
  <c r="BO82" i="9"/>
  <c r="DT292" i="9"/>
  <c r="DT298" i="9" s="1"/>
  <c r="CM326" i="9"/>
  <c r="CM290" i="9"/>
  <c r="CM304" i="9" s="1"/>
  <c r="CM318" i="9" s="1"/>
  <c r="CM281" i="9"/>
  <c r="CM285" i="9" s="1"/>
  <c r="FI296" i="9"/>
  <c r="FI82" i="9"/>
  <c r="FI303" i="9"/>
  <c r="FI292" i="9"/>
  <c r="FI298" i="9" s="1"/>
  <c r="CH312" i="9"/>
  <c r="CH315" i="9" s="1"/>
  <c r="CH317" i="9" s="1"/>
  <c r="CH309" i="9"/>
  <c r="CH306" i="9"/>
  <c r="CQ296" i="9"/>
  <c r="CQ303" i="9"/>
  <c r="CQ82" i="9"/>
  <c r="BA296" i="9"/>
  <c r="BA82" i="9"/>
  <c r="BA303" i="9"/>
  <c r="DV327" i="9"/>
  <c r="DV334" i="9" s="1"/>
  <c r="DV294" i="9"/>
  <c r="CD306" i="9"/>
  <c r="CD320" i="9" s="1"/>
  <c r="P294" i="9"/>
  <c r="P327" i="9"/>
  <c r="P334" i="9" s="1"/>
  <c r="J309" i="9"/>
  <c r="J312" i="9"/>
  <c r="J315" i="9" s="1"/>
  <c r="J317" i="9" s="1"/>
  <c r="BQ303" i="9"/>
  <c r="BQ296" i="9"/>
  <c r="BQ82" i="9"/>
  <c r="AX292" i="9"/>
  <c r="AX298" i="9" s="1"/>
  <c r="DY294" i="9"/>
  <c r="DY327" i="9"/>
  <c r="DY334" i="9" s="1"/>
  <c r="CK82" i="9"/>
  <c r="CK296" i="9"/>
  <c r="CK303" i="9"/>
  <c r="AQ327" i="9"/>
  <c r="AQ334" i="9" s="1"/>
  <c r="AQ294" i="9"/>
  <c r="DJ82" i="9"/>
  <c r="DJ303" i="9"/>
  <c r="DJ296" i="9"/>
  <c r="CP281" i="9"/>
  <c r="CP285" i="9" s="1"/>
  <c r="CP326" i="9"/>
  <c r="CP290" i="9"/>
  <c r="CP304" i="9" s="1"/>
  <c r="CP318" i="9" s="1"/>
  <c r="E289" i="9"/>
  <c r="E264" i="9"/>
  <c r="E270" i="9" s="1"/>
  <c r="E273" i="9" s="1"/>
  <c r="AS292" i="9"/>
  <c r="AS298" i="9" s="1"/>
  <c r="AT281" i="9"/>
  <c r="AT285" i="9" s="1"/>
  <c r="AT290" i="9"/>
  <c r="AT304" i="9" s="1"/>
  <c r="AT318" i="9" s="1"/>
  <c r="AT326" i="9"/>
  <c r="DU292" i="9"/>
  <c r="DU298" i="9" s="1"/>
  <c r="DO303" i="9"/>
  <c r="DO82" i="9"/>
  <c r="DO296" i="9"/>
  <c r="EG318" i="9"/>
  <c r="EG306" i="9"/>
  <c r="EG320" i="9" s="1"/>
  <c r="BU327" i="9"/>
  <c r="BU334" i="9" s="1"/>
  <c r="BU294" i="9"/>
  <c r="AX327" i="9"/>
  <c r="AX334" i="9" s="1"/>
  <c r="AX294" i="9"/>
  <c r="BG281" i="9"/>
  <c r="BG285" i="9" s="1"/>
  <c r="BG326" i="9"/>
  <c r="BG290" i="9"/>
  <c r="BG304" i="9" s="1"/>
  <c r="BG318" i="9" s="1"/>
  <c r="AH82" i="9"/>
  <c r="AH303" i="9"/>
  <c r="AH296" i="9"/>
  <c r="BO290" i="9"/>
  <c r="BO304" i="9" s="1"/>
  <c r="BO318" i="9" s="1"/>
  <c r="BO326" i="9"/>
  <c r="BO281" i="9"/>
  <c r="BO285" i="9" s="1"/>
  <c r="FB306" i="9"/>
  <c r="FB312" i="9"/>
  <c r="FB315" i="9" s="1"/>
  <c r="FB317" i="9" s="1"/>
  <c r="FB309" i="9"/>
  <c r="DR326" i="9"/>
  <c r="DR281" i="9"/>
  <c r="DR285" i="9" s="1"/>
  <c r="DR290" i="9"/>
  <c r="DR304" i="9" s="1"/>
  <c r="DR318" i="9" s="1"/>
  <c r="AD303" i="9"/>
  <c r="AD296" i="9"/>
  <c r="AD82" i="9"/>
  <c r="DX294" i="9"/>
  <c r="DX327" i="9"/>
  <c r="DX334" i="9" s="1"/>
  <c r="CQ281" i="9"/>
  <c r="CQ285" i="9" s="1"/>
  <c r="CQ326" i="9"/>
  <c r="CQ290" i="9"/>
  <c r="CQ304" i="9" s="1"/>
  <c r="CQ318" i="9" s="1"/>
  <c r="EE327" i="9"/>
  <c r="EE334" i="9" s="1"/>
  <c r="EE294" i="9"/>
  <c r="M296" i="9"/>
  <c r="M303" i="9"/>
  <c r="M82" i="9"/>
  <c r="EK303" i="9"/>
  <c r="EK82" i="9"/>
  <c r="EK296" i="9"/>
  <c r="BY292" i="9"/>
  <c r="BY298" i="9" s="1"/>
  <c r="DX318" i="9"/>
  <c r="DX306" i="9"/>
  <c r="DX320" i="9" s="1"/>
  <c r="AX312" i="9"/>
  <c r="AX315" i="9" s="1"/>
  <c r="AX317" i="9" s="1"/>
  <c r="AX309" i="9"/>
  <c r="AX306" i="9"/>
  <c r="CK326" i="9"/>
  <c r="CK290" i="9"/>
  <c r="CK304" i="9" s="1"/>
  <c r="CK318" i="9" s="1"/>
  <c r="CK281" i="9"/>
  <c r="CK285" i="9" s="1"/>
  <c r="EO312" i="9"/>
  <c r="EO315" i="9" s="1"/>
  <c r="EO317" i="9" s="1"/>
  <c r="EO309" i="9"/>
  <c r="EO306" i="9"/>
  <c r="CJ303" i="9"/>
  <c r="CJ296" i="9"/>
  <c r="CJ82" i="9"/>
  <c r="ER327" i="9"/>
  <c r="ER334" i="9" s="1"/>
  <c r="ER294" i="9"/>
  <c r="EA290" i="9"/>
  <c r="EA304" i="9" s="1"/>
  <c r="EA318" i="9" s="1"/>
  <c r="EA281" i="9"/>
  <c r="EA285" i="9" s="1"/>
  <c r="EA326" i="9"/>
  <c r="R303" i="9"/>
  <c r="R296" i="9"/>
  <c r="R82" i="9"/>
  <c r="CH327" i="9"/>
  <c r="CH334" i="9" s="1"/>
  <c r="CH294" i="9"/>
  <c r="EA296" i="9"/>
  <c r="EA82" i="9"/>
  <c r="EA303" i="9"/>
  <c r="EB309" i="9"/>
  <c r="EB312" i="9"/>
  <c r="EB315" i="9" s="1"/>
  <c r="EB317" i="9" s="1"/>
  <c r="CC312" i="9"/>
  <c r="CC315" i="9" s="1"/>
  <c r="CC317" i="9" s="1"/>
  <c r="CC306" i="9"/>
  <c r="CC309" i="9"/>
  <c r="FV294" i="9"/>
  <c r="FV327" i="9"/>
  <c r="J327" i="9"/>
  <c r="J334" i="9" s="1"/>
  <c r="J294" i="9"/>
  <c r="AP326" i="9"/>
  <c r="AP281" i="9"/>
  <c r="AP285" i="9" s="1"/>
  <c r="AP290" i="9"/>
  <c r="DT327" i="9"/>
  <c r="DT334" i="9" s="1"/>
  <c r="DT294" i="9"/>
  <c r="AS327" i="9"/>
  <c r="AS334" i="9" s="1"/>
  <c r="AS294" i="9"/>
  <c r="AL309" i="9"/>
  <c r="AL312" i="9"/>
  <c r="AL315" i="9" s="1"/>
  <c r="AL317" i="9" s="1"/>
  <c r="AL306" i="9"/>
  <c r="I290" i="9"/>
  <c r="I304" i="9" s="1"/>
  <c r="I318" i="9" s="1"/>
  <c r="I326" i="9"/>
  <c r="I281" i="9"/>
  <c r="I285" i="9" s="1"/>
  <c r="EM312" i="9"/>
  <c r="EM315" i="9" s="1"/>
  <c r="EM317" i="9" s="1"/>
  <c r="EM309" i="9"/>
  <c r="EM306" i="9"/>
  <c r="U327" i="9"/>
  <c r="U334" i="9" s="1"/>
  <c r="U294" i="9"/>
  <c r="V312" i="9"/>
  <c r="V315" i="9" s="1"/>
  <c r="V317" i="9" s="1"/>
  <c r="V309" i="9"/>
  <c r="V306" i="9"/>
  <c r="ES275" i="9"/>
  <c r="H296" i="9"/>
  <c r="H303" i="9"/>
  <c r="H82" i="9"/>
  <c r="DF327" i="9"/>
  <c r="DF334" i="9" s="1"/>
  <c r="DF294" i="9"/>
  <c r="BT294" i="9"/>
  <c r="BT327" i="9"/>
  <c r="BT334" i="9" s="1"/>
  <c r="FO296" i="9"/>
  <c r="FO303" i="9"/>
  <c r="FO82" i="9"/>
  <c r="L309" i="9"/>
  <c r="L312" i="9"/>
  <c r="L315" i="9" s="1"/>
  <c r="L317" i="9" s="1"/>
  <c r="AJ312" i="9"/>
  <c r="AJ315" i="9" s="1"/>
  <c r="AJ317" i="9" s="1"/>
  <c r="AJ309" i="9"/>
  <c r="FT309" i="9"/>
  <c r="FT312" i="9"/>
  <c r="FT315" i="9" s="1"/>
  <c r="FT317" i="9" s="1"/>
  <c r="ER306" i="9"/>
  <c r="ER320" i="9" s="1"/>
  <c r="EX309" i="9"/>
  <c r="EX312" i="9"/>
  <c r="EX315" i="9" s="1"/>
  <c r="EX317" i="9" s="1"/>
  <c r="EX306" i="9"/>
  <c r="AJ294" i="9"/>
  <c r="AJ327" i="9"/>
  <c r="AJ334" i="9" s="1"/>
  <c r="EQ326" i="9"/>
  <c r="EQ281" i="9"/>
  <c r="EQ285" i="9" s="1"/>
  <c r="EQ290" i="9"/>
  <c r="EQ304" i="9" s="1"/>
  <c r="EQ318" i="9" s="1"/>
  <c r="FE275" i="9"/>
  <c r="DT309" i="9"/>
  <c r="DT312" i="9"/>
  <c r="DT315" i="9" s="1"/>
  <c r="DT317" i="9" s="1"/>
  <c r="DT306" i="9"/>
  <c r="DR296" i="9"/>
  <c r="DR303" i="9"/>
  <c r="DR82" i="9"/>
  <c r="DK327" i="9"/>
  <c r="DK334" i="9" s="1"/>
  <c r="DK294" i="9"/>
  <c r="AD281" i="9"/>
  <c r="AD285" i="9" s="1"/>
  <c r="AD326" i="9"/>
  <c r="AD290" i="9"/>
  <c r="AD304" i="9" s="1"/>
  <c r="AD318" i="9" s="1"/>
  <c r="DL296" i="9"/>
  <c r="DL82" i="9"/>
  <c r="DL303" i="9"/>
  <c r="FJ290" i="9"/>
  <c r="FJ304" i="9" s="1"/>
  <c r="FJ318" i="9" s="1"/>
  <c r="FJ326" i="9"/>
  <c r="FJ281" i="9"/>
  <c r="FJ285" i="9" s="1"/>
  <c r="K309" i="9"/>
  <c r="K312" i="9"/>
  <c r="K315" i="9" s="1"/>
  <c r="K317" i="9" s="1"/>
  <c r="K306" i="9"/>
  <c r="EB304" i="9"/>
  <c r="EB318" i="9" s="1"/>
  <c r="EB292" i="9"/>
  <c r="EB298" i="9" s="1"/>
  <c r="M281" i="9"/>
  <c r="M285" i="9" s="1"/>
  <c r="M326" i="9"/>
  <c r="M290" i="9"/>
  <c r="M304" i="9" s="1"/>
  <c r="M318" i="9" s="1"/>
  <c r="FH320" i="9"/>
  <c r="P275" i="9"/>
  <c r="EK281" i="9"/>
  <c r="EK285" i="9" s="1"/>
  <c r="EK326" i="9"/>
  <c r="EK290" i="9"/>
  <c r="EK304" i="9" s="1"/>
  <c r="EK318" i="9" s="1"/>
  <c r="FD275" i="9"/>
  <c r="CO326" i="9"/>
  <c r="CO290" i="9"/>
  <c r="CO304" i="9" s="1"/>
  <c r="CO318" i="9" s="1"/>
  <c r="CO281" i="9"/>
  <c r="CO285" i="9" s="1"/>
  <c r="Y309" i="9"/>
  <c r="Y312" i="9"/>
  <c r="Y315" i="9" s="1"/>
  <c r="Y317" i="9" s="1"/>
  <c r="DN309" i="9"/>
  <c r="DN312" i="9"/>
  <c r="DN315" i="9" s="1"/>
  <c r="DN317" i="9" s="1"/>
  <c r="DU327" i="9"/>
  <c r="DU334" i="9" s="1"/>
  <c r="DU294" i="9"/>
  <c r="I296" i="9"/>
  <c r="I82" i="9"/>
  <c r="I303" i="9"/>
  <c r="BD82" i="9"/>
  <c r="BD296" i="9"/>
  <c r="BD303" i="9"/>
  <c r="CG327" i="9"/>
  <c r="CG334" i="9" s="1"/>
  <c r="CG294" i="9"/>
  <c r="H281" i="9"/>
  <c r="H285" i="9" s="1"/>
  <c r="H290" i="9"/>
  <c r="H304" i="9" s="1"/>
  <c r="H318" i="9" s="1"/>
  <c r="H326" i="9"/>
  <c r="AI327" i="9"/>
  <c r="AI334" i="9" s="1"/>
  <c r="AI294" i="9"/>
  <c r="EV309" i="9"/>
  <c r="EV312" i="9"/>
  <c r="EV315" i="9" s="1"/>
  <c r="EV317" i="9" s="1"/>
  <c r="EV306" i="9"/>
  <c r="FO326" i="9"/>
  <c r="FO281" i="9"/>
  <c r="FO285" i="9" s="1"/>
  <c r="FO290" i="9"/>
  <c r="FO304" i="9" s="1"/>
  <c r="FO318" i="9" s="1"/>
  <c r="FV275" i="9"/>
  <c r="AJ292" i="9"/>
  <c r="AJ298" i="9" s="1"/>
  <c r="AJ304" i="9"/>
  <c r="AJ318" i="9" s="1"/>
  <c r="EF312" i="9"/>
  <c r="EF315" i="9" s="1"/>
  <c r="EF317" i="9" s="1"/>
  <c r="EF309" i="9"/>
  <c r="EF306" i="9"/>
  <c r="EQ82" i="9"/>
  <c r="EQ303" i="9"/>
  <c r="EQ296" i="9"/>
  <c r="FE294" i="9"/>
  <c r="FE327" i="9"/>
  <c r="FE334" i="9" s="1"/>
  <c r="CX275" i="9"/>
  <c r="AY292" i="9"/>
  <c r="AY298" i="9" s="1"/>
  <c r="CZ285" i="9"/>
  <c r="CZ275" i="9"/>
  <c r="DL281" i="9"/>
  <c r="DL285" i="9" s="1"/>
  <c r="DL326" i="9"/>
  <c r="DL290" i="9"/>
  <c r="DL304" i="9" s="1"/>
  <c r="DL318" i="9" s="1"/>
  <c r="DV318" i="9"/>
  <c r="DV306" i="9"/>
  <c r="DV320" i="9" s="1"/>
  <c r="FJ82" i="9"/>
  <c r="FJ303" i="9"/>
  <c r="FJ296" i="9"/>
  <c r="BH281" i="9"/>
  <c r="BH285" i="9" s="1"/>
  <c r="BH290" i="9"/>
  <c r="BH304" i="9" s="1"/>
  <c r="BH318" i="9" s="1"/>
  <c r="BH326" i="9"/>
  <c r="FN290" i="9"/>
  <c r="FN304" i="9" s="1"/>
  <c r="FN318" i="9" s="1"/>
  <c r="FN326" i="9"/>
  <c r="FN281" i="9"/>
  <c r="FN285" i="9" s="1"/>
  <c r="FC303" i="9"/>
  <c r="FC296" i="9"/>
  <c r="FC82" i="9"/>
  <c r="DD292" i="9"/>
  <c r="DD298" i="9" s="1"/>
  <c r="CO296" i="9"/>
  <c r="CO303" i="9"/>
  <c r="CO82" i="9"/>
  <c r="EG294" i="9"/>
  <c r="EG327" i="9"/>
  <c r="EG334" i="9" s="1"/>
  <c r="CB290" i="9"/>
  <c r="CB304" i="9" s="1"/>
  <c r="CB318" i="9" s="1"/>
  <c r="CB326" i="9"/>
  <c r="CB281" i="9"/>
  <c r="CB285" i="9" s="1"/>
  <c r="AG326" i="9"/>
  <c r="AG290" i="9"/>
  <c r="AG304" i="9" s="1"/>
  <c r="AG318" i="9" s="1"/>
  <c r="AG281" i="9"/>
  <c r="AG285" i="9" s="1"/>
  <c r="FP82" i="9"/>
  <c r="FP296" i="9"/>
  <c r="FP303" i="9"/>
  <c r="EJ296" i="9"/>
  <c r="EJ303" i="9"/>
  <c r="EJ82" i="9"/>
  <c r="EM327" i="9"/>
  <c r="EM334" i="9" s="1"/>
  <c r="EM294" i="9"/>
  <c r="CJ281" i="9"/>
  <c r="CJ285" i="9" s="1"/>
  <c r="CJ290" i="9"/>
  <c r="CJ304" i="9" s="1"/>
  <c r="CJ318" i="9" s="1"/>
  <c r="CJ326" i="9"/>
  <c r="AG303" i="9"/>
  <c r="AG296" i="9"/>
  <c r="AG82" i="9"/>
  <c r="K327" i="9"/>
  <c r="K334" i="9" s="1"/>
  <c r="K294" i="9"/>
  <c r="DJ281" i="9"/>
  <c r="DJ285" i="9" s="1"/>
  <c r="DJ326" i="9"/>
  <c r="DJ290" i="9"/>
  <c r="DJ304" i="9" s="1"/>
  <c r="DJ318" i="9" s="1"/>
  <c r="DG294" i="9"/>
  <c r="DG327" i="9"/>
  <c r="DG334" i="9" s="1"/>
  <c r="CW312" i="9"/>
  <c r="CW315" i="9" s="1"/>
  <c r="CW317" i="9" s="1"/>
  <c r="CW306" i="9"/>
  <c r="CW309" i="9"/>
  <c r="T312" i="9"/>
  <c r="T315" i="9" s="1"/>
  <c r="T317" i="9" s="1"/>
  <c r="T309" i="9"/>
  <c r="T306" i="9"/>
  <c r="CE320" i="9"/>
  <c r="BB304" i="9"/>
  <c r="BB318" i="9" s="1"/>
  <c r="BB292" i="9"/>
  <c r="BB298" i="9" s="1"/>
  <c r="CV320" i="9"/>
  <c r="ET327" i="9"/>
  <c r="ET334" i="9" s="1"/>
  <c r="ET294" i="9"/>
  <c r="G296" i="9"/>
  <c r="G82" i="9"/>
  <c r="G303" i="9"/>
  <c r="AS312" i="9"/>
  <c r="AS315" i="9" s="1"/>
  <c r="AS317" i="9" s="1"/>
  <c r="AS306" i="9"/>
  <c r="AS309" i="9"/>
  <c r="BD326" i="9"/>
  <c r="BD290" i="9"/>
  <c r="BD304" i="9" s="1"/>
  <c r="BD318" i="9" s="1"/>
  <c r="BD281" i="9"/>
  <c r="BD285" i="9" s="1"/>
  <c r="BZ312" i="9"/>
  <c r="BZ315" i="9" s="1"/>
  <c r="BZ317" i="9" s="1"/>
  <c r="BZ309" i="9"/>
  <c r="BZ306" i="9"/>
  <c r="DU312" i="9"/>
  <c r="DU315" i="9" s="1"/>
  <c r="DU317" i="9" s="1"/>
  <c r="DU309" i="9"/>
  <c r="DU306" i="9"/>
  <c r="BJ326" i="9"/>
  <c r="BJ290" i="9"/>
  <c r="BJ304" i="9" s="1"/>
  <c r="BJ318" i="9" s="1"/>
  <c r="BJ281" i="9"/>
  <c r="BJ285" i="9" s="1"/>
  <c r="CT294" i="9"/>
  <c r="CT327" i="9"/>
  <c r="CT334" i="9" s="1"/>
  <c r="BN294" i="9"/>
  <c r="BN327" i="9"/>
  <c r="BN334" i="9" s="1"/>
  <c r="AV292" i="9"/>
  <c r="AV298" i="9" s="1"/>
  <c r="CF309" i="9"/>
  <c r="CF306" i="9"/>
  <c r="CF312" i="9"/>
  <c r="CF315" i="9" s="1"/>
  <c r="CF317" i="9" s="1"/>
  <c r="BV275" i="9"/>
  <c r="AW320" i="9"/>
  <c r="EV294" i="9"/>
  <c r="EV327" i="9"/>
  <c r="EV334" i="9" s="1"/>
  <c r="BW290" i="9"/>
  <c r="BW304" i="9" s="1"/>
  <c r="BW318" i="9" s="1"/>
  <c r="BW281" i="9"/>
  <c r="BW285" i="9" s="1"/>
  <c r="BW326" i="9"/>
  <c r="BX320" i="9"/>
  <c r="FE312" i="9"/>
  <c r="FE315" i="9" s="1"/>
  <c r="FE317" i="9" s="1"/>
  <c r="FE309" i="9"/>
  <c r="FE306" i="9"/>
  <c r="EL82" i="9"/>
  <c r="EL296" i="9"/>
  <c r="EL303" i="9"/>
  <c r="BM306" i="9"/>
  <c r="BM320" i="9" s="1"/>
  <c r="DM292" i="9"/>
  <c r="DM298" i="9" s="1"/>
  <c r="DK312" i="9"/>
  <c r="DK315" i="9" s="1"/>
  <c r="DK317" i="9" s="1"/>
  <c r="DK306" i="9"/>
  <c r="DK309" i="9"/>
  <c r="CC275" i="9"/>
  <c r="CZ292" i="9"/>
  <c r="CZ298" i="9" s="1"/>
  <c r="CZ304" i="9"/>
  <c r="EY82" i="9"/>
  <c r="EY296" i="9"/>
  <c r="EY303" i="9"/>
  <c r="FA290" i="9"/>
  <c r="FA304" i="9" s="1"/>
  <c r="FA318" i="9" s="1"/>
  <c r="FA326" i="9"/>
  <c r="FA281" i="9"/>
  <c r="FA285" i="9" s="1"/>
  <c r="BH296" i="9"/>
  <c r="BH303" i="9"/>
  <c r="BH82" i="9"/>
  <c r="CL82" i="9"/>
  <c r="CL303" i="9"/>
  <c r="CL296" i="9"/>
  <c r="BX294" i="9"/>
  <c r="BX327" i="9"/>
  <c r="BX334" i="9" s="1"/>
  <c r="BY294" i="9"/>
  <c r="BY327" i="9"/>
  <c r="BY334" i="9" s="1"/>
  <c r="CY294" i="9"/>
  <c r="CY327" i="9"/>
  <c r="CY334" i="9" s="1"/>
  <c r="FN303" i="9"/>
  <c r="FN296" i="9"/>
  <c r="FN82" i="9"/>
  <c r="EE292" i="9"/>
  <c r="EE298" i="9" s="1"/>
  <c r="FC326" i="9"/>
  <c r="FC290" i="9"/>
  <c r="FC304" i="9" s="1"/>
  <c r="FC318" i="9" s="1"/>
  <c r="FC281" i="9"/>
  <c r="FC285" i="9" s="1"/>
  <c r="BY312" i="9"/>
  <c r="BY315" i="9" s="1"/>
  <c r="BY317" i="9" s="1"/>
  <c r="BY306" i="9"/>
  <c r="BY309" i="9"/>
  <c r="FW292" i="9"/>
  <c r="FW298" i="9" s="1"/>
  <c r="DN275" i="9"/>
  <c r="AV327" i="9"/>
  <c r="AV334" i="9" s="1"/>
  <c r="AV294" i="9"/>
  <c r="FB294" i="9"/>
  <c r="FB327" i="9"/>
  <c r="FB334" i="9" s="1"/>
  <c r="Y304" i="9"/>
  <c r="Y318" i="9" s="1"/>
  <c r="Y292" i="9"/>
  <c r="Y298" i="9" s="1"/>
  <c r="FL296" i="9"/>
  <c r="FL303" i="9"/>
  <c r="FL82" i="9"/>
  <c r="O82" i="9"/>
  <c r="O296" i="9"/>
  <c r="O303" i="9"/>
  <c r="ED303" i="9"/>
  <c r="ED296" i="9"/>
  <c r="ED82" i="9"/>
  <c r="FL281" i="9"/>
  <c r="FL285" i="9" s="1"/>
  <c r="FL326" i="9"/>
  <c r="FL290" i="9"/>
  <c r="FL304" i="9" s="1"/>
  <c r="FL318" i="9" s="1"/>
  <c r="O290" i="9"/>
  <c r="O304" i="9" s="1"/>
  <c r="O318" i="9" s="1"/>
  <c r="O281" i="9"/>
  <c r="O285" i="9" s="1"/>
  <c r="O326" i="9"/>
  <c r="FD312" i="9"/>
  <c r="FD315" i="9" s="1"/>
  <c r="FD317" i="9" s="1"/>
  <c r="FD309" i="9"/>
  <c r="FD306" i="9"/>
  <c r="EU326" i="9"/>
  <c r="EU281" i="9"/>
  <c r="EU285" i="9" s="1"/>
  <c r="EU290" i="9"/>
  <c r="EU304" i="9" s="1"/>
  <c r="EU318" i="9" s="1"/>
  <c r="AR303" i="9"/>
  <c r="AR82" i="9"/>
  <c r="AR296" i="9"/>
  <c r="AC312" i="9"/>
  <c r="AC315" i="9" s="1"/>
  <c r="AC317" i="9" s="1"/>
  <c r="AC309" i="9"/>
  <c r="AC306" i="9"/>
  <c r="AF327" i="9"/>
  <c r="AF334" i="9" s="1"/>
  <c r="AF294" i="9"/>
  <c r="G281" i="9"/>
  <c r="G326" i="9"/>
  <c r="G290" i="9"/>
  <c r="FK326" i="9"/>
  <c r="FK290" i="9"/>
  <c r="FK304" i="9" s="1"/>
  <c r="FK318" i="9" s="1"/>
  <c r="FK281" i="9"/>
  <c r="FK285" i="9" s="1"/>
  <c r="CT312" i="9"/>
  <c r="CT315" i="9" s="1"/>
  <c r="CT317" i="9" s="1"/>
  <c r="CT309" i="9"/>
  <c r="CT306" i="9"/>
  <c r="BE303" i="9"/>
  <c r="BE82" i="9"/>
  <c r="BE296" i="9"/>
  <c r="BJ296" i="9"/>
  <c r="BJ303" i="9"/>
  <c r="BJ82" i="9"/>
  <c r="AB292" i="9"/>
  <c r="AB298" i="9" s="1"/>
  <c r="D326" i="9"/>
  <c r="D290" i="9"/>
  <c r="D304" i="9" s="1"/>
  <c r="D318" i="9" s="1"/>
  <c r="D281" i="9"/>
  <c r="D285" i="9" s="1"/>
  <c r="ES327" i="9"/>
  <c r="ES334" i="9" s="1"/>
  <c r="ES294" i="9"/>
  <c r="L294" i="9"/>
  <c r="L327" i="9"/>
  <c r="BK281" i="9"/>
  <c r="BK285" i="9" s="1"/>
  <c r="BK326" i="9"/>
  <c r="BK290" i="9"/>
  <c r="BK304" i="9" s="1"/>
  <c r="BK318" i="9" s="1"/>
  <c r="DE306" i="9"/>
  <c r="DE320" i="9" s="1"/>
  <c r="BN292" i="9"/>
  <c r="BN298" i="9" s="1"/>
  <c r="BV327" i="9"/>
  <c r="BV334" i="9" s="1"/>
  <c r="BV294" i="9"/>
  <c r="DQ296" i="9"/>
  <c r="DQ82" i="9"/>
  <c r="DQ303" i="9"/>
  <c r="BW82" i="9"/>
  <c r="BW296" i="9"/>
  <c r="BW303" i="9"/>
  <c r="EL290" i="9"/>
  <c r="EL281" i="9"/>
  <c r="EL285" i="9" s="1"/>
  <c r="EL326" i="9"/>
  <c r="AY275" i="9"/>
  <c r="DE327" i="9"/>
  <c r="DE334" i="9" s="1"/>
  <c r="DE294" i="9"/>
  <c r="CX294" i="9"/>
  <c r="CX327" i="9"/>
  <c r="CX334" i="9" s="1"/>
  <c r="EY281" i="9"/>
  <c r="EY285" i="9" s="1"/>
  <c r="EY326" i="9"/>
  <c r="EY290" i="9"/>
  <c r="EY304" i="9" s="1"/>
  <c r="EY318" i="9" s="1"/>
  <c r="FA303" i="9"/>
  <c r="FA82" i="9"/>
  <c r="FA296" i="9"/>
  <c r="CL290" i="9"/>
  <c r="CL304" i="9" s="1"/>
  <c r="CL318" i="9" s="1"/>
  <c r="CL281" i="9"/>
  <c r="CL285" i="9" s="1"/>
  <c r="CL326" i="9"/>
  <c r="AO290" i="9"/>
  <c r="AO304" i="9" s="1"/>
  <c r="AO318" i="9" s="1"/>
  <c r="AO326" i="9"/>
  <c r="AO281" i="9"/>
  <c r="AO285" i="9" s="1"/>
  <c r="DD309" i="9"/>
  <c r="DD312" i="9"/>
  <c r="DD315" i="9" s="1"/>
  <c r="DD317" i="9" s="1"/>
  <c r="DD306" i="9"/>
  <c r="BP292" i="9"/>
  <c r="BP298" i="9" s="1"/>
  <c r="FD327" i="9"/>
  <c r="FD334" i="9" s="1"/>
  <c r="FD294" i="9"/>
  <c r="FU290" i="9"/>
  <c r="FU304" i="9" s="1"/>
  <c r="FU318" i="9" s="1"/>
  <c r="FU281" i="9"/>
  <c r="FU285" i="9" s="1"/>
  <c r="FU326" i="9"/>
  <c r="FQ327" i="9"/>
  <c r="FQ334" i="9" s="1"/>
  <c r="FQ294" i="9"/>
  <c r="L275" i="9"/>
  <c r="DM294" i="9"/>
  <c r="DM327" i="9"/>
  <c r="DM334" i="9" s="1"/>
  <c r="Y285" i="9"/>
  <c r="Y275" i="9"/>
  <c r="CN326" i="9"/>
  <c r="CN290" i="9"/>
  <c r="CN304" i="9" s="1"/>
  <c r="CN318" i="9" s="1"/>
  <c r="CN281" i="9"/>
  <c r="CN285" i="9" s="1"/>
  <c r="AY327" i="9"/>
  <c r="AY334" i="9" s="1"/>
  <c r="AY294" i="9"/>
  <c r="CX312" i="9"/>
  <c r="CX315" i="9" s="1"/>
  <c r="CX317" i="9" s="1"/>
  <c r="CX309" i="9"/>
  <c r="CX306" i="9"/>
  <c r="P312" i="9"/>
  <c r="P315" i="9" s="1"/>
  <c r="P317" i="9" s="1"/>
  <c r="P309" i="9"/>
  <c r="P306" i="9"/>
  <c r="AW294" i="9"/>
  <c r="AW327" i="9"/>
  <c r="AW334" i="9" s="1"/>
  <c r="T294" i="9"/>
  <c r="T327" i="9"/>
  <c r="T334" i="9" s="1"/>
  <c r="DZ312" i="9"/>
  <c r="DZ315" i="9" s="1"/>
  <c r="DZ317" i="9" s="1"/>
  <c r="DZ309" i="9"/>
  <c r="DZ306" i="9"/>
  <c r="EW303" i="9"/>
  <c r="EW296" i="9"/>
  <c r="EW82" i="9"/>
  <c r="X327" i="9"/>
  <c r="X334" i="9" s="1"/>
  <c r="X294" i="9"/>
  <c r="BB285" i="9"/>
  <c r="BB275" i="9"/>
  <c r="FK82" i="9"/>
  <c r="FK296" i="9"/>
  <c r="FK303" i="9"/>
  <c r="EO294" i="9"/>
  <c r="EO327" i="9"/>
  <c r="EO334" i="9" s="1"/>
  <c r="AF309" i="9"/>
  <c r="AF306" i="9"/>
  <c r="AF312" i="9"/>
  <c r="AF315" i="9" s="1"/>
  <c r="AF317" i="9" s="1"/>
  <c r="BE290" i="9"/>
  <c r="BE304" i="9" s="1"/>
  <c r="BE318" i="9" s="1"/>
  <c r="BE326" i="9"/>
  <c r="BE281" i="9"/>
  <c r="BE285" i="9" s="1"/>
  <c r="CU292" i="9"/>
  <c r="CU298" i="9" s="1"/>
  <c r="D303" i="9"/>
  <c r="D82" i="9"/>
  <c r="D296" i="9"/>
  <c r="BZ327" i="9"/>
  <c r="BZ334" i="9" s="1"/>
  <c r="BZ294" i="9"/>
  <c r="BK296" i="9"/>
  <c r="BK82" i="9"/>
  <c r="BK303" i="9"/>
  <c r="EI281" i="9"/>
  <c r="EI285" i="9" s="1"/>
  <c r="EI290" i="9"/>
  <c r="EI304" i="9" s="1"/>
  <c r="EI318" i="9" s="1"/>
  <c r="EI326" i="9"/>
  <c r="AV309" i="9"/>
  <c r="AV312" i="9"/>
  <c r="AV315" i="9" s="1"/>
  <c r="AV317" i="9" s="1"/>
  <c r="AV306" i="9"/>
  <c r="BN312" i="9"/>
  <c r="BN315" i="9" s="1"/>
  <c r="BN317" i="9" s="1"/>
  <c r="BN306" i="9"/>
  <c r="BN309" i="9"/>
  <c r="DQ281" i="9"/>
  <c r="DQ285" i="9" s="1"/>
  <c r="DQ326" i="9"/>
  <c r="DQ290" i="9"/>
  <c r="DQ304" i="9" s="1"/>
  <c r="DQ318" i="9" s="1"/>
  <c r="CI290" i="9"/>
  <c r="CI304" i="9" s="1"/>
  <c r="CI318" i="9" s="1"/>
  <c r="CI326" i="9"/>
  <c r="CI281" i="9"/>
  <c r="CI285" i="9" s="1"/>
  <c r="FB275" i="9"/>
  <c r="CD294" i="9"/>
  <c r="CD327" i="9"/>
  <c r="CD334" i="9" s="1"/>
  <c r="DM306" i="9"/>
  <c r="DM312" i="9"/>
  <c r="DM315" i="9" s="1"/>
  <c r="DM317" i="9" s="1"/>
  <c r="DM309" i="9"/>
  <c r="AA303" i="9"/>
  <c r="AA82" i="9"/>
  <c r="AA296" i="9"/>
  <c r="AK320" i="9"/>
  <c r="AY312" i="9"/>
  <c r="AY315" i="9" s="1"/>
  <c r="AY317" i="9" s="1"/>
  <c r="AY309" i="9"/>
  <c r="AY306" i="9"/>
  <c r="EF285" i="9"/>
  <c r="EF275" i="9"/>
  <c r="CC292" i="9"/>
  <c r="CC298" i="9" s="1"/>
  <c r="DP320" i="9"/>
  <c r="AO303" i="9"/>
  <c r="AO82" i="9"/>
  <c r="AO296" i="9"/>
  <c r="BP294" i="9"/>
  <c r="BP327" i="9"/>
  <c r="BP334" i="9" s="1"/>
  <c r="CA320" i="9"/>
  <c r="FW294" i="9"/>
  <c r="FW327" i="9"/>
  <c r="FW334" i="9" s="1"/>
  <c r="FQ309" i="9"/>
  <c r="FQ312" i="9"/>
  <c r="FQ315" i="9" s="1"/>
  <c r="FQ317" i="9" s="1"/>
  <c r="FQ306" i="9"/>
  <c r="EE312" i="9"/>
  <c r="EE315" i="9" s="1"/>
  <c r="EE317" i="9" s="1"/>
  <c r="EE306" i="9"/>
  <c r="EE309" i="9"/>
  <c r="AQ275" i="9"/>
  <c r="EH318" i="9"/>
  <c r="EH306" i="9"/>
  <c r="EH320" i="9" s="1"/>
  <c r="FW312" i="9"/>
  <c r="FW315" i="9" s="1"/>
  <c r="FW317" i="9" s="1"/>
  <c r="FW309" i="9"/>
  <c r="FW306" i="9"/>
  <c r="FU303" i="9"/>
  <c r="FU82" i="9"/>
  <c r="FU296" i="9"/>
  <c r="S82" i="9"/>
  <c r="S296" i="9"/>
  <c r="S303" i="9"/>
  <c r="DF306" i="9"/>
  <c r="DF309" i="9"/>
  <c r="DF312" i="9"/>
  <c r="DF315" i="9" s="1"/>
  <c r="DF317" i="9" s="1"/>
  <c r="ED326" i="9"/>
  <c r="ED281" i="9"/>
  <c r="ED285" i="9" s="1"/>
  <c r="ED290" i="9"/>
  <c r="ED304" i="9" s="1"/>
  <c r="ED318" i="9" s="1"/>
  <c r="EW326" i="9"/>
  <c r="EW281" i="9"/>
  <c r="EW285" i="9" s="1"/>
  <c r="EW290" i="9"/>
  <c r="EW304" i="9" s="1"/>
  <c r="EW318" i="9" s="1"/>
  <c r="U309" i="9"/>
  <c r="U312" i="9"/>
  <c r="U315" i="9" s="1"/>
  <c r="U317" i="9" s="1"/>
  <c r="U306" i="9"/>
  <c r="X309" i="9"/>
  <c r="X312" i="9"/>
  <c r="X315" i="9" s="1"/>
  <c r="X317" i="9" s="1"/>
  <c r="X306" i="9"/>
  <c r="FP290" i="9"/>
  <c r="FP304" i="9" s="1"/>
  <c r="FP318" i="9" s="1"/>
  <c r="FP326" i="9"/>
  <c r="FP281" i="9"/>
  <c r="FP285" i="9" s="1"/>
  <c r="DD294" i="9"/>
  <c r="DD327" i="9"/>
  <c r="DD334" i="9" s="1"/>
  <c r="BC281" i="9"/>
  <c r="BC285" i="9" s="1"/>
  <c r="BC327" i="9" s="1"/>
  <c r="BC290" i="9"/>
  <c r="BC304" i="9" s="1"/>
  <c r="BC318" i="9" s="1"/>
  <c r="BC326" i="9"/>
  <c r="C257" i="9"/>
  <c r="FZ237" i="9"/>
  <c r="FZ239" i="9" s="1"/>
  <c r="C245" i="9"/>
  <c r="C248" i="9"/>
  <c r="C239" i="9"/>
  <c r="C247" i="9"/>
  <c r="DN292" i="9"/>
  <c r="DN298" i="9" s="1"/>
  <c r="DN304" i="9"/>
  <c r="FB292" i="9"/>
  <c r="FB298" i="9" s="1"/>
  <c r="CP296" i="9"/>
  <c r="CP303" i="9"/>
  <c r="CP82" i="9"/>
  <c r="DM275" i="9"/>
  <c r="AV275" i="9"/>
  <c r="CG306" i="9"/>
  <c r="CG320" i="9" s="1"/>
  <c r="J304" i="9"/>
  <c r="J292" i="9"/>
  <c r="J298" i="9" s="1"/>
  <c r="BB312" i="9"/>
  <c r="BB315" i="9" s="1"/>
  <c r="BB317" i="9" s="1"/>
  <c r="BB309" i="9"/>
  <c r="AL294" i="9"/>
  <c r="AL327" i="9"/>
  <c r="AL334" i="9" s="1"/>
  <c r="CU309" i="9"/>
  <c r="CU312" i="9"/>
  <c r="CU315" i="9" s="1"/>
  <c r="CU317" i="9" s="1"/>
  <c r="CU306" i="9"/>
  <c r="AB309" i="9"/>
  <c r="AB312" i="9"/>
  <c r="AB315" i="9" s="1"/>
  <c r="AB317" i="9" s="1"/>
  <c r="AB306" i="9"/>
  <c r="EM275" i="9"/>
  <c r="X292" i="9"/>
  <c r="X298" i="9" s="1"/>
  <c r="CB82" i="9"/>
  <c r="CB296" i="9"/>
  <c r="CB303" i="9"/>
  <c r="AB275" i="9"/>
  <c r="CF327" i="9"/>
  <c r="CF334" i="9" s="1"/>
  <c r="CF294" i="9"/>
  <c r="EI296" i="9"/>
  <c r="EI82" i="9"/>
  <c r="EI303" i="9"/>
  <c r="CN296" i="9"/>
  <c r="CN82" i="9"/>
  <c r="CN303" i="9"/>
  <c r="EN292" i="9"/>
  <c r="EN298" i="9" s="1"/>
  <c r="CI296" i="9"/>
  <c r="CI303" i="9"/>
  <c r="CI82" i="9"/>
  <c r="T275" i="9"/>
  <c r="AA326" i="9"/>
  <c r="AA281" i="9"/>
  <c r="AA285" i="9" s="1"/>
  <c r="AA290" i="9"/>
  <c r="AA304" i="9" s="1"/>
  <c r="AA318" i="9" s="1"/>
  <c r="CC327" i="9"/>
  <c r="CC334" i="9" s="1"/>
  <c r="CC294" i="9"/>
  <c r="CE294" i="9"/>
  <c r="CE327" i="9"/>
  <c r="CE334" i="9" s="1"/>
  <c r="T292" i="9"/>
  <c r="T298" i="9" s="1"/>
  <c r="CY309" i="9"/>
  <c r="CY312" i="9"/>
  <c r="CY315" i="9" s="1"/>
  <c r="CY317" i="9" s="1"/>
  <c r="CY306" i="9"/>
  <c r="EJ326" i="9"/>
  <c r="EJ290" i="9"/>
  <c r="EJ304" i="9" s="1"/>
  <c r="EJ318" i="9" s="1"/>
  <c r="EJ281" i="9"/>
  <c r="EJ285" i="9" s="1"/>
  <c r="DD275" i="9"/>
  <c r="BP309" i="9"/>
  <c r="BP312" i="9"/>
  <c r="BP315" i="9" s="1"/>
  <c r="BP317" i="9" s="1"/>
  <c r="BP306" i="9"/>
  <c r="S326" i="9"/>
  <c r="S281" i="9"/>
  <c r="S285" i="9" s="1"/>
  <c r="S290" i="9"/>
  <c r="S304" i="9" s="1"/>
  <c r="S318" i="9" s="1"/>
  <c r="D146" i="7"/>
  <c r="I67" i="7" s="1"/>
  <c r="FW290" i="3"/>
  <c r="FW304" i="3" s="1"/>
  <c r="FW318" i="3" s="1"/>
  <c r="AW275" i="3"/>
  <c r="AW292" i="3"/>
  <c r="AW303" i="3" s="1"/>
  <c r="AW312" i="3" s="1"/>
  <c r="AW315" i="3" s="1"/>
  <c r="AW317" i="3" s="1"/>
  <c r="DD82" i="3"/>
  <c r="FC290" i="3"/>
  <c r="FC304" i="3" s="1"/>
  <c r="FC318" i="3" s="1"/>
  <c r="BC326" i="3"/>
  <c r="CR281" i="3"/>
  <c r="CR285" i="3" s="1"/>
  <c r="AW304" i="3"/>
  <c r="AW318" i="3" s="1"/>
  <c r="EZ275" i="3"/>
  <c r="AT304" i="3"/>
  <c r="AT318" i="3" s="1"/>
  <c r="DK82" i="3"/>
  <c r="EZ294" i="3"/>
  <c r="AW296" i="3"/>
  <c r="AW82" i="3"/>
  <c r="BW296" i="3"/>
  <c r="FL290" i="3"/>
  <c r="FL304" i="3" s="1"/>
  <c r="FL318" i="3" s="1"/>
  <c r="AJ82" i="3"/>
  <c r="FJ290" i="3"/>
  <c r="FJ304" i="3" s="1"/>
  <c r="FJ318" i="3" s="1"/>
  <c r="DA275" i="3"/>
  <c r="CE292" i="3"/>
  <c r="CE303" i="3" s="1"/>
  <c r="FJ281" i="3"/>
  <c r="FJ285" i="3" s="1"/>
  <c r="FJ327" i="3" s="1"/>
  <c r="FJ334" i="3" s="1"/>
  <c r="W290" i="3"/>
  <c r="W304" i="3" s="1"/>
  <c r="W318" i="3" s="1"/>
  <c r="CH82" i="3"/>
  <c r="EH82" i="3"/>
  <c r="CT306" i="3"/>
  <c r="CT320" i="3" s="1"/>
  <c r="W326" i="3"/>
  <c r="W334" i="3" s="1"/>
  <c r="AS309" i="3"/>
  <c r="CL304" i="3"/>
  <c r="CL318" i="3" s="1"/>
  <c r="CL309" i="3"/>
  <c r="AB298" i="3"/>
  <c r="DH326" i="3"/>
  <c r="DW296" i="3"/>
  <c r="DH290" i="3"/>
  <c r="DW82" i="3"/>
  <c r="Y296" i="3"/>
  <c r="DX275" i="3"/>
  <c r="N296" i="3"/>
  <c r="CF296" i="3"/>
  <c r="FM296" i="3"/>
  <c r="DH296" i="3"/>
  <c r="CF82" i="3"/>
  <c r="CB290" i="3"/>
  <c r="CB304" i="3" s="1"/>
  <c r="CB318" i="3" s="1"/>
  <c r="CB281" i="3"/>
  <c r="CB285" i="3" s="1"/>
  <c r="CB327" i="3" s="1"/>
  <c r="CB334" i="3" s="1"/>
  <c r="CF309" i="3"/>
  <c r="CF312" i="3"/>
  <c r="CF315" i="3" s="1"/>
  <c r="CF317" i="3" s="1"/>
  <c r="DO289" i="3"/>
  <c r="DO82" i="3" s="1"/>
  <c r="FC281" i="3"/>
  <c r="FC275" i="3" s="1"/>
  <c r="X309" i="3"/>
  <c r="DP289" i="3"/>
  <c r="DP296" i="3" s="1"/>
  <c r="FW281" i="3"/>
  <c r="FW285" i="3" s="1"/>
  <c r="FW294" i="3" s="1"/>
  <c r="EK296" i="3"/>
  <c r="CZ289" i="3"/>
  <c r="CZ296" i="3" s="1"/>
  <c r="DX296" i="3"/>
  <c r="FN326" i="3"/>
  <c r="AV296" i="3"/>
  <c r="ER290" i="3"/>
  <c r="ER304" i="3" s="1"/>
  <c r="ER318" i="3" s="1"/>
  <c r="EN82" i="3"/>
  <c r="DA296" i="3"/>
  <c r="DA82" i="3"/>
  <c r="FN281" i="3"/>
  <c r="EZ306" i="3"/>
  <c r="FV289" i="3"/>
  <c r="FV296" i="3" s="1"/>
  <c r="EZ312" i="3"/>
  <c r="EZ315" i="3" s="1"/>
  <c r="EZ317" i="3" s="1"/>
  <c r="FH296" i="3"/>
  <c r="DC289" i="3"/>
  <c r="BZ82" i="3"/>
  <c r="DX326" i="3"/>
  <c r="FK289" i="3"/>
  <c r="FK82" i="3" s="1"/>
  <c r="BA289" i="3"/>
  <c r="BA82" i="3" s="1"/>
  <c r="DN289" i="3"/>
  <c r="DN296" i="3" s="1"/>
  <c r="AZ289" i="3"/>
  <c r="AB306" i="3"/>
  <c r="AB320" i="3" s="1"/>
  <c r="CX289" i="3"/>
  <c r="CX82" i="3" s="1"/>
  <c r="EJ264" i="3"/>
  <c r="EJ270" i="3" s="1"/>
  <c r="EJ273" i="3" s="1"/>
  <c r="EJ326" i="3" s="1"/>
  <c r="AA82" i="3"/>
  <c r="AU289" i="3"/>
  <c r="AU82" i="3" s="1"/>
  <c r="DX290" i="3"/>
  <c r="DX304" i="3" s="1"/>
  <c r="DX318" i="3" s="1"/>
  <c r="FO289" i="3"/>
  <c r="FO82" i="3" s="1"/>
  <c r="BT82" i="3"/>
  <c r="DB334" i="3"/>
  <c r="EX320" i="3"/>
  <c r="X306" i="3"/>
  <c r="X320" i="3" s="1"/>
  <c r="EI289" i="3"/>
  <c r="F289" i="3"/>
  <c r="X298" i="3"/>
  <c r="DL289" i="3"/>
  <c r="DL296" i="3" s="1"/>
  <c r="FJ82" i="3"/>
  <c r="DX327" i="3"/>
  <c r="CM289" i="3"/>
  <c r="CM82" i="3" s="1"/>
  <c r="CY82" i="3"/>
  <c r="BS264" i="3"/>
  <c r="BS270" i="3" s="1"/>
  <c r="BS273" i="3" s="1"/>
  <c r="S289" i="3"/>
  <c r="S82" i="3" s="1"/>
  <c r="DI264" i="3"/>
  <c r="DI270" i="3" s="1"/>
  <c r="DI273" i="3" s="1"/>
  <c r="DI290" i="3" s="1"/>
  <c r="DI304" i="3" s="1"/>
  <c r="DI318" i="3" s="1"/>
  <c r="CL275" i="3"/>
  <c r="BT327" i="3"/>
  <c r="AS298" i="3"/>
  <c r="AS312" i="3"/>
  <c r="AS315" i="3" s="1"/>
  <c r="AS317" i="3" s="1"/>
  <c r="DB294" i="3"/>
  <c r="DB275" i="3"/>
  <c r="EH281" i="3"/>
  <c r="EH275" i="3" s="1"/>
  <c r="EH290" i="3"/>
  <c r="EH292" i="3" s="1"/>
  <c r="EH303" i="3" s="1"/>
  <c r="EH312" i="3" s="1"/>
  <c r="EH315" i="3" s="1"/>
  <c r="EH317" i="3" s="1"/>
  <c r="CC292" i="3"/>
  <c r="CC303" i="3" s="1"/>
  <c r="CC309" i="3" s="1"/>
  <c r="X334" i="3"/>
  <c r="BT326" i="3"/>
  <c r="EN326" i="3"/>
  <c r="ER334" i="3"/>
  <c r="EN290" i="3"/>
  <c r="EN304" i="3" s="1"/>
  <c r="EN318" i="3" s="1"/>
  <c r="DB298" i="3"/>
  <c r="CO309" i="3"/>
  <c r="AD306" i="3"/>
  <c r="AD320" i="3" s="1"/>
  <c r="DB309" i="3"/>
  <c r="DB312" i="3"/>
  <c r="DB315" i="3" s="1"/>
  <c r="DB317" i="3" s="1"/>
  <c r="AL290" i="3"/>
  <c r="AL292" i="3" s="1"/>
  <c r="AL303" i="3" s="1"/>
  <c r="AL312" i="3" s="1"/>
  <c r="AL315" i="3" s="1"/>
  <c r="AL317" i="3" s="1"/>
  <c r="CV298" i="3"/>
  <c r="CV304" i="3"/>
  <c r="CV318" i="3" s="1"/>
  <c r="CM264" i="3"/>
  <c r="CM270" i="3" s="1"/>
  <c r="CM273" i="3" s="1"/>
  <c r="CM326" i="3" s="1"/>
  <c r="CV312" i="3"/>
  <c r="CV315" i="3" s="1"/>
  <c r="CV317" i="3" s="1"/>
  <c r="CE275" i="3"/>
  <c r="AW294" i="3"/>
  <c r="EW275" i="3"/>
  <c r="BC82" i="3"/>
  <c r="CD285" i="3"/>
  <c r="CD327" i="3" s="1"/>
  <c r="CD334" i="3" s="1"/>
  <c r="BO304" i="3"/>
  <c r="BO318" i="3" s="1"/>
  <c r="CC294" i="3"/>
  <c r="CV275" i="3"/>
  <c r="BO281" i="3"/>
  <c r="BO285" i="3" s="1"/>
  <c r="BO327" i="3" s="1"/>
  <c r="CY326" i="3"/>
  <c r="FG306" i="3"/>
  <c r="FG320" i="3" s="1"/>
  <c r="T275" i="3"/>
  <c r="CY281" i="3"/>
  <c r="CY285" i="3" s="1"/>
  <c r="CY294" i="3" s="1"/>
  <c r="CY292" i="3"/>
  <c r="CY303" i="3" s="1"/>
  <c r="CY309" i="3" s="1"/>
  <c r="T294" i="3"/>
  <c r="CN292" i="3"/>
  <c r="CN298" i="3" s="1"/>
  <c r="AN281" i="3"/>
  <c r="AN285" i="3" s="1"/>
  <c r="AN327" i="3" s="1"/>
  <c r="AN334" i="3" s="1"/>
  <c r="AL281" i="3"/>
  <c r="AL285" i="3" s="1"/>
  <c r="AL327" i="3" s="1"/>
  <c r="AL334" i="3" s="1"/>
  <c r="CB296" i="3"/>
  <c r="CO298" i="3"/>
  <c r="CK275" i="3"/>
  <c r="DG275" i="3"/>
  <c r="DG326" i="3"/>
  <c r="CO304" i="3"/>
  <c r="CO318" i="3" s="1"/>
  <c r="ER275" i="3"/>
  <c r="DG290" i="3"/>
  <c r="DG292" i="3" s="1"/>
  <c r="DG303" i="3" s="1"/>
  <c r="DG312" i="3" s="1"/>
  <c r="DG315" i="3" s="1"/>
  <c r="DG317" i="3" s="1"/>
  <c r="ER294" i="3"/>
  <c r="CH290" i="3"/>
  <c r="CH292" i="3" s="1"/>
  <c r="CH303" i="3" s="1"/>
  <c r="CH309" i="3" s="1"/>
  <c r="CH281" i="3"/>
  <c r="CH285" i="3" s="1"/>
  <c r="CH294" i="3" s="1"/>
  <c r="W275" i="3"/>
  <c r="R326" i="3"/>
  <c r="R304" i="3"/>
  <c r="R318" i="3" s="1"/>
  <c r="Q290" i="3"/>
  <c r="Q304" i="3" s="1"/>
  <c r="Q318" i="3" s="1"/>
  <c r="CW275" i="3"/>
  <c r="CW294" i="3"/>
  <c r="AD298" i="3"/>
  <c r="H312" i="3"/>
  <c r="H315" i="3" s="1"/>
  <c r="H317" i="3" s="1"/>
  <c r="BC296" i="3"/>
  <c r="ET292" i="3"/>
  <c r="ET303" i="3" s="1"/>
  <c r="ET312" i="3" s="1"/>
  <c r="ET315" i="3" s="1"/>
  <c r="ET317" i="3" s="1"/>
  <c r="CF290" i="3"/>
  <c r="CF292" i="3" s="1"/>
  <c r="CF298" i="3" s="1"/>
  <c r="DI289" i="3"/>
  <c r="DI82" i="3" s="1"/>
  <c r="BO326" i="3"/>
  <c r="V312" i="3"/>
  <c r="V315" i="3" s="1"/>
  <c r="V317" i="3" s="1"/>
  <c r="FA82" i="3"/>
  <c r="AD309" i="3"/>
  <c r="H298" i="3"/>
  <c r="R281" i="3"/>
  <c r="R285" i="3" s="1"/>
  <c r="R327" i="3" s="1"/>
  <c r="Q281" i="3"/>
  <c r="Q285" i="3" s="1"/>
  <c r="Q294" i="3" s="1"/>
  <c r="CC275" i="3"/>
  <c r="FA296" i="3"/>
  <c r="CA290" i="3"/>
  <c r="CA304" i="3" s="1"/>
  <c r="CA318" i="3" s="1"/>
  <c r="V304" i="3"/>
  <c r="V318" i="3" s="1"/>
  <c r="V298" i="3"/>
  <c r="DN264" i="3"/>
  <c r="DN270" i="3" s="1"/>
  <c r="DN273" i="3" s="1"/>
  <c r="DN281" i="3" s="1"/>
  <c r="DN285" i="3" s="1"/>
  <c r="DN327" i="3" s="1"/>
  <c r="FH290" i="3"/>
  <c r="FH292" i="3" s="1"/>
  <c r="FH303" i="3" s="1"/>
  <c r="FH312" i="3" s="1"/>
  <c r="FH315" i="3" s="1"/>
  <c r="FH317" i="3" s="1"/>
  <c r="N290" i="3"/>
  <c r="N292" i="3" s="1"/>
  <c r="N303" i="3" s="1"/>
  <c r="N312" i="3" s="1"/>
  <c r="N315" i="3" s="1"/>
  <c r="N317" i="3" s="1"/>
  <c r="FH326" i="3"/>
  <c r="BW275" i="3"/>
  <c r="EA294" i="3"/>
  <c r="N281" i="3"/>
  <c r="N285" i="3" s="1"/>
  <c r="N327" i="3" s="1"/>
  <c r="N334" i="3" s="1"/>
  <c r="W294" i="3"/>
  <c r="BC292" i="3"/>
  <c r="BC303" i="3" s="1"/>
  <c r="BC312" i="3" s="1"/>
  <c r="BC315" i="3" s="1"/>
  <c r="BC317" i="3" s="1"/>
  <c r="AJ275" i="3"/>
  <c r="BW326" i="3"/>
  <c r="Z292" i="3"/>
  <c r="Z303" i="3" s="1"/>
  <c r="Z304" i="3"/>
  <c r="Z318" i="3" s="1"/>
  <c r="BW290" i="3"/>
  <c r="BW292" i="3" s="1"/>
  <c r="AJ326" i="3"/>
  <c r="BC281" i="3"/>
  <c r="BC285" i="3" s="1"/>
  <c r="BC327" i="3" s="1"/>
  <c r="BC334" i="3" s="1"/>
  <c r="AJ290" i="3"/>
  <c r="AJ304" i="3" s="1"/>
  <c r="AJ318" i="3" s="1"/>
  <c r="J264" i="3"/>
  <c r="J270" i="3" s="1"/>
  <c r="J273" i="3" s="1"/>
  <c r="J326" i="3" s="1"/>
  <c r="AZ264" i="3"/>
  <c r="AZ270" i="3" s="1"/>
  <c r="AZ273" i="3" s="1"/>
  <c r="AZ290" i="3" s="1"/>
  <c r="AZ292" i="3" s="1"/>
  <c r="AZ303" i="3" s="1"/>
  <c r="DU292" i="3"/>
  <c r="DU303" i="3" s="1"/>
  <c r="DU312" i="3" s="1"/>
  <c r="DU315" i="3" s="1"/>
  <c r="DU317" i="3" s="1"/>
  <c r="CF281" i="3"/>
  <c r="CF285" i="3" s="1"/>
  <c r="CF294" i="3" s="1"/>
  <c r="CI312" i="3"/>
  <c r="CI315" i="3" s="1"/>
  <c r="CI317" i="3" s="1"/>
  <c r="CI298" i="3"/>
  <c r="ER82" i="3"/>
  <c r="BV275" i="3"/>
  <c r="CI306" i="3"/>
  <c r="FJ292" i="3"/>
  <c r="FJ298" i="3" s="1"/>
  <c r="FA275" i="3"/>
  <c r="FA290" i="3"/>
  <c r="FA292" i="3" s="1"/>
  <c r="FA303" i="3" s="1"/>
  <c r="FA312" i="3" s="1"/>
  <c r="FA315" i="3" s="1"/>
  <c r="FA317" i="3" s="1"/>
  <c r="FA326" i="3"/>
  <c r="BD290" i="3"/>
  <c r="BD304" i="3" s="1"/>
  <c r="BD318" i="3" s="1"/>
  <c r="BD281" i="3"/>
  <c r="BD285" i="3" s="1"/>
  <c r="BD327" i="3" s="1"/>
  <c r="BD334" i="3" s="1"/>
  <c r="EA275" i="3"/>
  <c r="AV290" i="3"/>
  <c r="AV292" i="3" s="1"/>
  <c r="AV303" i="3" s="1"/>
  <c r="AV309" i="3" s="1"/>
  <c r="AV281" i="3"/>
  <c r="AV285" i="3" s="1"/>
  <c r="AV294" i="3" s="1"/>
  <c r="BX275" i="3"/>
  <c r="CW334" i="3"/>
  <c r="BX82" i="3"/>
  <c r="AC292" i="3"/>
  <c r="AC298" i="3" s="1"/>
  <c r="BX326" i="3"/>
  <c r="BX334" i="3" s="1"/>
  <c r="CS285" i="3"/>
  <c r="CS275" i="3"/>
  <c r="BX296" i="3"/>
  <c r="BX294" i="3"/>
  <c r="AC326" i="3"/>
  <c r="BX290" i="3"/>
  <c r="BX304" i="3" s="1"/>
  <c r="BX318" i="3" s="1"/>
  <c r="CS292" i="3"/>
  <c r="CS303" i="3" s="1"/>
  <c r="CS304" i="3"/>
  <c r="CS318" i="3" s="1"/>
  <c r="BT275" i="3"/>
  <c r="AC281" i="3"/>
  <c r="AC285" i="3" s="1"/>
  <c r="AC327" i="3" s="1"/>
  <c r="BT290" i="3"/>
  <c r="BT304" i="3" s="1"/>
  <c r="BT318" i="3" s="1"/>
  <c r="O281" i="3"/>
  <c r="O285" i="3" s="1"/>
  <c r="O327" i="3" s="1"/>
  <c r="O334" i="3" s="1"/>
  <c r="CA281" i="3"/>
  <c r="CA285" i="3" s="1"/>
  <c r="CA327" i="3" s="1"/>
  <c r="CA334" i="3" s="1"/>
  <c r="BY285" i="3"/>
  <c r="BY275" i="3"/>
  <c r="EI296" i="3"/>
  <c r="BY304" i="3"/>
  <c r="BY318" i="3" s="1"/>
  <c r="BY292" i="3"/>
  <c r="DW290" i="3"/>
  <c r="DW292" i="3" s="1"/>
  <c r="O290" i="3"/>
  <c r="O304" i="3" s="1"/>
  <c r="O318" i="3" s="1"/>
  <c r="ED326" i="3"/>
  <c r="DW281" i="3"/>
  <c r="DW285" i="3" s="1"/>
  <c r="DW327" i="3" s="1"/>
  <c r="DW334" i="3" s="1"/>
  <c r="V275" i="3"/>
  <c r="V294" i="3"/>
  <c r="EE326" i="3"/>
  <c r="EE275" i="3"/>
  <c r="EP320" i="3"/>
  <c r="EE290" i="3"/>
  <c r="EE292" i="3" s="1"/>
  <c r="EE303" i="3" s="1"/>
  <c r="EE312" i="3" s="1"/>
  <c r="EE315" i="3" s="1"/>
  <c r="EE317" i="3" s="1"/>
  <c r="O296" i="3"/>
  <c r="O82" i="3"/>
  <c r="EQ290" i="3"/>
  <c r="EQ292" i="3" s="1"/>
  <c r="EQ303" i="3" s="1"/>
  <c r="EQ309" i="3" s="1"/>
  <c r="DD290" i="3"/>
  <c r="DD304" i="3" s="1"/>
  <c r="DD318" i="3" s="1"/>
  <c r="ED290" i="3"/>
  <c r="ED304" i="3" s="1"/>
  <c r="ED318" i="3" s="1"/>
  <c r="CZ264" i="3"/>
  <c r="CZ270" i="3" s="1"/>
  <c r="CZ273" i="3" s="1"/>
  <c r="CZ281" i="3" s="1"/>
  <c r="DD281" i="3"/>
  <c r="DD285" i="3" s="1"/>
  <c r="DD327" i="3" s="1"/>
  <c r="DD334" i="3" s="1"/>
  <c r="J296" i="3"/>
  <c r="D289" i="3"/>
  <c r="D82" i="3" s="1"/>
  <c r="U334" i="3"/>
  <c r="DO264" i="3"/>
  <c r="DO270" i="3" s="1"/>
  <c r="DO273" i="3" s="1"/>
  <c r="DO326" i="3" s="1"/>
  <c r="T334" i="3"/>
  <c r="S264" i="3"/>
  <c r="S270" i="3" s="1"/>
  <c r="S273" i="3" s="1"/>
  <c r="S303" i="3"/>
  <c r="S296" i="3"/>
  <c r="FV264" i="3"/>
  <c r="FV270" i="3" s="1"/>
  <c r="FV273" i="3" s="1"/>
  <c r="FV326" i="3" s="1"/>
  <c r="AY281" i="3"/>
  <c r="AY285" i="3" s="1"/>
  <c r="AY327" i="3" s="1"/>
  <c r="DR289" i="3"/>
  <c r="DR264" i="3"/>
  <c r="DR270" i="3" s="1"/>
  <c r="DR273" i="3" s="1"/>
  <c r="DR281" i="3" s="1"/>
  <c r="U275" i="3"/>
  <c r="AG290" i="3"/>
  <c r="AG292" i="3" s="1"/>
  <c r="AG303" i="3" s="1"/>
  <c r="U294" i="3"/>
  <c r="AG281" i="3"/>
  <c r="AG285" i="3" s="1"/>
  <c r="AN290" i="3"/>
  <c r="AN292" i="3" s="1"/>
  <c r="AN303" i="3" s="1"/>
  <c r="AN309" i="3" s="1"/>
  <c r="AY326" i="3"/>
  <c r="CG281" i="3"/>
  <c r="CG285" i="3" s="1"/>
  <c r="Y326" i="3"/>
  <c r="CG290" i="3"/>
  <c r="CG292" i="3" s="1"/>
  <c r="CG303" i="3" s="1"/>
  <c r="Y290" i="3"/>
  <c r="Y304" i="3" s="1"/>
  <c r="Y318" i="3" s="1"/>
  <c r="EA292" i="3"/>
  <c r="EA303" i="3" s="1"/>
  <c r="EA306" i="3" s="1"/>
  <c r="Y327" i="3"/>
  <c r="CQ275" i="3"/>
  <c r="FO264" i="3"/>
  <c r="FO270" i="3" s="1"/>
  <c r="FO273" i="3" s="1"/>
  <c r="FO281" i="3" s="1"/>
  <c r="FO285" i="3" s="1"/>
  <c r="FO327" i="3" s="1"/>
  <c r="FQ290" i="3"/>
  <c r="FQ281" i="3"/>
  <c r="FQ326" i="3"/>
  <c r="CJ264" i="3"/>
  <c r="CJ270" i="3" s="1"/>
  <c r="CJ273" i="3" s="1"/>
  <c r="CJ326" i="3" s="1"/>
  <c r="CJ289" i="3"/>
  <c r="CJ296" i="3" s="1"/>
  <c r="D264" i="3"/>
  <c r="D270" i="3" s="1"/>
  <c r="D273" i="3" s="1"/>
  <c r="D290" i="3" s="1"/>
  <c r="D304" i="3" s="1"/>
  <c r="D318" i="3" s="1"/>
  <c r="BA296" i="3"/>
  <c r="DU294" i="3"/>
  <c r="FW296" i="3"/>
  <c r="DU275" i="3"/>
  <c r="BA264" i="3"/>
  <c r="BA270" i="3" s="1"/>
  <c r="BA273" i="3" s="1"/>
  <c r="U306" i="3"/>
  <c r="U320" i="3" s="1"/>
  <c r="U298" i="3"/>
  <c r="U309" i="3"/>
  <c r="EI82" i="3"/>
  <c r="FX304" i="3"/>
  <c r="FX318" i="3" s="1"/>
  <c r="EI264" i="3"/>
  <c r="EI270" i="3" s="1"/>
  <c r="EI273" i="3" s="1"/>
  <c r="EI290" i="3" s="1"/>
  <c r="EI292" i="3" s="1"/>
  <c r="EI303" i="3" s="1"/>
  <c r="EI312" i="3" s="1"/>
  <c r="EI315" i="3" s="1"/>
  <c r="EI317" i="3" s="1"/>
  <c r="FL275" i="3"/>
  <c r="FK264" i="3"/>
  <c r="FK270" i="3" s="1"/>
  <c r="FK273" i="3" s="1"/>
  <c r="FK296" i="3"/>
  <c r="FF326" i="3"/>
  <c r="W82" i="3"/>
  <c r="W296" i="3"/>
  <c r="EK290" i="3"/>
  <c r="EQ281" i="3"/>
  <c r="EQ285" i="3" s="1"/>
  <c r="EQ327" i="3" s="1"/>
  <c r="EQ334" i="3" s="1"/>
  <c r="AU264" i="3"/>
  <c r="AU270" i="3" s="1"/>
  <c r="AU273" i="3" s="1"/>
  <c r="AU281" i="3" s="1"/>
  <c r="AU285" i="3" s="1"/>
  <c r="BS289" i="3"/>
  <c r="BV292" i="3"/>
  <c r="BV303" i="3" s="1"/>
  <c r="BV306" i="3" s="1"/>
  <c r="ET275" i="3"/>
  <c r="ET294" i="3"/>
  <c r="AN82" i="3"/>
  <c r="AN296" i="3"/>
  <c r="DP264" i="3"/>
  <c r="DP270" i="3" s="1"/>
  <c r="DP273" i="3" s="1"/>
  <c r="DP281" i="3" s="1"/>
  <c r="DP285" i="3" s="1"/>
  <c r="G281" i="3"/>
  <c r="G285" i="3" s="1"/>
  <c r="G326" i="3"/>
  <c r="EN275" i="3"/>
  <c r="EN327" i="3"/>
  <c r="EN294" i="3"/>
  <c r="BB289" i="3"/>
  <c r="BB264" i="3"/>
  <c r="BB270" i="3" s="1"/>
  <c r="BB273" i="3" s="1"/>
  <c r="P82" i="3"/>
  <c r="EK281" i="3"/>
  <c r="CB294" i="3"/>
  <c r="CM290" i="3"/>
  <c r="CM304" i="3" s="1"/>
  <c r="CM318" i="3" s="1"/>
  <c r="EG312" i="3"/>
  <c r="EG315" i="3" s="1"/>
  <c r="EG317" i="3" s="1"/>
  <c r="CB275" i="3"/>
  <c r="Y275" i="3"/>
  <c r="I290" i="3"/>
  <c r="I304" i="3" s="1"/>
  <c r="I318" i="3" s="1"/>
  <c r="EJ289" i="3"/>
  <c r="EG306" i="3"/>
  <c r="FW292" i="3"/>
  <c r="FW303" i="3" s="1"/>
  <c r="FW312" i="3" s="1"/>
  <c r="FW315" i="3" s="1"/>
  <c r="FW317" i="3" s="1"/>
  <c r="I281" i="3"/>
  <c r="I285" i="3" s="1"/>
  <c r="BV82" i="3"/>
  <c r="BV296" i="3"/>
  <c r="DX292" i="3"/>
  <c r="DX303" i="3" s="1"/>
  <c r="DX309" i="3" s="1"/>
  <c r="F264" i="3"/>
  <c r="F270" i="3" s="1"/>
  <c r="F273" i="3" s="1"/>
  <c r="F290" i="3" s="1"/>
  <c r="EG298" i="3"/>
  <c r="CX264" i="3"/>
  <c r="CX270" i="3" s="1"/>
  <c r="CX273" i="3" s="1"/>
  <c r="CX326" i="3" s="1"/>
  <c r="DL264" i="3"/>
  <c r="DL270" i="3" s="1"/>
  <c r="DL273" i="3" s="1"/>
  <c r="FM290" i="3"/>
  <c r="FM326" i="3"/>
  <c r="FM281" i="3"/>
  <c r="FN292" i="3"/>
  <c r="FN82" i="3"/>
  <c r="FN296" i="3"/>
  <c r="I82" i="3"/>
  <c r="I296" i="3"/>
  <c r="BR292" i="3"/>
  <c r="BR304" i="3"/>
  <c r="BR318" i="3" s="1"/>
  <c r="CM296" i="3"/>
  <c r="FN285" i="3"/>
  <c r="FN275" i="3"/>
  <c r="DF289" i="3"/>
  <c r="DF264" i="3"/>
  <c r="DF270" i="3" s="1"/>
  <c r="DF273" i="3" s="1"/>
  <c r="CP334" i="3"/>
  <c r="BQ264" i="3"/>
  <c r="BQ270" i="3" s="1"/>
  <c r="BQ273" i="3" s="1"/>
  <c r="BQ289" i="3"/>
  <c r="DC264" i="3"/>
  <c r="DC270" i="3" s="1"/>
  <c r="DC273" i="3" s="1"/>
  <c r="DC281" i="3" s="1"/>
  <c r="DC285" i="3" s="1"/>
  <c r="CU304" i="3"/>
  <c r="CU318" i="3" s="1"/>
  <c r="AP289" i="3"/>
  <c r="AP303" i="3" s="1"/>
  <c r="AP264" i="3"/>
  <c r="AP270" i="3" s="1"/>
  <c r="AP273" i="3" s="1"/>
  <c r="CP275" i="3"/>
  <c r="BZ326" i="3"/>
  <c r="BZ281" i="3"/>
  <c r="BZ290" i="3"/>
  <c r="G292" i="3"/>
  <c r="G303" i="3" s="1"/>
  <c r="G312" i="3" s="1"/>
  <c r="G315" i="3" s="1"/>
  <c r="G317" i="3" s="1"/>
  <c r="FF281" i="3"/>
  <c r="FF285" i="3" s="1"/>
  <c r="FI281" i="3"/>
  <c r="FI285" i="3" s="1"/>
  <c r="FI326" i="3"/>
  <c r="FI290" i="3"/>
  <c r="AA281" i="3"/>
  <c r="AA285" i="3" s="1"/>
  <c r="AA290" i="3"/>
  <c r="AA326" i="3"/>
  <c r="CP294" i="3"/>
  <c r="CR296" i="3"/>
  <c r="FI82" i="3"/>
  <c r="FI296" i="3"/>
  <c r="EF264" i="3"/>
  <c r="EF270" i="3" s="1"/>
  <c r="EF273" i="3" s="1"/>
  <c r="EF289" i="3"/>
  <c r="FL296" i="3"/>
  <c r="FL82" i="3"/>
  <c r="BS326" i="3"/>
  <c r="BS290" i="3"/>
  <c r="BS281" i="3"/>
  <c r="BH275" i="3"/>
  <c r="FP326" i="3"/>
  <c r="FP290" i="3"/>
  <c r="FP281" i="3"/>
  <c r="FP82" i="3"/>
  <c r="FP296" i="3"/>
  <c r="DK290" i="3"/>
  <c r="DK281" i="3"/>
  <c r="DK326" i="3"/>
  <c r="CU326" i="3"/>
  <c r="CR292" i="3"/>
  <c r="CR298" i="3" s="1"/>
  <c r="CR275" i="3"/>
  <c r="CU281" i="3"/>
  <c r="CU285" i="3" s="1"/>
  <c r="CU327" i="3" s="1"/>
  <c r="FF292" i="3"/>
  <c r="FF303" i="3" s="1"/>
  <c r="FF312" i="3" s="1"/>
  <c r="FF315" i="3" s="1"/>
  <c r="FF317" i="3" s="1"/>
  <c r="CR294" i="3"/>
  <c r="CR327" i="3"/>
  <c r="CR334" i="3" s="1"/>
  <c r="BE309" i="3"/>
  <c r="BE312" i="3"/>
  <c r="BE315" i="3" s="1"/>
  <c r="BE317" i="3" s="1"/>
  <c r="BN264" i="3"/>
  <c r="BN270" i="3" s="1"/>
  <c r="BN273" i="3" s="1"/>
  <c r="BN289" i="3"/>
  <c r="M290" i="3"/>
  <c r="M304" i="3" s="1"/>
  <c r="M318" i="3" s="1"/>
  <c r="DE281" i="3"/>
  <c r="DE285" i="3" s="1"/>
  <c r="DE326" i="3"/>
  <c r="DE290" i="3"/>
  <c r="DM304" i="3"/>
  <c r="DM318" i="3" s="1"/>
  <c r="DM292" i="3"/>
  <c r="EL264" i="3"/>
  <c r="EL270" i="3" s="1"/>
  <c r="EL273" i="3" s="1"/>
  <c r="EL289" i="3"/>
  <c r="BJ281" i="3"/>
  <c r="BJ285" i="3" s="1"/>
  <c r="BJ326" i="3"/>
  <c r="BJ290" i="3"/>
  <c r="BJ304" i="3" s="1"/>
  <c r="BJ318" i="3" s="1"/>
  <c r="BK264" i="3"/>
  <c r="BK270" i="3" s="1"/>
  <c r="BK273" i="3" s="1"/>
  <c r="BK289" i="3"/>
  <c r="DE82" i="3"/>
  <c r="DE296" i="3"/>
  <c r="DJ264" i="3"/>
  <c r="DJ270" i="3" s="1"/>
  <c r="DJ273" i="3" s="1"/>
  <c r="DJ289" i="3"/>
  <c r="DZ82" i="3"/>
  <c r="DZ296" i="3"/>
  <c r="BF304" i="3"/>
  <c r="BF318" i="3" s="1"/>
  <c r="DY303" i="3"/>
  <c r="DY296" i="3"/>
  <c r="DY82" i="3"/>
  <c r="EB326" i="3"/>
  <c r="AH264" i="3"/>
  <c r="AH270" i="3" s="1"/>
  <c r="AH273" i="3" s="1"/>
  <c r="AH281" i="3" s="1"/>
  <c r="AH289" i="3"/>
  <c r="AH303" i="3" s="1"/>
  <c r="DZ326" i="3"/>
  <c r="DZ281" i="3"/>
  <c r="DZ290" i="3"/>
  <c r="EU264" i="3"/>
  <c r="EU270" i="3" s="1"/>
  <c r="EU273" i="3" s="1"/>
  <c r="EU289" i="3"/>
  <c r="M281" i="3"/>
  <c r="EB292" i="3"/>
  <c r="EB303" i="3" s="1"/>
  <c r="DM327" i="3"/>
  <c r="DM334" i="3" s="1"/>
  <c r="DM294" i="3"/>
  <c r="AR326" i="3"/>
  <c r="AR281" i="3"/>
  <c r="AR290" i="3"/>
  <c r="DM275" i="3"/>
  <c r="AZ296" i="3"/>
  <c r="AR82" i="3"/>
  <c r="AR296" i="3"/>
  <c r="AO289" i="3"/>
  <c r="AO264" i="3"/>
  <c r="AO270" i="3" s="1"/>
  <c r="AO273" i="3" s="1"/>
  <c r="EB296" i="3"/>
  <c r="EB82" i="3"/>
  <c r="AM296" i="3"/>
  <c r="AM82" i="3"/>
  <c r="L264" i="3"/>
  <c r="L270" i="3" s="1"/>
  <c r="L273" i="3" s="1"/>
  <c r="L289" i="3"/>
  <c r="AM281" i="3"/>
  <c r="AM285" i="3" s="1"/>
  <c r="AM294" i="3" s="1"/>
  <c r="AM326" i="3"/>
  <c r="AM290" i="3"/>
  <c r="DY326" i="3"/>
  <c r="DY290" i="3"/>
  <c r="DY281" i="3"/>
  <c r="AZ82" i="3"/>
  <c r="BG264" i="3"/>
  <c r="BG270" i="3" s="1"/>
  <c r="BG273" i="3" s="1"/>
  <c r="BG289" i="3"/>
  <c r="BH327" i="3"/>
  <c r="BH334" i="3" s="1"/>
  <c r="BH294" i="3"/>
  <c r="BE285" i="3"/>
  <c r="BE275" i="3"/>
  <c r="FF82" i="3"/>
  <c r="FF296" i="3"/>
  <c r="BF292" i="3"/>
  <c r="BF303" i="3" s="1"/>
  <c r="CQ292" i="3"/>
  <c r="CQ303" i="3" s="1"/>
  <c r="CQ304" i="3"/>
  <c r="CQ318" i="3" s="1"/>
  <c r="BJ82" i="3"/>
  <c r="BJ296" i="3"/>
  <c r="EB281" i="3"/>
  <c r="EB285" i="3" s="1"/>
  <c r="EB327" i="3" s="1"/>
  <c r="BH304" i="3"/>
  <c r="BH318" i="3" s="1"/>
  <c r="BH292" i="3"/>
  <c r="P326" i="3"/>
  <c r="P281" i="3"/>
  <c r="P290" i="3"/>
  <c r="DQ296" i="3"/>
  <c r="DQ82" i="3"/>
  <c r="FU326" i="3"/>
  <c r="FU290" i="3"/>
  <c r="FU281" i="3"/>
  <c r="BE304" i="3"/>
  <c r="BE318" i="3" s="1"/>
  <c r="BE298" i="3"/>
  <c r="BF285" i="3"/>
  <c r="BF275" i="3"/>
  <c r="CQ327" i="3"/>
  <c r="CQ334" i="3" s="1"/>
  <c r="CQ294" i="3"/>
  <c r="DQ281" i="3"/>
  <c r="DQ290" i="3"/>
  <c r="DQ326" i="3"/>
  <c r="FU82" i="3"/>
  <c r="FU296" i="3"/>
  <c r="M296" i="3"/>
  <c r="M82" i="3"/>
  <c r="FF304" i="3"/>
  <c r="FF318" i="3" s="1"/>
  <c r="FX294" i="3"/>
  <c r="F296" i="3"/>
  <c r="F82" i="3"/>
  <c r="BI306" i="3"/>
  <c r="BI320" i="3" s="1"/>
  <c r="FX275" i="3"/>
  <c r="AI294" i="3"/>
  <c r="AI275" i="3"/>
  <c r="K306" i="3"/>
  <c r="K320" i="3" s="1"/>
  <c r="AW306" i="3"/>
  <c r="AW320" i="3" s="1"/>
  <c r="DC296" i="3"/>
  <c r="DC82" i="3"/>
  <c r="DH275" i="3"/>
  <c r="DH292" i="3"/>
  <c r="DH303" i="3" s="1"/>
  <c r="DH304" i="3"/>
  <c r="DH318" i="3" s="1"/>
  <c r="DH327" i="3"/>
  <c r="DH334" i="3" s="1"/>
  <c r="DH294" i="3"/>
  <c r="AI334" i="3"/>
  <c r="M303" i="3"/>
  <c r="AI306" i="3"/>
  <c r="AI320" i="3" s="1"/>
  <c r="AK292" i="3"/>
  <c r="AK298" i="3" s="1"/>
  <c r="AI298" i="3"/>
  <c r="AI309" i="3"/>
  <c r="AK275" i="3"/>
  <c r="AK327" i="3"/>
  <c r="AK334" i="3" s="1"/>
  <c r="BU309" i="3"/>
  <c r="EC309" i="3"/>
  <c r="C247" i="3"/>
  <c r="C248" i="3"/>
  <c r="C239" i="3"/>
  <c r="BL306" i="3"/>
  <c r="BL320" i="3" s="1"/>
  <c r="FZ237" i="3"/>
  <c r="FZ239" i="3" s="1"/>
  <c r="C245" i="3"/>
  <c r="EC298" i="3"/>
  <c r="EC312" i="3"/>
  <c r="EC315" i="3" s="1"/>
  <c r="EC317" i="3" s="1"/>
  <c r="DV309" i="3"/>
  <c r="DV306" i="3"/>
  <c r="DV320" i="3" s="1"/>
  <c r="DV298" i="3"/>
  <c r="EV306" i="3"/>
  <c r="EV320" i="3" s="1"/>
  <c r="FR292" i="3"/>
  <c r="FR303" i="3" s="1"/>
  <c r="FR309" i="3" s="1"/>
  <c r="FR334" i="3"/>
  <c r="FT306" i="3"/>
  <c r="FT320" i="3" s="1"/>
  <c r="EY303" i="3"/>
  <c r="EY309" i="3" s="1"/>
  <c r="FE306" i="3"/>
  <c r="FE320" i="3" s="1"/>
  <c r="EO306" i="3"/>
  <c r="EO320" i="3" s="1"/>
  <c r="CV306" i="3"/>
  <c r="CW306" i="3"/>
  <c r="CW320" i="3" s="1"/>
  <c r="BP306" i="3"/>
  <c r="BP320" i="3" s="1"/>
  <c r="H318" i="3"/>
  <c r="H306" i="3"/>
  <c r="AX298" i="3"/>
  <c r="BT334" i="3"/>
  <c r="AX306" i="3"/>
  <c r="AX320" i="3" s="1"/>
  <c r="AX309" i="3"/>
  <c r="CB303" i="3"/>
  <c r="CR303" i="3"/>
  <c r="BD303" i="3"/>
  <c r="AE303" i="3"/>
  <c r="AE298" i="3"/>
  <c r="BM298" i="3"/>
  <c r="FB275" i="3"/>
  <c r="ES320" i="3"/>
  <c r="ED285" i="3"/>
  <c r="ED275" i="3"/>
  <c r="BM312" i="3"/>
  <c r="BM315" i="3" s="1"/>
  <c r="BM317" i="3" s="1"/>
  <c r="BM309" i="3"/>
  <c r="BM306" i="3"/>
  <c r="AC306" i="3"/>
  <c r="AC309" i="3"/>
  <c r="AC312" i="3"/>
  <c r="AC315" i="3" s="1"/>
  <c r="AC317" i="3" s="1"/>
  <c r="BU285" i="3"/>
  <c r="BU275" i="3"/>
  <c r="BU304" i="3"/>
  <c r="FB294" i="3"/>
  <c r="BU292" i="3"/>
  <c r="BU298" i="3" s="1"/>
  <c r="BJ303" i="3"/>
  <c r="EY296" i="3"/>
  <c r="EY82" i="3"/>
  <c r="FH327" i="3"/>
  <c r="FH294" i="3"/>
  <c r="FH275" i="3"/>
  <c r="EY281" i="3"/>
  <c r="EY285" i="3" s="1"/>
  <c r="EY290" i="3"/>
  <c r="EY326" i="3"/>
  <c r="EW303" i="3"/>
  <c r="EW298" i="3"/>
  <c r="EW327" i="3"/>
  <c r="EW334" i="3" s="1"/>
  <c r="EW294" i="3"/>
  <c r="FC285" i="3"/>
  <c r="FC327" i="3" s="1"/>
  <c r="FC334" i="3" s="1"/>
  <c r="FB292" i="3"/>
  <c r="FB303" i="3" s="1"/>
  <c r="FB306" i="3" s="1"/>
  <c r="DS275" i="3"/>
  <c r="DS327" i="3"/>
  <c r="DS334" i="3" s="1"/>
  <c r="DS294" i="3"/>
  <c r="DS304" i="3"/>
  <c r="DS318" i="3" s="1"/>
  <c r="DS292" i="3"/>
  <c r="DS303" i="3" s="1"/>
  <c r="CE327" i="3"/>
  <c r="CE334" i="3" s="1"/>
  <c r="CE294" i="3"/>
  <c r="CE298" i="3"/>
  <c r="CE312" i="3"/>
  <c r="CE315" i="3" s="1"/>
  <c r="CE317" i="3" s="1"/>
  <c r="CE309" i="3"/>
  <c r="CE306" i="3"/>
  <c r="FJ303" i="3"/>
  <c r="FC292" i="3"/>
  <c r="FC303" i="3" s="1"/>
  <c r="FC312" i="3" s="1"/>
  <c r="FC315" i="3" s="1"/>
  <c r="FC317" i="3" s="1"/>
  <c r="DW309" i="3"/>
  <c r="EM298" i="3"/>
  <c r="EM309" i="3"/>
  <c r="EM312" i="3"/>
  <c r="EM315" i="3" s="1"/>
  <c r="EM317" i="3" s="1"/>
  <c r="EM306" i="3"/>
  <c r="BV327" i="3"/>
  <c r="BV334" i="3" s="1"/>
  <c r="BV294" i="3"/>
  <c r="FD306" i="3"/>
  <c r="FD320" i="3" s="1"/>
  <c r="T298" i="3"/>
  <c r="CN294" i="3"/>
  <c r="CN327" i="3"/>
  <c r="CN334" i="3" s="1"/>
  <c r="CN303" i="3"/>
  <c r="FS327" i="3"/>
  <c r="FS334" i="3" s="1"/>
  <c r="FS294" i="3"/>
  <c r="FS304" i="3"/>
  <c r="FS318" i="3" s="1"/>
  <c r="FS292" i="3"/>
  <c r="FS303" i="3" s="1"/>
  <c r="DA303" i="3"/>
  <c r="DA298" i="3"/>
  <c r="FS275" i="3"/>
  <c r="DA327" i="3"/>
  <c r="DA334" i="3" s="1"/>
  <c r="DA294" i="3"/>
  <c r="CK309" i="3"/>
  <c r="CK306" i="3"/>
  <c r="CK312" i="3"/>
  <c r="CK315" i="3" s="1"/>
  <c r="CK317" i="3" s="1"/>
  <c r="AY304" i="3"/>
  <c r="AY318" i="3" s="1"/>
  <c r="AY292" i="3"/>
  <c r="FL327" i="3"/>
  <c r="FL334" i="3" s="1"/>
  <c r="FL294" i="3"/>
  <c r="AK303" i="3"/>
  <c r="FL303" i="3"/>
  <c r="T312" i="3"/>
  <c r="T315" i="3" s="1"/>
  <c r="T317" i="3" s="1"/>
  <c r="T309" i="3"/>
  <c r="T306" i="3"/>
  <c r="AT327" i="3"/>
  <c r="AT334" i="3" s="1"/>
  <c r="AT294" i="3"/>
  <c r="AT303" i="3"/>
  <c r="AT298" i="3"/>
  <c r="CK327" i="3"/>
  <c r="CK334" i="3" s="1"/>
  <c r="CK294" i="3"/>
  <c r="AQ303" i="3"/>
  <c r="AQ298" i="3"/>
  <c r="CK298" i="3"/>
  <c r="FX303" i="3"/>
  <c r="FX298" i="3"/>
  <c r="BZ303" i="3"/>
  <c r="AJ327" i="3"/>
  <c r="AJ294" i="3"/>
  <c r="BO312" i="3"/>
  <c r="BO315" i="3" s="1"/>
  <c r="BO317" i="3" s="1"/>
  <c r="BO309" i="3"/>
  <c r="FA327" i="3"/>
  <c r="FA294" i="3"/>
  <c r="BO298" i="3"/>
  <c r="CU298" i="3"/>
  <c r="BW303" i="3"/>
  <c r="DG327" i="3"/>
  <c r="DG294" i="3"/>
  <c r="EE327" i="3"/>
  <c r="EE294" i="3"/>
  <c r="BW327" i="3"/>
  <c r="BW294" i="3"/>
  <c r="CU309" i="3"/>
  <c r="CU312" i="3"/>
  <c r="CU315" i="3" s="1"/>
  <c r="CU317" i="3" s="1"/>
  <c r="R298" i="3"/>
  <c r="R312" i="3"/>
  <c r="R315" i="3" s="1"/>
  <c r="R317" i="3" s="1"/>
  <c r="R309" i="3"/>
  <c r="CP298" i="3"/>
  <c r="CP312" i="3"/>
  <c r="CP315" i="3" s="1"/>
  <c r="CP317" i="3" s="1"/>
  <c r="CP309" i="3"/>
  <c r="CP306" i="3"/>
  <c r="CD306" i="3"/>
  <c r="CD309" i="3"/>
  <c r="CD312" i="3"/>
  <c r="CD315" i="3" s="1"/>
  <c r="CD317" i="3" s="1"/>
  <c r="BF294" i="9" l="1"/>
  <c r="EB275" i="9"/>
  <c r="L334" i="9"/>
  <c r="EN309" i="9"/>
  <c r="FV334" i="9"/>
  <c r="EN312" i="9"/>
  <c r="EN315" i="9" s="1"/>
  <c r="EN317" i="9" s="1"/>
  <c r="AZ312" i="9"/>
  <c r="AZ315" i="9" s="1"/>
  <c r="AZ317" i="9" s="1"/>
  <c r="DI292" i="9"/>
  <c r="DI298" i="9" s="1"/>
  <c r="N312" i="9"/>
  <c r="N315" i="9" s="1"/>
  <c r="N317" i="9" s="1"/>
  <c r="N306" i="9"/>
  <c r="DK292" i="9"/>
  <c r="DK298" i="9" s="1"/>
  <c r="DI275" i="9"/>
  <c r="L306" i="9"/>
  <c r="L320" i="9" s="1"/>
  <c r="L292" i="9"/>
  <c r="L298" i="9" s="1"/>
  <c r="EZ320" i="9"/>
  <c r="AR292" i="9"/>
  <c r="AR298" i="9" s="1"/>
  <c r="BF275" i="9"/>
  <c r="CU327" i="9"/>
  <c r="CU334" i="9" s="1"/>
  <c r="CU275" i="9"/>
  <c r="C147" i="7"/>
  <c r="H68" i="7" s="1"/>
  <c r="H67" i="7"/>
  <c r="BA292" i="9"/>
  <c r="BA298" i="9" s="1"/>
  <c r="BF304" i="9"/>
  <c r="BF292" i="9"/>
  <c r="BF298" i="9" s="1"/>
  <c r="FA292" i="9"/>
  <c r="FA298" i="9" s="1"/>
  <c r="AH292" i="9"/>
  <c r="AH298" i="9" s="1"/>
  <c r="FM292" i="9"/>
  <c r="FM298" i="9" s="1"/>
  <c r="DR292" i="9"/>
  <c r="DR298" i="9" s="1"/>
  <c r="FL275" i="9"/>
  <c r="AR275" i="9"/>
  <c r="AA275" i="9"/>
  <c r="AZ306" i="9"/>
  <c r="AZ320" i="9" s="1"/>
  <c r="AW309" i="3"/>
  <c r="AW298" i="3"/>
  <c r="DI281" i="3"/>
  <c r="DI285" i="3" s="1"/>
  <c r="DI327" i="3" s="1"/>
  <c r="EL275" i="9"/>
  <c r="DJ275" i="9"/>
  <c r="AC327" i="9"/>
  <c r="AC334" i="9" s="1"/>
  <c r="AY320" i="9"/>
  <c r="BP320" i="9"/>
  <c r="AC275" i="9"/>
  <c r="FT275" i="9"/>
  <c r="FU275" i="9"/>
  <c r="D275" i="9"/>
  <c r="CW320" i="9"/>
  <c r="BE275" i="9"/>
  <c r="DQ275" i="9"/>
  <c r="DK320" i="9"/>
  <c r="BC334" i="9"/>
  <c r="DT320" i="9"/>
  <c r="EM320" i="9"/>
  <c r="AT275" i="9"/>
  <c r="AB320" i="9"/>
  <c r="CN275" i="9"/>
  <c r="AC320" i="9"/>
  <c r="EX320" i="9"/>
  <c r="FM275" i="9"/>
  <c r="CI292" i="9"/>
  <c r="CI298" i="9" s="1"/>
  <c r="BC275" i="9"/>
  <c r="U320" i="9"/>
  <c r="EA292" i="9"/>
  <c r="EA298" i="9" s="1"/>
  <c r="ES320" i="9"/>
  <c r="BJ292" i="9"/>
  <c r="BJ298" i="9" s="1"/>
  <c r="I275" i="9"/>
  <c r="DS275" i="9"/>
  <c r="BB306" i="9"/>
  <c r="BB320" i="9" s="1"/>
  <c r="ED292" i="9"/>
  <c r="ED298" i="9" s="1"/>
  <c r="CN292" i="9"/>
  <c r="CN298" i="9" s="1"/>
  <c r="D292" i="9"/>
  <c r="D298" i="9" s="1"/>
  <c r="AO275" i="9"/>
  <c r="BH292" i="9"/>
  <c r="BH298" i="9" s="1"/>
  <c r="K320" i="9"/>
  <c r="BW275" i="9"/>
  <c r="EK275" i="9"/>
  <c r="AQ320" i="9"/>
  <c r="CY320" i="9"/>
  <c r="BZ320" i="9"/>
  <c r="BH275" i="9"/>
  <c r="S275" i="9"/>
  <c r="CL275" i="9"/>
  <c r="AP275" i="9"/>
  <c r="CQ292" i="9"/>
  <c r="CQ298" i="9" s="1"/>
  <c r="DI294" i="9"/>
  <c r="DI327" i="9"/>
  <c r="DI334" i="9" s="1"/>
  <c r="FO292" i="9"/>
  <c r="FO298" i="9" s="1"/>
  <c r="FA275" i="9"/>
  <c r="CB275" i="9"/>
  <c r="FO275" i="9"/>
  <c r="BO275" i="9"/>
  <c r="M275" i="9"/>
  <c r="DH275" i="9"/>
  <c r="AZ327" i="9"/>
  <c r="AZ334" i="9" s="1"/>
  <c r="AZ294" i="9"/>
  <c r="EE320" i="9"/>
  <c r="DD320" i="9"/>
  <c r="FN275" i="9"/>
  <c r="BD292" i="9"/>
  <c r="BD298" i="9" s="1"/>
  <c r="FU292" i="9"/>
  <c r="FU298" i="9" s="1"/>
  <c r="EA275" i="9"/>
  <c r="CK275" i="9"/>
  <c r="BA275" i="9"/>
  <c r="FP275" i="9"/>
  <c r="FQ320" i="9"/>
  <c r="BN320" i="9"/>
  <c r="AD275" i="9"/>
  <c r="AI320" i="9"/>
  <c r="Q275" i="9"/>
  <c r="ED275" i="9"/>
  <c r="EU275" i="9"/>
  <c r="DU320" i="9"/>
  <c r="AG292" i="9"/>
  <c r="AG298" i="9" s="1"/>
  <c r="FP292" i="9"/>
  <c r="FP298" i="9" s="1"/>
  <c r="DL275" i="9"/>
  <c r="AJ306" i="9"/>
  <c r="AJ320" i="9" s="1"/>
  <c r="CM292" i="9"/>
  <c r="CM298" i="9" s="1"/>
  <c r="DI306" i="9"/>
  <c r="DI320" i="9" s="1"/>
  <c r="AV320" i="9"/>
  <c r="FE320" i="9"/>
  <c r="CO292" i="9"/>
  <c r="CO298" i="9" s="1"/>
  <c r="EF320" i="9"/>
  <c r="EN320" i="9"/>
  <c r="BQ275" i="9"/>
  <c r="BW312" i="9"/>
  <c r="BW315" i="9" s="1"/>
  <c r="BW317" i="9" s="1"/>
  <c r="BW309" i="9"/>
  <c r="BW306" i="9"/>
  <c r="FC309" i="9"/>
  <c r="FC306" i="9"/>
  <c r="FC312" i="9"/>
  <c r="FC315" i="9" s="1"/>
  <c r="FC317" i="9" s="1"/>
  <c r="CF320" i="9"/>
  <c r="FJ309" i="9"/>
  <c r="FJ306" i="9"/>
  <c r="FJ312" i="9"/>
  <c r="FJ315" i="9" s="1"/>
  <c r="FJ317" i="9" s="1"/>
  <c r="FM327" i="9"/>
  <c r="FM334" i="9" s="1"/>
  <c r="FM294" i="9"/>
  <c r="BK292" i="9"/>
  <c r="BK298" i="9" s="1"/>
  <c r="BJ312" i="9"/>
  <c r="BJ315" i="9" s="1"/>
  <c r="BJ317" i="9" s="1"/>
  <c r="BJ309" i="9"/>
  <c r="BJ306" i="9"/>
  <c r="CP294" i="9"/>
  <c r="CP327" i="9"/>
  <c r="CP334" i="9" s="1"/>
  <c r="BQ294" i="9"/>
  <c r="BQ327" i="9"/>
  <c r="BQ334" i="9" s="1"/>
  <c r="CM306" i="9"/>
  <c r="CM312" i="9"/>
  <c r="CM315" i="9" s="1"/>
  <c r="CM317" i="9" s="1"/>
  <c r="CM309" i="9"/>
  <c r="FT304" i="9"/>
  <c r="FT292" i="9"/>
  <c r="FT298" i="9" s="1"/>
  <c r="S294" i="9"/>
  <c r="S327" i="9"/>
  <c r="S334" i="9" s="1"/>
  <c r="CU320" i="9"/>
  <c r="C249" i="9"/>
  <c r="C253" i="9" s="1"/>
  <c r="DQ327" i="9"/>
  <c r="DQ334" i="9" s="1"/>
  <c r="DQ294" i="9"/>
  <c r="BK306" i="9"/>
  <c r="BK309" i="9"/>
  <c r="BK312" i="9"/>
  <c r="BK315" i="9" s="1"/>
  <c r="BK317" i="9" s="1"/>
  <c r="BB294" i="9"/>
  <c r="BB327" i="9"/>
  <c r="BB334" i="9" s="1"/>
  <c r="DQ292" i="9"/>
  <c r="DQ298" i="9" s="1"/>
  <c r="G292" i="9"/>
  <c r="G298" i="9" s="1"/>
  <c r="G304" i="9"/>
  <c r="G318" i="9" s="1"/>
  <c r="AR312" i="9"/>
  <c r="AR315" i="9" s="1"/>
  <c r="AR317" i="9" s="1"/>
  <c r="AR309" i="9"/>
  <c r="AR306" i="9"/>
  <c r="BH312" i="9"/>
  <c r="BH315" i="9" s="1"/>
  <c r="BH317" i="9" s="1"/>
  <c r="BH309" i="9"/>
  <c r="BH306" i="9"/>
  <c r="FP309" i="9"/>
  <c r="FP312" i="9"/>
  <c r="FP315" i="9" s="1"/>
  <c r="FP317" i="9" s="1"/>
  <c r="FP306" i="9"/>
  <c r="EQ292" i="9"/>
  <c r="EQ298" i="9" s="1"/>
  <c r="AD327" i="9"/>
  <c r="AD334" i="9" s="1"/>
  <c r="AD294" i="9"/>
  <c r="EQ294" i="9"/>
  <c r="EQ327" i="9"/>
  <c r="EQ334" i="9" s="1"/>
  <c r="H292" i="9"/>
  <c r="H298" i="9" s="1"/>
  <c r="AP304" i="9"/>
  <c r="AP318" i="9" s="1"/>
  <c r="AP292" i="9"/>
  <c r="AP298" i="9" s="1"/>
  <c r="EB306" i="9"/>
  <c r="EB320" i="9" s="1"/>
  <c r="EA294" i="9"/>
  <c r="EA327" i="9"/>
  <c r="EA334" i="9" s="1"/>
  <c r="DJ292" i="9"/>
  <c r="DJ298" i="9" s="1"/>
  <c r="FI306" i="9"/>
  <c r="FI309" i="9"/>
  <c r="FI312" i="9"/>
  <c r="FI315" i="9" s="1"/>
  <c r="FI317" i="9" s="1"/>
  <c r="BG312" i="9"/>
  <c r="BG315" i="9" s="1"/>
  <c r="BG317" i="9" s="1"/>
  <c r="BG309" i="9"/>
  <c r="BG306" i="9"/>
  <c r="DH327" i="9"/>
  <c r="DH334" i="9" s="1"/>
  <c r="DH294" i="9"/>
  <c r="FM312" i="9"/>
  <c r="FM315" i="9" s="1"/>
  <c r="FM317" i="9" s="1"/>
  <c r="FM306" i="9"/>
  <c r="FM309" i="9"/>
  <c r="AP309" i="9"/>
  <c r="AP312" i="9"/>
  <c r="AP315" i="9" s="1"/>
  <c r="AP317" i="9" s="1"/>
  <c r="O312" i="9"/>
  <c r="O315" i="9" s="1"/>
  <c r="O317" i="9" s="1"/>
  <c r="O309" i="9"/>
  <c r="O306" i="9"/>
  <c r="O294" i="9"/>
  <c r="O327" i="9"/>
  <c r="O334" i="9" s="1"/>
  <c r="CN294" i="9"/>
  <c r="CN327" i="9"/>
  <c r="CN334" i="9" s="1"/>
  <c r="H294" i="9"/>
  <c r="H327" i="9"/>
  <c r="H334" i="9" s="1"/>
  <c r="F309" i="9"/>
  <c r="F312" i="9"/>
  <c r="F315" i="9" s="1"/>
  <c r="F317" i="9" s="1"/>
  <c r="F306" i="9"/>
  <c r="CI309" i="9"/>
  <c r="CI312" i="9"/>
  <c r="CI315" i="9" s="1"/>
  <c r="CI317" i="9" s="1"/>
  <c r="CI306" i="9"/>
  <c r="X320" i="9"/>
  <c r="ED294" i="9"/>
  <c r="ED327" i="9"/>
  <c r="ED334" i="9" s="1"/>
  <c r="FU309" i="9"/>
  <c r="FU312" i="9"/>
  <c r="FU315" i="9" s="1"/>
  <c r="FU317" i="9" s="1"/>
  <c r="FU306" i="9"/>
  <c r="DM320" i="9"/>
  <c r="CL294" i="9"/>
  <c r="CL327" i="9"/>
  <c r="CL334" i="9" s="1"/>
  <c r="DQ306" i="9"/>
  <c r="DQ312" i="9"/>
  <c r="DQ315" i="9" s="1"/>
  <c r="DQ317" i="9" s="1"/>
  <c r="DQ309" i="9"/>
  <c r="BE292" i="9"/>
  <c r="BE298" i="9" s="1"/>
  <c r="FL292" i="9"/>
  <c r="FL298" i="9" s="1"/>
  <c r="BY320" i="9"/>
  <c r="AG306" i="9"/>
  <c r="AG312" i="9"/>
  <c r="AG315" i="9" s="1"/>
  <c r="AG317" i="9" s="1"/>
  <c r="AG309" i="9"/>
  <c r="FO327" i="9"/>
  <c r="FO334" i="9" s="1"/>
  <c r="FO294" i="9"/>
  <c r="EK294" i="9"/>
  <c r="EK327" i="9"/>
  <c r="EK334" i="9" s="1"/>
  <c r="FJ275" i="9"/>
  <c r="AP294" i="9"/>
  <c r="AP327" i="9"/>
  <c r="AP334" i="9" s="1"/>
  <c r="M292" i="9"/>
  <c r="M298" i="9" s="1"/>
  <c r="AD292" i="9"/>
  <c r="AD298" i="9" s="1"/>
  <c r="BO327" i="9"/>
  <c r="BO334" i="9" s="1"/>
  <c r="BO294" i="9"/>
  <c r="BQ292" i="9"/>
  <c r="BQ298" i="9" s="1"/>
  <c r="BA309" i="9"/>
  <c r="BA306" i="9"/>
  <c r="BA312" i="9"/>
  <c r="BA315" i="9" s="1"/>
  <c r="BA317" i="9" s="1"/>
  <c r="EU292" i="9"/>
  <c r="EU298" i="9" s="1"/>
  <c r="DS292" i="9"/>
  <c r="DS298" i="9" s="1"/>
  <c r="FT327" i="9"/>
  <c r="FT334" i="9" s="1"/>
  <c r="FT294" i="9"/>
  <c r="DH309" i="9"/>
  <c r="DH312" i="9"/>
  <c r="DH315" i="9" s="1"/>
  <c r="DH317" i="9" s="1"/>
  <c r="DH306" i="9"/>
  <c r="CP292" i="9"/>
  <c r="CP298" i="9" s="1"/>
  <c r="FZ257" i="9"/>
  <c r="FW320" i="9"/>
  <c r="EF327" i="9"/>
  <c r="EF334" i="9" s="1"/>
  <c r="EF294" i="9"/>
  <c r="P320" i="9"/>
  <c r="G285" i="9"/>
  <c r="G275" i="9"/>
  <c r="FL312" i="9"/>
  <c r="FL315" i="9" s="1"/>
  <c r="FL317" i="9" s="1"/>
  <c r="FL309" i="9"/>
  <c r="FL306" i="9"/>
  <c r="EQ309" i="9"/>
  <c r="EQ312" i="9"/>
  <c r="EQ315" i="9" s="1"/>
  <c r="EQ317" i="9" s="1"/>
  <c r="EQ306" i="9"/>
  <c r="FJ327" i="9"/>
  <c r="FJ334" i="9" s="1"/>
  <c r="FJ294" i="9"/>
  <c r="H312" i="9"/>
  <c r="H315" i="9" s="1"/>
  <c r="H317" i="9" s="1"/>
  <c r="H309" i="9"/>
  <c r="H306" i="9"/>
  <c r="I294" i="9"/>
  <c r="I327" i="9"/>
  <c r="I334" i="9" s="1"/>
  <c r="EA306" i="9"/>
  <c r="EA309" i="9"/>
  <c r="EA312" i="9"/>
  <c r="EA315" i="9" s="1"/>
  <c r="EA317" i="9" s="1"/>
  <c r="AX320" i="9"/>
  <c r="DJ312" i="9"/>
  <c r="DJ315" i="9" s="1"/>
  <c r="DJ317" i="9" s="1"/>
  <c r="DJ309" i="9"/>
  <c r="DJ306" i="9"/>
  <c r="AT292" i="9"/>
  <c r="AT298" i="9" s="1"/>
  <c r="EW294" i="9"/>
  <c r="EW327" i="9"/>
  <c r="EW334" i="9" s="1"/>
  <c r="FK327" i="9"/>
  <c r="FK334" i="9" s="1"/>
  <c r="FK294" i="9"/>
  <c r="R309" i="9"/>
  <c r="R312" i="9"/>
  <c r="R315" i="9" s="1"/>
  <c r="R317" i="9" s="1"/>
  <c r="EY294" i="9"/>
  <c r="EY327" i="9"/>
  <c r="EY334" i="9" s="1"/>
  <c r="DO312" i="9"/>
  <c r="DO315" i="9" s="1"/>
  <c r="DO317" i="9" s="1"/>
  <c r="DO309" i="9"/>
  <c r="DO306" i="9"/>
  <c r="BK294" i="9"/>
  <c r="BK327" i="9"/>
  <c r="BK334" i="9" s="1"/>
  <c r="FN327" i="9"/>
  <c r="FN334" i="9" s="1"/>
  <c r="FN294" i="9"/>
  <c r="BG294" i="9"/>
  <c r="BG327" i="9"/>
  <c r="BG334" i="9" s="1"/>
  <c r="BO312" i="9"/>
  <c r="BO315" i="9" s="1"/>
  <c r="BO317" i="9" s="1"/>
  <c r="BO309" i="9"/>
  <c r="BO306" i="9"/>
  <c r="N320" i="9"/>
  <c r="CB292" i="9"/>
  <c r="CB298" i="9" s="1"/>
  <c r="AF320" i="9"/>
  <c r="EW292" i="9"/>
  <c r="EW298" i="9" s="1"/>
  <c r="Y294" i="9"/>
  <c r="Y327" i="9"/>
  <c r="Y334" i="9" s="1"/>
  <c r="EU327" i="9"/>
  <c r="EU334" i="9" s="1"/>
  <c r="EU294" i="9"/>
  <c r="FL327" i="9"/>
  <c r="FL334" i="9" s="1"/>
  <c r="FL294" i="9"/>
  <c r="FC275" i="9"/>
  <c r="FA294" i="9"/>
  <c r="FA327" i="9"/>
  <c r="FA334" i="9" s="1"/>
  <c r="BW294" i="9"/>
  <c r="BW327" i="9"/>
  <c r="BW334" i="9" s="1"/>
  <c r="BD275" i="9"/>
  <c r="AG275" i="9"/>
  <c r="CO312" i="9"/>
  <c r="CO315" i="9" s="1"/>
  <c r="CO317" i="9" s="1"/>
  <c r="CO309" i="9"/>
  <c r="CO306" i="9"/>
  <c r="EB327" i="9"/>
  <c r="EB334" i="9" s="1"/>
  <c r="EB294" i="9"/>
  <c r="EV320" i="9"/>
  <c r="BD309" i="9"/>
  <c r="BD312" i="9"/>
  <c r="BD315" i="9" s="1"/>
  <c r="BD317" i="9" s="1"/>
  <c r="BD306" i="9"/>
  <c r="Y306" i="9"/>
  <c r="Y320" i="9" s="1"/>
  <c r="M312" i="9"/>
  <c r="M315" i="9" s="1"/>
  <c r="M317" i="9" s="1"/>
  <c r="M306" i="9"/>
  <c r="M309" i="9"/>
  <c r="AT294" i="9"/>
  <c r="AT327" i="9"/>
  <c r="AT334" i="9" s="1"/>
  <c r="CM275" i="9"/>
  <c r="DO275" i="9"/>
  <c r="DS327" i="9"/>
  <c r="DS334" i="9" s="1"/>
  <c r="DS294" i="9"/>
  <c r="R275" i="9"/>
  <c r="EU309" i="9"/>
  <c r="EU306" i="9"/>
  <c r="EU312" i="9"/>
  <c r="EU315" i="9" s="1"/>
  <c r="EU317" i="9" s="1"/>
  <c r="BV320" i="9"/>
  <c r="BC292" i="9"/>
  <c r="BC298" i="9" s="1"/>
  <c r="DS312" i="9"/>
  <c r="DS315" i="9" s="1"/>
  <c r="DS317" i="9" s="1"/>
  <c r="DS309" i="9"/>
  <c r="DS306" i="9"/>
  <c r="BE309" i="9"/>
  <c r="BE306" i="9"/>
  <c r="BE312" i="9"/>
  <c r="BE315" i="9" s="1"/>
  <c r="BE317" i="9" s="1"/>
  <c r="FC327" i="9"/>
  <c r="FC334" i="9" s="1"/>
  <c r="FC294" i="9"/>
  <c r="CJ327" i="9"/>
  <c r="CJ334" i="9" s="1"/>
  <c r="CJ294" i="9"/>
  <c r="AD312" i="9"/>
  <c r="AD315" i="9" s="1"/>
  <c r="AD317" i="9" s="1"/>
  <c r="AD306" i="9"/>
  <c r="AD309" i="9"/>
  <c r="BQ312" i="9"/>
  <c r="BQ315" i="9" s="1"/>
  <c r="BQ317" i="9" s="1"/>
  <c r="BQ309" i="9"/>
  <c r="BQ306" i="9"/>
  <c r="CM327" i="9"/>
  <c r="CM334" i="9" s="1"/>
  <c r="CM294" i="9"/>
  <c r="AT312" i="9"/>
  <c r="AT315" i="9" s="1"/>
  <c r="AT317" i="9" s="1"/>
  <c r="AT309" i="9"/>
  <c r="AT306" i="9"/>
  <c r="FP294" i="9"/>
  <c r="FP327" i="9"/>
  <c r="FP334" i="9" s="1"/>
  <c r="AO312" i="9"/>
  <c r="AO315" i="9" s="1"/>
  <c r="AO317" i="9" s="1"/>
  <c r="AO309" i="9"/>
  <c r="AO306" i="9"/>
  <c r="G312" i="9"/>
  <c r="G315" i="9" s="1"/>
  <c r="G317" i="9" s="1"/>
  <c r="G309" i="9"/>
  <c r="BE294" i="9"/>
  <c r="BE327" i="9"/>
  <c r="BE334" i="9" s="1"/>
  <c r="FB320" i="9"/>
  <c r="CB312" i="9"/>
  <c r="CB315" i="9" s="1"/>
  <c r="CB317" i="9" s="1"/>
  <c r="CB309" i="9"/>
  <c r="CB306" i="9"/>
  <c r="AG294" i="9"/>
  <c r="AG327" i="9"/>
  <c r="AG334" i="9" s="1"/>
  <c r="CN306" i="9"/>
  <c r="CN312" i="9"/>
  <c r="CN315" i="9" s="1"/>
  <c r="CN317" i="9" s="1"/>
  <c r="CN309" i="9"/>
  <c r="DF320" i="9"/>
  <c r="CI275" i="9"/>
  <c r="CX320" i="9"/>
  <c r="D294" i="9"/>
  <c r="D327" i="9"/>
  <c r="D334" i="9" s="1"/>
  <c r="CT320" i="9"/>
  <c r="FD320" i="9"/>
  <c r="BJ275" i="9"/>
  <c r="DL294" i="9"/>
  <c r="DL327" i="9"/>
  <c r="DL334" i="9" s="1"/>
  <c r="CO275" i="9"/>
  <c r="DL292" i="9"/>
  <c r="DL298" i="9" s="1"/>
  <c r="DR306" i="9"/>
  <c r="DR312" i="9"/>
  <c r="DR315" i="9" s="1"/>
  <c r="DR317" i="9" s="1"/>
  <c r="DR309" i="9"/>
  <c r="V320" i="9"/>
  <c r="AL320" i="9"/>
  <c r="DR275" i="9"/>
  <c r="E281" i="9"/>
  <c r="E285" i="9" s="1"/>
  <c r="E326" i="9"/>
  <c r="E290" i="9"/>
  <c r="E304" i="9" s="1"/>
  <c r="E318" i="9" s="1"/>
  <c r="AH275" i="9"/>
  <c r="R292" i="9"/>
  <c r="R298" i="9" s="1"/>
  <c r="R304" i="9"/>
  <c r="R318" i="9" s="1"/>
  <c r="AR327" i="9"/>
  <c r="AR334" i="9" s="1"/>
  <c r="AR294" i="9"/>
  <c r="FI275" i="9"/>
  <c r="BC309" i="9"/>
  <c r="BC306" i="9"/>
  <c r="BC312" i="9"/>
  <c r="BC315" i="9" s="1"/>
  <c r="BC317" i="9" s="1"/>
  <c r="BR292" i="9"/>
  <c r="BR298" i="9" s="1"/>
  <c r="Q292" i="9"/>
  <c r="Q298" i="9" s="1"/>
  <c r="EJ312" i="9"/>
  <c r="EJ315" i="9" s="1"/>
  <c r="EJ317" i="9" s="1"/>
  <c r="EJ306" i="9"/>
  <c r="EJ309" i="9"/>
  <c r="CK327" i="9"/>
  <c r="CK334" i="9" s="1"/>
  <c r="CK294" i="9"/>
  <c r="BD294" i="9"/>
  <c r="BD327" i="9"/>
  <c r="BD334" i="9" s="1"/>
  <c r="EJ275" i="9"/>
  <c r="S292" i="9"/>
  <c r="S298" i="9" s="1"/>
  <c r="CI294" i="9"/>
  <c r="CI327" i="9"/>
  <c r="CI334" i="9" s="1"/>
  <c r="EW306" i="9"/>
  <c r="EW312" i="9"/>
  <c r="EW315" i="9" s="1"/>
  <c r="EW317" i="9" s="1"/>
  <c r="EW309" i="9"/>
  <c r="FA312" i="9"/>
  <c r="FA315" i="9" s="1"/>
  <c r="FA317" i="9" s="1"/>
  <c r="FA309" i="9"/>
  <c r="FA306" i="9"/>
  <c r="EL294" i="9"/>
  <c r="EL327" i="9"/>
  <c r="EL334" i="9" s="1"/>
  <c r="CL292" i="9"/>
  <c r="CL298" i="9" s="1"/>
  <c r="EY292" i="9"/>
  <c r="EY298" i="9" s="1"/>
  <c r="EL309" i="9"/>
  <c r="EL312" i="9"/>
  <c r="EL315" i="9" s="1"/>
  <c r="EL317" i="9" s="1"/>
  <c r="BJ294" i="9"/>
  <c r="BJ327" i="9"/>
  <c r="BJ334" i="9" s="1"/>
  <c r="I292" i="9"/>
  <c r="I298" i="9" s="1"/>
  <c r="CO294" i="9"/>
  <c r="CO327" i="9"/>
  <c r="CO334" i="9" s="1"/>
  <c r="DL309" i="9"/>
  <c r="DL306" i="9"/>
  <c r="DL312" i="9"/>
  <c r="DL315" i="9" s="1"/>
  <c r="DL317" i="9" s="1"/>
  <c r="FO306" i="9"/>
  <c r="FO309" i="9"/>
  <c r="FO312" i="9"/>
  <c r="FO315" i="9" s="1"/>
  <c r="FO317" i="9" s="1"/>
  <c r="CJ309" i="9"/>
  <c r="CJ306" i="9"/>
  <c r="CJ312" i="9"/>
  <c r="CJ315" i="9" s="1"/>
  <c r="CJ317" i="9" s="1"/>
  <c r="AH312" i="9"/>
  <c r="AH315" i="9" s="1"/>
  <c r="AH317" i="9" s="1"/>
  <c r="AH306" i="9"/>
  <c r="AH309" i="9"/>
  <c r="E303" i="9"/>
  <c r="E82" i="9"/>
  <c r="E296" i="9"/>
  <c r="CK292" i="9"/>
  <c r="CK298" i="9" s="1"/>
  <c r="CQ306" i="9"/>
  <c r="CQ312" i="9"/>
  <c r="CQ315" i="9" s="1"/>
  <c r="CQ317" i="9" s="1"/>
  <c r="CQ309" i="9"/>
  <c r="DO327" i="9"/>
  <c r="DO334" i="9" s="1"/>
  <c r="DO294" i="9"/>
  <c r="BR275" i="9"/>
  <c r="R294" i="9"/>
  <c r="R327" i="9"/>
  <c r="R334" i="9" s="1"/>
  <c r="BR309" i="9"/>
  <c r="BR312" i="9"/>
  <c r="BR315" i="9" s="1"/>
  <c r="BR317" i="9" s="1"/>
  <c r="BR306" i="9"/>
  <c r="Q306" i="9"/>
  <c r="Q312" i="9"/>
  <c r="Q315" i="9" s="1"/>
  <c r="Q317" i="9" s="1"/>
  <c r="Q309" i="9"/>
  <c r="FV306" i="9"/>
  <c r="FV320" i="9" s="1"/>
  <c r="BR327" i="9"/>
  <c r="BR334" i="9" s="1"/>
  <c r="BR294" i="9"/>
  <c r="EI294" i="9"/>
  <c r="EI327" i="9"/>
  <c r="EI334" i="9" s="1"/>
  <c r="CZ318" i="9"/>
  <c r="CZ306" i="9"/>
  <c r="CZ320" i="9" s="1"/>
  <c r="F292" i="9"/>
  <c r="F298" i="9" s="1"/>
  <c r="EK312" i="9"/>
  <c r="EK315" i="9" s="1"/>
  <c r="EK317" i="9" s="1"/>
  <c r="EK309" i="9"/>
  <c r="EK306" i="9"/>
  <c r="CP309" i="9"/>
  <c r="CP312" i="9"/>
  <c r="CP315" i="9" s="1"/>
  <c r="CP317" i="9" s="1"/>
  <c r="CP306" i="9"/>
  <c r="EJ327" i="9"/>
  <c r="EJ334" i="9" s="1"/>
  <c r="EJ294" i="9"/>
  <c r="DN318" i="9"/>
  <c r="DN306" i="9"/>
  <c r="DN320" i="9" s="1"/>
  <c r="EW275" i="9"/>
  <c r="S309" i="9"/>
  <c r="S306" i="9"/>
  <c r="S312" i="9"/>
  <c r="S315" i="9" s="1"/>
  <c r="S317" i="9" s="1"/>
  <c r="AO292" i="9"/>
  <c r="AO298" i="9" s="1"/>
  <c r="AA292" i="9"/>
  <c r="AA298" i="9" s="1"/>
  <c r="EI275" i="9"/>
  <c r="FK292" i="9"/>
  <c r="FK298" i="9" s="1"/>
  <c r="DZ320" i="9"/>
  <c r="EY275" i="9"/>
  <c r="EL292" i="9"/>
  <c r="EL298" i="9" s="1"/>
  <c r="EL304" i="9"/>
  <c r="EL318" i="9" s="1"/>
  <c r="ED312" i="9"/>
  <c r="ED315" i="9" s="1"/>
  <c r="ED317" i="9" s="1"/>
  <c r="ED309" i="9"/>
  <c r="ED306" i="9"/>
  <c r="EY309" i="9"/>
  <c r="EY312" i="9"/>
  <c r="EY315" i="9" s="1"/>
  <c r="EY317" i="9" s="1"/>
  <c r="EY306" i="9"/>
  <c r="DJ327" i="9"/>
  <c r="DJ334" i="9" s="1"/>
  <c r="DJ294" i="9"/>
  <c r="EJ292" i="9"/>
  <c r="EJ298" i="9" s="1"/>
  <c r="BH327" i="9"/>
  <c r="BH334" i="9" s="1"/>
  <c r="BH294" i="9"/>
  <c r="CZ327" i="9"/>
  <c r="CZ334" i="9" s="1"/>
  <c r="CZ294" i="9"/>
  <c r="I309" i="9"/>
  <c r="I306" i="9"/>
  <c r="I312" i="9"/>
  <c r="I315" i="9" s="1"/>
  <c r="I317" i="9" s="1"/>
  <c r="M294" i="9"/>
  <c r="M327" i="9"/>
  <c r="M334" i="9" s="1"/>
  <c r="EO320" i="9"/>
  <c r="CQ275" i="9"/>
  <c r="DR294" i="9"/>
  <c r="DR327" i="9"/>
  <c r="DR334" i="9" s="1"/>
  <c r="DO292" i="9"/>
  <c r="DO298" i="9" s="1"/>
  <c r="CK312" i="9"/>
  <c r="CK315" i="9" s="1"/>
  <c r="CK317" i="9" s="1"/>
  <c r="CK309" i="9"/>
  <c r="CK306" i="9"/>
  <c r="AH327" i="9"/>
  <c r="AH334" i="9" s="1"/>
  <c r="AH294" i="9"/>
  <c r="F275" i="9"/>
  <c r="BA294" i="9"/>
  <c r="BA327" i="9"/>
  <c r="BA334" i="9" s="1"/>
  <c r="FI327" i="9"/>
  <c r="FI334" i="9" s="1"/>
  <c r="FI294" i="9"/>
  <c r="CJ292" i="9"/>
  <c r="CJ298" i="9" s="1"/>
  <c r="EI309" i="9"/>
  <c r="EI306" i="9"/>
  <c r="EI312" i="9"/>
  <c r="EI315" i="9" s="1"/>
  <c r="EI317" i="9" s="1"/>
  <c r="J306" i="9"/>
  <c r="J320" i="9" s="1"/>
  <c r="J318" i="9"/>
  <c r="BG292" i="9"/>
  <c r="BG298" i="9" s="1"/>
  <c r="AA309" i="9"/>
  <c r="AA306" i="9"/>
  <c r="AA312" i="9"/>
  <c r="AA315" i="9" s="1"/>
  <c r="AA317" i="9" s="1"/>
  <c r="CQ294" i="9"/>
  <c r="CQ327" i="9"/>
  <c r="CQ334" i="9" s="1"/>
  <c r="FU327" i="9"/>
  <c r="FU334" i="9" s="1"/>
  <c r="FU294" i="9"/>
  <c r="FN312" i="9"/>
  <c r="FN315" i="9" s="1"/>
  <c r="FN317" i="9" s="1"/>
  <c r="FN309" i="9"/>
  <c r="FN306" i="9"/>
  <c r="AA327" i="9"/>
  <c r="AA334" i="9" s="1"/>
  <c r="AA294" i="9"/>
  <c r="EI292" i="9"/>
  <c r="EI298" i="9" s="1"/>
  <c r="D312" i="9"/>
  <c r="D315" i="9" s="1"/>
  <c r="D317" i="9" s="1"/>
  <c r="D309" i="9"/>
  <c r="D306" i="9"/>
  <c r="FK312" i="9"/>
  <c r="FK315" i="9" s="1"/>
  <c r="FK317" i="9" s="1"/>
  <c r="FK309" i="9"/>
  <c r="FK306" i="9"/>
  <c r="AO327" i="9"/>
  <c r="AO334" i="9" s="1"/>
  <c r="AO294" i="9"/>
  <c r="BW292" i="9"/>
  <c r="BW298" i="9" s="1"/>
  <c r="BK275" i="9"/>
  <c r="FK275" i="9"/>
  <c r="O275" i="9"/>
  <c r="O292" i="9"/>
  <c r="O298" i="9" s="1"/>
  <c r="FN292" i="9"/>
  <c r="FN298" i="9" s="1"/>
  <c r="CL306" i="9"/>
  <c r="CL309" i="9"/>
  <c r="CL312" i="9"/>
  <c r="CL315" i="9" s="1"/>
  <c r="CL317" i="9" s="1"/>
  <c r="AS320" i="9"/>
  <c r="T320" i="9"/>
  <c r="CB294" i="9"/>
  <c r="CB327" i="9"/>
  <c r="CB334" i="9" s="1"/>
  <c r="FC292" i="9"/>
  <c r="FC298" i="9" s="1"/>
  <c r="FJ292" i="9"/>
  <c r="FJ298" i="9" s="1"/>
  <c r="H275" i="9"/>
  <c r="CC320" i="9"/>
  <c r="EK292" i="9"/>
  <c r="EK298" i="9" s="1"/>
  <c r="BG275" i="9"/>
  <c r="CP275" i="9"/>
  <c r="CH320" i="9"/>
  <c r="BO292" i="9"/>
  <c r="BO298" i="9" s="1"/>
  <c r="F327" i="9"/>
  <c r="F334" i="9" s="1"/>
  <c r="F294" i="9"/>
  <c r="Q327" i="9"/>
  <c r="Q334" i="9" s="1"/>
  <c r="Q294" i="9"/>
  <c r="DH292" i="9"/>
  <c r="DH298" i="9" s="1"/>
  <c r="CJ275" i="9"/>
  <c r="D147" i="7"/>
  <c r="CM281" i="3"/>
  <c r="CM285" i="3" s="1"/>
  <c r="CY327" i="3"/>
  <c r="CY334" i="3" s="1"/>
  <c r="FJ275" i="3"/>
  <c r="BA303" i="3"/>
  <c r="BA309" i="3" s="1"/>
  <c r="W292" i="3"/>
  <c r="W303" i="3" s="1"/>
  <c r="W309" i="3" s="1"/>
  <c r="EN334" i="3"/>
  <c r="DX334" i="3"/>
  <c r="DO296" i="3"/>
  <c r="FJ294" i="3"/>
  <c r="DN82" i="3"/>
  <c r="AU296" i="3"/>
  <c r="FL292" i="3"/>
  <c r="FL298" i="3" s="1"/>
  <c r="CL306" i="3"/>
  <c r="CL320" i="3" s="1"/>
  <c r="EH285" i="3"/>
  <c r="EH327" i="3" s="1"/>
  <c r="EH334" i="3" s="1"/>
  <c r="FV82" i="3"/>
  <c r="FW275" i="3"/>
  <c r="DL82" i="3"/>
  <c r="FW327" i="3"/>
  <c r="FW334" i="3" s="1"/>
  <c r="EJ281" i="3"/>
  <c r="EJ290" i="3"/>
  <c r="CD294" i="3"/>
  <c r="ER292" i="3"/>
  <c r="ER303" i="3" s="1"/>
  <c r="ER312" i="3" s="1"/>
  <c r="ER315" i="3" s="1"/>
  <c r="ER317" i="3" s="1"/>
  <c r="CC306" i="3"/>
  <c r="CC298" i="3"/>
  <c r="EZ320" i="3"/>
  <c r="BO275" i="3"/>
  <c r="CC312" i="3"/>
  <c r="CC315" i="3" s="1"/>
  <c r="CC317" i="3" s="1"/>
  <c r="BO294" i="3"/>
  <c r="FO296" i="3"/>
  <c r="CB292" i="3"/>
  <c r="CB298" i="3" s="1"/>
  <c r="DP82" i="3"/>
  <c r="DI326" i="3"/>
  <c r="DI334" i="3" s="1"/>
  <c r="AS320" i="3"/>
  <c r="CX296" i="3"/>
  <c r="CZ82" i="3"/>
  <c r="EH309" i="3"/>
  <c r="DB320" i="3"/>
  <c r="EH298" i="3"/>
  <c r="EH304" i="3"/>
  <c r="EH318" i="3" s="1"/>
  <c r="EN292" i="3"/>
  <c r="EN298" i="3" s="1"/>
  <c r="DI294" i="3"/>
  <c r="BW298" i="3"/>
  <c r="DG304" i="3"/>
  <c r="DG318" i="3" s="1"/>
  <c r="Q327" i="3"/>
  <c r="Q334" i="3" s="1"/>
  <c r="CY298" i="3"/>
  <c r="CY306" i="3"/>
  <c r="DG298" i="3"/>
  <c r="CY312" i="3"/>
  <c r="CY315" i="3" s="1"/>
  <c r="CY317" i="3" s="1"/>
  <c r="DI275" i="3"/>
  <c r="DG309" i="3"/>
  <c r="BW304" i="3"/>
  <c r="BW318" i="3" s="1"/>
  <c r="AL294" i="3"/>
  <c r="AL309" i="3"/>
  <c r="AL275" i="3"/>
  <c r="AL298" i="3"/>
  <c r="AL304" i="3"/>
  <c r="AL318" i="3" s="1"/>
  <c r="EA309" i="3"/>
  <c r="CV320" i="3"/>
  <c r="EA312" i="3"/>
  <c r="EA315" i="3" s="1"/>
  <c r="EA317" i="3" s="1"/>
  <c r="EA298" i="3"/>
  <c r="CY275" i="3"/>
  <c r="DR82" i="3"/>
  <c r="DR296" i="3"/>
  <c r="DR290" i="3"/>
  <c r="DR292" i="3" s="1"/>
  <c r="DR303" i="3" s="1"/>
  <c r="EE298" i="3"/>
  <c r="EE309" i="3"/>
  <c r="CH327" i="3"/>
  <c r="CH334" i="3" s="1"/>
  <c r="BC275" i="3"/>
  <c r="CF304" i="3"/>
  <c r="CF318" i="3" s="1"/>
  <c r="DI292" i="3"/>
  <c r="DI303" i="3" s="1"/>
  <c r="DI309" i="3" s="1"/>
  <c r="CH275" i="3"/>
  <c r="CH312" i="3"/>
  <c r="CH315" i="3" s="1"/>
  <c r="CH317" i="3" s="1"/>
  <c r="AN294" i="3"/>
  <c r="CH298" i="3"/>
  <c r="BO306" i="3"/>
  <c r="BO320" i="3" s="1"/>
  <c r="AN275" i="3"/>
  <c r="DI296" i="3"/>
  <c r="CH304" i="3"/>
  <c r="CH318" i="3" s="1"/>
  <c r="EE334" i="3"/>
  <c r="BC298" i="3"/>
  <c r="R306" i="3"/>
  <c r="R320" i="3" s="1"/>
  <c r="DD294" i="3"/>
  <c r="FV281" i="3"/>
  <c r="R334" i="3"/>
  <c r="DW298" i="3"/>
  <c r="BD294" i="3"/>
  <c r="DD275" i="3"/>
  <c r="N304" i="3"/>
  <c r="N318" i="3" s="1"/>
  <c r="Q292" i="3"/>
  <c r="Q303" i="3" s="1"/>
  <c r="Q306" i="3" s="1"/>
  <c r="BD275" i="3"/>
  <c r="CO306" i="3"/>
  <c r="CO320" i="3" s="1"/>
  <c r="R275" i="3"/>
  <c r="D296" i="3"/>
  <c r="AY294" i="3"/>
  <c r="FH298" i="3"/>
  <c r="BW334" i="3"/>
  <c r="FH304" i="3"/>
  <c r="FH318" i="3" s="1"/>
  <c r="FH309" i="3"/>
  <c r="AV312" i="3"/>
  <c r="AV315" i="3" s="1"/>
  <c r="AV317" i="3" s="1"/>
  <c r="CF275" i="3"/>
  <c r="CI320" i="3"/>
  <c r="DG334" i="3"/>
  <c r="BO334" i="3"/>
  <c r="FA334" i="3"/>
  <c r="ED292" i="3"/>
  <c r="ED298" i="3" s="1"/>
  <c r="ET309" i="3"/>
  <c r="O292" i="3"/>
  <c r="O303" i="3" s="1"/>
  <c r="O312" i="3" s="1"/>
  <c r="O315" i="3" s="1"/>
  <c r="O317" i="3" s="1"/>
  <c r="EE304" i="3"/>
  <c r="EE318" i="3" s="1"/>
  <c r="DO290" i="3"/>
  <c r="DO304" i="3" s="1"/>
  <c r="DO318" i="3" s="1"/>
  <c r="ET306" i="3"/>
  <c r="ET320" i="3" s="1"/>
  <c r="DR326" i="3"/>
  <c r="DN275" i="3"/>
  <c r="AJ334" i="3"/>
  <c r="DO281" i="3"/>
  <c r="DO285" i="3" s="1"/>
  <c r="DO327" i="3" s="1"/>
  <c r="DO334" i="3" s="1"/>
  <c r="AC334" i="3"/>
  <c r="ET298" i="3"/>
  <c r="DN326" i="3"/>
  <c r="DN334" i="3" s="1"/>
  <c r="DN294" i="3"/>
  <c r="DU309" i="3"/>
  <c r="FH334" i="3"/>
  <c r="CA292" i="3"/>
  <c r="CA303" i="3" s="1"/>
  <c r="CA309" i="3" s="1"/>
  <c r="R294" i="3"/>
  <c r="AJ292" i="3"/>
  <c r="AJ303" i="3" s="1"/>
  <c r="AJ309" i="3" s="1"/>
  <c r="N298" i="3"/>
  <c r="DU298" i="3"/>
  <c r="N275" i="3"/>
  <c r="O294" i="3"/>
  <c r="DN290" i="3"/>
  <c r="H320" i="3"/>
  <c r="BD292" i="3"/>
  <c r="BD298" i="3" s="1"/>
  <c r="N309" i="3"/>
  <c r="CJ303" i="3"/>
  <c r="CJ309" i="3" s="1"/>
  <c r="CM292" i="3"/>
  <c r="V306" i="3"/>
  <c r="V320" i="3" s="1"/>
  <c r="BC309" i="3"/>
  <c r="DU306" i="3"/>
  <c r="DU320" i="3" s="1"/>
  <c r="DW294" i="3"/>
  <c r="BC306" i="3"/>
  <c r="BC320" i="3" s="1"/>
  <c r="Q275" i="3"/>
  <c r="Z298" i="3"/>
  <c r="O275" i="3"/>
  <c r="DW275" i="3"/>
  <c r="CF327" i="3"/>
  <c r="CF334" i="3" s="1"/>
  <c r="AZ326" i="3"/>
  <c r="J290" i="3"/>
  <c r="J292" i="3" s="1"/>
  <c r="J303" i="3" s="1"/>
  <c r="J309" i="3" s="1"/>
  <c r="AZ281" i="3"/>
  <c r="AZ285" i="3" s="1"/>
  <c r="AZ327" i="3" s="1"/>
  <c r="Z309" i="3"/>
  <c r="Z312" i="3"/>
  <c r="Z315" i="3" s="1"/>
  <c r="Z317" i="3" s="1"/>
  <c r="Z306" i="3"/>
  <c r="J281" i="3"/>
  <c r="J285" i="3" s="1"/>
  <c r="J327" i="3" s="1"/>
  <c r="J334" i="3" s="1"/>
  <c r="F326" i="3"/>
  <c r="AC275" i="3"/>
  <c r="AC294" i="3"/>
  <c r="DD292" i="3"/>
  <c r="DD303" i="3" s="1"/>
  <c r="DD306" i="3" s="1"/>
  <c r="AG275" i="3"/>
  <c r="FA298" i="3"/>
  <c r="CA294" i="3"/>
  <c r="Y334" i="3"/>
  <c r="FA309" i="3"/>
  <c r="FA304" i="3"/>
  <c r="FA318" i="3" s="1"/>
  <c r="D292" i="3"/>
  <c r="D303" i="3" s="1"/>
  <c r="D306" i="3" s="1"/>
  <c r="AV327" i="3"/>
  <c r="AV334" i="3" s="1"/>
  <c r="AV275" i="3"/>
  <c r="AY275" i="3"/>
  <c r="CA275" i="3"/>
  <c r="AU326" i="3"/>
  <c r="DW304" i="3"/>
  <c r="DW318" i="3" s="1"/>
  <c r="BT292" i="3"/>
  <c r="BT303" i="3" s="1"/>
  <c r="BT309" i="3" s="1"/>
  <c r="AN304" i="3"/>
  <c r="AN318" i="3" s="1"/>
  <c r="CJ82" i="3"/>
  <c r="BX292" i="3"/>
  <c r="BX303" i="3" s="1"/>
  <c r="BX309" i="3" s="1"/>
  <c r="CZ290" i="3"/>
  <c r="CZ304" i="3" s="1"/>
  <c r="CZ318" i="3" s="1"/>
  <c r="CS294" i="3"/>
  <c r="CS327" i="3"/>
  <c r="CS334" i="3" s="1"/>
  <c r="CZ326" i="3"/>
  <c r="AY334" i="3"/>
  <c r="AV298" i="3"/>
  <c r="CS298" i="3"/>
  <c r="AV304" i="3"/>
  <c r="AV318" i="3" s="1"/>
  <c r="CS312" i="3"/>
  <c r="CS315" i="3" s="1"/>
  <c r="CS317" i="3" s="1"/>
  <c r="CS309" i="3"/>
  <c r="CS306" i="3"/>
  <c r="BY303" i="3"/>
  <c r="BY298" i="3"/>
  <c r="BY327" i="3"/>
  <c r="BY334" i="3" s="1"/>
  <c r="BY294" i="3"/>
  <c r="EQ298" i="3"/>
  <c r="FO326" i="3"/>
  <c r="FO334" i="3" s="1"/>
  <c r="EQ312" i="3"/>
  <c r="EQ315" i="3" s="1"/>
  <c r="EQ317" i="3" s="1"/>
  <c r="FO275" i="3"/>
  <c r="FO290" i="3"/>
  <c r="FO304" i="3" s="1"/>
  <c r="FO318" i="3" s="1"/>
  <c r="AN298" i="3"/>
  <c r="FO294" i="3"/>
  <c r="EQ304" i="3"/>
  <c r="EQ318" i="3" s="1"/>
  <c r="AN312" i="3"/>
  <c r="AN315" i="3" s="1"/>
  <c r="AN317" i="3" s="1"/>
  <c r="D326" i="3"/>
  <c r="BV312" i="3"/>
  <c r="BV315" i="3" s="1"/>
  <c r="BV317" i="3" s="1"/>
  <c r="FV290" i="3"/>
  <c r="FV304" i="3" s="1"/>
  <c r="FV318" i="3" s="1"/>
  <c r="W306" i="3"/>
  <c r="W298" i="3"/>
  <c r="W312" i="3"/>
  <c r="W315" i="3" s="1"/>
  <c r="W317" i="3" s="1"/>
  <c r="CG304" i="3"/>
  <c r="CG318" i="3" s="1"/>
  <c r="AG304" i="3"/>
  <c r="AG318" i="3" s="1"/>
  <c r="BA312" i="3"/>
  <c r="BA315" i="3" s="1"/>
  <c r="BA317" i="3" s="1"/>
  <c r="G275" i="3"/>
  <c r="S312" i="3"/>
  <c r="S315" i="3" s="1"/>
  <c r="S317" i="3" s="1"/>
  <c r="S309" i="3"/>
  <c r="S281" i="3"/>
  <c r="S326" i="3"/>
  <c r="S290" i="3"/>
  <c r="CJ281" i="3"/>
  <c r="CJ285" i="3" s="1"/>
  <c r="CJ294" i="3" s="1"/>
  <c r="CJ290" i="3"/>
  <c r="CJ292" i="3" s="1"/>
  <c r="CU306" i="3"/>
  <c r="CU320" i="3" s="1"/>
  <c r="CG275" i="3"/>
  <c r="EI326" i="3"/>
  <c r="EI304" i="3"/>
  <c r="EI318" i="3" s="1"/>
  <c r="FQ285" i="3"/>
  <c r="FQ275" i="3"/>
  <c r="Y292" i="3"/>
  <c r="Y303" i="3" s="1"/>
  <c r="Y312" i="3" s="1"/>
  <c r="Y315" i="3" s="1"/>
  <c r="Y317" i="3" s="1"/>
  <c r="FQ292" i="3"/>
  <c r="FQ303" i="3" s="1"/>
  <c r="FQ304" i="3"/>
  <c r="FQ318" i="3" s="1"/>
  <c r="EQ294" i="3"/>
  <c r="EI309" i="3"/>
  <c r="EI298" i="3"/>
  <c r="CM275" i="3"/>
  <c r="D281" i="3"/>
  <c r="AU275" i="3"/>
  <c r="AU290" i="3"/>
  <c r="DP326" i="3"/>
  <c r="DP290" i="3"/>
  <c r="DP292" i="3" s="1"/>
  <c r="DP303" i="3" s="1"/>
  <c r="BA326" i="3"/>
  <c r="BA281" i="3"/>
  <c r="BA290" i="3"/>
  <c r="I292" i="3"/>
  <c r="I303" i="3" s="1"/>
  <c r="I306" i="3" s="1"/>
  <c r="EI281" i="3"/>
  <c r="EI285" i="3" s="1"/>
  <c r="BV309" i="3"/>
  <c r="CU334" i="3"/>
  <c r="FK326" i="3"/>
  <c r="FK290" i="3"/>
  <c r="FK281" i="3"/>
  <c r="BV298" i="3"/>
  <c r="O298" i="3"/>
  <c r="CX281" i="3"/>
  <c r="DC326" i="3"/>
  <c r="FW306" i="3"/>
  <c r="FW320" i="3" s="1"/>
  <c r="DC290" i="3"/>
  <c r="DC292" i="3" s="1"/>
  <c r="DC303" i="3" s="1"/>
  <c r="BS82" i="3"/>
  <c r="BS296" i="3"/>
  <c r="BS303" i="3"/>
  <c r="FW298" i="3"/>
  <c r="FW309" i="3"/>
  <c r="EK304" i="3"/>
  <c r="EK318" i="3" s="1"/>
  <c r="EK292" i="3"/>
  <c r="I275" i="3"/>
  <c r="AH290" i="3"/>
  <c r="AH304" i="3" s="1"/>
  <c r="AH318" i="3" s="1"/>
  <c r="CX290" i="3"/>
  <c r="CX292" i="3" s="1"/>
  <c r="CX303" i="3" s="1"/>
  <c r="CX312" i="3" s="1"/>
  <c r="CX315" i="3" s="1"/>
  <c r="CX317" i="3" s="1"/>
  <c r="BB326" i="3"/>
  <c r="BB290" i="3"/>
  <c r="BB281" i="3"/>
  <c r="BB82" i="3"/>
  <c r="BB296" i="3"/>
  <c r="EN303" i="3"/>
  <c r="FF306" i="3"/>
  <c r="FF320" i="3" s="1"/>
  <c r="FF298" i="3"/>
  <c r="DX298" i="3"/>
  <c r="EG320" i="3"/>
  <c r="DX306" i="3"/>
  <c r="DX312" i="3"/>
  <c r="DX315" i="3" s="1"/>
  <c r="DX317" i="3" s="1"/>
  <c r="CU275" i="3"/>
  <c r="CU294" i="3"/>
  <c r="EK275" i="3"/>
  <c r="EK285" i="3"/>
  <c r="EJ296" i="3"/>
  <c r="EJ82" i="3"/>
  <c r="AH326" i="3"/>
  <c r="F281" i="3"/>
  <c r="F285" i="3" s="1"/>
  <c r="FM285" i="3"/>
  <c r="FM275" i="3"/>
  <c r="FF309" i="3"/>
  <c r="FM304" i="3"/>
  <c r="FM318" i="3" s="1"/>
  <c r="FM292" i="3"/>
  <c r="FM303" i="3" s="1"/>
  <c r="DL281" i="3"/>
  <c r="DL285" i="3" s="1"/>
  <c r="DL290" i="3"/>
  <c r="DL326" i="3"/>
  <c r="BR303" i="3"/>
  <c r="BR298" i="3"/>
  <c r="EJ285" i="3"/>
  <c r="EJ275" i="3"/>
  <c r="EJ304" i="3"/>
  <c r="EJ318" i="3" s="1"/>
  <c r="EJ292" i="3"/>
  <c r="FN327" i="3"/>
  <c r="FN334" i="3" s="1"/>
  <c r="FN294" i="3"/>
  <c r="FN303" i="3"/>
  <c r="FN298" i="3"/>
  <c r="EB298" i="3"/>
  <c r="AM327" i="3"/>
  <c r="AM334" i="3" s="1"/>
  <c r="DF281" i="3"/>
  <c r="DF285" i="3" s="1"/>
  <c r="DF326" i="3"/>
  <c r="DF290" i="3"/>
  <c r="DF82" i="3"/>
  <c r="DF296" i="3"/>
  <c r="AA275" i="3"/>
  <c r="EB294" i="3"/>
  <c r="FF275" i="3"/>
  <c r="BQ296" i="3"/>
  <c r="BQ82" i="3"/>
  <c r="BQ326" i="3"/>
  <c r="BQ290" i="3"/>
  <c r="BQ281" i="3"/>
  <c r="AP326" i="3"/>
  <c r="AP290" i="3"/>
  <c r="AP281" i="3"/>
  <c r="AP285" i="3" s="1"/>
  <c r="EB334" i="3"/>
  <c r="G298" i="3"/>
  <c r="AP82" i="3"/>
  <c r="AP296" i="3"/>
  <c r="AA292" i="3"/>
  <c r="AA303" i="3" s="1"/>
  <c r="AA304" i="3"/>
  <c r="AA318" i="3" s="1"/>
  <c r="AA327" i="3"/>
  <c r="AA334" i="3" s="1"/>
  <c r="AA294" i="3"/>
  <c r="BZ304" i="3"/>
  <c r="BZ318" i="3" s="1"/>
  <c r="BZ292" i="3"/>
  <c r="BZ298" i="3" s="1"/>
  <c r="FI292" i="3"/>
  <c r="FI303" i="3" s="1"/>
  <c r="FI304" i="3"/>
  <c r="FI318" i="3" s="1"/>
  <c r="BZ285" i="3"/>
  <c r="BZ275" i="3"/>
  <c r="FI275" i="3"/>
  <c r="G306" i="3"/>
  <c r="G320" i="3" s="1"/>
  <c r="EB275" i="3"/>
  <c r="FI327" i="3"/>
  <c r="FI334" i="3" s="1"/>
  <c r="FI294" i="3"/>
  <c r="G309" i="3"/>
  <c r="FF327" i="3"/>
  <c r="FF334" i="3" s="1"/>
  <c r="FF294" i="3"/>
  <c r="BS285" i="3"/>
  <c r="BS275" i="3"/>
  <c r="BS292" i="3"/>
  <c r="BS298" i="3" s="1"/>
  <c r="BS304" i="3"/>
  <c r="EF296" i="3"/>
  <c r="EF82" i="3"/>
  <c r="EF326" i="3"/>
  <c r="EF290" i="3"/>
  <c r="EF292" i="3" s="1"/>
  <c r="EF303" i="3" s="1"/>
  <c r="EF281" i="3"/>
  <c r="EF285" i="3" s="1"/>
  <c r="DK292" i="3"/>
  <c r="DK304" i="3"/>
  <c r="DK318" i="3" s="1"/>
  <c r="FP285" i="3"/>
  <c r="FP275" i="3"/>
  <c r="FP292" i="3"/>
  <c r="FP303" i="3" s="1"/>
  <c r="FP304" i="3"/>
  <c r="FP318" i="3" s="1"/>
  <c r="DK275" i="3"/>
  <c r="DK285" i="3"/>
  <c r="L82" i="3"/>
  <c r="L296" i="3"/>
  <c r="BN296" i="3"/>
  <c r="BN82" i="3"/>
  <c r="CQ298" i="3"/>
  <c r="L290" i="3"/>
  <c r="L281" i="3"/>
  <c r="L326" i="3"/>
  <c r="DZ285" i="3"/>
  <c r="DZ275" i="3"/>
  <c r="BN290" i="3"/>
  <c r="BN281" i="3"/>
  <c r="BN326" i="3"/>
  <c r="EL326" i="3"/>
  <c r="EL281" i="3"/>
  <c r="EL285" i="3" s="1"/>
  <c r="EL290" i="3"/>
  <c r="P304" i="3"/>
  <c r="P318" i="3" s="1"/>
  <c r="P292" i="3"/>
  <c r="BE294" i="3"/>
  <c r="BE327" i="3"/>
  <c r="BE334" i="3" s="1"/>
  <c r="CM303" i="3"/>
  <c r="CM298" i="3"/>
  <c r="EU281" i="3"/>
  <c r="EU285" i="3" s="1"/>
  <c r="EU326" i="3"/>
  <c r="EU290" i="3"/>
  <c r="DZ292" i="3"/>
  <c r="DZ303" i="3" s="1"/>
  <c r="DZ304" i="3"/>
  <c r="DZ318" i="3" s="1"/>
  <c r="DY312" i="3"/>
  <c r="DY315" i="3" s="1"/>
  <c r="DY317" i="3" s="1"/>
  <c r="DY309" i="3"/>
  <c r="L303" i="3"/>
  <c r="L309" i="3" s="1"/>
  <c r="BF327" i="3"/>
  <c r="BF334" i="3" s="1"/>
  <c r="BF294" i="3"/>
  <c r="P285" i="3"/>
  <c r="P275" i="3"/>
  <c r="CQ309" i="3"/>
  <c r="CQ312" i="3"/>
  <c r="CQ315" i="3" s="1"/>
  <c r="CQ317" i="3" s="1"/>
  <c r="CQ306" i="3"/>
  <c r="DY285" i="3"/>
  <c r="DY275" i="3"/>
  <c r="G327" i="3"/>
  <c r="G334" i="3" s="1"/>
  <c r="G294" i="3"/>
  <c r="BF298" i="3"/>
  <c r="AZ304" i="3"/>
  <c r="AZ318" i="3" s="1"/>
  <c r="AZ298" i="3"/>
  <c r="DJ281" i="3"/>
  <c r="DJ285" i="3" s="1"/>
  <c r="DJ326" i="3"/>
  <c r="DJ290" i="3"/>
  <c r="DJ292" i="3" s="1"/>
  <c r="DJ303" i="3" s="1"/>
  <c r="DY292" i="3"/>
  <c r="DY298" i="3" s="1"/>
  <c r="DY304" i="3"/>
  <c r="DY318" i="3" s="1"/>
  <c r="EB309" i="3"/>
  <c r="EB306" i="3"/>
  <c r="EB312" i="3"/>
  <c r="EB315" i="3" s="1"/>
  <c r="EB317" i="3" s="1"/>
  <c r="AO296" i="3"/>
  <c r="AO82" i="3"/>
  <c r="BH303" i="3"/>
  <c r="BH298" i="3"/>
  <c r="FU285" i="3"/>
  <c r="FU275" i="3"/>
  <c r="AM304" i="3"/>
  <c r="AM318" i="3" s="1"/>
  <c r="AM292" i="3"/>
  <c r="AM303" i="3" s="1"/>
  <c r="AZ312" i="3"/>
  <c r="AZ315" i="3" s="1"/>
  <c r="AZ317" i="3" s="1"/>
  <c r="AZ309" i="3"/>
  <c r="CM327" i="3"/>
  <c r="CM334" i="3" s="1"/>
  <c r="CM294" i="3"/>
  <c r="BK326" i="3"/>
  <c r="BK281" i="3"/>
  <c r="BK290" i="3"/>
  <c r="AM275" i="3"/>
  <c r="M292" i="3"/>
  <c r="M298" i="3" s="1"/>
  <c r="FU292" i="3"/>
  <c r="FU303" i="3" s="1"/>
  <c r="FU304" i="3"/>
  <c r="FU318" i="3" s="1"/>
  <c r="AR292" i="3"/>
  <c r="AR303" i="3" s="1"/>
  <c r="AR304" i="3"/>
  <c r="AR318" i="3" s="1"/>
  <c r="AH296" i="3"/>
  <c r="AH82" i="3"/>
  <c r="BJ275" i="3"/>
  <c r="DE275" i="3"/>
  <c r="BJ292" i="3"/>
  <c r="BJ298" i="3" s="1"/>
  <c r="EL296" i="3"/>
  <c r="EL82" i="3"/>
  <c r="BK82" i="3"/>
  <c r="BK296" i="3"/>
  <c r="BF312" i="3"/>
  <c r="BF315" i="3" s="1"/>
  <c r="BF317" i="3" s="1"/>
  <c r="BF309" i="3"/>
  <c r="BF306" i="3"/>
  <c r="I327" i="3"/>
  <c r="I334" i="3" s="1"/>
  <c r="I294" i="3"/>
  <c r="AR285" i="3"/>
  <c r="AR275" i="3"/>
  <c r="DE292" i="3"/>
  <c r="DE303" i="3" s="1"/>
  <c r="DE304" i="3"/>
  <c r="DE318" i="3" s="1"/>
  <c r="BE306" i="3"/>
  <c r="BE320" i="3" s="1"/>
  <c r="DM303" i="3"/>
  <c r="DM298" i="3"/>
  <c r="DQ304" i="3"/>
  <c r="DQ318" i="3" s="1"/>
  <c r="BG82" i="3"/>
  <c r="BG296" i="3"/>
  <c r="BG303" i="3"/>
  <c r="M275" i="3"/>
  <c r="M285" i="3"/>
  <c r="DJ296" i="3"/>
  <c r="DJ82" i="3"/>
  <c r="DQ285" i="3"/>
  <c r="DQ275" i="3"/>
  <c r="DQ292" i="3"/>
  <c r="DQ303" i="3" s="1"/>
  <c r="BG290" i="3"/>
  <c r="BG281" i="3"/>
  <c r="BG326" i="3"/>
  <c r="AO281" i="3"/>
  <c r="AO285" i="3" s="1"/>
  <c r="AO326" i="3"/>
  <c r="AO290" i="3"/>
  <c r="EU296" i="3"/>
  <c r="EU82" i="3"/>
  <c r="BJ294" i="3"/>
  <c r="BJ327" i="3"/>
  <c r="BJ334" i="3" s="1"/>
  <c r="DE327" i="3"/>
  <c r="DE334" i="3" s="1"/>
  <c r="DE294" i="3"/>
  <c r="AH285" i="3"/>
  <c r="AH275" i="3"/>
  <c r="F292" i="3"/>
  <c r="F304" i="3"/>
  <c r="F318" i="3" s="1"/>
  <c r="DR285" i="3"/>
  <c r="DR275" i="3"/>
  <c r="FV285" i="3"/>
  <c r="FV275" i="3"/>
  <c r="CZ285" i="3"/>
  <c r="CZ275" i="3"/>
  <c r="DP275" i="3"/>
  <c r="DP294" i="3"/>
  <c r="DP327" i="3"/>
  <c r="DC275" i="3"/>
  <c r="DH298" i="3"/>
  <c r="DH309" i="3"/>
  <c r="DH312" i="3"/>
  <c r="DH315" i="3" s="1"/>
  <c r="DH317" i="3" s="1"/>
  <c r="DH306" i="3"/>
  <c r="DC327" i="3"/>
  <c r="DC294" i="3"/>
  <c r="M309" i="3"/>
  <c r="M312" i="3"/>
  <c r="M315" i="3" s="1"/>
  <c r="M317" i="3" s="1"/>
  <c r="M306" i="3"/>
  <c r="AU294" i="3"/>
  <c r="AU327" i="3"/>
  <c r="C249" i="3"/>
  <c r="C253" i="3" s="1"/>
  <c r="FZ253" i="3" s="1"/>
  <c r="EC320" i="3"/>
  <c r="N306" i="3"/>
  <c r="N320" i="3" s="1"/>
  <c r="FR298" i="3"/>
  <c r="FR312" i="3"/>
  <c r="FR315" i="3" s="1"/>
  <c r="FR317" i="3" s="1"/>
  <c r="FR306" i="3"/>
  <c r="EY312" i="3"/>
  <c r="EY315" i="3" s="1"/>
  <c r="EY317" i="3" s="1"/>
  <c r="AL306" i="3"/>
  <c r="AL320" i="3" s="1"/>
  <c r="CB309" i="3"/>
  <c r="CB306" i="3"/>
  <c r="CB312" i="3"/>
  <c r="CB315" i="3" s="1"/>
  <c r="CB317" i="3" s="1"/>
  <c r="BM320" i="3"/>
  <c r="BD312" i="3"/>
  <c r="BD315" i="3" s="1"/>
  <c r="BD317" i="3" s="1"/>
  <c r="BD306" i="3"/>
  <c r="BD309" i="3"/>
  <c r="CR309" i="3"/>
  <c r="CR312" i="3"/>
  <c r="CR315" i="3" s="1"/>
  <c r="CR317" i="3" s="1"/>
  <c r="CR306" i="3"/>
  <c r="AE309" i="3"/>
  <c r="AE306" i="3"/>
  <c r="AE312" i="3"/>
  <c r="AE315" i="3" s="1"/>
  <c r="AE317" i="3" s="1"/>
  <c r="ED303" i="3"/>
  <c r="ED327" i="3"/>
  <c r="ED334" i="3" s="1"/>
  <c r="ED294" i="3"/>
  <c r="AC320" i="3"/>
  <c r="BU318" i="3"/>
  <c r="BU306" i="3"/>
  <c r="BU320" i="3" s="1"/>
  <c r="BU327" i="3"/>
  <c r="BU334" i="3" s="1"/>
  <c r="BU294" i="3"/>
  <c r="BJ312" i="3"/>
  <c r="BJ315" i="3" s="1"/>
  <c r="BJ317" i="3" s="1"/>
  <c r="BJ306" i="3"/>
  <c r="BJ309" i="3"/>
  <c r="FC294" i="3"/>
  <c r="AG327" i="3"/>
  <c r="AG334" i="3" s="1"/>
  <c r="AG294" i="3"/>
  <c r="EY275" i="3"/>
  <c r="AG298" i="3"/>
  <c r="CG298" i="3"/>
  <c r="AG312" i="3"/>
  <c r="AG315" i="3" s="1"/>
  <c r="AG317" i="3" s="1"/>
  <c r="AG309" i="3"/>
  <c r="EY304" i="3"/>
  <c r="EY327" i="3"/>
  <c r="EY334" i="3" s="1"/>
  <c r="EY294" i="3"/>
  <c r="CG312" i="3"/>
  <c r="CG315" i="3" s="1"/>
  <c r="CG317" i="3" s="1"/>
  <c r="CG309" i="3"/>
  <c r="CG327" i="3"/>
  <c r="CG334" i="3" s="1"/>
  <c r="CG294" i="3"/>
  <c r="EY292" i="3"/>
  <c r="EY298" i="3" s="1"/>
  <c r="EW309" i="3"/>
  <c r="EW306" i="3"/>
  <c r="EW312" i="3"/>
  <c r="EW315" i="3" s="1"/>
  <c r="EW317" i="3" s="1"/>
  <c r="FB309" i="3"/>
  <c r="FB298" i="3"/>
  <c r="CE320" i="3"/>
  <c r="FB312" i="3"/>
  <c r="FB315" i="3" s="1"/>
  <c r="FB317" i="3" s="1"/>
  <c r="FC306" i="3"/>
  <c r="FC320" i="3" s="1"/>
  <c r="FC309" i="3"/>
  <c r="FC298" i="3"/>
  <c r="DS312" i="3"/>
  <c r="DS315" i="3" s="1"/>
  <c r="DS317" i="3" s="1"/>
  <c r="DS306" i="3"/>
  <c r="DS309" i="3"/>
  <c r="DS298" i="3"/>
  <c r="FJ309" i="3"/>
  <c r="FJ306" i="3"/>
  <c r="FJ312" i="3"/>
  <c r="FJ315" i="3" s="1"/>
  <c r="FJ317" i="3" s="1"/>
  <c r="EM320" i="3"/>
  <c r="CN309" i="3"/>
  <c r="CN312" i="3"/>
  <c r="CN315" i="3" s="1"/>
  <c r="CN317" i="3" s="1"/>
  <c r="CN306" i="3"/>
  <c r="DA306" i="3"/>
  <c r="DA312" i="3"/>
  <c r="DA315" i="3" s="1"/>
  <c r="DA317" i="3" s="1"/>
  <c r="DA309" i="3"/>
  <c r="T320" i="3"/>
  <c r="FS309" i="3"/>
  <c r="FS312" i="3"/>
  <c r="FS315" i="3" s="1"/>
  <c r="FS317" i="3" s="1"/>
  <c r="FS306" i="3"/>
  <c r="FS298" i="3"/>
  <c r="FL306" i="3"/>
  <c r="FL309" i="3"/>
  <c r="FL312" i="3"/>
  <c r="FL315" i="3" s="1"/>
  <c r="FL317" i="3" s="1"/>
  <c r="AK309" i="3"/>
  <c r="AK312" i="3"/>
  <c r="AK315" i="3" s="1"/>
  <c r="AK317" i="3" s="1"/>
  <c r="AK306" i="3"/>
  <c r="AQ312" i="3"/>
  <c r="AQ315" i="3" s="1"/>
  <c r="AQ317" i="3" s="1"/>
  <c r="AQ306" i="3"/>
  <c r="AQ309" i="3"/>
  <c r="AY298" i="3"/>
  <c r="AY303" i="3"/>
  <c r="AT312" i="3"/>
  <c r="AT315" i="3" s="1"/>
  <c r="AT317" i="3" s="1"/>
  <c r="AT306" i="3"/>
  <c r="AT309" i="3"/>
  <c r="CK320" i="3"/>
  <c r="FX312" i="3"/>
  <c r="FX315" i="3" s="1"/>
  <c r="FX317" i="3" s="1"/>
  <c r="FX306" i="3"/>
  <c r="FX309" i="3"/>
  <c r="BZ312" i="3"/>
  <c r="BZ315" i="3" s="1"/>
  <c r="BZ317" i="3" s="1"/>
  <c r="BZ309" i="3"/>
  <c r="BW309" i="3"/>
  <c r="BW312" i="3"/>
  <c r="BW315" i="3" s="1"/>
  <c r="BW317" i="3" s="1"/>
  <c r="AP309" i="3"/>
  <c r="AP312" i="3"/>
  <c r="AP315" i="3" s="1"/>
  <c r="AP317" i="3" s="1"/>
  <c r="CP320" i="3"/>
  <c r="AH312" i="3"/>
  <c r="AH315" i="3" s="1"/>
  <c r="AH317" i="3" s="1"/>
  <c r="AH309" i="3"/>
  <c r="CD320" i="3"/>
  <c r="C151" i="7" l="1"/>
  <c r="C162" i="7"/>
  <c r="G306" i="9"/>
  <c r="BF318" i="9"/>
  <c r="BF306" i="9"/>
  <c r="BF320" i="9" s="1"/>
  <c r="D162" i="7"/>
  <c r="D170" i="7" s="1"/>
  <c r="I82" i="7" s="1"/>
  <c r="I68" i="7"/>
  <c r="AO320" i="9"/>
  <c r="FI320" i="9"/>
  <c r="BH320" i="9"/>
  <c r="DS320" i="9"/>
  <c r="E292" i="9"/>
  <c r="E298" i="9" s="1"/>
  <c r="FN320" i="9"/>
  <c r="CK320" i="9"/>
  <c r="FM320" i="9"/>
  <c r="S320" i="9"/>
  <c r="DJ320" i="9"/>
  <c r="BQ320" i="9"/>
  <c r="O320" i="9"/>
  <c r="FL320" i="9"/>
  <c r="E275" i="9"/>
  <c r="EY320" i="9"/>
  <c r="BW320" i="9"/>
  <c r="CB320" i="9"/>
  <c r="CL320" i="9"/>
  <c r="FU320" i="9"/>
  <c r="AA320" i="9"/>
  <c r="CJ320" i="9"/>
  <c r="R306" i="9"/>
  <c r="R320" i="9" s="1"/>
  <c r="DH320" i="9"/>
  <c r="EL306" i="9"/>
  <c r="EL320" i="9" s="1"/>
  <c r="EK320" i="9"/>
  <c r="AD320" i="9"/>
  <c r="M320" i="9"/>
  <c r="BC320" i="9"/>
  <c r="H320" i="9"/>
  <c r="AT320" i="9"/>
  <c r="EU320" i="9"/>
  <c r="FK320" i="9"/>
  <c r="EW320" i="9"/>
  <c r="AG320" i="9"/>
  <c r="I320" i="9"/>
  <c r="ED320" i="9"/>
  <c r="Q320" i="9"/>
  <c r="G320" i="9"/>
  <c r="CO320" i="9"/>
  <c r="EA320" i="9"/>
  <c r="CM320" i="9"/>
  <c r="FJ320" i="9"/>
  <c r="BR320" i="9"/>
  <c r="FO320" i="9"/>
  <c r="BK320" i="9"/>
  <c r="E327" i="9"/>
  <c r="E334" i="9" s="1"/>
  <c r="E294" i="9"/>
  <c r="BG320" i="9"/>
  <c r="AR320" i="9"/>
  <c r="CQ320" i="9"/>
  <c r="EI320" i="9"/>
  <c r="DL320" i="9"/>
  <c r="G327" i="9"/>
  <c r="G334" i="9" s="1"/>
  <c r="G294" i="9"/>
  <c r="CI320" i="9"/>
  <c r="E312" i="9"/>
  <c r="E315" i="9" s="1"/>
  <c r="E317" i="9" s="1"/>
  <c r="E306" i="9"/>
  <c r="E309" i="9"/>
  <c r="FZ253" i="9"/>
  <c r="C258" i="9"/>
  <c r="FC320" i="9"/>
  <c r="FT306" i="9"/>
  <c r="FT320" i="9" s="1"/>
  <c r="FT318" i="9"/>
  <c r="FT323" i="9" s="1"/>
  <c r="FA320" i="9"/>
  <c r="DO320" i="9"/>
  <c r="DQ320" i="9"/>
  <c r="BJ320" i="9"/>
  <c r="AH320" i="9"/>
  <c r="BD320" i="9"/>
  <c r="F320" i="9"/>
  <c r="D320" i="9"/>
  <c r="BA320" i="9"/>
  <c r="AP306" i="9"/>
  <c r="AP320" i="9" s="1"/>
  <c r="CN320" i="9"/>
  <c r="CP320" i="9"/>
  <c r="EJ320" i="9"/>
  <c r="DR320" i="9"/>
  <c r="BE320" i="9"/>
  <c r="BO320" i="9"/>
  <c r="EQ320" i="9"/>
  <c r="FP320" i="9"/>
  <c r="D151" i="7"/>
  <c r="I71" i="7" s="1"/>
  <c r="H71" i="7"/>
  <c r="C152" i="7"/>
  <c r="C170" i="7"/>
  <c r="H82" i="7" s="1"/>
  <c r="H74" i="7"/>
  <c r="I74" i="7"/>
  <c r="CC320" i="3"/>
  <c r="EH306" i="3"/>
  <c r="EH320" i="3" s="1"/>
  <c r="EH294" i="3"/>
  <c r="ER298" i="3"/>
  <c r="ER309" i="3"/>
  <c r="ER306" i="3"/>
  <c r="ER320" i="3" s="1"/>
  <c r="DO292" i="3"/>
  <c r="DO298" i="3" s="1"/>
  <c r="CY320" i="3"/>
  <c r="FH306" i="3"/>
  <c r="FH320" i="3" s="1"/>
  <c r="O306" i="3"/>
  <c r="O320" i="3" s="1"/>
  <c r="DI312" i="3"/>
  <c r="DI315" i="3" s="1"/>
  <c r="DI317" i="3" s="1"/>
  <c r="DI298" i="3"/>
  <c r="DI306" i="3"/>
  <c r="AJ306" i="3"/>
  <c r="AJ298" i="3"/>
  <c r="DG306" i="3"/>
  <c r="DG320" i="3" s="1"/>
  <c r="EE306" i="3"/>
  <c r="EE320" i="3" s="1"/>
  <c r="CF306" i="3"/>
  <c r="CF320" i="3" s="1"/>
  <c r="FV292" i="3"/>
  <c r="FV303" i="3" s="1"/>
  <c r="FV306" i="3" s="1"/>
  <c r="CJ312" i="3"/>
  <c r="CJ315" i="3" s="1"/>
  <c r="CJ317" i="3" s="1"/>
  <c r="DR304" i="3"/>
  <c r="DR318" i="3" s="1"/>
  <c r="O309" i="3"/>
  <c r="BW306" i="3"/>
  <c r="DW306" i="3"/>
  <c r="DW320" i="3" s="1"/>
  <c r="EA320" i="3"/>
  <c r="AJ312" i="3"/>
  <c r="AJ315" i="3" s="1"/>
  <c r="AJ317" i="3" s="1"/>
  <c r="CH306" i="3"/>
  <c r="CH320" i="3" s="1"/>
  <c r="Q312" i="3"/>
  <c r="Q315" i="3" s="1"/>
  <c r="Q317" i="3" s="1"/>
  <c r="AZ334" i="3"/>
  <c r="Q309" i="3"/>
  <c r="CX298" i="3"/>
  <c r="BT306" i="3"/>
  <c r="Q298" i="3"/>
  <c r="CA312" i="3"/>
  <c r="CA315" i="3" s="1"/>
  <c r="CA317" i="3" s="1"/>
  <c r="CA306" i="3"/>
  <c r="J298" i="3"/>
  <c r="BT312" i="3"/>
  <c r="BT315" i="3" s="1"/>
  <c r="BT317" i="3" s="1"/>
  <c r="BT298" i="3"/>
  <c r="J312" i="3"/>
  <c r="J315" i="3" s="1"/>
  <c r="J317" i="3" s="1"/>
  <c r="L312" i="3"/>
  <c r="L315" i="3" s="1"/>
  <c r="L317" i="3" s="1"/>
  <c r="DO275" i="3"/>
  <c r="DO294" i="3"/>
  <c r="J304" i="3"/>
  <c r="J318" i="3" s="1"/>
  <c r="CA298" i="3"/>
  <c r="AU334" i="3"/>
  <c r="J294" i="3"/>
  <c r="J275" i="3"/>
  <c r="AN306" i="3"/>
  <c r="AN320" i="3" s="1"/>
  <c r="DC304" i="3"/>
  <c r="DC318" i="3" s="1"/>
  <c r="BX312" i="3"/>
  <c r="BX315" i="3" s="1"/>
  <c r="BX317" i="3" s="1"/>
  <c r="DN292" i="3"/>
  <c r="DN303" i="3" s="1"/>
  <c r="DN304" i="3"/>
  <c r="DN318" i="3" s="1"/>
  <c r="FA306" i="3"/>
  <c r="FA320" i="3" s="1"/>
  <c r="CJ304" i="3"/>
  <c r="CJ318" i="3" s="1"/>
  <c r="AZ294" i="3"/>
  <c r="AZ275" i="3"/>
  <c r="CX309" i="3"/>
  <c r="BX298" i="3"/>
  <c r="Z320" i="3"/>
  <c r="DP304" i="3"/>
  <c r="DP318" i="3" s="1"/>
  <c r="DD298" i="3"/>
  <c r="DD309" i="3"/>
  <c r="DD312" i="3"/>
  <c r="DD315" i="3" s="1"/>
  <c r="DD317" i="3" s="1"/>
  <c r="F275" i="3"/>
  <c r="FQ298" i="3"/>
  <c r="D298" i="3"/>
  <c r="D312" i="3"/>
  <c r="D315" i="3" s="1"/>
  <c r="D317" i="3" s="1"/>
  <c r="D309" i="3"/>
  <c r="AG306" i="3"/>
  <c r="AG320" i="3" s="1"/>
  <c r="CZ292" i="3"/>
  <c r="CZ298" i="3" s="1"/>
  <c r="BV320" i="3"/>
  <c r="CG306" i="3"/>
  <c r="CG320" i="3" s="1"/>
  <c r="EQ306" i="3"/>
  <c r="EQ320" i="3" s="1"/>
  <c r="AV306" i="3"/>
  <c r="AV320" i="3" s="1"/>
  <c r="BX306" i="3"/>
  <c r="CS320" i="3"/>
  <c r="BZ306" i="3"/>
  <c r="BZ320" i="3" s="1"/>
  <c r="CJ327" i="3"/>
  <c r="CJ334" i="3" s="1"/>
  <c r="W320" i="3"/>
  <c r="FO292" i="3"/>
  <c r="FO303" i="3" s="1"/>
  <c r="FO312" i="3" s="1"/>
  <c r="FO315" i="3" s="1"/>
  <c r="FO317" i="3" s="1"/>
  <c r="BY309" i="3"/>
  <c r="BY312" i="3"/>
  <c r="BY315" i="3" s="1"/>
  <c r="BY317" i="3" s="1"/>
  <c r="BY306" i="3"/>
  <c r="AH292" i="3"/>
  <c r="AH298" i="3" s="1"/>
  <c r="DC334" i="3"/>
  <c r="Y306" i="3"/>
  <c r="Y320" i="3" s="1"/>
  <c r="Y298" i="3"/>
  <c r="Y309" i="3"/>
  <c r="DP334" i="3"/>
  <c r="I309" i="3"/>
  <c r="I312" i="3"/>
  <c r="I315" i="3" s="1"/>
  <c r="I317" i="3" s="1"/>
  <c r="S292" i="3"/>
  <c r="S298" i="3" s="1"/>
  <c r="S304" i="3"/>
  <c r="DX320" i="3"/>
  <c r="S285" i="3"/>
  <c r="S275" i="3"/>
  <c r="I298" i="3"/>
  <c r="CJ275" i="3"/>
  <c r="CJ298" i="3"/>
  <c r="EI306" i="3"/>
  <c r="EI320" i="3" s="1"/>
  <c r="EI275" i="3"/>
  <c r="FQ309" i="3"/>
  <c r="FQ312" i="3"/>
  <c r="FQ315" i="3" s="1"/>
  <c r="FQ317" i="3" s="1"/>
  <c r="FQ306" i="3"/>
  <c r="CX304" i="3"/>
  <c r="FQ327" i="3"/>
  <c r="FQ334" i="3" s="1"/>
  <c r="FQ294" i="3"/>
  <c r="D285" i="3"/>
  <c r="D275" i="3"/>
  <c r="BA292" i="3"/>
  <c r="BA298" i="3" s="1"/>
  <c r="BA304" i="3"/>
  <c r="BA285" i="3"/>
  <c r="BA275" i="3"/>
  <c r="AU304" i="3"/>
  <c r="AU318" i="3" s="1"/>
  <c r="AU292" i="3"/>
  <c r="EI327" i="3"/>
  <c r="EI334" i="3" s="1"/>
  <c r="EI294" i="3"/>
  <c r="FK285" i="3"/>
  <c r="FK275" i="3"/>
  <c r="FK304" i="3"/>
  <c r="FK318" i="3" s="1"/>
  <c r="FK292" i="3"/>
  <c r="BS312" i="3"/>
  <c r="BS315" i="3" s="1"/>
  <c r="BS317" i="3" s="1"/>
  <c r="BS309" i="3"/>
  <c r="EK303" i="3"/>
  <c r="EK298" i="3"/>
  <c r="CX285" i="3"/>
  <c r="CX275" i="3"/>
  <c r="EN312" i="3"/>
  <c r="EN315" i="3" s="1"/>
  <c r="EN317" i="3" s="1"/>
  <c r="EN309" i="3"/>
  <c r="EN306" i="3"/>
  <c r="BB285" i="3"/>
  <c r="BB275" i="3"/>
  <c r="BB292" i="3"/>
  <c r="BB303" i="3" s="1"/>
  <c r="BB304" i="3"/>
  <c r="BB318" i="3" s="1"/>
  <c r="DL275" i="3"/>
  <c r="EK294" i="3"/>
  <c r="EK327" i="3"/>
  <c r="EK334" i="3" s="1"/>
  <c r="AP275" i="3"/>
  <c r="AZ306" i="3"/>
  <c r="AZ320" i="3" s="1"/>
  <c r="FM298" i="3"/>
  <c r="DF275" i="3"/>
  <c r="DL304" i="3"/>
  <c r="DL318" i="3" s="1"/>
  <c r="DL292" i="3"/>
  <c r="DL303" i="3" s="1"/>
  <c r="DL327" i="3"/>
  <c r="DL334" i="3" s="1"/>
  <c r="DL294" i="3"/>
  <c r="FM312" i="3"/>
  <c r="FM315" i="3" s="1"/>
  <c r="FM317" i="3" s="1"/>
  <c r="FM309" i="3"/>
  <c r="FM306" i="3"/>
  <c r="FM294" i="3"/>
  <c r="FM327" i="3"/>
  <c r="FM334" i="3" s="1"/>
  <c r="FN309" i="3"/>
  <c r="FN312" i="3"/>
  <c r="FN315" i="3" s="1"/>
  <c r="FN317" i="3" s="1"/>
  <c r="FN306" i="3"/>
  <c r="EJ303" i="3"/>
  <c r="EJ298" i="3"/>
  <c r="EJ327" i="3"/>
  <c r="EJ334" i="3" s="1"/>
  <c r="EJ294" i="3"/>
  <c r="BR312" i="3"/>
  <c r="BR315" i="3" s="1"/>
  <c r="BR317" i="3" s="1"/>
  <c r="BR309" i="3"/>
  <c r="BR306" i="3"/>
  <c r="DF304" i="3"/>
  <c r="DF318" i="3" s="1"/>
  <c r="DF292" i="3"/>
  <c r="DF327" i="3"/>
  <c r="DF334" i="3" s="1"/>
  <c r="DF294" i="3"/>
  <c r="BQ285" i="3"/>
  <c r="BQ275" i="3"/>
  <c r="BQ292" i="3"/>
  <c r="BQ303" i="3" s="1"/>
  <c r="BQ304" i="3"/>
  <c r="BQ318" i="3" s="1"/>
  <c r="FI298" i="3"/>
  <c r="AA298" i="3"/>
  <c r="FI312" i="3"/>
  <c r="FI315" i="3" s="1"/>
  <c r="FI317" i="3" s="1"/>
  <c r="FI309" i="3"/>
  <c r="FI306" i="3"/>
  <c r="AP327" i="3"/>
  <c r="AP334" i="3" s="1"/>
  <c r="AP294" i="3"/>
  <c r="AA309" i="3"/>
  <c r="AA306" i="3"/>
  <c r="AA312" i="3"/>
  <c r="AA315" i="3" s="1"/>
  <c r="AA317" i="3" s="1"/>
  <c r="AP304" i="3"/>
  <c r="AP292" i="3"/>
  <c r="AP298" i="3" s="1"/>
  <c r="DO303" i="3"/>
  <c r="BZ294" i="3"/>
  <c r="BZ327" i="3"/>
  <c r="BZ334" i="3" s="1"/>
  <c r="FP298" i="3"/>
  <c r="EF309" i="3"/>
  <c r="EF312" i="3"/>
  <c r="EF315" i="3" s="1"/>
  <c r="EF317" i="3" s="1"/>
  <c r="BS318" i="3"/>
  <c r="BS306" i="3"/>
  <c r="EF275" i="3"/>
  <c r="FU298" i="3"/>
  <c r="EF327" i="3"/>
  <c r="EF334" i="3" s="1"/>
  <c r="EF294" i="3"/>
  <c r="Q320" i="3"/>
  <c r="EF304" i="3"/>
  <c r="EF318" i="3" s="1"/>
  <c r="EF298" i="3"/>
  <c r="BS327" i="3"/>
  <c r="BS334" i="3" s="1"/>
  <c r="BS294" i="3"/>
  <c r="DZ298" i="3"/>
  <c r="DK294" i="3"/>
  <c r="DK327" i="3"/>
  <c r="DK334" i="3" s="1"/>
  <c r="DJ275" i="3"/>
  <c r="FP312" i="3"/>
  <c r="FP315" i="3" s="1"/>
  <c r="FP317" i="3" s="1"/>
  <c r="FP309" i="3"/>
  <c r="FP306" i="3"/>
  <c r="BF320" i="3"/>
  <c r="FP327" i="3"/>
  <c r="FP334" i="3" s="1"/>
  <c r="FP294" i="3"/>
  <c r="DQ298" i="3"/>
  <c r="DY306" i="3"/>
  <c r="DY320" i="3" s="1"/>
  <c r="DK303" i="3"/>
  <c r="DK298" i="3"/>
  <c r="EU275" i="3"/>
  <c r="AO292" i="3"/>
  <c r="AO303" i="3" s="1"/>
  <c r="AO304" i="3"/>
  <c r="AO318" i="3" s="1"/>
  <c r="EL327" i="3"/>
  <c r="EL334" i="3" s="1"/>
  <c r="EL294" i="3"/>
  <c r="L275" i="3"/>
  <c r="L285" i="3"/>
  <c r="AH306" i="3"/>
  <c r="AH320" i="3" s="1"/>
  <c r="FU309" i="3"/>
  <c r="FU312" i="3"/>
  <c r="FU315" i="3" s="1"/>
  <c r="FU317" i="3" s="1"/>
  <c r="FU306" i="3"/>
  <c r="DJ294" i="3"/>
  <c r="DJ327" i="3"/>
  <c r="DJ334" i="3" s="1"/>
  <c r="P327" i="3"/>
  <c r="P334" i="3" s="1"/>
  <c r="P294" i="3"/>
  <c r="EU327" i="3"/>
  <c r="EU334" i="3" s="1"/>
  <c r="EU294" i="3"/>
  <c r="L304" i="3"/>
  <c r="AM298" i="3"/>
  <c r="CM312" i="3"/>
  <c r="CM315" i="3" s="1"/>
  <c r="CM317" i="3" s="1"/>
  <c r="CM306" i="3"/>
  <c r="CM309" i="3"/>
  <c r="BN285" i="3"/>
  <c r="BN275" i="3"/>
  <c r="AO327" i="3"/>
  <c r="AO334" i="3" s="1"/>
  <c r="AO294" i="3"/>
  <c r="DM309" i="3"/>
  <c r="DM312" i="3"/>
  <c r="DM315" i="3" s="1"/>
  <c r="DM317" i="3" s="1"/>
  <c r="DM306" i="3"/>
  <c r="EB320" i="3"/>
  <c r="BN304" i="3"/>
  <c r="BN318" i="3" s="1"/>
  <c r="BN292" i="3"/>
  <c r="M294" i="3"/>
  <c r="M327" i="3"/>
  <c r="M334" i="3" s="1"/>
  <c r="BK292" i="3"/>
  <c r="BK303" i="3" s="1"/>
  <c r="BK304" i="3"/>
  <c r="BK318" i="3" s="1"/>
  <c r="FU294" i="3"/>
  <c r="FU327" i="3"/>
  <c r="FU334" i="3" s="1"/>
  <c r="DJ312" i="3"/>
  <c r="DJ315" i="3" s="1"/>
  <c r="DJ317" i="3" s="1"/>
  <c r="DJ309" i="3"/>
  <c r="AM312" i="3"/>
  <c r="AM315" i="3" s="1"/>
  <c r="AM317" i="3" s="1"/>
  <c r="AM309" i="3"/>
  <c r="AM306" i="3"/>
  <c r="BG285" i="3"/>
  <c r="BG275" i="3"/>
  <c r="DE298" i="3"/>
  <c r="BK285" i="3"/>
  <c r="BK275" i="3"/>
  <c r="DZ327" i="3"/>
  <c r="DZ334" i="3" s="1"/>
  <c r="DZ294" i="3"/>
  <c r="BG304" i="3"/>
  <c r="BG318" i="3" s="1"/>
  <c r="BG292" i="3"/>
  <c r="BG298" i="3" s="1"/>
  <c r="BG312" i="3"/>
  <c r="BG315" i="3" s="1"/>
  <c r="BG317" i="3" s="1"/>
  <c r="BG309" i="3"/>
  <c r="DE312" i="3"/>
  <c r="DE315" i="3" s="1"/>
  <c r="DE317" i="3" s="1"/>
  <c r="DE309" i="3"/>
  <c r="DE306" i="3"/>
  <c r="AR298" i="3"/>
  <c r="BH309" i="3"/>
  <c r="BH312" i="3"/>
  <c r="BH315" i="3" s="1"/>
  <c r="BH317" i="3" s="1"/>
  <c r="BH306" i="3"/>
  <c r="DY327" i="3"/>
  <c r="DY334" i="3" s="1"/>
  <c r="DY294" i="3"/>
  <c r="P303" i="3"/>
  <c r="P298" i="3"/>
  <c r="DQ312" i="3"/>
  <c r="DQ315" i="3" s="1"/>
  <c r="DQ317" i="3" s="1"/>
  <c r="DQ309" i="3"/>
  <c r="DQ306" i="3"/>
  <c r="CQ320" i="3"/>
  <c r="DZ309" i="3"/>
  <c r="DZ312" i="3"/>
  <c r="DZ315" i="3" s="1"/>
  <c r="DZ317" i="3" s="1"/>
  <c r="DZ306" i="3"/>
  <c r="L292" i="3"/>
  <c r="L298" i="3" s="1"/>
  <c r="AR327" i="3"/>
  <c r="AR334" i="3" s="1"/>
  <c r="AR294" i="3"/>
  <c r="AR312" i="3"/>
  <c r="AR315" i="3" s="1"/>
  <c r="AR317" i="3" s="1"/>
  <c r="AR309" i="3"/>
  <c r="AR306" i="3"/>
  <c r="DJ304" i="3"/>
  <c r="DJ318" i="3" s="1"/>
  <c r="DJ298" i="3"/>
  <c r="EU292" i="3"/>
  <c r="EU303" i="3" s="1"/>
  <c r="EU304" i="3"/>
  <c r="EU318" i="3" s="1"/>
  <c r="EL275" i="3"/>
  <c r="AO275" i="3"/>
  <c r="DQ294" i="3"/>
  <c r="DQ327" i="3"/>
  <c r="DQ334" i="3" s="1"/>
  <c r="EL292" i="3"/>
  <c r="EL303" i="3" s="1"/>
  <c r="EL304" i="3"/>
  <c r="EL318" i="3" s="1"/>
  <c r="AH327" i="3"/>
  <c r="AH334" i="3" s="1"/>
  <c r="AH294" i="3"/>
  <c r="F303" i="3"/>
  <c r="F298" i="3"/>
  <c r="F294" i="3"/>
  <c r="F327" i="3"/>
  <c r="F334" i="3" s="1"/>
  <c r="FV309" i="3"/>
  <c r="FV312" i="3"/>
  <c r="FV315" i="3" s="1"/>
  <c r="FV317" i="3" s="1"/>
  <c r="DR312" i="3"/>
  <c r="DR315" i="3" s="1"/>
  <c r="DR317" i="3" s="1"/>
  <c r="DR309" i="3"/>
  <c r="DP298" i="3"/>
  <c r="FV294" i="3"/>
  <c r="FV327" i="3"/>
  <c r="FV334" i="3" s="1"/>
  <c r="DR298" i="3"/>
  <c r="CZ327" i="3"/>
  <c r="CZ334" i="3" s="1"/>
  <c r="CZ294" i="3"/>
  <c r="DR327" i="3"/>
  <c r="DR334" i="3" s="1"/>
  <c r="DR294" i="3"/>
  <c r="CZ303" i="3"/>
  <c r="DH320" i="3"/>
  <c r="DP312" i="3"/>
  <c r="DP315" i="3" s="1"/>
  <c r="DP317" i="3" s="1"/>
  <c r="DP309" i="3"/>
  <c r="DC298" i="3"/>
  <c r="DC309" i="3"/>
  <c r="DC312" i="3"/>
  <c r="DC315" i="3" s="1"/>
  <c r="DC317" i="3" s="1"/>
  <c r="M320" i="3"/>
  <c r="C258" i="3"/>
  <c r="FZ258" i="3" s="1"/>
  <c r="FR320" i="3"/>
  <c r="CR320" i="3"/>
  <c r="BD320" i="3"/>
  <c r="CB320" i="3"/>
  <c r="AE320" i="3"/>
  <c r="BJ320" i="3"/>
  <c r="ED306" i="3"/>
  <c r="ED309" i="3"/>
  <c r="ED312" i="3"/>
  <c r="ED315" i="3" s="1"/>
  <c r="ED317" i="3" s="1"/>
  <c r="EY318" i="3"/>
  <c r="EY306" i="3"/>
  <c r="EY320" i="3" s="1"/>
  <c r="EW320" i="3"/>
  <c r="FB320" i="3"/>
  <c r="DS320" i="3"/>
  <c r="FJ320" i="3"/>
  <c r="FS320" i="3"/>
  <c r="CN320" i="3"/>
  <c r="DA320" i="3"/>
  <c r="AK320" i="3"/>
  <c r="AQ320" i="3"/>
  <c r="AY306" i="3"/>
  <c r="AY309" i="3"/>
  <c r="AY312" i="3"/>
  <c r="AY315" i="3" s="1"/>
  <c r="AY317" i="3" s="1"/>
  <c r="AT320" i="3"/>
  <c r="FL320" i="3"/>
  <c r="FX320" i="3"/>
  <c r="BW320" i="3"/>
  <c r="DI320" i="3" l="1"/>
  <c r="FV298" i="3"/>
  <c r="D152" i="7"/>
  <c r="FZ258" i="9"/>
  <c r="C259" i="9"/>
  <c r="E320" i="9"/>
  <c r="D158" i="7"/>
  <c r="D169" i="7" s="1"/>
  <c r="D164" i="7"/>
  <c r="I72" i="7"/>
  <c r="C158" i="7"/>
  <c r="C169" i="7" s="1"/>
  <c r="C164" i="7"/>
  <c r="H72" i="7"/>
  <c r="DR306" i="3"/>
  <c r="DR320" i="3" s="1"/>
  <c r="CA320" i="3"/>
  <c r="CJ306" i="3"/>
  <c r="CJ320" i="3" s="1"/>
  <c r="AJ320" i="3"/>
  <c r="DP306" i="3"/>
  <c r="DP320" i="3" s="1"/>
  <c r="DD320" i="3"/>
  <c r="BT320" i="3"/>
  <c r="DC306" i="3"/>
  <c r="DC320" i="3" s="1"/>
  <c r="J306" i="3"/>
  <c r="J320" i="3" s="1"/>
  <c r="DN298" i="3"/>
  <c r="BX320" i="3"/>
  <c r="D320" i="3"/>
  <c r="DN312" i="3"/>
  <c r="DN315" i="3" s="1"/>
  <c r="DN317" i="3" s="1"/>
  <c r="DN309" i="3"/>
  <c r="DN306" i="3"/>
  <c r="FO298" i="3"/>
  <c r="FO306" i="3"/>
  <c r="FO320" i="3" s="1"/>
  <c r="FO309" i="3"/>
  <c r="BY320" i="3"/>
  <c r="I320" i="3"/>
  <c r="S327" i="3"/>
  <c r="S334" i="3" s="1"/>
  <c r="S294" i="3"/>
  <c r="S318" i="3"/>
  <c r="S306" i="3"/>
  <c r="S320" i="3" s="1"/>
  <c r="FQ320" i="3"/>
  <c r="CX318" i="3"/>
  <c r="CX306" i="3"/>
  <c r="CX320" i="3" s="1"/>
  <c r="D327" i="3"/>
  <c r="D334" i="3" s="1"/>
  <c r="D294" i="3"/>
  <c r="AU303" i="3"/>
  <c r="AU298" i="3"/>
  <c r="BA294" i="3"/>
  <c r="BA327" i="3"/>
  <c r="BA334" i="3" s="1"/>
  <c r="BA318" i="3"/>
  <c r="BA306" i="3"/>
  <c r="BA320" i="3" s="1"/>
  <c r="BS320" i="3"/>
  <c r="FK303" i="3"/>
  <c r="FK298" i="3"/>
  <c r="EN320" i="3"/>
  <c r="FK327" i="3"/>
  <c r="FK334" i="3" s="1"/>
  <c r="FK294" i="3"/>
  <c r="CX327" i="3"/>
  <c r="CX334" i="3" s="1"/>
  <c r="CX294" i="3"/>
  <c r="EK312" i="3"/>
  <c r="EK315" i="3" s="1"/>
  <c r="EK317" i="3" s="1"/>
  <c r="EK309" i="3"/>
  <c r="EK306" i="3"/>
  <c r="BB298" i="3"/>
  <c r="BB312" i="3"/>
  <c r="BB315" i="3" s="1"/>
  <c r="BB317" i="3" s="1"/>
  <c r="BB309" i="3"/>
  <c r="BB306" i="3"/>
  <c r="BB327" i="3"/>
  <c r="BB334" i="3" s="1"/>
  <c r="BB294" i="3"/>
  <c r="DL298" i="3"/>
  <c r="FM320" i="3"/>
  <c r="BR320" i="3"/>
  <c r="BQ298" i="3"/>
  <c r="DL306" i="3"/>
  <c r="DL312" i="3"/>
  <c r="DL315" i="3" s="1"/>
  <c r="DL317" i="3" s="1"/>
  <c r="DL309" i="3"/>
  <c r="FN320" i="3"/>
  <c r="EJ312" i="3"/>
  <c r="EJ315" i="3" s="1"/>
  <c r="EJ317" i="3" s="1"/>
  <c r="EJ306" i="3"/>
  <c r="EJ309" i="3"/>
  <c r="FI320" i="3"/>
  <c r="EU298" i="3"/>
  <c r="BH320" i="3"/>
  <c r="DF303" i="3"/>
  <c r="DF298" i="3"/>
  <c r="BQ309" i="3"/>
  <c r="BQ312" i="3"/>
  <c r="BQ315" i="3" s="1"/>
  <c r="BQ317" i="3" s="1"/>
  <c r="BQ306" i="3"/>
  <c r="EF306" i="3"/>
  <c r="EF320" i="3" s="1"/>
  <c r="BQ327" i="3"/>
  <c r="BQ334" i="3" s="1"/>
  <c r="BQ294" i="3"/>
  <c r="DO306" i="3"/>
  <c r="DO309" i="3"/>
  <c r="DO312" i="3"/>
  <c r="DO315" i="3" s="1"/>
  <c r="DO317" i="3" s="1"/>
  <c r="AP318" i="3"/>
  <c r="AP306" i="3"/>
  <c r="AP320" i="3" s="1"/>
  <c r="FU320" i="3"/>
  <c r="AA320" i="3"/>
  <c r="FP320" i="3"/>
  <c r="BG306" i="3"/>
  <c r="BG320" i="3" s="1"/>
  <c r="DJ306" i="3"/>
  <c r="DJ320" i="3" s="1"/>
  <c r="CM320" i="3"/>
  <c r="DK306" i="3"/>
  <c r="DK309" i="3"/>
  <c r="DK312" i="3"/>
  <c r="DK315" i="3" s="1"/>
  <c r="DK317" i="3" s="1"/>
  <c r="BN303" i="3"/>
  <c r="BN298" i="3"/>
  <c r="EL309" i="3"/>
  <c r="EL312" i="3"/>
  <c r="EL315" i="3" s="1"/>
  <c r="EL317" i="3" s="1"/>
  <c r="EL306" i="3"/>
  <c r="DZ320" i="3"/>
  <c r="DM320" i="3"/>
  <c r="L318" i="3"/>
  <c r="L306" i="3"/>
  <c r="L320" i="3" s="1"/>
  <c r="L327" i="3"/>
  <c r="L334" i="3" s="1"/>
  <c r="L294" i="3"/>
  <c r="BK294" i="3"/>
  <c r="BK327" i="3"/>
  <c r="BK334" i="3" s="1"/>
  <c r="EU312" i="3"/>
  <c r="EU315" i="3" s="1"/>
  <c r="EU317" i="3" s="1"/>
  <c r="EU309" i="3"/>
  <c r="EU306" i="3"/>
  <c r="DE320" i="3"/>
  <c r="BK298" i="3"/>
  <c r="DQ320" i="3"/>
  <c r="BK312" i="3"/>
  <c r="BK315" i="3" s="1"/>
  <c r="BK317" i="3" s="1"/>
  <c r="BK309" i="3"/>
  <c r="BK306" i="3"/>
  <c r="BG327" i="3"/>
  <c r="BG334" i="3" s="1"/>
  <c r="BG294" i="3"/>
  <c r="AO298" i="3"/>
  <c r="AO312" i="3"/>
  <c r="AO315" i="3" s="1"/>
  <c r="AO317" i="3" s="1"/>
  <c r="AO309" i="3"/>
  <c r="AO306" i="3"/>
  <c r="P309" i="3"/>
  <c r="P306" i="3"/>
  <c r="P312" i="3"/>
  <c r="P315" i="3" s="1"/>
  <c r="P317" i="3" s="1"/>
  <c r="EL298" i="3"/>
  <c r="AR320" i="3"/>
  <c r="AM320" i="3"/>
  <c r="BN327" i="3"/>
  <c r="BN334" i="3" s="1"/>
  <c r="BN294" i="3"/>
  <c r="FV320" i="3"/>
  <c r="F309" i="3"/>
  <c r="F306" i="3"/>
  <c r="F312" i="3"/>
  <c r="F315" i="3" s="1"/>
  <c r="F317" i="3" s="1"/>
  <c r="CZ312" i="3"/>
  <c r="CZ315" i="3" s="1"/>
  <c r="CZ317" i="3" s="1"/>
  <c r="CZ306" i="3"/>
  <c r="CZ309" i="3"/>
  <c r="C259" i="3"/>
  <c r="C144" i="1" s="1"/>
  <c r="FZ144" i="1" s="1"/>
  <c r="GB144" i="1" s="1"/>
  <c r="ED320" i="3"/>
  <c r="AY320" i="3"/>
  <c r="C145" i="1" l="1"/>
  <c r="C146" i="1" s="1"/>
  <c r="D153" i="7"/>
  <c r="C264" i="9"/>
  <c r="C289" i="9"/>
  <c r="FZ259" i="9"/>
  <c r="GB259" i="9" s="1"/>
  <c r="H76" i="7"/>
  <c r="C166" i="7"/>
  <c r="H78" i="7" s="1"/>
  <c r="C180" i="7"/>
  <c r="H90" i="7" s="1"/>
  <c r="C168" i="7"/>
  <c r="H80" i="7" s="1"/>
  <c r="C184" i="7"/>
  <c r="H93" i="7" s="1"/>
  <c r="H81" i="7"/>
  <c r="C174" i="7"/>
  <c r="C153" i="7"/>
  <c r="D166" i="7"/>
  <c r="I78" i="7" s="1"/>
  <c r="I76" i="7"/>
  <c r="D180" i="7"/>
  <c r="I90" i="7" s="1"/>
  <c r="D168" i="7"/>
  <c r="I80" i="7" s="1"/>
  <c r="D184" i="7"/>
  <c r="I93" i="7" s="1"/>
  <c r="I81" i="7"/>
  <c r="D174" i="7"/>
  <c r="DN320" i="3"/>
  <c r="AU306" i="3"/>
  <c r="AU309" i="3"/>
  <c r="AU312" i="3"/>
  <c r="AU315" i="3" s="1"/>
  <c r="AU317" i="3" s="1"/>
  <c r="EK320" i="3"/>
  <c r="BB320" i="3"/>
  <c r="FK306" i="3"/>
  <c r="FK312" i="3"/>
  <c r="FK315" i="3" s="1"/>
  <c r="FK317" i="3" s="1"/>
  <c r="FK309" i="3"/>
  <c r="EJ320" i="3"/>
  <c r="DL320" i="3"/>
  <c r="BQ320" i="3"/>
  <c r="DF312" i="3"/>
  <c r="DF315" i="3" s="1"/>
  <c r="DF317" i="3" s="1"/>
  <c r="DF309" i="3"/>
  <c r="DF306" i="3"/>
  <c r="BK320" i="3"/>
  <c r="DO320" i="3"/>
  <c r="EL320" i="3"/>
  <c r="DK320" i="3"/>
  <c r="C289" i="3"/>
  <c r="P320" i="3"/>
  <c r="AO320" i="3"/>
  <c r="EU320" i="3"/>
  <c r="BN312" i="3"/>
  <c r="BN315" i="3" s="1"/>
  <c r="BN317" i="3" s="1"/>
  <c r="BN309" i="3"/>
  <c r="BN306" i="3"/>
  <c r="FZ259" i="3"/>
  <c r="GB259" i="3" s="1"/>
  <c r="C264" i="3"/>
  <c r="FZ264" i="3" s="1"/>
  <c r="CZ320" i="3"/>
  <c r="F320" i="3"/>
  <c r="C82" i="9" l="1"/>
  <c r="FZ82" i="9" s="1"/>
  <c r="C296" i="9"/>
  <c r="C303" i="9"/>
  <c r="FZ289" i="9"/>
  <c r="C270" i="9"/>
  <c r="C273" i="9" s="1"/>
  <c r="FZ264" i="9"/>
  <c r="C177" i="7"/>
  <c r="H84" i="7"/>
  <c r="D177" i="7"/>
  <c r="I84" i="7"/>
  <c r="C172" i="7"/>
  <c r="D172" i="7"/>
  <c r="FZ289" i="3"/>
  <c r="GB289" i="3" s="1"/>
  <c r="C82" i="3"/>
  <c r="FZ82" i="3" s="1"/>
  <c r="C147" i="1"/>
  <c r="C151" i="1" s="1"/>
  <c r="C152" i="1" s="1"/>
  <c r="AU320" i="3"/>
  <c r="FK320" i="3"/>
  <c r="DF320" i="3"/>
  <c r="FZ143" i="1"/>
  <c r="GB143" i="1" s="1"/>
  <c r="C270" i="3"/>
  <c r="C273" i="3" s="1"/>
  <c r="C281" i="3" s="1"/>
  <c r="FZ281" i="3" s="1"/>
  <c r="BN320" i="3"/>
  <c r="C296" i="3"/>
  <c r="C303" i="3"/>
  <c r="FZ337" i="3"/>
  <c r="FZ296" i="9" l="1"/>
  <c r="GB289" i="9"/>
  <c r="C281" i="9"/>
  <c r="C290" i="9"/>
  <c r="C326" i="9"/>
  <c r="FZ273" i="9"/>
  <c r="FZ303" i="9"/>
  <c r="C309" i="9"/>
  <c r="C312" i="9"/>
  <c r="C315" i="9" s="1"/>
  <c r="FY315" i="9" s="1"/>
  <c r="I87" i="7"/>
  <c r="D179" i="7"/>
  <c r="H87" i="7"/>
  <c r="C179" i="7"/>
  <c r="FZ296" i="3"/>
  <c r="C162" i="1"/>
  <c r="C158" i="1"/>
  <c r="C169" i="1" s="1"/>
  <c r="C184" i="1" s="1"/>
  <c r="C326" i="3"/>
  <c r="C290" i="3"/>
  <c r="FZ290" i="3" s="1"/>
  <c r="FZ273" i="3"/>
  <c r="C38" i="3"/>
  <c r="C309" i="3"/>
  <c r="C312" i="3"/>
  <c r="C315" i="3" s="1"/>
  <c r="C317" i="3" s="1"/>
  <c r="C275" i="3"/>
  <c r="FZ275" i="3" s="1"/>
  <c r="C285" i="3"/>
  <c r="C170" i="1" l="1"/>
  <c r="C174" i="1"/>
  <c r="C177" i="1" s="1"/>
  <c r="C179" i="1" s="1"/>
  <c r="FY317" i="9"/>
  <c r="FY320" i="9"/>
  <c r="C317" i="9"/>
  <c r="FZ290" i="9"/>
  <c r="C304" i="9"/>
  <c r="C292" i="9"/>
  <c r="FZ292" i="9" s="1"/>
  <c r="C275" i="9"/>
  <c r="FZ275" i="9" s="1"/>
  <c r="FZ281" i="9"/>
  <c r="C285" i="9"/>
  <c r="FZ310" i="9"/>
  <c r="FZ309" i="9"/>
  <c r="GB303" i="9"/>
  <c r="H89" i="7"/>
  <c r="C182" i="7"/>
  <c r="H92" i="7" s="1"/>
  <c r="I89" i="7"/>
  <c r="D182" i="7"/>
  <c r="I92" i="7" s="1"/>
  <c r="C50" i="1"/>
  <c r="C153" i="1"/>
  <c r="C304" i="3"/>
  <c r="C306" i="3" s="1"/>
  <c r="C320" i="3" s="1"/>
  <c r="C292" i="3"/>
  <c r="C298" i="3" s="1"/>
  <c r="FY298" i="3" s="1"/>
  <c r="FZ285" i="3"/>
  <c r="C327" i="3"/>
  <c r="C334" i="3" s="1"/>
  <c r="C294" i="3"/>
  <c r="FZ294" i="3" s="1"/>
  <c r="FZ300" i="3"/>
  <c r="C318" i="3" l="1"/>
  <c r="FZ318" i="3" s="1"/>
  <c r="FZ285" i="9"/>
  <c r="C327" i="9"/>
  <c r="C334" i="9" s="1"/>
  <c r="C294" i="9"/>
  <c r="FZ294" i="9" s="1"/>
  <c r="C298" i="9"/>
  <c r="FY298" i="9" s="1"/>
  <c r="C318" i="9"/>
  <c r="FZ318" i="9" s="1"/>
  <c r="FZ304" i="9"/>
  <c r="GB304" i="9" s="1"/>
  <c r="C306" i="9"/>
  <c r="FZ317" i="9"/>
  <c r="FZ292" i="3"/>
  <c r="FZ304" i="3"/>
  <c r="GB304" i="3" s="1"/>
  <c r="FZ303" i="3"/>
  <c r="FY315" i="3"/>
  <c r="C320" i="9" l="1"/>
  <c r="FZ320" i="9" s="1"/>
  <c r="FZ306" i="9"/>
  <c r="GB306" i="9" s="1"/>
  <c r="FZ306" i="3"/>
  <c r="GB306" i="3" s="1"/>
  <c r="FY320" i="3"/>
  <c r="FY317" i="3"/>
  <c r="FZ317" i="3" s="1"/>
  <c r="FZ310" i="3"/>
  <c r="FZ309" i="3"/>
  <c r="GB303" i="3"/>
  <c r="FZ320" i="3" l="1"/>
  <c r="FZ42" i="1" l="1"/>
  <c r="FY184" i="1" l="1"/>
  <c r="FX175" i="1"/>
  <c r="FW175" i="1"/>
  <c r="FV175" i="1"/>
  <c r="FU175" i="1"/>
  <c r="FT175" i="1"/>
  <c r="FS175" i="1"/>
  <c r="FR175" i="1"/>
  <c r="FQ175" i="1"/>
  <c r="FP175" i="1"/>
  <c r="FO175" i="1"/>
  <c r="FN175" i="1"/>
  <c r="FM175" i="1"/>
  <c r="FL175" i="1"/>
  <c r="FK175" i="1"/>
  <c r="FJ175" i="1"/>
  <c r="FI175" i="1"/>
  <c r="FH175" i="1"/>
  <c r="FG175" i="1"/>
  <c r="FF175" i="1"/>
  <c r="FE175" i="1"/>
  <c r="FD175" i="1"/>
  <c r="FC175" i="1"/>
  <c r="FB175" i="1"/>
  <c r="FA175" i="1"/>
  <c r="EZ175" i="1"/>
  <c r="EY175" i="1"/>
  <c r="EX175" i="1"/>
  <c r="EW175" i="1"/>
  <c r="EV175" i="1"/>
  <c r="EU175" i="1"/>
  <c r="ET175" i="1"/>
  <c r="ES175" i="1"/>
  <c r="ER175" i="1"/>
  <c r="EQ175" i="1"/>
  <c r="EP175" i="1"/>
  <c r="EO175" i="1"/>
  <c r="EN175" i="1"/>
  <c r="EM175" i="1"/>
  <c r="EL175" i="1"/>
  <c r="EK175" i="1"/>
  <c r="EJ175" i="1"/>
  <c r="EI175" i="1"/>
  <c r="EH175" i="1"/>
  <c r="EG175" i="1"/>
  <c r="EF175" i="1"/>
  <c r="EE175" i="1"/>
  <c r="ED175" i="1"/>
  <c r="EC175" i="1"/>
  <c r="EB175" i="1"/>
  <c r="EA175" i="1"/>
  <c r="DZ175" i="1"/>
  <c r="DY175" i="1"/>
  <c r="DX175" i="1"/>
  <c r="DW175" i="1"/>
  <c r="DV175" i="1"/>
  <c r="DU175" i="1"/>
  <c r="DT175" i="1"/>
  <c r="DS175" i="1"/>
  <c r="DR175" i="1"/>
  <c r="DQ175" i="1"/>
  <c r="DP175" i="1"/>
  <c r="DO175" i="1"/>
  <c r="DN175" i="1"/>
  <c r="DM175" i="1"/>
  <c r="DL175" i="1"/>
  <c r="DK175" i="1"/>
  <c r="DJ175" i="1"/>
  <c r="DI175" i="1"/>
  <c r="DH175" i="1"/>
  <c r="DG175" i="1"/>
  <c r="DF175" i="1"/>
  <c r="DE175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FX181" i="1" l="1"/>
  <c r="FW181" i="1"/>
  <c r="FV181" i="1"/>
  <c r="FU181" i="1"/>
  <c r="FT181" i="1"/>
  <c r="FS181" i="1"/>
  <c r="FR181" i="1"/>
  <c r="FQ181" i="1"/>
  <c r="FP181" i="1"/>
  <c r="FO181" i="1"/>
  <c r="FN181" i="1"/>
  <c r="FM181" i="1"/>
  <c r="FL181" i="1"/>
  <c r="FK181" i="1"/>
  <c r="FJ181" i="1"/>
  <c r="FI181" i="1"/>
  <c r="FH181" i="1"/>
  <c r="FG181" i="1"/>
  <c r="FF181" i="1"/>
  <c r="FE181" i="1"/>
  <c r="FD181" i="1"/>
  <c r="FC181" i="1"/>
  <c r="FB181" i="1"/>
  <c r="FA181" i="1"/>
  <c r="EZ181" i="1"/>
  <c r="EY181" i="1"/>
  <c r="EX181" i="1"/>
  <c r="EW181" i="1"/>
  <c r="EV181" i="1"/>
  <c r="EU181" i="1"/>
  <c r="ET181" i="1"/>
  <c r="ES181" i="1"/>
  <c r="ER181" i="1"/>
  <c r="EQ181" i="1"/>
  <c r="EP181" i="1"/>
  <c r="EO181" i="1"/>
  <c r="EN181" i="1"/>
  <c r="EM181" i="1"/>
  <c r="EL181" i="1"/>
  <c r="EK181" i="1"/>
  <c r="EJ181" i="1"/>
  <c r="EI181" i="1"/>
  <c r="EH181" i="1"/>
  <c r="EG181" i="1"/>
  <c r="EF181" i="1"/>
  <c r="EE181" i="1"/>
  <c r="ED181" i="1"/>
  <c r="EC181" i="1"/>
  <c r="EB181" i="1"/>
  <c r="EA181" i="1"/>
  <c r="DZ181" i="1"/>
  <c r="DY181" i="1"/>
  <c r="DX181" i="1"/>
  <c r="DW181" i="1"/>
  <c r="DV181" i="1"/>
  <c r="DU181" i="1"/>
  <c r="DT181" i="1"/>
  <c r="DS181" i="1"/>
  <c r="DR181" i="1"/>
  <c r="DQ181" i="1"/>
  <c r="DP181" i="1"/>
  <c r="DO181" i="1"/>
  <c r="DN181" i="1"/>
  <c r="DM181" i="1"/>
  <c r="DL181" i="1"/>
  <c r="DK181" i="1"/>
  <c r="DJ181" i="1"/>
  <c r="DI181" i="1"/>
  <c r="DH181" i="1"/>
  <c r="DG181" i="1"/>
  <c r="DF181" i="1"/>
  <c r="DE181" i="1"/>
  <c r="DD181" i="1"/>
  <c r="DC181" i="1"/>
  <c r="DB181" i="1"/>
  <c r="DA181" i="1"/>
  <c r="CZ181" i="1"/>
  <c r="CY181" i="1"/>
  <c r="CX181" i="1"/>
  <c r="CW181" i="1"/>
  <c r="CV181" i="1"/>
  <c r="CU181" i="1"/>
  <c r="CT181" i="1"/>
  <c r="CS181" i="1"/>
  <c r="CR181" i="1"/>
  <c r="CQ181" i="1"/>
  <c r="CP181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GB165" i="1" l="1"/>
  <c r="FZ181" i="1"/>
  <c r="FX132" i="1" l="1"/>
  <c r="FW132" i="1"/>
  <c r="FV132" i="1"/>
  <c r="FU132" i="1"/>
  <c r="FT132" i="1"/>
  <c r="FS132" i="1"/>
  <c r="FR132" i="1"/>
  <c r="FQ132" i="1"/>
  <c r="FP132" i="1"/>
  <c r="FO132" i="1"/>
  <c r="FN132" i="1"/>
  <c r="FM132" i="1"/>
  <c r="FL132" i="1"/>
  <c r="FK132" i="1"/>
  <c r="FJ132" i="1"/>
  <c r="FI132" i="1"/>
  <c r="FH132" i="1"/>
  <c r="FG132" i="1"/>
  <c r="FF132" i="1"/>
  <c r="FE132" i="1"/>
  <c r="FD132" i="1"/>
  <c r="FC132" i="1"/>
  <c r="FB132" i="1"/>
  <c r="FA132" i="1"/>
  <c r="EZ132" i="1"/>
  <c r="EY132" i="1"/>
  <c r="EX132" i="1"/>
  <c r="EW132" i="1"/>
  <c r="EV132" i="1"/>
  <c r="EU132" i="1"/>
  <c r="ET132" i="1"/>
  <c r="ES132" i="1"/>
  <c r="ER132" i="1"/>
  <c r="EQ132" i="1"/>
  <c r="EP132" i="1"/>
  <c r="EO132" i="1"/>
  <c r="EN132" i="1"/>
  <c r="EM132" i="1"/>
  <c r="EL132" i="1"/>
  <c r="EK132" i="1"/>
  <c r="EJ132" i="1"/>
  <c r="EI132" i="1"/>
  <c r="EH132" i="1"/>
  <c r="EG132" i="1"/>
  <c r="EF132" i="1"/>
  <c r="EE132" i="1"/>
  <c r="ED132" i="1"/>
  <c r="EC132" i="1"/>
  <c r="EB132" i="1"/>
  <c r="EA132" i="1"/>
  <c r="DZ132" i="1"/>
  <c r="DY132" i="1"/>
  <c r="DX132" i="1"/>
  <c r="DW132" i="1"/>
  <c r="DV132" i="1"/>
  <c r="DU132" i="1"/>
  <c r="DT132" i="1"/>
  <c r="DS132" i="1"/>
  <c r="DR132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FX126" i="1"/>
  <c r="FW126" i="1"/>
  <c r="FV126" i="1"/>
  <c r="FU126" i="1"/>
  <c r="FT126" i="1"/>
  <c r="FS126" i="1"/>
  <c r="FR126" i="1"/>
  <c r="FQ126" i="1"/>
  <c r="FP126" i="1"/>
  <c r="FO126" i="1"/>
  <c r="FN126" i="1"/>
  <c r="FM126" i="1"/>
  <c r="FL126" i="1"/>
  <c r="FK126" i="1"/>
  <c r="FJ126" i="1"/>
  <c r="FI126" i="1"/>
  <c r="FH126" i="1"/>
  <c r="FG126" i="1"/>
  <c r="FF126" i="1"/>
  <c r="FE126" i="1"/>
  <c r="FD126" i="1"/>
  <c r="FC126" i="1"/>
  <c r="FB126" i="1"/>
  <c r="FA126" i="1"/>
  <c r="EZ126" i="1"/>
  <c r="EY126" i="1"/>
  <c r="EX126" i="1"/>
  <c r="EW126" i="1"/>
  <c r="EV126" i="1"/>
  <c r="EU126" i="1"/>
  <c r="ET126" i="1"/>
  <c r="ES126" i="1"/>
  <c r="ER126" i="1"/>
  <c r="EQ126" i="1"/>
  <c r="EP126" i="1"/>
  <c r="EO126" i="1"/>
  <c r="EN126" i="1"/>
  <c r="EM126" i="1"/>
  <c r="EL126" i="1"/>
  <c r="EK126" i="1"/>
  <c r="EJ126" i="1"/>
  <c r="EI126" i="1"/>
  <c r="EH126" i="1"/>
  <c r="EG126" i="1"/>
  <c r="EF126" i="1"/>
  <c r="EE126" i="1"/>
  <c r="ED126" i="1"/>
  <c r="EC126" i="1"/>
  <c r="EB126" i="1"/>
  <c r="EA126" i="1"/>
  <c r="DZ126" i="1"/>
  <c r="DY126" i="1"/>
  <c r="DX126" i="1"/>
  <c r="DW126" i="1"/>
  <c r="DV126" i="1"/>
  <c r="DU126" i="1"/>
  <c r="DT126" i="1"/>
  <c r="DS126" i="1"/>
  <c r="DR126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FX115" i="1"/>
  <c r="FW115" i="1"/>
  <c r="FV115" i="1"/>
  <c r="FU115" i="1"/>
  <c r="FT115" i="1"/>
  <c r="FS115" i="1"/>
  <c r="FR115" i="1"/>
  <c r="FQ115" i="1"/>
  <c r="FP115" i="1"/>
  <c r="FO115" i="1"/>
  <c r="FN115" i="1"/>
  <c r="FM115" i="1"/>
  <c r="FL115" i="1"/>
  <c r="FK115" i="1"/>
  <c r="FJ115" i="1"/>
  <c r="FI115" i="1"/>
  <c r="FH115" i="1"/>
  <c r="FG115" i="1"/>
  <c r="FF115" i="1"/>
  <c r="FE115" i="1"/>
  <c r="FD115" i="1"/>
  <c r="FC115" i="1"/>
  <c r="FB115" i="1"/>
  <c r="FA115" i="1"/>
  <c r="EZ115" i="1"/>
  <c r="EY115" i="1"/>
  <c r="EX115" i="1"/>
  <c r="EW115" i="1"/>
  <c r="EV115" i="1"/>
  <c r="EU115" i="1"/>
  <c r="ET115" i="1"/>
  <c r="ES115" i="1"/>
  <c r="ER115" i="1"/>
  <c r="EQ115" i="1"/>
  <c r="EP115" i="1"/>
  <c r="EO115" i="1"/>
  <c r="EN115" i="1"/>
  <c r="EM115" i="1"/>
  <c r="EL115" i="1"/>
  <c r="EK115" i="1"/>
  <c r="EJ115" i="1"/>
  <c r="EI115" i="1"/>
  <c r="EH115" i="1"/>
  <c r="EG115" i="1"/>
  <c r="EF115" i="1"/>
  <c r="EE115" i="1"/>
  <c r="ED115" i="1"/>
  <c r="EC115" i="1"/>
  <c r="EB115" i="1"/>
  <c r="EA115" i="1"/>
  <c r="DZ115" i="1"/>
  <c r="DY115" i="1"/>
  <c r="DX115" i="1"/>
  <c r="DW115" i="1"/>
  <c r="DV115" i="1"/>
  <c r="DU115" i="1"/>
  <c r="DT115" i="1"/>
  <c r="DS115" i="1"/>
  <c r="DR115" i="1"/>
  <c r="DQ115" i="1"/>
  <c r="DP115" i="1"/>
  <c r="DO115" i="1"/>
  <c r="DN115" i="1"/>
  <c r="DM115" i="1"/>
  <c r="DL115" i="1"/>
  <c r="DK115" i="1"/>
  <c r="DJ115" i="1"/>
  <c r="DI115" i="1"/>
  <c r="DH115" i="1"/>
  <c r="DG115" i="1"/>
  <c r="DF115" i="1"/>
  <c r="DE115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FX114" i="1"/>
  <c r="FW114" i="1"/>
  <c r="FV114" i="1"/>
  <c r="FU114" i="1"/>
  <c r="FT114" i="1"/>
  <c r="FS114" i="1"/>
  <c r="FR114" i="1"/>
  <c r="FQ114" i="1"/>
  <c r="FP114" i="1"/>
  <c r="FO114" i="1"/>
  <c r="FN114" i="1"/>
  <c r="FM114" i="1"/>
  <c r="FL114" i="1"/>
  <c r="FK114" i="1"/>
  <c r="FJ114" i="1"/>
  <c r="FI114" i="1"/>
  <c r="FH114" i="1"/>
  <c r="FG114" i="1"/>
  <c r="FF114" i="1"/>
  <c r="FE114" i="1"/>
  <c r="FD114" i="1"/>
  <c r="FC114" i="1"/>
  <c r="FB114" i="1"/>
  <c r="FA114" i="1"/>
  <c r="EZ114" i="1"/>
  <c r="EY114" i="1"/>
  <c r="EX114" i="1"/>
  <c r="EW114" i="1"/>
  <c r="EV114" i="1"/>
  <c r="EU114" i="1"/>
  <c r="ET114" i="1"/>
  <c r="ES114" i="1"/>
  <c r="ER114" i="1"/>
  <c r="EQ114" i="1"/>
  <c r="EP114" i="1"/>
  <c r="EO114" i="1"/>
  <c r="EN114" i="1"/>
  <c r="EM114" i="1"/>
  <c r="EL114" i="1"/>
  <c r="EK114" i="1"/>
  <c r="EJ114" i="1"/>
  <c r="EI114" i="1"/>
  <c r="EH114" i="1"/>
  <c r="EG114" i="1"/>
  <c r="EF114" i="1"/>
  <c r="EE114" i="1"/>
  <c r="ED114" i="1"/>
  <c r="EC114" i="1"/>
  <c r="EB114" i="1"/>
  <c r="EA114" i="1"/>
  <c r="DZ114" i="1"/>
  <c r="DY114" i="1"/>
  <c r="DX114" i="1"/>
  <c r="DW114" i="1"/>
  <c r="DV114" i="1"/>
  <c r="DU114" i="1"/>
  <c r="DT114" i="1"/>
  <c r="DS114" i="1"/>
  <c r="DR114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FX107" i="1"/>
  <c r="FW107" i="1"/>
  <c r="FV107" i="1"/>
  <c r="FU107" i="1"/>
  <c r="FT107" i="1"/>
  <c r="FS107" i="1"/>
  <c r="FR107" i="1"/>
  <c r="FQ107" i="1"/>
  <c r="FP107" i="1"/>
  <c r="FO107" i="1"/>
  <c r="FN107" i="1"/>
  <c r="FM107" i="1"/>
  <c r="FL107" i="1"/>
  <c r="FK107" i="1"/>
  <c r="FJ107" i="1"/>
  <c r="FI107" i="1"/>
  <c r="FH107" i="1"/>
  <c r="FG107" i="1"/>
  <c r="FF107" i="1"/>
  <c r="FE107" i="1"/>
  <c r="FD107" i="1"/>
  <c r="FC107" i="1"/>
  <c r="FB107" i="1"/>
  <c r="FA107" i="1"/>
  <c r="EZ107" i="1"/>
  <c r="EY107" i="1"/>
  <c r="EX107" i="1"/>
  <c r="EW107" i="1"/>
  <c r="EV107" i="1"/>
  <c r="EU107" i="1"/>
  <c r="ET107" i="1"/>
  <c r="ES107" i="1"/>
  <c r="ER107" i="1"/>
  <c r="EQ107" i="1"/>
  <c r="EP107" i="1"/>
  <c r="EO107" i="1"/>
  <c r="EN107" i="1"/>
  <c r="EM107" i="1"/>
  <c r="EL107" i="1"/>
  <c r="EK107" i="1"/>
  <c r="EJ107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DW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FX84" i="1"/>
  <c r="FW84" i="1"/>
  <c r="FW95" i="1" s="1"/>
  <c r="FV84" i="1"/>
  <c r="FV102" i="1" s="1"/>
  <c r="FU84" i="1"/>
  <c r="FT84" i="1"/>
  <c r="FT102" i="1" s="1"/>
  <c r="FS84" i="1"/>
  <c r="FR84" i="1"/>
  <c r="FQ84" i="1"/>
  <c r="FP84" i="1"/>
  <c r="FO84" i="1"/>
  <c r="FN84" i="1"/>
  <c r="FM84" i="1"/>
  <c r="FL84" i="1"/>
  <c r="FK84" i="1"/>
  <c r="FJ84" i="1"/>
  <c r="FI84" i="1"/>
  <c r="FH84" i="1"/>
  <c r="FH95" i="1" s="1"/>
  <c r="FG84" i="1"/>
  <c r="FF84" i="1"/>
  <c r="FE84" i="1"/>
  <c r="FD84" i="1"/>
  <c r="FC84" i="1"/>
  <c r="FB84" i="1"/>
  <c r="FA84" i="1"/>
  <c r="EZ84" i="1"/>
  <c r="EY84" i="1"/>
  <c r="EX84" i="1"/>
  <c r="EW84" i="1"/>
  <c r="EV84" i="1"/>
  <c r="EU84" i="1"/>
  <c r="ET84" i="1"/>
  <c r="ES84" i="1"/>
  <c r="ER84" i="1"/>
  <c r="EQ84" i="1"/>
  <c r="EP84" i="1"/>
  <c r="EO84" i="1"/>
  <c r="EN84" i="1"/>
  <c r="EM84" i="1"/>
  <c r="EL84" i="1"/>
  <c r="EK84" i="1"/>
  <c r="EJ84" i="1"/>
  <c r="EJ95" i="1" s="1"/>
  <c r="EI84" i="1"/>
  <c r="EH84" i="1"/>
  <c r="EG84" i="1"/>
  <c r="EF84" i="1"/>
  <c r="EE84" i="1"/>
  <c r="ED84" i="1"/>
  <c r="EC84" i="1"/>
  <c r="EB84" i="1"/>
  <c r="EA84" i="1"/>
  <c r="DZ84" i="1"/>
  <c r="DY84" i="1"/>
  <c r="DX84" i="1"/>
  <c r="DX95" i="1" s="1"/>
  <c r="DW84" i="1"/>
  <c r="DV84" i="1"/>
  <c r="DU84" i="1"/>
  <c r="DT84" i="1"/>
  <c r="DS84" i="1"/>
  <c r="DR84" i="1"/>
  <c r="DQ84" i="1"/>
  <c r="DP84" i="1"/>
  <c r="DO84" i="1"/>
  <c r="DO95" i="1" s="1"/>
  <c r="DN84" i="1"/>
  <c r="DM84" i="1"/>
  <c r="DL84" i="1"/>
  <c r="DK84" i="1"/>
  <c r="DJ84" i="1"/>
  <c r="DI84" i="1"/>
  <c r="DH84" i="1"/>
  <c r="DG84" i="1"/>
  <c r="DF84" i="1"/>
  <c r="DE84" i="1"/>
  <c r="DD84" i="1"/>
  <c r="DC84" i="1"/>
  <c r="DC95" i="1" s="1"/>
  <c r="DB84" i="1"/>
  <c r="DA84" i="1"/>
  <c r="CZ84" i="1"/>
  <c r="CZ95" i="1" s="1"/>
  <c r="CY84" i="1"/>
  <c r="CX84" i="1"/>
  <c r="CX102" i="1" s="1"/>
  <c r="CW84" i="1"/>
  <c r="CV84" i="1"/>
  <c r="CU84" i="1"/>
  <c r="CT84" i="1"/>
  <c r="CS84" i="1"/>
  <c r="CS102" i="1" s="1"/>
  <c r="CR84" i="1"/>
  <c r="CQ84" i="1"/>
  <c r="CQ95" i="1" s="1"/>
  <c r="CP84" i="1"/>
  <c r="CP102" i="1" s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S95" i="1" s="1"/>
  <c r="BR84" i="1"/>
  <c r="BQ84" i="1"/>
  <c r="BP84" i="1"/>
  <c r="BO84" i="1"/>
  <c r="BN84" i="1"/>
  <c r="BM84" i="1"/>
  <c r="BL84" i="1"/>
  <c r="BK84" i="1"/>
  <c r="BJ84" i="1"/>
  <c r="BJ102" i="1" s="1"/>
  <c r="BI84" i="1"/>
  <c r="BH84" i="1"/>
  <c r="BG84" i="1"/>
  <c r="BG95" i="1" s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R95" i="1" s="1"/>
  <c r="AQ84" i="1"/>
  <c r="AP84" i="1"/>
  <c r="AO84" i="1"/>
  <c r="AN84" i="1"/>
  <c r="AM84" i="1"/>
  <c r="AL84" i="1"/>
  <c r="AK84" i="1"/>
  <c r="AJ84" i="1"/>
  <c r="AJ102" i="1" s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T95" i="1" s="1"/>
  <c r="S84" i="1"/>
  <c r="S95" i="1" s="1"/>
  <c r="R84" i="1"/>
  <c r="Q84" i="1"/>
  <c r="P84" i="1"/>
  <c r="O84" i="1"/>
  <c r="N84" i="1"/>
  <c r="M84" i="1"/>
  <c r="L84" i="1"/>
  <c r="K84" i="1"/>
  <c r="J84" i="1"/>
  <c r="I84" i="1"/>
  <c r="H84" i="1"/>
  <c r="H95" i="1" s="1"/>
  <c r="G84" i="1"/>
  <c r="F84" i="1"/>
  <c r="E84" i="1"/>
  <c r="D84" i="1"/>
  <c r="FX101" i="1"/>
  <c r="FW101" i="1"/>
  <c r="FV101" i="1"/>
  <c r="FU101" i="1"/>
  <c r="FT101" i="1"/>
  <c r="FS101" i="1"/>
  <c r="FR101" i="1"/>
  <c r="FQ101" i="1"/>
  <c r="FP101" i="1"/>
  <c r="FO101" i="1"/>
  <c r="FN101" i="1"/>
  <c r="FM101" i="1"/>
  <c r="FL101" i="1"/>
  <c r="FK101" i="1"/>
  <c r="FJ101" i="1"/>
  <c r="FI101" i="1"/>
  <c r="FH101" i="1"/>
  <c r="FG101" i="1"/>
  <c r="FF101" i="1"/>
  <c r="FE101" i="1"/>
  <c r="FD101" i="1"/>
  <c r="FC101" i="1"/>
  <c r="FB101" i="1"/>
  <c r="FA101" i="1"/>
  <c r="EZ101" i="1"/>
  <c r="EY101" i="1"/>
  <c r="EX101" i="1"/>
  <c r="EW101" i="1"/>
  <c r="EV101" i="1"/>
  <c r="EU101" i="1"/>
  <c r="ET101" i="1"/>
  <c r="ES101" i="1"/>
  <c r="ER101" i="1"/>
  <c r="EQ101" i="1"/>
  <c r="EP101" i="1"/>
  <c r="EO101" i="1"/>
  <c r="EN101" i="1"/>
  <c r="EM101" i="1"/>
  <c r="EL101" i="1"/>
  <c r="EK101" i="1"/>
  <c r="EJ101" i="1"/>
  <c r="EI101" i="1"/>
  <c r="EH101" i="1"/>
  <c r="EG101" i="1"/>
  <c r="EF101" i="1"/>
  <c r="EE101" i="1"/>
  <c r="ED101" i="1"/>
  <c r="EC101" i="1"/>
  <c r="EB101" i="1"/>
  <c r="EA101" i="1"/>
  <c r="DZ101" i="1"/>
  <c r="DY101" i="1"/>
  <c r="DX101" i="1"/>
  <c r="DW101" i="1"/>
  <c r="DV101" i="1"/>
  <c r="DU101" i="1"/>
  <c r="DT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FX93" i="1"/>
  <c r="FW93" i="1"/>
  <c r="FV93" i="1"/>
  <c r="FU93" i="1"/>
  <c r="FT93" i="1"/>
  <c r="FS93" i="1"/>
  <c r="FR93" i="1"/>
  <c r="FQ93" i="1"/>
  <c r="FP93" i="1"/>
  <c r="FO93" i="1"/>
  <c r="FN93" i="1"/>
  <c r="FM93" i="1"/>
  <c r="FL93" i="1"/>
  <c r="FK93" i="1"/>
  <c r="FJ93" i="1"/>
  <c r="FI93" i="1"/>
  <c r="FH93" i="1"/>
  <c r="FG93" i="1"/>
  <c r="FF93" i="1"/>
  <c r="FE93" i="1"/>
  <c r="FD93" i="1"/>
  <c r="FC93" i="1"/>
  <c r="FB93" i="1"/>
  <c r="FA93" i="1"/>
  <c r="EZ93" i="1"/>
  <c r="EY93" i="1"/>
  <c r="EX93" i="1"/>
  <c r="EW93" i="1"/>
  <c r="EV93" i="1"/>
  <c r="EU93" i="1"/>
  <c r="ET93" i="1"/>
  <c r="ES93" i="1"/>
  <c r="ER93" i="1"/>
  <c r="EQ93" i="1"/>
  <c r="EP93" i="1"/>
  <c r="EO93" i="1"/>
  <c r="EN93" i="1"/>
  <c r="EM93" i="1"/>
  <c r="EL93" i="1"/>
  <c r="EK93" i="1"/>
  <c r="EJ93" i="1"/>
  <c r="EI93" i="1"/>
  <c r="EH93" i="1"/>
  <c r="EG93" i="1"/>
  <c r="EF93" i="1"/>
  <c r="EE93" i="1"/>
  <c r="ED93" i="1"/>
  <c r="EC93" i="1"/>
  <c r="EB93" i="1"/>
  <c r="EA93" i="1"/>
  <c r="DZ93" i="1"/>
  <c r="DY93" i="1"/>
  <c r="DX93" i="1"/>
  <c r="DW93" i="1"/>
  <c r="DV93" i="1"/>
  <c r="DU93" i="1"/>
  <c r="DT93" i="1"/>
  <c r="DS93" i="1"/>
  <c r="DR93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FX90" i="1"/>
  <c r="FW90" i="1"/>
  <c r="FV90" i="1"/>
  <c r="FU90" i="1"/>
  <c r="FT90" i="1"/>
  <c r="FS90" i="1"/>
  <c r="FR90" i="1"/>
  <c r="FQ90" i="1"/>
  <c r="FP90" i="1"/>
  <c r="FO90" i="1"/>
  <c r="FN90" i="1"/>
  <c r="FM90" i="1"/>
  <c r="FL90" i="1"/>
  <c r="FK90" i="1"/>
  <c r="FJ90" i="1"/>
  <c r="FI90" i="1"/>
  <c r="FH90" i="1"/>
  <c r="FG90" i="1"/>
  <c r="FF90" i="1"/>
  <c r="FE90" i="1"/>
  <c r="FD90" i="1"/>
  <c r="FC90" i="1"/>
  <c r="FB90" i="1"/>
  <c r="FA90" i="1"/>
  <c r="EZ90" i="1"/>
  <c r="EY90" i="1"/>
  <c r="EX90" i="1"/>
  <c r="EW90" i="1"/>
  <c r="EV90" i="1"/>
  <c r="EU90" i="1"/>
  <c r="ET90" i="1"/>
  <c r="ES90" i="1"/>
  <c r="ER90" i="1"/>
  <c r="EQ90" i="1"/>
  <c r="EP90" i="1"/>
  <c r="EO90" i="1"/>
  <c r="EN90" i="1"/>
  <c r="EM90" i="1"/>
  <c r="EL90" i="1"/>
  <c r="EK90" i="1"/>
  <c r="EJ90" i="1"/>
  <c r="EI90" i="1"/>
  <c r="EH90" i="1"/>
  <c r="EG90" i="1"/>
  <c r="EF90" i="1"/>
  <c r="EE90" i="1"/>
  <c r="ED90" i="1"/>
  <c r="EC90" i="1"/>
  <c r="EB90" i="1"/>
  <c r="EA90" i="1"/>
  <c r="DZ90" i="1"/>
  <c r="DY90" i="1"/>
  <c r="DX90" i="1"/>
  <c r="DW90" i="1"/>
  <c r="DV90" i="1"/>
  <c r="DU90" i="1"/>
  <c r="DT90" i="1"/>
  <c r="DS90" i="1"/>
  <c r="DR90" i="1"/>
  <c r="DQ90" i="1"/>
  <c r="DP90" i="1"/>
  <c r="DO90" i="1"/>
  <c r="DN90" i="1"/>
  <c r="DM90" i="1"/>
  <c r="DL90" i="1"/>
  <c r="DK90" i="1"/>
  <c r="DJ90" i="1"/>
  <c r="DI90" i="1"/>
  <c r="DH90" i="1"/>
  <c r="DG90" i="1"/>
  <c r="DF90" i="1"/>
  <c r="DE90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FW89" i="1"/>
  <c r="FV89" i="1"/>
  <c r="FU89" i="1"/>
  <c r="FT89" i="1"/>
  <c r="FS89" i="1"/>
  <c r="FR89" i="1"/>
  <c r="FQ89" i="1"/>
  <c r="FP89" i="1"/>
  <c r="FO89" i="1"/>
  <c r="FN89" i="1"/>
  <c r="FM89" i="1"/>
  <c r="FL89" i="1"/>
  <c r="FK89" i="1"/>
  <c r="FJ89" i="1"/>
  <c r="FI89" i="1"/>
  <c r="FH89" i="1"/>
  <c r="FG89" i="1"/>
  <c r="FF89" i="1"/>
  <c r="FE89" i="1"/>
  <c r="FD89" i="1"/>
  <c r="FC89" i="1"/>
  <c r="FB89" i="1"/>
  <c r="FA89" i="1"/>
  <c r="EZ89" i="1"/>
  <c r="EY89" i="1"/>
  <c r="EX89" i="1"/>
  <c r="EW89" i="1"/>
  <c r="EV89" i="1"/>
  <c r="EU89" i="1"/>
  <c r="ET89" i="1"/>
  <c r="ES89" i="1"/>
  <c r="ER89" i="1"/>
  <c r="EQ89" i="1"/>
  <c r="EP89" i="1"/>
  <c r="EO89" i="1"/>
  <c r="EN89" i="1"/>
  <c r="EM89" i="1"/>
  <c r="EL89" i="1"/>
  <c r="EK89" i="1"/>
  <c r="EJ89" i="1"/>
  <c r="EI89" i="1"/>
  <c r="EH89" i="1"/>
  <c r="EG89" i="1"/>
  <c r="EF89" i="1"/>
  <c r="EE89" i="1"/>
  <c r="ED89" i="1"/>
  <c r="EC89" i="1"/>
  <c r="EB89" i="1"/>
  <c r="EA89" i="1"/>
  <c r="DZ89" i="1"/>
  <c r="DY89" i="1"/>
  <c r="DX89" i="1"/>
  <c r="DW89" i="1"/>
  <c r="DV89" i="1"/>
  <c r="DU89" i="1"/>
  <c r="DT89" i="1"/>
  <c r="DS89" i="1"/>
  <c r="DR89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DE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FZ101" i="1" l="1"/>
  <c r="AH110" i="1"/>
  <c r="AH111" i="1" s="1"/>
  <c r="AH108" i="1"/>
  <c r="CP110" i="1"/>
  <c r="CP111" i="1" s="1"/>
  <c r="CP108" i="1"/>
  <c r="EL110" i="1"/>
  <c r="EL111" i="1" s="1"/>
  <c r="EL108" i="1"/>
  <c r="FV110" i="1"/>
  <c r="FV111" i="1" s="1"/>
  <c r="FV108" i="1"/>
  <c r="J110" i="1"/>
  <c r="J111" i="1" s="1"/>
  <c r="J108" i="1"/>
  <c r="BR110" i="1"/>
  <c r="BR111" i="1" s="1"/>
  <c r="BR108" i="1"/>
  <c r="DB110" i="1"/>
  <c r="DB111" i="1" s="1"/>
  <c r="DB108" i="1"/>
  <c r="EX110" i="1"/>
  <c r="EX111" i="1" s="1"/>
  <c r="EX108" i="1"/>
  <c r="W108" i="1"/>
  <c r="W110" i="1"/>
  <c r="W111" i="1" s="1"/>
  <c r="AU108" i="1"/>
  <c r="AU110" i="1"/>
  <c r="AU111" i="1" s="1"/>
  <c r="BS108" i="1"/>
  <c r="BS110" i="1"/>
  <c r="BS111" i="1" s="1"/>
  <c r="DC108" i="1"/>
  <c r="DC110" i="1"/>
  <c r="DC111" i="1" s="1"/>
  <c r="EA108" i="1"/>
  <c r="EA110" i="1"/>
  <c r="EA111" i="1" s="1"/>
  <c r="EY108" i="1"/>
  <c r="EY110" i="1"/>
  <c r="EY111" i="1" s="1"/>
  <c r="V110" i="1"/>
  <c r="V111" i="1" s="1"/>
  <c r="V108" i="1"/>
  <c r="BF110" i="1"/>
  <c r="BF111" i="1" s="1"/>
  <c r="BF108" i="1"/>
  <c r="DN110" i="1"/>
  <c r="DN111" i="1" s="1"/>
  <c r="DN108" i="1"/>
  <c r="FZ115" i="1"/>
  <c r="K108" i="1"/>
  <c r="K110" i="1"/>
  <c r="K111" i="1" s="1"/>
  <c r="AI108" i="1"/>
  <c r="AI110" i="1"/>
  <c r="AI111" i="1" s="1"/>
  <c r="BG108" i="1"/>
  <c r="BG110" i="1"/>
  <c r="BG111" i="1" s="1"/>
  <c r="CE108" i="1"/>
  <c r="CE110" i="1"/>
  <c r="CE111" i="1" s="1"/>
  <c r="DO108" i="1"/>
  <c r="DO110" i="1"/>
  <c r="DO111" i="1" s="1"/>
  <c r="EM108" i="1"/>
  <c r="EM110" i="1"/>
  <c r="EM111" i="1" s="1"/>
  <c r="FK108" i="1"/>
  <c r="FK110" i="1"/>
  <c r="FK111" i="1" s="1"/>
  <c r="FW108" i="1"/>
  <c r="FW110" i="1"/>
  <c r="FW111" i="1" s="1"/>
  <c r="L110" i="1"/>
  <c r="L111" i="1" s="1"/>
  <c r="L108" i="1"/>
  <c r="X110" i="1"/>
  <c r="X111" i="1" s="1"/>
  <c r="X108" i="1"/>
  <c r="AJ110" i="1"/>
  <c r="AJ111" i="1" s="1"/>
  <c r="AJ108" i="1"/>
  <c r="AV110" i="1"/>
  <c r="AV111" i="1" s="1"/>
  <c r="AV108" i="1"/>
  <c r="BH110" i="1"/>
  <c r="BH111" i="1" s="1"/>
  <c r="BH108" i="1"/>
  <c r="BT110" i="1"/>
  <c r="BT111" i="1" s="1"/>
  <c r="BT108" i="1"/>
  <c r="CF108" i="1"/>
  <c r="CF110" i="1"/>
  <c r="CF111" i="1" s="1"/>
  <c r="CR108" i="1"/>
  <c r="CR110" i="1"/>
  <c r="CR111" i="1" s="1"/>
  <c r="DD108" i="1"/>
  <c r="DD110" i="1"/>
  <c r="DD111" i="1" s="1"/>
  <c r="DP110" i="1"/>
  <c r="DP111" i="1" s="1"/>
  <c r="DP108" i="1"/>
  <c r="EB110" i="1"/>
  <c r="EB111" i="1" s="1"/>
  <c r="EB108" i="1"/>
  <c r="EN108" i="1"/>
  <c r="EN110" i="1"/>
  <c r="EN111" i="1" s="1"/>
  <c r="EZ110" i="1"/>
  <c r="EZ111" i="1" s="1"/>
  <c r="EZ108" i="1"/>
  <c r="FL110" i="1"/>
  <c r="FL111" i="1" s="1"/>
  <c r="FL108" i="1"/>
  <c r="FX108" i="1"/>
  <c r="FX110" i="1"/>
  <c r="FX111" i="1" s="1"/>
  <c r="AT110" i="1"/>
  <c r="AT111" i="1" s="1"/>
  <c r="AT108" i="1"/>
  <c r="CD110" i="1"/>
  <c r="CD111" i="1" s="1"/>
  <c r="CD108" i="1"/>
  <c r="DZ110" i="1"/>
  <c r="DZ111" i="1" s="1"/>
  <c r="DZ108" i="1"/>
  <c r="FJ110" i="1"/>
  <c r="FJ111" i="1" s="1"/>
  <c r="FJ108" i="1"/>
  <c r="CQ108" i="1"/>
  <c r="CQ110" i="1"/>
  <c r="CQ111" i="1" s="1"/>
  <c r="M110" i="1"/>
  <c r="M111" i="1" s="1"/>
  <c r="M108" i="1"/>
  <c r="Y110" i="1"/>
  <c r="Y111" i="1" s="1"/>
  <c r="Y108" i="1"/>
  <c r="AK110" i="1"/>
  <c r="AK111" i="1" s="1"/>
  <c r="AK108" i="1"/>
  <c r="AW110" i="1"/>
  <c r="AW111" i="1" s="1"/>
  <c r="AW108" i="1"/>
  <c r="BI110" i="1"/>
  <c r="BI111" i="1" s="1"/>
  <c r="BI108" i="1"/>
  <c r="BU110" i="1"/>
  <c r="BU111" i="1" s="1"/>
  <c r="BU108" i="1"/>
  <c r="CG110" i="1"/>
  <c r="CG111" i="1" s="1"/>
  <c r="CG108" i="1"/>
  <c r="CS110" i="1"/>
  <c r="CS111" i="1" s="1"/>
  <c r="CS108" i="1"/>
  <c r="DE110" i="1"/>
  <c r="DE111" i="1" s="1"/>
  <c r="DE108" i="1"/>
  <c r="DQ110" i="1"/>
  <c r="DQ111" i="1" s="1"/>
  <c r="DQ108" i="1"/>
  <c r="EC110" i="1"/>
  <c r="EC111" i="1" s="1"/>
  <c r="EC108" i="1"/>
  <c r="EO110" i="1"/>
  <c r="EO111" i="1" s="1"/>
  <c r="EO108" i="1"/>
  <c r="FA110" i="1"/>
  <c r="FA111" i="1" s="1"/>
  <c r="FA108" i="1"/>
  <c r="FM110" i="1"/>
  <c r="FM111" i="1" s="1"/>
  <c r="FM108" i="1"/>
  <c r="FZ114" i="1"/>
  <c r="O110" i="1"/>
  <c r="O111" i="1" s="1"/>
  <c r="O108" i="1"/>
  <c r="BK108" i="1"/>
  <c r="BK110" i="1"/>
  <c r="BK111" i="1" s="1"/>
  <c r="DG110" i="1"/>
  <c r="DG111" i="1" s="1"/>
  <c r="DG108" i="1"/>
  <c r="Z110" i="1"/>
  <c r="Z111" i="1" s="1"/>
  <c r="Z108" i="1"/>
  <c r="CH110" i="1"/>
  <c r="CH111" i="1" s="1"/>
  <c r="CH108" i="1"/>
  <c r="DR110" i="1"/>
  <c r="DR111" i="1" s="1"/>
  <c r="DR108" i="1"/>
  <c r="FB108" i="1"/>
  <c r="FB110" i="1"/>
  <c r="FB111" i="1" s="1"/>
  <c r="AA108" i="1"/>
  <c r="AA110" i="1"/>
  <c r="AA111" i="1" s="1"/>
  <c r="CI108" i="1"/>
  <c r="CI110" i="1"/>
  <c r="CI111" i="1" s="1"/>
  <c r="EE108" i="1"/>
  <c r="EE110" i="1"/>
  <c r="EE111" i="1" s="1"/>
  <c r="FC108" i="1"/>
  <c r="FC110" i="1"/>
  <c r="FC111" i="1" s="1"/>
  <c r="D108" i="1"/>
  <c r="FZ107" i="1"/>
  <c r="D110" i="1"/>
  <c r="D111" i="1" s="1"/>
  <c r="P110" i="1"/>
  <c r="P111" i="1" s="1"/>
  <c r="P108" i="1"/>
  <c r="AB108" i="1"/>
  <c r="AB110" i="1"/>
  <c r="AB111" i="1" s="1"/>
  <c r="AN110" i="1"/>
  <c r="AN111" i="1" s="1"/>
  <c r="AN108" i="1"/>
  <c r="AZ108" i="1"/>
  <c r="AZ110" i="1"/>
  <c r="AZ111" i="1" s="1"/>
  <c r="BL108" i="1"/>
  <c r="BL110" i="1"/>
  <c r="BL111" i="1" s="1"/>
  <c r="BX108" i="1"/>
  <c r="BX110" i="1"/>
  <c r="BX111" i="1" s="1"/>
  <c r="CJ108" i="1"/>
  <c r="CJ110" i="1"/>
  <c r="CJ111" i="1" s="1"/>
  <c r="CV110" i="1"/>
  <c r="CV111" i="1" s="1"/>
  <c r="CV108" i="1"/>
  <c r="DH110" i="1"/>
  <c r="DH111" i="1" s="1"/>
  <c r="DH108" i="1"/>
  <c r="DT110" i="1"/>
  <c r="DT111" i="1" s="1"/>
  <c r="DT108" i="1"/>
  <c r="EF108" i="1"/>
  <c r="EF110" i="1"/>
  <c r="EF111" i="1" s="1"/>
  <c r="ER110" i="1"/>
  <c r="ER111" i="1" s="1"/>
  <c r="ER108" i="1"/>
  <c r="FD110" i="1"/>
  <c r="FD111" i="1" s="1"/>
  <c r="FD108" i="1"/>
  <c r="FP108" i="1"/>
  <c r="FP110" i="1"/>
  <c r="FP111" i="1" s="1"/>
  <c r="N108" i="1"/>
  <c r="N110" i="1"/>
  <c r="N111" i="1" s="1"/>
  <c r="AX110" i="1"/>
  <c r="AX111" i="1" s="1"/>
  <c r="AX108" i="1"/>
  <c r="BJ110" i="1"/>
  <c r="BJ111" i="1" s="1"/>
  <c r="BJ108" i="1"/>
  <c r="BV110" i="1"/>
  <c r="BV111" i="1" s="1"/>
  <c r="BV108" i="1"/>
  <c r="DF110" i="1"/>
  <c r="DF111" i="1" s="1"/>
  <c r="DF108" i="1"/>
  <c r="EP108" i="1"/>
  <c r="EP110" i="1"/>
  <c r="EP111" i="1" s="1"/>
  <c r="AY110" i="1"/>
  <c r="AY111" i="1" s="1"/>
  <c r="AY108" i="1"/>
  <c r="CU108" i="1"/>
  <c r="CU110" i="1"/>
  <c r="CU111" i="1" s="1"/>
  <c r="EQ108" i="1"/>
  <c r="EQ110" i="1"/>
  <c r="EQ111" i="1" s="1"/>
  <c r="E108" i="1"/>
  <c r="E110" i="1"/>
  <c r="E111" i="1" s="1"/>
  <c r="Q108" i="1"/>
  <c r="Q110" i="1"/>
  <c r="Q111" i="1" s="1"/>
  <c r="AC108" i="1"/>
  <c r="AC110" i="1"/>
  <c r="AC111" i="1" s="1"/>
  <c r="AO108" i="1"/>
  <c r="AO110" i="1"/>
  <c r="AO111" i="1" s="1"/>
  <c r="BA108" i="1"/>
  <c r="BA110" i="1"/>
  <c r="BA111" i="1" s="1"/>
  <c r="BM108" i="1"/>
  <c r="BM110" i="1"/>
  <c r="BM111" i="1" s="1"/>
  <c r="BY108" i="1"/>
  <c r="BY110" i="1"/>
  <c r="BY111" i="1" s="1"/>
  <c r="CK108" i="1"/>
  <c r="CK110" i="1"/>
  <c r="CK111" i="1" s="1"/>
  <c r="CW108" i="1"/>
  <c r="CW110" i="1"/>
  <c r="CW111" i="1" s="1"/>
  <c r="DI108" i="1"/>
  <c r="DI110" i="1"/>
  <c r="DI111" i="1" s="1"/>
  <c r="DU108" i="1"/>
  <c r="DU110" i="1"/>
  <c r="DU111" i="1" s="1"/>
  <c r="EG108" i="1"/>
  <c r="EG110" i="1"/>
  <c r="EG111" i="1" s="1"/>
  <c r="ES108" i="1"/>
  <c r="ES110" i="1"/>
  <c r="ES111" i="1" s="1"/>
  <c r="FE110" i="1"/>
  <c r="FE111" i="1" s="1"/>
  <c r="FE108" i="1"/>
  <c r="FQ110" i="1"/>
  <c r="FQ111" i="1" s="1"/>
  <c r="FQ108" i="1"/>
  <c r="AL110" i="1"/>
  <c r="AL111" i="1" s="1"/>
  <c r="AL108" i="1"/>
  <c r="CT110" i="1"/>
  <c r="CT111" i="1" s="1"/>
  <c r="CT108" i="1"/>
  <c r="ED108" i="1"/>
  <c r="ED110" i="1"/>
  <c r="ED111" i="1" s="1"/>
  <c r="FN110" i="1"/>
  <c r="FN111" i="1" s="1"/>
  <c r="FN108" i="1"/>
  <c r="AM108" i="1"/>
  <c r="AM110" i="1"/>
  <c r="AM111" i="1" s="1"/>
  <c r="BW110" i="1"/>
  <c r="BW111" i="1" s="1"/>
  <c r="BW108" i="1"/>
  <c r="DS110" i="1"/>
  <c r="DS111" i="1" s="1"/>
  <c r="DS108" i="1"/>
  <c r="FO110" i="1"/>
  <c r="FO111" i="1" s="1"/>
  <c r="FO108" i="1"/>
  <c r="F108" i="1"/>
  <c r="F110" i="1"/>
  <c r="F111" i="1" s="1"/>
  <c r="R108" i="1"/>
  <c r="R110" i="1"/>
  <c r="R111" i="1" s="1"/>
  <c r="AD108" i="1"/>
  <c r="AD110" i="1"/>
  <c r="AD111" i="1" s="1"/>
  <c r="AP108" i="1"/>
  <c r="AP110" i="1"/>
  <c r="AP111" i="1" s="1"/>
  <c r="BB108" i="1"/>
  <c r="BB110" i="1"/>
  <c r="BB111" i="1" s="1"/>
  <c r="BN108" i="1"/>
  <c r="BN110" i="1"/>
  <c r="BN111" i="1" s="1"/>
  <c r="BZ108" i="1"/>
  <c r="BZ110" i="1"/>
  <c r="BZ111" i="1" s="1"/>
  <c r="CL108" i="1"/>
  <c r="CL110" i="1"/>
  <c r="CL111" i="1" s="1"/>
  <c r="CX108" i="1"/>
  <c r="CX110" i="1"/>
  <c r="CX111" i="1" s="1"/>
  <c r="DJ108" i="1"/>
  <c r="DJ110" i="1"/>
  <c r="DJ111" i="1" s="1"/>
  <c r="DV108" i="1"/>
  <c r="DV110" i="1"/>
  <c r="DV111" i="1" s="1"/>
  <c r="EH108" i="1"/>
  <c r="EH110" i="1"/>
  <c r="EH111" i="1" s="1"/>
  <c r="ET108" i="1"/>
  <c r="ET110" i="1"/>
  <c r="ET111" i="1" s="1"/>
  <c r="FF108" i="1"/>
  <c r="FF110" i="1"/>
  <c r="FF111" i="1" s="1"/>
  <c r="FR108" i="1"/>
  <c r="FR110" i="1"/>
  <c r="FR111" i="1" s="1"/>
  <c r="S108" i="1"/>
  <c r="S110" i="1"/>
  <c r="S111" i="1" s="1"/>
  <c r="AQ108" i="1"/>
  <c r="AQ110" i="1"/>
  <c r="AQ111" i="1" s="1"/>
  <c r="BO108" i="1"/>
  <c r="BO110" i="1"/>
  <c r="BO111" i="1" s="1"/>
  <c r="CM108" i="1"/>
  <c r="CM110" i="1"/>
  <c r="CM111" i="1" s="1"/>
  <c r="DK108" i="1"/>
  <c r="DK110" i="1"/>
  <c r="DK111" i="1" s="1"/>
  <c r="EI108" i="1"/>
  <c r="EI110" i="1"/>
  <c r="EI111" i="1" s="1"/>
  <c r="FS108" i="1"/>
  <c r="FS110" i="1"/>
  <c r="FS111" i="1" s="1"/>
  <c r="H110" i="1"/>
  <c r="H111" i="1" s="1"/>
  <c r="H108" i="1"/>
  <c r="T108" i="1"/>
  <c r="T110" i="1"/>
  <c r="T111" i="1" s="1"/>
  <c r="AF110" i="1"/>
  <c r="AF111" i="1" s="1"/>
  <c r="AF108" i="1"/>
  <c r="AR110" i="1"/>
  <c r="AR111" i="1" s="1"/>
  <c r="AR108" i="1"/>
  <c r="BD110" i="1"/>
  <c r="BD111" i="1" s="1"/>
  <c r="BD108" i="1"/>
  <c r="BP108" i="1"/>
  <c r="BP110" i="1"/>
  <c r="BP111" i="1" s="1"/>
  <c r="CB110" i="1"/>
  <c r="CB111" i="1" s="1"/>
  <c r="CB108" i="1"/>
  <c r="CN108" i="1"/>
  <c r="CN110" i="1"/>
  <c r="CN111" i="1" s="1"/>
  <c r="CZ110" i="1"/>
  <c r="CZ111" i="1" s="1"/>
  <c r="CZ108" i="1"/>
  <c r="DL108" i="1"/>
  <c r="DL110" i="1"/>
  <c r="DL111" i="1" s="1"/>
  <c r="DX110" i="1"/>
  <c r="DX111" i="1" s="1"/>
  <c r="DX108" i="1"/>
  <c r="EJ108" i="1"/>
  <c r="EJ110" i="1"/>
  <c r="EJ111" i="1" s="1"/>
  <c r="EV110" i="1"/>
  <c r="EV111" i="1" s="1"/>
  <c r="EV108" i="1"/>
  <c r="FH108" i="1"/>
  <c r="FH110" i="1"/>
  <c r="FH111" i="1" s="1"/>
  <c r="FT108" i="1"/>
  <c r="FT110" i="1"/>
  <c r="FT111" i="1" s="1"/>
  <c r="G108" i="1"/>
  <c r="G110" i="1"/>
  <c r="G111" i="1" s="1"/>
  <c r="AE108" i="1"/>
  <c r="AE110" i="1"/>
  <c r="AE111" i="1" s="1"/>
  <c r="BC108" i="1"/>
  <c r="BC110" i="1"/>
  <c r="BC111" i="1" s="1"/>
  <c r="CA108" i="1"/>
  <c r="CA110" i="1"/>
  <c r="CA111" i="1" s="1"/>
  <c r="CY108" i="1"/>
  <c r="CY110" i="1"/>
  <c r="CY111" i="1" s="1"/>
  <c r="DW108" i="1"/>
  <c r="DW110" i="1"/>
  <c r="DW111" i="1" s="1"/>
  <c r="EU108" i="1"/>
  <c r="EU110" i="1"/>
  <c r="EU111" i="1" s="1"/>
  <c r="FG108" i="1"/>
  <c r="FG110" i="1"/>
  <c r="FG111" i="1" s="1"/>
  <c r="I110" i="1"/>
  <c r="I111" i="1" s="1"/>
  <c r="I108" i="1"/>
  <c r="U108" i="1"/>
  <c r="U110" i="1"/>
  <c r="U111" i="1" s="1"/>
  <c r="AG108" i="1"/>
  <c r="AG110" i="1"/>
  <c r="AG111" i="1" s="1"/>
  <c r="AS110" i="1"/>
  <c r="AS111" i="1" s="1"/>
  <c r="AS108" i="1"/>
  <c r="BE108" i="1"/>
  <c r="BE110" i="1"/>
  <c r="BE111" i="1" s="1"/>
  <c r="BQ110" i="1"/>
  <c r="BQ111" i="1" s="1"/>
  <c r="BQ108" i="1"/>
  <c r="CC110" i="1"/>
  <c r="CC111" i="1" s="1"/>
  <c r="CC108" i="1"/>
  <c r="CO110" i="1"/>
  <c r="CO111" i="1" s="1"/>
  <c r="CO108" i="1"/>
  <c r="DA110" i="1"/>
  <c r="DA111" i="1" s="1"/>
  <c r="DA108" i="1"/>
  <c r="DM110" i="1"/>
  <c r="DM111" i="1" s="1"/>
  <c r="DM108" i="1"/>
  <c r="DY110" i="1"/>
  <c r="DY111" i="1" s="1"/>
  <c r="DY108" i="1"/>
  <c r="EK110" i="1"/>
  <c r="EK111" i="1" s="1"/>
  <c r="EK108" i="1"/>
  <c r="EW110" i="1"/>
  <c r="EW111" i="1" s="1"/>
  <c r="EW108" i="1"/>
  <c r="FI108" i="1"/>
  <c r="FI110" i="1"/>
  <c r="FI111" i="1" s="1"/>
  <c r="FU108" i="1"/>
  <c r="FU110" i="1"/>
  <c r="FU111" i="1" s="1"/>
  <c r="FZ90" i="1"/>
  <c r="FZ89" i="1"/>
  <c r="BJ103" i="1"/>
  <c r="J116" i="1"/>
  <c r="V116" i="1"/>
  <c r="AH116" i="1"/>
  <c r="AT116" i="1"/>
  <c r="BF116" i="1"/>
  <c r="BR116" i="1"/>
  <c r="CD116" i="1"/>
  <c r="CP116" i="1"/>
  <c r="DB116" i="1"/>
  <c r="DN116" i="1"/>
  <c r="DZ116" i="1"/>
  <c r="EL116" i="1"/>
  <c r="EX116" i="1"/>
  <c r="FJ116" i="1"/>
  <c r="FV116" i="1"/>
  <c r="K116" i="1"/>
  <c r="W116" i="1"/>
  <c r="AI116" i="1"/>
  <c r="AU116" i="1"/>
  <c r="BG116" i="1"/>
  <c r="BS116" i="1"/>
  <c r="CE116" i="1"/>
  <c r="CQ116" i="1"/>
  <c r="DC116" i="1"/>
  <c r="DO116" i="1"/>
  <c r="EA116" i="1"/>
  <c r="EM116" i="1"/>
  <c r="EY116" i="1"/>
  <c r="CM116" i="1"/>
  <c r="CA116" i="1"/>
  <c r="BC116" i="1"/>
  <c r="AE116" i="1"/>
  <c r="G116" i="1"/>
  <c r="AQ116" i="1"/>
  <c r="S116" i="1"/>
  <c r="BO116" i="1"/>
  <c r="R120" i="1"/>
  <c r="R121" i="1" s="1"/>
  <c r="CX120" i="1"/>
  <c r="CX121" i="1" s="1"/>
  <c r="FF120" i="1"/>
  <c r="FF121" i="1" s="1"/>
  <c r="BC120" i="1"/>
  <c r="BC121" i="1" s="1"/>
  <c r="H120" i="1"/>
  <c r="H121" i="1" s="1"/>
  <c r="T120" i="1"/>
  <c r="T121" i="1" s="1"/>
  <c r="AF95" i="1"/>
  <c r="AR120" i="1"/>
  <c r="AR121" i="1" s="1"/>
  <c r="BD95" i="1"/>
  <c r="BP102" i="1"/>
  <c r="BP103" i="1" s="1"/>
  <c r="CB95" i="1"/>
  <c r="CN95" i="1"/>
  <c r="CZ120" i="1"/>
  <c r="CZ121" i="1" s="1"/>
  <c r="DL95" i="1"/>
  <c r="DX120" i="1"/>
  <c r="DX121" i="1" s="1"/>
  <c r="EJ120" i="1"/>
  <c r="EJ121" i="1" s="1"/>
  <c r="EV95" i="1"/>
  <c r="FH120" i="1"/>
  <c r="FH121" i="1" s="1"/>
  <c r="FT95" i="1"/>
  <c r="FK116" i="1"/>
  <c r="FW116" i="1"/>
  <c r="BO120" i="1"/>
  <c r="BO121" i="1" s="1"/>
  <c r="CY120" i="1"/>
  <c r="CY121" i="1" s="1"/>
  <c r="CY95" i="1"/>
  <c r="L116" i="1"/>
  <c r="X116" i="1"/>
  <c r="AJ116" i="1"/>
  <c r="AV116" i="1"/>
  <c r="BH116" i="1"/>
  <c r="BT116" i="1"/>
  <c r="CF116" i="1"/>
  <c r="CR116" i="1"/>
  <c r="DD116" i="1"/>
  <c r="DP116" i="1"/>
  <c r="EB116" i="1"/>
  <c r="EN116" i="1"/>
  <c r="EZ116" i="1"/>
  <c r="FL116" i="1"/>
  <c r="FX116" i="1"/>
  <c r="S120" i="1"/>
  <c r="S121" i="1" s="1"/>
  <c r="J102" i="1"/>
  <c r="J103" i="1" s="1"/>
  <c r="V102" i="1"/>
  <c r="V103" i="1" s="1"/>
  <c r="AH102" i="1"/>
  <c r="AH103" i="1" s="1"/>
  <c r="AT102" i="1"/>
  <c r="AT103" i="1" s="1"/>
  <c r="BF102" i="1"/>
  <c r="BF103" i="1" s="1"/>
  <c r="BR102" i="1"/>
  <c r="BR103" i="1" s="1"/>
  <c r="CD102" i="1"/>
  <c r="CD103" i="1" s="1"/>
  <c r="CP120" i="1"/>
  <c r="CP121" i="1" s="1"/>
  <c r="DB102" i="1"/>
  <c r="DB103" i="1" s="1"/>
  <c r="DN102" i="1"/>
  <c r="DN103" i="1" s="1"/>
  <c r="DZ102" i="1"/>
  <c r="DZ103" i="1" s="1"/>
  <c r="EL102" i="1"/>
  <c r="EL103" i="1" s="1"/>
  <c r="EX102" i="1"/>
  <c r="EX103" i="1" s="1"/>
  <c r="FJ102" i="1"/>
  <c r="FJ103" i="1" s="1"/>
  <c r="FV120" i="1"/>
  <c r="FV121" i="1" s="1"/>
  <c r="M116" i="1"/>
  <c r="Y116" i="1"/>
  <c r="AW116" i="1"/>
  <c r="BI116" i="1"/>
  <c r="CG116" i="1"/>
  <c r="CS116" i="1"/>
  <c r="DQ116" i="1"/>
  <c r="EC116" i="1"/>
  <c r="FA116" i="1"/>
  <c r="FM116" i="1"/>
  <c r="K95" i="1"/>
  <c r="W95" i="1"/>
  <c r="AI95" i="1"/>
  <c r="AU95" i="1"/>
  <c r="BG120" i="1"/>
  <c r="BG121" i="1" s="1"/>
  <c r="BS120" i="1"/>
  <c r="BS121" i="1" s="1"/>
  <c r="CE95" i="1"/>
  <c r="CQ120" i="1"/>
  <c r="CQ121" i="1" s="1"/>
  <c r="DC120" i="1"/>
  <c r="DC121" i="1" s="1"/>
  <c r="DO120" i="1"/>
  <c r="DO121" i="1" s="1"/>
  <c r="EA95" i="1"/>
  <c r="EM95" i="1"/>
  <c r="EY95" i="1"/>
  <c r="FK95" i="1"/>
  <c r="FW120" i="1"/>
  <c r="FW121" i="1" s="1"/>
  <c r="L102" i="1"/>
  <c r="L103" i="1" s="1"/>
  <c r="X102" i="1"/>
  <c r="X103" i="1" s="1"/>
  <c r="AJ103" i="1"/>
  <c r="M120" i="1"/>
  <c r="M121" i="1" s="1"/>
  <c r="CS120" i="1"/>
  <c r="CS121" i="1" s="1"/>
  <c r="BJ120" i="1"/>
  <c r="BJ121" i="1" s="1"/>
  <c r="E116" i="1"/>
  <c r="Q116" i="1"/>
  <c r="AC116" i="1"/>
  <c r="AO116" i="1"/>
  <c r="BA116" i="1"/>
  <c r="BM116" i="1"/>
  <c r="BY116" i="1"/>
  <c r="CK116" i="1"/>
  <c r="CW116" i="1"/>
  <c r="DI116" i="1"/>
  <c r="DU116" i="1"/>
  <c r="EG116" i="1"/>
  <c r="ES116" i="1"/>
  <c r="FE116" i="1"/>
  <c r="FQ116" i="1"/>
  <c r="AB102" i="1"/>
  <c r="AB103" i="1" s="1"/>
  <c r="AB120" i="1"/>
  <c r="AB121" i="1" s="1"/>
  <c r="CJ102" i="1"/>
  <c r="CJ103" i="1" s="1"/>
  <c r="CJ120" i="1"/>
  <c r="CJ121" i="1" s="1"/>
  <c r="EF102" i="1"/>
  <c r="EF103" i="1" s="1"/>
  <c r="EF120" i="1"/>
  <c r="EF121" i="1" s="1"/>
  <c r="Q102" i="1"/>
  <c r="Q103" i="1" s="1"/>
  <c r="Q120" i="1"/>
  <c r="Q121" i="1" s="1"/>
  <c r="DI102" i="1"/>
  <c r="DI103" i="1" s="1"/>
  <c r="DI120" i="1"/>
  <c r="DI121" i="1" s="1"/>
  <c r="BH102" i="1"/>
  <c r="BH103" i="1" s="1"/>
  <c r="BH120" i="1"/>
  <c r="BH121" i="1" s="1"/>
  <c r="CR102" i="1"/>
  <c r="CR103" i="1" s="1"/>
  <c r="CR120" i="1"/>
  <c r="CR121" i="1" s="1"/>
  <c r="EN102" i="1"/>
  <c r="EN103" i="1" s="1"/>
  <c r="EN120" i="1"/>
  <c r="EN121" i="1" s="1"/>
  <c r="FF102" i="1"/>
  <c r="FF103" i="1" s="1"/>
  <c r="Y102" i="1"/>
  <c r="Y103" i="1" s="1"/>
  <c r="Y120" i="1"/>
  <c r="Y121" i="1" s="1"/>
  <c r="AK102" i="1"/>
  <c r="AK103" i="1" s="1"/>
  <c r="AK120" i="1"/>
  <c r="AK121" i="1" s="1"/>
  <c r="AW102" i="1"/>
  <c r="AW103" i="1" s="1"/>
  <c r="AW120" i="1"/>
  <c r="AW121" i="1" s="1"/>
  <c r="BI102" i="1"/>
  <c r="BI103" i="1" s="1"/>
  <c r="BI120" i="1"/>
  <c r="BI121" i="1" s="1"/>
  <c r="BU102" i="1"/>
  <c r="BU103" i="1" s="1"/>
  <c r="BU120" i="1"/>
  <c r="BU121" i="1" s="1"/>
  <c r="CG102" i="1"/>
  <c r="CG103" i="1" s="1"/>
  <c r="CG120" i="1"/>
  <c r="CG121" i="1" s="1"/>
  <c r="DE102" i="1"/>
  <c r="DE103" i="1" s="1"/>
  <c r="DE120" i="1"/>
  <c r="DE121" i="1" s="1"/>
  <c r="DQ102" i="1"/>
  <c r="DQ103" i="1" s="1"/>
  <c r="DQ120" i="1"/>
  <c r="DQ121" i="1" s="1"/>
  <c r="EC102" i="1"/>
  <c r="EC103" i="1" s="1"/>
  <c r="EC120" i="1"/>
  <c r="EC121" i="1" s="1"/>
  <c r="EO102" i="1"/>
  <c r="EO103" i="1" s="1"/>
  <c r="EO120" i="1"/>
  <c r="EO121" i="1" s="1"/>
  <c r="FA102" i="1"/>
  <c r="FA103" i="1" s="1"/>
  <c r="FA120" i="1"/>
  <c r="FA121" i="1" s="1"/>
  <c r="FM102" i="1"/>
  <c r="FM103" i="1" s="1"/>
  <c r="FM120" i="1"/>
  <c r="FM121" i="1" s="1"/>
  <c r="D102" i="1"/>
  <c r="D103" i="1" s="1"/>
  <c r="D120" i="1"/>
  <c r="D121" i="1" s="1"/>
  <c r="P102" i="1"/>
  <c r="P103" i="1" s="1"/>
  <c r="P120" i="1"/>
  <c r="P121" i="1" s="1"/>
  <c r="AZ102" i="1"/>
  <c r="AZ103" i="1" s="1"/>
  <c r="AZ120" i="1"/>
  <c r="AZ121" i="1" s="1"/>
  <c r="BX102" i="1"/>
  <c r="BX103" i="1" s="1"/>
  <c r="BX120" i="1"/>
  <c r="BX121" i="1" s="1"/>
  <c r="DH102" i="1"/>
  <c r="DH103" i="1" s="1"/>
  <c r="DH120" i="1"/>
  <c r="DH121" i="1" s="1"/>
  <c r="DT102" i="1"/>
  <c r="DT103" i="1" s="1"/>
  <c r="DT120" i="1"/>
  <c r="DT121" i="1" s="1"/>
  <c r="FD102" i="1"/>
  <c r="FD103" i="1" s="1"/>
  <c r="FD120" i="1"/>
  <c r="FD121" i="1" s="1"/>
  <c r="FP102" i="1"/>
  <c r="FP103" i="1" s="1"/>
  <c r="FP120" i="1"/>
  <c r="FP121" i="1" s="1"/>
  <c r="CK102" i="1"/>
  <c r="CK103" i="1" s="1"/>
  <c r="CK120" i="1"/>
  <c r="CK121" i="1" s="1"/>
  <c r="AV102" i="1"/>
  <c r="AV103" i="1" s="1"/>
  <c r="AV120" i="1"/>
  <c r="AV121" i="1" s="1"/>
  <c r="BT102" i="1"/>
  <c r="BT103" i="1" s="1"/>
  <c r="BT120" i="1"/>
  <c r="BT121" i="1" s="1"/>
  <c r="CF102" i="1"/>
  <c r="CF103" i="1" s="1"/>
  <c r="CF120" i="1"/>
  <c r="CF121" i="1" s="1"/>
  <c r="DD102" i="1"/>
  <c r="DD103" i="1" s="1"/>
  <c r="DD120" i="1"/>
  <c r="DD121" i="1" s="1"/>
  <c r="DP102" i="1"/>
  <c r="DP103" i="1" s="1"/>
  <c r="DP120" i="1"/>
  <c r="DP121" i="1" s="1"/>
  <c r="EB102" i="1"/>
  <c r="EB103" i="1" s="1"/>
  <c r="EB120" i="1"/>
  <c r="EB121" i="1" s="1"/>
  <c r="EZ102" i="1"/>
  <c r="EZ103" i="1" s="1"/>
  <c r="EZ120" i="1"/>
  <c r="EZ121" i="1" s="1"/>
  <c r="FL102" i="1"/>
  <c r="FL103" i="1" s="1"/>
  <c r="FL120" i="1"/>
  <c r="FL121" i="1" s="1"/>
  <c r="FX102" i="1"/>
  <c r="FX103" i="1" s="1"/>
  <c r="FX120" i="1"/>
  <c r="FX121" i="1" s="1"/>
  <c r="N102" i="1"/>
  <c r="N103" i="1" s="1"/>
  <c r="N120" i="1"/>
  <c r="N121" i="1" s="1"/>
  <c r="Z102" i="1"/>
  <c r="Z103" i="1" s="1"/>
  <c r="Z120" i="1"/>
  <c r="Z121" i="1" s="1"/>
  <c r="AL102" i="1"/>
  <c r="AL103" i="1" s="1"/>
  <c r="AL120" i="1"/>
  <c r="AL121" i="1" s="1"/>
  <c r="AX102" i="1"/>
  <c r="AX103" i="1" s="1"/>
  <c r="AX120" i="1"/>
  <c r="AX121" i="1" s="1"/>
  <c r="BV102" i="1"/>
  <c r="BV103" i="1" s="1"/>
  <c r="BV120" i="1"/>
  <c r="BV121" i="1" s="1"/>
  <c r="CH102" i="1"/>
  <c r="CH103" i="1" s="1"/>
  <c r="CH120" i="1"/>
  <c r="CH121" i="1" s="1"/>
  <c r="CT102" i="1"/>
  <c r="CT103" i="1" s="1"/>
  <c r="CT120" i="1"/>
  <c r="CT121" i="1" s="1"/>
  <c r="DF102" i="1"/>
  <c r="DF103" i="1" s="1"/>
  <c r="DF120" i="1"/>
  <c r="DF121" i="1" s="1"/>
  <c r="DR102" i="1"/>
  <c r="DR103" i="1" s="1"/>
  <c r="DR120" i="1"/>
  <c r="DR121" i="1" s="1"/>
  <c r="ED102" i="1"/>
  <c r="ED103" i="1" s="1"/>
  <c r="ED120" i="1"/>
  <c r="ED121" i="1" s="1"/>
  <c r="EP102" i="1"/>
  <c r="EP103" i="1" s="1"/>
  <c r="EP120" i="1"/>
  <c r="EP121" i="1" s="1"/>
  <c r="FB102" i="1"/>
  <c r="FB103" i="1" s="1"/>
  <c r="FB120" i="1"/>
  <c r="FB121" i="1" s="1"/>
  <c r="FN102" i="1"/>
  <c r="FN103" i="1" s="1"/>
  <c r="FN120" i="1"/>
  <c r="FN121" i="1" s="1"/>
  <c r="BL102" i="1"/>
  <c r="BL103" i="1" s="1"/>
  <c r="BL120" i="1"/>
  <c r="BL121" i="1" s="1"/>
  <c r="AO102" i="1"/>
  <c r="AO103" i="1" s="1"/>
  <c r="AO120" i="1"/>
  <c r="AO121" i="1" s="1"/>
  <c r="BB102" i="1"/>
  <c r="BB103" i="1" s="1"/>
  <c r="BB120" i="1"/>
  <c r="BB121" i="1" s="1"/>
  <c r="BO95" i="1"/>
  <c r="BC95" i="1"/>
  <c r="O102" i="1"/>
  <c r="O103" i="1" s="1"/>
  <c r="O120" i="1"/>
  <c r="O121" i="1" s="1"/>
  <c r="AA102" i="1"/>
  <c r="AA103" i="1" s="1"/>
  <c r="AA120" i="1"/>
  <c r="AA121" i="1" s="1"/>
  <c r="AM102" i="1"/>
  <c r="AM103" i="1" s="1"/>
  <c r="AM120" i="1"/>
  <c r="AM121" i="1" s="1"/>
  <c r="AY102" i="1"/>
  <c r="AY103" i="1" s="1"/>
  <c r="AY120" i="1"/>
  <c r="AY121" i="1" s="1"/>
  <c r="BK102" i="1"/>
  <c r="BK103" i="1" s="1"/>
  <c r="BK120" i="1"/>
  <c r="BK121" i="1" s="1"/>
  <c r="BW102" i="1"/>
  <c r="BW103" i="1" s="1"/>
  <c r="BW120" i="1"/>
  <c r="BW121" i="1" s="1"/>
  <c r="CI102" i="1"/>
  <c r="CI103" i="1" s="1"/>
  <c r="CI120" i="1"/>
  <c r="CI121" i="1" s="1"/>
  <c r="CU102" i="1"/>
  <c r="CU103" i="1" s="1"/>
  <c r="CU120" i="1"/>
  <c r="CU121" i="1" s="1"/>
  <c r="DG102" i="1"/>
  <c r="DG103" i="1" s="1"/>
  <c r="DG120" i="1"/>
  <c r="DG121" i="1" s="1"/>
  <c r="DS102" i="1"/>
  <c r="DS103" i="1" s="1"/>
  <c r="DS120" i="1"/>
  <c r="DS121" i="1" s="1"/>
  <c r="EE102" i="1"/>
  <c r="EE103" i="1" s="1"/>
  <c r="EE120" i="1"/>
  <c r="EE121" i="1" s="1"/>
  <c r="EQ102" i="1"/>
  <c r="EQ103" i="1" s="1"/>
  <c r="EQ120" i="1"/>
  <c r="EQ121" i="1" s="1"/>
  <c r="FC102" i="1"/>
  <c r="FC103" i="1" s="1"/>
  <c r="FC120" i="1"/>
  <c r="FC121" i="1" s="1"/>
  <c r="FO102" i="1"/>
  <c r="FO103" i="1" s="1"/>
  <c r="FO120" i="1"/>
  <c r="FO121" i="1" s="1"/>
  <c r="L120" i="1"/>
  <c r="L121" i="1" s="1"/>
  <c r="F102" i="1"/>
  <c r="F103" i="1" s="1"/>
  <c r="F120" i="1"/>
  <c r="F121" i="1" s="1"/>
  <c r="CL102" i="1"/>
  <c r="CL103" i="1" s="1"/>
  <c r="CL120" i="1"/>
  <c r="CL121" i="1" s="1"/>
  <c r="X120" i="1"/>
  <c r="X121" i="1" s="1"/>
  <c r="AJ120" i="1"/>
  <c r="AJ121" i="1" s="1"/>
  <c r="AD102" i="1"/>
  <c r="AD103" i="1" s="1"/>
  <c r="AD120" i="1"/>
  <c r="AD121" i="1" s="1"/>
  <c r="AP102" i="1"/>
  <c r="AP103" i="1" s="1"/>
  <c r="AP120" i="1"/>
  <c r="AP121" i="1" s="1"/>
  <c r="BN102" i="1"/>
  <c r="BN103" i="1" s="1"/>
  <c r="BN120" i="1"/>
  <c r="BN121" i="1" s="1"/>
  <c r="BZ102" i="1"/>
  <c r="BZ103" i="1" s="1"/>
  <c r="BZ120" i="1"/>
  <c r="BZ121" i="1" s="1"/>
  <c r="DJ102" i="1"/>
  <c r="DJ103" i="1" s="1"/>
  <c r="DJ120" i="1"/>
  <c r="DJ121" i="1" s="1"/>
  <c r="DV102" i="1"/>
  <c r="DV103" i="1" s="1"/>
  <c r="DV120" i="1"/>
  <c r="DV121" i="1" s="1"/>
  <c r="EH102" i="1"/>
  <c r="EH103" i="1" s="1"/>
  <c r="EH120" i="1"/>
  <c r="EH121" i="1" s="1"/>
  <c r="ET102" i="1"/>
  <c r="ET103" i="1" s="1"/>
  <c r="ET120" i="1"/>
  <c r="ET121" i="1" s="1"/>
  <c r="FR102" i="1"/>
  <c r="FR103" i="1" s="1"/>
  <c r="FR120" i="1"/>
  <c r="FR121" i="1" s="1"/>
  <c r="G95" i="1"/>
  <c r="G120" i="1"/>
  <c r="G121" i="1" s="1"/>
  <c r="AE95" i="1"/>
  <c r="AE120" i="1"/>
  <c r="AE121" i="1" s="1"/>
  <c r="AQ95" i="1"/>
  <c r="AQ120" i="1"/>
  <c r="AQ121" i="1" s="1"/>
  <c r="CA95" i="1"/>
  <c r="CA120" i="1"/>
  <c r="CA121" i="1" s="1"/>
  <c r="CM95" i="1"/>
  <c r="CM120" i="1"/>
  <c r="CM121" i="1" s="1"/>
  <c r="DK95" i="1"/>
  <c r="DK120" i="1"/>
  <c r="DK121" i="1" s="1"/>
  <c r="DW95" i="1"/>
  <c r="DW120" i="1"/>
  <c r="DW121" i="1" s="1"/>
  <c r="EI95" i="1"/>
  <c r="EI120" i="1"/>
  <c r="EI121" i="1" s="1"/>
  <c r="EU95" i="1"/>
  <c r="EU120" i="1"/>
  <c r="EU121" i="1" s="1"/>
  <c r="FG95" i="1"/>
  <c r="FG120" i="1"/>
  <c r="FG121" i="1" s="1"/>
  <c r="FS95" i="1"/>
  <c r="FS120" i="1"/>
  <c r="FS121" i="1" s="1"/>
  <c r="E102" i="1"/>
  <c r="E103" i="1" s="1"/>
  <c r="E120" i="1"/>
  <c r="E121" i="1" s="1"/>
  <c r="BY102" i="1"/>
  <c r="BY103" i="1" s="1"/>
  <c r="BY120" i="1"/>
  <c r="BY121" i="1" s="1"/>
  <c r="I102" i="1"/>
  <c r="I103" i="1" s="1"/>
  <c r="I120" i="1"/>
  <c r="I121" i="1" s="1"/>
  <c r="U102" i="1"/>
  <c r="U103" i="1" s="1"/>
  <c r="U120" i="1"/>
  <c r="U121" i="1" s="1"/>
  <c r="AG102" i="1"/>
  <c r="AG103" i="1" s="1"/>
  <c r="AG120" i="1"/>
  <c r="AG121" i="1" s="1"/>
  <c r="AS102" i="1"/>
  <c r="AS103" i="1" s="1"/>
  <c r="AS120" i="1"/>
  <c r="AS121" i="1" s="1"/>
  <c r="BE102" i="1"/>
  <c r="BE103" i="1" s="1"/>
  <c r="BE120" i="1"/>
  <c r="BE121" i="1" s="1"/>
  <c r="BQ102" i="1"/>
  <c r="BQ103" i="1" s="1"/>
  <c r="BQ120" i="1"/>
  <c r="BQ121" i="1" s="1"/>
  <c r="CC102" i="1"/>
  <c r="CC103" i="1" s="1"/>
  <c r="CC120" i="1"/>
  <c r="CC121" i="1" s="1"/>
  <c r="CO102" i="1"/>
  <c r="CO103" i="1" s="1"/>
  <c r="CO120" i="1"/>
  <c r="CO121" i="1" s="1"/>
  <c r="DA102" i="1"/>
  <c r="DA103" i="1" s="1"/>
  <c r="DA120" i="1"/>
  <c r="DA121" i="1" s="1"/>
  <c r="DM102" i="1"/>
  <c r="DM103" i="1" s="1"/>
  <c r="DM120" i="1"/>
  <c r="DM121" i="1" s="1"/>
  <c r="DY102" i="1"/>
  <c r="DY103" i="1" s="1"/>
  <c r="DY120" i="1"/>
  <c r="DY121" i="1" s="1"/>
  <c r="EK102" i="1"/>
  <c r="EK103" i="1" s="1"/>
  <c r="EK120" i="1"/>
  <c r="EK121" i="1" s="1"/>
  <c r="EW102" i="1"/>
  <c r="EW103" i="1" s="1"/>
  <c r="EW120" i="1"/>
  <c r="EW121" i="1" s="1"/>
  <c r="FI102" i="1"/>
  <c r="FI103" i="1" s="1"/>
  <c r="FI120" i="1"/>
  <c r="FI121" i="1" s="1"/>
  <c r="FU102" i="1"/>
  <c r="FU103" i="1" s="1"/>
  <c r="FU120" i="1"/>
  <c r="FU121" i="1" s="1"/>
  <c r="M102" i="1"/>
  <c r="M103" i="1" s="1"/>
  <c r="AN102" i="1"/>
  <c r="AN103" i="1" s="1"/>
  <c r="AN120" i="1"/>
  <c r="AN121" i="1" s="1"/>
  <c r="CV102" i="1"/>
  <c r="CV103" i="1" s="1"/>
  <c r="CV120" i="1"/>
  <c r="CV121" i="1" s="1"/>
  <c r="ER102" i="1"/>
  <c r="ER103" i="1" s="1"/>
  <c r="ER120" i="1"/>
  <c r="ER121" i="1" s="1"/>
  <c r="AC102" i="1"/>
  <c r="AC103" i="1" s="1"/>
  <c r="AC120" i="1"/>
  <c r="AC121" i="1" s="1"/>
  <c r="BA102" i="1"/>
  <c r="BA103" i="1" s="1"/>
  <c r="BA120" i="1"/>
  <c r="BA121" i="1" s="1"/>
  <c r="BM102" i="1"/>
  <c r="BM103" i="1" s="1"/>
  <c r="BM120" i="1"/>
  <c r="BM121" i="1" s="1"/>
  <c r="CW102" i="1"/>
  <c r="CW103" i="1" s="1"/>
  <c r="CW120" i="1"/>
  <c r="CW121" i="1" s="1"/>
  <c r="DU102" i="1"/>
  <c r="DU103" i="1" s="1"/>
  <c r="DU120" i="1"/>
  <c r="DU121" i="1" s="1"/>
  <c r="EG102" i="1"/>
  <c r="EG103" i="1" s="1"/>
  <c r="EG120" i="1"/>
  <c r="EG121" i="1" s="1"/>
  <c r="ES102" i="1"/>
  <c r="ES103" i="1" s="1"/>
  <c r="ES120" i="1"/>
  <c r="ES121" i="1" s="1"/>
  <c r="FE102" i="1"/>
  <c r="FE103" i="1" s="1"/>
  <c r="FE120" i="1"/>
  <c r="FE121" i="1" s="1"/>
  <c r="FQ102" i="1"/>
  <c r="FQ103" i="1" s="1"/>
  <c r="FQ120" i="1"/>
  <c r="FQ121" i="1" s="1"/>
  <c r="R102" i="1"/>
  <c r="R103" i="1" s="1"/>
  <c r="D116" i="1"/>
  <c r="P116" i="1"/>
  <c r="AB116" i="1"/>
  <c r="AN116" i="1"/>
  <c r="AZ116" i="1"/>
  <c r="BL116" i="1"/>
  <c r="BX116" i="1"/>
  <c r="CJ116" i="1"/>
  <c r="CV116" i="1"/>
  <c r="DH116" i="1"/>
  <c r="DT116" i="1"/>
  <c r="EF116" i="1"/>
  <c r="ER116" i="1"/>
  <c r="FD116" i="1"/>
  <c r="CY116" i="1"/>
  <c r="DK116" i="1"/>
  <c r="DW116" i="1"/>
  <c r="EI116" i="1"/>
  <c r="EU116" i="1"/>
  <c r="FG116" i="1"/>
  <c r="FS116" i="1"/>
  <c r="I116" i="1"/>
  <c r="U116" i="1"/>
  <c r="AG116" i="1"/>
  <c r="AS116" i="1"/>
  <c r="BE116" i="1"/>
  <c r="BQ116" i="1"/>
  <c r="CC116" i="1"/>
  <c r="CO116" i="1"/>
  <c r="DA116" i="1"/>
  <c r="DM116" i="1"/>
  <c r="DY116" i="1"/>
  <c r="EK116" i="1"/>
  <c r="EW116" i="1"/>
  <c r="FI116" i="1"/>
  <c r="FU116" i="1"/>
  <c r="AF120" i="1"/>
  <c r="AF121" i="1" s="1"/>
  <c r="BD120" i="1"/>
  <c r="BD121" i="1" s="1"/>
  <c r="BP120" i="1"/>
  <c r="BP121" i="1" s="1"/>
  <c r="CB120" i="1"/>
  <c r="CB121" i="1" s="1"/>
  <c r="CN120" i="1"/>
  <c r="CN121" i="1" s="1"/>
  <c r="DL120" i="1"/>
  <c r="DL121" i="1" s="1"/>
  <c r="EV120" i="1"/>
  <c r="EV121" i="1" s="1"/>
  <c r="FT120" i="1"/>
  <c r="FT121" i="1" s="1"/>
  <c r="AK116" i="1"/>
  <c r="BU116" i="1"/>
  <c r="DE116" i="1"/>
  <c r="EO116" i="1"/>
  <c r="J120" i="1"/>
  <c r="J121" i="1" s="1"/>
  <c r="V120" i="1"/>
  <c r="V121" i="1" s="1"/>
  <c r="AH120" i="1"/>
  <c r="AH121" i="1" s="1"/>
  <c r="AT120" i="1"/>
  <c r="AT121" i="1" s="1"/>
  <c r="BF120" i="1"/>
  <c r="BF121" i="1" s="1"/>
  <c r="BR120" i="1"/>
  <c r="BR121" i="1" s="1"/>
  <c r="CD120" i="1"/>
  <c r="CD121" i="1" s="1"/>
  <c r="DB120" i="1"/>
  <c r="DB121" i="1" s="1"/>
  <c r="DN120" i="1"/>
  <c r="DN121" i="1" s="1"/>
  <c r="DZ120" i="1"/>
  <c r="DZ121" i="1" s="1"/>
  <c r="EL120" i="1"/>
  <c r="EL121" i="1" s="1"/>
  <c r="EX120" i="1"/>
  <c r="EX121" i="1" s="1"/>
  <c r="FJ120" i="1"/>
  <c r="FJ121" i="1" s="1"/>
  <c r="K120" i="1"/>
  <c r="K121" i="1" s="1"/>
  <c r="W120" i="1"/>
  <c r="W121" i="1" s="1"/>
  <c r="AI120" i="1"/>
  <c r="AI121" i="1" s="1"/>
  <c r="AU120" i="1"/>
  <c r="AU121" i="1" s="1"/>
  <c r="CE120" i="1"/>
  <c r="CE121" i="1" s="1"/>
  <c r="EA120" i="1"/>
  <c r="EA121" i="1" s="1"/>
  <c r="EM120" i="1"/>
  <c r="EM121" i="1" s="1"/>
  <c r="EY120" i="1"/>
  <c r="EY121" i="1" s="1"/>
  <c r="FK120" i="1"/>
  <c r="FK121" i="1" s="1"/>
  <c r="BP95" i="1"/>
  <c r="O116" i="1"/>
  <c r="AA116" i="1"/>
  <c r="AM116" i="1"/>
  <c r="AY116" i="1"/>
  <c r="BK116" i="1"/>
  <c r="BW116" i="1"/>
  <c r="CI116" i="1"/>
  <c r="CU116" i="1"/>
  <c r="DG116" i="1"/>
  <c r="DS116" i="1"/>
  <c r="EE116" i="1"/>
  <c r="EQ116" i="1"/>
  <c r="FC116" i="1"/>
  <c r="FO116" i="1"/>
  <c r="FP116" i="1"/>
  <c r="H116" i="1"/>
  <c r="T116" i="1"/>
  <c r="AF116" i="1"/>
  <c r="AR116" i="1"/>
  <c r="BD116" i="1"/>
  <c r="BP116" i="1"/>
  <c r="CB116" i="1"/>
  <c r="CN116" i="1"/>
  <c r="CZ116" i="1"/>
  <c r="DL116" i="1"/>
  <c r="DX116" i="1"/>
  <c r="EJ116" i="1"/>
  <c r="EV116" i="1"/>
  <c r="FH116" i="1"/>
  <c r="FT116" i="1"/>
  <c r="F116" i="1"/>
  <c r="R116" i="1"/>
  <c r="AD116" i="1"/>
  <c r="AP116" i="1"/>
  <c r="BB116" i="1"/>
  <c r="BN116" i="1"/>
  <c r="BZ116" i="1"/>
  <c r="CL116" i="1"/>
  <c r="CX116" i="1"/>
  <c r="DJ116" i="1"/>
  <c r="DV116" i="1"/>
  <c r="EH116" i="1"/>
  <c r="ET116" i="1"/>
  <c r="FF116" i="1"/>
  <c r="FR116" i="1"/>
  <c r="Z91" i="1"/>
  <c r="Z92" i="1" s="1"/>
  <c r="N91" i="1"/>
  <c r="N92" i="1" s="1"/>
  <c r="CT91" i="1"/>
  <c r="CT92" i="1" s="1"/>
  <c r="N116" i="1"/>
  <c r="Z116" i="1"/>
  <c r="AL116" i="1"/>
  <c r="AX116" i="1"/>
  <c r="BJ116" i="1"/>
  <c r="BV116" i="1"/>
  <c r="CH116" i="1"/>
  <c r="CT116" i="1"/>
  <c r="DF116" i="1"/>
  <c r="DR116" i="1"/>
  <c r="ED116" i="1"/>
  <c r="EP116" i="1"/>
  <c r="FB116" i="1"/>
  <c r="FN116" i="1"/>
  <c r="J91" i="1"/>
  <c r="J92" i="1" s="1"/>
  <c r="V91" i="1"/>
  <c r="V92" i="1" s="1"/>
  <c r="V94" i="1" s="1"/>
  <c r="AH91" i="1"/>
  <c r="AH92" i="1" s="1"/>
  <c r="AH94" i="1" s="1"/>
  <c r="AT91" i="1"/>
  <c r="AT92" i="1" s="1"/>
  <c r="AT94" i="1" s="1"/>
  <c r="BF91" i="1"/>
  <c r="BF92" i="1" s="1"/>
  <c r="BF94" i="1" s="1"/>
  <c r="BR91" i="1"/>
  <c r="BR92" i="1" s="1"/>
  <c r="BR94" i="1" s="1"/>
  <c r="CD91" i="1"/>
  <c r="CD92" i="1" s="1"/>
  <c r="CD94" i="1" s="1"/>
  <c r="CP91" i="1"/>
  <c r="CP92" i="1" s="1"/>
  <c r="DB91" i="1"/>
  <c r="DB92" i="1" s="1"/>
  <c r="DN91" i="1"/>
  <c r="DN92" i="1" s="1"/>
  <c r="DZ91" i="1"/>
  <c r="DZ92" i="1" s="1"/>
  <c r="EL91" i="1"/>
  <c r="EL92" i="1" s="1"/>
  <c r="EX91" i="1"/>
  <c r="EX92" i="1" s="1"/>
  <c r="FJ91" i="1"/>
  <c r="FJ92" i="1" s="1"/>
  <c r="FJ94" i="1" s="1"/>
  <c r="FV91" i="1"/>
  <c r="FV92" i="1" s="1"/>
  <c r="FV94" i="1" s="1"/>
  <c r="DL102" i="1"/>
  <c r="DL103" i="1" s="1"/>
  <c r="FT103" i="1"/>
  <c r="CS103" i="1"/>
  <c r="CP103" i="1"/>
  <c r="FV103" i="1"/>
  <c r="CX103" i="1"/>
  <c r="M91" i="1"/>
  <c r="M92" i="1" s="1"/>
  <c r="Y91" i="1"/>
  <c r="Y92" i="1" s="1"/>
  <c r="AK91" i="1"/>
  <c r="AK92" i="1" s="1"/>
  <c r="AW91" i="1"/>
  <c r="AW92" i="1" s="1"/>
  <c r="BI91" i="1"/>
  <c r="BI92" i="1" s="1"/>
  <c r="BI94" i="1" s="1"/>
  <c r="BU91" i="1"/>
  <c r="BU92" i="1" s="1"/>
  <c r="BU94" i="1" s="1"/>
  <c r="K102" i="1"/>
  <c r="K103" i="1" s="1"/>
  <c r="W102" i="1"/>
  <c r="W103" i="1" s="1"/>
  <c r="AI102" i="1"/>
  <c r="AI103" i="1" s="1"/>
  <c r="AU102" i="1"/>
  <c r="AU103" i="1" s="1"/>
  <c r="BG102" i="1"/>
  <c r="BG103" i="1" s="1"/>
  <c r="BS102" i="1"/>
  <c r="BS103" i="1" s="1"/>
  <c r="CE102" i="1"/>
  <c r="CE103" i="1" s="1"/>
  <c r="CQ102" i="1"/>
  <c r="CQ103" i="1" s="1"/>
  <c r="DC102" i="1"/>
  <c r="DC103" i="1" s="1"/>
  <c r="DO102" i="1"/>
  <c r="DO103" i="1" s="1"/>
  <c r="EA102" i="1"/>
  <c r="EA103" i="1" s="1"/>
  <c r="EM102" i="1"/>
  <c r="EM103" i="1" s="1"/>
  <c r="EY102" i="1"/>
  <c r="EY103" i="1" s="1"/>
  <c r="FK102" i="1"/>
  <c r="FK103" i="1" s="1"/>
  <c r="FW102" i="1"/>
  <c r="FW103" i="1" s="1"/>
  <c r="F91" i="1"/>
  <c r="F92" i="1" s="1"/>
  <c r="R91" i="1"/>
  <c r="R92" i="1" s="1"/>
  <c r="AD91" i="1"/>
  <c r="AD92" i="1" s="1"/>
  <c r="AP91" i="1"/>
  <c r="AP92" i="1" s="1"/>
  <c r="BB91" i="1"/>
  <c r="BB92" i="1" s="1"/>
  <c r="BN91" i="1"/>
  <c r="BN92" i="1" s="1"/>
  <c r="BZ91" i="1"/>
  <c r="BZ92" i="1" s="1"/>
  <c r="CL91" i="1"/>
  <c r="CL92" i="1" s="1"/>
  <c r="CX91" i="1"/>
  <c r="CX92" i="1" s="1"/>
  <c r="DJ91" i="1"/>
  <c r="DJ92" i="1" s="1"/>
  <c r="DV91" i="1"/>
  <c r="DV92" i="1" s="1"/>
  <c r="EH91" i="1"/>
  <c r="EH92" i="1" s="1"/>
  <c r="ET91" i="1"/>
  <c r="ET92" i="1" s="1"/>
  <c r="FF91" i="1"/>
  <c r="FF92" i="1" s="1"/>
  <c r="FR91" i="1"/>
  <c r="FR92" i="1" s="1"/>
  <c r="G102" i="1"/>
  <c r="G103" i="1" s="1"/>
  <c r="S102" i="1"/>
  <c r="S103" i="1" s="1"/>
  <c r="AE102" i="1"/>
  <c r="AE103" i="1" s="1"/>
  <c r="AQ102" i="1"/>
  <c r="AQ103" i="1" s="1"/>
  <c r="BC102" i="1"/>
  <c r="BC103" i="1" s="1"/>
  <c r="BO102" i="1"/>
  <c r="BO103" i="1" s="1"/>
  <c r="CA102" i="1"/>
  <c r="CA103" i="1" s="1"/>
  <c r="CM102" i="1"/>
  <c r="CM103" i="1" s="1"/>
  <c r="CY102" i="1"/>
  <c r="CY103" i="1" s="1"/>
  <c r="DK102" i="1"/>
  <c r="DK103" i="1" s="1"/>
  <c r="DW102" i="1"/>
  <c r="DW103" i="1" s="1"/>
  <c r="EI102" i="1"/>
  <c r="EI103" i="1" s="1"/>
  <c r="EU102" i="1"/>
  <c r="EU103" i="1" s="1"/>
  <c r="FG102" i="1"/>
  <c r="FG103" i="1" s="1"/>
  <c r="FS102" i="1"/>
  <c r="FS103" i="1" s="1"/>
  <c r="H102" i="1"/>
  <c r="H103" i="1" s="1"/>
  <c r="T102" i="1"/>
  <c r="T103" i="1" s="1"/>
  <c r="AF102" i="1"/>
  <c r="AF103" i="1" s="1"/>
  <c r="AR102" i="1"/>
  <c r="AR103" i="1" s="1"/>
  <c r="BD102" i="1"/>
  <c r="BD103" i="1" s="1"/>
  <c r="CB102" i="1"/>
  <c r="CB103" i="1" s="1"/>
  <c r="CN102" i="1"/>
  <c r="CN103" i="1" s="1"/>
  <c r="CZ102" i="1"/>
  <c r="CZ103" i="1" s="1"/>
  <c r="DX102" i="1"/>
  <c r="DX103" i="1" s="1"/>
  <c r="EJ102" i="1"/>
  <c r="EJ103" i="1" s="1"/>
  <c r="EV102" i="1"/>
  <c r="EV103" i="1" s="1"/>
  <c r="FH102" i="1"/>
  <c r="FH103" i="1" s="1"/>
  <c r="AL91" i="1"/>
  <c r="AL92" i="1" s="1"/>
  <c r="AX91" i="1"/>
  <c r="AX92" i="1" s="1"/>
  <c r="AX94" i="1" s="1"/>
  <c r="BJ91" i="1"/>
  <c r="BJ92" i="1" s="1"/>
  <c r="BJ94" i="1" s="1"/>
  <c r="BV91" i="1"/>
  <c r="BV92" i="1" s="1"/>
  <c r="BV94" i="1" s="1"/>
  <c r="CH91" i="1"/>
  <c r="CH92" i="1" s="1"/>
  <c r="CH94" i="1" s="1"/>
  <c r="DF91" i="1"/>
  <c r="DF92" i="1" s="1"/>
  <c r="DR91" i="1"/>
  <c r="DR92" i="1" s="1"/>
  <c r="ED91" i="1"/>
  <c r="ED92" i="1" s="1"/>
  <c r="EP91" i="1"/>
  <c r="EP92" i="1" s="1"/>
  <c r="FB91" i="1"/>
  <c r="FB92" i="1" s="1"/>
  <c r="FN91" i="1"/>
  <c r="FN92" i="1" s="1"/>
  <c r="AY91" i="1"/>
  <c r="AY92" i="1" s="1"/>
  <c r="CU91" i="1"/>
  <c r="CU92" i="1" s="1"/>
  <c r="EQ91" i="1"/>
  <c r="EQ92" i="1" s="1"/>
  <c r="EQ94" i="1" s="1"/>
  <c r="G91" i="1"/>
  <c r="G92" i="1" s="1"/>
  <c r="G94" i="1" s="1"/>
  <c r="G96" i="1" s="1"/>
  <c r="S91" i="1"/>
  <c r="S92" i="1" s="1"/>
  <c r="S94" i="1" s="1"/>
  <c r="AE91" i="1"/>
  <c r="AE92" i="1" s="1"/>
  <c r="AE94" i="1" s="1"/>
  <c r="AQ91" i="1"/>
  <c r="AQ92" i="1" s="1"/>
  <c r="AQ94" i="1" s="1"/>
  <c r="BC91" i="1"/>
  <c r="BC92" i="1" s="1"/>
  <c r="BO91" i="1"/>
  <c r="BO92" i="1" s="1"/>
  <c r="CA91" i="1"/>
  <c r="CA92" i="1" s="1"/>
  <c r="CM91" i="1"/>
  <c r="CM92" i="1" s="1"/>
  <c r="CY91" i="1"/>
  <c r="CY92" i="1" s="1"/>
  <c r="DK91" i="1"/>
  <c r="DK92" i="1" s="1"/>
  <c r="DW91" i="1"/>
  <c r="DW92" i="1" s="1"/>
  <c r="EI91" i="1"/>
  <c r="EI92" i="1" s="1"/>
  <c r="EI94" i="1" s="1"/>
  <c r="EU91" i="1"/>
  <c r="EU92" i="1" s="1"/>
  <c r="EU94" i="1" s="1"/>
  <c r="FG91" i="1"/>
  <c r="FG92" i="1" s="1"/>
  <c r="FG94" i="1" s="1"/>
  <c r="FS91" i="1"/>
  <c r="FS92" i="1" s="1"/>
  <c r="FS94" i="1" s="1"/>
  <c r="AA91" i="1"/>
  <c r="AA92" i="1" s="1"/>
  <c r="AA94" i="1" s="1"/>
  <c r="BK91" i="1"/>
  <c r="BK92" i="1" s="1"/>
  <c r="BK94" i="1" s="1"/>
  <c r="CI91" i="1"/>
  <c r="CI92" i="1" s="1"/>
  <c r="DG91" i="1"/>
  <c r="DG92" i="1" s="1"/>
  <c r="DS91" i="1"/>
  <c r="DS92" i="1" s="1"/>
  <c r="EE91" i="1"/>
  <c r="EE92" i="1" s="1"/>
  <c r="FC91" i="1"/>
  <c r="FC92" i="1" s="1"/>
  <c r="FO91" i="1"/>
  <c r="FO92" i="1" s="1"/>
  <c r="O91" i="1"/>
  <c r="O92" i="1" s="1"/>
  <c r="O94" i="1" s="1"/>
  <c r="AM91" i="1"/>
  <c r="AM92" i="1" s="1"/>
  <c r="AM94" i="1" s="1"/>
  <c r="BW91" i="1"/>
  <c r="BW92" i="1" s="1"/>
  <c r="E91" i="1"/>
  <c r="E92" i="1" s="1"/>
  <c r="Q91" i="1"/>
  <c r="Q92" i="1" s="1"/>
  <c r="AC91" i="1"/>
  <c r="AC92" i="1" s="1"/>
  <c r="AO91" i="1"/>
  <c r="AO92" i="1" s="1"/>
  <c r="BA91" i="1"/>
  <c r="BA92" i="1" s="1"/>
  <c r="BM91" i="1"/>
  <c r="BM92" i="1" s="1"/>
  <c r="BY91" i="1"/>
  <c r="BY92" i="1" s="1"/>
  <c r="CK91" i="1"/>
  <c r="CK92" i="1" s="1"/>
  <c r="CW91" i="1"/>
  <c r="CW92" i="1" s="1"/>
  <c r="DI91" i="1"/>
  <c r="DI92" i="1" s="1"/>
  <c r="DI94" i="1" s="1"/>
  <c r="DU91" i="1"/>
  <c r="DU92" i="1" s="1"/>
  <c r="EG91" i="1"/>
  <c r="EG92" i="1" s="1"/>
  <c r="ES91" i="1"/>
  <c r="ES92" i="1" s="1"/>
  <c r="FE91" i="1"/>
  <c r="FE92" i="1" s="1"/>
  <c r="FQ91" i="1"/>
  <c r="FQ92" i="1" s="1"/>
  <c r="H91" i="1"/>
  <c r="H92" i="1" s="1"/>
  <c r="H94" i="1" s="1"/>
  <c r="T91" i="1"/>
  <c r="T92" i="1" s="1"/>
  <c r="AF91" i="1"/>
  <c r="AF92" i="1" s="1"/>
  <c r="AR91" i="1"/>
  <c r="AR92" i="1" s="1"/>
  <c r="BD91" i="1"/>
  <c r="BD92" i="1" s="1"/>
  <c r="BP91" i="1"/>
  <c r="BP92" i="1" s="1"/>
  <c r="CB91" i="1"/>
  <c r="CB92" i="1" s="1"/>
  <c r="CB94" i="1" s="1"/>
  <c r="CN91" i="1"/>
  <c r="CN92" i="1" s="1"/>
  <c r="CN94" i="1" s="1"/>
  <c r="CZ91" i="1"/>
  <c r="CZ92" i="1" s="1"/>
  <c r="CZ94" i="1" s="1"/>
  <c r="DL91" i="1"/>
  <c r="DL92" i="1" s="1"/>
  <c r="DL94" i="1" s="1"/>
  <c r="DX91" i="1"/>
  <c r="DX92" i="1" s="1"/>
  <c r="DX94" i="1" s="1"/>
  <c r="EJ91" i="1"/>
  <c r="EJ92" i="1" s="1"/>
  <c r="EJ94" i="1" s="1"/>
  <c r="EV91" i="1"/>
  <c r="EV92" i="1" s="1"/>
  <c r="EV94" i="1" s="1"/>
  <c r="FH91" i="1"/>
  <c r="FH92" i="1" s="1"/>
  <c r="FT91" i="1"/>
  <c r="FT92" i="1" s="1"/>
  <c r="I91" i="1"/>
  <c r="I92" i="1" s="1"/>
  <c r="U91" i="1"/>
  <c r="U92" i="1" s="1"/>
  <c r="AG91" i="1"/>
  <c r="AG92" i="1" s="1"/>
  <c r="AS91" i="1"/>
  <c r="AS92" i="1" s="1"/>
  <c r="AS94" i="1" s="1"/>
  <c r="BE91" i="1"/>
  <c r="BE92" i="1" s="1"/>
  <c r="BE94" i="1" s="1"/>
  <c r="BQ91" i="1"/>
  <c r="BQ92" i="1" s="1"/>
  <c r="BQ94" i="1" s="1"/>
  <c r="CC91" i="1"/>
  <c r="CC92" i="1" s="1"/>
  <c r="CC94" i="1" s="1"/>
  <c r="CO91" i="1"/>
  <c r="CO92" i="1" s="1"/>
  <c r="CO94" i="1" s="1"/>
  <c r="DA91" i="1"/>
  <c r="DA92" i="1" s="1"/>
  <c r="DA94" i="1" s="1"/>
  <c r="DM91" i="1"/>
  <c r="DM92" i="1" s="1"/>
  <c r="DM94" i="1" s="1"/>
  <c r="DY91" i="1"/>
  <c r="DY92" i="1" s="1"/>
  <c r="EK91" i="1"/>
  <c r="EK92" i="1" s="1"/>
  <c r="EW91" i="1"/>
  <c r="EW92" i="1" s="1"/>
  <c r="FI91" i="1"/>
  <c r="FI92" i="1" s="1"/>
  <c r="FU91" i="1"/>
  <c r="FU92" i="1" s="1"/>
  <c r="CG91" i="1"/>
  <c r="CG92" i="1" s="1"/>
  <c r="CG94" i="1" s="1"/>
  <c r="CS91" i="1"/>
  <c r="CS92" i="1" s="1"/>
  <c r="CS94" i="1" s="1"/>
  <c r="DE91" i="1"/>
  <c r="DE92" i="1" s="1"/>
  <c r="DE94" i="1" s="1"/>
  <c r="DQ91" i="1"/>
  <c r="DQ92" i="1" s="1"/>
  <c r="DQ94" i="1" s="1"/>
  <c r="EC91" i="1"/>
  <c r="EC92" i="1" s="1"/>
  <c r="EO91" i="1"/>
  <c r="EO92" i="1" s="1"/>
  <c r="FA91" i="1"/>
  <c r="FA92" i="1" s="1"/>
  <c r="FM91" i="1"/>
  <c r="FM92" i="1" s="1"/>
  <c r="BU95" i="1"/>
  <c r="FA95" i="1"/>
  <c r="AM95" i="1"/>
  <c r="CU95" i="1"/>
  <c r="EQ95" i="1"/>
  <c r="D95" i="1"/>
  <c r="AB95" i="1"/>
  <c r="AZ95" i="1"/>
  <c r="CV95" i="1"/>
  <c r="FP95" i="1"/>
  <c r="BI95" i="1"/>
  <c r="EO95" i="1"/>
  <c r="DS95" i="1"/>
  <c r="EF95" i="1"/>
  <c r="AK95" i="1"/>
  <c r="DQ95" i="1"/>
  <c r="BW95" i="1"/>
  <c r="FC95" i="1"/>
  <c r="P95" i="1"/>
  <c r="AN95" i="1"/>
  <c r="BL95" i="1"/>
  <c r="CJ95" i="1"/>
  <c r="DT95" i="1"/>
  <c r="AG95" i="1"/>
  <c r="BQ95" i="1"/>
  <c r="CO95" i="1"/>
  <c r="DY95" i="1"/>
  <c r="EK95" i="1"/>
  <c r="FI95" i="1"/>
  <c r="AH95" i="1"/>
  <c r="BR95" i="1"/>
  <c r="CP95" i="1"/>
  <c r="DN95" i="1"/>
  <c r="EL95" i="1"/>
  <c r="FV95" i="1"/>
  <c r="CG95" i="1"/>
  <c r="O95" i="1"/>
  <c r="BK95" i="1"/>
  <c r="BX95" i="1"/>
  <c r="I95" i="1"/>
  <c r="BE95" i="1"/>
  <c r="DA95" i="1"/>
  <c r="FU95" i="1"/>
  <c r="J95" i="1"/>
  <c r="AT95" i="1"/>
  <c r="BF95" i="1"/>
  <c r="CD95" i="1"/>
  <c r="DB95" i="1"/>
  <c r="DZ95" i="1"/>
  <c r="EX95" i="1"/>
  <c r="FJ95" i="1"/>
  <c r="M95" i="1"/>
  <c r="EC95" i="1"/>
  <c r="AY95" i="1"/>
  <c r="EE95" i="1"/>
  <c r="DH95" i="1"/>
  <c r="U95" i="1"/>
  <c r="AS95" i="1"/>
  <c r="CC95" i="1"/>
  <c r="DM95" i="1"/>
  <c r="EW95" i="1"/>
  <c r="V95" i="1"/>
  <c r="L95" i="1"/>
  <c r="X95" i="1"/>
  <c r="AJ95" i="1"/>
  <c r="AV95" i="1"/>
  <c r="BH95" i="1"/>
  <c r="BT95" i="1"/>
  <c r="CF95" i="1"/>
  <c r="CR95" i="1"/>
  <c r="DD95" i="1"/>
  <c r="DP95" i="1"/>
  <c r="EB95" i="1"/>
  <c r="EN95" i="1"/>
  <c r="EZ95" i="1"/>
  <c r="FL95" i="1"/>
  <c r="FX95" i="1"/>
  <c r="FM95" i="1"/>
  <c r="AW95" i="1"/>
  <c r="Y95" i="1"/>
  <c r="FO95" i="1"/>
  <c r="CS95" i="1"/>
  <c r="AA95" i="1"/>
  <c r="DG95" i="1"/>
  <c r="FD95" i="1"/>
  <c r="DE95" i="1"/>
  <c r="CI95" i="1"/>
  <c r="ER95" i="1"/>
  <c r="AX95" i="1"/>
  <c r="DF95" i="1"/>
  <c r="EP95" i="1"/>
  <c r="AL95" i="1"/>
  <c r="CH95" i="1"/>
  <c r="N95" i="1"/>
  <c r="BJ95" i="1"/>
  <c r="CT95" i="1"/>
  <c r="DR95" i="1"/>
  <c r="FB95" i="1"/>
  <c r="ED95" i="1"/>
  <c r="E95" i="1"/>
  <c r="Q95" i="1"/>
  <c r="AC95" i="1"/>
  <c r="AO95" i="1"/>
  <c r="BA95" i="1"/>
  <c r="BM95" i="1"/>
  <c r="BY95" i="1"/>
  <c r="CK95" i="1"/>
  <c r="CW95" i="1"/>
  <c r="DI95" i="1"/>
  <c r="DU95" i="1"/>
  <c r="EG95" i="1"/>
  <c r="ES95" i="1"/>
  <c r="FE95" i="1"/>
  <c r="FQ95" i="1"/>
  <c r="Z95" i="1"/>
  <c r="BV95" i="1"/>
  <c r="FN95" i="1"/>
  <c r="F95" i="1"/>
  <c r="R95" i="1"/>
  <c r="AD95" i="1"/>
  <c r="AP95" i="1"/>
  <c r="BB95" i="1"/>
  <c r="BN95" i="1"/>
  <c r="BZ95" i="1"/>
  <c r="CL95" i="1"/>
  <c r="CX95" i="1"/>
  <c r="DJ95" i="1"/>
  <c r="DV95" i="1"/>
  <c r="EH95" i="1"/>
  <c r="ET95" i="1"/>
  <c r="FF95" i="1"/>
  <c r="FR95" i="1"/>
  <c r="K91" i="1"/>
  <c r="K92" i="1" s="1"/>
  <c r="W91" i="1"/>
  <c r="W92" i="1" s="1"/>
  <c r="AI91" i="1"/>
  <c r="AI92" i="1" s="1"/>
  <c r="AU91" i="1"/>
  <c r="AU92" i="1" s="1"/>
  <c r="AU94" i="1" s="1"/>
  <c r="BG91" i="1"/>
  <c r="BG92" i="1" s="1"/>
  <c r="BS91" i="1"/>
  <c r="BS92" i="1" s="1"/>
  <c r="CE91" i="1"/>
  <c r="CE92" i="1" s="1"/>
  <c r="CQ91" i="1"/>
  <c r="CQ92" i="1" s="1"/>
  <c r="DC91" i="1"/>
  <c r="DC92" i="1" s="1"/>
  <c r="DO91" i="1"/>
  <c r="DO92" i="1" s="1"/>
  <c r="EA91" i="1"/>
  <c r="EA92" i="1" s="1"/>
  <c r="EM91" i="1"/>
  <c r="EM92" i="1" s="1"/>
  <c r="EY91" i="1"/>
  <c r="EY92" i="1" s="1"/>
  <c r="FK91" i="1"/>
  <c r="FK92" i="1" s="1"/>
  <c r="FW91" i="1"/>
  <c r="FW92" i="1" s="1"/>
  <c r="L91" i="1"/>
  <c r="L92" i="1" s="1"/>
  <c r="L94" i="1" s="1"/>
  <c r="X91" i="1"/>
  <c r="X92" i="1" s="1"/>
  <c r="AJ91" i="1"/>
  <c r="AJ92" i="1" s="1"/>
  <c r="AV91" i="1"/>
  <c r="AV92" i="1" s="1"/>
  <c r="BH91" i="1"/>
  <c r="BH92" i="1" s="1"/>
  <c r="BT91" i="1"/>
  <c r="BT92" i="1" s="1"/>
  <c r="CF91" i="1"/>
  <c r="CF92" i="1" s="1"/>
  <c r="CR91" i="1"/>
  <c r="CR92" i="1" s="1"/>
  <c r="CR94" i="1" s="1"/>
  <c r="DD91" i="1"/>
  <c r="DD92" i="1" s="1"/>
  <c r="DP91" i="1"/>
  <c r="DP92" i="1" s="1"/>
  <c r="DP94" i="1" s="1"/>
  <c r="EB91" i="1"/>
  <c r="EB92" i="1" s="1"/>
  <c r="EN91" i="1"/>
  <c r="EN92" i="1" s="1"/>
  <c r="EN94" i="1" s="1"/>
  <c r="EZ91" i="1"/>
  <c r="EZ92" i="1" s="1"/>
  <c r="EZ94" i="1" s="1"/>
  <c r="FL91" i="1"/>
  <c r="FL92" i="1" s="1"/>
  <c r="FX91" i="1"/>
  <c r="FX92" i="1" s="1"/>
  <c r="D91" i="1"/>
  <c r="D92" i="1" s="1"/>
  <c r="D94" i="1" s="1"/>
  <c r="P91" i="1"/>
  <c r="P92" i="1" s="1"/>
  <c r="AB91" i="1"/>
  <c r="AB92" i="1" s="1"/>
  <c r="AN91" i="1"/>
  <c r="AN92" i="1" s="1"/>
  <c r="AZ91" i="1"/>
  <c r="AZ92" i="1" s="1"/>
  <c r="BL91" i="1"/>
  <c r="BL92" i="1" s="1"/>
  <c r="BX91" i="1"/>
  <c r="BX92" i="1" s="1"/>
  <c r="CJ91" i="1"/>
  <c r="CJ92" i="1" s="1"/>
  <c r="CV91" i="1"/>
  <c r="CV92" i="1" s="1"/>
  <c r="CV94" i="1" s="1"/>
  <c r="DH91" i="1"/>
  <c r="DH92" i="1" s="1"/>
  <c r="DH94" i="1" s="1"/>
  <c r="DT91" i="1"/>
  <c r="DT92" i="1" s="1"/>
  <c r="DT94" i="1" s="1"/>
  <c r="EF91" i="1"/>
  <c r="EF92" i="1" s="1"/>
  <c r="EF94" i="1" s="1"/>
  <c r="ER91" i="1"/>
  <c r="ER92" i="1" s="1"/>
  <c r="ER94" i="1" s="1"/>
  <c r="FD91" i="1"/>
  <c r="FD92" i="1" s="1"/>
  <c r="FP91" i="1"/>
  <c r="FP92" i="1" s="1"/>
  <c r="AL96" i="1" l="1"/>
  <c r="BZ96" i="1"/>
  <c r="AW96" i="1"/>
  <c r="BZ94" i="1"/>
  <c r="W96" i="1"/>
  <c r="CK96" i="1"/>
  <c r="FC96" i="1"/>
  <c r="AY94" i="1"/>
  <c r="AY96" i="1" s="1"/>
  <c r="FW94" i="1"/>
  <c r="FW96" i="1" s="1"/>
  <c r="AI94" i="1"/>
  <c r="AI96" i="1" s="1"/>
  <c r="BN94" i="1"/>
  <c r="BN96" i="1" s="1"/>
  <c r="CW94" i="1"/>
  <c r="CW96" i="1" s="1"/>
  <c r="EY96" i="1"/>
  <c r="K96" i="1"/>
  <c r="CY96" i="1"/>
  <c r="FN96" i="1"/>
  <c r="BB96" i="1"/>
  <c r="DZ96" i="1"/>
  <c r="EB94" i="1"/>
  <c r="EB96" i="1" s="1"/>
  <c r="FK94" i="1"/>
  <c r="FK96" i="1" s="1"/>
  <c r="W94" i="1"/>
  <c r="BB94" i="1"/>
  <c r="CK94" i="1"/>
  <c r="DD96" i="1"/>
  <c r="EM96" i="1"/>
  <c r="BM96" i="1"/>
  <c r="DS96" i="1"/>
  <c r="FO94" i="1"/>
  <c r="FO96" i="1" s="1"/>
  <c r="EY94" i="1"/>
  <c r="K94" i="1"/>
  <c r="AP94" i="1"/>
  <c r="AP96" i="1" s="1"/>
  <c r="BY94" i="1"/>
  <c r="BY96" i="1" s="1"/>
  <c r="AZ96" i="1"/>
  <c r="CA96" i="1"/>
  <c r="FR96" i="1"/>
  <c r="AD96" i="1"/>
  <c r="DB96" i="1"/>
  <c r="FC94" i="1"/>
  <c r="AL94" i="1"/>
  <c r="DD94" i="1"/>
  <c r="EM94" i="1"/>
  <c r="FR94" i="1"/>
  <c r="AD94" i="1"/>
  <c r="BM94" i="1"/>
  <c r="CV96" i="1"/>
  <c r="CF96" i="1"/>
  <c r="DO96" i="1"/>
  <c r="DM96" i="1"/>
  <c r="EV96" i="1"/>
  <c r="H96" i="1"/>
  <c r="FF96" i="1"/>
  <c r="R96" i="1"/>
  <c r="Z96" i="1"/>
  <c r="FN94" i="1"/>
  <c r="Z94" i="1"/>
  <c r="EA94" i="1"/>
  <c r="EA96" i="1" s="1"/>
  <c r="DW94" i="1"/>
  <c r="DW96" i="1" s="1"/>
  <c r="FF94" i="1"/>
  <c r="R94" i="1"/>
  <c r="BA94" i="1"/>
  <c r="BA96" i="1" s="1"/>
  <c r="CJ94" i="1"/>
  <c r="CJ96" i="1" s="1"/>
  <c r="EN96" i="1"/>
  <c r="BT96" i="1"/>
  <c r="DC96" i="1"/>
  <c r="DA96" i="1"/>
  <c r="EJ96" i="1"/>
  <c r="BK96" i="1"/>
  <c r="CD96" i="1"/>
  <c r="EE94" i="1"/>
  <c r="EE96" i="1" s="1"/>
  <c r="FB94" i="1"/>
  <c r="FB96" i="1" s="1"/>
  <c r="N94" i="1"/>
  <c r="N96" i="1" s="1"/>
  <c r="AW94" i="1"/>
  <c r="CF94" i="1"/>
  <c r="DO94" i="1"/>
  <c r="EX94" i="1"/>
  <c r="EX96" i="1" s="1"/>
  <c r="J94" i="1"/>
  <c r="J96" i="1" s="1"/>
  <c r="DK94" i="1"/>
  <c r="DK96" i="1" s="1"/>
  <c r="ET94" i="1"/>
  <c r="ET96" i="1" s="1"/>
  <c r="F94" i="1"/>
  <c r="F96" i="1" s="1"/>
  <c r="AO94" i="1"/>
  <c r="AO96" i="1" s="1"/>
  <c r="BX94" i="1"/>
  <c r="BX96" i="1" s="1"/>
  <c r="BH96" i="1"/>
  <c r="CQ96" i="1"/>
  <c r="CO96" i="1"/>
  <c r="DX96" i="1"/>
  <c r="AA96" i="1"/>
  <c r="AQ96" i="1"/>
  <c r="BR96" i="1"/>
  <c r="DS94" i="1"/>
  <c r="EP94" i="1"/>
  <c r="EP96" i="1" s="1"/>
  <c r="AK94" i="1"/>
  <c r="AK96" i="1" s="1"/>
  <c r="BT94" i="1"/>
  <c r="DC94" i="1"/>
  <c r="EL94" i="1"/>
  <c r="EL96" i="1" s="1"/>
  <c r="FU94" i="1"/>
  <c r="FU96" i="1" s="1"/>
  <c r="AG94" i="1"/>
  <c r="AG96" i="1" s="1"/>
  <c r="BP94" i="1"/>
  <c r="BP96" i="1" s="1"/>
  <c r="CY94" i="1"/>
  <c r="EH94" i="1"/>
  <c r="EH96" i="1" s="1"/>
  <c r="FQ94" i="1"/>
  <c r="FQ96" i="1" s="1"/>
  <c r="AC94" i="1"/>
  <c r="AC96" i="1" s="1"/>
  <c r="BL94" i="1"/>
  <c r="BL96" i="1" s="1"/>
  <c r="CR96" i="1"/>
  <c r="ER96" i="1"/>
  <c r="D96" i="1"/>
  <c r="CE96" i="1"/>
  <c r="DQ96" i="1"/>
  <c r="CC96" i="1"/>
  <c r="DL96" i="1"/>
  <c r="FS96" i="1"/>
  <c r="AE96" i="1"/>
  <c r="CH96" i="1"/>
  <c r="BF96" i="1"/>
  <c r="DG94" i="1"/>
  <c r="DG96" i="1" s="1"/>
  <c r="ED94" i="1"/>
  <c r="ED96" i="1" s="1"/>
  <c r="FM94" i="1"/>
  <c r="FM96" i="1" s="1"/>
  <c r="Y94" i="1"/>
  <c r="Y96" i="1" s="1"/>
  <c r="BH94" i="1"/>
  <c r="CQ94" i="1"/>
  <c r="DZ94" i="1"/>
  <c r="FI94" i="1"/>
  <c r="FI96" i="1" s="1"/>
  <c r="U94" i="1"/>
  <c r="U96" i="1" s="1"/>
  <c r="BD94" i="1"/>
  <c r="BD96" i="1" s="1"/>
  <c r="CM94" i="1"/>
  <c r="CM96" i="1" s="1"/>
  <c r="DV94" i="1"/>
  <c r="DV96" i="1" s="1"/>
  <c r="FE94" i="1"/>
  <c r="FE96" i="1" s="1"/>
  <c r="Q94" i="1"/>
  <c r="Q96" i="1" s="1"/>
  <c r="AZ94" i="1"/>
  <c r="DP96" i="1"/>
  <c r="EF96" i="1"/>
  <c r="AJ96" i="1"/>
  <c r="DE96" i="1"/>
  <c r="BQ96" i="1"/>
  <c r="CZ96" i="1"/>
  <c r="BW96" i="1"/>
  <c r="FG96" i="1"/>
  <c r="S96" i="1"/>
  <c r="BV96" i="1"/>
  <c r="AT96" i="1"/>
  <c r="CU94" i="1"/>
  <c r="CU96" i="1" s="1"/>
  <c r="DR94" i="1"/>
  <c r="DR96" i="1" s="1"/>
  <c r="FA94" i="1"/>
  <c r="FA96" i="1" s="1"/>
  <c r="M94" i="1"/>
  <c r="M96" i="1" s="1"/>
  <c r="AV94" i="1"/>
  <c r="AV96" i="1" s="1"/>
  <c r="CE94" i="1"/>
  <c r="DN94" i="1"/>
  <c r="DN96" i="1" s="1"/>
  <c r="EW94" i="1"/>
  <c r="EW96" i="1" s="1"/>
  <c r="I94" i="1"/>
  <c r="I96" i="1" s="1"/>
  <c r="AR94" i="1"/>
  <c r="AR96" i="1" s="1"/>
  <c r="CA94" i="1"/>
  <c r="DJ94" i="1"/>
  <c r="DJ96" i="1" s="1"/>
  <c r="ES94" i="1"/>
  <c r="ES96" i="1" s="1"/>
  <c r="E94" i="1"/>
  <c r="E96" i="1" s="1"/>
  <c r="AN94" i="1"/>
  <c r="AN96" i="1" s="1"/>
  <c r="DT96" i="1"/>
  <c r="CS96" i="1"/>
  <c r="BE96" i="1"/>
  <c r="CN96" i="1"/>
  <c r="AM96" i="1"/>
  <c r="EU96" i="1"/>
  <c r="BJ96" i="1"/>
  <c r="BU96" i="1"/>
  <c r="FV96" i="1"/>
  <c r="AH96" i="1"/>
  <c r="CI94" i="1"/>
  <c r="CI96" i="1" s="1"/>
  <c r="DF94" i="1"/>
  <c r="DF96" i="1" s="1"/>
  <c r="EO94" i="1"/>
  <c r="EO96" i="1" s="1"/>
  <c r="FX94" i="1"/>
  <c r="FX96" i="1" s="1"/>
  <c r="AJ94" i="1"/>
  <c r="BS94" i="1"/>
  <c r="BS96" i="1" s="1"/>
  <c r="DB94" i="1"/>
  <c r="EK94" i="1"/>
  <c r="EK96" i="1" s="1"/>
  <c r="FT94" i="1"/>
  <c r="FT96" i="1" s="1"/>
  <c r="AF94" i="1"/>
  <c r="AF96" i="1" s="1"/>
  <c r="BO94" i="1"/>
  <c r="BO96" i="1" s="1"/>
  <c r="CX94" i="1"/>
  <c r="CX96" i="1" s="1"/>
  <c r="EG94" i="1"/>
  <c r="EG96" i="1" s="1"/>
  <c r="FP94" i="1"/>
  <c r="FP96" i="1" s="1"/>
  <c r="AB94" i="1"/>
  <c r="AB96" i="1" s="1"/>
  <c r="DH96" i="1"/>
  <c r="EZ96" i="1"/>
  <c r="L96" i="1"/>
  <c r="AU96" i="1"/>
  <c r="CG96" i="1"/>
  <c r="AS96" i="1"/>
  <c r="CB96" i="1"/>
  <c r="DI96" i="1"/>
  <c r="O96" i="1"/>
  <c r="EI96" i="1"/>
  <c r="EQ96" i="1"/>
  <c r="AX96" i="1"/>
  <c r="CL96" i="1"/>
  <c r="BI96" i="1"/>
  <c r="FJ96" i="1"/>
  <c r="V96" i="1"/>
  <c r="BW94" i="1"/>
  <c r="CT94" i="1"/>
  <c r="CT96" i="1" s="1"/>
  <c r="EC94" i="1"/>
  <c r="EC96" i="1" s="1"/>
  <c r="FL94" i="1"/>
  <c r="FL96" i="1" s="1"/>
  <c r="X94" i="1"/>
  <c r="X96" i="1" s="1"/>
  <c r="BG94" i="1"/>
  <c r="BG96" i="1" s="1"/>
  <c r="CP94" i="1"/>
  <c r="CP96" i="1" s="1"/>
  <c r="DY94" i="1"/>
  <c r="DY96" i="1" s="1"/>
  <c r="FH94" i="1"/>
  <c r="FH96" i="1" s="1"/>
  <c r="T94" i="1"/>
  <c r="T96" i="1" s="1"/>
  <c r="BC94" i="1"/>
  <c r="BC96" i="1" s="1"/>
  <c r="CL94" i="1"/>
  <c r="DU94" i="1"/>
  <c r="DU96" i="1" s="1"/>
  <c r="FD94" i="1"/>
  <c r="FD96" i="1" s="1"/>
  <c r="P94" i="1"/>
  <c r="P96" i="1" s="1"/>
  <c r="FZ108" i="1"/>
  <c r="FZ110" i="1"/>
  <c r="FZ116" i="1"/>
  <c r="GB116" i="1" s="1"/>
  <c r="FZ121" i="1"/>
  <c r="GB121" i="1" s="1"/>
  <c r="FZ111" i="1"/>
  <c r="GB111" i="1" s="1"/>
  <c r="FZ103" i="1"/>
  <c r="GB103" i="1" s="1"/>
  <c r="FX78" i="1" l="1"/>
  <c r="FW78" i="1"/>
  <c r="FV78" i="1"/>
  <c r="FU78" i="1"/>
  <c r="FT78" i="1"/>
  <c r="FS78" i="1"/>
  <c r="FR78" i="1"/>
  <c r="FQ78" i="1"/>
  <c r="FP78" i="1"/>
  <c r="FO78" i="1"/>
  <c r="FN78" i="1"/>
  <c r="FM78" i="1"/>
  <c r="FM81" i="1" s="1"/>
  <c r="FL78" i="1"/>
  <c r="FK78" i="1"/>
  <c r="FJ78" i="1"/>
  <c r="FI78" i="1"/>
  <c r="FH78" i="1"/>
  <c r="FG78" i="1"/>
  <c r="FF78" i="1"/>
  <c r="FE78" i="1"/>
  <c r="FD78" i="1"/>
  <c r="FC78" i="1"/>
  <c r="FB78" i="1"/>
  <c r="FA78" i="1"/>
  <c r="FA81" i="1" s="1"/>
  <c r="EZ78" i="1"/>
  <c r="EY78" i="1"/>
  <c r="EX78" i="1"/>
  <c r="EW78" i="1"/>
  <c r="EV78" i="1"/>
  <c r="EU78" i="1"/>
  <c r="ET78" i="1"/>
  <c r="ES78" i="1"/>
  <c r="ER78" i="1"/>
  <c r="EQ78" i="1"/>
  <c r="EP78" i="1"/>
  <c r="EO78" i="1"/>
  <c r="EO81" i="1" s="1"/>
  <c r="EN78" i="1"/>
  <c r="EM78" i="1"/>
  <c r="EL78" i="1"/>
  <c r="EK78" i="1"/>
  <c r="EJ78" i="1"/>
  <c r="EI78" i="1"/>
  <c r="EH78" i="1"/>
  <c r="EG78" i="1"/>
  <c r="EF78" i="1"/>
  <c r="EE78" i="1"/>
  <c r="ED78" i="1"/>
  <c r="EC78" i="1"/>
  <c r="EC81" i="1" s="1"/>
  <c r="EB78" i="1"/>
  <c r="EA78" i="1"/>
  <c r="DZ78" i="1"/>
  <c r="DY78" i="1"/>
  <c r="DX78" i="1"/>
  <c r="DW78" i="1"/>
  <c r="DV78" i="1"/>
  <c r="DU78" i="1"/>
  <c r="DT78" i="1"/>
  <c r="DS78" i="1"/>
  <c r="DR78" i="1"/>
  <c r="DQ78" i="1"/>
  <c r="DQ81" i="1" s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E81" i="1" s="1"/>
  <c r="DD78" i="1"/>
  <c r="DC78" i="1"/>
  <c r="DB78" i="1"/>
  <c r="DA78" i="1"/>
  <c r="CZ78" i="1"/>
  <c r="CY78" i="1"/>
  <c r="CX78" i="1"/>
  <c r="CW78" i="1"/>
  <c r="CV78" i="1"/>
  <c r="CU78" i="1"/>
  <c r="CT78" i="1"/>
  <c r="CS78" i="1"/>
  <c r="CS81" i="1" s="1"/>
  <c r="CR78" i="1"/>
  <c r="CQ78" i="1"/>
  <c r="CP78" i="1"/>
  <c r="CO78" i="1"/>
  <c r="CM78" i="1"/>
  <c r="CL78" i="1"/>
  <c r="CK78" i="1"/>
  <c r="CJ78" i="1"/>
  <c r="CI78" i="1"/>
  <c r="CH78" i="1"/>
  <c r="CG78" i="1"/>
  <c r="CF78" i="1"/>
  <c r="CF81" i="1" s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T81" i="1" s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H81" i="1" s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V81" i="1" s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J81" i="1" s="1"/>
  <c r="AI78" i="1"/>
  <c r="AH78" i="1"/>
  <c r="AG78" i="1"/>
  <c r="AF78" i="1"/>
  <c r="AE78" i="1"/>
  <c r="AD78" i="1"/>
  <c r="AC78" i="1"/>
  <c r="AB78" i="1"/>
  <c r="AA78" i="1"/>
  <c r="Z78" i="1"/>
  <c r="Y78" i="1"/>
  <c r="X78" i="1"/>
  <c r="X81" i="1" s="1"/>
  <c r="W78" i="1"/>
  <c r="V78" i="1"/>
  <c r="U78" i="1"/>
  <c r="T78" i="1"/>
  <c r="S78" i="1"/>
  <c r="R78" i="1"/>
  <c r="Q78" i="1"/>
  <c r="P78" i="1"/>
  <c r="O78" i="1"/>
  <c r="N78" i="1"/>
  <c r="M78" i="1"/>
  <c r="L78" i="1"/>
  <c r="L81" i="1" s="1"/>
  <c r="K78" i="1"/>
  <c r="J78" i="1"/>
  <c r="I78" i="1"/>
  <c r="H78" i="1"/>
  <c r="G78" i="1"/>
  <c r="F78" i="1"/>
  <c r="E78" i="1"/>
  <c r="D78" i="1"/>
  <c r="FX77" i="1"/>
  <c r="FW77" i="1"/>
  <c r="FV77" i="1"/>
  <c r="FU77" i="1"/>
  <c r="FT77" i="1"/>
  <c r="FS77" i="1"/>
  <c r="FR77" i="1"/>
  <c r="FQ77" i="1"/>
  <c r="FP77" i="1"/>
  <c r="FO77" i="1"/>
  <c r="FN77" i="1"/>
  <c r="FM77" i="1"/>
  <c r="FL77" i="1"/>
  <c r="FK77" i="1"/>
  <c r="FJ77" i="1"/>
  <c r="FI77" i="1"/>
  <c r="FH77" i="1"/>
  <c r="FG77" i="1"/>
  <c r="FF77" i="1"/>
  <c r="FE77" i="1"/>
  <c r="FD77" i="1"/>
  <c r="FC77" i="1"/>
  <c r="FB77" i="1"/>
  <c r="FA77" i="1"/>
  <c r="EZ77" i="1"/>
  <c r="EY77" i="1"/>
  <c r="EX77" i="1"/>
  <c r="EW77" i="1"/>
  <c r="EV77" i="1"/>
  <c r="EU77" i="1"/>
  <c r="ET77" i="1"/>
  <c r="ES77" i="1"/>
  <c r="ER77" i="1"/>
  <c r="EQ77" i="1"/>
  <c r="EP77" i="1"/>
  <c r="EO77" i="1"/>
  <c r="EN77" i="1"/>
  <c r="EM77" i="1"/>
  <c r="EL77" i="1"/>
  <c r="EK77" i="1"/>
  <c r="EJ77" i="1"/>
  <c r="EI77" i="1"/>
  <c r="EH77" i="1"/>
  <c r="EG77" i="1"/>
  <c r="EF77" i="1"/>
  <c r="EE77" i="1"/>
  <c r="ED77" i="1"/>
  <c r="EC77" i="1"/>
  <c r="EB77" i="1"/>
  <c r="EA77" i="1"/>
  <c r="DZ77" i="1"/>
  <c r="DY77" i="1"/>
  <c r="DX77" i="1"/>
  <c r="DW77" i="1"/>
  <c r="DV77" i="1"/>
  <c r="DU77" i="1"/>
  <c r="DT77" i="1"/>
  <c r="DS77" i="1"/>
  <c r="DR77" i="1"/>
  <c r="DQ77" i="1"/>
  <c r="DP77" i="1"/>
  <c r="DO77" i="1"/>
  <c r="DN77" i="1"/>
  <c r="DM77" i="1"/>
  <c r="DL77" i="1"/>
  <c r="DK77" i="1"/>
  <c r="DJ77" i="1"/>
  <c r="DI77" i="1"/>
  <c r="DH77" i="1"/>
  <c r="DG77" i="1"/>
  <c r="DF77" i="1"/>
  <c r="DE77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CR77" i="1"/>
  <c r="CQ77" i="1"/>
  <c r="CP77" i="1"/>
  <c r="CO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FX73" i="1"/>
  <c r="FW73" i="1"/>
  <c r="FV73" i="1"/>
  <c r="FU73" i="1"/>
  <c r="FT73" i="1"/>
  <c r="FS73" i="1"/>
  <c r="FR73" i="1"/>
  <c r="FQ73" i="1"/>
  <c r="FP73" i="1"/>
  <c r="FO73" i="1"/>
  <c r="FN73" i="1"/>
  <c r="FM73" i="1"/>
  <c r="FL73" i="1"/>
  <c r="FK73" i="1"/>
  <c r="FJ73" i="1"/>
  <c r="FI73" i="1"/>
  <c r="FH73" i="1"/>
  <c r="FG73" i="1"/>
  <c r="FF73" i="1"/>
  <c r="FE73" i="1"/>
  <c r="FD73" i="1"/>
  <c r="FC73" i="1"/>
  <c r="FB73" i="1"/>
  <c r="FA73" i="1"/>
  <c r="EZ73" i="1"/>
  <c r="EY73" i="1"/>
  <c r="EX73" i="1"/>
  <c r="EW73" i="1"/>
  <c r="EV73" i="1"/>
  <c r="EU73" i="1"/>
  <c r="ET73" i="1"/>
  <c r="ES73" i="1"/>
  <c r="ER73" i="1"/>
  <c r="EQ73" i="1"/>
  <c r="EP73" i="1"/>
  <c r="EO73" i="1"/>
  <c r="EN73" i="1"/>
  <c r="EM73" i="1"/>
  <c r="EL73" i="1"/>
  <c r="EK73" i="1"/>
  <c r="EJ73" i="1"/>
  <c r="EI73" i="1"/>
  <c r="EH73" i="1"/>
  <c r="EG73" i="1"/>
  <c r="EF73" i="1"/>
  <c r="EE73" i="1"/>
  <c r="ED73" i="1"/>
  <c r="EC73" i="1"/>
  <c r="EB73" i="1"/>
  <c r="EA73" i="1"/>
  <c r="DZ73" i="1"/>
  <c r="DY73" i="1"/>
  <c r="DX73" i="1"/>
  <c r="DW73" i="1"/>
  <c r="DV73" i="1"/>
  <c r="DU73" i="1"/>
  <c r="DT73" i="1"/>
  <c r="DS73" i="1"/>
  <c r="DR73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DE73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FX71" i="1"/>
  <c r="FW71" i="1"/>
  <c r="FV71" i="1"/>
  <c r="FU71" i="1"/>
  <c r="FU81" i="1" s="1"/>
  <c r="FT71" i="1"/>
  <c r="FS71" i="1"/>
  <c r="FR71" i="1"/>
  <c r="FR81" i="1" s="1"/>
  <c r="FQ71" i="1"/>
  <c r="FQ81" i="1" s="1"/>
  <c r="FP71" i="1"/>
  <c r="FO71" i="1"/>
  <c r="FN71" i="1"/>
  <c r="FN81" i="1" s="1"/>
  <c r="FM71" i="1"/>
  <c r="FL71" i="1"/>
  <c r="FK71" i="1"/>
  <c r="FJ71" i="1"/>
  <c r="FI71" i="1"/>
  <c r="FH71" i="1"/>
  <c r="FG71" i="1"/>
  <c r="FF71" i="1"/>
  <c r="FF81" i="1" s="1"/>
  <c r="FE71" i="1"/>
  <c r="FE81" i="1" s="1"/>
  <c r="FD71" i="1"/>
  <c r="FC71" i="1"/>
  <c r="FB71" i="1"/>
  <c r="FB81" i="1" s="1"/>
  <c r="FA71" i="1"/>
  <c r="EZ71" i="1"/>
  <c r="EY71" i="1"/>
  <c r="EX71" i="1"/>
  <c r="EW71" i="1"/>
  <c r="EV71" i="1"/>
  <c r="EU71" i="1"/>
  <c r="ET71" i="1"/>
  <c r="ET81" i="1" s="1"/>
  <c r="ES71" i="1"/>
  <c r="ES81" i="1" s="1"/>
  <c r="ER71" i="1"/>
  <c r="EQ71" i="1"/>
  <c r="EP71" i="1"/>
  <c r="EP81" i="1" s="1"/>
  <c r="EO71" i="1"/>
  <c r="EN71" i="1"/>
  <c r="EM71" i="1"/>
  <c r="EL71" i="1"/>
  <c r="EK71" i="1"/>
  <c r="EK81" i="1" s="1"/>
  <c r="EJ71" i="1"/>
  <c r="EI71" i="1"/>
  <c r="EH71" i="1"/>
  <c r="EH81" i="1" s="1"/>
  <c r="EG71" i="1"/>
  <c r="EG81" i="1" s="1"/>
  <c r="EF71" i="1"/>
  <c r="EE71" i="1"/>
  <c r="ED71" i="1"/>
  <c r="ED81" i="1" s="1"/>
  <c r="EC71" i="1"/>
  <c r="EB71" i="1"/>
  <c r="EA71" i="1"/>
  <c r="DZ71" i="1"/>
  <c r="DY71" i="1"/>
  <c r="DX71" i="1"/>
  <c r="DW71" i="1"/>
  <c r="DV71" i="1"/>
  <c r="DV81" i="1" s="1"/>
  <c r="DU71" i="1"/>
  <c r="DU81" i="1" s="1"/>
  <c r="DT71" i="1"/>
  <c r="DS71" i="1"/>
  <c r="DR71" i="1"/>
  <c r="DR81" i="1" s="1"/>
  <c r="DQ71" i="1"/>
  <c r="DP71" i="1"/>
  <c r="DO71" i="1"/>
  <c r="DN71" i="1"/>
  <c r="DM71" i="1"/>
  <c r="DL71" i="1"/>
  <c r="DK71" i="1"/>
  <c r="DJ71" i="1"/>
  <c r="DJ81" i="1" s="1"/>
  <c r="DI71" i="1"/>
  <c r="DI81" i="1" s="1"/>
  <c r="DH71" i="1"/>
  <c r="DG71" i="1"/>
  <c r="DF71" i="1"/>
  <c r="DF81" i="1" s="1"/>
  <c r="DE71" i="1"/>
  <c r="DD71" i="1"/>
  <c r="DC71" i="1"/>
  <c r="DB71" i="1"/>
  <c r="DA71" i="1"/>
  <c r="DA81" i="1" s="1"/>
  <c r="CZ71" i="1"/>
  <c r="CY71" i="1"/>
  <c r="CX71" i="1"/>
  <c r="CX81" i="1" s="1"/>
  <c r="CW71" i="1"/>
  <c r="CW81" i="1" s="1"/>
  <c r="CV71" i="1"/>
  <c r="CU71" i="1"/>
  <c r="CT71" i="1"/>
  <c r="CT81" i="1" s="1"/>
  <c r="CS71" i="1"/>
  <c r="CR71" i="1"/>
  <c r="CQ71" i="1"/>
  <c r="CP71" i="1"/>
  <c r="CO71" i="1"/>
  <c r="CN71" i="1"/>
  <c r="CM71" i="1"/>
  <c r="CL71" i="1"/>
  <c r="CL81" i="1" s="1"/>
  <c r="CK71" i="1"/>
  <c r="CK81" i="1" s="1"/>
  <c r="CJ71" i="1"/>
  <c r="CJ81" i="1" s="1"/>
  <c r="CI71" i="1"/>
  <c r="CI81" i="1" s="1"/>
  <c r="CH71" i="1"/>
  <c r="CH81" i="1" s="1"/>
  <c r="CG71" i="1"/>
  <c r="CF71" i="1"/>
  <c r="CE71" i="1"/>
  <c r="CD71" i="1"/>
  <c r="CC71" i="1"/>
  <c r="CB71" i="1"/>
  <c r="CA71" i="1"/>
  <c r="BZ71" i="1"/>
  <c r="BZ81" i="1" s="1"/>
  <c r="BY71" i="1"/>
  <c r="BY81" i="1" s="1"/>
  <c r="BX71" i="1"/>
  <c r="BW71" i="1"/>
  <c r="BV71" i="1"/>
  <c r="BV81" i="1" s="1"/>
  <c r="BU71" i="1"/>
  <c r="BT71" i="1"/>
  <c r="BS71" i="1"/>
  <c r="BR71" i="1"/>
  <c r="BQ71" i="1"/>
  <c r="BP71" i="1"/>
  <c r="BO71" i="1"/>
  <c r="BN71" i="1"/>
  <c r="BN81" i="1" s="1"/>
  <c r="BM71" i="1"/>
  <c r="BM81" i="1" s="1"/>
  <c r="BL71" i="1"/>
  <c r="BK71" i="1"/>
  <c r="BJ71" i="1"/>
  <c r="BJ81" i="1" s="1"/>
  <c r="BI71" i="1"/>
  <c r="BH71" i="1"/>
  <c r="BG71" i="1"/>
  <c r="BF71" i="1"/>
  <c r="BE71" i="1"/>
  <c r="BD71" i="1"/>
  <c r="BC71" i="1"/>
  <c r="BB71" i="1"/>
  <c r="BB81" i="1" s="1"/>
  <c r="BA71" i="1"/>
  <c r="BA81" i="1" s="1"/>
  <c r="AZ71" i="1"/>
  <c r="AY71" i="1"/>
  <c r="AX71" i="1"/>
  <c r="AX81" i="1" s="1"/>
  <c r="AW71" i="1"/>
  <c r="AV71" i="1"/>
  <c r="AU71" i="1"/>
  <c r="AT71" i="1"/>
  <c r="AS71" i="1"/>
  <c r="AS81" i="1" s="1"/>
  <c r="AR71" i="1"/>
  <c r="AQ71" i="1"/>
  <c r="AP71" i="1"/>
  <c r="AP81" i="1" s="1"/>
  <c r="AO71" i="1"/>
  <c r="AO81" i="1" s="1"/>
  <c r="AN71" i="1"/>
  <c r="AM71" i="1"/>
  <c r="AL71" i="1"/>
  <c r="AL81" i="1" s="1"/>
  <c r="AK71" i="1"/>
  <c r="AJ71" i="1"/>
  <c r="AI71" i="1"/>
  <c r="AH71" i="1"/>
  <c r="AG71" i="1"/>
  <c r="AF71" i="1"/>
  <c r="AE71" i="1"/>
  <c r="AE81" i="1" s="1"/>
  <c r="AD71" i="1"/>
  <c r="AD81" i="1" s="1"/>
  <c r="AC71" i="1"/>
  <c r="AC81" i="1" s="1"/>
  <c r="AB71" i="1"/>
  <c r="AB81" i="1" s="1"/>
  <c r="AA71" i="1"/>
  <c r="AA81" i="1" s="1"/>
  <c r="Z71" i="1"/>
  <c r="Z81" i="1" s="1"/>
  <c r="Y71" i="1"/>
  <c r="X71" i="1"/>
  <c r="W71" i="1"/>
  <c r="V71" i="1"/>
  <c r="U71" i="1"/>
  <c r="T71" i="1"/>
  <c r="S71" i="1"/>
  <c r="S81" i="1" s="1"/>
  <c r="R71" i="1"/>
  <c r="R81" i="1" s="1"/>
  <c r="Q71" i="1"/>
  <c r="Q81" i="1" s="1"/>
  <c r="P71" i="1"/>
  <c r="O71" i="1"/>
  <c r="O81" i="1" s="1"/>
  <c r="N71" i="1"/>
  <c r="N81" i="1" s="1"/>
  <c r="M71" i="1"/>
  <c r="L71" i="1"/>
  <c r="K71" i="1"/>
  <c r="J71" i="1"/>
  <c r="I71" i="1"/>
  <c r="H71" i="1"/>
  <c r="G71" i="1"/>
  <c r="F71" i="1"/>
  <c r="F81" i="1" s="1"/>
  <c r="E71" i="1"/>
  <c r="E81" i="1" s="1"/>
  <c r="D71" i="1"/>
  <c r="FX81" i="1"/>
  <c r="FW81" i="1"/>
  <c r="FV81" i="1"/>
  <c r="FT81" i="1"/>
  <c r="FS81" i="1"/>
  <c r="FL81" i="1"/>
  <c r="FK81" i="1"/>
  <c r="FJ81" i="1"/>
  <c r="FI81" i="1"/>
  <c r="FH81" i="1"/>
  <c r="FG81" i="1"/>
  <c r="EZ81" i="1"/>
  <c r="EY81" i="1"/>
  <c r="EX81" i="1"/>
  <c r="EW81" i="1"/>
  <c r="EV81" i="1"/>
  <c r="EU81" i="1"/>
  <c r="EN81" i="1"/>
  <c r="EM81" i="1"/>
  <c r="EL81" i="1"/>
  <c r="EJ81" i="1"/>
  <c r="EI81" i="1"/>
  <c r="EB81" i="1"/>
  <c r="EA81" i="1"/>
  <c r="DZ81" i="1"/>
  <c r="DY81" i="1"/>
  <c r="DX81" i="1"/>
  <c r="DW81" i="1"/>
  <c r="DP81" i="1"/>
  <c r="DO81" i="1"/>
  <c r="DN81" i="1"/>
  <c r="DM81" i="1"/>
  <c r="DL81" i="1"/>
  <c r="DK81" i="1"/>
  <c r="DD81" i="1"/>
  <c r="DC81" i="1"/>
  <c r="DB81" i="1"/>
  <c r="CZ81" i="1"/>
  <c r="CY81" i="1"/>
  <c r="CR81" i="1"/>
  <c r="CQ81" i="1"/>
  <c r="CP81" i="1"/>
  <c r="CO81" i="1"/>
  <c r="CN81" i="1"/>
  <c r="CM81" i="1"/>
  <c r="CG81" i="1"/>
  <c r="CE81" i="1"/>
  <c r="CD81" i="1"/>
  <c r="CC81" i="1"/>
  <c r="CB81" i="1"/>
  <c r="CA81" i="1"/>
  <c r="BX81" i="1"/>
  <c r="BW81" i="1"/>
  <c r="BU81" i="1"/>
  <c r="BS81" i="1"/>
  <c r="BR81" i="1"/>
  <c r="BQ81" i="1"/>
  <c r="BP81" i="1"/>
  <c r="BO81" i="1"/>
  <c r="BL81" i="1"/>
  <c r="BK81" i="1"/>
  <c r="BI81" i="1"/>
  <c r="BG81" i="1"/>
  <c r="BF81" i="1"/>
  <c r="BE81" i="1"/>
  <c r="BD81" i="1"/>
  <c r="BC81" i="1"/>
  <c r="AZ81" i="1"/>
  <c r="AY81" i="1"/>
  <c r="AW81" i="1"/>
  <c r="AU81" i="1"/>
  <c r="AT81" i="1"/>
  <c r="AR81" i="1"/>
  <c r="AQ81" i="1"/>
  <c r="AN81" i="1"/>
  <c r="AM81" i="1"/>
  <c r="AK81" i="1"/>
  <c r="AI81" i="1"/>
  <c r="AH81" i="1"/>
  <c r="AG81" i="1"/>
  <c r="AF81" i="1"/>
  <c r="Y81" i="1"/>
  <c r="W81" i="1"/>
  <c r="V81" i="1"/>
  <c r="U81" i="1"/>
  <c r="T81" i="1"/>
  <c r="P81" i="1"/>
  <c r="M81" i="1"/>
  <c r="K81" i="1"/>
  <c r="J81" i="1"/>
  <c r="I81" i="1"/>
  <c r="H81" i="1"/>
  <c r="G81" i="1"/>
  <c r="D81" i="1"/>
  <c r="FX69" i="1"/>
  <c r="FW69" i="1"/>
  <c r="FV69" i="1"/>
  <c r="FU69" i="1"/>
  <c r="FT69" i="1"/>
  <c r="FS69" i="1"/>
  <c r="FR69" i="1"/>
  <c r="FQ69" i="1"/>
  <c r="FP69" i="1"/>
  <c r="FO69" i="1"/>
  <c r="FN69" i="1"/>
  <c r="FM69" i="1"/>
  <c r="FL69" i="1"/>
  <c r="FK69" i="1"/>
  <c r="FJ69" i="1"/>
  <c r="FI69" i="1"/>
  <c r="FH69" i="1"/>
  <c r="FG69" i="1"/>
  <c r="FF69" i="1"/>
  <c r="FE69" i="1"/>
  <c r="FD69" i="1"/>
  <c r="FC69" i="1"/>
  <c r="FB69" i="1"/>
  <c r="FA69" i="1"/>
  <c r="EZ69" i="1"/>
  <c r="EY69" i="1"/>
  <c r="EX69" i="1"/>
  <c r="EW69" i="1"/>
  <c r="EV69" i="1"/>
  <c r="EU69" i="1"/>
  <c r="ET69" i="1"/>
  <c r="ES69" i="1"/>
  <c r="ER69" i="1"/>
  <c r="EQ69" i="1"/>
  <c r="EP69" i="1"/>
  <c r="EO69" i="1"/>
  <c r="EN69" i="1"/>
  <c r="EM69" i="1"/>
  <c r="EL69" i="1"/>
  <c r="EK69" i="1"/>
  <c r="EJ69" i="1"/>
  <c r="EI69" i="1"/>
  <c r="EH69" i="1"/>
  <c r="EG69" i="1"/>
  <c r="EF69" i="1"/>
  <c r="EE69" i="1"/>
  <c r="ED69" i="1"/>
  <c r="EC69" i="1"/>
  <c r="EB69" i="1"/>
  <c r="EA69" i="1"/>
  <c r="DZ69" i="1"/>
  <c r="DY69" i="1"/>
  <c r="DX69" i="1"/>
  <c r="DW69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FX66" i="1"/>
  <c r="FW66" i="1"/>
  <c r="FV66" i="1"/>
  <c r="FU66" i="1"/>
  <c r="FT66" i="1"/>
  <c r="FS66" i="1"/>
  <c r="FR66" i="1"/>
  <c r="FQ66" i="1"/>
  <c r="FP66" i="1"/>
  <c r="FO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B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O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FX65" i="1"/>
  <c r="FW65" i="1"/>
  <c r="FV65" i="1"/>
  <c r="FU65" i="1"/>
  <c r="FT65" i="1"/>
  <c r="FS65" i="1"/>
  <c r="FR65" i="1"/>
  <c r="FQ65" i="1"/>
  <c r="FP65" i="1"/>
  <c r="FO65" i="1"/>
  <c r="FN65" i="1"/>
  <c r="FM65" i="1"/>
  <c r="FL65" i="1"/>
  <c r="FK65" i="1"/>
  <c r="FJ65" i="1"/>
  <c r="FI65" i="1"/>
  <c r="FH65" i="1"/>
  <c r="FG65" i="1"/>
  <c r="FF65" i="1"/>
  <c r="FE65" i="1"/>
  <c r="FD65" i="1"/>
  <c r="FC65" i="1"/>
  <c r="FB65" i="1"/>
  <c r="FA65" i="1"/>
  <c r="EZ65" i="1"/>
  <c r="EY65" i="1"/>
  <c r="EX65" i="1"/>
  <c r="EW65" i="1"/>
  <c r="EV65" i="1"/>
  <c r="EU65" i="1"/>
  <c r="ET65" i="1"/>
  <c r="ES65" i="1"/>
  <c r="ER65" i="1"/>
  <c r="EQ65" i="1"/>
  <c r="EP65" i="1"/>
  <c r="EO65" i="1"/>
  <c r="EN65" i="1"/>
  <c r="EM65" i="1"/>
  <c r="EL65" i="1"/>
  <c r="EK65" i="1"/>
  <c r="EJ65" i="1"/>
  <c r="EI65" i="1"/>
  <c r="EH65" i="1"/>
  <c r="EG65" i="1"/>
  <c r="EF65" i="1"/>
  <c r="EE65" i="1"/>
  <c r="ED65" i="1"/>
  <c r="EC65" i="1"/>
  <c r="EB65" i="1"/>
  <c r="EA65" i="1"/>
  <c r="DZ65" i="1"/>
  <c r="DY65" i="1"/>
  <c r="DX65" i="1"/>
  <c r="DW65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FX64" i="1"/>
  <c r="FW64" i="1"/>
  <c r="FV64" i="1"/>
  <c r="FU64" i="1"/>
  <c r="FT64" i="1"/>
  <c r="FS64" i="1"/>
  <c r="FR64" i="1"/>
  <c r="FQ64" i="1"/>
  <c r="FP64" i="1"/>
  <c r="FO64" i="1"/>
  <c r="FN64" i="1"/>
  <c r="FM64" i="1"/>
  <c r="FL64" i="1"/>
  <c r="FK64" i="1"/>
  <c r="FJ64" i="1"/>
  <c r="FI64" i="1"/>
  <c r="FH64" i="1"/>
  <c r="FG64" i="1"/>
  <c r="FF64" i="1"/>
  <c r="FE64" i="1"/>
  <c r="FD64" i="1"/>
  <c r="FC64" i="1"/>
  <c r="FB64" i="1"/>
  <c r="FA64" i="1"/>
  <c r="EZ64" i="1"/>
  <c r="EY64" i="1"/>
  <c r="EX64" i="1"/>
  <c r="EW64" i="1"/>
  <c r="EV64" i="1"/>
  <c r="EU64" i="1"/>
  <c r="ET64" i="1"/>
  <c r="ES64" i="1"/>
  <c r="ER64" i="1"/>
  <c r="EQ64" i="1"/>
  <c r="EP64" i="1"/>
  <c r="EO64" i="1"/>
  <c r="EN64" i="1"/>
  <c r="EM64" i="1"/>
  <c r="EL64" i="1"/>
  <c r="EK64" i="1"/>
  <c r="EJ64" i="1"/>
  <c r="EI64" i="1"/>
  <c r="EH64" i="1"/>
  <c r="EG64" i="1"/>
  <c r="EF64" i="1"/>
  <c r="EE64" i="1"/>
  <c r="ED64" i="1"/>
  <c r="EC64" i="1"/>
  <c r="EB64" i="1"/>
  <c r="EA64" i="1"/>
  <c r="DZ64" i="1"/>
  <c r="DY64" i="1"/>
  <c r="DX64" i="1"/>
  <c r="DW64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CG49" i="1"/>
  <c r="FZ48" i="1"/>
  <c r="FZ47" i="1"/>
  <c r="FZ46" i="1"/>
  <c r="FX59" i="1"/>
  <c r="FX156" i="1" s="1"/>
  <c r="FX157" i="1" s="1"/>
  <c r="FW59" i="1"/>
  <c r="FW156" i="1" s="1"/>
  <c r="FW157" i="1" s="1"/>
  <c r="FV59" i="1"/>
  <c r="FV156" i="1" s="1"/>
  <c r="FV157" i="1" s="1"/>
  <c r="FU59" i="1"/>
  <c r="FU156" i="1" s="1"/>
  <c r="FU157" i="1" s="1"/>
  <c r="FT59" i="1"/>
  <c r="FT156" i="1" s="1"/>
  <c r="FT157" i="1" s="1"/>
  <c r="FS59" i="1"/>
  <c r="FS156" i="1" s="1"/>
  <c r="FS157" i="1" s="1"/>
  <c r="FR59" i="1"/>
  <c r="FR156" i="1" s="1"/>
  <c r="FR157" i="1" s="1"/>
  <c r="FQ59" i="1"/>
  <c r="FQ156" i="1" s="1"/>
  <c r="FQ157" i="1" s="1"/>
  <c r="FP59" i="1"/>
  <c r="FP156" i="1" s="1"/>
  <c r="FP157" i="1" s="1"/>
  <c r="FO59" i="1"/>
  <c r="FO156" i="1" s="1"/>
  <c r="FO157" i="1" s="1"/>
  <c r="FN59" i="1"/>
  <c r="FN156" i="1" s="1"/>
  <c r="FN157" i="1" s="1"/>
  <c r="FM59" i="1"/>
  <c r="FM156" i="1" s="1"/>
  <c r="FM157" i="1" s="1"/>
  <c r="FL59" i="1"/>
  <c r="FL156" i="1" s="1"/>
  <c r="FL157" i="1" s="1"/>
  <c r="FK59" i="1"/>
  <c r="FK156" i="1" s="1"/>
  <c r="FK157" i="1" s="1"/>
  <c r="FJ59" i="1"/>
  <c r="FJ156" i="1" s="1"/>
  <c r="FJ157" i="1" s="1"/>
  <c r="FI59" i="1"/>
  <c r="FI156" i="1" s="1"/>
  <c r="FI157" i="1" s="1"/>
  <c r="FH59" i="1"/>
  <c r="FH156" i="1" s="1"/>
  <c r="FH157" i="1" s="1"/>
  <c r="FG59" i="1"/>
  <c r="FG156" i="1" s="1"/>
  <c r="FG157" i="1" s="1"/>
  <c r="FF59" i="1"/>
  <c r="FF156" i="1" s="1"/>
  <c r="FF157" i="1" s="1"/>
  <c r="FE59" i="1"/>
  <c r="FE156" i="1" s="1"/>
  <c r="FE157" i="1" s="1"/>
  <c r="FD59" i="1"/>
  <c r="FD156" i="1" s="1"/>
  <c r="FD157" i="1" s="1"/>
  <c r="FC59" i="1"/>
  <c r="FC156" i="1" s="1"/>
  <c r="FC157" i="1" s="1"/>
  <c r="FB59" i="1"/>
  <c r="FB156" i="1" s="1"/>
  <c r="FB157" i="1" s="1"/>
  <c r="FA59" i="1"/>
  <c r="FA156" i="1" s="1"/>
  <c r="FA157" i="1" s="1"/>
  <c r="EZ59" i="1"/>
  <c r="EZ156" i="1" s="1"/>
  <c r="EZ157" i="1" s="1"/>
  <c r="EY59" i="1"/>
  <c r="EY156" i="1" s="1"/>
  <c r="EY157" i="1" s="1"/>
  <c r="EX59" i="1"/>
  <c r="EX156" i="1" s="1"/>
  <c r="EX157" i="1" s="1"/>
  <c r="EW59" i="1"/>
  <c r="EW156" i="1" s="1"/>
  <c r="EW157" i="1" s="1"/>
  <c r="EV59" i="1"/>
  <c r="EV156" i="1" s="1"/>
  <c r="EV157" i="1" s="1"/>
  <c r="EU59" i="1"/>
  <c r="EU156" i="1" s="1"/>
  <c r="EU157" i="1" s="1"/>
  <c r="ET59" i="1"/>
  <c r="ET156" i="1" s="1"/>
  <c r="ET157" i="1" s="1"/>
  <c r="ES59" i="1"/>
  <c r="ES156" i="1" s="1"/>
  <c r="ES157" i="1" s="1"/>
  <c r="ER59" i="1"/>
  <c r="ER156" i="1" s="1"/>
  <c r="ER157" i="1" s="1"/>
  <c r="EQ59" i="1"/>
  <c r="EQ156" i="1" s="1"/>
  <c r="EQ157" i="1" s="1"/>
  <c r="EP59" i="1"/>
  <c r="EP156" i="1" s="1"/>
  <c r="EP157" i="1" s="1"/>
  <c r="EO59" i="1"/>
  <c r="EO156" i="1" s="1"/>
  <c r="EO157" i="1" s="1"/>
  <c r="EN59" i="1"/>
  <c r="EN156" i="1" s="1"/>
  <c r="EN157" i="1" s="1"/>
  <c r="EM59" i="1"/>
  <c r="EM156" i="1" s="1"/>
  <c r="EM157" i="1" s="1"/>
  <c r="EL59" i="1"/>
  <c r="EL156" i="1" s="1"/>
  <c r="EL157" i="1" s="1"/>
  <c r="EK59" i="1"/>
  <c r="EK156" i="1" s="1"/>
  <c r="EK157" i="1" s="1"/>
  <c r="EJ59" i="1"/>
  <c r="EJ156" i="1" s="1"/>
  <c r="EJ157" i="1" s="1"/>
  <c r="EI59" i="1"/>
  <c r="EI156" i="1" s="1"/>
  <c r="EI157" i="1" s="1"/>
  <c r="EH59" i="1"/>
  <c r="EH156" i="1" s="1"/>
  <c r="EH157" i="1" s="1"/>
  <c r="EG59" i="1"/>
  <c r="EG156" i="1" s="1"/>
  <c r="EG157" i="1" s="1"/>
  <c r="EF59" i="1"/>
  <c r="EF156" i="1" s="1"/>
  <c r="EF157" i="1" s="1"/>
  <c r="EE59" i="1"/>
  <c r="EE156" i="1" s="1"/>
  <c r="EE157" i="1" s="1"/>
  <c r="ED59" i="1"/>
  <c r="ED156" i="1" s="1"/>
  <c r="ED157" i="1" s="1"/>
  <c r="EC59" i="1"/>
  <c r="EC156" i="1" s="1"/>
  <c r="EC157" i="1" s="1"/>
  <c r="EB59" i="1"/>
  <c r="EB156" i="1" s="1"/>
  <c r="EB157" i="1" s="1"/>
  <c r="EA59" i="1"/>
  <c r="EA156" i="1" s="1"/>
  <c r="EA157" i="1" s="1"/>
  <c r="DZ59" i="1"/>
  <c r="DZ156" i="1" s="1"/>
  <c r="DZ157" i="1" s="1"/>
  <c r="DY59" i="1"/>
  <c r="DY156" i="1" s="1"/>
  <c r="DY157" i="1" s="1"/>
  <c r="DX59" i="1"/>
  <c r="DX156" i="1" s="1"/>
  <c r="DX157" i="1" s="1"/>
  <c r="DW59" i="1"/>
  <c r="DW156" i="1" s="1"/>
  <c r="DW157" i="1" s="1"/>
  <c r="DV59" i="1"/>
  <c r="DV156" i="1" s="1"/>
  <c r="DV157" i="1" s="1"/>
  <c r="DU59" i="1"/>
  <c r="DU156" i="1" s="1"/>
  <c r="DU157" i="1" s="1"/>
  <c r="DT59" i="1"/>
  <c r="DT156" i="1" s="1"/>
  <c r="DT157" i="1" s="1"/>
  <c r="DS59" i="1"/>
  <c r="DS156" i="1" s="1"/>
  <c r="DS157" i="1" s="1"/>
  <c r="DR59" i="1"/>
  <c r="DR156" i="1" s="1"/>
  <c r="DR157" i="1" s="1"/>
  <c r="DQ59" i="1"/>
  <c r="DQ156" i="1" s="1"/>
  <c r="DQ157" i="1" s="1"/>
  <c r="DP59" i="1"/>
  <c r="DP156" i="1" s="1"/>
  <c r="DP157" i="1" s="1"/>
  <c r="DO59" i="1"/>
  <c r="DO156" i="1" s="1"/>
  <c r="DO157" i="1" s="1"/>
  <c r="DN59" i="1"/>
  <c r="DN156" i="1" s="1"/>
  <c r="DN157" i="1" s="1"/>
  <c r="DM59" i="1"/>
  <c r="DM156" i="1" s="1"/>
  <c r="DM157" i="1" s="1"/>
  <c r="DL59" i="1"/>
  <c r="DL156" i="1" s="1"/>
  <c r="DL157" i="1" s="1"/>
  <c r="DK59" i="1"/>
  <c r="DK156" i="1" s="1"/>
  <c r="DK157" i="1" s="1"/>
  <c r="DJ59" i="1"/>
  <c r="DJ156" i="1" s="1"/>
  <c r="DJ157" i="1" s="1"/>
  <c r="DI59" i="1"/>
  <c r="DI156" i="1" s="1"/>
  <c r="DI157" i="1" s="1"/>
  <c r="DH59" i="1"/>
  <c r="DH156" i="1" s="1"/>
  <c r="DH157" i="1" s="1"/>
  <c r="DG59" i="1"/>
  <c r="DG156" i="1" s="1"/>
  <c r="DG157" i="1" s="1"/>
  <c r="DF59" i="1"/>
  <c r="DF156" i="1" s="1"/>
  <c r="DF157" i="1" s="1"/>
  <c r="DE59" i="1"/>
  <c r="DE156" i="1" s="1"/>
  <c r="DE157" i="1" s="1"/>
  <c r="DD59" i="1"/>
  <c r="DD156" i="1" s="1"/>
  <c r="DD157" i="1" s="1"/>
  <c r="DC59" i="1"/>
  <c r="DC156" i="1" s="1"/>
  <c r="DC157" i="1" s="1"/>
  <c r="DB59" i="1"/>
  <c r="DB156" i="1" s="1"/>
  <c r="DB157" i="1" s="1"/>
  <c r="DA59" i="1"/>
  <c r="DA156" i="1" s="1"/>
  <c r="DA157" i="1" s="1"/>
  <c r="CZ59" i="1"/>
  <c r="CZ156" i="1" s="1"/>
  <c r="CZ157" i="1" s="1"/>
  <c r="CY59" i="1"/>
  <c r="CY156" i="1" s="1"/>
  <c r="CY157" i="1" s="1"/>
  <c r="CX59" i="1"/>
  <c r="CX156" i="1" s="1"/>
  <c r="CX157" i="1" s="1"/>
  <c r="CW59" i="1"/>
  <c r="CW156" i="1" s="1"/>
  <c r="CW157" i="1" s="1"/>
  <c r="CV59" i="1"/>
  <c r="CV156" i="1" s="1"/>
  <c r="CV157" i="1" s="1"/>
  <c r="CU59" i="1"/>
  <c r="CU156" i="1" s="1"/>
  <c r="CU157" i="1" s="1"/>
  <c r="CT59" i="1"/>
  <c r="CT156" i="1" s="1"/>
  <c r="CT157" i="1" s="1"/>
  <c r="CS59" i="1"/>
  <c r="CS156" i="1" s="1"/>
  <c r="CS157" i="1" s="1"/>
  <c r="CR59" i="1"/>
  <c r="CR156" i="1" s="1"/>
  <c r="CR157" i="1" s="1"/>
  <c r="CQ59" i="1"/>
  <c r="CQ156" i="1" s="1"/>
  <c r="CQ157" i="1" s="1"/>
  <c r="CP59" i="1"/>
  <c r="CP156" i="1" s="1"/>
  <c r="CP157" i="1" s="1"/>
  <c r="CO59" i="1"/>
  <c r="CO156" i="1" s="1"/>
  <c r="CO157" i="1" s="1"/>
  <c r="CN59" i="1"/>
  <c r="CN156" i="1" s="1"/>
  <c r="CN157" i="1" s="1"/>
  <c r="CM59" i="1"/>
  <c r="CM156" i="1" s="1"/>
  <c r="CM157" i="1" s="1"/>
  <c r="CL59" i="1"/>
  <c r="CL156" i="1" s="1"/>
  <c r="CL157" i="1" s="1"/>
  <c r="CK59" i="1"/>
  <c r="CK156" i="1" s="1"/>
  <c r="CK157" i="1" s="1"/>
  <c r="CJ59" i="1"/>
  <c r="CJ156" i="1" s="1"/>
  <c r="CJ157" i="1" s="1"/>
  <c r="CI59" i="1"/>
  <c r="CI156" i="1" s="1"/>
  <c r="CI157" i="1" s="1"/>
  <c r="CH59" i="1"/>
  <c r="CH156" i="1" s="1"/>
  <c r="CH157" i="1" s="1"/>
  <c r="CG59" i="1"/>
  <c r="CG156" i="1" s="1"/>
  <c r="CG157" i="1" s="1"/>
  <c r="CF59" i="1"/>
  <c r="CF156" i="1" s="1"/>
  <c r="CF157" i="1" s="1"/>
  <c r="CE59" i="1"/>
  <c r="CE156" i="1" s="1"/>
  <c r="CE157" i="1" s="1"/>
  <c r="CD59" i="1"/>
  <c r="CD156" i="1" s="1"/>
  <c r="CD157" i="1" s="1"/>
  <c r="CC59" i="1"/>
  <c r="CC156" i="1" s="1"/>
  <c r="CC157" i="1" s="1"/>
  <c r="CB59" i="1"/>
  <c r="CB156" i="1" s="1"/>
  <c r="CB157" i="1" s="1"/>
  <c r="CA59" i="1"/>
  <c r="CA156" i="1" s="1"/>
  <c r="CA157" i="1" s="1"/>
  <c r="BZ59" i="1"/>
  <c r="BZ156" i="1" s="1"/>
  <c r="BZ157" i="1" s="1"/>
  <c r="BY59" i="1"/>
  <c r="BY156" i="1" s="1"/>
  <c r="BY157" i="1" s="1"/>
  <c r="BX59" i="1"/>
  <c r="BX156" i="1" s="1"/>
  <c r="BX157" i="1" s="1"/>
  <c r="BW59" i="1"/>
  <c r="BW156" i="1" s="1"/>
  <c r="BW157" i="1" s="1"/>
  <c r="BV59" i="1"/>
  <c r="BV156" i="1" s="1"/>
  <c r="BV157" i="1" s="1"/>
  <c r="BU59" i="1"/>
  <c r="BU156" i="1" s="1"/>
  <c r="BU157" i="1" s="1"/>
  <c r="BT59" i="1"/>
  <c r="BT156" i="1" s="1"/>
  <c r="BT157" i="1" s="1"/>
  <c r="BS59" i="1"/>
  <c r="BS156" i="1" s="1"/>
  <c r="BS157" i="1" s="1"/>
  <c r="BR59" i="1"/>
  <c r="BR156" i="1" s="1"/>
  <c r="BR157" i="1" s="1"/>
  <c r="BQ59" i="1"/>
  <c r="BQ156" i="1" s="1"/>
  <c r="BQ157" i="1" s="1"/>
  <c r="BP59" i="1"/>
  <c r="BP156" i="1" s="1"/>
  <c r="BP157" i="1" s="1"/>
  <c r="BO59" i="1"/>
  <c r="BO156" i="1" s="1"/>
  <c r="BO157" i="1" s="1"/>
  <c r="BN59" i="1"/>
  <c r="BN156" i="1" s="1"/>
  <c r="BN157" i="1" s="1"/>
  <c r="BM59" i="1"/>
  <c r="BM156" i="1" s="1"/>
  <c r="BM157" i="1" s="1"/>
  <c r="BL59" i="1"/>
  <c r="BL156" i="1" s="1"/>
  <c r="BL157" i="1" s="1"/>
  <c r="BK59" i="1"/>
  <c r="BK156" i="1" s="1"/>
  <c r="BK157" i="1" s="1"/>
  <c r="BJ59" i="1"/>
  <c r="BJ156" i="1" s="1"/>
  <c r="BJ157" i="1" s="1"/>
  <c r="BI59" i="1"/>
  <c r="BI156" i="1" s="1"/>
  <c r="BI157" i="1" s="1"/>
  <c r="BH59" i="1"/>
  <c r="BH156" i="1" s="1"/>
  <c r="BH157" i="1" s="1"/>
  <c r="BG59" i="1"/>
  <c r="BG156" i="1" s="1"/>
  <c r="BG157" i="1" s="1"/>
  <c r="BF59" i="1"/>
  <c r="BF156" i="1" s="1"/>
  <c r="BF157" i="1" s="1"/>
  <c r="BE59" i="1"/>
  <c r="BE156" i="1" s="1"/>
  <c r="BE157" i="1" s="1"/>
  <c r="BD59" i="1"/>
  <c r="BD156" i="1" s="1"/>
  <c r="BD157" i="1" s="1"/>
  <c r="BC59" i="1"/>
  <c r="BC156" i="1" s="1"/>
  <c r="BC157" i="1" s="1"/>
  <c r="BB59" i="1"/>
  <c r="BB156" i="1" s="1"/>
  <c r="BB157" i="1" s="1"/>
  <c r="BA59" i="1"/>
  <c r="BA156" i="1" s="1"/>
  <c r="BA157" i="1" s="1"/>
  <c r="AZ59" i="1"/>
  <c r="AZ156" i="1" s="1"/>
  <c r="AZ157" i="1" s="1"/>
  <c r="AY59" i="1"/>
  <c r="AY156" i="1" s="1"/>
  <c r="AY157" i="1" s="1"/>
  <c r="AX59" i="1"/>
  <c r="AX156" i="1" s="1"/>
  <c r="AX157" i="1" s="1"/>
  <c r="AW59" i="1"/>
  <c r="AW156" i="1" s="1"/>
  <c r="AW157" i="1" s="1"/>
  <c r="AV59" i="1"/>
  <c r="AV156" i="1" s="1"/>
  <c r="AV157" i="1" s="1"/>
  <c r="AU59" i="1"/>
  <c r="AU156" i="1" s="1"/>
  <c r="AU157" i="1" s="1"/>
  <c r="AT59" i="1"/>
  <c r="AT156" i="1" s="1"/>
  <c r="AT157" i="1" s="1"/>
  <c r="AS59" i="1"/>
  <c r="AS156" i="1" s="1"/>
  <c r="AS157" i="1" s="1"/>
  <c r="AR59" i="1"/>
  <c r="AR156" i="1" s="1"/>
  <c r="AR157" i="1" s="1"/>
  <c r="AQ59" i="1"/>
  <c r="AQ156" i="1" s="1"/>
  <c r="AQ157" i="1" s="1"/>
  <c r="AP59" i="1"/>
  <c r="AP156" i="1" s="1"/>
  <c r="AP157" i="1" s="1"/>
  <c r="AO59" i="1"/>
  <c r="AO156" i="1" s="1"/>
  <c r="AO157" i="1" s="1"/>
  <c r="AN59" i="1"/>
  <c r="AN156" i="1" s="1"/>
  <c r="AN157" i="1" s="1"/>
  <c r="AM59" i="1"/>
  <c r="AM156" i="1" s="1"/>
  <c r="AM157" i="1" s="1"/>
  <c r="AL59" i="1"/>
  <c r="AL156" i="1" s="1"/>
  <c r="AL157" i="1" s="1"/>
  <c r="AK59" i="1"/>
  <c r="AK156" i="1" s="1"/>
  <c r="AK157" i="1" s="1"/>
  <c r="AJ59" i="1"/>
  <c r="AJ156" i="1" s="1"/>
  <c r="AJ157" i="1" s="1"/>
  <c r="AI59" i="1"/>
  <c r="AI156" i="1" s="1"/>
  <c r="AI157" i="1" s="1"/>
  <c r="AH59" i="1"/>
  <c r="AH156" i="1" s="1"/>
  <c r="AH157" i="1" s="1"/>
  <c r="AG59" i="1"/>
  <c r="AG156" i="1" s="1"/>
  <c r="AG157" i="1" s="1"/>
  <c r="AF59" i="1"/>
  <c r="AF156" i="1" s="1"/>
  <c r="AF157" i="1" s="1"/>
  <c r="AE59" i="1"/>
  <c r="AE156" i="1" s="1"/>
  <c r="AE157" i="1" s="1"/>
  <c r="AD59" i="1"/>
  <c r="AD156" i="1" s="1"/>
  <c r="AD157" i="1" s="1"/>
  <c r="AC59" i="1"/>
  <c r="AC156" i="1" s="1"/>
  <c r="AC157" i="1" s="1"/>
  <c r="AB59" i="1"/>
  <c r="AB156" i="1" s="1"/>
  <c r="AB157" i="1" s="1"/>
  <c r="AA59" i="1"/>
  <c r="AA156" i="1" s="1"/>
  <c r="AA157" i="1" s="1"/>
  <c r="Z59" i="1"/>
  <c r="Z156" i="1" s="1"/>
  <c r="Z157" i="1" s="1"/>
  <c r="Y59" i="1"/>
  <c r="Y156" i="1" s="1"/>
  <c r="Y157" i="1" s="1"/>
  <c r="X59" i="1"/>
  <c r="X156" i="1" s="1"/>
  <c r="X157" i="1" s="1"/>
  <c r="W59" i="1"/>
  <c r="W156" i="1" s="1"/>
  <c r="W157" i="1" s="1"/>
  <c r="V59" i="1"/>
  <c r="V156" i="1" s="1"/>
  <c r="V157" i="1" s="1"/>
  <c r="U59" i="1"/>
  <c r="U156" i="1" s="1"/>
  <c r="U157" i="1" s="1"/>
  <c r="T59" i="1"/>
  <c r="T156" i="1" s="1"/>
  <c r="T157" i="1" s="1"/>
  <c r="S59" i="1"/>
  <c r="S156" i="1" s="1"/>
  <c r="S157" i="1" s="1"/>
  <c r="R59" i="1"/>
  <c r="R156" i="1" s="1"/>
  <c r="R157" i="1" s="1"/>
  <c r="Q59" i="1"/>
  <c r="Q156" i="1" s="1"/>
  <c r="Q157" i="1" s="1"/>
  <c r="P59" i="1"/>
  <c r="P156" i="1" s="1"/>
  <c r="P157" i="1" s="1"/>
  <c r="O59" i="1"/>
  <c r="O156" i="1" s="1"/>
  <c r="O157" i="1" s="1"/>
  <c r="N59" i="1"/>
  <c r="N156" i="1" s="1"/>
  <c r="N157" i="1" s="1"/>
  <c r="M59" i="1"/>
  <c r="M156" i="1" s="1"/>
  <c r="M157" i="1" s="1"/>
  <c r="L59" i="1"/>
  <c r="L156" i="1" s="1"/>
  <c r="L157" i="1" s="1"/>
  <c r="K59" i="1"/>
  <c r="K156" i="1" s="1"/>
  <c r="K157" i="1" s="1"/>
  <c r="J59" i="1"/>
  <c r="J156" i="1" s="1"/>
  <c r="J157" i="1" s="1"/>
  <c r="I59" i="1"/>
  <c r="I156" i="1" s="1"/>
  <c r="I157" i="1" s="1"/>
  <c r="H59" i="1"/>
  <c r="H156" i="1" s="1"/>
  <c r="H157" i="1" s="1"/>
  <c r="G59" i="1"/>
  <c r="G156" i="1" s="1"/>
  <c r="G157" i="1" s="1"/>
  <c r="F59" i="1"/>
  <c r="F156" i="1" s="1"/>
  <c r="F157" i="1" s="1"/>
  <c r="E59" i="1"/>
  <c r="E156" i="1" s="1"/>
  <c r="E157" i="1" s="1"/>
  <c r="D59" i="1"/>
  <c r="D156" i="1" s="1"/>
  <c r="D157" i="1" s="1"/>
  <c r="FZ58" i="1"/>
  <c r="FZ57" i="1"/>
  <c r="FZ56" i="1"/>
  <c r="FZ55" i="1"/>
  <c r="FZ54" i="1"/>
  <c r="FZ53" i="1"/>
  <c r="FZ43" i="1"/>
  <c r="FZ41" i="1"/>
  <c r="FZ40" i="1"/>
  <c r="FZ36" i="1"/>
  <c r="FZ35" i="1"/>
  <c r="FZ33" i="1"/>
  <c r="FZ32" i="1"/>
  <c r="FZ31" i="1"/>
  <c r="FZ30" i="1"/>
  <c r="FZ28" i="1"/>
  <c r="FZ27" i="1"/>
  <c r="FZ26" i="1"/>
  <c r="FZ25" i="1"/>
  <c r="FZ24" i="1"/>
  <c r="FZ23" i="1"/>
  <c r="FZ21" i="1"/>
  <c r="FZ20" i="1"/>
  <c r="FZ18" i="1"/>
  <c r="FZ17" i="1"/>
  <c r="FZ14" i="1"/>
  <c r="FZ13" i="1"/>
  <c r="FZ12" i="1"/>
  <c r="FX63" i="1"/>
  <c r="FW63" i="1"/>
  <c r="FV63" i="1"/>
  <c r="FU63" i="1"/>
  <c r="FT63" i="1"/>
  <c r="FS63" i="1"/>
  <c r="FR63" i="1"/>
  <c r="FQ63" i="1"/>
  <c r="FP63" i="1"/>
  <c r="FO63" i="1"/>
  <c r="FN63" i="1"/>
  <c r="FM63" i="1"/>
  <c r="FL63" i="1"/>
  <c r="FK63" i="1"/>
  <c r="FJ63" i="1"/>
  <c r="FI63" i="1"/>
  <c r="FH63" i="1"/>
  <c r="FG63" i="1"/>
  <c r="FF63" i="1"/>
  <c r="FE63" i="1"/>
  <c r="FD63" i="1"/>
  <c r="FC63" i="1"/>
  <c r="FB63" i="1"/>
  <c r="FA63" i="1"/>
  <c r="EZ63" i="1"/>
  <c r="EY63" i="1"/>
  <c r="EX63" i="1"/>
  <c r="EW63" i="1"/>
  <c r="EV63" i="1"/>
  <c r="EU63" i="1"/>
  <c r="ET63" i="1"/>
  <c r="ES63" i="1"/>
  <c r="ER63" i="1"/>
  <c r="EQ63" i="1"/>
  <c r="EP63" i="1"/>
  <c r="EO63" i="1"/>
  <c r="EN63" i="1"/>
  <c r="EM63" i="1"/>
  <c r="EL63" i="1"/>
  <c r="EK63" i="1"/>
  <c r="EJ63" i="1"/>
  <c r="EI63" i="1"/>
  <c r="EH63" i="1"/>
  <c r="EG63" i="1"/>
  <c r="EF63" i="1"/>
  <c r="EE63" i="1"/>
  <c r="ED63" i="1"/>
  <c r="EC63" i="1"/>
  <c r="EB63" i="1"/>
  <c r="EA63" i="1"/>
  <c r="DZ63" i="1"/>
  <c r="DY63" i="1"/>
  <c r="DX63" i="1"/>
  <c r="DW63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FZ10" i="1"/>
  <c r="FZ9" i="1"/>
  <c r="FZ8" i="1"/>
  <c r="CU81" i="1" l="1"/>
  <c r="DG81" i="1"/>
  <c r="DS81" i="1"/>
  <c r="EE81" i="1"/>
  <c r="EQ81" i="1"/>
  <c r="FC81" i="1"/>
  <c r="FO81" i="1"/>
  <c r="CV81" i="1"/>
  <c r="DH81" i="1"/>
  <c r="DT81" i="1"/>
  <c r="EF81" i="1"/>
  <c r="ER81" i="1"/>
  <c r="FD81" i="1"/>
  <c r="FP81" i="1"/>
  <c r="ED67" i="1"/>
  <c r="BV67" i="1"/>
  <c r="Z67" i="1"/>
  <c r="EP67" i="1"/>
  <c r="CT67" i="1"/>
  <c r="CH67" i="1"/>
  <c r="DF67" i="1"/>
  <c r="BJ67" i="1"/>
  <c r="EE67" i="1"/>
  <c r="AL67" i="1"/>
  <c r="FB67" i="1"/>
  <c r="AX67" i="1"/>
  <c r="DR67" i="1"/>
  <c r="FC67" i="1"/>
  <c r="N67" i="1"/>
  <c r="FN67" i="1"/>
  <c r="J67" i="1"/>
  <c r="AT67" i="1"/>
  <c r="CD67" i="1"/>
  <c r="DN67" i="1"/>
  <c r="EX67" i="1"/>
  <c r="AH67" i="1"/>
  <c r="BR67" i="1"/>
  <c r="DB67" i="1"/>
  <c r="EL67" i="1"/>
  <c r="FV67" i="1"/>
  <c r="K67" i="1"/>
  <c r="W67" i="1"/>
  <c r="AI67" i="1"/>
  <c r="AU67" i="1"/>
  <c r="BG67" i="1"/>
  <c r="BS67" i="1"/>
  <c r="CE67" i="1"/>
  <c r="CQ67" i="1"/>
  <c r="DC67" i="1"/>
  <c r="DO67" i="1"/>
  <c r="EA67" i="1"/>
  <c r="EM67" i="1"/>
  <c r="EY67" i="1"/>
  <c r="FK67" i="1"/>
  <c r="FW67" i="1"/>
  <c r="V67" i="1"/>
  <c r="BF67" i="1"/>
  <c r="CP67" i="1"/>
  <c r="DZ67" i="1"/>
  <c r="FJ67" i="1"/>
  <c r="L67" i="1"/>
  <c r="X67" i="1"/>
  <c r="AJ67" i="1"/>
  <c r="AV67" i="1"/>
  <c r="BH67" i="1"/>
  <c r="BT67" i="1"/>
  <c r="CF67" i="1"/>
  <c r="CR67" i="1"/>
  <c r="DD67" i="1"/>
  <c r="DP67" i="1"/>
  <c r="EB67" i="1"/>
  <c r="EN67" i="1"/>
  <c r="EZ67" i="1"/>
  <c r="FL67" i="1"/>
  <c r="FX67" i="1"/>
  <c r="FZ74" i="1"/>
  <c r="FH67" i="1"/>
  <c r="FZ49" i="1"/>
  <c r="M67" i="1"/>
  <c r="Y67" i="1"/>
  <c r="AK67" i="1"/>
  <c r="AW67" i="1"/>
  <c r="BI67" i="1"/>
  <c r="BU67" i="1"/>
  <c r="CG67" i="1"/>
  <c r="CS67" i="1"/>
  <c r="DE67" i="1"/>
  <c r="DQ67" i="1"/>
  <c r="EC67" i="1"/>
  <c r="EO67" i="1"/>
  <c r="FA67" i="1"/>
  <c r="FM67" i="1"/>
  <c r="AA67" i="1"/>
  <c r="BW67" i="1"/>
  <c r="EQ67" i="1"/>
  <c r="O67" i="1"/>
  <c r="AY67" i="1"/>
  <c r="CI67" i="1"/>
  <c r="DS67" i="1"/>
  <c r="FO67" i="1"/>
  <c r="P67" i="1"/>
  <c r="AN67" i="1"/>
  <c r="BL67" i="1"/>
  <c r="BX67" i="1"/>
  <c r="CJ67" i="1"/>
  <c r="CV67" i="1"/>
  <c r="DH67" i="1"/>
  <c r="DT67" i="1"/>
  <c r="EF67" i="1"/>
  <c r="ER67" i="1"/>
  <c r="FD67" i="1"/>
  <c r="FP67" i="1"/>
  <c r="FZ69" i="1"/>
  <c r="AM67" i="1"/>
  <c r="BK67" i="1"/>
  <c r="CU67" i="1"/>
  <c r="DG67" i="1"/>
  <c r="D67" i="1"/>
  <c r="AB67" i="1"/>
  <c r="AZ67" i="1"/>
  <c r="F67" i="1"/>
  <c r="AD67" i="1"/>
  <c r="BB67" i="1"/>
  <c r="BZ67" i="1"/>
  <c r="CX67" i="1"/>
  <c r="DV67" i="1"/>
  <c r="FF67" i="1"/>
  <c r="R67" i="1"/>
  <c r="AP67" i="1"/>
  <c r="BN67" i="1"/>
  <c r="CL67" i="1"/>
  <c r="DJ67" i="1"/>
  <c r="EH67" i="1"/>
  <c r="ET67" i="1"/>
  <c r="FR67" i="1"/>
  <c r="EV67" i="1"/>
  <c r="H67" i="1"/>
  <c r="T67" i="1"/>
  <c r="AF67" i="1"/>
  <c r="AR67" i="1"/>
  <c r="BD67" i="1"/>
  <c r="BP67" i="1"/>
  <c r="CB67" i="1"/>
  <c r="CN67" i="1"/>
  <c r="CZ67" i="1"/>
  <c r="DL67" i="1"/>
  <c r="DX67" i="1"/>
  <c r="EJ67" i="1"/>
  <c r="FT67" i="1"/>
  <c r="E67" i="1"/>
  <c r="Q67" i="1"/>
  <c r="AC67" i="1"/>
  <c r="AO67" i="1"/>
  <c r="BA67" i="1"/>
  <c r="BM67" i="1"/>
  <c r="BY67" i="1"/>
  <c r="CK67" i="1"/>
  <c r="CW67" i="1"/>
  <c r="DI67" i="1"/>
  <c r="DU67" i="1"/>
  <c r="EG67" i="1"/>
  <c r="ES67" i="1"/>
  <c r="FE67" i="1"/>
  <c r="FQ67" i="1"/>
  <c r="G67" i="1"/>
  <c r="S67" i="1"/>
  <c r="AE67" i="1"/>
  <c r="AQ67" i="1"/>
  <c r="BC67" i="1"/>
  <c r="BO67" i="1"/>
  <c r="CA67" i="1"/>
  <c r="CM67" i="1"/>
  <c r="CY67" i="1"/>
  <c r="DK67" i="1"/>
  <c r="DW67" i="1"/>
  <c r="EI67" i="1"/>
  <c r="EU67" i="1"/>
  <c r="FG67" i="1"/>
  <c r="FS67" i="1"/>
  <c r="I67" i="1"/>
  <c r="U67" i="1"/>
  <c r="AG67" i="1"/>
  <c r="AS67" i="1"/>
  <c r="BE67" i="1"/>
  <c r="BQ67" i="1"/>
  <c r="CC67" i="1"/>
  <c r="CO67" i="1"/>
  <c r="DA67" i="1"/>
  <c r="DM67" i="1"/>
  <c r="DY67" i="1"/>
  <c r="EK67" i="1"/>
  <c r="EW67" i="1"/>
  <c r="FI67" i="1"/>
  <c r="FU67" i="1"/>
  <c r="FZ77" i="1"/>
  <c r="FZ78" i="1"/>
  <c r="FZ63" i="1"/>
  <c r="FZ66" i="1"/>
  <c r="FZ71" i="1"/>
  <c r="FZ11" i="1"/>
  <c r="FZ65" i="1"/>
  <c r="FZ70" i="1"/>
  <c r="FZ73" i="1"/>
  <c r="FZ16" i="1"/>
  <c r="GB16" i="1" s="1"/>
  <c r="FZ64" i="1"/>
  <c r="FZ59" i="1"/>
  <c r="BU72" i="1" l="1"/>
  <c r="BU137" i="1" s="1"/>
  <c r="BU138" i="1" s="1"/>
  <c r="FS72" i="1"/>
  <c r="FS137" i="1" s="1"/>
  <c r="FS138" i="1" s="1"/>
  <c r="AE72" i="1"/>
  <c r="AE137" i="1" s="1"/>
  <c r="AE138" i="1" s="1"/>
  <c r="BM72" i="1"/>
  <c r="BM137" i="1" s="1"/>
  <c r="BM138" i="1" s="1"/>
  <c r="CB72" i="1"/>
  <c r="CL72" i="1"/>
  <c r="CL137" i="1" s="1"/>
  <c r="CL138" i="1" s="1"/>
  <c r="AB72" i="1"/>
  <c r="DH72" i="1"/>
  <c r="DH137" i="1" s="1"/>
  <c r="DH138" i="1" s="1"/>
  <c r="EQ72" i="1"/>
  <c r="EQ137" i="1" s="1"/>
  <c r="EQ138" i="1" s="1"/>
  <c r="BI72" i="1"/>
  <c r="BI137" i="1" s="1"/>
  <c r="BI138" i="1" s="1"/>
  <c r="EB72" i="1"/>
  <c r="EB137" i="1" s="1"/>
  <c r="EB138" i="1" s="1"/>
  <c r="DZ72" i="1"/>
  <c r="DZ137" i="1" s="1"/>
  <c r="DZ138" i="1" s="1"/>
  <c r="CE72" i="1"/>
  <c r="CE137" i="1" s="1"/>
  <c r="CE138" i="1" s="1"/>
  <c r="EX72" i="1"/>
  <c r="EX137" i="1" s="1"/>
  <c r="EX138" i="1" s="1"/>
  <c r="EE72" i="1"/>
  <c r="EE137" i="1" s="1"/>
  <c r="EE138" i="1" s="1"/>
  <c r="O72" i="1"/>
  <c r="FG72" i="1"/>
  <c r="FG137" i="1" s="1"/>
  <c r="FG138" i="1" s="1"/>
  <c r="S72" i="1"/>
  <c r="S137" i="1" s="1"/>
  <c r="S138" i="1" s="1"/>
  <c r="BA72" i="1"/>
  <c r="BP72" i="1"/>
  <c r="BP137" i="1" s="1"/>
  <c r="BP138" i="1" s="1"/>
  <c r="BN72" i="1"/>
  <c r="BN137" i="1" s="1"/>
  <c r="BN138" i="1" s="1"/>
  <c r="D72" i="1"/>
  <c r="CV72" i="1"/>
  <c r="CV137" i="1" s="1"/>
  <c r="CV138" i="1" s="1"/>
  <c r="BW72" i="1"/>
  <c r="BW137" i="1" s="1"/>
  <c r="BW138" i="1" s="1"/>
  <c r="AW72" i="1"/>
  <c r="AW137" i="1" s="1"/>
  <c r="AW138" i="1" s="1"/>
  <c r="DP72" i="1"/>
  <c r="DP137" i="1" s="1"/>
  <c r="DP138" i="1" s="1"/>
  <c r="CP72" i="1"/>
  <c r="CP137" i="1" s="1"/>
  <c r="CP138" i="1" s="1"/>
  <c r="BS72" i="1"/>
  <c r="BS137" i="1" s="1"/>
  <c r="BS138" i="1" s="1"/>
  <c r="DN72" i="1"/>
  <c r="DN137" i="1" s="1"/>
  <c r="DN138" i="1" s="1"/>
  <c r="BJ72" i="1"/>
  <c r="BJ137" i="1" s="1"/>
  <c r="BJ138" i="1" s="1"/>
  <c r="FJ72" i="1"/>
  <c r="FJ137" i="1" s="1"/>
  <c r="FJ138" i="1" s="1"/>
  <c r="DM72" i="1"/>
  <c r="DM137" i="1" s="1"/>
  <c r="DM138" i="1" s="1"/>
  <c r="EU72" i="1"/>
  <c r="EU137" i="1" s="1"/>
  <c r="EU138" i="1" s="1"/>
  <c r="G72" i="1"/>
  <c r="G137" i="1" s="1"/>
  <c r="G138" i="1" s="1"/>
  <c r="AO72" i="1"/>
  <c r="AO137" i="1" s="1"/>
  <c r="AO138" i="1" s="1"/>
  <c r="BD72" i="1"/>
  <c r="BD137" i="1" s="1"/>
  <c r="BD138" i="1" s="1"/>
  <c r="AP72" i="1"/>
  <c r="DG72" i="1"/>
  <c r="DG137" i="1" s="1"/>
  <c r="DG138" i="1" s="1"/>
  <c r="CJ72" i="1"/>
  <c r="CJ137" i="1" s="1"/>
  <c r="CJ138" i="1" s="1"/>
  <c r="AA72" i="1"/>
  <c r="AK72" i="1"/>
  <c r="AK137" i="1" s="1"/>
  <c r="AK138" i="1" s="1"/>
  <c r="DD72" i="1"/>
  <c r="DD137" i="1" s="1"/>
  <c r="DD138" i="1" s="1"/>
  <c r="BF72" i="1"/>
  <c r="BG72" i="1"/>
  <c r="BG137" i="1" s="1"/>
  <c r="BG138" i="1" s="1"/>
  <c r="CD72" i="1"/>
  <c r="CD137" i="1" s="1"/>
  <c r="CD138" i="1" s="1"/>
  <c r="DF72" i="1"/>
  <c r="EW72" i="1"/>
  <c r="EW137" i="1" s="1"/>
  <c r="EW138" i="1" s="1"/>
  <c r="AL72" i="1"/>
  <c r="AL137" i="1" s="1"/>
  <c r="AL138" i="1" s="1"/>
  <c r="DA72" i="1"/>
  <c r="DA137" i="1" s="1"/>
  <c r="DA138" i="1" s="1"/>
  <c r="EI72" i="1"/>
  <c r="FQ72" i="1"/>
  <c r="FQ137" i="1" s="1"/>
  <c r="FQ138" i="1" s="1"/>
  <c r="AC72" i="1"/>
  <c r="AC137" i="1" s="1"/>
  <c r="AC138" i="1" s="1"/>
  <c r="AR72" i="1"/>
  <c r="R72" i="1"/>
  <c r="R137" i="1" s="1"/>
  <c r="R138" i="1" s="1"/>
  <c r="CU72" i="1"/>
  <c r="CU137" i="1" s="1"/>
  <c r="CU138" i="1" s="1"/>
  <c r="BX72" i="1"/>
  <c r="BX137" i="1" s="1"/>
  <c r="BX138" i="1" s="1"/>
  <c r="FM72" i="1"/>
  <c r="FM137" i="1" s="1"/>
  <c r="FM138" i="1" s="1"/>
  <c r="Y72" i="1"/>
  <c r="Y137" i="1" s="1"/>
  <c r="Y138" i="1" s="1"/>
  <c r="CR72" i="1"/>
  <c r="CR137" i="1" s="1"/>
  <c r="CR138" i="1" s="1"/>
  <c r="V72" i="1"/>
  <c r="V137" i="1" s="1"/>
  <c r="V138" i="1" s="1"/>
  <c r="AU72" i="1"/>
  <c r="AU137" i="1" s="1"/>
  <c r="AU138" i="1" s="1"/>
  <c r="AT72" i="1"/>
  <c r="AT137" i="1" s="1"/>
  <c r="AT138" i="1" s="1"/>
  <c r="CH72" i="1"/>
  <c r="CH137" i="1" s="1"/>
  <c r="CH138" i="1" s="1"/>
  <c r="DJ72" i="1"/>
  <c r="DJ137" i="1" s="1"/>
  <c r="DJ138" i="1" s="1"/>
  <c r="CO72" i="1"/>
  <c r="DW72" i="1"/>
  <c r="DW137" i="1" s="1"/>
  <c r="DW138" i="1" s="1"/>
  <c r="FE72" i="1"/>
  <c r="FE137" i="1" s="1"/>
  <c r="FE138" i="1" s="1"/>
  <c r="Q72" i="1"/>
  <c r="AF72" i="1"/>
  <c r="AF137" i="1" s="1"/>
  <c r="AF138" i="1" s="1"/>
  <c r="FF72" i="1"/>
  <c r="FF137" i="1" s="1"/>
  <c r="FF138" i="1" s="1"/>
  <c r="BK72" i="1"/>
  <c r="BL72" i="1"/>
  <c r="BL137" i="1" s="1"/>
  <c r="BL138" i="1" s="1"/>
  <c r="FA72" i="1"/>
  <c r="FA137" i="1" s="1"/>
  <c r="FA138" i="1" s="1"/>
  <c r="M72" i="1"/>
  <c r="M137" i="1" s="1"/>
  <c r="M138" i="1" s="1"/>
  <c r="CF72" i="1"/>
  <c r="CF137" i="1" s="1"/>
  <c r="CF138" i="1" s="1"/>
  <c r="FW72" i="1"/>
  <c r="FW137" i="1" s="1"/>
  <c r="FW138" i="1" s="1"/>
  <c r="AI72" i="1"/>
  <c r="AI137" i="1" s="1"/>
  <c r="AI138" i="1" s="1"/>
  <c r="J72" i="1"/>
  <c r="J137" i="1" s="1"/>
  <c r="J138" i="1" s="1"/>
  <c r="CT72" i="1"/>
  <c r="CT137" i="1" s="1"/>
  <c r="CT138" i="1" s="1"/>
  <c r="BY72" i="1"/>
  <c r="BY137" i="1" s="1"/>
  <c r="BY138" i="1" s="1"/>
  <c r="EN72" i="1"/>
  <c r="EN137" i="1" s="1"/>
  <c r="EN138" i="1" s="1"/>
  <c r="CC72" i="1"/>
  <c r="CC137" i="1" s="1"/>
  <c r="CC138" i="1" s="1"/>
  <c r="DK72" i="1"/>
  <c r="ES72" i="1"/>
  <c r="ES137" i="1" s="1"/>
  <c r="ES138" i="1" s="1"/>
  <c r="E72" i="1"/>
  <c r="E137" i="1" s="1"/>
  <c r="E138" i="1" s="1"/>
  <c r="T72" i="1"/>
  <c r="T137" i="1" s="1"/>
  <c r="T138" i="1" s="1"/>
  <c r="DV72" i="1"/>
  <c r="DV137" i="1" s="1"/>
  <c r="DV138" i="1" s="1"/>
  <c r="AM72" i="1"/>
  <c r="AM137" i="1" s="1"/>
  <c r="AM138" i="1" s="1"/>
  <c r="AN72" i="1"/>
  <c r="AN137" i="1" s="1"/>
  <c r="AN138" i="1" s="1"/>
  <c r="EO72" i="1"/>
  <c r="EO137" i="1" s="1"/>
  <c r="EO138" i="1" s="1"/>
  <c r="BT72" i="1"/>
  <c r="BT137" i="1" s="1"/>
  <c r="BT138" i="1" s="1"/>
  <c r="FK72" i="1"/>
  <c r="FK137" i="1" s="1"/>
  <c r="FK138" i="1" s="1"/>
  <c r="W72" i="1"/>
  <c r="W137" i="1" s="1"/>
  <c r="W138" i="1" s="1"/>
  <c r="FN72" i="1"/>
  <c r="EP72" i="1"/>
  <c r="EP137" i="1" s="1"/>
  <c r="EP138" i="1" s="1"/>
  <c r="DT72" i="1"/>
  <c r="DT137" i="1" s="1"/>
  <c r="DT138" i="1" s="1"/>
  <c r="DY72" i="1"/>
  <c r="DY137" i="1" s="1"/>
  <c r="DY138" i="1" s="1"/>
  <c r="BQ72" i="1"/>
  <c r="BQ137" i="1" s="1"/>
  <c r="BQ138" i="1" s="1"/>
  <c r="CY72" i="1"/>
  <c r="CY137" i="1" s="1"/>
  <c r="CY138" i="1" s="1"/>
  <c r="EG72" i="1"/>
  <c r="EG137" i="1" s="1"/>
  <c r="EG138" i="1" s="1"/>
  <c r="FT72" i="1"/>
  <c r="FT137" i="1" s="1"/>
  <c r="FT138" i="1" s="1"/>
  <c r="H72" i="1"/>
  <c r="H137" i="1" s="1"/>
  <c r="H138" i="1" s="1"/>
  <c r="CX72" i="1"/>
  <c r="CX137" i="1" s="1"/>
  <c r="CX138" i="1" s="1"/>
  <c r="P72" i="1"/>
  <c r="P137" i="1" s="1"/>
  <c r="P138" i="1" s="1"/>
  <c r="EC72" i="1"/>
  <c r="EC137" i="1" s="1"/>
  <c r="EC138" i="1" s="1"/>
  <c r="FH72" i="1"/>
  <c r="FH137" i="1" s="1"/>
  <c r="FH138" i="1" s="1"/>
  <c r="BH72" i="1"/>
  <c r="BH137" i="1" s="1"/>
  <c r="BH138" i="1" s="1"/>
  <c r="EY72" i="1"/>
  <c r="EY137" i="1" s="1"/>
  <c r="EY138" i="1" s="1"/>
  <c r="K72" i="1"/>
  <c r="K137" i="1" s="1"/>
  <c r="K138" i="1" s="1"/>
  <c r="N72" i="1"/>
  <c r="Z72" i="1"/>
  <c r="Z137" i="1" s="1"/>
  <c r="Z138" i="1" s="1"/>
  <c r="I72" i="1"/>
  <c r="AH72" i="1"/>
  <c r="AH137" i="1" s="1"/>
  <c r="AH138" i="1" s="1"/>
  <c r="BE72" i="1"/>
  <c r="BE137" i="1" s="1"/>
  <c r="BE138" i="1" s="1"/>
  <c r="CM72" i="1"/>
  <c r="CM137" i="1" s="1"/>
  <c r="CM138" i="1" s="1"/>
  <c r="DU72" i="1"/>
  <c r="DU137" i="1" s="1"/>
  <c r="DU138" i="1" s="1"/>
  <c r="EJ72" i="1"/>
  <c r="EV72" i="1"/>
  <c r="EV137" i="1" s="1"/>
  <c r="EV138" i="1" s="1"/>
  <c r="BZ72" i="1"/>
  <c r="BZ137" i="1" s="1"/>
  <c r="BZ138" i="1" s="1"/>
  <c r="FP72" i="1"/>
  <c r="FP137" i="1" s="1"/>
  <c r="FP138" i="1" s="1"/>
  <c r="FO72" i="1"/>
  <c r="FO137" i="1" s="1"/>
  <c r="FO138" i="1" s="1"/>
  <c r="DQ72" i="1"/>
  <c r="DQ137" i="1" s="1"/>
  <c r="DQ138" i="1" s="1"/>
  <c r="AV72" i="1"/>
  <c r="AV137" i="1" s="1"/>
  <c r="AV138" i="1" s="1"/>
  <c r="EM72" i="1"/>
  <c r="EM137" i="1" s="1"/>
  <c r="EM138" i="1" s="1"/>
  <c r="FV72" i="1"/>
  <c r="FV137" i="1" s="1"/>
  <c r="FV138" i="1" s="1"/>
  <c r="FC72" i="1"/>
  <c r="FC137" i="1" s="1"/>
  <c r="FC138" i="1" s="1"/>
  <c r="BV72" i="1"/>
  <c r="BV137" i="1" s="1"/>
  <c r="BV138" i="1" s="1"/>
  <c r="AQ72" i="1"/>
  <c r="AQ137" i="1" s="1"/>
  <c r="AQ138" i="1" s="1"/>
  <c r="CQ72" i="1"/>
  <c r="CQ137" i="1" s="1"/>
  <c r="CQ138" i="1" s="1"/>
  <c r="AS72" i="1"/>
  <c r="AS137" i="1" s="1"/>
  <c r="AS138" i="1" s="1"/>
  <c r="CA72" i="1"/>
  <c r="CA137" i="1" s="1"/>
  <c r="CA138" i="1" s="1"/>
  <c r="DI72" i="1"/>
  <c r="DI137" i="1" s="1"/>
  <c r="DI138" i="1" s="1"/>
  <c r="DX72" i="1"/>
  <c r="DX137" i="1" s="1"/>
  <c r="DX138" i="1" s="1"/>
  <c r="FR72" i="1"/>
  <c r="FR137" i="1" s="1"/>
  <c r="FR138" i="1" s="1"/>
  <c r="BB72" i="1"/>
  <c r="FD72" i="1"/>
  <c r="FD137" i="1" s="1"/>
  <c r="FD138" i="1" s="1"/>
  <c r="DS72" i="1"/>
  <c r="DS137" i="1" s="1"/>
  <c r="DS138" i="1" s="1"/>
  <c r="DE72" i="1"/>
  <c r="DE137" i="1" s="1"/>
  <c r="DE138" i="1" s="1"/>
  <c r="FX72" i="1"/>
  <c r="FX137" i="1" s="1"/>
  <c r="FX138" i="1" s="1"/>
  <c r="AJ72" i="1"/>
  <c r="AJ137" i="1" s="1"/>
  <c r="AJ138" i="1" s="1"/>
  <c r="EA72" i="1"/>
  <c r="EA137" i="1" s="1"/>
  <c r="EA138" i="1" s="1"/>
  <c r="EL72" i="1"/>
  <c r="EL137" i="1" s="1"/>
  <c r="EL138" i="1" s="1"/>
  <c r="DR72" i="1"/>
  <c r="DR137" i="1" s="1"/>
  <c r="DR138" i="1" s="1"/>
  <c r="ED72" i="1"/>
  <c r="ED137" i="1" s="1"/>
  <c r="ED138" i="1" s="1"/>
  <c r="AZ72" i="1"/>
  <c r="FU72" i="1"/>
  <c r="FU137" i="1" s="1"/>
  <c r="FU138" i="1" s="1"/>
  <c r="AG72" i="1"/>
  <c r="AG137" i="1" s="1"/>
  <c r="AG138" i="1" s="1"/>
  <c r="BO72" i="1"/>
  <c r="BO137" i="1" s="1"/>
  <c r="BO138" i="1" s="1"/>
  <c r="CW72" i="1"/>
  <c r="CW137" i="1" s="1"/>
  <c r="CW138" i="1" s="1"/>
  <c r="DL72" i="1"/>
  <c r="DL137" i="1" s="1"/>
  <c r="DL138" i="1" s="1"/>
  <c r="ET72" i="1"/>
  <c r="ET137" i="1" s="1"/>
  <c r="ET138" i="1" s="1"/>
  <c r="AD72" i="1"/>
  <c r="AD137" i="1" s="1"/>
  <c r="AD138" i="1" s="1"/>
  <c r="ER72" i="1"/>
  <c r="ER137" i="1" s="1"/>
  <c r="ER138" i="1" s="1"/>
  <c r="CI72" i="1"/>
  <c r="CI137" i="1" s="1"/>
  <c r="CI138" i="1" s="1"/>
  <c r="CS72" i="1"/>
  <c r="CS137" i="1" s="1"/>
  <c r="CS138" i="1" s="1"/>
  <c r="FL72" i="1"/>
  <c r="X72" i="1"/>
  <c r="X137" i="1" s="1"/>
  <c r="X138" i="1" s="1"/>
  <c r="DO72" i="1"/>
  <c r="DO137" i="1" s="1"/>
  <c r="DO138" i="1" s="1"/>
  <c r="DB72" i="1"/>
  <c r="DB137" i="1" s="1"/>
  <c r="DB138" i="1" s="1"/>
  <c r="AX72" i="1"/>
  <c r="AX137" i="1" s="1"/>
  <c r="AX138" i="1" s="1"/>
  <c r="CN72" i="1"/>
  <c r="EK72" i="1"/>
  <c r="EK137" i="1" s="1"/>
  <c r="EK138" i="1" s="1"/>
  <c r="FI72" i="1"/>
  <c r="FI137" i="1" s="1"/>
  <c r="FI138" i="1" s="1"/>
  <c r="U72" i="1"/>
  <c r="U137" i="1" s="1"/>
  <c r="U138" i="1" s="1"/>
  <c r="BC72" i="1"/>
  <c r="CK72" i="1"/>
  <c r="CK137" i="1" s="1"/>
  <c r="CK138" i="1" s="1"/>
  <c r="CZ72" i="1"/>
  <c r="CZ137" i="1" s="1"/>
  <c r="CZ138" i="1" s="1"/>
  <c r="EH72" i="1"/>
  <c r="EH137" i="1" s="1"/>
  <c r="EH138" i="1" s="1"/>
  <c r="F72" i="1"/>
  <c r="EF72" i="1"/>
  <c r="EF137" i="1" s="1"/>
  <c r="EF138" i="1" s="1"/>
  <c r="AY72" i="1"/>
  <c r="AY137" i="1" s="1"/>
  <c r="AY138" i="1" s="1"/>
  <c r="CG72" i="1"/>
  <c r="CG137" i="1" s="1"/>
  <c r="CG138" i="1" s="1"/>
  <c r="EZ72" i="1"/>
  <c r="EZ137" i="1" s="1"/>
  <c r="EZ138" i="1" s="1"/>
  <c r="L72" i="1"/>
  <c r="L137" i="1" s="1"/>
  <c r="L138" i="1" s="1"/>
  <c r="DC72" i="1"/>
  <c r="DC137" i="1" s="1"/>
  <c r="DC138" i="1" s="1"/>
  <c r="BR72" i="1"/>
  <c r="BR137" i="1" s="1"/>
  <c r="BR138" i="1" s="1"/>
  <c r="FB72" i="1"/>
  <c r="FB137" i="1" s="1"/>
  <c r="FB138" i="1" s="1"/>
  <c r="EW85" i="1"/>
  <c r="EW86" i="1" s="1"/>
  <c r="EW124" i="1"/>
  <c r="EW127" i="1" s="1"/>
  <c r="I130" i="1"/>
  <c r="I133" i="1" s="1"/>
  <c r="BO85" i="1"/>
  <c r="BO86" i="1" s="1"/>
  <c r="BO124" i="1"/>
  <c r="BO127" i="1" s="1"/>
  <c r="FE124" i="1"/>
  <c r="FE127" i="1" s="1"/>
  <c r="Q85" i="1"/>
  <c r="Q86" i="1" s="1"/>
  <c r="Q130" i="1"/>
  <c r="Q133" i="1" s="1"/>
  <c r="J124" i="1"/>
  <c r="J127" i="1" s="1"/>
  <c r="DY124" i="1"/>
  <c r="DY127" i="1" s="1"/>
  <c r="FR85" i="1"/>
  <c r="FR86" i="1" s="1"/>
  <c r="FR124" i="1"/>
  <c r="FR127" i="1" s="1"/>
  <c r="DM85" i="1"/>
  <c r="DM86" i="1" s="1"/>
  <c r="DM130" i="1"/>
  <c r="DM133" i="1" s="1"/>
  <c r="ET85" i="1"/>
  <c r="ET86" i="1" s="1"/>
  <c r="ET124" i="1"/>
  <c r="ET127" i="1" s="1"/>
  <c r="BU85" i="1"/>
  <c r="BU86" i="1" s="1"/>
  <c r="BU130" i="1"/>
  <c r="BU133" i="1" s="1"/>
  <c r="BU124" i="1"/>
  <c r="BU127" i="1" s="1"/>
  <c r="DA85" i="1"/>
  <c r="DA86" i="1" s="1"/>
  <c r="DA124" i="1"/>
  <c r="DA127" i="1" s="1"/>
  <c r="BI85" i="1"/>
  <c r="BI86" i="1" s="1"/>
  <c r="BI130" i="1"/>
  <c r="BI133" i="1" s="1"/>
  <c r="BI124" i="1"/>
  <c r="BI127" i="1" s="1"/>
  <c r="CO85" i="1"/>
  <c r="CO86" i="1" s="1"/>
  <c r="CO130" i="1"/>
  <c r="CO133" i="1" s="1"/>
  <c r="G130" i="1"/>
  <c r="G133" i="1" s="1"/>
  <c r="AW85" i="1"/>
  <c r="AW86" i="1" s="1"/>
  <c r="AW130" i="1"/>
  <c r="AW133" i="1" s="1"/>
  <c r="AW124" i="1"/>
  <c r="AW127" i="1" s="1"/>
  <c r="CC130" i="1"/>
  <c r="CC133" i="1" s="1"/>
  <c r="EI85" i="1"/>
  <c r="EI86" i="1" s="1"/>
  <c r="EI130" i="1"/>
  <c r="EI133" i="1" s="1"/>
  <c r="CL130" i="1"/>
  <c r="CL133" i="1" s="1"/>
  <c r="AK85" i="1"/>
  <c r="AK86" i="1" s="1"/>
  <c r="AK124" i="1"/>
  <c r="AK127" i="1" s="1"/>
  <c r="BR85" i="1"/>
  <c r="BR86" i="1" s="1"/>
  <c r="BQ85" i="1"/>
  <c r="BQ86" i="1" s="1"/>
  <c r="BQ130" i="1"/>
  <c r="BQ133" i="1" s="1"/>
  <c r="Y85" i="1"/>
  <c r="Y86" i="1" s="1"/>
  <c r="Y130" i="1"/>
  <c r="Y133" i="1" s="1"/>
  <c r="AH124" i="1"/>
  <c r="AH127" i="1" s="1"/>
  <c r="BE130" i="1"/>
  <c r="BE133" i="1" s="1"/>
  <c r="EE85" i="1"/>
  <c r="EE86" i="1" s="1"/>
  <c r="EE130" i="1"/>
  <c r="EE133" i="1" s="1"/>
  <c r="EE124" i="1"/>
  <c r="EE127" i="1" s="1"/>
  <c r="AS130" i="1"/>
  <c r="AS133" i="1" s="1"/>
  <c r="CY85" i="1"/>
  <c r="CY86" i="1" s="1"/>
  <c r="CY124" i="1"/>
  <c r="CY127" i="1" s="1"/>
  <c r="CP85" i="1"/>
  <c r="CP86" i="1" s="1"/>
  <c r="CP124" i="1"/>
  <c r="CP127" i="1" s="1"/>
  <c r="CP130" i="1"/>
  <c r="CP133" i="1" s="1"/>
  <c r="DN85" i="1"/>
  <c r="DN86" i="1" s="1"/>
  <c r="DN130" i="1"/>
  <c r="DN133" i="1" s="1"/>
  <c r="DN124" i="1"/>
  <c r="DN127" i="1" s="1"/>
  <c r="FU124" i="1"/>
  <c r="FU127" i="1" s="1"/>
  <c r="AG85" i="1"/>
  <c r="AG86" i="1" s="1"/>
  <c r="AG130" i="1"/>
  <c r="AG133" i="1" s="1"/>
  <c r="CM124" i="1"/>
  <c r="CM127" i="1" s="1"/>
  <c r="FF85" i="1"/>
  <c r="FF86" i="1" s="1"/>
  <c r="FF124" i="1"/>
  <c r="FF127" i="1" s="1"/>
  <c r="BF85" i="1"/>
  <c r="BF86" i="1" s="1"/>
  <c r="BF124" i="1"/>
  <c r="BF127" i="1" s="1"/>
  <c r="BF130" i="1"/>
  <c r="BF133" i="1" s="1"/>
  <c r="CD85" i="1"/>
  <c r="CD86" i="1" s="1"/>
  <c r="CD124" i="1"/>
  <c r="CD127" i="1" s="1"/>
  <c r="CA130" i="1"/>
  <c r="CA133" i="1" s="1"/>
  <c r="FQ130" i="1"/>
  <c r="FQ133" i="1" s="1"/>
  <c r="V85" i="1"/>
  <c r="V86" i="1" s="1"/>
  <c r="V130" i="1"/>
  <c r="V133" i="1" s="1"/>
  <c r="FZ67" i="1"/>
  <c r="GB67" i="1" s="1"/>
  <c r="FZ81" i="1"/>
  <c r="DK130" i="1" l="1"/>
  <c r="DK133" i="1" s="1"/>
  <c r="CD130" i="1"/>
  <c r="CD133" i="1" s="1"/>
  <c r="AG124" i="1"/>
  <c r="AG127" i="1" s="1"/>
  <c r="CY130" i="1"/>
  <c r="CY133" i="1" s="1"/>
  <c r="BE124" i="1"/>
  <c r="BE127" i="1" s="1"/>
  <c r="BQ124" i="1"/>
  <c r="BQ127" i="1" s="1"/>
  <c r="EI124" i="1"/>
  <c r="EI127" i="1" s="1"/>
  <c r="CO124" i="1"/>
  <c r="CO127" i="1" s="1"/>
  <c r="J130" i="1"/>
  <c r="J133" i="1" s="1"/>
  <c r="I85" i="1"/>
  <c r="I86" i="1" s="1"/>
  <c r="L79" i="1"/>
  <c r="EH79" i="1"/>
  <c r="EK79" i="1"/>
  <c r="EK97" i="1" s="1"/>
  <c r="EK98" i="1" s="1"/>
  <c r="FL79" i="1"/>
  <c r="DL79" i="1"/>
  <c r="ED79" i="1"/>
  <c r="DE79" i="1"/>
  <c r="DI79" i="1"/>
  <c r="DI97" i="1" s="1"/>
  <c r="DI98" i="1" s="1"/>
  <c r="FC79" i="1"/>
  <c r="FP79" i="1"/>
  <c r="BE79" i="1"/>
  <c r="EY79" i="1"/>
  <c r="H79" i="1"/>
  <c r="DT79" i="1"/>
  <c r="EO79" i="1"/>
  <c r="ES79" i="1"/>
  <c r="J79" i="1"/>
  <c r="J97" i="1" s="1"/>
  <c r="BL79" i="1"/>
  <c r="DW79" i="1"/>
  <c r="V79" i="1"/>
  <c r="R79" i="1"/>
  <c r="AL79" i="1"/>
  <c r="DD79" i="1"/>
  <c r="BD79" i="1"/>
  <c r="BJ79" i="1"/>
  <c r="BW79" i="1"/>
  <c r="S79" i="1"/>
  <c r="DZ79" i="1"/>
  <c r="CL79" i="1"/>
  <c r="FC124" i="1"/>
  <c r="FC127" i="1" s="1"/>
  <c r="CN137" i="1"/>
  <c r="CN138" i="1"/>
  <c r="BK138" i="1"/>
  <c r="BK137" i="1"/>
  <c r="CB138" i="1"/>
  <c r="CB137" i="1"/>
  <c r="CO137" i="1"/>
  <c r="CO138" i="1"/>
  <c r="AR138" i="1"/>
  <c r="AR137" i="1"/>
  <c r="V124" i="1"/>
  <c r="V127" i="1" s="1"/>
  <c r="FU130" i="1"/>
  <c r="FU133" i="1" s="1"/>
  <c r="AS124" i="1"/>
  <c r="AS127" i="1" s="1"/>
  <c r="AH130" i="1"/>
  <c r="AH133" i="1" s="1"/>
  <c r="BR130" i="1"/>
  <c r="BR133" i="1" s="1"/>
  <c r="CC124" i="1"/>
  <c r="CC127" i="1" s="1"/>
  <c r="ED124" i="1"/>
  <c r="ED127" i="1" s="1"/>
  <c r="FC130" i="1"/>
  <c r="FC133" i="1" s="1"/>
  <c r="FR130" i="1"/>
  <c r="FR133" i="1" s="1"/>
  <c r="Q124" i="1"/>
  <c r="Q127" i="1" s="1"/>
  <c r="EW130" i="1"/>
  <c r="EW133" i="1" s="1"/>
  <c r="EZ79" i="1"/>
  <c r="CZ79" i="1"/>
  <c r="CN79" i="1"/>
  <c r="CS79" i="1"/>
  <c r="CW79" i="1"/>
  <c r="DR79" i="1"/>
  <c r="DS79" i="1"/>
  <c r="CA79" i="1"/>
  <c r="FV79" i="1"/>
  <c r="BZ79" i="1"/>
  <c r="AH79" i="1"/>
  <c r="BH79" i="1"/>
  <c r="FT79" i="1"/>
  <c r="EP79" i="1"/>
  <c r="AN79" i="1"/>
  <c r="DK79" i="1"/>
  <c r="DK136" i="1" s="1"/>
  <c r="DK137" i="1" s="1"/>
  <c r="DK138" i="1" s="1"/>
  <c r="DK139" i="1" s="1"/>
  <c r="AI79" i="1"/>
  <c r="BK79" i="1"/>
  <c r="CO79" i="1"/>
  <c r="CR79" i="1"/>
  <c r="AR79" i="1"/>
  <c r="EW79" i="1"/>
  <c r="AK79" i="1"/>
  <c r="AO79" i="1"/>
  <c r="DN79" i="1"/>
  <c r="DN80" i="1" s="1"/>
  <c r="CV79" i="1"/>
  <c r="FG79" i="1"/>
  <c r="EB79" i="1"/>
  <c r="CB79" i="1"/>
  <c r="BE85" i="1"/>
  <c r="BE86" i="1" s="1"/>
  <c r="ED130" i="1"/>
  <c r="ED133" i="1" s="1"/>
  <c r="I138" i="1"/>
  <c r="I137" i="1"/>
  <c r="FN137" i="1"/>
  <c r="FN138" i="1"/>
  <c r="DF137" i="1"/>
  <c r="DF138" i="1"/>
  <c r="D137" i="1"/>
  <c r="D138" i="1"/>
  <c r="O138" i="1"/>
  <c r="O137" i="1"/>
  <c r="FC85" i="1"/>
  <c r="FC86" i="1" s="1"/>
  <c r="AA137" i="1"/>
  <c r="AA138" i="1"/>
  <c r="FQ124" i="1"/>
  <c r="FQ127" i="1" s="1"/>
  <c r="FU85" i="1"/>
  <c r="FU86" i="1" s="1"/>
  <c r="AS85" i="1"/>
  <c r="AS86" i="1" s="1"/>
  <c r="AH85" i="1"/>
  <c r="AH86" i="1" s="1"/>
  <c r="BR124" i="1"/>
  <c r="BR127" i="1" s="1"/>
  <c r="CC85" i="1"/>
  <c r="CC86" i="1" s="1"/>
  <c r="DY130" i="1"/>
  <c r="DY133" i="1" s="1"/>
  <c r="FE130" i="1"/>
  <c r="FE133" i="1" s="1"/>
  <c r="CG79" i="1"/>
  <c r="CK79" i="1"/>
  <c r="AX79" i="1"/>
  <c r="CI79" i="1"/>
  <c r="BO79" i="1"/>
  <c r="EL79" i="1"/>
  <c r="FD79" i="1"/>
  <c r="AS79" i="1"/>
  <c r="AS97" i="1" s="1"/>
  <c r="AS98" i="1" s="1"/>
  <c r="EM79" i="1"/>
  <c r="EV79" i="1"/>
  <c r="I79" i="1"/>
  <c r="FH79" i="1"/>
  <c r="EG79" i="1"/>
  <c r="FN79" i="1"/>
  <c r="AM79" i="1"/>
  <c r="CC79" i="1"/>
  <c r="FW79" i="1"/>
  <c r="FF79" i="1"/>
  <c r="DJ79" i="1"/>
  <c r="Y79" i="1"/>
  <c r="Y80" i="1" s="1"/>
  <c r="AC79" i="1"/>
  <c r="DF79" i="1"/>
  <c r="AA79" i="1"/>
  <c r="G79" i="1"/>
  <c r="BS79" i="1"/>
  <c r="D79" i="1"/>
  <c r="O79" i="1"/>
  <c r="BI79" i="1"/>
  <c r="BM79" i="1"/>
  <c r="EJ138" i="1"/>
  <c r="EJ137" i="1"/>
  <c r="BC138" i="1"/>
  <c r="BC137" i="1"/>
  <c r="BB137" i="1"/>
  <c r="BB138" i="1"/>
  <c r="FQ85" i="1"/>
  <c r="FQ86" i="1" s="1"/>
  <c r="FF130" i="1"/>
  <c r="FF133" i="1" s="1"/>
  <c r="Y124" i="1"/>
  <c r="Y127" i="1" s="1"/>
  <c r="AK130" i="1"/>
  <c r="AK133" i="1" s="1"/>
  <c r="DY85" i="1"/>
  <c r="DY86" i="1" s="1"/>
  <c r="FE85" i="1"/>
  <c r="FE86" i="1" s="1"/>
  <c r="FB79" i="1"/>
  <c r="AY79" i="1"/>
  <c r="BC79" i="1"/>
  <c r="DB79" i="1"/>
  <c r="ER79" i="1"/>
  <c r="AG79" i="1"/>
  <c r="EA79" i="1"/>
  <c r="BB79" i="1"/>
  <c r="CQ79" i="1"/>
  <c r="AV79" i="1"/>
  <c r="EJ79" i="1"/>
  <c r="Z79" i="1"/>
  <c r="EC79" i="1"/>
  <c r="CY79" i="1"/>
  <c r="W79" i="1"/>
  <c r="DV79" i="1"/>
  <c r="EN79" i="1"/>
  <c r="CF79" i="1"/>
  <c r="AF79" i="1"/>
  <c r="CH79" i="1"/>
  <c r="FM79" i="1"/>
  <c r="FQ79" i="1"/>
  <c r="FQ97" i="1" s="1"/>
  <c r="CD79" i="1"/>
  <c r="CJ79" i="1"/>
  <c r="EU79" i="1"/>
  <c r="CP79" i="1"/>
  <c r="BN79" i="1"/>
  <c r="EE79" i="1"/>
  <c r="EQ79" i="1"/>
  <c r="AE79" i="1"/>
  <c r="FL137" i="1"/>
  <c r="FL138" i="1"/>
  <c r="EK130" i="1"/>
  <c r="EK133" i="1" s="1"/>
  <c r="N138" i="1"/>
  <c r="N137" i="1"/>
  <c r="Q137" i="1"/>
  <c r="Q138" i="1"/>
  <c r="DI124" i="1"/>
  <c r="DI127" i="1" s="1"/>
  <c r="EI138" i="1"/>
  <c r="EI137" i="1"/>
  <c r="CA124" i="1"/>
  <c r="CA127" i="1" s="1"/>
  <c r="CM130" i="1"/>
  <c r="CM133" i="1" s="1"/>
  <c r="DK124" i="1"/>
  <c r="DK127" i="1" s="1"/>
  <c r="DW130" i="1"/>
  <c r="DW133" i="1" s="1"/>
  <c r="CL124" i="1"/>
  <c r="CL127" i="1" s="1"/>
  <c r="G124" i="1"/>
  <c r="G127" i="1" s="1"/>
  <c r="DI130" i="1"/>
  <c r="DI133" i="1" s="1"/>
  <c r="ET130" i="1"/>
  <c r="ET133" i="1" s="1"/>
  <c r="EK124" i="1"/>
  <c r="EK127" i="1" s="1"/>
  <c r="BO130" i="1"/>
  <c r="BO133" i="1" s="1"/>
  <c r="BR79" i="1"/>
  <c r="BR97" i="1" s="1"/>
  <c r="BR98" i="1" s="1"/>
  <c r="EF79" i="1"/>
  <c r="U79" i="1"/>
  <c r="DO79" i="1"/>
  <c r="AD79" i="1"/>
  <c r="FU79" i="1"/>
  <c r="AJ79" i="1"/>
  <c r="FR79" i="1"/>
  <c r="AQ79" i="1"/>
  <c r="DQ79" i="1"/>
  <c r="DU79" i="1"/>
  <c r="N79" i="1"/>
  <c r="P79" i="1"/>
  <c r="BQ79" i="1"/>
  <c r="FK79" i="1"/>
  <c r="T79" i="1"/>
  <c r="BY79" i="1"/>
  <c r="M79" i="1"/>
  <c r="Q79" i="1"/>
  <c r="AT79" i="1"/>
  <c r="BX79" i="1"/>
  <c r="EI79" i="1"/>
  <c r="BG79" i="1"/>
  <c r="DG79" i="1"/>
  <c r="DM79" i="1"/>
  <c r="DM97" i="1" s="1"/>
  <c r="DM98" i="1" s="1"/>
  <c r="DP79" i="1"/>
  <c r="BP79" i="1"/>
  <c r="EX79" i="1"/>
  <c r="DH79" i="1"/>
  <c r="FS79" i="1"/>
  <c r="DW124" i="1"/>
  <c r="DW127" i="1" s="1"/>
  <c r="DI85" i="1"/>
  <c r="DI86" i="1" s="1"/>
  <c r="EK85" i="1"/>
  <c r="EK86" i="1" s="1"/>
  <c r="AZ137" i="1"/>
  <c r="AZ138" i="1"/>
  <c r="BF138" i="1"/>
  <c r="BF137" i="1"/>
  <c r="AP138" i="1"/>
  <c r="AP137" i="1"/>
  <c r="BA137" i="1"/>
  <c r="BA138" i="1"/>
  <c r="AB137" i="1"/>
  <c r="AB138" i="1"/>
  <c r="F138" i="1"/>
  <c r="F137" i="1"/>
  <c r="CA85" i="1"/>
  <c r="CA86" i="1" s="1"/>
  <c r="CM85" i="1"/>
  <c r="CM86" i="1" s="1"/>
  <c r="DK85" i="1"/>
  <c r="DK86" i="1" s="1"/>
  <c r="DW85" i="1"/>
  <c r="DW86" i="1" s="1"/>
  <c r="CL85" i="1"/>
  <c r="CL86" i="1" s="1"/>
  <c r="G85" i="1"/>
  <c r="G86" i="1" s="1"/>
  <c r="DA130" i="1"/>
  <c r="DA133" i="1" s="1"/>
  <c r="DM124" i="1"/>
  <c r="DM127" i="1" s="1"/>
  <c r="J85" i="1"/>
  <c r="J86" i="1" s="1"/>
  <c r="I124" i="1"/>
  <c r="I127" i="1" s="1"/>
  <c r="DC79" i="1"/>
  <c r="F79" i="1"/>
  <c r="FI79" i="1"/>
  <c r="X79" i="1"/>
  <c r="ET79" i="1"/>
  <c r="ET97" i="1" s="1"/>
  <c r="AZ79" i="1"/>
  <c r="FX79" i="1"/>
  <c r="DX79" i="1"/>
  <c r="BV79" i="1"/>
  <c r="FO79" i="1"/>
  <c r="CM79" i="1"/>
  <c r="K79" i="1"/>
  <c r="CX79" i="1"/>
  <c r="DY79" i="1"/>
  <c r="DY97" i="1" s="1"/>
  <c r="DY98" i="1" s="1"/>
  <c r="BT79" i="1"/>
  <c r="E79" i="1"/>
  <c r="CT79" i="1"/>
  <c r="FA79" i="1"/>
  <c r="FE79" i="1"/>
  <c r="AU79" i="1"/>
  <c r="CU79" i="1"/>
  <c r="DA79" i="1"/>
  <c r="BF79" i="1"/>
  <c r="AP79" i="1"/>
  <c r="FJ79" i="1"/>
  <c r="AW79" i="1"/>
  <c r="BA79" i="1"/>
  <c r="CE79" i="1"/>
  <c r="AB79" i="1"/>
  <c r="BU79" i="1"/>
  <c r="BU97" i="1" s="1"/>
  <c r="BU98" i="1" s="1"/>
  <c r="ED85" i="1"/>
  <c r="ED86" i="1" s="1"/>
  <c r="ED80" i="1"/>
  <c r="ED97" i="1"/>
  <c r="ED98" i="1" s="1"/>
  <c r="FC80" i="1"/>
  <c r="FC97" i="1"/>
  <c r="FC98" i="1" s="1"/>
  <c r="AT97" i="1"/>
  <c r="AT98" i="1" s="1"/>
  <c r="AT80" i="1"/>
  <c r="BF97" i="1"/>
  <c r="BF98" i="1" s="1"/>
  <c r="BF80" i="1"/>
  <c r="FF80" i="1"/>
  <c r="FF97" i="1"/>
  <c r="FF98" i="1" s="1"/>
  <c r="BI97" i="1"/>
  <c r="BI98" i="1" s="1"/>
  <c r="BI80" i="1"/>
  <c r="DB97" i="1"/>
  <c r="DB98" i="1" s="1"/>
  <c r="DB80" i="1"/>
  <c r="DB130" i="1"/>
  <c r="DB133" i="1" s="1"/>
  <c r="DB85" i="1"/>
  <c r="DB86" i="1" s="1"/>
  <c r="DB124" i="1"/>
  <c r="DB127" i="1" s="1"/>
  <c r="DN97" i="1"/>
  <c r="DN98" i="1" s="1"/>
  <c r="AT124" i="1"/>
  <c r="AT127" i="1" s="1"/>
  <c r="AT130" i="1"/>
  <c r="AT133" i="1" s="1"/>
  <c r="AT85" i="1"/>
  <c r="AT86" i="1" s="1"/>
  <c r="V97" i="1"/>
  <c r="V98" i="1" s="1"/>
  <c r="CD97" i="1"/>
  <c r="CD98" i="1" s="1"/>
  <c r="CP97" i="1"/>
  <c r="CP98" i="1" s="1"/>
  <c r="AW97" i="1"/>
  <c r="AW98" i="1" s="1"/>
  <c r="BQ97" i="1"/>
  <c r="BQ98" i="1" s="1"/>
  <c r="G97" i="1"/>
  <c r="G98" i="1" s="1"/>
  <c r="CY97" i="1"/>
  <c r="CY98" i="1" s="1"/>
  <c r="FE97" i="1"/>
  <c r="FE98" i="1" s="1"/>
  <c r="AK97" i="1"/>
  <c r="AK98" i="1" s="1"/>
  <c r="DK97" i="1"/>
  <c r="DK98" i="1" s="1"/>
  <c r="I97" i="1"/>
  <c r="I98" i="1" s="1"/>
  <c r="CM97" i="1"/>
  <c r="CM98" i="1" s="1"/>
  <c r="EW97" i="1"/>
  <c r="EW98" i="1" s="1"/>
  <c r="EE97" i="1"/>
  <c r="EE98" i="1" s="1"/>
  <c r="BO97" i="1"/>
  <c r="BO98" i="1" s="1"/>
  <c r="CC97" i="1"/>
  <c r="CC98" i="1" s="1"/>
  <c r="DW97" i="1"/>
  <c r="DW98" i="1" s="1"/>
  <c r="AH97" i="1"/>
  <c r="AH98" i="1" s="1"/>
  <c r="EA97" i="1"/>
  <c r="EA98" i="1" s="1"/>
  <c r="DA97" i="1"/>
  <c r="DA98" i="1" s="1"/>
  <c r="Q97" i="1"/>
  <c r="Q98" i="1" s="1"/>
  <c r="AG97" i="1"/>
  <c r="AG98" i="1" s="1"/>
  <c r="FU97" i="1"/>
  <c r="FU98" i="1" s="1"/>
  <c r="CO97" i="1"/>
  <c r="CO98" i="1" s="1"/>
  <c r="CL97" i="1"/>
  <c r="CL98" i="1" s="1"/>
  <c r="BE97" i="1"/>
  <c r="BE98" i="1" s="1"/>
  <c r="CA97" i="1"/>
  <c r="CA98" i="1" s="1"/>
  <c r="EI97" i="1"/>
  <c r="EI98" i="1" s="1"/>
  <c r="FR97" i="1"/>
  <c r="FR98" i="1" s="1"/>
  <c r="J80" i="1"/>
  <c r="J98" i="1"/>
  <c r="ET80" i="1"/>
  <c r="ET98" i="1"/>
  <c r="FQ80" i="1"/>
  <c r="FQ98" i="1"/>
  <c r="CL80" i="1"/>
  <c r="AK80" i="1"/>
  <c r="EA80" i="1"/>
  <c r="AU85" i="1"/>
  <c r="AU86" i="1" s="1"/>
  <c r="AU130" i="1"/>
  <c r="AU133" i="1" s="1"/>
  <c r="AU124" i="1"/>
  <c r="AU127" i="1" s="1"/>
  <c r="CG85" i="1"/>
  <c r="CG86" i="1" s="1"/>
  <c r="CG124" i="1"/>
  <c r="CG127" i="1" s="1"/>
  <c r="CG130" i="1"/>
  <c r="CG133" i="1" s="1"/>
  <c r="BS85" i="1"/>
  <c r="BS86" i="1" s="1"/>
  <c r="BS130" i="1"/>
  <c r="BS133" i="1" s="1"/>
  <c r="BS124" i="1"/>
  <c r="BS127" i="1" s="1"/>
  <c r="CR85" i="1"/>
  <c r="CR86" i="1" s="1"/>
  <c r="CR124" i="1"/>
  <c r="CR127" i="1" s="1"/>
  <c r="CR130" i="1"/>
  <c r="CR133" i="1" s="1"/>
  <c r="FJ85" i="1"/>
  <c r="FJ86" i="1" s="1"/>
  <c r="FJ124" i="1"/>
  <c r="FJ127" i="1" s="1"/>
  <c r="FJ130" i="1"/>
  <c r="FJ133" i="1" s="1"/>
  <c r="EL85" i="1"/>
  <c r="EL86" i="1" s="1"/>
  <c r="EL124" i="1"/>
  <c r="EL127" i="1" s="1"/>
  <c r="EL130" i="1"/>
  <c r="EL133" i="1" s="1"/>
  <c r="AX85" i="1"/>
  <c r="AX86" i="1" s="1"/>
  <c r="AX130" i="1"/>
  <c r="AX133" i="1" s="1"/>
  <c r="AX124" i="1"/>
  <c r="AX127" i="1" s="1"/>
  <c r="DR85" i="1"/>
  <c r="DR86" i="1" s="1"/>
  <c r="DR130" i="1"/>
  <c r="DR133" i="1" s="1"/>
  <c r="DR124" i="1"/>
  <c r="DR127" i="1" s="1"/>
  <c r="CT85" i="1"/>
  <c r="CT86" i="1" s="1"/>
  <c r="CT130" i="1"/>
  <c r="CT133" i="1" s="1"/>
  <c r="CT124" i="1"/>
  <c r="CT127" i="1" s="1"/>
  <c r="K85" i="1"/>
  <c r="K86" i="1" s="1"/>
  <c r="K130" i="1"/>
  <c r="K133" i="1" s="1"/>
  <c r="K124" i="1"/>
  <c r="K127" i="1" s="1"/>
  <c r="AA85" i="1"/>
  <c r="AA86" i="1" s="1"/>
  <c r="AA130" i="1"/>
  <c r="AA133" i="1" s="1"/>
  <c r="AA124" i="1"/>
  <c r="AA127" i="1" s="1"/>
  <c r="BH85" i="1"/>
  <c r="BH86" i="1" s="1"/>
  <c r="BH124" i="1"/>
  <c r="BH127" i="1" s="1"/>
  <c r="BH130" i="1"/>
  <c r="BH133" i="1" s="1"/>
  <c r="CJ85" i="1"/>
  <c r="CJ86" i="1" s="1"/>
  <c r="CJ130" i="1"/>
  <c r="CJ133" i="1" s="1"/>
  <c r="CJ124" i="1"/>
  <c r="CJ127" i="1" s="1"/>
  <c r="CF85" i="1"/>
  <c r="CF86" i="1" s="1"/>
  <c r="CF130" i="1"/>
  <c r="CF133" i="1" s="1"/>
  <c r="CF124" i="1"/>
  <c r="CF127" i="1" s="1"/>
  <c r="DE85" i="1"/>
  <c r="DE86" i="1" s="1"/>
  <c r="DE124" i="1"/>
  <c r="DE127" i="1" s="1"/>
  <c r="DE130" i="1"/>
  <c r="DE133" i="1" s="1"/>
  <c r="DD85" i="1"/>
  <c r="DD86" i="1" s="1"/>
  <c r="DD124" i="1"/>
  <c r="DD127" i="1" s="1"/>
  <c r="DD130" i="1"/>
  <c r="DD133" i="1" s="1"/>
  <c r="DC85" i="1"/>
  <c r="DC86" i="1" s="1"/>
  <c r="DC130" i="1"/>
  <c r="DC133" i="1" s="1"/>
  <c r="DC124" i="1"/>
  <c r="DC127" i="1" s="1"/>
  <c r="FV85" i="1"/>
  <c r="FV86" i="1" s="1"/>
  <c r="FV124" i="1"/>
  <c r="FV127" i="1" s="1"/>
  <c r="FV130" i="1"/>
  <c r="FV133" i="1" s="1"/>
  <c r="EX85" i="1"/>
  <c r="EX86" i="1" s="1"/>
  <c r="EX130" i="1"/>
  <c r="EX133" i="1" s="1"/>
  <c r="EX124" i="1"/>
  <c r="EX127" i="1" s="1"/>
  <c r="EM85" i="1"/>
  <c r="EM86" i="1" s="1"/>
  <c r="EM130" i="1"/>
  <c r="EM133" i="1" s="1"/>
  <c r="EM124" i="1"/>
  <c r="EM127" i="1" s="1"/>
  <c r="EY85" i="1"/>
  <c r="EY86" i="1" s="1"/>
  <c r="EY130" i="1"/>
  <c r="EY133" i="1" s="1"/>
  <c r="EY124" i="1"/>
  <c r="EY127" i="1" s="1"/>
  <c r="AN85" i="1"/>
  <c r="AN86" i="1" s="1"/>
  <c r="AN130" i="1"/>
  <c r="AN133" i="1" s="1"/>
  <c r="AN124" i="1"/>
  <c r="AN127" i="1" s="1"/>
  <c r="EQ85" i="1"/>
  <c r="EQ86" i="1" s="1"/>
  <c r="EQ130" i="1"/>
  <c r="EQ133" i="1" s="1"/>
  <c r="EQ124" i="1"/>
  <c r="EQ127" i="1" s="1"/>
  <c r="AM130" i="1"/>
  <c r="AM133" i="1" s="1"/>
  <c r="AM85" i="1"/>
  <c r="AM86" i="1" s="1"/>
  <c r="AM124" i="1"/>
  <c r="AM127" i="1" s="1"/>
  <c r="CS85" i="1"/>
  <c r="CS86" i="1" s="1"/>
  <c r="CS130" i="1"/>
  <c r="CS133" i="1" s="1"/>
  <c r="CS124" i="1"/>
  <c r="CS127" i="1" s="1"/>
  <c r="DH85" i="1"/>
  <c r="DH86" i="1" s="1"/>
  <c r="DH130" i="1"/>
  <c r="DH133" i="1" s="1"/>
  <c r="DH124" i="1"/>
  <c r="DH127" i="1" s="1"/>
  <c r="DQ85" i="1"/>
  <c r="DQ86" i="1" s="1"/>
  <c r="DQ124" i="1"/>
  <c r="DQ127" i="1" s="1"/>
  <c r="DQ130" i="1"/>
  <c r="DQ133" i="1" s="1"/>
  <c r="DP85" i="1"/>
  <c r="DP86" i="1" s="1"/>
  <c r="DP130" i="1"/>
  <c r="DP133" i="1" s="1"/>
  <c r="DP124" i="1"/>
  <c r="DP127" i="1" s="1"/>
  <c r="DO85" i="1"/>
  <c r="DO86" i="1" s="1"/>
  <c r="DO130" i="1"/>
  <c r="DO133" i="1" s="1"/>
  <c r="DO124" i="1"/>
  <c r="DO127" i="1" s="1"/>
  <c r="EA85" i="1"/>
  <c r="EA86" i="1" s="1"/>
  <c r="EA130" i="1"/>
  <c r="EA133" i="1" s="1"/>
  <c r="EA124" i="1"/>
  <c r="EA127" i="1" s="1"/>
  <c r="L85" i="1"/>
  <c r="L86" i="1" s="1"/>
  <c r="L130" i="1"/>
  <c r="L133" i="1" s="1"/>
  <c r="L124" i="1"/>
  <c r="L127" i="1" s="1"/>
  <c r="X85" i="1"/>
  <c r="X86" i="1" s="1"/>
  <c r="X124" i="1"/>
  <c r="X127" i="1" s="1"/>
  <c r="X130" i="1"/>
  <c r="X133" i="1" s="1"/>
  <c r="DL85" i="1"/>
  <c r="DL86" i="1" s="1"/>
  <c r="DL130" i="1"/>
  <c r="DL133" i="1" s="1"/>
  <c r="DL124" i="1"/>
  <c r="DL127" i="1" s="1"/>
  <c r="AI85" i="1"/>
  <c r="AI86" i="1" s="1"/>
  <c r="AI130" i="1"/>
  <c r="AI133" i="1" s="1"/>
  <c r="AI124" i="1"/>
  <c r="AI127" i="1" s="1"/>
  <c r="BX85" i="1"/>
  <c r="BX86" i="1" s="1"/>
  <c r="BX130" i="1"/>
  <c r="BX133" i="1" s="1"/>
  <c r="BX124" i="1"/>
  <c r="BX127" i="1" s="1"/>
  <c r="AP85" i="1"/>
  <c r="AP86" i="1" s="1"/>
  <c r="AP130" i="1"/>
  <c r="AP133" i="1" s="1"/>
  <c r="AP124" i="1"/>
  <c r="AP127" i="1" s="1"/>
  <c r="CV85" i="1"/>
  <c r="CV86" i="1" s="1"/>
  <c r="CV130" i="1"/>
  <c r="CV133" i="1" s="1"/>
  <c r="CV124" i="1"/>
  <c r="CV127" i="1" s="1"/>
  <c r="CU85" i="1"/>
  <c r="CU86" i="1" s="1"/>
  <c r="CU130" i="1"/>
  <c r="CU133" i="1" s="1"/>
  <c r="CU124" i="1"/>
  <c r="CU127" i="1" s="1"/>
  <c r="O85" i="1"/>
  <c r="O86" i="1" s="1"/>
  <c r="O130" i="1"/>
  <c r="O133" i="1" s="1"/>
  <c r="O124" i="1"/>
  <c r="O127" i="1" s="1"/>
  <c r="EC85" i="1"/>
  <c r="EC86" i="1" s="1"/>
  <c r="EC130" i="1"/>
  <c r="EC133" i="1" s="1"/>
  <c r="EC124" i="1"/>
  <c r="EC127" i="1" s="1"/>
  <c r="EB85" i="1"/>
  <c r="EB86" i="1" s="1"/>
  <c r="EB124" i="1"/>
  <c r="EB127" i="1" s="1"/>
  <c r="EB130" i="1"/>
  <c r="EB133" i="1" s="1"/>
  <c r="EN85" i="1"/>
  <c r="EN86" i="1" s="1"/>
  <c r="EN124" i="1"/>
  <c r="EN127" i="1" s="1"/>
  <c r="EN130" i="1"/>
  <c r="EN133" i="1" s="1"/>
  <c r="EZ85" i="1"/>
  <c r="EZ86" i="1" s="1"/>
  <c r="EZ130" i="1"/>
  <c r="EZ133" i="1" s="1"/>
  <c r="EZ124" i="1"/>
  <c r="EZ127" i="1" s="1"/>
  <c r="FL85" i="1"/>
  <c r="FL86" i="1" s="1"/>
  <c r="FL124" i="1"/>
  <c r="FL127" i="1" s="1"/>
  <c r="FL130" i="1"/>
  <c r="FL133" i="1" s="1"/>
  <c r="FW85" i="1"/>
  <c r="FW86" i="1" s="1"/>
  <c r="FW130" i="1"/>
  <c r="FW133" i="1" s="1"/>
  <c r="FW124" i="1"/>
  <c r="FW127" i="1" s="1"/>
  <c r="R85" i="1"/>
  <c r="R86" i="1" s="1"/>
  <c r="R130" i="1"/>
  <c r="R133" i="1" s="1"/>
  <c r="R124" i="1"/>
  <c r="R127" i="1" s="1"/>
  <c r="H85" i="1"/>
  <c r="H86" i="1" s="1"/>
  <c r="H130" i="1"/>
  <c r="H133" i="1" s="1"/>
  <c r="H124" i="1"/>
  <c r="H127" i="1" s="1"/>
  <c r="BK85" i="1"/>
  <c r="BK86" i="1" s="1"/>
  <c r="BK130" i="1"/>
  <c r="BK133" i="1" s="1"/>
  <c r="BK124" i="1"/>
  <c r="BK127" i="1" s="1"/>
  <c r="F85" i="1"/>
  <c r="F86" i="1" s="1"/>
  <c r="F130" i="1"/>
  <c r="F133" i="1" s="1"/>
  <c r="F124" i="1"/>
  <c r="F127" i="1" s="1"/>
  <c r="DT85" i="1"/>
  <c r="DT86" i="1" s="1"/>
  <c r="DT130" i="1"/>
  <c r="DT133" i="1" s="1"/>
  <c r="DT124" i="1"/>
  <c r="DT127" i="1" s="1"/>
  <c r="AY85" i="1"/>
  <c r="AY86" i="1" s="1"/>
  <c r="AY130" i="1"/>
  <c r="AY133" i="1" s="1"/>
  <c r="AY124" i="1"/>
  <c r="AY127" i="1" s="1"/>
  <c r="EO85" i="1"/>
  <c r="EO86" i="1" s="1"/>
  <c r="EO124" i="1"/>
  <c r="EO127" i="1" s="1"/>
  <c r="EO130" i="1"/>
  <c r="EO133" i="1" s="1"/>
  <c r="M85" i="1"/>
  <c r="M86" i="1" s="1"/>
  <c r="M130" i="1"/>
  <c r="M133" i="1" s="1"/>
  <c r="M124" i="1"/>
  <c r="M127" i="1" s="1"/>
  <c r="FM85" i="1"/>
  <c r="FM86" i="1" s="1"/>
  <c r="FM130" i="1"/>
  <c r="FM133" i="1" s="1"/>
  <c r="FM124" i="1"/>
  <c r="FM127" i="1" s="1"/>
  <c r="P85" i="1"/>
  <c r="P86" i="1" s="1"/>
  <c r="P130" i="1"/>
  <c r="P133" i="1" s="1"/>
  <c r="P124" i="1"/>
  <c r="P127" i="1" s="1"/>
  <c r="AV85" i="1"/>
  <c r="AV86" i="1" s="1"/>
  <c r="AV130" i="1"/>
  <c r="AV133" i="1" s="1"/>
  <c r="AV124" i="1"/>
  <c r="AV127" i="1" s="1"/>
  <c r="EJ85" i="1"/>
  <c r="EJ86" i="1" s="1"/>
  <c r="EJ130" i="1"/>
  <c r="EJ133" i="1" s="1"/>
  <c r="EJ124" i="1"/>
  <c r="EJ127" i="1" s="1"/>
  <c r="FT85" i="1"/>
  <c r="FT86" i="1" s="1"/>
  <c r="FT130" i="1"/>
  <c r="FT133" i="1" s="1"/>
  <c r="FT124" i="1"/>
  <c r="FT127" i="1" s="1"/>
  <c r="BN85" i="1"/>
  <c r="BN86" i="1" s="1"/>
  <c r="BN130" i="1"/>
  <c r="BN133" i="1" s="1"/>
  <c r="BN124" i="1"/>
  <c r="BN127" i="1" s="1"/>
  <c r="AF85" i="1"/>
  <c r="AF86" i="1" s="1"/>
  <c r="AF130" i="1"/>
  <c r="AF133" i="1" s="1"/>
  <c r="AF124" i="1"/>
  <c r="AF127" i="1" s="1"/>
  <c r="DG85" i="1"/>
  <c r="DG86" i="1" s="1"/>
  <c r="DG130" i="1"/>
  <c r="DG133" i="1" s="1"/>
  <c r="DG124" i="1"/>
  <c r="DG127" i="1" s="1"/>
  <c r="EF85" i="1"/>
  <c r="EF86" i="1" s="1"/>
  <c r="EF130" i="1"/>
  <c r="EF133" i="1" s="1"/>
  <c r="EF124" i="1"/>
  <c r="EF127" i="1" s="1"/>
  <c r="CI85" i="1"/>
  <c r="CI86" i="1" s="1"/>
  <c r="CI130" i="1"/>
  <c r="CI133" i="1" s="1"/>
  <c r="CI124" i="1"/>
  <c r="CI127" i="1" s="1"/>
  <c r="FA85" i="1"/>
  <c r="FA86" i="1" s="1"/>
  <c r="FA124" i="1"/>
  <c r="FA127" i="1" s="1"/>
  <c r="FA130" i="1"/>
  <c r="FA133" i="1" s="1"/>
  <c r="FO85" i="1"/>
  <c r="FO86" i="1" s="1"/>
  <c r="FO130" i="1"/>
  <c r="FO133" i="1" s="1"/>
  <c r="FO124" i="1"/>
  <c r="FO127" i="1" s="1"/>
  <c r="CZ85" i="1"/>
  <c r="CZ86" i="1" s="1"/>
  <c r="CZ130" i="1"/>
  <c r="CZ133" i="1" s="1"/>
  <c r="CZ124" i="1"/>
  <c r="CZ127" i="1" s="1"/>
  <c r="BW85" i="1"/>
  <c r="BW86" i="1" s="1"/>
  <c r="BW130" i="1"/>
  <c r="BW133" i="1" s="1"/>
  <c r="BW124" i="1"/>
  <c r="BW127" i="1" s="1"/>
  <c r="EG85" i="1"/>
  <c r="EG86" i="1" s="1"/>
  <c r="EG130" i="1"/>
  <c r="EG133" i="1" s="1"/>
  <c r="EG124" i="1"/>
  <c r="EG127" i="1" s="1"/>
  <c r="E85" i="1"/>
  <c r="E86" i="1" s="1"/>
  <c r="E130" i="1"/>
  <c r="E133" i="1" s="1"/>
  <c r="E124" i="1"/>
  <c r="E127" i="1" s="1"/>
  <c r="T85" i="1"/>
  <c r="T86" i="1" s="1"/>
  <c r="T130" i="1"/>
  <c r="T133" i="1" s="1"/>
  <c r="T124" i="1"/>
  <c r="T127" i="1" s="1"/>
  <c r="AC85" i="1"/>
  <c r="AC86" i="1" s="1"/>
  <c r="AC130" i="1"/>
  <c r="AC133" i="1" s="1"/>
  <c r="AC124" i="1"/>
  <c r="AC127" i="1" s="1"/>
  <c r="AD85" i="1"/>
  <c r="AD86" i="1" s="1"/>
  <c r="AD130" i="1"/>
  <c r="AD133" i="1" s="1"/>
  <c r="AD124" i="1"/>
  <c r="AD127" i="1" s="1"/>
  <c r="D85" i="1"/>
  <c r="D86" i="1" s="1"/>
  <c r="D130" i="1"/>
  <c r="D133" i="1" s="1"/>
  <c r="D124" i="1"/>
  <c r="D127" i="1" s="1"/>
  <c r="ER85" i="1"/>
  <c r="ER86" i="1" s="1"/>
  <c r="ER130" i="1"/>
  <c r="ER133" i="1" s="1"/>
  <c r="ER124" i="1"/>
  <c r="ER127" i="1" s="1"/>
  <c r="DS85" i="1"/>
  <c r="DS86" i="1" s="1"/>
  <c r="DS130" i="1"/>
  <c r="DS133" i="1" s="1"/>
  <c r="DS124" i="1"/>
  <c r="DS127" i="1" s="1"/>
  <c r="FP85" i="1"/>
  <c r="FP86" i="1" s="1"/>
  <c r="FP130" i="1"/>
  <c r="FP133" i="1" s="1"/>
  <c r="FP124" i="1"/>
  <c r="FP127" i="1" s="1"/>
  <c r="CW85" i="1"/>
  <c r="CW86" i="1" s="1"/>
  <c r="CW130" i="1"/>
  <c r="CW133" i="1" s="1"/>
  <c r="CW124" i="1"/>
  <c r="CW127" i="1" s="1"/>
  <c r="BL85" i="1"/>
  <c r="BL86" i="1" s="1"/>
  <c r="BL130" i="1"/>
  <c r="BL133" i="1" s="1"/>
  <c r="BL124" i="1"/>
  <c r="BL127" i="1" s="1"/>
  <c r="ES85" i="1"/>
  <c r="ES86" i="1" s="1"/>
  <c r="ES130" i="1"/>
  <c r="ES133" i="1" s="1"/>
  <c r="ES124" i="1"/>
  <c r="ES127" i="1" s="1"/>
  <c r="EU85" i="1"/>
  <c r="EU86" i="1" s="1"/>
  <c r="EU130" i="1"/>
  <c r="EU133" i="1" s="1"/>
  <c r="EU124" i="1"/>
  <c r="EU127" i="1" s="1"/>
  <c r="S85" i="1"/>
  <c r="S86" i="1" s="1"/>
  <c r="S124" i="1"/>
  <c r="S127" i="1" s="1"/>
  <c r="S130" i="1"/>
  <c r="S133" i="1" s="1"/>
  <c r="DJ85" i="1"/>
  <c r="DJ86" i="1" s="1"/>
  <c r="DJ130" i="1"/>
  <c r="DJ133" i="1" s="1"/>
  <c r="DJ124" i="1"/>
  <c r="DJ127" i="1" s="1"/>
  <c r="BB85" i="1"/>
  <c r="BB86" i="1" s="1"/>
  <c r="BB130" i="1"/>
  <c r="BB133" i="1" s="1"/>
  <c r="BB124" i="1"/>
  <c r="BB127" i="1" s="1"/>
  <c r="AB85" i="1"/>
  <c r="AB86" i="1" s="1"/>
  <c r="AB130" i="1"/>
  <c r="AB133" i="1" s="1"/>
  <c r="AB124" i="1"/>
  <c r="AB127" i="1" s="1"/>
  <c r="FD85" i="1"/>
  <c r="FD86" i="1" s="1"/>
  <c r="FD130" i="1"/>
  <c r="FD133" i="1" s="1"/>
  <c r="FD124" i="1"/>
  <c r="FD127" i="1" s="1"/>
  <c r="DV85" i="1"/>
  <c r="DV86" i="1" s="1"/>
  <c r="DV130" i="1"/>
  <c r="DV133" i="1" s="1"/>
  <c r="DV124" i="1"/>
  <c r="DV127" i="1" s="1"/>
  <c r="FN85" i="1"/>
  <c r="FN86" i="1" s="1"/>
  <c r="FN130" i="1"/>
  <c r="FN133" i="1" s="1"/>
  <c r="FN124" i="1"/>
  <c r="FN127" i="1" s="1"/>
  <c r="EV85" i="1"/>
  <c r="EV86" i="1" s="1"/>
  <c r="EV130" i="1"/>
  <c r="EV133" i="1" s="1"/>
  <c r="EV124" i="1"/>
  <c r="EV127" i="1" s="1"/>
  <c r="FB85" i="1"/>
  <c r="FB86" i="1" s="1"/>
  <c r="FB130" i="1"/>
  <c r="FB133" i="1" s="1"/>
  <c r="FB124" i="1"/>
  <c r="FB127" i="1" s="1"/>
  <c r="U85" i="1"/>
  <c r="U86" i="1" s="1"/>
  <c r="U124" i="1"/>
  <c r="U127" i="1" s="1"/>
  <c r="U130" i="1"/>
  <c r="U133" i="1" s="1"/>
  <c r="FG85" i="1"/>
  <c r="FG86" i="1" s="1"/>
  <c r="FG124" i="1"/>
  <c r="FG127" i="1" s="1"/>
  <c r="FG130" i="1"/>
  <c r="FG133" i="1" s="1"/>
  <c r="AR85" i="1"/>
  <c r="AR86" i="1" s="1"/>
  <c r="AR130" i="1"/>
  <c r="AR133" i="1" s="1"/>
  <c r="AR124" i="1"/>
  <c r="AR127" i="1" s="1"/>
  <c r="EH85" i="1"/>
  <c r="EH86" i="1" s="1"/>
  <c r="EH130" i="1"/>
  <c r="EH133" i="1" s="1"/>
  <c r="EH124" i="1"/>
  <c r="EH127" i="1" s="1"/>
  <c r="BZ85" i="1"/>
  <c r="BZ86" i="1" s="1"/>
  <c r="BZ130" i="1"/>
  <c r="BZ133" i="1" s="1"/>
  <c r="BZ124" i="1"/>
  <c r="BZ127" i="1" s="1"/>
  <c r="AZ85" i="1"/>
  <c r="AZ86" i="1" s="1"/>
  <c r="AZ130" i="1"/>
  <c r="AZ133" i="1" s="1"/>
  <c r="AZ124" i="1"/>
  <c r="AZ127" i="1" s="1"/>
  <c r="CN85" i="1"/>
  <c r="CN86" i="1" s="1"/>
  <c r="CN130" i="1"/>
  <c r="CN133" i="1" s="1"/>
  <c r="CN124" i="1"/>
  <c r="CN127" i="1" s="1"/>
  <c r="W85" i="1"/>
  <c r="W86" i="1" s="1"/>
  <c r="W130" i="1"/>
  <c r="W133" i="1" s="1"/>
  <c r="W124" i="1"/>
  <c r="W127" i="1" s="1"/>
  <c r="DX85" i="1"/>
  <c r="DX86" i="1" s="1"/>
  <c r="DX130" i="1"/>
  <c r="DX133" i="1" s="1"/>
  <c r="DX124" i="1"/>
  <c r="DX127" i="1" s="1"/>
  <c r="BG85" i="1"/>
  <c r="BG86" i="1" s="1"/>
  <c r="BG130" i="1"/>
  <c r="BG133" i="1" s="1"/>
  <c r="BG124" i="1"/>
  <c r="BG127" i="1" s="1"/>
  <c r="FI85" i="1"/>
  <c r="FI86" i="1" s="1"/>
  <c r="FI124" i="1"/>
  <c r="FI127" i="1" s="1"/>
  <c r="FI130" i="1"/>
  <c r="FI133" i="1" s="1"/>
  <c r="Z85" i="1"/>
  <c r="Z86" i="1" s="1"/>
  <c r="Z130" i="1"/>
  <c r="Z133" i="1" s="1"/>
  <c r="Z124" i="1"/>
  <c r="Z127" i="1" s="1"/>
  <c r="EP85" i="1"/>
  <c r="EP86" i="1" s="1"/>
  <c r="EP130" i="1"/>
  <c r="EP133" i="1" s="1"/>
  <c r="EP124" i="1"/>
  <c r="EP127" i="1" s="1"/>
  <c r="AO85" i="1"/>
  <c r="AO86" i="1" s="1"/>
  <c r="AO130" i="1"/>
  <c r="AO133" i="1" s="1"/>
  <c r="AO124" i="1"/>
  <c r="AO127" i="1" s="1"/>
  <c r="BD85" i="1"/>
  <c r="BD86" i="1" s="1"/>
  <c r="BD130" i="1"/>
  <c r="BD133" i="1" s="1"/>
  <c r="BD124" i="1"/>
  <c r="BD127" i="1" s="1"/>
  <c r="BP85" i="1"/>
  <c r="BP86" i="1" s="1"/>
  <c r="BP130" i="1"/>
  <c r="BP133" i="1" s="1"/>
  <c r="BP124" i="1"/>
  <c r="BP127" i="1" s="1"/>
  <c r="CX85" i="1"/>
  <c r="CX86" i="1" s="1"/>
  <c r="CX130" i="1"/>
  <c r="CX133" i="1" s="1"/>
  <c r="CX124" i="1"/>
  <c r="CX127" i="1" s="1"/>
  <c r="CK85" i="1"/>
  <c r="CK86" i="1" s="1"/>
  <c r="CK124" i="1"/>
  <c r="CK127" i="1" s="1"/>
  <c r="CK130" i="1"/>
  <c r="CK133" i="1" s="1"/>
  <c r="FK85" i="1"/>
  <c r="FK86" i="1" s="1"/>
  <c r="FK130" i="1"/>
  <c r="FK133" i="1" s="1"/>
  <c r="FK124" i="1"/>
  <c r="FK127" i="1" s="1"/>
  <c r="DU85" i="1"/>
  <c r="DU86" i="1" s="1"/>
  <c r="DU124" i="1"/>
  <c r="DU127" i="1" s="1"/>
  <c r="DU130" i="1"/>
  <c r="DU133" i="1" s="1"/>
  <c r="BT85" i="1"/>
  <c r="BT86" i="1" s="1"/>
  <c r="BT124" i="1"/>
  <c r="BT127" i="1" s="1"/>
  <c r="BT130" i="1"/>
  <c r="BT133" i="1" s="1"/>
  <c r="BV85" i="1"/>
  <c r="BV86" i="1" s="1"/>
  <c r="BV130" i="1"/>
  <c r="BV133" i="1" s="1"/>
  <c r="BV124" i="1"/>
  <c r="BV127" i="1" s="1"/>
  <c r="CE85" i="1"/>
  <c r="CE86" i="1" s="1"/>
  <c r="CE130" i="1"/>
  <c r="CE133" i="1" s="1"/>
  <c r="CE124" i="1"/>
  <c r="CE127" i="1" s="1"/>
  <c r="BJ85" i="1"/>
  <c r="BJ86" i="1" s="1"/>
  <c r="BJ130" i="1"/>
  <c r="BJ133" i="1" s="1"/>
  <c r="BJ124" i="1"/>
  <c r="BJ127" i="1" s="1"/>
  <c r="AE124" i="1"/>
  <c r="AE127" i="1" s="1"/>
  <c r="AE130" i="1"/>
  <c r="AE133" i="1" s="1"/>
  <c r="AE85" i="1"/>
  <c r="AE86" i="1" s="1"/>
  <c r="BA85" i="1"/>
  <c r="BA86" i="1" s="1"/>
  <c r="BA124" i="1"/>
  <c r="BA127" i="1" s="1"/>
  <c r="BA130" i="1"/>
  <c r="BA133" i="1" s="1"/>
  <c r="BM97" i="1"/>
  <c r="BM85" i="1"/>
  <c r="BM86" i="1" s="1"/>
  <c r="BM130" i="1"/>
  <c r="BM133" i="1" s="1"/>
  <c r="BM124" i="1"/>
  <c r="BM127" i="1" s="1"/>
  <c r="CB85" i="1"/>
  <c r="CB86" i="1" s="1"/>
  <c r="CB130" i="1"/>
  <c r="CB133" i="1" s="1"/>
  <c r="CB124" i="1"/>
  <c r="CB127" i="1" s="1"/>
  <c r="CH85" i="1"/>
  <c r="CH86" i="1" s="1"/>
  <c r="CH130" i="1"/>
  <c r="CH133" i="1" s="1"/>
  <c r="CH124" i="1"/>
  <c r="CH127" i="1" s="1"/>
  <c r="AJ85" i="1"/>
  <c r="AJ86" i="1" s="1"/>
  <c r="AJ124" i="1"/>
  <c r="AJ127" i="1" s="1"/>
  <c r="AJ130" i="1"/>
  <c r="AJ133" i="1" s="1"/>
  <c r="AL85" i="1"/>
  <c r="AL86" i="1" s="1"/>
  <c r="AL130" i="1"/>
  <c r="AL133" i="1" s="1"/>
  <c r="AL124" i="1"/>
  <c r="AL127" i="1" s="1"/>
  <c r="FH85" i="1"/>
  <c r="FH86" i="1" s="1"/>
  <c r="FH130" i="1"/>
  <c r="FH133" i="1" s="1"/>
  <c r="FH124" i="1"/>
  <c r="FH127" i="1" s="1"/>
  <c r="DF85" i="1"/>
  <c r="DF86" i="1" s="1"/>
  <c r="DF130" i="1"/>
  <c r="DF133" i="1" s="1"/>
  <c r="DF124" i="1"/>
  <c r="DF127" i="1" s="1"/>
  <c r="DZ85" i="1"/>
  <c r="DZ86" i="1" s="1"/>
  <c r="DZ124" i="1"/>
  <c r="DZ127" i="1" s="1"/>
  <c r="DZ130" i="1"/>
  <c r="DZ133" i="1" s="1"/>
  <c r="CQ85" i="1"/>
  <c r="CQ86" i="1" s="1"/>
  <c r="CQ130" i="1"/>
  <c r="CQ133" i="1" s="1"/>
  <c r="CQ124" i="1"/>
  <c r="CQ127" i="1" s="1"/>
  <c r="FS85" i="1"/>
  <c r="FS86" i="1" s="1"/>
  <c r="FS130" i="1"/>
  <c r="FS133" i="1" s="1"/>
  <c r="FS124" i="1"/>
  <c r="FS127" i="1" s="1"/>
  <c r="AQ85" i="1"/>
  <c r="AQ86" i="1" s="1"/>
  <c r="AQ130" i="1"/>
  <c r="AQ133" i="1" s="1"/>
  <c r="AQ124" i="1"/>
  <c r="AQ127" i="1" s="1"/>
  <c r="BC85" i="1"/>
  <c r="BC86" i="1" s="1"/>
  <c r="BC124" i="1"/>
  <c r="BC127" i="1" s="1"/>
  <c r="BC130" i="1"/>
  <c r="BC133" i="1" s="1"/>
  <c r="BY85" i="1"/>
  <c r="BY86" i="1" s="1"/>
  <c r="BY130" i="1"/>
  <c r="BY133" i="1" s="1"/>
  <c r="BY124" i="1"/>
  <c r="BY127" i="1" s="1"/>
  <c r="N85" i="1"/>
  <c r="N86" i="1" s="1"/>
  <c r="N130" i="1"/>
  <c r="N133" i="1" s="1"/>
  <c r="N124" i="1"/>
  <c r="N127" i="1" s="1"/>
  <c r="FX85" i="1"/>
  <c r="FX86" i="1" s="1"/>
  <c r="FX124" i="1"/>
  <c r="FX127" i="1" s="1"/>
  <c r="FX130" i="1"/>
  <c r="FX133" i="1" s="1"/>
  <c r="V80" i="1"/>
  <c r="FR80" i="1"/>
  <c r="AH80" i="1"/>
  <c r="EE80" i="1"/>
  <c r="AW80" i="1"/>
  <c r="CP80" i="1"/>
  <c r="CD80" i="1"/>
  <c r="CO80" i="1"/>
  <c r="EW80" i="1"/>
  <c r="DK80" i="1"/>
  <c r="FE80" i="1"/>
  <c r="CA80" i="1"/>
  <c r="Q80" i="1"/>
  <c r="BO80" i="1"/>
  <c r="CM80" i="1"/>
  <c r="CY80" i="1"/>
  <c r="CC80" i="1"/>
  <c r="BQ80" i="1"/>
  <c r="DY80" i="1"/>
  <c r="BE80" i="1"/>
  <c r="EI80" i="1"/>
  <c r="FZ72" i="1"/>
  <c r="GB72" i="1" s="1"/>
  <c r="AG80" i="1"/>
  <c r="FU80" i="1"/>
  <c r="DA80" i="1"/>
  <c r="G80" i="1"/>
  <c r="DW80" i="1"/>
  <c r="DM80" i="1"/>
  <c r="I80" i="1"/>
  <c r="BI142" i="1" l="1"/>
  <c r="FC142" i="1"/>
  <c r="FC145" i="1" s="1"/>
  <c r="FC146" i="1" s="1"/>
  <c r="FC147" i="1" s="1"/>
  <c r="BI145" i="1"/>
  <c r="BI146" i="1"/>
  <c r="BI147" i="1" s="1"/>
  <c r="AT142" i="1"/>
  <c r="AT145" i="1" s="1"/>
  <c r="AT146" i="1" s="1"/>
  <c r="AT147" i="1" s="1"/>
  <c r="DI80" i="1"/>
  <c r="Y97" i="1"/>
  <c r="Y98" i="1" s="1"/>
  <c r="BR80" i="1"/>
  <c r="EK80" i="1"/>
  <c r="BU80" i="1"/>
  <c r="BR142" i="1"/>
  <c r="BR145" i="1" s="1"/>
  <c r="BR146" i="1" s="1"/>
  <c r="BR147" i="1" s="1"/>
  <c r="BF142" i="1"/>
  <c r="AS80" i="1"/>
  <c r="DB142" i="1"/>
  <c r="DB145" i="1" s="1"/>
  <c r="DB146" i="1" s="1"/>
  <c r="DB147" i="1" s="1"/>
  <c r="DN142" i="1"/>
  <c r="DN145" i="1" s="1"/>
  <c r="DN146" i="1" s="1"/>
  <c r="DN147" i="1" s="1"/>
  <c r="ED142" i="1"/>
  <c r="ET142" i="1"/>
  <c r="ET145" i="1" s="1"/>
  <c r="ET146" i="1" s="1"/>
  <c r="ET147" i="1" s="1"/>
  <c r="FF142" i="1"/>
  <c r="FF145" i="1" s="1"/>
  <c r="FF146" i="1" s="1"/>
  <c r="FF147" i="1" s="1"/>
  <c r="BU142" i="1"/>
  <c r="BU145" i="1" s="1"/>
  <c r="BU146" i="1" s="1"/>
  <c r="BU147" i="1" s="1"/>
  <c r="FQ142" i="1"/>
  <c r="FQ145" i="1" s="1"/>
  <c r="FQ146" i="1" s="1"/>
  <c r="FQ147" i="1" s="1"/>
  <c r="J142" i="1"/>
  <c r="J145" i="1" s="1"/>
  <c r="J146" i="1" s="1"/>
  <c r="J147" i="1" s="1"/>
  <c r="CG97" i="1"/>
  <c r="CG98" i="1" s="1"/>
  <c r="CK97" i="1"/>
  <c r="CK98" i="1" s="1"/>
  <c r="EZ97" i="1"/>
  <c r="EZ98" i="1" s="1"/>
  <c r="DL97" i="1"/>
  <c r="DL98" i="1" s="1"/>
  <c r="AP97" i="1"/>
  <c r="AP98" i="1" s="1"/>
  <c r="AR97" i="1"/>
  <c r="AR98" i="1" s="1"/>
  <c r="BD97" i="1"/>
  <c r="BD98" i="1" s="1"/>
  <c r="CJ97" i="1"/>
  <c r="CJ98" i="1" s="1"/>
  <c r="O97" i="1"/>
  <c r="O98" i="1" s="1"/>
  <c r="CB97" i="1"/>
  <c r="CB98" i="1" s="1"/>
  <c r="Q142" i="1"/>
  <c r="Q145" i="1" s="1"/>
  <c r="Q146" i="1" s="1"/>
  <c r="Q147" i="1" s="1"/>
  <c r="G142" i="1"/>
  <c r="G145" i="1" s="1"/>
  <c r="G146" i="1" s="1"/>
  <c r="G147" i="1" s="1"/>
  <c r="AG142" i="1"/>
  <c r="AG145" i="1" s="1"/>
  <c r="AG146" i="1" s="1"/>
  <c r="AG147" i="1" s="1"/>
  <c r="EG97" i="1"/>
  <c r="EG98" i="1" s="1"/>
  <c r="ER97" i="1"/>
  <c r="ER98" i="1" s="1"/>
  <c r="EL97" i="1"/>
  <c r="EL98" i="1" s="1"/>
  <c r="W97" i="1"/>
  <c r="W98" i="1" s="1"/>
  <c r="BG97" i="1"/>
  <c r="BG98" i="1" s="1"/>
  <c r="CW97" i="1"/>
  <c r="CW98" i="1" s="1"/>
  <c r="EC97" i="1"/>
  <c r="EC98" i="1" s="1"/>
  <c r="AL97" i="1"/>
  <c r="AL98" i="1" s="1"/>
  <c r="CZ97" i="1"/>
  <c r="CZ98" i="1" s="1"/>
  <c r="BY97" i="1"/>
  <c r="BY98" i="1" s="1"/>
  <c r="AH142" i="1"/>
  <c r="AH145" i="1" s="1"/>
  <c r="AH146" i="1" s="1"/>
  <c r="AH147" i="1" s="1"/>
  <c r="BQ142" i="1"/>
  <c r="BQ145" i="1" s="1"/>
  <c r="BQ146" i="1" s="1"/>
  <c r="BQ147" i="1" s="1"/>
  <c r="BL97" i="1"/>
  <c r="BL98" i="1" s="1"/>
  <c r="X97" i="1"/>
  <c r="X98" i="1" s="1"/>
  <c r="AZ97" i="1"/>
  <c r="AZ98" i="1" s="1"/>
  <c r="EH97" i="1"/>
  <c r="EH98" i="1" s="1"/>
  <c r="FO97" i="1"/>
  <c r="FO98" i="1" s="1"/>
  <c r="FG97" i="1"/>
  <c r="FG98" i="1" s="1"/>
  <c r="BO142" i="1"/>
  <c r="BO145" i="1" s="1"/>
  <c r="BO146" i="1" s="1"/>
  <c r="BO147" i="1" s="1"/>
  <c r="DK142" i="1"/>
  <c r="DK145" i="1" s="1"/>
  <c r="DK146" i="1" s="1"/>
  <c r="DK147" i="1" s="1"/>
  <c r="CD142" i="1"/>
  <c r="CD145" i="1" s="1"/>
  <c r="CD146" i="1" s="1"/>
  <c r="CD147" i="1" s="1"/>
  <c r="CN97" i="1"/>
  <c r="CN98" i="1" s="1"/>
  <c r="FR142" i="1"/>
  <c r="FR145" i="1" s="1"/>
  <c r="FR146" i="1" s="1"/>
  <c r="FR147" i="1" s="1"/>
  <c r="DD97" i="1"/>
  <c r="DD98" i="1" s="1"/>
  <c r="FW97" i="1"/>
  <c r="FW98" i="1" s="1"/>
  <c r="AO97" i="1"/>
  <c r="AO98" i="1" s="1"/>
  <c r="AJ97" i="1"/>
  <c r="AJ98" i="1" s="1"/>
  <c r="DJ97" i="1"/>
  <c r="DJ98" i="1" s="1"/>
  <c r="CS97" i="1"/>
  <c r="CS98" i="1" s="1"/>
  <c r="L97" i="1"/>
  <c r="L98" i="1" s="1"/>
  <c r="AN97" i="1"/>
  <c r="AN98" i="1" s="1"/>
  <c r="EB97" i="1"/>
  <c r="EB98" i="1" s="1"/>
  <c r="BJ97" i="1"/>
  <c r="BJ98" i="1" s="1"/>
  <c r="FX97" i="1"/>
  <c r="FX98" i="1" s="1"/>
  <c r="CX97" i="1"/>
  <c r="CX98" i="1" s="1"/>
  <c r="U97" i="1"/>
  <c r="U98" i="1" s="1"/>
  <c r="DM142" i="1"/>
  <c r="DM145" i="1" s="1"/>
  <c r="DM146" i="1" s="1"/>
  <c r="DM147" i="1" s="1"/>
  <c r="DH97" i="1"/>
  <c r="DH98" i="1" s="1"/>
  <c r="FN97" i="1"/>
  <c r="FN98" i="1" s="1"/>
  <c r="N97" i="1"/>
  <c r="N98" i="1" s="1"/>
  <c r="S97" i="1"/>
  <c r="S98" i="1" s="1"/>
  <c r="V142" i="1"/>
  <c r="V145" i="1" s="1"/>
  <c r="V146" i="1" s="1"/>
  <c r="V147" i="1" s="1"/>
  <c r="FE142" i="1"/>
  <c r="FE145" i="1" s="1"/>
  <c r="FE146" i="1" s="1"/>
  <c r="FE147" i="1" s="1"/>
  <c r="Y142" i="1"/>
  <c r="EF97" i="1"/>
  <c r="EF98" i="1" s="1"/>
  <c r="AM97" i="1"/>
  <c r="AM98" i="1" s="1"/>
  <c r="CH97" i="1"/>
  <c r="CH98" i="1" s="1"/>
  <c r="DF97" i="1"/>
  <c r="DF98" i="1" s="1"/>
  <c r="AQ97" i="1"/>
  <c r="AQ98" i="1" s="1"/>
  <c r="FJ97" i="1"/>
  <c r="FJ98" i="1" s="1"/>
  <c r="EY97" i="1"/>
  <c r="EY98" i="1" s="1"/>
  <c r="FB97" i="1"/>
  <c r="FB98" i="1" s="1"/>
  <c r="BN97" i="1"/>
  <c r="BN98" i="1" s="1"/>
  <c r="EP97" i="1"/>
  <c r="EP98" i="1" s="1"/>
  <c r="FS97" i="1"/>
  <c r="FS98" i="1" s="1"/>
  <c r="FA97" i="1"/>
  <c r="FA98" i="1" s="1"/>
  <c r="AK142" i="1"/>
  <c r="AK145" i="1" s="1"/>
  <c r="AK146" i="1" s="1"/>
  <c r="AK147" i="1" s="1"/>
  <c r="CI97" i="1"/>
  <c r="CI98" i="1" s="1"/>
  <c r="DZ97" i="1"/>
  <c r="DZ98" i="1" s="1"/>
  <c r="DS97" i="1"/>
  <c r="DS98" i="1" s="1"/>
  <c r="FM97" i="1"/>
  <c r="FM98" i="1" s="1"/>
  <c r="FT97" i="1"/>
  <c r="FT98" i="1" s="1"/>
  <c r="DE97" i="1"/>
  <c r="DE98" i="1" s="1"/>
  <c r="R97" i="1"/>
  <c r="R98" i="1" s="1"/>
  <c r="EM97" i="1"/>
  <c r="EM98" i="1" s="1"/>
  <c r="DX97" i="1"/>
  <c r="DX98" i="1" s="1"/>
  <c r="ES97" i="1"/>
  <c r="ES98" i="1" s="1"/>
  <c r="BK97" i="1"/>
  <c r="BK98" i="1" s="1"/>
  <c r="DG97" i="1"/>
  <c r="DG98" i="1" s="1"/>
  <c r="AD97" i="1"/>
  <c r="AD98" i="1" s="1"/>
  <c r="I142" i="1"/>
  <c r="I145" i="1" s="1"/>
  <c r="I146" i="1" s="1"/>
  <c r="I147" i="1" s="1"/>
  <c r="EE142" i="1"/>
  <c r="EE145" i="1" s="1"/>
  <c r="EE146" i="1" s="1"/>
  <c r="EE147" i="1" s="1"/>
  <c r="P97" i="1"/>
  <c r="P98" i="1" s="1"/>
  <c r="AC97" i="1"/>
  <c r="AC98" i="1" s="1"/>
  <c r="DR97" i="1"/>
  <c r="DR98" i="1" s="1"/>
  <c r="DC97" i="1"/>
  <c r="DC98" i="1" s="1"/>
  <c r="FH97" i="1"/>
  <c r="FH98" i="1" s="1"/>
  <c r="EU97" i="1"/>
  <c r="EU98" i="1" s="1"/>
  <c r="BZ97" i="1"/>
  <c r="BZ98" i="1" s="1"/>
  <c r="EN97" i="1"/>
  <c r="EN98" i="1" s="1"/>
  <c r="AI97" i="1"/>
  <c r="AI98" i="1" s="1"/>
  <c r="EQ97" i="1"/>
  <c r="EQ98" i="1" s="1"/>
  <c r="EJ97" i="1"/>
  <c r="EJ98" i="1" s="1"/>
  <c r="BC97" i="1"/>
  <c r="BC98" i="1" s="1"/>
  <c r="E97" i="1"/>
  <c r="E98" i="1" s="1"/>
  <c r="DW142" i="1"/>
  <c r="DW145" i="1" s="1"/>
  <c r="DW146" i="1" s="1"/>
  <c r="DW147" i="1" s="1"/>
  <c r="CP142" i="1"/>
  <c r="BW97" i="1"/>
  <c r="BW98" i="1" s="1"/>
  <c r="BV97" i="1"/>
  <c r="BV98" i="1" s="1"/>
  <c r="EV97" i="1"/>
  <c r="EV98" i="1" s="1"/>
  <c r="AY97" i="1"/>
  <c r="AY98" i="1" s="1"/>
  <c r="AA97" i="1"/>
  <c r="AA98" i="1" s="1"/>
  <c r="FD97" i="1"/>
  <c r="FD98" i="1" s="1"/>
  <c r="DP97" i="1"/>
  <c r="DP98" i="1" s="1"/>
  <c r="AE97" i="1"/>
  <c r="AE98" i="1" s="1"/>
  <c r="FI97" i="1"/>
  <c r="FI98" i="1" s="1"/>
  <c r="D97" i="1"/>
  <c r="D98" i="1" s="1"/>
  <c r="EW142" i="1"/>
  <c r="CO142" i="1"/>
  <c r="CO145" i="1" s="1"/>
  <c r="CO146" i="1" s="1"/>
  <c r="CO147" i="1" s="1"/>
  <c r="EK142" i="1"/>
  <c r="EK145" i="1" s="1"/>
  <c r="EK146" i="1" s="1"/>
  <c r="EK147" i="1" s="1"/>
  <c r="AB97" i="1"/>
  <c r="AB98" i="1" s="1"/>
  <c r="DT97" i="1"/>
  <c r="DT98" i="1" s="1"/>
  <c r="DV97" i="1"/>
  <c r="DV98" i="1" s="1"/>
  <c r="CQ97" i="1"/>
  <c r="CQ98" i="1" s="1"/>
  <c r="K97" i="1"/>
  <c r="K98" i="1" s="1"/>
  <c r="DO97" i="1"/>
  <c r="DO98" i="1" s="1"/>
  <c r="CE97" i="1"/>
  <c r="CE98" i="1" s="1"/>
  <c r="DU97" i="1"/>
  <c r="DU98" i="1" s="1"/>
  <c r="T97" i="1"/>
  <c r="T98" i="1" s="1"/>
  <c r="EI142" i="1"/>
  <c r="EI145" i="1" s="1"/>
  <c r="EI146" i="1" s="1"/>
  <c r="EI147" i="1" s="1"/>
  <c r="AS142" i="1"/>
  <c r="AS145" i="1" s="1"/>
  <c r="AS146" i="1" s="1"/>
  <c r="AS147" i="1" s="1"/>
  <c r="CA142" i="1"/>
  <c r="CA145" i="1" s="1"/>
  <c r="CA146" i="1" s="1"/>
  <c r="CA147" i="1" s="1"/>
  <c r="FU142" i="1"/>
  <c r="FU145" i="1" s="1"/>
  <c r="FU146" i="1" s="1"/>
  <c r="FU147" i="1" s="1"/>
  <c r="AX97" i="1"/>
  <c r="AX98" i="1" s="1"/>
  <c r="DQ97" i="1"/>
  <c r="DQ98" i="1" s="1"/>
  <c r="Z97" i="1"/>
  <c r="Z98" i="1" s="1"/>
  <c r="CU97" i="1"/>
  <c r="CU98" i="1" s="1"/>
  <c r="CV97" i="1"/>
  <c r="CV98" i="1" s="1"/>
  <c r="FK97" i="1"/>
  <c r="FK98" i="1" s="1"/>
  <c r="BT97" i="1"/>
  <c r="BT98" i="1" s="1"/>
  <c r="EO97" i="1"/>
  <c r="EO98" i="1" s="1"/>
  <c r="CR97" i="1"/>
  <c r="CR98" i="1" s="1"/>
  <c r="FP97" i="1"/>
  <c r="FP98" i="1" s="1"/>
  <c r="F97" i="1"/>
  <c r="F98" i="1" s="1"/>
  <c r="BH97" i="1"/>
  <c r="BH98" i="1" s="1"/>
  <c r="BP97" i="1"/>
  <c r="BP98" i="1" s="1"/>
  <c r="CY142" i="1"/>
  <c r="CY145" i="1" s="1"/>
  <c r="CY146" i="1" s="1"/>
  <c r="CY147" i="1" s="1"/>
  <c r="DA142" i="1"/>
  <c r="DA145" i="1" s="1"/>
  <c r="DA146" i="1" s="1"/>
  <c r="DA147" i="1" s="1"/>
  <c r="CM142" i="1"/>
  <c r="CM145" i="1" s="1"/>
  <c r="CM146" i="1" s="1"/>
  <c r="CM147" i="1" s="1"/>
  <c r="CL142" i="1"/>
  <c r="CL145" i="1" s="1"/>
  <c r="CL146" i="1" s="1"/>
  <c r="CL147" i="1" s="1"/>
  <c r="DY142" i="1"/>
  <c r="DY145" i="1" s="1"/>
  <c r="DY146" i="1" s="1"/>
  <c r="DY147" i="1" s="1"/>
  <c r="FV97" i="1"/>
  <c r="FV98" i="1" s="1"/>
  <c r="H97" i="1"/>
  <c r="H98" i="1" s="1"/>
  <c r="BS97" i="1"/>
  <c r="BS98" i="1" s="1"/>
  <c r="AU97" i="1"/>
  <c r="AU98" i="1" s="1"/>
  <c r="FL97" i="1"/>
  <c r="FL98" i="1" s="1"/>
  <c r="AV97" i="1"/>
  <c r="AV98" i="1" s="1"/>
  <c r="BA97" i="1"/>
  <c r="BA98" i="1" s="1"/>
  <c r="BX97" i="1"/>
  <c r="BX98" i="1" s="1"/>
  <c r="CT97" i="1"/>
  <c r="CT98" i="1" s="1"/>
  <c r="CF97" i="1"/>
  <c r="CF98" i="1" s="1"/>
  <c r="EX97" i="1"/>
  <c r="EX98" i="1" s="1"/>
  <c r="AF97" i="1"/>
  <c r="AF98" i="1" s="1"/>
  <c r="M97" i="1"/>
  <c r="M98" i="1" s="1"/>
  <c r="AW142" i="1"/>
  <c r="AW145" i="1" s="1"/>
  <c r="AW146" i="1" s="1"/>
  <c r="AW147" i="1" s="1"/>
  <c r="BB97" i="1"/>
  <c r="BB98" i="1" s="1"/>
  <c r="DI142" i="1"/>
  <c r="DI145" i="1" s="1"/>
  <c r="DI146" i="1" s="1"/>
  <c r="DI147" i="1" s="1"/>
  <c r="BE142" i="1"/>
  <c r="BE145" i="1" s="1"/>
  <c r="BE146" i="1" s="1"/>
  <c r="BE147" i="1" s="1"/>
  <c r="CC142" i="1"/>
  <c r="CC145" i="1" s="1"/>
  <c r="CC146" i="1" s="1"/>
  <c r="CC147" i="1" s="1"/>
  <c r="BM80" i="1"/>
  <c r="BM98" i="1"/>
  <c r="T80" i="1"/>
  <c r="D80" i="1"/>
  <c r="BB80" i="1"/>
  <c r="CN80" i="1"/>
  <c r="FZ133" i="1"/>
  <c r="GB133" i="1" s="1"/>
  <c r="FZ127" i="1"/>
  <c r="GB127" i="1" s="1"/>
  <c r="CZ80" i="1"/>
  <c r="E80" i="1"/>
  <c r="FA80" i="1"/>
  <c r="M80" i="1"/>
  <c r="AF80" i="1"/>
  <c r="AD80" i="1"/>
  <c r="FI80" i="1"/>
  <c r="DG80" i="1"/>
  <c r="S80" i="1"/>
  <c r="BC80" i="1"/>
  <c r="AE80" i="1"/>
  <c r="DU80" i="1"/>
  <c r="BP80" i="1"/>
  <c r="CB80" i="1"/>
  <c r="BY80" i="1"/>
  <c r="CX80" i="1"/>
  <c r="AC80" i="1"/>
  <c r="FS80" i="1"/>
  <c r="FG80" i="1"/>
  <c r="U80" i="1"/>
  <c r="AV80" i="1"/>
  <c r="BV80" i="1"/>
  <c r="CS80" i="1"/>
  <c r="EZ80" i="1"/>
  <c r="AN80" i="1"/>
  <c r="CF80" i="1"/>
  <c r="DZ80" i="1"/>
  <c r="L80" i="1"/>
  <c r="O80" i="1"/>
  <c r="CV80" i="1"/>
  <c r="DS80" i="1"/>
  <c r="AJ80" i="1"/>
  <c r="FT80" i="1"/>
  <c r="DT80" i="1"/>
  <c r="CI80" i="1"/>
  <c r="FW80" i="1"/>
  <c r="CQ80" i="1"/>
  <c r="BX80" i="1"/>
  <c r="AM80" i="1"/>
  <c r="AI80" i="1"/>
  <c r="FP80" i="1"/>
  <c r="EG80" i="1"/>
  <c r="EC80" i="1"/>
  <c r="BN80" i="1"/>
  <c r="FD80" i="1"/>
  <c r="EH80" i="1"/>
  <c r="EP80" i="1"/>
  <c r="DJ80" i="1"/>
  <c r="AQ80" i="1"/>
  <c r="W80" i="1"/>
  <c r="FN80" i="1"/>
  <c r="EN80" i="1"/>
  <c r="EB80" i="1"/>
  <c r="FB80" i="1"/>
  <c r="CJ80" i="1"/>
  <c r="FX80" i="1"/>
  <c r="BH80" i="1"/>
  <c r="FO80" i="1"/>
  <c r="DR80" i="1"/>
  <c r="CU80" i="1"/>
  <c r="BL80" i="1"/>
  <c r="P80" i="1"/>
  <c r="DC80" i="1"/>
  <c r="CK80" i="1"/>
  <c r="FK80" i="1"/>
  <c r="H80" i="1"/>
  <c r="R80" i="1"/>
  <c r="DV80" i="1"/>
  <c r="AP80" i="1"/>
  <c r="DO80" i="1"/>
  <c r="DP80" i="1"/>
  <c r="AB80" i="1"/>
  <c r="EF80" i="1"/>
  <c r="CT80" i="1"/>
  <c r="AO80" i="1"/>
  <c r="ES80" i="1"/>
  <c r="DQ80" i="1"/>
  <c r="DH80" i="1"/>
  <c r="FH80" i="1"/>
  <c r="EL80" i="1"/>
  <c r="BT80" i="1"/>
  <c r="X80" i="1"/>
  <c r="CW80" i="1"/>
  <c r="AA80" i="1"/>
  <c r="BJ80" i="1"/>
  <c r="CH80" i="1"/>
  <c r="DE80" i="1"/>
  <c r="EO80" i="1"/>
  <c r="BG80" i="1"/>
  <c r="EY80" i="1"/>
  <c r="EQ80" i="1"/>
  <c r="EX80" i="1"/>
  <c r="FV80" i="1"/>
  <c r="AU80" i="1"/>
  <c r="ER80" i="1"/>
  <c r="FL80" i="1"/>
  <c r="FJ80" i="1"/>
  <c r="BZ80" i="1"/>
  <c r="CR80" i="1"/>
  <c r="K80" i="1"/>
  <c r="EJ80" i="1"/>
  <c r="BS80" i="1"/>
  <c r="Z80" i="1"/>
  <c r="DF80" i="1"/>
  <c r="EV80" i="1"/>
  <c r="DX80" i="1"/>
  <c r="F80" i="1"/>
  <c r="N80" i="1"/>
  <c r="CE80" i="1"/>
  <c r="AX80" i="1"/>
  <c r="BW80" i="1"/>
  <c r="DD80" i="1"/>
  <c r="EU80" i="1"/>
  <c r="BA80" i="1"/>
  <c r="AY80" i="1"/>
  <c r="AR80" i="1"/>
  <c r="AZ80" i="1"/>
  <c r="AL80" i="1"/>
  <c r="CG80" i="1"/>
  <c r="FM80" i="1"/>
  <c r="DL80" i="1"/>
  <c r="EM80" i="1"/>
  <c r="BD80" i="1"/>
  <c r="BK80" i="1"/>
  <c r="FZ79" i="1"/>
  <c r="EA142" i="1" l="1"/>
  <c r="EA145" i="1" s="1"/>
  <c r="EA146" i="1" s="1"/>
  <c r="EA147" i="1" s="1"/>
  <c r="EW146" i="1"/>
  <c r="EW147" i="1" s="1"/>
  <c r="EW145" i="1"/>
  <c r="BF145" i="1"/>
  <c r="BF146" i="1"/>
  <c r="BF147" i="1" s="1"/>
  <c r="BF151" i="1" s="1"/>
  <c r="BF152" i="1" s="1"/>
  <c r="CP145" i="1"/>
  <c r="CP146" i="1" s="1"/>
  <c r="CP147" i="1" s="1"/>
  <c r="Y145" i="1"/>
  <c r="Y146" i="1" s="1"/>
  <c r="Y147" i="1" s="1"/>
  <c r="ED145" i="1"/>
  <c r="ED146" i="1"/>
  <c r="ED147" i="1" s="1"/>
  <c r="ED151" i="1" s="1"/>
  <c r="ED152" i="1" s="1"/>
  <c r="FQ162" i="1"/>
  <c r="FQ174" i="1" s="1"/>
  <c r="BU162" i="1"/>
  <c r="BU174" i="1" s="1"/>
  <c r="FF151" i="1"/>
  <c r="ET162" i="1"/>
  <c r="ET174" i="1" s="1"/>
  <c r="BM142" i="1"/>
  <c r="BM145" i="1" s="1"/>
  <c r="BM146" i="1" s="1"/>
  <c r="BM147" i="1" s="1"/>
  <c r="DN151" i="1"/>
  <c r="DN162" i="1"/>
  <c r="DN174" i="1" s="1"/>
  <c r="BR151" i="1"/>
  <c r="BR152" i="1" s="1"/>
  <c r="BR162" i="1"/>
  <c r="BR174" i="1" s="1"/>
  <c r="FC162" i="1"/>
  <c r="FC174" i="1" s="1"/>
  <c r="FC151" i="1"/>
  <c r="FC152" i="1" s="1"/>
  <c r="BI162" i="1"/>
  <c r="BI174" i="1" s="1"/>
  <c r="BI151" i="1"/>
  <c r="BI152" i="1" s="1"/>
  <c r="AT151" i="1"/>
  <c r="AT152" i="1" s="1"/>
  <c r="AT162" i="1"/>
  <c r="AT174" i="1" s="1"/>
  <c r="AY142" i="1"/>
  <c r="AY145" i="1" s="1"/>
  <c r="AY146" i="1" s="1"/>
  <c r="AY147" i="1" s="1"/>
  <c r="CT142" i="1"/>
  <c r="CT145" i="1" s="1"/>
  <c r="CT146" i="1" s="1"/>
  <c r="CT147" i="1" s="1"/>
  <c r="DO142" i="1"/>
  <c r="DO145" i="1" s="1"/>
  <c r="DO146" i="1" s="1"/>
  <c r="DO147" i="1" s="1"/>
  <c r="AI142" i="1"/>
  <c r="BZ142" i="1"/>
  <c r="BZ145" i="1" s="1"/>
  <c r="BZ146" i="1" s="1"/>
  <c r="BZ147" i="1" s="1"/>
  <c r="P142" i="1"/>
  <c r="BP142" i="1"/>
  <c r="BP145" i="1" s="1"/>
  <c r="BP146" i="1" s="1"/>
  <c r="BP147" i="1" s="1"/>
  <c r="AV142" i="1"/>
  <c r="FT142" i="1"/>
  <c r="FT145" i="1" s="1"/>
  <c r="FT146" i="1" s="1"/>
  <c r="FT147" i="1" s="1"/>
  <c r="DR142" i="1"/>
  <c r="BA142" i="1"/>
  <c r="BA145" i="1" s="1"/>
  <c r="BA146" i="1" s="1"/>
  <c r="BA147" i="1" s="1"/>
  <c r="EU142" i="1"/>
  <c r="EU145" i="1" s="1"/>
  <c r="EU146" i="1" s="1"/>
  <c r="EU147" i="1" s="1"/>
  <c r="BS142" i="1"/>
  <c r="H142" i="1"/>
  <c r="H145" i="1" s="1"/>
  <c r="H146" i="1" s="1"/>
  <c r="H147" i="1" s="1"/>
  <c r="EG142" i="1"/>
  <c r="EG145" i="1" s="1"/>
  <c r="EG146" i="1" s="1"/>
  <c r="EG147" i="1" s="1"/>
  <c r="DJ142" i="1"/>
  <c r="DJ145" i="1" s="1"/>
  <c r="DJ146" i="1" s="1"/>
  <c r="DJ147" i="1" s="1"/>
  <c r="DS142" i="1"/>
  <c r="DS145" i="1" s="1"/>
  <c r="DS146" i="1" s="1"/>
  <c r="DS147" i="1" s="1"/>
  <c r="BT142" i="1"/>
  <c r="BT145" i="1" s="1"/>
  <c r="BT146" i="1" s="1"/>
  <c r="BT147" i="1" s="1"/>
  <c r="AX142" i="1"/>
  <c r="BW142" i="1"/>
  <c r="D142" i="1"/>
  <c r="D145" i="1" s="1"/>
  <c r="D146" i="1" s="1"/>
  <c r="D147" i="1" s="1"/>
  <c r="DP142" i="1"/>
  <c r="DP145" i="1" s="1"/>
  <c r="DP146" i="1" s="1"/>
  <c r="DP147" i="1" s="1"/>
  <c r="BC142" i="1"/>
  <c r="BC145" i="1" s="1"/>
  <c r="BC146" i="1" s="1"/>
  <c r="BC147" i="1" s="1"/>
  <c r="BX142" i="1"/>
  <c r="E142" i="1"/>
  <c r="E145" i="1" s="1"/>
  <c r="E146" i="1" s="1"/>
  <c r="E147" i="1" s="1"/>
  <c r="EM142" i="1"/>
  <c r="EM145" i="1" s="1"/>
  <c r="EM146" i="1" s="1"/>
  <c r="EM147" i="1" s="1"/>
  <c r="BK142" i="1"/>
  <c r="BK145" i="1" s="1"/>
  <c r="BK146" i="1" s="1"/>
  <c r="BK147" i="1" s="1"/>
  <c r="FX142" i="1"/>
  <c r="FN142" i="1"/>
  <c r="FN145" i="1" s="1"/>
  <c r="FN146" i="1" s="1"/>
  <c r="FN147" i="1" s="1"/>
  <c r="X142" i="1"/>
  <c r="M142" i="1"/>
  <c r="EP142" i="1"/>
  <c r="EP145" i="1" s="1"/>
  <c r="EP146" i="1" s="1"/>
  <c r="EP147" i="1" s="1"/>
  <c r="N142" i="1"/>
  <c r="DZ142" i="1"/>
  <c r="DZ145" i="1" s="1"/>
  <c r="DZ146" i="1" s="1"/>
  <c r="DZ147" i="1" s="1"/>
  <c r="DX142" i="1"/>
  <c r="DX145" i="1" s="1"/>
  <c r="DX146" i="1" s="1"/>
  <c r="DX147" i="1" s="1"/>
  <c r="EC142" i="1"/>
  <c r="EC145" i="1" s="1"/>
  <c r="EC146" i="1" s="1"/>
  <c r="EC147" i="1" s="1"/>
  <c r="AA142" i="1"/>
  <c r="AA145" i="1" s="1"/>
  <c r="AA146" i="1" s="1"/>
  <c r="AA147" i="1" s="1"/>
  <c r="DF142" i="1"/>
  <c r="DF145" i="1" s="1"/>
  <c r="DF146" i="1" s="1"/>
  <c r="DF147" i="1" s="1"/>
  <c r="FZ98" i="1"/>
  <c r="GB98" i="1" s="1"/>
  <c r="CW142" i="1"/>
  <c r="CW145" i="1" s="1"/>
  <c r="CW146" i="1" s="1"/>
  <c r="CW147" i="1" s="1"/>
  <c r="BD142" i="1"/>
  <c r="BD145" i="1" s="1"/>
  <c r="BD146" i="1" s="1"/>
  <c r="BD147" i="1" s="1"/>
  <c r="BG142" i="1"/>
  <c r="BG145" i="1" s="1"/>
  <c r="BG146" i="1" s="1"/>
  <c r="BG147" i="1" s="1"/>
  <c r="AR142" i="1"/>
  <c r="AR145" i="1" s="1"/>
  <c r="AR146" i="1" s="1"/>
  <c r="AR147" i="1" s="1"/>
  <c r="EN142" i="1"/>
  <c r="DV142" i="1"/>
  <c r="DV145" i="1" s="1"/>
  <c r="DV146" i="1" s="1"/>
  <c r="DV147" i="1" s="1"/>
  <c r="L142" i="1"/>
  <c r="DQ142" i="1"/>
  <c r="DQ145" i="1" s="1"/>
  <c r="DQ146" i="1" s="1"/>
  <c r="DQ147" i="1" s="1"/>
  <c r="W142" i="1"/>
  <c r="CQ142" i="1"/>
  <c r="CQ145" i="1" s="1"/>
  <c r="CQ146" i="1" s="1"/>
  <c r="CQ147" i="1" s="1"/>
  <c r="DT142" i="1"/>
  <c r="EO142" i="1"/>
  <c r="EO145" i="1" s="1"/>
  <c r="EO146" i="1" s="1"/>
  <c r="EO147" i="1" s="1"/>
  <c r="EF142" i="1"/>
  <c r="CV142" i="1"/>
  <c r="CV145" i="1" s="1"/>
  <c r="CV146" i="1" s="1"/>
  <c r="CV147" i="1" s="1"/>
  <c r="AQ142" i="1"/>
  <c r="DL142" i="1"/>
  <c r="DL145" i="1" s="1"/>
  <c r="DL146" i="1" s="1"/>
  <c r="DL147" i="1" s="1"/>
  <c r="FK142" i="1"/>
  <c r="FI142" i="1"/>
  <c r="FI145" i="1" s="1"/>
  <c r="FI146" i="1" s="1"/>
  <c r="FI147" i="1" s="1"/>
  <c r="AJ142" i="1"/>
  <c r="AJ145" i="1" s="1"/>
  <c r="AJ146" i="1" s="1"/>
  <c r="AJ147" i="1" s="1"/>
  <c r="FJ142" i="1"/>
  <c r="FJ145" i="1" s="1"/>
  <c r="FJ146" i="1" s="1"/>
  <c r="FJ147" i="1" s="1"/>
  <c r="DD142" i="1"/>
  <c r="DD145" i="1" s="1"/>
  <c r="DD146" i="1" s="1"/>
  <c r="DD147" i="1" s="1"/>
  <c r="EZ142" i="1"/>
  <c r="EZ145" i="1" s="1"/>
  <c r="EZ146" i="1" s="1"/>
  <c r="EZ147" i="1" s="1"/>
  <c r="CI142" i="1"/>
  <c r="CI145" i="1" s="1"/>
  <c r="CI146" i="1" s="1"/>
  <c r="CI147" i="1" s="1"/>
  <c r="CH142" i="1"/>
  <c r="CB142" i="1"/>
  <c r="CB145" i="1" s="1"/>
  <c r="CB146" i="1" s="1"/>
  <c r="CB147" i="1" s="1"/>
  <c r="AP142" i="1"/>
  <c r="AP145" i="1" s="1"/>
  <c r="AP146" i="1" s="1"/>
  <c r="AP147" i="1" s="1"/>
  <c r="U142" i="1"/>
  <c r="U145" i="1" s="1"/>
  <c r="U146" i="1" s="1"/>
  <c r="U147" i="1" s="1"/>
  <c r="DH142" i="1"/>
  <c r="DH145" i="1" s="1"/>
  <c r="DH146" i="1" s="1"/>
  <c r="DH147" i="1" s="1"/>
  <c r="CX142" i="1"/>
  <c r="CX145" i="1" s="1"/>
  <c r="CX146" i="1" s="1"/>
  <c r="CX147" i="1" s="1"/>
  <c r="EH142" i="1"/>
  <c r="EH145" i="1" s="1"/>
  <c r="EH146" i="1" s="1"/>
  <c r="EH147" i="1" s="1"/>
  <c r="DU142" i="1"/>
  <c r="DU145" i="1" s="1"/>
  <c r="DU146" i="1" s="1"/>
  <c r="DU147" i="1" s="1"/>
  <c r="AB142" i="1"/>
  <c r="CS142" i="1"/>
  <c r="CS145" i="1" s="1"/>
  <c r="CS146" i="1" s="1"/>
  <c r="CS147" i="1" s="1"/>
  <c r="FH142" i="1"/>
  <c r="FH145" i="1" s="1"/>
  <c r="FH146" i="1" s="1"/>
  <c r="FH147" i="1" s="1"/>
  <c r="BL142" i="1"/>
  <c r="AF142" i="1"/>
  <c r="AF145" i="1" s="1"/>
  <c r="AF146" i="1" s="1"/>
  <c r="AF147" i="1" s="1"/>
  <c r="Z142" i="1"/>
  <c r="Z145" i="1" s="1"/>
  <c r="Z146" i="1" s="1"/>
  <c r="Z147" i="1" s="1"/>
  <c r="BY142" i="1"/>
  <c r="BY145" i="1" s="1"/>
  <c r="BY146" i="1" s="1"/>
  <c r="BY147" i="1" s="1"/>
  <c r="BJ142" i="1"/>
  <c r="DG142" i="1"/>
  <c r="DG145" i="1" s="1"/>
  <c r="DG146" i="1" s="1"/>
  <c r="DG147" i="1" s="1"/>
  <c r="DC142" i="1"/>
  <c r="FL142" i="1"/>
  <c r="FL145" i="1" s="1"/>
  <c r="FL146" i="1" s="1"/>
  <c r="FL147" i="1" s="1"/>
  <c r="CN142" i="1"/>
  <c r="CN145" i="1" s="1"/>
  <c r="CN146" i="1" s="1"/>
  <c r="CN147" i="1" s="1"/>
  <c r="AU142" i="1"/>
  <c r="AE142" i="1"/>
  <c r="AE145" i="1" s="1"/>
  <c r="AE146" i="1" s="1"/>
  <c r="AE147" i="1" s="1"/>
  <c r="CG142" i="1"/>
  <c r="CG145" i="1" s="1"/>
  <c r="CG146" i="1" s="1"/>
  <c r="CG147" i="1" s="1"/>
  <c r="EB142" i="1"/>
  <c r="EB145" i="1" s="1"/>
  <c r="EB146" i="1" s="1"/>
  <c r="EB147" i="1" s="1"/>
  <c r="CU142" i="1"/>
  <c r="CU145" i="1" s="1"/>
  <c r="CU146" i="1" s="1"/>
  <c r="CU147" i="1" s="1"/>
  <c r="ER142" i="1"/>
  <c r="FS142" i="1"/>
  <c r="FS145" i="1" s="1"/>
  <c r="FS146" i="1" s="1"/>
  <c r="FS147" i="1" s="1"/>
  <c r="O142" i="1"/>
  <c r="O145" i="1" s="1"/>
  <c r="O146" i="1" s="1"/>
  <c r="O147" i="1" s="1"/>
  <c r="T142" i="1"/>
  <c r="T145" i="1" s="1"/>
  <c r="T146" i="1" s="1"/>
  <c r="T147" i="1" s="1"/>
  <c r="BN142" i="1"/>
  <c r="BN145" i="1" s="1"/>
  <c r="BN146" i="1" s="1"/>
  <c r="BN147" i="1" s="1"/>
  <c r="AL142" i="1"/>
  <c r="FM142" i="1"/>
  <c r="CF142" i="1"/>
  <c r="FA142" i="1"/>
  <c r="FA145" i="1" s="1"/>
  <c r="FA146" i="1" s="1"/>
  <c r="FA147" i="1" s="1"/>
  <c r="BB142" i="1"/>
  <c r="BB145" i="1" s="1"/>
  <c r="BB146" i="1" s="1"/>
  <c r="BB147" i="1" s="1"/>
  <c r="S142" i="1"/>
  <c r="S145" i="1" s="1"/>
  <c r="S146" i="1" s="1"/>
  <c r="S147" i="1" s="1"/>
  <c r="BH142" i="1"/>
  <c r="BH145" i="1" s="1"/>
  <c r="BH146" i="1" s="1"/>
  <c r="BH147" i="1" s="1"/>
  <c r="FB142" i="1"/>
  <c r="FB145" i="1" s="1"/>
  <c r="FB146" i="1" s="1"/>
  <c r="FB147" i="1" s="1"/>
  <c r="AC142" i="1"/>
  <c r="AC145" i="1" s="1"/>
  <c r="AC146" i="1" s="1"/>
  <c r="AC147" i="1" s="1"/>
  <c r="FG142" i="1"/>
  <c r="FG145" i="1" s="1"/>
  <c r="FG146" i="1" s="1"/>
  <c r="FG147" i="1" s="1"/>
  <c r="EV142" i="1"/>
  <c r="EV145" i="1" s="1"/>
  <c r="EV146" i="1" s="1"/>
  <c r="EV147" i="1" s="1"/>
  <c r="AO142" i="1"/>
  <c r="AO145" i="1" s="1"/>
  <c r="AO146" i="1" s="1"/>
  <c r="AO147" i="1" s="1"/>
  <c r="FO142" i="1"/>
  <c r="FO145" i="1" s="1"/>
  <c r="FO146" i="1" s="1"/>
  <c r="FO147" i="1" s="1"/>
  <c r="FV142" i="1"/>
  <c r="FV145" i="1" s="1"/>
  <c r="FV146" i="1" s="1"/>
  <c r="FV147" i="1" s="1"/>
  <c r="EX142" i="1"/>
  <c r="EX145" i="1" s="1"/>
  <c r="EX146" i="1" s="1"/>
  <c r="EX147" i="1" s="1"/>
  <c r="AD142" i="1"/>
  <c r="AD145" i="1" s="1"/>
  <c r="AD146" i="1" s="1"/>
  <c r="AD147" i="1" s="1"/>
  <c r="CE142" i="1"/>
  <c r="CE145" i="1" s="1"/>
  <c r="CE146" i="1" s="1"/>
  <c r="CE147" i="1" s="1"/>
  <c r="AZ142" i="1"/>
  <c r="EJ142" i="1"/>
  <c r="EJ145" i="1" s="1"/>
  <c r="EJ146" i="1" s="1"/>
  <c r="EJ147" i="1" s="1"/>
  <c r="FW142" i="1"/>
  <c r="FD142" i="1"/>
  <c r="FD145" i="1" s="1"/>
  <c r="FD146" i="1" s="1"/>
  <c r="FD147" i="1" s="1"/>
  <c r="ES142" i="1"/>
  <c r="ES145" i="1" s="1"/>
  <c r="ES146" i="1" s="1"/>
  <c r="ES147" i="1" s="1"/>
  <c r="DE142" i="1"/>
  <c r="DE145" i="1" s="1"/>
  <c r="DE146" i="1" s="1"/>
  <c r="DE147" i="1" s="1"/>
  <c r="CZ142" i="1"/>
  <c r="CZ145" i="1" s="1"/>
  <c r="CZ146" i="1" s="1"/>
  <c r="CZ147" i="1" s="1"/>
  <c r="R142" i="1"/>
  <c r="R145" i="1" s="1"/>
  <c r="R146" i="1" s="1"/>
  <c r="R147" i="1" s="1"/>
  <c r="F142" i="1"/>
  <c r="F145" i="1" s="1"/>
  <c r="F146" i="1" s="1"/>
  <c r="F147" i="1" s="1"/>
  <c r="EQ142" i="1"/>
  <c r="EQ145" i="1" s="1"/>
  <c r="EQ146" i="1" s="1"/>
  <c r="EQ147" i="1" s="1"/>
  <c r="BV142" i="1"/>
  <c r="AM142" i="1"/>
  <c r="AM145" i="1" s="1"/>
  <c r="AM146" i="1" s="1"/>
  <c r="AM147" i="1" s="1"/>
  <c r="EL142" i="1"/>
  <c r="EL145" i="1" s="1"/>
  <c r="EL146" i="1" s="1"/>
  <c r="EL147" i="1" s="1"/>
  <c r="CR142" i="1"/>
  <c r="CR145" i="1" s="1"/>
  <c r="CR146" i="1" s="1"/>
  <c r="CR147" i="1" s="1"/>
  <c r="CJ142" i="1"/>
  <c r="CK142" i="1"/>
  <c r="CK145" i="1" s="1"/>
  <c r="CK146" i="1" s="1"/>
  <c r="CK147" i="1" s="1"/>
  <c r="FP142" i="1"/>
  <c r="FP145" i="1" s="1"/>
  <c r="FP146" i="1" s="1"/>
  <c r="FP147" i="1" s="1"/>
  <c r="K142" i="1"/>
  <c r="K145" i="1" s="1"/>
  <c r="K146" i="1" s="1"/>
  <c r="K147" i="1" s="1"/>
  <c r="EY142" i="1"/>
  <c r="EY145" i="1" s="1"/>
  <c r="EY146" i="1" s="1"/>
  <c r="EY147" i="1" s="1"/>
  <c r="AN142" i="1"/>
  <c r="AN145" i="1" s="1"/>
  <c r="AN146" i="1" s="1"/>
  <c r="AN147" i="1" s="1"/>
  <c r="FZ139" i="1"/>
  <c r="GB139" i="1" s="1"/>
  <c r="FZ86" i="1"/>
  <c r="GB86" i="1" s="1"/>
  <c r="FZ80" i="1"/>
  <c r="GB79" i="1"/>
  <c r="BF162" i="1" l="1"/>
  <c r="BF174" i="1" s="1"/>
  <c r="M145" i="1"/>
  <c r="M146" i="1"/>
  <c r="M147" i="1" s="1"/>
  <c r="AX145" i="1"/>
  <c r="AX146" i="1"/>
  <c r="AX147" i="1" s="1"/>
  <c r="FK145" i="1"/>
  <c r="FK146" i="1"/>
  <c r="FK147" i="1" s="1"/>
  <c r="P145" i="1"/>
  <c r="P146" i="1" s="1"/>
  <c r="P147" i="1" s="1"/>
  <c r="CJ145" i="1"/>
  <c r="CJ146" i="1"/>
  <c r="CJ147" i="1" s="1"/>
  <c r="FW145" i="1"/>
  <c r="FW146" i="1" s="1"/>
  <c r="FW147" i="1" s="1"/>
  <c r="ER145" i="1"/>
  <c r="ER146" i="1" s="1"/>
  <c r="ER147" i="1" s="1"/>
  <c r="EF145" i="1"/>
  <c r="EF146" i="1" s="1"/>
  <c r="EF147" i="1" s="1"/>
  <c r="FX145" i="1"/>
  <c r="FX146" i="1"/>
  <c r="FX147" i="1" s="1"/>
  <c r="AI145" i="1"/>
  <c r="AI146" i="1" s="1"/>
  <c r="AI147" i="1" s="1"/>
  <c r="BW145" i="1"/>
  <c r="BW146" i="1" s="1"/>
  <c r="BW147" i="1" s="1"/>
  <c r="CH145" i="1"/>
  <c r="CH146" i="1" s="1"/>
  <c r="CH147" i="1" s="1"/>
  <c r="AZ145" i="1"/>
  <c r="AZ146" i="1"/>
  <c r="AZ147" i="1" s="1"/>
  <c r="BL145" i="1"/>
  <c r="BL146" i="1"/>
  <c r="BL147" i="1" s="1"/>
  <c r="DT145" i="1"/>
  <c r="DT146" i="1"/>
  <c r="DT147" i="1" s="1"/>
  <c r="EN145" i="1"/>
  <c r="EN146" i="1" s="1"/>
  <c r="EN147" i="1" s="1"/>
  <c r="AV145" i="1"/>
  <c r="AV146" i="1" s="1"/>
  <c r="AV147" i="1" s="1"/>
  <c r="BJ145" i="1"/>
  <c r="BJ146" i="1"/>
  <c r="BJ147" i="1" s="1"/>
  <c r="BS145" i="1"/>
  <c r="BS146" i="1"/>
  <c r="BS147" i="1" s="1"/>
  <c r="W145" i="1"/>
  <c r="W146" i="1" s="1"/>
  <c r="W147" i="1" s="1"/>
  <c r="BX145" i="1"/>
  <c r="BX146" i="1"/>
  <c r="BX147" i="1" s="1"/>
  <c r="X145" i="1"/>
  <c r="X146" i="1"/>
  <c r="X147" i="1" s="1"/>
  <c r="BV145" i="1"/>
  <c r="BV146" i="1"/>
  <c r="BV147" i="1" s="1"/>
  <c r="CF145" i="1"/>
  <c r="CF146" i="1"/>
  <c r="CF147" i="1" s="1"/>
  <c r="AU145" i="1"/>
  <c r="AU146" i="1" s="1"/>
  <c r="AU147" i="1" s="1"/>
  <c r="AB145" i="1"/>
  <c r="AB146" i="1"/>
  <c r="AB147" i="1" s="1"/>
  <c r="AQ145" i="1"/>
  <c r="AQ146" i="1" s="1"/>
  <c r="AQ147" i="1" s="1"/>
  <c r="FM145" i="1"/>
  <c r="FM146" i="1"/>
  <c r="FM147" i="1" s="1"/>
  <c r="L145" i="1"/>
  <c r="L146" i="1"/>
  <c r="L147" i="1" s="1"/>
  <c r="DR145" i="1"/>
  <c r="DR146" i="1" s="1"/>
  <c r="DR147" i="1" s="1"/>
  <c r="DC145" i="1"/>
  <c r="DC146" i="1" s="1"/>
  <c r="DC147" i="1" s="1"/>
  <c r="AL145" i="1"/>
  <c r="AL146" i="1" s="1"/>
  <c r="AL147" i="1" s="1"/>
  <c r="N145" i="1"/>
  <c r="N146" i="1"/>
  <c r="N147" i="1" s="1"/>
  <c r="N162" i="1" s="1"/>
  <c r="N174" i="1" s="1"/>
  <c r="DB151" i="1"/>
  <c r="DB162" i="1"/>
  <c r="DB174" i="1" s="1"/>
  <c r="AT50" i="1"/>
  <c r="BF50" i="1"/>
  <c r="BI170" i="1"/>
  <c r="ET50" i="1"/>
  <c r="BU170" i="1"/>
  <c r="BR170" i="1"/>
  <c r="ED162" i="1"/>
  <c r="FQ151" i="1"/>
  <c r="FQ152" i="1" s="1"/>
  <c r="DM151" i="1"/>
  <c r="DM152" i="1" s="1"/>
  <c r="DM158" i="1" s="1"/>
  <c r="DM169" i="1" s="1"/>
  <c r="DM162" i="1"/>
  <c r="J151" i="1"/>
  <c r="J152" i="1" s="1"/>
  <c r="J162" i="1"/>
  <c r="J174" i="1" s="1"/>
  <c r="EZ151" i="1"/>
  <c r="EZ152" i="1" s="1"/>
  <c r="BU151" i="1"/>
  <c r="BU152" i="1" s="1"/>
  <c r="BU158" i="1" s="1"/>
  <c r="BU169" i="1" s="1"/>
  <c r="EU162" i="1"/>
  <c r="EU174" i="1" s="1"/>
  <c r="ET151" i="1"/>
  <c r="ET152" i="1" s="1"/>
  <c r="ET158" i="1" s="1"/>
  <c r="ET153" i="1" s="1"/>
  <c r="FF162" i="1"/>
  <c r="FO151" i="1"/>
  <c r="BM162" i="1"/>
  <c r="BM174" i="1" s="1"/>
  <c r="M162" i="1"/>
  <c r="M174" i="1" s="1"/>
  <c r="CT162" i="1"/>
  <c r="CT174" i="1" s="1"/>
  <c r="ED153" i="1"/>
  <c r="CD151" i="1"/>
  <c r="CD152" i="1" s="1"/>
  <c r="CD162" i="1"/>
  <c r="CD174" i="1" s="1"/>
  <c r="CL162" i="1"/>
  <c r="CL174" i="1" s="1"/>
  <c r="CL151" i="1"/>
  <c r="CL152" i="1" s="1"/>
  <c r="FU151" i="1"/>
  <c r="FU152" i="1" s="1"/>
  <c r="FU162" i="1"/>
  <c r="FU174" i="1" s="1"/>
  <c r="EI162" i="1"/>
  <c r="EI174" i="1" s="1"/>
  <c r="EI151" i="1"/>
  <c r="EI152" i="1" s="1"/>
  <c r="CO151" i="1"/>
  <c r="CO152" i="1" s="1"/>
  <c r="CO162" i="1"/>
  <c r="CO174" i="1" s="1"/>
  <c r="CA162" i="1"/>
  <c r="CA174" i="1" s="1"/>
  <c r="CA151" i="1"/>
  <c r="CA152" i="1" s="1"/>
  <c r="Q162" i="1"/>
  <c r="Q174" i="1" s="1"/>
  <c r="Q151" i="1"/>
  <c r="Q152" i="1" s="1"/>
  <c r="AS151" i="1"/>
  <c r="AS152" i="1" s="1"/>
  <c r="AS162" i="1"/>
  <c r="AS174" i="1" s="1"/>
  <c r="EE162" i="1"/>
  <c r="EE174" i="1" s="1"/>
  <c r="EE151" i="1"/>
  <c r="EE152" i="1" s="1"/>
  <c r="CM162" i="1"/>
  <c r="CM174" i="1" s="1"/>
  <c r="CM151" i="1"/>
  <c r="CM152" i="1" s="1"/>
  <c r="EA151" i="1"/>
  <c r="EA152" i="1" s="1"/>
  <c r="EA162" i="1"/>
  <c r="EA174" i="1" s="1"/>
  <c r="V151" i="1"/>
  <c r="V152" i="1" s="1"/>
  <c r="V162" i="1"/>
  <c r="V174" i="1" s="1"/>
  <c r="BO162" i="1"/>
  <c r="BO174" i="1" s="1"/>
  <c r="BO151" i="1"/>
  <c r="BO152" i="1" s="1"/>
  <c r="AG151" i="1"/>
  <c r="AG152" i="1" s="1"/>
  <c r="AG162" i="1"/>
  <c r="AG174" i="1" s="1"/>
  <c r="FE162" i="1"/>
  <c r="FE174" i="1" s="1"/>
  <c r="FE151" i="1"/>
  <c r="FE152" i="1" s="1"/>
  <c r="CP151" i="1"/>
  <c r="CP152" i="1" s="1"/>
  <c r="CP162" i="1"/>
  <c r="CP174" i="1" s="1"/>
  <c r="DI162" i="1"/>
  <c r="DI174" i="1" s="1"/>
  <c r="DI151" i="1"/>
  <c r="DI152" i="1" s="1"/>
  <c r="FR162" i="1"/>
  <c r="FR174" i="1" s="1"/>
  <c r="FR151" i="1"/>
  <c r="FR152" i="1" s="1"/>
  <c r="DK162" i="1"/>
  <c r="DK174" i="1" s="1"/>
  <c r="DK151" i="1"/>
  <c r="DK152" i="1" s="1"/>
  <c r="DW162" i="1"/>
  <c r="DW174" i="1" s="1"/>
  <c r="DW151" i="1"/>
  <c r="DW152" i="1" s="1"/>
  <c r="I151" i="1"/>
  <c r="I152" i="1" s="1"/>
  <c r="I162" i="1"/>
  <c r="I174" i="1" s="1"/>
  <c r="CY162" i="1"/>
  <c r="CY174" i="1" s="1"/>
  <c r="CY151" i="1"/>
  <c r="CY152" i="1" s="1"/>
  <c r="FC158" i="1"/>
  <c r="FC169" i="1" s="1"/>
  <c r="BF158" i="1"/>
  <c r="BF153" i="1" s="1"/>
  <c r="BI158" i="1"/>
  <c r="BI169" i="1" s="1"/>
  <c r="DN152" i="1"/>
  <c r="DN50" i="1"/>
  <c r="FC170" i="1"/>
  <c r="J50" i="1"/>
  <c r="FQ50" i="1"/>
  <c r="DB152" i="1"/>
  <c r="BU50" i="1"/>
  <c r="DB50" i="1"/>
  <c r="FF152" i="1"/>
  <c r="BI50" i="1"/>
  <c r="ET170" i="1"/>
  <c r="BF170" i="1"/>
  <c r="BR50" i="1"/>
  <c r="AT158" i="1"/>
  <c r="AT169" i="1" s="1"/>
  <c r="BR158" i="1"/>
  <c r="BR153" i="1" s="1"/>
  <c r="AT170" i="1"/>
  <c r="FZ142" i="1"/>
  <c r="GB142" i="1" s="1"/>
  <c r="DM50" i="1" l="1"/>
  <c r="DM174" i="1"/>
  <c r="ED170" i="1"/>
  <c r="ED174" i="1"/>
  <c r="FF50" i="1"/>
  <c r="FF174" i="1"/>
  <c r="EU50" i="1"/>
  <c r="CR162" i="1"/>
  <c r="CR174" i="1" s="1"/>
  <c r="CR151" i="1"/>
  <c r="CR152" i="1" s="1"/>
  <c r="FE50" i="1"/>
  <c r="CM170" i="1"/>
  <c r="EI170" i="1"/>
  <c r="AG170" i="1"/>
  <c r="FU50" i="1"/>
  <c r="I170" i="1"/>
  <c r="DM170" i="1"/>
  <c r="DM177" i="1"/>
  <c r="DM179" i="1" s="1"/>
  <c r="BO50" i="1"/>
  <c r="CL50" i="1"/>
  <c r="V50" i="1"/>
  <c r="CD50" i="1"/>
  <c r="BM50" i="1"/>
  <c r="DK170" i="1"/>
  <c r="FR50" i="1"/>
  <c r="Q170" i="1"/>
  <c r="ED50" i="1"/>
  <c r="AS50" i="1"/>
  <c r="DI50" i="1"/>
  <c r="CA50" i="1"/>
  <c r="N170" i="1"/>
  <c r="EE50" i="1"/>
  <c r="CP50" i="1"/>
  <c r="EA50" i="1"/>
  <c r="CO50" i="1"/>
  <c r="DW50" i="1"/>
  <c r="CY50" i="1"/>
  <c r="D151" i="1"/>
  <c r="D152" i="1" s="1"/>
  <c r="FZ146" i="1"/>
  <c r="BY151" i="1"/>
  <c r="BY152" i="1" s="1"/>
  <c r="BY162" i="1"/>
  <c r="BY174" i="1" s="1"/>
  <c r="BM151" i="1"/>
  <c r="BM152" i="1" s="1"/>
  <c r="FR153" i="1"/>
  <c r="EA158" i="1"/>
  <c r="EA153" i="1" s="1"/>
  <c r="DM153" i="1"/>
  <c r="BI153" i="1"/>
  <c r="BU153" i="1"/>
  <c r="AT153" i="1"/>
  <c r="FC153" i="1"/>
  <c r="FQ158" i="1"/>
  <c r="FQ153" i="1" s="1"/>
  <c r="EI50" i="1"/>
  <c r="M151" i="1"/>
  <c r="M152" i="1" s="1"/>
  <c r="EZ162" i="1"/>
  <c r="EZ174" i="1" s="1"/>
  <c r="I50" i="1"/>
  <c r="CO158" i="1"/>
  <c r="CO169" i="1" s="1"/>
  <c r="EE170" i="1"/>
  <c r="EU151" i="1"/>
  <c r="EU152" i="1" s="1"/>
  <c r="CO170" i="1"/>
  <c r="DW170" i="1"/>
  <c r="EE158" i="1"/>
  <c r="EE153" i="1" s="1"/>
  <c r="CP153" i="1"/>
  <c r="AG50" i="1"/>
  <c r="CA170" i="1"/>
  <c r="CT151" i="1"/>
  <c r="CT152" i="1" s="1"/>
  <c r="BU177" i="1"/>
  <c r="BU179" i="1" s="1"/>
  <c r="BI177" i="1"/>
  <c r="BI179" i="1" s="1"/>
  <c r="AT177" i="1"/>
  <c r="AT179" i="1" s="1"/>
  <c r="FU158" i="1"/>
  <c r="FU169" i="1" s="1"/>
  <c r="FU184" i="1" s="1"/>
  <c r="DI170" i="1"/>
  <c r="N151" i="1"/>
  <c r="N152" i="1" s="1"/>
  <c r="ED169" i="1"/>
  <c r="ED184" i="1" s="1"/>
  <c r="BF169" i="1"/>
  <c r="FR170" i="1"/>
  <c r="AG158" i="1"/>
  <c r="AG169" i="1" s="1"/>
  <c r="CY170" i="1"/>
  <c r="CF162" i="1"/>
  <c r="CF174" i="1" s="1"/>
  <c r="CF151" i="1"/>
  <c r="CF152" i="1" s="1"/>
  <c r="FL162" i="1"/>
  <c r="FL174" i="1" s="1"/>
  <c r="FL151" i="1"/>
  <c r="FL152" i="1" s="1"/>
  <c r="O162" i="1"/>
  <c r="O174" i="1" s="1"/>
  <c r="O151" i="1"/>
  <c r="O152" i="1" s="1"/>
  <c r="EQ162" i="1"/>
  <c r="EQ174" i="1" s="1"/>
  <c r="EQ151" i="1"/>
  <c r="EQ152" i="1" s="1"/>
  <c r="FH162" i="1"/>
  <c r="FH174" i="1" s="1"/>
  <c r="FH151" i="1"/>
  <c r="FH152" i="1" s="1"/>
  <c r="CG162" i="1"/>
  <c r="CG174" i="1" s="1"/>
  <c r="CG151" i="1"/>
  <c r="CG152" i="1" s="1"/>
  <c r="EJ162" i="1"/>
  <c r="EJ174" i="1" s="1"/>
  <c r="EJ151" i="1"/>
  <c r="EJ152" i="1" s="1"/>
  <c r="AC162" i="1"/>
  <c r="AC174" i="1" s="1"/>
  <c r="AC151" i="1"/>
  <c r="AC152" i="1" s="1"/>
  <c r="CK162" i="1"/>
  <c r="CK174" i="1" s="1"/>
  <c r="CK151" i="1"/>
  <c r="CK152" i="1" s="1"/>
  <c r="AQ162" i="1"/>
  <c r="AQ174" i="1" s="1"/>
  <c r="AQ151" i="1"/>
  <c r="AQ152" i="1" s="1"/>
  <c r="DG162" i="1"/>
  <c r="DG174" i="1" s="1"/>
  <c r="DG151" i="1"/>
  <c r="DG152" i="1" s="1"/>
  <c r="FO162" i="1"/>
  <c r="FO174" i="1" s="1"/>
  <c r="FO152" i="1"/>
  <c r="FA162" i="1"/>
  <c r="FA174" i="1" s="1"/>
  <c r="FA151" i="1"/>
  <c r="FA152" i="1" s="1"/>
  <c r="AB162" i="1"/>
  <c r="AB174" i="1" s="1"/>
  <c r="AB151" i="1"/>
  <c r="AB152" i="1" s="1"/>
  <c r="BJ162" i="1"/>
  <c r="BJ174" i="1" s="1"/>
  <c r="BJ151" i="1"/>
  <c r="BJ152" i="1" s="1"/>
  <c r="EB151" i="1"/>
  <c r="EB152" i="1" s="1"/>
  <c r="EB162" i="1"/>
  <c r="EB174" i="1" s="1"/>
  <c r="DT162" i="1"/>
  <c r="DT174" i="1" s="1"/>
  <c r="DT151" i="1"/>
  <c r="DT152" i="1" s="1"/>
  <c r="AM162" i="1"/>
  <c r="AM174" i="1" s="1"/>
  <c r="AM151" i="1"/>
  <c r="AM152" i="1" s="1"/>
  <c r="EP162" i="1"/>
  <c r="EP174" i="1" s="1"/>
  <c r="EP151" i="1"/>
  <c r="EP152" i="1" s="1"/>
  <c r="DS162" i="1"/>
  <c r="DS174" i="1" s="1"/>
  <c r="DS151" i="1"/>
  <c r="DS152" i="1" s="1"/>
  <c r="AW162" i="1"/>
  <c r="AW174" i="1" s="1"/>
  <c r="AW151" i="1"/>
  <c r="AW152" i="1" s="1"/>
  <c r="FU170" i="1"/>
  <c r="EX151" i="1"/>
  <c r="EX152" i="1" s="1"/>
  <c r="EX162" i="1"/>
  <c r="EX174" i="1" s="1"/>
  <c r="DV162" i="1"/>
  <c r="DV174" i="1" s="1"/>
  <c r="DV151" i="1"/>
  <c r="DV152" i="1" s="1"/>
  <c r="BD162" i="1"/>
  <c r="BD174" i="1" s="1"/>
  <c r="BD151" i="1"/>
  <c r="BD152" i="1" s="1"/>
  <c r="R162" i="1"/>
  <c r="R174" i="1" s="1"/>
  <c r="R151" i="1"/>
  <c r="R152" i="1" s="1"/>
  <c r="FP162" i="1"/>
  <c r="FP174" i="1" s="1"/>
  <c r="FP151" i="1"/>
  <c r="FP152" i="1" s="1"/>
  <c r="DQ162" i="1"/>
  <c r="DQ174" i="1" s="1"/>
  <c r="DQ151" i="1"/>
  <c r="DQ152" i="1" s="1"/>
  <c r="AD162" i="1"/>
  <c r="AD174" i="1" s="1"/>
  <c r="AD151" i="1"/>
  <c r="AD152" i="1" s="1"/>
  <c r="DC151" i="1"/>
  <c r="DC152" i="1" s="1"/>
  <c r="DC162" i="1"/>
  <c r="DC174" i="1" s="1"/>
  <c r="CE151" i="1"/>
  <c r="CE152" i="1" s="1"/>
  <c r="CE162" i="1"/>
  <c r="CE174" i="1" s="1"/>
  <c r="DO151" i="1"/>
  <c r="DO152" i="1" s="1"/>
  <c r="DO162" i="1"/>
  <c r="DO174" i="1" s="1"/>
  <c r="AX162" i="1"/>
  <c r="AX174" i="1" s="1"/>
  <c r="AX151" i="1"/>
  <c r="AX152" i="1" s="1"/>
  <c r="G162" i="1"/>
  <c r="G174" i="1" s="1"/>
  <c r="G151" i="1"/>
  <c r="G152" i="1" s="1"/>
  <c r="CC151" i="1"/>
  <c r="CC152" i="1" s="1"/>
  <c r="CC162" i="1"/>
  <c r="CC174" i="1" s="1"/>
  <c r="CQ151" i="1"/>
  <c r="CQ152" i="1" s="1"/>
  <c r="CQ162" i="1"/>
  <c r="CQ174" i="1" s="1"/>
  <c r="AR162" i="1"/>
  <c r="AR174" i="1" s="1"/>
  <c r="AR151" i="1"/>
  <c r="AR152" i="1" s="1"/>
  <c r="FV151" i="1"/>
  <c r="FV152" i="1" s="1"/>
  <c r="FV162" i="1"/>
  <c r="FV174" i="1" s="1"/>
  <c r="AE162" i="1"/>
  <c r="AE174" i="1" s="1"/>
  <c r="AE151" i="1"/>
  <c r="AE152" i="1" s="1"/>
  <c r="FN162" i="1"/>
  <c r="FN174" i="1" s="1"/>
  <c r="FN151" i="1"/>
  <c r="FN152" i="1" s="1"/>
  <c r="BX162" i="1"/>
  <c r="BX174" i="1" s="1"/>
  <c r="BX151" i="1"/>
  <c r="BX152" i="1" s="1"/>
  <c r="FI151" i="1"/>
  <c r="FI152" i="1" s="1"/>
  <c r="FI162" i="1"/>
  <c r="FI174" i="1" s="1"/>
  <c r="AN162" i="1"/>
  <c r="AN174" i="1" s="1"/>
  <c r="AN151" i="1"/>
  <c r="AN152" i="1" s="1"/>
  <c r="BS151" i="1"/>
  <c r="BS152" i="1" s="1"/>
  <c r="BS162" i="1"/>
  <c r="BS174" i="1" s="1"/>
  <c r="BV162" i="1"/>
  <c r="BV174" i="1" s="1"/>
  <c r="BV151" i="1"/>
  <c r="BV152" i="1" s="1"/>
  <c r="X162" i="1"/>
  <c r="X174" i="1" s="1"/>
  <c r="X151" i="1"/>
  <c r="X152" i="1" s="1"/>
  <c r="DJ162" i="1"/>
  <c r="DJ174" i="1" s="1"/>
  <c r="DJ151" i="1"/>
  <c r="DJ152" i="1" s="1"/>
  <c r="CB162" i="1"/>
  <c r="CB174" i="1" s="1"/>
  <c r="CB151" i="1"/>
  <c r="CB152" i="1" s="1"/>
  <c r="EL151" i="1"/>
  <c r="EL152" i="1" s="1"/>
  <c r="EL162" i="1"/>
  <c r="EL174" i="1" s="1"/>
  <c r="EW151" i="1"/>
  <c r="EW152" i="1" s="1"/>
  <c r="EW162" i="1"/>
  <c r="EW174" i="1" s="1"/>
  <c r="DP151" i="1"/>
  <c r="DP152" i="1" s="1"/>
  <c r="DP162" i="1"/>
  <c r="DP174" i="1" s="1"/>
  <c r="DY151" i="1"/>
  <c r="DY152" i="1" s="1"/>
  <c r="DY162" i="1"/>
  <c r="DY174" i="1" s="1"/>
  <c r="EH162" i="1"/>
  <c r="EH174" i="1" s="1"/>
  <c r="EH151" i="1"/>
  <c r="EH152" i="1" s="1"/>
  <c r="E162" i="1"/>
  <c r="E174" i="1" s="1"/>
  <c r="E151" i="1"/>
  <c r="E152" i="1" s="1"/>
  <c r="EC162" i="1"/>
  <c r="EC174" i="1" s="1"/>
  <c r="EC151" i="1"/>
  <c r="EC152" i="1" s="1"/>
  <c r="FB162" i="1"/>
  <c r="FB174" i="1" s="1"/>
  <c r="FB151" i="1"/>
  <c r="FB152" i="1" s="1"/>
  <c r="CU162" i="1"/>
  <c r="CU174" i="1" s="1"/>
  <c r="CU151" i="1"/>
  <c r="CU152" i="1" s="1"/>
  <c r="BB162" i="1"/>
  <c r="BB174" i="1" s="1"/>
  <c r="BB151" i="1"/>
  <c r="BB152" i="1" s="1"/>
  <c r="BG151" i="1"/>
  <c r="BG152" i="1" s="1"/>
  <c r="BG162" i="1"/>
  <c r="BG174" i="1" s="1"/>
  <c r="BE151" i="1"/>
  <c r="BE152" i="1" s="1"/>
  <c r="BE162" i="1"/>
  <c r="BE174" i="1" s="1"/>
  <c r="AK162" i="1"/>
  <c r="AK174" i="1" s="1"/>
  <c r="AK151" i="1"/>
  <c r="AK152" i="1" s="1"/>
  <c r="FT162" i="1"/>
  <c r="FT174" i="1" s="1"/>
  <c r="FT151" i="1"/>
  <c r="FT152" i="1" s="1"/>
  <c r="BN162" i="1"/>
  <c r="BN174" i="1" s="1"/>
  <c r="BN151" i="1"/>
  <c r="BN152" i="1" s="1"/>
  <c r="BA162" i="1"/>
  <c r="BA174" i="1" s="1"/>
  <c r="BA151" i="1"/>
  <c r="BA152" i="1" s="1"/>
  <c r="AA162" i="1"/>
  <c r="AA174" i="1" s="1"/>
  <c r="AA151" i="1"/>
  <c r="AA152" i="1" s="1"/>
  <c r="DL162" i="1"/>
  <c r="DL174" i="1" s="1"/>
  <c r="DL151" i="1"/>
  <c r="DL152" i="1" s="1"/>
  <c r="FJ151" i="1"/>
  <c r="FJ152" i="1" s="1"/>
  <c r="FJ162" i="1"/>
  <c r="FJ174" i="1" s="1"/>
  <c r="FW151" i="1"/>
  <c r="FW152" i="1" s="1"/>
  <c r="FW162" i="1"/>
  <c r="FW174" i="1" s="1"/>
  <c r="BZ162" i="1"/>
  <c r="BZ174" i="1" s="1"/>
  <c r="BZ151" i="1"/>
  <c r="BZ152" i="1" s="1"/>
  <c r="BH162" i="1"/>
  <c r="BH174" i="1" s="1"/>
  <c r="BH151" i="1"/>
  <c r="BH152" i="1" s="1"/>
  <c r="FS162" i="1"/>
  <c r="FS174" i="1" s="1"/>
  <c r="FS151" i="1"/>
  <c r="FS152" i="1" s="1"/>
  <c r="AL162" i="1"/>
  <c r="AL174" i="1" s="1"/>
  <c r="AL151" i="1"/>
  <c r="AL152" i="1" s="1"/>
  <c r="DW158" i="1"/>
  <c r="DW169" i="1" s="1"/>
  <c r="AO162" i="1"/>
  <c r="AO174" i="1" s="1"/>
  <c r="AO151" i="1"/>
  <c r="AO152" i="1" s="1"/>
  <c r="BT162" i="1"/>
  <c r="BT174" i="1" s="1"/>
  <c r="BT151" i="1"/>
  <c r="BT152" i="1" s="1"/>
  <c r="CW162" i="1"/>
  <c r="CW174" i="1" s="1"/>
  <c r="CW151" i="1"/>
  <c r="CW152" i="1" s="1"/>
  <c r="S162" i="1"/>
  <c r="S174" i="1" s="1"/>
  <c r="S151" i="1"/>
  <c r="S152" i="1" s="1"/>
  <c r="AF162" i="1"/>
  <c r="AF174" i="1" s="1"/>
  <c r="AF151" i="1"/>
  <c r="AF152" i="1" s="1"/>
  <c r="Y162" i="1"/>
  <c r="Y174" i="1" s="1"/>
  <c r="Y151" i="1"/>
  <c r="Y152" i="1" s="1"/>
  <c r="BQ151" i="1"/>
  <c r="BQ152" i="1" s="1"/>
  <c r="BQ162" i="1"/>
  <c r="BQ174" i="1" s="1"/>
  <c r="CN162" i="1"/>
  <c r="CN174" i="1" s="1"/>
  <c r="CN151" i="1"/>
  <c r="CN152" i="1" s="1"/>
  <c r="EO162" i="1"/>
  <c r="EO174" i="1" s="1"/>
  <c r="EO151" i="1"/>
  <c r="EO152" i="1" s="1"/>
  <c r="EF162" i="1"/>
  <c r="EF174" i="1" s="1"/>
  <c r="EF151" i="1"/>
  <c r="EF152" i="1" s="1"/>
  <c r="EG162" i="1"/>
  <c r="EG174" i="1" s="1"/>
  <c r="EG151" i="1"/>
  <c r="EG152" i="1" s="1"/>
  <c r="K151" i="1"/>
  <c r="K152" i="1" s="1"/>
  <c r="K162" i="1"/>
  <c r="K174" i="1" s="1"/>
  <c r="DX162" i="1"/>
  <c r="DX174" i="1" s="1"/>
  <c r="DX151" i="1"/>
  <c r="DX152" i="1" s="1"/>
  <c r="ER162" i="1"/>
  <c r="ER174" i="1" s="1"/>
  <c r="ER151" i="1"/>
  <c r="ER152" i="1" s="1"/>
  <c r="EM151" i="1"/>
  <c r="EM152" i="1" s="1"/>
  <c r="EM162" i="1"/>
  <c r="EM174" i="1" s="1"/>
  <c r="BW162" i="1"/>
  <c r="BW174" i="1" s="1"/>
  <c r="BW151" i="1"/>
  <c r="BW152" i="1" s="1"/>
  <c r="CX162" i="1"/>
  <c r="CX174" i="1" s="1"/>
  <c r="CX151" i="1"/>
  <c r="CX152" i="1" s="1"/>
  <c r="EY162" i="1"/>
  <c r="EY174" i="1" s="1"/>
  <c r="EY151" i="1"/>
  <c r="EY152" i="1" s="1"/>
  <c r="L162" i="1"/>
  <c r="L174" i="1" s="1"/>
  <c r="L151" i="1"/>
  <c r="L152" i="1" s="1"/>
  <c r="CS162" i="1"/>
  <c r="CS174" i="1" s="1"/>
  <c r="CS151" i="1"/>
  <c r="CS152" i="1" s="1"/>
  <c r="CV162" i="1"/>
  <c r="CV174" i="1" s="1"/>
  <c r="CV151" i="1"/>
  <c r="CV152" i="1" s="1"/>
  <c r="AH151" i="1"/>
  <c r="AH152" i="1" s="1"/>
  <c r="AH162" i="1"/>
  <c r="AH174" i="1" s="1"/>
  <c r="EK151" i="1"/>
  <c r="EK152" i="1" s="1"/>
  <c r="EK162" i="1"/>
  <c r="EK174" i="1" s="1"/>
  <c r="DA151" i="1"/>
  <c r="DA152" i="1" s="1"/>
  <c r="DA162" i="1"/>
  <c r="DA174" i="1" s="1"/>
  <c r="DU162" i="1"/>
  <c r="DU174" i="1" s="1"/>
  <c r="DU151" i="1"/>
  <c r="DU152" i="1" s="1"/>
  <c r="DR162" i="1"/>
  <c r="DR174" i="1" s="1"/>
  <c r="DR151" i="1"/>
  <c r="DR152" i="1" s="1"/>
  <c r="CZ162" i="1"/>
  <c r="CZ174" i="1" s="1"/>
  <c r="CZ151" i="1"/>
  <c r="CZ152" i="1" s="1"/>
  <c r="DD162" i="1"/>
  <c r="DD174" i="1" s="1"/>
  <c r="DD151" i="1"/>
  <c r="DD152" i="1" s="1"/>
  <c r="DH162" i="1"/>
  <c r="DH174" i="1" s="1"/>
  <c r="DH151" i="1"/>
  <c r="DH152" i="1" s="1"/>
  <c r="CP170" i="1"/>
  <c r="T162" i="1"/>
  <c r="T174" i="1" s="1"/>
  <c r="T151" i="1"/>
  <c r="T152" i="1" s="1"/>
  <c r="AJ162" i="1"/>
  <c r="AJ174" i="1" s="1"/>
  <c r="AJ151" i="1"/>
  <c r="AJ152" i="1" s="1"/>
  <c r="AU151" i="1"/>
  <c r="AU152" i="1" s="1"/>
  <c r="AU162" i="1"/>
  <c r="AU174" i="1" s="1"/>
  <c r="DE162" i="1"/>
  <c r="DE174" i="1" s="1"/>
  <c r="DE151" i="1"/>
  <c r="DE152" i="1" s="1"/>
  <c r="U151" i="1"/>
  <c r="U152" i="1" s="1"/>
  <c r="U162" i="1"/>
  <c r="U174" i="1" s="1"/>
  <c r="CY158" i="1"/>
  <c r="CY169" i="1" s="1"/>
  <c r="DK50" i="1"/>
  <c r="BO158" i="1"/>
  <c r="BO169" i="1" s="1"/>
  <c r="J158" i="1"/>
  <c r="J169" i="1" s="1"/>
  <c r="EI158" i="1"/>
  <c r="EI153" i="1" s="1"/>
  <c r="CR158" i="1"/>
  <c r="CR169" i="1" s="1"/>
  <c r="ET169" i="1"/>
  <c r="I158" i="1"/>
  <c r="I153" i="1" s="1"/>
  <c r="Q158" i="1"/>
  <c r="Q169" i="1" s="1"/>
  <c r="Q50" i="1"/>
  <c r="DN158" i="1"/>
  <c r="DN153" i="1" s="1"/>
  <c r="DK158" i="1"/>
  <c r="DK153" i="1" s="1"/>
  <c r="DI158" i="1"/>
  <c r="DI153" i="1" s="1"/>
  <c r="FF158" i="1"/>
  <c r="FF169" i="1" s="1"/>
  <c r="CA158" i="1"/>
  <c r="CA153" i="1" s="1"/>
  <c r="BM158" i="1"/>
  <c r="BM169" i="1" s="1"/>
  <c r="CL158" i="1"/>
  <c r="CL169" i="1" s="1"/>
  <c r="FZ145" i="1"/>
  <c r="GB145" i="1" s="1"/>
  <c r="FE170" i="1"/>
  <c r="DN170" i="1"/>
  <c r="AS170" i="1"/>
  <c r="CL170" i="1"/>
  <c r="FC50" i="1"/>
  <c r="CM158" i="1"/>
  <c r="CM169" i="1" s="1"/>
  <c r="FE158" i="1"/>
  <c r="FE153" i="1" s="1"/>
  <c r="DB158" i="1"/>
  <c r="DB153" i="1" s="1"/>
  <c r="FQ170" i="1"/>
  <c r="FF170" i="1"/>
  <c r="CT50" i="1"/>
  <c r="M50" i="1"/>
  <c r="BY50" i="1"/>
  <c r="CD170" i="1"/>
  <c r="J170" i="1"/>
  <c r="V158" i="1"/>
  <c r="V169" i="1" s="1"/>
  <c r="V170" i="1"/>
  <c r="CD158" i="1"/>
  <c r="CD153" i="1" s="1"/>
  <c r="DB170" i="1"/>
  <c r="BO170" i="1"/>
  <c r="CM50" i="1"/>
  <c r="AS158" i="1"/>
  <c r="AS153" i="1" s="1"/>
  <c r="EZ158" i="1"/>
  <c r="EZ169" i="1" s="1"/>
  <c r="EU170" i="1"/>
  <c r="EA170" i="1"/>
  <c r="CR170" i="1"/>
  <c r="BM170" i="1"/>
  <c r="BR169" i="1"/>
  <c r="N50" i="1"/>
  <c r="DM184" i="1"/>
  <c r="AT184" i="1"/>
  <c r="BU184" i="1"/>
  <c r="BI184" i="1"/>
  <c r="FC184" i="1"/>
  <c r="D162" i="1" l="1"/>
  <c r="D174" i="1" s="1"/>
  <c r="DE170" i="1"/>
  <c r="FS50" i="1"/>
  <c r="AA50" i="1"/>
  <c r="EH50" i="1"/>
  <c r="DJ50" i="1"/>
  <c r="BX50" i="1"/>
  <c r="AD170" i="1"/>
  <c r="EB170" i="1"/>
  <c r="AU170" i="1"/>
  <c r="CZ50" i="1"/>
  <c r="CV50" i="1"/>
  <c r="BW50" i="1"/>
  <c r="EF50" i="1"/>
  <c r="S50" i="1"/>
  <c r="AQ50" i="1"/>
  <c r="EQ170" i="1"/>
  <c r="D50" i="1"/>
  <c r="AF50" i="1"/>
  <c r="EX170" i="1"/>
  <c r="DT50" i="1"/>
  <c r="EM170" i="1"/>
  <c r="BH50" i="1"/>
  <c r="BA50" i="1"/>
  <c r="BB170" i="1"/>
  <c r="X170" i="1"/>
  <c r="FN170" i="1"/>
  <c r="DQ170" i="1"/>
  <c r="DR50" i="1"/>
  <c r="CS50" i="1"/>
  <c r="CW50" i="1"/>
  <c r="DP50" i="1"/>
  <c r="BJ50" i="1"/>
  <c r="CK50" i="1"/>
  <c r="O50" i="1"/>
  <c r="FH50" i="1"/>
  <c r="BZ50" i="1"/>
  <c r="BN50" i="1"/>
  <c r="CU50" i="1"/>
  <c r="BV50" i="1"/>
  <c r="AE50" i="1"/>
  <c r="AX50" i="1"/>
  <c r="FP50" i="1"/>
  <c r="BF184" i="1"/>
  <c r="BF177" i="1"/>
  <c r="BF179" i="1" s="1"/>
  <c r="AJ50" i="1"/>
  <c r="DU170" i="1"/>
  <c r="L50" i="1"/>
  <c r="ER50" i="1"/>
  <c r="BT50" i="1"/>
  <c r="FW50" i="1"/>
  <c r="BS50" i="1"/>
  <c r="FV170" i="1"/>
  <c r="DO50" i="1"/>
  <c r="DS50" i="1"/>
  <c r="AB50" i="1"/>
  <c r="AC170" i="1"/>
  <c r="FL50" i="1"/>
  <c r="CO177" i="1"/>
  <c r="CO179" i="1" s="1"/>
  <c r="DG50" i="1"/>
  <c r="T50" i="1"/>
  <c r="FT50" i="1"/>
  <c r="FB50" i="1"/>
  <c r="R50" i="1"/>
  <c r="C50" i="7" s="1"/>
  <c r="D50" i="7" s="1"/>
  <c r="EY170" i="1"/>
  <c r="DX50" i="1"/>
  <c r="AO50" i="1"/>
  <c r="FJ170" i="1"/>
  <c r="EL50" i="1"/>
  <c r="CE50" i="1"/>
  <c r="EP170" i="1"/>
  <c r="FA50" i="1"/>
  <c r="EJ50" i="1"/>
  <c r="CF50" i="1"/>
  <c r="EZ50" i="1"/>
  <c r="CR50" i="1"/>
  <c r="CR177" i="1"/>
  <c r="CR179" i="1" s="1"/>
  <c r="DD170" i="1"/>
  <c r="BG50" i="1"/>
  <c r="K50" i="1"/>
  <c r="EC50" i="1"/>
  <c r="AN170" i="1"/>
  <c r="AR50" i="1"/>
  <c r="BD50" i="1"/>
  <c r="U50" i="1"/>
  <c r="DH50" i="1"/>
  <c r="CX170" i="1"/>
  <c r="BE50" i="1"/>
  <c r="FI50" i="1"/>
  <c r="CQ50" i="1"/>
  <c r="DC50" i="1"/>
  <c r="AM50" i="1"/>
  <c r="FO50" i="1"/>
  <c r="CG50" i="1"/>
  <c r="EG50" i="1"/>
  <c r="AL50" i="1"/>
  <c r="DL170" i="1"/>
  <c r="E50" i="1"/>
  <c r="CB50" i="1"/>
  <c r="DV170" i="1"/>
  <c r="CN50" i="1"/>
  <c r="BV153" i="1"/>
  <c r="FT153" i="1"/>
  <c r="FO158" i="1"/>
  <c r="FO153" i="1" s="1"/>
  <c r="EA169" i="1"/>
  <c r="EA177" i="1" s="1"/>
  <c r="EA179" i="1" s="1"/>
  <c r="EZ170" i="1"/>
  <c r="CY153" i="1"/>
  <c r="FF153" i="1"/>
  <c r="BM153" i="1"/>
  <c r="DQ158" i="1"/>
  <c r="DQ153" i="1" s="1"/>
  <c r="DA158" i="1"/>
  <c r="DA169" i="1" s="1"/>
  <c r="FW158" i="1"/>
  <c r="FW153" i="1" s="1"/>
  <c r="EC158" i="1"/>
  <c r="EC169" i="1" s="1"/>
  <c r="EC184" i="1" s="1"/>
  <c r="DS158" i="1"/>
  <c r="DS169" i="1" s="1"/>
  <c r="FU153" i="1"/>
  <c r="BJ158" i="1"/>
  <c r="BJ169" i="1" s="1"/>
  <c r="BJ184" i="1" s="1"/>
  <c r="ER158" i="1"/>
  <c r="ER153" i="1" s="1"/>
  <c r="DO158" i="1"/>
  <c r="DO169" i="1" s="1"/>
  <c r="DO184" i="1" s="1"/>
  <c r="EL158" i="1"/>
  <c r="EL153" i="1" s="1"/>
  <c r="O158" i="1"/>
  <c r="O169" i="1" s="1"/>
  <c r="CR153" i="1"/>
  <c r="AG153" i="1"/>
  <c r="CB158" i="1"/>
  <c r="CB153" i="1" s="1"/>
  <c r="CE158" i="1"/>
  <c r="CE153" i="1" s="1"/>
  <c r="AC158" i="1"/>
  <c r="AC169" i="1" s="1"/>
  <c r="EU158" i="1"/>
  <c r="EU169" i="1" s="1"/>
  <c r="V153" i="1"/>
  <c r="FS158" i="1"/>
  <c r="FS169" i="1" s="1"/>
  <c r="FS184" i="1" s="1"/>
  <c r="DW153" i="1"/>
  <c r="EF158" i="1"/>
  <c r="EF153" i="1" s="1"/>
  <c r="AW158" i="1"/>
  <c r="AW153" i="1" s="1"/>
  <c r="BX158" i="1"/>
  <c r="BX169" i="1" s="1"/>
  <c r="BX184" i="1" s="1"/>
  <c r="EJ158" i="1"/>
  <c r="EJ169" i="1" s="1"/>
  <c r="CO153" i="1"/>
  <c r="J153" i="1"/>
  <c r="BG158" i="1"/>
  <c r="BG169" i="1" s="1"/>
  <c r="DR158" i="1"/>
  <c r="DR153" i="1" s="1"/>
  <c r="Y158" i="1"/>
  <c r="Y169" i="1" s="1"/>
  <c r="Y184" i="1" s="1"/>
  <c r="BH158" i="1"/>
  <c r="BH169" i="1" s="1"/>
  <c r="BA158" i="1"/>
  <c r="BA153" i="1" s="1"/>
  <c r="DT158" i="1"/>
  <c r="DT169" i="1" s="1"/>
  <c r="Q153" i="1"/>
  <c r="X158" i="1"/>
  <c r="X153" i="1" s="1"/>
  <c r="FN158" i="1"/>
  <c r="FN153" i="1" s="1"/>
  <c r="CG158" i="1"/>
  <c r="CG169" i="1" s="1"/>
  <c r="CM153" i="1"/>
  <c r="DU158" i="1"/>
  <c r="DU169" i="1" s="1"/>
  <c r="DY158" i="1"/>
  <c r="DY169" i="1" s="1"/>
  <c r="DY184" i="1" s="1"/>
  <c r="BO153" i="1"/>
  <c r="CL153" i="1"/>
  <c r="EZ153" i="1"/>
  <c r="EE169" i="1"/>
  <c r="BE170" i="1"/>
  <c r="DO170" i="1"/>
  <c r="CO184" i="1"/>
  <c r="CP169" i="1"/>
  <c r="EL170" i="1"/>
  <c r="EC170" i="1"/>
  <c r="DL50" i="1"/>
  <c r="FJ158" i="1"/>
  <c r="FJ169" i="1" s="1"/>
  <c r="CG170" i="1"/>
  <c r="AD50" i="1"/>
  <c r="CC158" i="1"/>
  <c r="CC169" i="1" s="1"/>
  <c r="FH170" i="1"/>
  <c r="AQ170" i="1"/>
  <c r="AX170" i="1"/>
  <c r="N158" i="1"/>
  <c r="N169" i="1" s="1"/>
  <c r="K170" i="1"/>
  <c r="AL170" i="1"/>
  <c r="FW170" i="1"/>
  <c r="DU50" i="1"/>
  <c r="G158" i="1"/>
  <c r="G169" i="1" s="1"/>
  <c r="DT170" i="1"/>
  <c r="BV170" i="1"/>
  <c r="FB158" i="1"/>
  <c r="FB169" i="1" s="1"/>
  <c r="EG170" i="1"/>
  <c r="BN170" i="1"/>
  <c r="EB50" i="1"/>
  <c r="EJ170" i="1"/>
  <c r="AM170" i="1"/>
  <c r="CU158" i="1"/>
  <c r="CU169" i="1" s="1"/>
  <c r="DC158" i="1"/>
  <c r="DC153" i="1" s="1"/>
  <c r="O170" i="1"/>
  <c r="CM177" i="1"/>
  <c r="CM179" i="1" s="1"/>
  <c r="DW177" i="1"/>
  <c r="DW179" i="1" s="1"/>
  <c r="AG177" i="1"/>
  <c r="AG179" i="1" s="1"/>
  <c r="CL177" i="1"/>
  <c r="CL179" i="1" s="1"/>
  <c r="BR177" i="1"/>
  <c r="BR179" i="1" s="1"/>
  <c r="ED177" i="1"/>
  <c r="ED179" i="1" s="1"/>
  <c r="BM177" i="1"/>
  <c r="BM179" i="1" s="1"/>
  <c r="J184" i="1"/>
  <c r="Q177" i="1"/>
  <c r="Q179" i="1" s="1"/>
  <c r="FU177" i="1"/>
  <c r="FU179" i="1" s="1"/>
  <c r="BO177" i="1"/>
  <c r="BO179" i="1" s="1"/>
  <c r="CY177" i="1"/>
  <c r="CY179" i="1" s="1"/>
  <c r="FF177" i="1"/>
  <c r="FF179" i="1" s="1"/>
  <c r="EZ177" i="1"/>
  <c r="EZ179" i="1" s="1"/>
  <c r="V177" i="1"/>
  <c r="V179" i="1" s="1"/>
  <c r="ET177" i="1"/>
  <c r="ET179" i="1" s="1"/>
  <c r="AL158" i="1"/>
  <c r="AL169" i="1" s="1"/>
  <c r="DQ50" i="1"/>
  <c r="FJ50" i="1"/>
  <c r="FV158" i="1"/>
  <c r="FV153" i="1" s="1"/>
  <c r="AK158" i="1"/>
  <c r="AK169" i="1" s="1"/>
  <c r="AG184" i="1"/>
  <c r="EO158" i="1"/>
  <c r="EO153" i="1" s="1"/>
  <c r="J177" i="1"/>
  <c r="J179" i="1" s="1"/>
  <c r="AD158" i="1"/>
  <c r="AD169" i="1" s="1"/>
  <c r="AX158" i="1"/>
  <c r="AX169" i="1" s="1"/>
  <c r="AX184" i="1" s="1"/>
  <c r="EB158" i="1"/>
  <c r="EB153" i="1" s="1"/>
  <c r="BS170" i="1"/>
  <c r="FV50" i="1"/>
  <c r="FB170" i="1"/>
  <c r="FC177" i="1"/>
  <c r="FC179" i="1" s="1"/>
  <c r="EG158" i="1"/>
  <c r="EG169" i="1" s="1"/>
  <c r="EG184" i="1" s="1"/>
  <c r="X50" i="1"/>
  <c r="DV50" i="1"/>
  <c r="CY184" i="1"/>
  <c r="DJ158" i="1"/>
  <c r="DJ169" i="1" s="1"/>
  <c r="CB170" i="1"/>
  <c r="EQ50" i="1"/>
  <c r="CV170" i="1"/>
  <c r="DX170" i="1"/>
  <c r="FS170" i="1"/>
  <c r="EP50" i="1"/>
  <c r="DS170" i="1"/>
  <c r="DC170" i="1"/>
  <c r="AC50" i="1"/>
  <c r="AH158" i="1"/>
  <c r="AH169" i="1" s="1"/>
  <c r="FH158" i="1"/>
  <c r="FH153" i="1" s="1"/>
  <c r="EP158" i="1"/>
  <c r="EP153" i="1" s="1"/>
  <c r="EN151" i="1"/>
  <c r="EN152" i="1" s="1"/>
  <c r="EN162" i="1"/>
  <c r="EN174" i="1" s="1"/>
  <c r="AI162" i="1"/>
  <c r="AI174" i="1" s="1"/>
  <c r="AI151" i="1"/>
  <c r="AI152" i="1" s="1"/>
  <c r="BB158" i="1"/>
  <c r="BB169" i="1" s="1"/>
  <c r="CU170" i="1"/>
  <c r="BQ158" i="1"/>
  <c r="BQ153" i="1" s="1"/>
  <c r="FG162" i="1"/>
  <c r="FG174" i="1" s="1"/>
  <c r="FG151" i="1"/>
  <c r="FG152" i="1" s="1"/>
  <c r="FX162" i="1"/>
  <c r="FX174" i="1" s="1"/>
  <c r="FX151" i="1"/>
  <c r="FX152" i="1" s="1"/>
  <c r="CJ162" i="1"/>
  <c r="CJ174" i="1" s="1"/>
  <c r="CJ151" i="1"/>
  <c r="CJ152" i="1" s="1"/>
  <c r="DX158" i="1"/>
  <c r="DX169" i="1" s="1"/>
  <c r="BH170" i="1"/>
  <c r="DF162" i="1"/>
  <c r="DF174" i="1" s="1"/>
  <c r="DF151" i="1"/>
  <c r="DF152" i="1" s="1"/>
  <c r="EK50" i="1"/>
  <c r="EK170" i="1"/>
  <c r="ES162" i="1"/>
  <c r="ES174" i="1" s="1"/>
  <c r="ES151" i="1"/>
  <c r="ES152" i="1" s="1"/>
  <c r="H162" i="1"/>
  <c r="H174" i="1" s="1"/>
  <c r="H151" i="1"/>
  <c r="H152" i="1" s="1"/>
  <c r="CC50" i="1"/>
  <c r="CC170" i="1"/>
  <c r="FM162" i="1"/>
  <c r="FM174" i="1" s="1"/>
  <c r="FM151" i="1"/>
  <c r="FM152" i="1" s="1"/>
  <c r="AV162" i="1"/>
  <c r="AV174" i="1" s="1"/>
  <c r="AV151" i="1"/>
  <c r="AV152" i="1" s="1"/>
  <c r="ER170" i="1"/>
  <c r="DY170" i="1"/>
  <c r="DY50" i="1"/>
  <c r="BL162" i="1"/>
  <c r="BL174" i="1" s="1"/>
  <c r="BL151" i="1"/>
  <c r="BL152" i="1" s="1"/>
  <c r="DA170" i="1"/>
  <c r="DA50" i="1"/>
  <c r="FK151" i="1"/>
  <c r="FK152" i="1" s="1"/>
  <c r="FK162" i="1"/>
  <c r="FK174" i="1" s="1"/>
  <c r="BQ50" i="1"/>
  <c r="BQ170" i="1"/>
  <c r="CE170" i="1"/>
  <c r="DW184" i="1"/>
  <c r="AB170" i="1"/>
  <c r="EK158" i="1"/>
  <c r="EK153" i="1" s="1"/>
  <c r="Y50" i="1"/>
  <c r="Y170" i="1"/>
  <c r="AP162" i="1"/>
  <c r="AP174" i="1" s="1"/>
  <c r="AP151" i="1"/>
  <c r="AP152" i="1" s="1"/>
  <c r="EW50" i="1"/>
  <c r="EW170" i="1"/>
  <c r="F162" i="1"/>
  <c r="F174" i="1" s="1"/>
  <c r="F151" i="1"/>
  <c r="F152" i="1" s="1"/>
  <c r="BC162" i="1"/>
  <c r="BC174" i="1" s="1"/>
  <c r="BC151" i="1"/>
  <c r="BC152" i="1" s="1"/>
  <c r="BX170" i="1"/>
  <c r="AH50" i="1"/>
  <c r="AH170" i="1"/>
  <c r="W151" i="1"/>
  <c r="W152" i="1" s="1"/>
  <c r="W162" i="1"/>
  <c r="W174" i="1" s="1"/>
  <c r="AK170" i="1"/>
  <c r="AK50" i="1"/>
  <c r="EW158" i="1"/>
  <c r="EW169" i="1" s="1"/>
  <c r="DJ170" i="1"/>
  <c r="BP162" i="1"/>
  <c r="BP174" i="1" s="1"/>
  <c r="BP151" i="1"/>
  <c r="BP152" i="1" s="1"/>
  <c r="FZ147" i="1"/>
  <c r="GB147" i="1" s="1"/>
  <c r="G170" i="1"/>
  <c r="G50" i="1"/>
  <c r="DZ151" i="1"/>
  <c r="DZ152" i="1" s="1"/>
  <c r="DZ162" i="1"/>
  <c r="DZ174" i="1" s="1"/>
  <c r="EO50" i="1"/>
  <c r="AZ162" i="1"/>
  <c r="AZ174" i="1" s="1"/>
  <c r="AZ151" i="1"/>
  <c r="AZ152" i="1" s="1"/>
  <c r="P162" i="1"/>
  <c r="P174" i="1" s="1"/>
  <c r="P151" i="1"/>
  <c r="P152" i="1" s="1"/>
  <c r="BE158" i="1"/>
  <c r="BE169" i="1" s="1"/>
  <c r="CI162" i="1"/>
  <c r="CI174" i="1" s="1"/>
  <c r="CI151" i="1"/>
  <c r="CI152" i="1" s="1"/>
  <c r="Z162" i="1"/>
  <c r="Z174" i="1" s="1"/>
  <c r="Z151" i="1"/>
  <c r="Z152" i="1" s="1"/>
  <c r="AB158" i="1"/>
  <c r="AB169" i="1" s="1"/>
  <c r="CH162" i="1"/>
  <c r="CH174" i="1" s="1"/>
  <c r="CH151" i="1"/>
  <c r="CH152" i="1" s="1"/>
  <c r="AY162" i="1"/>
  <c r="AY174" i="1" s="1"/>
  <c r="AY151" i="1"/>
  <c r="AY152" i="1" s="1"/>
  <c r="BB50" i="1"/>
  <c r="EO170" i="1"/>
  <c r="FN50" i="1"/>
  <c r="EV162" i="1"/>
  <c r="EV174" i="1" s="1"/>
  <c r="EV151" i="1"/>
  <c r="EV152" i="1" s="1"/>
  <c r="BK162" i="1"/>
  <c r="BK174" i="1" s="1"/>
  <c r="BK151" i="1"/>
  <c r="BK152" i="1" s="1"/>
  <c r="FD162" i="1"/>
  <c r="FD174" i="1" s="1"/>
  <c r="FD151" i="1"/>
  <c r="FD152" i="1" s="1"/>
  <c r="AW50" i="1"/>
  <c r="AW170" i="1"/>
  <c r="ET184" i="1"/>
  <c r="Q184" i="1"/>
  <c r="CN170" i="1"/>
  <c r="L170" i="1"/>
  <c r="AR170" i="1"/>
  <c r="BV169" i="1"/>
  <c r="BV184" i="1" s="1"/>
  <c r="CL184" i="1"/>
  <c r="AJ170" i="1"/>
  <c r="FL170" i="1"/>
  <c r="FP170" i="1"/>
  <c r="EQ158" i="1"/>
  <c r="EQ153" i="1" s="1"/>
  <c r="DE50" i="1"/>
  <c r="DH170" i="1"/>
  <c r="DR170" i="1"/>
  <c r="FO170" i="1"/>
  <c r="DG170" i="1"/>
  <c r="K158" i="1"/>
  <c r="K169" i="1" s="1"/>
  <c r="BJ170" i="1"/>
  <c r="BO184" i="1"/>
  <c r="CX50" i="1"/>
  <c r="BA170" i="1"/>
  <c r="CK170" i="1"/>
  <c r="DE158" i="1"/>
  <c r="DE169" i="1" s="1"/>
  <c r="AO170" i="1"/>
  <c r="FF184" i="1"/>
  <c r="R158" i="1"/>
  <c r="R153" i="1" s="1"/>
  <c r="AA170" i="1"/>
  <c r="EM50" i="1"/>
  <c r="BN158" i="1"/>
  <c r="BN153" i="1" s="1"/>
  <c r="R170" i="1"/>
  <c r="T170" i="1"/>
  <c r="EH170" i="1"/>
  <c r="FL158" i="1"/>
  <c r="FL153" i="1" s="1"/>
  <c r="AJ158" i="1"/>
  <c r="AJ153" i="1" s="1"/>
  <c r="FP158" i="1"/>
  <c r="FP153" i="1" s="1"/>
  <c r="BW170" i="1"/>
  <c r="AE170" i="1"/>
  <c r="AM158" i="1"/>
  <c r="AM169" i="1" s="1"/>
  <c r="I169" i="1"/>
  <c r="CX158" i="1"/>
  <c r="CX153" i="1" s="1"/>
  <c r="DD158" i="1"/>
  <c r="DD169" i="1" s="1"/>
  <c r="AF158" i="1"/>
  <c r="AF169" i="1" s="1"/>
  <c r="S158" i="1"/>
  <c r="S169" i="1" s="1"/>
  <c r="EX158" i="1"/>
  <c r="EX169" i="1" s="1"/>
  <c r="DN169" i="1"/>
  <c r="FT169" i="1"/>
  <c r="D158" i="1"/>
  <c r="D169" i="1" s="1"/>
  <c r="DG158" i="1"/>
  <c r="DG153" i="1" s="1"/>
  <c r="FR169" i="1"/>
  <c r="DV158" i="1"/>
  <c r="DV153" i="1" s="1"/>
  <c r="BW158" i="1"/>
  <c r="BW169" i="1" s="1"/>
  <c r="EI169" i="1"/>
  <c r="EH158" i="1"/>
  <c r="EH153" i="1" s="1"/>
  <c r="BT158" i="1"/>
  <c r="BT169" i="1" s="1"/>
  <c r="CS158" i="1"/>
  <c r="CS169" i="1" s="1"/>
  <c r="AU50" i="1"/>
  <c r="CA169" i="1"/>
  <c r="BS158" i="1"/>
  <c r="BS153" i="1" s="1"/>
  <c r="AA158" i="1"/>
  <c r="AA153" i="1" s="1"/>
  <c r="AO158" i="1"/>
  <c r="AO153" i="1" s="1"/>
  <c r="AN158" i="1"/>
  <c r="AN169" i="1" s="1"/>
  <c r="DP158" i="1"/>
  <c r="DP169" i="1" s="1"/>
  <c r="AR158" i="1"/>
  <c r="AR153" i="1" s="1"/>
  <c r="DI169" i="1"/>
  <c r="L158" i="1"/>
  <c r="L153" i="1" s="1"/>
  <c r="FI170" i="1"/>
  <c r="CN158" i="1"/>
  <c r="CN169" i="1" s="1"/>
  <c r="EM158" i="1"/>
  <c r="EM153" i="1" s="1"/>
  <c r="T158" i="1"/>
  <c r="T153" i="1" s="1"/>
  <c r="BZ158" i="1"/>
  <c r="BZ169" i="1" s="1"/>
  <c r="BD158" i="1"/>
  <c r="BD169" i="1" s="1"/>
  <c r="CQ158" i="1"/>
  <c r="CQ169" i="1" s="1"/>
  <c r="CQ184" i="1" s="1"/>
  <c r="CT158" i="1"/>
  <c r="CT169" i="1" s="1"/>
  <c r="DL158" i="1"/>
  <c r="DL153" i="1" s="1"/>
  <c r="AE158" i="1"/>
  <c r="AE153" i="1" s="1"/>
  <c r="DH158" i="1"/>
  <c r="DH153" i="1" s="1"/>
  <c r="AU158" i="1"/>
  <c r="AU153" i="1" s="1"/>
  <c r="FI158" i="1"/>
  <c r="FI169" i="1" s="1"/>
  <c r="CF158" i="1"/>
  <c r="CF169" i="1" s="1"/>
  <c r="CK158" i="1"/>
  <c r="CK153" i="1" s="1"/>
  <c r="DK169" i="1"/>
  <c r="EX50" i="1"/>
  <c r="U170" i="1"/>
  <c r="CM184" i="1"/>
  <c r="FT170" i="1"/>
  <c r="FE169" i="1"/>
  <c r="D170" i="1"/>
  <c r="BY170" i="1"/>
  <c r="DB169" i="1"/>
  <c r="DP170" i="1"/>
  <c r="BY158" i="1"/>
  <c r="BY153" i="1" s="1"/>
  <c r="S170" i="1"/>
  <c r="AF170" i="1"/>
  <c r="FQ169" i="1"/>
  <c r="EY50" i="1"/>
  <c r="FA170" i="1"/>
  <c r="M158" i="1"/>
  <c r="M169" i="1" s="1"/>
  <c r="EF170" i="1"/>
  <c r="CT170" i="1"/>
  <c r="FA158" i="1"/>
  <c r="FA153" i="1" s="1"/>
  <c r="CZ158" i="1"/>
  <c r="CZ169" i="1" s="1"/>
  <c r="M170" i="1"/>
  <c r="AQ158" i="1"/>
  <c r="AQ153" i="1" s="1"/>
  <c r="CZ170" i="1"/>
  <c r="CS170" i="1"/>
  <c r="E170" i="1"/>
  <c r="E158" i="1"/>
  <c r="E169" i="1" s="1"/>
  <c r="BT170" i="1"/>
  <c r="EY158" i="1"/>
  <c r="EY169" i="1" s="1"/>
  <c r="CF170" i="1"/>
  <c r="CQ170" i="1"/>
  <c r="BG170" i="1"/>
  <c r="U158" i="1"/>
  <c r="U153" i="1" s="1"/>
  <c r="BZ170" i="1"/>
  <c r="V184" i="1"/>
  <c r="AN50" i="1"/>
  <c r="BD170" i="1"/>
  <c r="CW170" i="1"/>
  <c r="CV158" i="1"/>
  <c r="CV153" i="1" s="1"/>
  <c r="DD50" i="1"/>
  <c r="CD169" i="1"/>
  <c r="AS169" i="1"/>
  <c r="CW158" i="1"/>
  <c r="CW153" i="1" s="1"/>
  <c r="BR184" i="1"/>
  <c r="GB146" i="1"/>
  <c r="BM184" i="1"/>
  <c r="CR184" i="1"/>
  <c r="EZ184" i="1"/>
  <c r="CP177" i="1" l="1"/>
  <c r="CP179" i="1" s="1"/>
  <c r="EA184" i="1"/>
  <c r="N177" i="1"/>
  <c r="N179" i="1" s="1"/>
  <c r="DF50" i="1"/>
  <c r="BJ177" i="1"/>
  <c r="BJ179" i="1" s="1"/>
  <c r="FK50" i="1"/>
  <c r="EE177" i="1"/>
  <c r="EE179" i="1" s="1"/>
  <c r="CQ177" i="1"/>
  <c r="CQ179" i="1" s="1"/>
  <c r="DT177" i="1"/>
  <c r="DT179" i="1" s="1"/>
  <c r="DY177" i="1"/>
  <c r="DY179" i="1" s="1"/>
  <c r="EG177" i="1"/>
  <c r="EG179" i="1" s="1"/>
  <c r="FS177" i="1"/>
  <c r="FS179" i="1" s="1"/>
  <c r="FJ177" i="1"/>
  <c r="FJ179" i="1" s="1"/>
  <c r="FD50" i="1"/>
  <c r="CG177" i="1"/>
  <c r="CG179" i="1" s="1"/>
  <c r="DO177" i="1"/>
  <c r="DO179" i="1" s="1"/>
  <c r="DA184" i="1"/>
  <c r="CB169" i="1"/>
  <c r="X169" i="1"/>
  <c r="X177" i="1" s="1"/>
  <c r="X179" i="1" s="1"/>
  <c r="AW169" i="1"/>
  <c r="DQ169" i="1"/>
  <c r="DQ177" i="1" s="1"/>
  <c r="DQ179" i="1" s="1"/>
  <c r="CG184" i="1"/>
  <c r="AC184" i="1"/>
  <c r="EL169" i="1"/>
  <c r="DS184" i="1"/>
  <c r="DU184" i="1"/>
  <c r="CE169" i="1"/>
  <c r="FW169" i="1"/>
  <c r="DT184" i="1"/>
  <c r="FN169" i="1"/>
  <c r="EE184" i="1"/>
  <c r="BA169" i="1"/>
  <c r="EU153" i="1"/>
  <c r="BG184" i="1"/>
  <c r="DT153" i="1"/>
  <c r="DU153" i="1"/>
  <c r="DR169" i="1"/>
  <c r="ER169" i="1"/>
  <c r="CG153" i="1"/>
  <c r="Y177" i="1"/>
  <c r="Y179" i="1" s="1"/>
  <c r="G153" i="1"/>
  <c r="K153" i="1"/>
  <c r="CZ153" i="1"/>
  <c r="O153" i="1"/>
  <c r="D153" i="1"/>
  <c r="EJ153" i="1"/>
  <c r="AK153" i="1"/>
  <c r="BX153" i="1"/>
  <c r="N153" i="1"/>
  <c r="DO153" i="1"/>
  <c r="BT153" i="1"/>
  <c r="EX153" i="1"/>
  <c r="EJ184" i="1"/>
  <c r="EN158" i="1"/>
  <c r="EN169" i="1" s="1"/>
  <c r="DY153" i="1"/>
  <c r="Y153" i="1"/>
  <c r="S153" i="1"/>
  <c r="BE153" i="1"/>
  <c r="BJ153" i="1"/>
  <c r="AL153" i="1"/>
  <c r="BH184" i="1"/>
  <c r="DP153" i="1"/>
  <c r="BW153" i="1"/>
  <c r="DX153" i="1"/>
  <c r="H158" i="1"/>
  <c r="H153" i="1" s="1"/>
  <c r="CU153" i="1"/>
  <c r="CQ153" i="1"/>
  <c r="EY153" i="1"/>
  <c r="CF153" i="1"/>
  <c r="AM153" i="1"/>
  <c r="AH153" i="1"/>
  <c r="AB153" i="1"/>
  <c r="FB153" i="1"/>
  <c r="DZ158" i="1"/>
  <c r="DZ153" i="1" s="1"/>
  <c r="ES158" i="1"/>
  <c r="ES169" i="1" s="1"/>
  <c r="EF169" i="1"/>
  <c r="BZ153" i="1"/>
  <c r="AD153" i="1"/>
  <c r="FI153" i="1"/>
  <c r="E153" i="1"/>
  <c r="DS153" i="1"/>
  <c r="BK158" i="1"/>
  <c r="BK153" i="1" s="1"/>
  <c r="Z158" i="1"/>
  <c r="Z153" i="1" s="1"/>
  <c r="EC177" i="1"/>
  <c r="EC179" i="1" s="1"/>
  <c r="CC153" i="1"/>
  <c r="BG153" i="1"/>
  <c r="DJ153" i="1"/>
  <c r="AC153" i="1"/>
  <c r="AX153" i="1"/>
  <c r="AN153" i="1"/>
  <c r="AF153" i="1"/>
  <c r="BB153" i="1"/>
  <c r="CN153" i="1"/>
  <c r="FJ153" i="1"/>
  <c r="EG153" i="1"/>
  <c r="CS153" i="1"/>
  <c r="FS153" i="1"/>
  <c r="BD153" i="1"/>
  <c r="DD153" i="1"/>
  <c r="DA153" i="1"/>
  <c r="AV158" i="1"/>
  <c r="AV169" i="1" s="1"/>
  <c r="CT153" i="1"/>
  <c r="DE153" i="1"/>
  <c r="EW153" i="1"/>
  <c r="BH153" i="1"/>
  <c r="EC153" i="1"/>
  <c r="M153" i="1"/>
  <c r="CP184" i="1"/>
  <c r="N184" i="1"/>
  <c r="DC169" i="1"/>
  <c r="FJ184" i="1"/>
  <c r="EO169" i="1"/>
  <c r="FB184" i="1"/>
  <c r="CU184" i="1"/>
  <c r="P158" i="1"/>
  <c r="P169" i="1" s="1"/>
  <c r="DF170" i="1"/>
  <c r="AL177" i="1"/>
  <c r="AL179" i="1" s="1"/>
  <c r="AD184" i="1"/>
  <c r="FV169" i="1"/>
  <c r="FB177" i="1"/>
  <c r="FB179" i="1" s="1"/>
  <c r="AL184" i="1"/>
  <c r="AZ158" i="1"/>
  <c r="AZ169" i="1" s="1"/>
  <c r="AZ184" i="1" s="1"/>
  <c r="CU177" i="1"/>
  <c r="CU179" i="1" s="1"/>
  <c r="EP169" i="1"/>
  <c r="AD177" i="1"/>
  <c r="AD179" i="1" s="1"/>
  <c r="AP158" i="1"/>
  <c r="AP153" i="1" s="1"/>
  <c r="FK170" i="1"/>
  <c r="EB169" i="1"/>
  <c r="BD184" i="1"/>
  <c r="D177" i="1"/>
  <c r="D179" i="1" s="1"/>
  <c r="EX177" i="1"/>
  <c r="EX179" i="1" s="1"/>
  <c r="FQ184" i="1"/>
  <c r="DX177" i="1"/>
  <c r="DX179" i="1" s="1"/>
  <c r="BZ177" i="1"/>
  <c r="BZ179" i="1" s="1"/>
  <c r="DP177" i="1"/>
  <c r="DP179" i="1" s="1"/>
  <c r="CZ177" i="1"/>
  <c r="CZ179" i="1" s="1"/>
  <c r="CF177" i="1"/>
  <c r="CF179" i="1" s="1"/>
  <c r="BW177" i="1"/>
  <c r="BW179" i="1" s="1"/>
  <c r="S177" i="1"/>
  <c r="S179" i="1" s="1"/>
  <c r="AH177" i="1"/>
  <c r="AH179" i="1" s="1"/>
  <c r="FE177" i="1"/>
  <c r="FE179" i="1" s="1"/>
  <c r="AN184" i="1"/>
  <c r="FI177" i="1"/>
  <c r="FI179" i="1" s="1"/>
  <c r="FT184" i="1"/>
  <c r="EY177" i="1"/>
  <c r="EY179" i="1" s="1"/>
  <c r="CS177" i="1"/>
  <c r="CS179" i="1" s="1"/>
  <c r="O177" i="1"/>
  <c r="O179" i="1" s="1"/>
  <c r="CT177" i="1"/>
  <c r="CT179" i="1" s="1"/>
  <c r="AF177" i="1"/>
  <c r="AF179" i="1" s="1"/>
  <c r="AB177" i="1"/>
  <c r="AB179" i="1" s="1"/>
  <c r="BT184" i="1"/>
  <c r="AX177" i="1"/>
  <c r="AX179" i="1" s="1"/>
  <c r="M177" i="1"/>
  <c r="M179" i="1" s="1"/>
  <c r="DD177" i="1"/>
  <c r="DD179" i="1" s="1"/>
  <c r="AM177" i="1"/>
  <c r="AM179" i="1" s="1"/>
  <c r="DE177" i="1"/>
  <c r="DE179" i="1" s="1"/>
  <c r="BV177" i="1"/>
  <c r="BV179" i="1" s="1"/>
  <c r="CN177" i="1"/>
  <c r="CN179" i="1" s="1"/>
  <c r="K177" i="1"/>
  <c r="K179" i="1" s="1"/>
  <c r="EU177" i="1"/>
  <c r="EU179" i="1" s="1"/>
  <c r="DB177" i="1"/>
  <c r="DB179" i="1" s="1"/>
  <c r="DJ184" i="1"/>
  <c r="BZ184" i="1"/>
  <c r="EU184" i="1"/>
  <c r="K184" i="1"/>
  <c r="R169" i="1"/>
  <c r="CT184" i="1"/>
  <c r="FD170" i="1"/>
  <c r="DS177" i="1"/>
  <c r="DS179" i="1" s="1"/>
  <c r="DJ177" i="1"/>
  <c r="DJ179" i="1" s="1"/>
  <c r="BG177" i="1"/>
  <c r="BG179" i="1" s="1"/>
  <c r="DU177" i="1"/>
  <c r="DU179" i="1" s="1"/>
  <c r="AC177" i="1"/>
  <c r="AC179" i="1" s="1"/>
  <c r="BX177" i="1"/>
  <c r="BX179" i="1" s="1"/>
  <c r="BH177" i="1"/>
  <c r="BH179" i="1" s="1"/>
  <c r="DA177" i="1"/>
  <c r="DA179" i="1" s="1"/>
  <c r="EJ177" i="1"/>
  <c r="EJ179" i="1" s="1"/>
  <c r="DE184" i="1"/>
  <c r="DD184" i="1"/>
  <c r="BC158" i="1"/>
  <c r="BC169" i="1" s="1"/>
  <c r="AH184" i="1"/>
  <c r="BW184" i="1"/>
  <c r="EX184" i="1"/>
  <c r="F158" i="1"/>
  <c r="F169" i="1" s="1"/>
  <c r="CN184" i="1"/>
  <c r="S184" i="1"/>
  <c r="Z50" i="1"/>
  <c r="Z170" i="1"/>
  <c r="DZ170" i="1"/>
  <c r="DZ50" i="1"/>
  <c r="BL158" i="1"/>
  <c r="BL169" i="1" s="1"/>
  <c r="H50" i="1"/>
  <c r="H170" i="1"/>
  <c r="CJ158" i="1"/>
  <c r="CJ153" i="1" s="1"/>
  <c r="AI158" i="1"/>
  <c r="AI153" i="1" s="1"/>
  <c r="CI158" i="1"/>
  <c r="CI153" i="1" s="1"/>
  <c r="EW184" i="1"/>
  <c r="BC50" i="1"/>
  <c r="BC170" i="1"/>
  <c r="BL170" i="1"/>
  <c r="BL50" i="1"/>
  <c r="CJ50" i="1"/>
  <c r="CJ170" i="1"/>
  <c r="AI170" i="1"/>
  <c r="AI50" i="1"/>
  <c r="CI170" i="1"/>
  <c r="CI50" i="1"/>
  <c r="ES170" i="1"/>
  <c r="ES50" i="1"/>
  <c r="FX158" i="1"/>
  <c r="FX153" i="1" s="1"/>
  <c r="EN170" i="1"/>
  <c r="EN50" i="1"/>
  <c r="DP184" i="1"/>
  <c r="CS184" i="1"/>
  <c r="BE184" i="1"/>
  <c r="F50" i="1"/>
  <c r="F170" i="1"/>
  <c r="FX170" i="1"/>
  <c r="FX50" i="1"/>
  <c r="FD158" i="1"/>
  <c r="FD169" i="1" s="1"/>
  <c r="BP158" i="1"/>
  <c r="BP153" i="1" s="1"/>
  <c r="W50" i="1"/>
  <c r="W170" i="1"/>
  <c r="EK169" i="1"/>
  <c r="AB184" i="1"/>
  <c r="AY158" i="1"/>
  <c r="AY153" i="1" s="1"/>
  <c r="BP50" i="1"/>
  <c r="BP170" i="1"/>
  <c r="W158" i="1"/>
  <c r="W153" i="1" s="1"/>
  <c r="AV50" i="1"/>
  <c r="AV170" i="1"/>
  <c r="DF158" i="1"/>
  <c r="DF153" i="1" s="1"/>
  <c r="BQ169" i="1"/>
  <c r="DX184" i="1"/>
  <c r="AY170" i="1"/>
  <c r="AY50" i="1"/>
  <c r="P50" i="1"/>
  <c r="P170" i="1"/>
  <c r="AP170" i="1"/>
  <c r="AP50" i="1"/>
  <c r="FM158" i="1"/>
  <c r="FM153" i="1" s="1"/>
  <c r="BK50" i="1"/>
  <c r="BK170" i="1"/>
  <c r="CH158" i="1"/>
  <c r="CH153" i="1" s="1"/>
  <c r="FM50" i="1"/>
  <c r="FM170" i="1"/>
  <c r="CH170" i="1"/>
  <c r="CH50" i="1"/>
  <c r="AZ50" i="1"/>
  <c r="AZ170" i="1"/>
  <c r="FK158" i="1"/>
  <c r="FK169" i="1" s="1"/>
  <c r="FH169" i="1"/>
  <c r="EQ169" i="1"/>
  <c r="CF184" i="1"/>
  <c r="D184" i="1"/>
  <c r="O184" i="1"/>
  <c r="AF184" i="1"/>
  <c r="BY169" i="1"/>
  <c r="BN169" i="1"/>
  <c r="AM184" i="1"/>
  <c r="FI184" i="1"/>
  <c r="EM169" i="1"/>
  <c r="DK184" i="1"/>
  <c r="FO169" i="1"/>
  <c r="T169" i="1"/>
  <c r="DH169" i="1"/>
  <c r="AR169" i="1"/>
  <c r="BS169" i="1"/>
  <c r="DN184" i="1"/>
  <c r="CX169" i="1"/>
  <c r="FL169" i="1"/>
  <c r="CK169" i="1"/>
  <c r="DV169" i="1"/>
  <c r="I184" i="1"/>
  <c r="CC184" i="1"/>
  <c r="AE169" i="1"/>
  <c r="EH169" i="1"/>
  <c r="G184" i="1"/>
  <c r="CA184" i="1"/>
  <c r="DL169" i="1"/>
  <c r="EI184" i="1"/>
  <c r="FR184" i="1"/>
  <c r="AK184" i="1"/>
  <c r="L169" i="1"/>
  <c r="AO169" i="1"/>
  <c r="DG169" i="1"/>
  <c r="FP169" i="1"/>
  <c r="AU169" i="1"/>
  <c r="DI184" i="1"/>
  <c r="AA169" i="1"/>
  <c r="AJ169" i="1"/>
  <c r="DB184" i="1"/>
  <c r="FE184" i="1"/>
  <c r="FG158" i="1"/>
  <c r="FG169" i="1" s="1"/>
  <c r="FG50" i="1"/>
  <c r="FG170" i="1"/>
  <c r="EV158" i="1"/>
  <c r="EV169" i="1" s="1"/>
  <c r="EV50" i="1"/>
  <c r="EV170" i="1"/>
  <c r="EY184" i="1"/>
  <c r="AQ169" i="1"/>
  <c r="M184" i="1"/>
  <c r="FA169" i="1"/>
  <c r="CZ184" i="1"/>
  <c r="U169" i="1"/>
  <c r="CV169" i="1"/>
  <c r="CD184" i="1"/>
  <c r="CW169" i="1"/>
  <c r="AS184" i="1"/>
  <c r="FZ151" i="1"/>
  <c r="FZ162" i="1"/>
  <c r="FZ152" i="1"/>
  <c r="GB152" i="1" s="1"/>
  <c r="BB184" i="1"/>
  <c r="E184" i="1"/>
  <c r="FZ94" i="1"/>
  <c r="X184" i="1" l="1"/>
  <c r="AW184" i="1"/>
  <c r="DQ184" i="1"/>
  <c r="R184" i="1"/>
  <c r="DC177" i="1"/>
  <c r="DC179" i="1" s="1"/>
  <c r="FN184" i="1"/>
  <c r="FN177" i="1"/>
  <c r="FN179" i="1" s="1"/>
  <c r="CB177" i="1"/>
  <c r="CB179" i="1" s="1"/>
  <c r="AZ177" i="1"/>
  <c r="AZ179" i="1" s="1"/>
  <c r="ER177" i="1"/>
  <c r="ER179" i="1" s="1"/>
  <c r="FW184" i="1"/>
  <c r="FW177" i="1"/>
  <c r="FW179" i="1" s="1"/>
  <c r="FV184" i="1"/>
  <c r="FV177" i="1"/>
  <c r="FV179" i="1" s="1"/>
  <c r="CE177" i="1"/>
  <c r="CE179" i="1" s="1"/>
  <c r="DR177" i="1"/>
  <c r="DR179" i="1" s="1"/>
  <c r="EB177" i="1"/>
  <c r="EB179" i="1" s="1"/>
  <c r="EL184" i="1"/>
  <c r="EL177" i="1"/>
  <c r="EL179" i="1" s="1"/>
  <c r="AV177" i="1"/>
  <c r="AV179" i="1" s="1"/>
  <c r="EP184" i="1"/>
  <c r="EP177" i="1"/>
  <c r="EP179" i="1" s="1"/>
  <c r="EO184" i="1"/>
  <c r="EO177" i="1"/>
  <c r="EO179" i="1" s="1"/>
  <c r="EF177" i="1"/>
  <c r="EF179" i="1" s="1"/>
  <c r="BA177" i="1"/>
  <c r="BA179" i="1" s="1"/>
  <c r="CE184" i="1"/>
  <c r="CB184" i="1"/>
  <c r="BA184" i="1"/>
  <c r="AV184" i="1"/>
  <c r="BK169" i="1"/>
  <c r="DR184" i="1"/>
  <c r="ER184" i="1"/>
  <c r="EF184" i="1"/>
  <c r="DC184" i="1"/>
  <c r="EN184" i="1"/>
  <c r="DZ169" i="1"/>
  <c r="H169" i="1"/>
  <c r="AV153" i="1"/>
  <c r="EN153" i="1"/>
  <c r="ES184" i="1"/>
  <c r="F153" i="1"/>
  <c r="P153" i="1"/>
  <c r="BL153" i="1"/>
  <c r="FK153" i="1"/>
  <c r="AZ153" i="1"/>
  <c r="Z169" i="1"/>
  <c r="BC153" i="1"/>
  <c r="FG153" i="1"/>
  <c r="FD153" i="1"/>
  <c r="ES153" i="1"/>
  <c r="EV153" i="1"/>
  <c r="AP169" i="1"/>
  <c r="EB184" i="1"/>
  <c r="U177" i="1"/>
  <c r="U179" i="1" s="1"/>
  <c r="EQ177" i="1"/>
  <c r="EQ179" i="1" s="1"/>
  <c r="BY177" i="1"/>
  <c r="BY179" i="1" s="1"/>
  <c r="CV177" i="1"/>
  <c r="CV179" i="1" s="1"/>
  <c r="R177" i="1"/>
  <c r="R179" i="1" s="1"/>
  <c r="AQ177" i="1"/>
  <c r="AQ179" i="1" s="1"/>
  <c r="FA177" i="1"/>
  <c r="FA179" i="1" s="1"/>
  <c r="CW177" i="1"/>
  <c r="CW179" i="1" s="1"/>
  <c r="F184" i="1"/>
  <c r="BY184" i="1"/>
  <c r="AN177" i="1"/>
  <c r="AN179" i="1" s="1"/>
  <c r="BD177" i="1"/>
  <c r="BD179" i="1" s="1"/>
  <c r="FT177" i="1"/>
  <c r="FT179" i="1" s="1"/>
  <c r="CA177" i="1"/>
  <c r="CA179" i="1" s="1"/>
  <c r="I177" i="1"/>
  <c r="I179" i="1" s="1"/>
  <c r="FQ177" i="1"/>
  <c r="FQ179" i="1" s="1"/>
  <c r="BE177" i="1"/>
  <c r="BE179" i="1" s="1"/>
  <c r="ES177" i="1"/>
  <c r="ES179" i="1" s="1"/>
  <c r="AK177" i="1"/>
  <c r="AK179" i="1" s="1"/>
  <c r="EW177" i="1"/>
  <c r="EW179" i="1" s="1"/>
  <c r="CC177" i="1"/>
  <c r="CC179" i="1" s="1"/>
  <c r="DI177" i="1"/>
  <c r="DI179" i="1" s="1"/>
  <c r="DN177" i="1"/>
  <c r="DN179" i="1" s="1"/>
  <c r="E177" i="1"/>
  <c r="E179" i="1" s="1"/>
  <c r="BB177" i="1"/>
  <c r="BB179" i="1" s="1"/>
  <c r="FR177" i="1"/>
  <c r="FR179" i="1" s="1"/>
  <c r="G177" i="1"/>
  <c r="G179" i="1" s="1"/>
  <c r="DK177" i="1"/>
  <c r="DK179" i="1" s="1"/>
  <c r="AS177" i="1"/>
  <c r="AS179" i="1" s="1"/>
  <c r="EI177" i="1"/>
  <c r="EI179" i="1" s="1"/>
  <c r="BT177" i="1"/>
  <c r="BT179" i="1" s="1"/>
  <c r="EN177" i="1"/>
  <c r="EN179" i="1" s="1"/>
  <c r="CD177" i="1"/>
  <c r="CD179" i="1" s="1"/>
  <c r="AW177" i="1"/>
  <c r="AW179" i="1" s="1"/>
  <c r="EK184" i="1"/>
  <c r="W169" i="1"/>
  <c r="BL184" i="1"/>
  <c r="CI169" i="1"/>
  <c r="FM169" i="1"/>
  <c r="AY169" i="1"/>
  <c r="BP169" i="1"/>
  <c r="AI169" i="1"/>
  <c r="FH184" i="1"/>
  <c r="BQ184" i="1"/>
  <c r="DF169" i="1"/>
  <c r="FX169" i="1"/>
  <c r="CJ169" i="1"/>
  <c r="FK184" i="1"/>
  <c r="FD184" i="1"/>
  <c r="CH169" i="1"/>
  <c r="EQ184" i="1"/>
  <c r="P184" i="1"/>
  <c r="BN184" i="1"/>
  <c r="EH184" i="1"/>
  <c r="T184" i="1"/>
  <c r="DG184" i="1"/>
  <c r="AE184" i="1"/>
  <c r="DV184" i="1"/>
  <c r="CX184" i="1"/>
  <c r="L184" i="1"/>
  <c r="AU184" i="1"/>
  <c r="BS184" i="1"/>
  <c r="FO184" i="1"/>
  <c r="AJ184" i="1"/>
  <c r="AR184" i="1"/>
  <c r="FP184" i="1"/>
  <c r="CK184" i="1"/>
  <c r="AO184" i="1"/>
  <c r="AA184" i="1"/>
  <c r="DL184" i="1"/>
  <c r="EM184" i="1"/>
  <c r="BC184" i="1"/>
  <c r="FL184" i="1"/>
  <c r="DH184" i="1"/>
  <c r="AQ184" i="1"/>
  <c r="FZ50" i="1"/>
  <c r="EV184" i="1"/>
  <c r="FG184" i="1"/>
  <c r="FA184" i="1"/>
  <c r="U184" i="1"/>
  <c r="CW184" i="1"/>
  <c r="CV184" i="1"/>
  <c r="FX19" i="1"/>
  <c r="FZ19" i="1" s="1"/>
  <c r="FL19" i="1"/>
  <c r="EZ19" i="1"/>
  <c r="EN19" i="1"/>
  <c r="EB19" i="1"/>
  <c r="DP19" i="1"/>
  <c r="DD19" i="1"/>
  <c r="CR19" i="1"/>
  <c r="CF19" i="1"/>
  <c r="BT19" i="1"/>
  <c r="BH19" i="1"/>
  <c r="AV19" i="1"/>
  <c r="AJ19" i="1"/>
  <c r="X19" i="1"/>
  <c r="L19" i="1"/>
  <c r="BV19" i="1"/>
  <c r="CG19" i="1"/>
  <c r="AW19" i="1"/>
  <c r="M19" i="1"/>
  <c r="FW19" i="1"/>
  <c r="FK19" i="1"/>
  <c r="EY19" i="1"/>
  <c r="EM19" i="1"/>
  <c r="EA19" i="1"/>
  <c r="DO19" i="1"/>
  <c r="DC19" i="1"/>
  <c r="CQ19" i="1"/>
  <c r="CE19" i="1"/>
  <c r="BS19" i="1"/>
  <c r="BG19" i="1"/>
  <c r="AU19" i="1"/>
  <c r="AI19" i="1"/>
  <c r="W19" i="1"/>
  <c r="K19" i="1"/>
  <c r="CT19" i="1"/>
  <c r="EC19" i="1"/>
  <c r="FV19" i="1"/>
  <c r="FJ19" i="1"/>
  <c r="EX19" i="1"/>
  <c r="EL19" i="1"/>
  <c r="DZ19" i="1"/>
  <c r="DN19" i="1"/>
  <c r="DB19" i="1"/>
  <c r="CP19" i="1"/>
  <c r="CD19" i="1"/>
  <c r="BR19" i="1"/>
  <c r="BF19" i="1"/>
  <c r="AT19" i="1"/>
  <c r="AH19" i="1"/>
  <c r="V19" i="1"/>
  <c r="J19" i="1"/>
  <c r="CH19" i="1"/>
  <c r="DQ19" i="1"/>
  <c r="FU19" i="1"/>
  <c r="FI19" i="1"/>
  <c r="EW19" i="1"/>
  <c r="EK19" i="1"/>
  <c r="DY19" i="1"/>
  <c r="DM19" i="1"/>
  <c r="DA19" i="1"/>
  <c r="CO19" i="1"/>
  <c r="CC19" i="1"/>
  <c r="BQ19" i="1"/>
  <c r="BE19" i="1"/>
  <c r="AS19" i="1"/>
  <c r="AG19" i="1"/>
  <c r="U19" i="1"/>
  <c r="I19" i="1"/>
  <c r="DR19" i="1"/>
  <c r="FA19" i="1"/>
  <c r="FT19" i="1"/>
  <c r="FH19" i="1"/>
  <c r="EV19" i="1"/>
  <c r="EJ19" i="1"/>
  <c r="DX19" i="1"/>
  <c r="DL19" i="1"/>
  <c r="CZ19" i="1"/>
  <c r="CN19" i="1"/>
  <c r="CB19" i="1"/>
  <c r="BP19" i="1"/>
  <c r="BD19" i="1"/>
  <c r="AR19" i="1"/>
  <c r="AF19" i="1"/>
  <c r="T19" i="1"/>
  <c r="H19" i="1"/>
  <c r="BJ19" i="1"/>
  <c r="BI19" i="1"/>
  <c r="FS19" i="1"/>
  <c r="FG19" i="1"/>
  <c r="EU19" i="1"/>
  <c r="EI19" i="1"/>
  <c r="DW19" i="1"/>
  <c r="DK19" i="1"/>
  <c r="CY19" i="1"/>
  <c r="CM19" i="1"/>
  <c r="CA19" i="1"/>
  <c r="BO19" i="1"/>
  <c r="BC19" i="1"/>
  <c r="AQ19" i="1"/>
  <c r="AE19" i="1"/>
  <c r="S19" i="1"/>
  <c r="G19" i="1"/>
  <c r="DF19" i="1"/>
  <c r="DE19" i="1"/>
  <c r="Y19" i="1"/>
  <c r="FR19" i="1"/>
  <c r="FF19" i="1"/>
  <c r="ET19" i="1"/>
  <c r="EH19" i="1"/>
  <c r="DV19" i="1"/>
  <c r="DJ19" i="1"/>
  <c r="CX19" i="1"/>
  <c r="CL19" i="1"/>
  <c r="BZ19" i="1"/>
  <c r="BN19" i="1"/>
  <c r="BB19" i="1"/>
  <c r="AP19" i="1"/>
  <c r="AD19" i="1"/>
  <c r="R19" i="1"/>
  <c r="C19" i="7" s="1"/>
  <c r="D19" i="7" s="1"/>
  <c r="F19" i="1"/>
  <c r="FB19" i="1"/>
  <c r="AX19" i="1"/>
  <c r="CS19" i="1"/>
  <c r="AK19" i="1"/>
  <c r="FQ19" i="1"/>
  <c r="FE19" i="1"/>
  <c r="ES19" i="1"/>
  <c r="EG19" i="1"/>
  <c r="DU19" i="1"/>
  <c r="DI19" i="1"/>
  <c r="CW19" i="1"/>
  <c r="CK19" i="1"/>
  <c r="BY19" i="1"/>
  <c r="BM19" i="1"/>
  <c r="BA19" i="1"/>
  <c r="AO19" i="1"/>
  <c r="AC19" i="1"/>
  <c r="Q19" i="1"/>
  <c r="E19" i="1"/>
  <c r="ED19" i="1"/>
  <c r="BU19" i="1"/>
  <c r="FP19" i="1"/>
  <c r="FD19" i="1"/>
  <c r="ER19" i="1"/>
  <c r="EF19" i="1"/>
  <c r="DT19" i="1"/>
  <c r="DH19" i="1"/>
  <c r="CV19" i="1"/>
  <c r="CJ19" i="1"/>
  <c r="BX19" i="1"/>
  <c r="BL19" i="1"/>
  <c r="AZ19" i="1"/>
  <c r="AN19" i="1"/>
  <c r="AB19" i="1"/>
  <c r="P19" i="1"/>
  <c r="D19" i="1"/>
  <c r="EP19" i="1"/>
  <c r="AL19" i="1"/>
  <c r="N19" i="1"/>
  <c r="FM19" i="1"/>
  <c r="FO19" i="1"/>
  <c r="FC19" i="1"/>
  <c r="EQ19" i="1"/>
  <c r="EE19" i="1"/>
  <c r="DS19" i="1"/>
  <c r="DG19" i="1"/>
  <c r="CU19" i="1"/>
  <c r="CI19" i="1"/>
  <c r="BW19" i="1"/>
  <c r="BK19" i="1"/>
  <c r="AY19" i="1"/>
  <c r="AM19" i="1"/>
  <c r="AA19" i="1"/>
  <c r="O19" i="1"/>
  <c r="C19" i="1"/>
  <c r="FN19" i="1"/>
  <c r="Z19" i="1"/>
  <c r="EO19" i="1"/>
  <c r="GB162" i="1"/>
  <c r="FZ158" i="1"/>
  <c r="GB94" i="1"/>
  <c r="DZ184" i="1" l="1"/>
  <c r="Z184" i="1"/>
  <c r="BK177" i="1"/>
  <c r="BK179" i="1" s="1"/>
  <c r="DZ177" i="1"/>
  <c r="DZ179" i="1" s="1"/>
  <c r="BK184" i="1"/>
  <c r="H184" i="1"/>
  <c r="Z177" i="1"/>
  <c r="Z179" i="1" s="1"/>
  <c r="AP184" i="1"/>
  <c r="H177" i="1"/>
  <c r="H179" i="1" s="1"/>
  <c r="AJ177" i="1"/>
  <c r="AJ179" i="1" s="1"/>
  <c r="FO177" i="1"/>
  <c r="FO179" i="1" s="1"/>
  <c r="BQ177" i="1"/>
  <c r="BQ179" i="1" s="1"/>
  <c r="FG177" i="1"/>
  <c r="FG179" i="1" s="1"/>
  <c r="DH177" i="1"/>
  <c r="DH179" i="1" s="1"/>
  <c r="AA177" i="1"/>
  <c r="AA179" i="1" s="1"/>
  <c r="AP177" i="1"/>
  <c r="AP179" i="1" s="1"/>
  <c r="DV177" i="1"/>
  <c r="DV179" i="1" s="1"/>
  <c r="FK177" i="1"/>
  <c r="FK179" i="1" s="1"/>
  <c r="FH177" i="1"/>
  <c r="FH179" i="1" s="1"/>
  <c r="FL177" i="1"/>
  <c r="FL179" i="1" s="1"/>
  <c r="AO177" i="1"/>
  <c r="AO179" i="1" s="1"/>
  <c r="BN177" i="1"/>
  <c r="BN179" i="1" s="1"/>
  <c r="EV177" i="1"/>
  <c r="EV179" i="1" s="1"/>
  <c r="BC177" i="1"/>
  <c r="BC179" i="1" s="1"/>
  <c r="BS177" i="1"/>
  <c r="BS179" i="1" s="1"/>
  <c r="AE177" i="1"/>
  <c r="AE179" i="1" s="1"/>
  <c r="FD177" i="1"/>
  <c r="FD179" i="1" s="1"/>
  <c r="EK177" i="1"/>
  <c r="EK179" i="1" s="1"/>
  <c r="F177" i="1"/>
  <c r="F179" i="1" s="1"/>
  <c r="CK177" i="1"/>
  <c r="CK179" i="1" s="1"/>
  <c r="P177" i="1"/>
  <c r="P179" i="1" s="1"/>
  <c r="FP177" i="1"/>
  <c r="FP179" i="1" s="1"/>
  <c r="AU177" i="1"/>
  <c r="AU179" i="1" s="1"/>
  <c r="DG177" i="1"/>
  <c r="DG179" i="1" s="1"/>
  <c r="EM177" i="1"/>
  <c r="EM179" i="1" s="1"/>
  <c r="AR177" i="1"/>
  <c r="AR179" i="1" s="1"/>
  <c r="L177" i="1"/>
  <c r="L179" i="1" s="1"/>
  <c r="T177" i="1"/>
  <c r="T179" i="1" s="1"/>
  <c r="DL177" i="1"/>
  <c r="DL179" i="1" s="1"/>
  <c r="BL177" i="1"/>
  <c r="BL179" i="1" s="1"/>
  <c r="CX177" i="1"/>
  <c r="CX179" i="1" s="1"/>
  <c r="EH177" i="1"/>
  <c r="EH179" i="1" s="1"/>
  <c r="BP184" i="1"/>
  <c r="CI184" i="1"/>
  <c r="AY184" i="1"/>
  <c r="W184" i="1"/>
  <c r="CJ184" i="1"/>
  <c r="CH184" i="1"/>
  <c r="FM184" i="1"/>
  <c r="AI184" i="1"/>
  <c r="FX184" i="1"/>
  <c r="DF184" i="1"/>
  <c r="FZ153" i="1"/>
  <c r="FZ169" i="1"/>
  <c r="GB169" i="1" s="1"/>
  <c r="DF177" i="1" l="1"/>
  <c r="DF179" i="1" s="1"/>
  <c r="W177" i="1"/>
  <c r="W179" i="1" s="1"/>
  <c r="CJ177" i="1"/>
  <c r="CJ179" i="1" s="1"/>
  <c r="AY177" i="1"/>
  <c r="AY179" i="1" s="1"/>
  <c r="FM177" i="1"/>
  <c r="FM179" i="1" s="1"/>
  <c r="CI177" i="1"/>
  <c r="CI179" i="1" s="1"/>
  <c r="FX177" i="1"/>
  <c r="FX179" i="1" s="1"/>
  <c r="AI177" i="1"/>
  <c r="AI179" i="1" s="1"/>
  <c r="CH177" i="1"/>
  <c r="CH179" i="1" s="1"/>
  <c r="BP177" i="1"/>
  <c r="BP179" i="1" s="1"/>
  <c r="FZ184" i="1"/>
  <c r="FY177" i="1" l="1"/>
  <c r="FY179" i="1" s="1"/>
  <c r="FY182" i="1" s="1"/>
  <c r="FZ179" i="1" l="1"/>
  <c r="FY171" i="1" l="1"/>
  <c r="AW164" i="1"/>
  <c r="AW180" i="1" s="1"/>
  <c r="AW182" i="1" s="1"/>
  <c r="CG164" i="1"/>
  <c r="CG166" i="1" s="1"/>
  <c r="DE164" i="1"/>
  <c r="FM164" i="1"/>
  <c r="FM166" i="1" s="1"/>
  <c r="AL164" i="1"/>
  <c r="AL166" i="1" s="1"/>
  <c r="BJ164" i="1"/>
  <c r="BJ166" i="1" s="1"/>
  <c r="CT164" i="1"/>
  <c r="CT166" i="1" s="1"/>
  <c r="DF164" i="1"/>
  <c r="DF166" i="1" s="1"/>
  <c r="FB164" i="1"/>
  <c r="AA164" i="1"/>
  <c r="AA166" i="1" s="1"/>
  <c r="AM164" i="1"/>
  <c r="AM166" i="1" s="1"/>
  <c r="CI164" i="1"/>
  <c r="CI180" i="1" s="1"/>
  <c r="CI182" i="1" s="1"/>
  <c r="DG164" i="1"/>
  <c r="DS164" i="1"/>
  <c r="DS166" i="1" s="1"/>
  <c r="FO164" i="1"/>
  <c r="FO180" i="1" s="1"/>
  <c r="FO182" i="1" s="1"/>
  <c r="D164" i="1"/>
  <c r="D166" i="1" s="1"/>
  <c r="P164" i="1"/>
  <c r="P180" i="1" s="1"/>
  <c r="P182" i="1" s="1"/>
  <c r="AB164" i="1"/>
  <c r="AB180" i="1" s="1"/>
  <c r="AB182" i="1" s="1"/>
  <c r="AN164" i="1"/>
  <c r="AZ164" i="1"/>
  <c r="AZ168" i="1" s="1"/>
  <c r="BL164" i="1"/>
  <c r="BL166" i="1" s="1"/>
  <c r="BX164" i="1"/>
  <c r="BX180" i="1" s="1"/>
  <c r="BX182" i="1" s="1"/>
  <c r="CJ164" i="1"/>
  <c r="CJ166" i="1" s="1"/>
  <c r="CV164" i="1"/>
  <c r="CV168" i="1" s="1"/>
  <c r="DH164" i="1"/>
  <c r="DH166" i="1" s="1"/>
  <c r="DT164" i="1"/>
  <c r="DT166" i="1" s="1"/>
  <c r="EF164" i="1"/>
  <c r="EF166" i="1" s="1"/>
  <c r="ER164" i="1"/>
  <c r="ER180" i="1" s="1"/>
  <c r="ER182" i="1" s="1"/>
  <c r="FD164" i="1"/>
  <c r="FD166" i="1" s="1"/>
  <c r="FP164" i="1"/>
  <c r="FP180" i="1" s="1"/>
  <c r="FP182" i="1" s="1"/>
  <c r="M164" i="1"/>
  <c r="M180" i="1" s="1"/>
  <c r="M182" i="1" s="1"/>
  <c r="CS164" i="1"/>
  <c r="CS180" i="1" s="1"/>
  <c r="CS182" i="1" s="1"/>
  <c r="FA164" i="1"/>
  <c r="FA180" i="1" s="1"/>
  <c r="FA182" i="1" s="1"/>
  <c r="AX164" i="1"/>
  <c r="AX180" i="1" s="1"/>
  <c r="AX182" i="1" s="1"/>
  <c r="ED164" i="1"/>
  <c r="C164" i="1"/>
  <c r="C168" i="1" s="1"/>
  <c r="BK164" i="1"/>
  <c r="BK166" i="1" s="1"/>
  <c r="FC164" i="1"/>
  <c r="FC166" i="1" s="1"/>
  <c r="E164" i="1"/>
  <c r="E180" i="1" s="1"/>
  <c r="E182" i="1" s="1"/>
  <c r="Q164" i="1"/>
  <c r="AC164" i="1"/>
  <c r="AC168" i="1" s="1"/>
  <c r="AO164" i="1"/>
  <c r="BA164" i="1"/>
  <c r="BA166" i="1" s="1"/>
  <c r="BM164" i="1"/>
  <c r="BM166" i="1" s="1"/>
  <c r="BY164" i="1"/>
  <c r="BY168" i="1" s="1"/>
  <c r="CK164" i="1"/>
  <c r="CK180" i="1" s="1"/>
  <c r="CK182" i="1" s="1"/>
  <c r="CW164" i="1"/>
  <c r="CW166" i="1" s="1"/>
  <c r="DI164" i="1"/>
  <c r="DI166" i="1" s="1"/>
  <c r="DU164" i="1"/>
  <c r="DU166" i="1" s="1"/>
  <c r="EG164" i="1"/>
  <c r="EG166" i="1" s="1"/>
  <c r="ES164" i="1"/>
  <c r="ES168" i="1" s="1"/>
  <c r="FE164" i="1"/>
  <c r="FE180" i="1" s="1"/>
  <c r="FE182" i="1" s="1"/>
  <c r="FQ164" i="1"/>
  <c r="FQ166" i="1" s="1"/>
  <c r="BI164" i="1"/>
  <c r="BI180" i="1" s="1"/>
  <c r="BI182" i="1" s="1"/>
  <c r="EC164" i="1"/>
  <c r="EC168" i="1" s="1"/>
  <c r="Z164" i="1"/>
  <c r="Z166" i="1" s="1"/>
  <c r="BV164" i="1"/>
  <c r="BV168" i="1" s="1"/>
  <c r="BV172" i="1" s="1"/>
  <c r="EP164" i="1"/>
  <c r="EP166" i="1" s="1"/>
  <c r="BW164" i="1"/>
  <c r="BW180" i="1" s="1"/>
  <c r="BW182" i="1" s="1"/>
  <c r="EQ164" i="1"/>
  <c r="EQ166" i="1" s="1"/>
  <c r="F164" i="1"/>
  <c r="F166" i="1" s="1"/>
  <c r="R164" i="1"/>
  <c r="R166" i="1" s="1"/>
  <c r="AD164" i="1"/>
  <c r="AD180" i="1" s="1"/>
  <c r="AD182" i="1" s="1"/>
  <c r="AP164" i="1"/>
  <c r="AP166" i="1" s="1"/>
  <c r="BB164" i="1"/>
  <c r="BB166" i="1" s="1"/>
  <c r="BN164" i="1"/>
  <c r="BN166" i="1" s="1"/>
  <c r="BZ164" i="1"/>
  <c r="BZ180" i="1" s="1"/>
  <c r="BZ182" i="1" s="1"/>
  <c r="CL164" i="1"/>
  <c r="CX164" i="1"/>
  <c r="CX166" i="1" s="1"/>
  <c r="DJ164" i="1"/>
  <c r="DJ166" i="1" s="1"/>
  <c r="DV164" i="1"/>
  <c r="DV180" i="1" s="1"/>
  <c r="DV182" i="1" s="1"/>
  <c r="EH164" i="1"/>
  <c r="EH166" i="1" s="1"/>
  <c r="ET164" i="1"/>
  <c r="ET180" i="1" s="1"/>
  <c r="ET182" i="1" s="1"/>
  <c r="FF164" i="1"/>
  <c r="FF166" i="1" s="1"/>
  <c r="FR164" i="1"/>
  <c r="FR180" i="1" s="1"/>
  <c r="FR182" i="1" s="1"/>
  <c r="Y164" i="1"/>
  <c r="Y180" i="1" s="1"/>
  <c r="Y182" i="1" s="1"/>
  <c r="BU164" i="1"/>
  <c r="BU166" i="1" s="1"/>
  <c r="EO164" i="1"/>
  <c r="N164" i="1"/>
  <c r="N166" i="1" s="1"/>
  <c r="CH164" i="1"/>
  <c r="FN164" i="1"/>
  <c r="FN166" i="1" s="1"/>
  <c r="O164" i="1"/>
  <c r="AY164" i="1"/>
  <c r="AY180" i="1" s="1"/>
  <c r="AY182" i="1" s="1"/>
  <c r="CU164" i="1"/>
  <c r="CU166" i="1" s="1"/>
  <c r="EE164" i="1"/>
  <c r="EE168" i="1" s="1"/>
  <c r="G164" i="1"/>
  <c r="G166" i="1" s="1"/>
  <c r="S164" i="1"/>
  <c r="S180" i="1" s="1"/>
  <c r="S182" i="1" s="1"/>
  <c r="AE164" i="1"/>
  <c r="AE166" i="1" s="1"/>
  <c r="AQ164" i="1"/>
  <c r="AQ166" i="1" s="1"/>
  <c r="BC164" i="1"/>
  <c r="BC166" i="1" s="1"/>
  <c r="BO164" i="1"/>
  <c r="BO180" i="1" s="1"/>
  <c r="BO182" i="1" s="1"/>
  <c r="CA164" i="1"/>
  <c r="CA166" i="1" s="1"/>
  <c r="CM164" i="1"/>
  <c r="CM180" i="1" s="1"/>
  <c r="CM182" i="1" s="1"/>
  <c r="CY164" i="1"/>
  <c r="DK164" i="1"/>
  <c r="DK180" i="1" s="1"/>
  <c r="DK182" i="1" s="1"/>
  <c r="DW164" i="1"/>
  <c r="DW180" i="1" s="1"/>
  <c r="DW182" i="1" s="1"/>
  <c r="EI164" i="1"/>
  <c r="EI166" i="1" s="1"/>
  <c r="EU164" i="1"/>
  <c r="FG164" i="1"/>
  <c r="FG166" i="1" s="1"/>
  <c r="FS164" i="1"/>
  <c r="FS180" i="1" s="1"/>
  <c r="FS182" i="1" s="1"/>
  <c r="AK164" i="1"/>
  <c r="DQ164" i="1"/>
  <c r="DR164" i="1"/>
  <c r="DR168" i="1" s="1"/>
  <c r="H164" i="1"/>
  <c r="T164" i="1"/>
  <c r="AF164" i="1"/>
  <c r="AR164" i="1"/>
  <c r="BD164" i="1"/>
  <c r="BP164" i="1"/>
  <c r="CB164" i="1"/>
  <c r="CN164" i="1"/>
  <c r="CN180" i="1" s="1"/>
  <c r="CN182" i="1" s="1"/>
  <c r="CZ164" i="1"/>
  <c r="DL164" i="1"/>
  <c r="DX164" i="1"/>
  <c r="EJ164" i="1"/>
  <c r="EJ168" i="1" s="1"/>
  <c r="EV164" i="1"/>
  <c r="FH164" i="1"/>
  <c r="FH180" i="1" s="1"/>
  <c r="FH182" i="1" s="1"/>
  <c r="FT164" i="1"/>
  <c r="I164" i="1"/>
  <c r="I180" i="1" s="1"/>
  <c r="I182" i="1" s="1"/>
  <c r="U164" i="1"/>
  <c r="U180" i="1" s="1"/>
  <c r="U182" i="1" s="1"/>
  <c r="AG164" i="1"/>
  <c r="AG166" i="1" s="1"/>
  <c r="AS164" i="1"/>
  <c r="BE164" i="1"/>
  <c r="BQ164" i="1"/>
  <c r="CC164" i="1"/>
  <c r="CC168" i="1" s="1"/>
  <c r="CC172" i="1" s="1"/>
  <c r="CO164" i="1"/>
  <c r="DA164" i="1"/>
  <c r="DA168" i="1" s="1"/>
  <c r="DM164" i="1"/>
  <c r="DY164" i="1"/>
  <c r="DY166" i="1" s="1"/>
  <c r="EK164" i="1"/>
  <c r="EW164" i="1"/>
  <c r="EW166" i="1" s="1"/>
  <c r="FI164" i="1"/>
  <c r="FU164" i="1"/>
  <c r="FU166" i="1" s="1"/>
  <c r="J164" i="1"/>
  <c r="V164" i="1"/>
  <c r="V180" i="1" s="1"/>
  <c r="V182" i="1" s="1"/>
  <c r="AH164" i="1"/>
  <c r="AT164" i="1"/>
  <c r="AT168" i="1" s="1"/>
  <c r="AT172" i="1" s="1"/>
  <c r="BF164" i="1"/>
  <c r="BR164" i="1"/>
  <c r="BR180" i="1" s="1"/>
  <c r="BR182" i="1" s="1"/>
  <c r="CD164" i="1"/>
  <c r="CD166" i="1" s="1"/>
  <c r="CP164" i="1"/>
  <c r="CP168" i="1" s="1"/>
  <c r="DB164" i="1"/>
  <c r="DB166" i="1" s="1"/>
  <c r="DN164" i="1"/>
  <c r="DN180" i="1" s="1"/>
  <c r="DN182" i="1" s="1"/>
  <c r="DZ164" i="1"/>
  <c r="EL164" i="1"/>
  <c r="EL166" i="1" s="1"/>
  <c r="EX164" i="1"/>
  <c r="FJ164" i="1"/>
  <c r="FJ166" i="1" s="1"/>
  <c r="FV164" i="1"/>
  <c r="K164" i="1"/>
  <c r="K166" i="1" s="1"/>
  <c r="W164" i="1"/>
  <c r="AI164" i="1"/>
  <c r="AU164" i="1"/>
  <c r="BG164" i="1"/>
  <c r="BG180" i="1" s="1"/>
  <c r="BG182" i="1" s="1"/>
  <c r="BS164" i="1"/>
  <c r="CE164" i="1"/>
  <c r="CE180" i="1" s="1"/>
  <c r="CE182" i="1" s="1"/>
  <c r="CQ164" i="1"/>
  <c r="DC164" i="1"/>
  <c r="DC168" i="1" s="1"/>
  <c r="DO164" i="1"/>
  <c r="EA164" i="1"/>
  <c r="EA166" i="1" s="1"/>
  <c r="EM164" i="1"/>
  <c r="EY164" i="1"/>
  <c r="EY166" i="1" s="1"/>
  <c r="FK164" i="1"/>
  <c r="FW164" i="1"/>
  <c r="FW168" i="1" s="1"/>
  <c r="L164" i="1"/>
  <c r="X164" i="1"/>
  <c r="X166" i="1" s="1"/>
  <c r="AJ164" i="1"/>
  <c r="AJ166" i="1" s="1"/>
  <c r="AV164" i="1"/>
  <c r="AV166" i="1" s="1"/>
  <c r="BH164" i="1"/>
  <c r="BT164" i="1"/>
  <c r="BT168" i="1" s="1"/>
  <c r="BT172" i="1" s="1"/>
  <c r="CF164" i="1"/>
  <c r="CF180" i="1" s="1"/>
  <c r="CF182" i="1" s="1"/>
  <c r="CR164" i="1"/>
  <c r="CR166" i="1" s="1"/>
  <c r="DD164" i="1"/>
  <c r="DD166" i="1" s="1"/>
  <c r="DP164" i="1"/>
  <c r="DP168" i="1" s="1"/>
  <c r="DP172" i="1" s="1"/>
  <c r="EB164" i="1"/>
  <c r="EB168" i="1" s="1"/>
  <c r="EN164" i="1"/>
  <c r="EN166" i="1" s="1"/>
  <c r="EZ164" i="1"/>
  <c r="EZ180" i="1" s="1"/>
  <c r="EZ182" i="1" s="1"/>
  <c r="FL164" i="1"/>
  <c r="FL168" i="1" s="1"/>
  <c r="FL172" i="1" s="1"/>
  <c r="FX164" i="1"/>
  <c r="FX180" i="1" s="1"/>
  <c r="FX182" i="1" s="1"/>
  <c r="K168" i="1" l="1"/>
  <c r="CF166" i="1"/>
  <c r="EA180" i="1"/>
  <c r="EA182" i="1" s="1"/>
  <c r="EB166" i="1"/>
  <c r="CS168" i="1"/>
  <c r="FL166" i="1"/>
  <c r="EE166" i="1"/>
  <c r="EE180" i="1"/>
  <c r="EE182" i="1" s="1"/>
  <c r="AC172" i="1"/>
  <c r="AC180" i="1"/>
  <c r="AC182" i="1" s="1"/>
  <c r="BB168" i="1"/>
  <c r="BB172" i="1" s="1"/>
  <c r="CW180" i="1"/>
  <c r="CW182" i="1" s="1"/>
  <c r="DF168" i="1"/>
  <c r="DF172" i="1" s="1"/>
  <c r="ET168" i="1"/>
  <c r="ET172" i="1" s="1"/>
  <c r="AP168" i="1"/>
  <c r="EC180" i="1"/>
  <c r="EC182" i="1" s="1"/>
  <c r="E166" i="1"/>
  <c r="BZ168" i="1"/>
  <c r="EN180" i="1"/>
  <c r="EN182" i="1" s="1"/>
  <c r="FW180" i="1"/>
  <c r="FW182" i="1" s="1"/>
  <c r="FN168" i="1"/>
  <c r="FN172" i="1" s="1"/>
  <c r="FC180" i="1"/>
  <c r="FC182" i="1" s="1"/>
  <c r="D180" i="1"/>
  <c r="D182" i="1" s="1"/>
  <c r="BU168" i="1"/>
  <c r="BU172" i="1" s="1"/>
  <c r="CR180" i="1"/>
  <c r="CR182" i="1" s="1"/>
  <c r="FQ168" i="1"/>
  <c r="FQ172" i="1" s="1"/>
  <c r="EG180" i="1"/>
  <c r="EG182" i="1" s="1"/>
  <c r="CR168" i="1"/>
  <c r="CR172" i="1" s="1"/>
  <c r="F180" i="1"/>
  <c r="F182" i="1" s="1"/>
  <c r="BA180" i="1"/>
  <c r="BA182" i="1" s="1"/>
  <c r="BT180" i="1"/>
  <c r="BT182" i="1" s="1"/>
  <c r="DV168" i="1"/>
  <c r="DV172" i="1" s="1"/>
  <c r="BW166" i="1"/>
  <c r="DD180" i="1"/>
  <c r="DD182" i="1" s="1"/>
  <c r="AV168" i="1"/>
  <c r="DJ180" i="1"/>
  <c r="DJ182" i="1" s="1"/>
  <c r="EP168" i="1"/>
  <c r="EP172" i="1" s="1"/>
  <c r="ES166" i="1"/>
  <c r="ES180" i="1"/>
  <c r="ES182" i="1" s="1"/>
  <c r="BY166" i="1"/>
  <c r="AY168" i="1"/>
  <c r="AY172" i="1" s="1"/>
  <c r="FR168" i="1"/>
  <c r="FR172" i="1" s="1"/>
  <c r="CX168" i="1"/>
  <c r="CX172" i="1" s="1"/>
  <c r="AD168" i="1"/>
  <c r="AD172" i="1" s="1"/>
  <c r="BV166" i="1"/>
  <c r="BY180" i="1"/>
  <c r="BY182" i="1" s="1"/>
  <c r="DS168" i="1"/>
  <c r="DS172" i="1" s="1"/>
  <c r="BJ180" i="1"/>
  <c r="BJ182" i="1" s="1"/>
  <c r="DC166" i="1"/>
  <c r="EN168" i="1"/>
  <c r="EN172" i="1" s="1"/>
  <c r="FG168" i="1"/>
  <c r="FG172" i="1" s="1"/>
  <c r="AQ168" i="1"/>
  <c r="AQ172" i="1" s="1"/>
  <c r="FF180" i="1"/>
  <c r="FF182" i="1" s="1"/>
  <c r="R180" i="1"/>
  <c r="R182" i="1" s="1"/>
  <c r="BM168" i="1"/>
  <c r="BM172" i="1" s="1"/>
  <c r="DU180" i="1"/>
  <c r="DU182" i="1" s="1"/>
  <c r="BK180" i="1"/>
  <c r="BK182" i="1" s="1"/>
  <c r="CI166" i="1"/>
  <c r="FM180" i="1"/>
  <c r="FM182" i="1" s="1"/>
  <c r="DP166" i="1"/>
  <c r="AZ172" i="1"/>
  <c r="EI168" i="1"/>
  <c r="EI172" i="1" s="1"/>
  <c r="BN168" i="1"/>
  <c r="BN172" i="1" s="1"/>
  <c r="DI180" i="1"/>
  <c r="DI182" i="1" s="1"/>
  <c r="DP180" i="1"/>
  <c r="DP182" i="1" s="1"/>
  <c r="BT166" i="1"/>
  <c r="N168" i="1"/>
  <c r="N172" i="1" s="1"/>
  <c r="EQ180" i="1"/>
  <c r="EQ182" i="1" s="1"/>
  <c r="AX168" i="1"/>
  <c r="DT180" i="1"/>
  <c r="DT182" i="1" s="1"/>
  <c r="AA180" i="1"/>
  <c r="AA182" i="1" s="1"/>
  <c r="CG180" i="1"/>
  <c r="CG182" i="1" s="1"/>
  <c r="BH168" i="1"/>
  <c r="BH172" i="1" s="1"/>
  <c r="BH180" i="1"/>
  <c r="BH182" i="1" s="1"/>
  <c r="BH166" i="1"/>
  <c r="EM168" i="1"/>
  <c r="EM172" i="1" s="1"/>
  <c r="EM180" i="1"/>
  <c r="EM182" i="1" s="1"/>
  <c r="CQ180" i="1"/>
  <c r="CQ182" i="1" s="1"/>
  <c r="CQ166" i="1"/>
  <c r="CQ168" i="1"/>
  <c r="CQ172" i="1" s="1"/>
  <c r="AI180" i="1"/>
  <c r="AI182" i="1" s="1"/>
  <c r="AT166" i="1"/>
  <c r="AT180" i="1"/>
  <c r="AT182" i="1" s="1"/>
  <c r="FI168" i="1"/>
  <c r="FI172" i="1" s="1"/>
  <c r="FI166" i="1"/>
  <c r="FI180" i="1"/>
  <c r="FI182" i="1" s="1"/>
  <c r="FH168" i="1"/>
  <c r="FH172" i="1" s="1"/>
  <c r="FH166" i="1"/>
  <c r="CN166" i="1"/>
  <c r="CN168" i="1"/>
  <c r="CN172" i="1" s="1"/>
  <c r="DA172" i="1"/>
  <c r="DA180" i="1"/>
  <c r="DA182" i="1" s="1"/>
  <c r="AS168" i="1"/>
  <c r="AS172" i="1" s="1"/>
  <c r="AS180" i="1"/>
  <c r="AS182" i="1" s="1"/>
  <c r="AS166" i="1"/>
  <c r="CB166" i="1"/>
  <c r="CB180" i="1"/>
  <c r="CB182" i="1" s="1"/>
  <c r="CB168" i="1"/>
  <c r="CB172" i="1" s="1"/>
  <c r="DQ166" i="1"/>
  <c r="DQ168" i="1"/>
  <c r="DQ172" i="1" s="1"/>
  <c r="DQ180" i="1"/>
  <c r="DQ182" i="1" s="1"/>
  <c r="CV172" i="1"/>
  <c r="L180" i="1"/>
  <c r="L182" i="1" s="1"/>
  <c r="L168" i="1"/>
  <c r="L172" i="1" s="1"/>
  <c r="CP166" i="1"/>
  <c r="CP180" i="1"/>
  <c r="CP182" i="1" s="1"/>
  <c r="AH180" i="1"/>
  <c r="AH182" i="1" s="1"/>
  <c r="AH168" i="1"/>
  <c r="AH172" i="1" s="1"/>
  <c r="AH166" i="1"/>
  <c r="DA166" i="1"/>
  <c r="BP180" i="1"/>
  <c r="BP182" i="1" s="1"/>
  <c r="BP166" i="1"/>
  <c r="BP168" i="1"/>
  <c r="BP172" i="1" s="1"/>
  <c r="AK168" i="1"/>
  <c r="AK172" i="1" s="1"/>
  <c r="AK180" i="1"/>
  <c r="AK182" i="1" s="1"/>
  <c r="BE180" i="1"/>
  <c r="BE182" i="1" s="1"/>
  <c r="BE168" i="1"/>
  <c r="BE172" i="1" s="1"/>
  <c r="W180" i="1"/>
  <c r="W182" i="1" s="1"/>
  <c r="W168" i="1"/>
  <c r="W172" i="1" s="1"/>
  <c r="W166" i="1"/>
  <c r="CP172" i="1"/>
  <c r="CO180" i="1"/>
  <c r="CO182" i="1" s="1"/>
  <c r="CO168" i="1"/>
  <c r="CO172" i="1" s="1"/>
  <c r="EV168" i="1"/>
  <c r="EV172" i="1" s="1"/>
  <c r="EV180" i="1"/>
  <c r="EV182" i="1" s="1"/>
  <c r="EV166" i="1"/>
  <c r="AK166" i="1"/>
  <c r="CE168" i="1"/>
  <c r="CE172" i="1" s="1"/>
  <c r="EW180" i="1"/>
  <c r="EW182" i="1" s="1"/>
  <c r="EW168" i="1"/>
  <c r="EW172" i="1" s="1"/>
  <c r="FX168" i="1"/>
  <c r="FX172" i="1" s="1"/>
  <c r="EZ166" i="1"/>
  <c r="EB172" i="1"/>
  <c r="DD168" i="1"/>
  <c r="DD172" i="1" s="1"/>
  <c r="FW172" i="1"/>
  <c r="EA168" i="1"/>
  <c r="CE166" i="1"/>
  <c r="EL168" i="1"/>
  <c r="EL172" i="1" s="1"/>
  <c r="EL180" i="1"/>
  <c r="EL182" i="1" s="1"/>
  <c r="CD168" i="1"/>
  <c r="CD172" i="1" s="1"/>
  <c r="CD180" i="1"/>
  <c r="CD182" i="1" s="1"/>
  <c r="CO166" i="1"/>
  <c r="AG168" i="1"/>
  <c r="AG172" i="1" s="1"/>
  <c r="AG180" i="1"/>
  <c r="AG182" i="1" s="1"/>
  <c r="EJ166" i="1"/>
  <c r="EJ180" i="1"/>
  <c r="EJ182" i="1" s="1"/>
  <c r="BD166" i="1"/>
  <c r="BD168" i="1"/>
  <c r="BD172" i="1" s="1"/>
  <c r="BD180" i="1"/>
  <c r="BD182" i="1" s="1"/>
  <c r="EM166" i="1"/>
  <c r="FX166" i="1"/>
  <c r="EB180" i="1"/>
  <c r="EB182" i="1" s="1"/>
  <c r="CF168" i="1"/>
  <c r="CF172" i="1" s="1"/>
  <c r="FW166" i="1"/>
  <c r="EA172" i="1"/>
  <c r="BS168" i="1"/>
  <c r="BS172" i="1" s="1"/>
  <c r="BS180" i="1"/>
  <c r="BS182" i="1" s="1"/>
  <c r="V168" i="1"/>
  <c r="V172" i="1" s="1"/>
  <c r="EK168" i="1"/>
  <c r="EK172" i="1" s="1"/>
  <c r="EK166" i="1"/>
  <c r="EK180" i="1"/>
  <c r="EK182" i="1" s="1"/>
  <c r="AR166" i="1"/>
  <c r="AR180" i="1"/>
  <c r="AR182" i="1" s="1"/>
  <c r="DB180" i="1"/>
  <c r="DB182" i="1" s="1"/>
  <c r="DB168" i="1"/>
  <c r="DB172" i="1" s="1"/>
  <c r="EX168" i="1"/>
  <c r="EX172" i="1" s="1"/>
  <c r="EX180" i="1"/>
  <c r="EX182" i="1" s="1"/>
  <c r="EX166" i="1"/>
  <c r="EZ168" i="1"/>
  <c r="EZ172" i="1" s="1"/>
  <c r="AJ168" i="1"/>
  <c r="AJ172" i="1" s="1"/>
  <c r="AJ180" i="1"/>
  <c r="AJ182" i="1" s="1"/>
  <c r="FK180" i="1"/>
  <c r="FK182" i="1" s="1"/>
  <c r="FK168" i="1"/>
  <c r="FK172" i="1" s="1"/>
  <c r="FK166" i="1"/>
  <c r="DO180" i="1"/>
  <c r="DO182" i="1" s="1"/>
  <c r="DO166" i="1"/>
  <c r="DO168" i="1"/>
  <c r="DO172" i="1" s="1"/>
  <c r="BS166" i="1"/>
  <c r="K180" i="1"/>
  <c r="K182" i="1" s="1"/>
  <c r="K172" i="1"/>
  <c r="DZ168" i="1"/>
  <c r="DZ172" i="1" s="1"/>
  <c r="DZ166" i="1"/>
  <c r="DZ180" i="1"/>
  <c r="DZ182" i="1" s="1"/>
  <c r="V166" i="1"/>
  <c r="CC180" i="1"/>
  <c r="CC182" i="1" s="1"/>
  <c r="CC166" i="1"/>
  <c r="EJ172" i="1"/>
  <c r="AR168" i="1"/>
  <c r="AR172" i="1" s="1"/>
  <c r="L166" i="1"/>
  <c r="AV180" i="1"/>
  <c r="AV182" i="1" s="1"/>
  <c r="AV172" i="1"/>
  <c r="FL180" i="1"/>
  <c r="FL182" i="1" s="1"/>
  <c r="BR168" i="1"/>
  <c r="BR172" i="1" s="1"/>
  <c r="BR166" i="1"/>
  <c r="J180" i="1"/>
  <c r="J182" i="1" s="1"/>
  <c r="J168" i="1"/>
  <c r="J172" i="1" s="1"/>
  <c r="J166" i="1"/>
  <c r="DX180" i="1"/>
  <c r="DX182" i="1" s="1"/>
  <c r="DX168" i="1"/>
  <c r="DX172" i="1" s="1"/>
  <c r="DX166" i="1"/>
  <c r="AF180" i="1"/>
  <c r="AF182" i="1" s="1"/>
  <c r="AF168" i="1"/>
  <c r="AF172" i="1" s="1"/>
  <c r="AF166" i="1"/>
  <c r="FJ180" i="1"/>
  <c r="FJ182" i="1" s="1"/>
  <c r="EY180" i="1"/>
  <c r="EY182" i="1" s="1"/>
  <c r="DC180" i="1"/>
  <c r="DC182" i="1" s="1"/>
  <c r="BG168" i="1"/>
  <c r="BG172" i="1" s="1"/>
  <c r="BG166" i="1"/>
  <c r="FV168" i="1"/>
  <c r="FV172" i="1" s="1"/>
  <c r="FV180" i="1"/>
  <c r="FV182" i="1" s="1"/>
  <c r="FV166" i="1"/>
  <c r="DY168" i="1"/>
  <c r="DY172" i="1" s="1"/>
  <c r="DY180" i="1"/>
  <c r="DY182" i="1" s="1"/>
  <c r="BQ168" i="1"/>
  <c r="BQ172" i="1" s="1"/>
  <c r="BQ166" i="1"/>
  <c r="BQ180" i="1"/>
  <c r="BQ182" i="1" s="1"/>
  <c r="DL168" i="1"/>
  <c r="DL172" i="1" s="1"/>
  <c r="DL180" i="1"/>
  <c r="DL182" i="1" s="1"/>
  <c r="DL166" i="1"/>
  <c r="T180" i="1"/>
  <c r="T182" i="1" s="1"/>
  <c r="T166" i="1"/>
  <c r="T168" i="1"/>
  <c r="T172" i="1" s="1"/>
  <c r="DN168" i="1"/>
  <c r="DN172" i="1" s="1"/>
  <c r="BF168" i="1"/>
  <c r="BF172" i="1" s="1"/>
  <c r="BF166" i="1"/>
  <c r="BF180" i="1"/>
  <c r="BF182" i="1" s="1"/>
  <c r="I168" i="1"/>
  <c r="I172" i="1" s="1"/>
  <c r="DR166" i="1"/>
  <c r="DR180" i="1"/>
  <c r="DR182" i="1" s="1"/>
  <c r="DR172" i="1"/>
  <c r="AI168" i="1"/>
  <c r="AI172" i="1" s="1"/>
  <c r="AI166" i="1"/>
  <c r="X168" i="1"/>
  <c r="X172" i="1" s="1"/>
  <c r="X180" i="1"/>
  <c r="X182" i="1" s="1"/>
  <c r="EY168" i="1"/>
  <c r="EY172" i="1" s="1"/>
  <c r="DC172" i="1"/>
  <c r="AU180" i="1"/>
  <c r="AU182" i="1" s="1"/>
  <c r="AU168" i="1"/>
  <c r="AU172" i="1" s="1"/>
  <c r="AU166" i="1"/>
  <c r="FJ168" i="1"/>
  <c r="FJ172" i="1" s="1"/>
  <c r="DN166" i="1"/>
  <c r="FU168" i="1"/>
  <c r="FU172" i="1" s="1"/>
  <c r="FU180" i="1"/>
  <c r="FU182" i="1" s="1"/>
  <c r="DM168" i="1"/>
  <c r="DM172" i="1" s="1"/>
  <c r="DM166" i="1"/>
  <c r="DM180" i="1"/>
  <c r="DM182" i="1" s="1"/>
  <c r="BE166" i="1"/>
  <c r="I166" i="1"/>
  <c r="CZ180" i="1"/>
  <c r="CZ182" i="1" s="1"/>
  <c r="CZ166" i="1"/>
  <c r="CZ168" i="1"/>
  <c r="CZ172" i="1" s="1"/>
  <c r="H168" i="1"/>
  <c r="H172" i="1" s="1"/>
  <c r="H180" i="1"/>
  <c r="H182" i="1" s="1"/>
  <c r="H166" i="1"/>
  <c r="DK166" i="1"/>
  <c r="CM168" i="1"/>
  <c r="BO166" i="1"/>
  <c r="S166" i="1"/>
  <c r="FG180" i="1"/>
  <c r="FG182" i="1" s="1"/>
  <c r="EI180" i="1"/>
  <c r="EI182" i="1" s="1"/>
  <c r="DK168" i="1"/>
  <c r="DK172" i="1" s="1"/>
  <c r="CM172" i="1"/>
  <c r="BO168" i="1"/>
  <c r="BO172" i="1" s="1"/>
  <c r="AQ180" i="1"/>
  <c r="AQ182" i="1" s="1"/>
  <c r="S168" i="1"/>
  <c r="S172" i="1" s="1"/>
  <c r="FN180" i="1"/>
  <c r="FN182" i="1" s="1"/>
  <c r="N180" i="1"/>
  <c r="N182" i="1" s="1"/>
  <c r="BU180" i="1"/>
  <c r="BU182" i="1" s="1"/>
  <c r="CX180" i="1"/>
  <c r="CX182" i="1" s="1"/>
  <c r="BZ172" i="1"/>
  <c r="BB180" i="1"/>
  <c r="BB182" i="1" s="1"/>
  <c r="F168" i="1"/>
  <c r="F172" i="1" s="1"/>
  <c r="BW168" i="1"/>
  <c r="BW172" i="1" s="1"/>
  <c r="BV180" i="1"/>
  <c r="BV182" i="1" s="1"/>
  <c r="EC172" i="1"/>
  <c r="FQ180" i="1"/>
  <c r="FQ182" i="1" s="1"/>
  <c r="DU168" i="1"/>
  <c r="DU172" i="1" s="1"/>
  <c r="CW168" i="1"/>
  <c r="CW172" i="1" s="1"/>
  <c r="BA168" i="1"/>
  <c r="BA172" i="1" s="1"/>
  <c r="E168" i="1"/>
  <c r="E172" i="1" s="1"/>
  <c r="BK168" i="1"/>
  <c r="BK172" i="1" s="1"/>
  <c r="AX172" i="1"/>
  <c r="CS172" i="1"/>
  <c r="CV180" i="1"/>
  <c r="CV182" i="1" s="1"/>
  <c r="AZ166" i="1"/>
  <c r="CI168" i="1"/>
  <c r="CI172" i="1" s="1"/>
  <c r="C180" i="1"/>
  <c r="CM166" i="1"/>
  <c r="EE172" i="1"/>
  <c r="AY166" i="1"/>
  <c r="FR166" i="1"/>
  <c r="ET166" i="1"/>
  <c r="DV166" i="1"/>
  <c r="BZ166" i="1"/>
  <c r="AD166" i="1"/>
  <c r="EC166" i="1"/>
  <c r="ES172" i="1"/>
  <c r="BY172" i="1"/>
  <c r="AC166" i="1"/>
  <c r="AX166" i="1"/>
  <c r="CS166" i="1"/>
  <c r="FP166" i="1"/>
  <c r="ER166" i="1"/>
  <c r="DT168" i="1"/>
  <c r="DT172" i="1" s="1"/>
  <c r="BX166" i="1"/>
  <c r="AZ180" i="1"/>
  <c r="AZ182" i="1" s="1"/>
  <c r="AB166" i="1"/>
  <c r="D168" i="1"/>
  <c r="DS180" i="1"/>
  <c r="DS182" i="1" s="1"/>
  <c r="AA168" i="1"/>
  <c r="AA172" i="1" s="1"/>
  <c r="DF180" i="1"/>
  <c r="DF182" i="1" s="1"/>
  <c r="BJ168" i="1"/>
  <c r="BJ172" i="1" s="1"/>
  <c r="FM168" i="1"/>
  <c r="FM172" i="1" s="1"/>
  <c r="CG168" i="1"/>
  <c r="CG172" i="1" s="1"/>
  <c r="FS168" i="1"/>
  <c r="FS172" i="1" s="1"/>
  <c r="EU166" i="1"/>
  <c r="DW166" i="1"/>
  <c r="CY180" i="1"/>
  <c r="CY182" i="1" s="1"/>
  <c r="CA180" i="1"/>
  <c r="CA182" i="1" s="1"/>
  <c r="BC168" i="1"/>
  <c r="BC172" i="1" s="1"/>
  <c r="AE180" i="1"/>
  <c r="AE182" i="1" s="1"/>
  <c r="G180" i="1"/>
  <c r="G182" i="1" s="1"/>
  <c r="CU168" i="1"/>
  <c r="CU172" i="1" s="1"/>
  <c r="O168" i="1"/>
  <c r="O172" i="1" s="1"/>
  <c r="CH180" i="1"/>
  <c r="CH182" i="1" s="1"/>
  <c r="EO166" i="1"/>
  <c r="Y168" i="1"/>
  <c r="Y172" i="1" s="1"/>
  <c r="FF168" i="1"/>
  <c r="FF172" i="1" s="1"/>
  <c r="EH180" i="1"/>
  <c r="EH182" i="1" s="1"/>
  <c r="DJ168" i="1"/>
  <c r="DJ172" i="1" s="1"/>
  <c r="CL166" i="1"/>
  <c r="BN180" i="1"/>
  <c r="BN182" i="1" s="1"/>
  <c r="AP180" i="1"/>
  <c r="AP182" i="1" s="1"/>
  <c r="R168" i="1"/>
  <c r="R172" i="1" s="1"/>
  <c r="EQ168" i="1"/>
  <c r="EQ172" i="1" s="1"/>
  <c r="EP180" i="1"/>
  <c r="EP182" i="1" s="1"/>
  <c r="Z180" i="1"/>
  <c r="Z182" i="1" s="1"/>
  <c r="BI166" i="1"/>
  <c r="FE166" i="1"/>
  <c r="EG168" i="1"/>
  <c r="EG172" i="1" s="1"/>
  <c r="DI168" i="1"/>
  <c r="DI172" i="1" s="1"/>
  <c r="CK168" i="1"/>
  <c r="CK172" i="1" s="1"/>
  <c r="BM180" i="1"/>
  <c r="BM182" i="1" s="1"/>
  <c r="AO166" i="1"/>
  <c r="Q168" i="1"/>
  <c r="Q172" i="1" s="1"/>
  <c r="FC168" i="1"/>
  <c r="FC172" i="1" s="1"/>
  <c r="C166" i="1"/>
  <c r="FP168" i="1"/>
  <c r="FP172" i="1" s="1"/>
  <c r="ER168" i="1"/>
  <c r="ER172" i="1" s="1"/>
  <c r="CV166" i="1"/>
  <c r="BX168" i="1"/>
  <c r="BX172" i="1" s="1"/>
  <c r="AB168" i="1"/>
  <c r="AB172" i="1" s="1"/>
  <c r="FZ164" i="1"/>
  <c r="U168" i="1"/>
  <c r="U172" i="1" s="1"/>
  <c r="FT166" i="1"/>
  <c r="EU180" i="1"/>
  <c r="EU182" i="1" s="1"/>
  <c r="DW168" i="1"/>
  <c r="DW172" i="1" s="1"/>
  <c r="BC180" i="1"/>
  <c r="BC182" i="1" s="1"/>
  <c r="O166" i="1"/>
  <c r="EO180" i="1"/>
  <c r="EO182" i="1" s="1"/>
  <c r="Y166" i="1"/>
  <c r="CL180" i="1"/>
  <c r="CL182" i="1" s="1"/>
  <c r="BI168" i="1"/>
  <c r="BI172" i="1" s="1"/>
  <c r="FE168" i="1"/>
  <c r="FE172" i="1" s="1"/>
  <c r="CK166" i="1"/>
  <c r="AO180" i="1"/>
  <c r="AO182" i="1" s="1"/>
  <c r="Q180" i="1"/>
  <c r="Q182" i="1" s="1"/>
  <c r="ED166" i="1"/>
  <c r="FA166" i="1"/>
  <c r="M166" i="1"/>
  <c r="FD168" i="1"/>
  <c r="FD172" i="1" s="1"/>
  <c r="EF180" i="1"/>
  <c r="EF182" i="1" s="1"/>
  <c r="DH180" i="1"/>
  <c r="DH182" i="1" s="1"/>
  <c r="CJ180" i="1"/>
  <c r="CJ182" i="1" s="1"/>
  <c r="BL180" i="1"/>
  <c r="BL182" i="1" s="1"/>
  <c r="AN180" i="1"/>
  <c r="AN182" i="1" s="1"/>
  <c r="P166" i="1"/>
  <c r="FO168" i="1"/>
  <c r="FO172" i="1" s="1"/>
  <c r="DG168" i="1"/>
  <c r="DG172" i="1" s="1"/>
  <c r="AM168" i="1"/>
  <c r="AM172" i="1" s="1"/>
  <c r="FB168" i="1"/>
  <c r="FB172" i="1" s="1"/>
  <c r="CT180" i="1"/>
  <c r="CT182" i="1" s="1"/>
  <c r="AL168" i="1"/>
  <c r="AL172" i="1" s="1"/>
  <c r="DE166" i="1"/>
  <c r="AW166" i="1"/>
  <c r="FS166" i="1"/>
  <c r="CY166" i="1"/>
  <c r="CA168" i="1"/>
  <c r="CA172" i="1" s="1"/>
  <c r="AE168" i="1"/>
  <c r="AE172" i="1" s="1"/>
  <c r="G168" i="1"/>
  <c r="G172" i="1" s="1"/>
  <c r="CU180" i="1"/>
  <c r="CU182" i="1" s="1"/>
  <c r="O180" i="1"/>
  <c r="O182" i="1" s="1"/>
  <c r="CH166" i="1"/>
  <c r="FT180" i="1"/>
  <c r="U166" i="1"/>
  <c r="FT168" i="1"/>
  <c r="FT172" i="1" s="1"/>
  <c r="EU168" i="1"/>
  <c r="EU172" i="1" s="1"/>
  <c r="CY168" i="1"/>
  <c r="CY172" i="1" s="1"/>
  <c r="CH168" i="1"/>
  <c r="CH172" i="1" s="1"/>
  <c r="EO168" i="1"/>
  <c r="EO172" i="1" s="1"/>
  <c r="EH168" i="1"/>
  <c r="EH172" i="1" s="1"/>
  <c r="CL168" i="1"/>
  <c r="CL172" i="1" s="1"/>
  <c r="AP172" i="1"/>
  <c r="Z168" i="1"/>
  <c r="Z172" i="1" s="1"/>
  <c r="AO168" i="1"/>
  <c r="AO172" i="1" s="1"/>
  <c r="Q166" i="1"/>
  <c r="ED180" i="1"/>
  <c r="ED182" i="1" s="1"/>
  <c r="FA168" i="1"/>
  <c r="FA172" i="1" s="1"/>
  <c r="M168" i="1"/>
  <c r="M172" i="1" s="1"/>
  <c r="P168" i="1"/>
  <c r="P172" i="1" s="1"/>
  <c r="DG166" i="1"/>
  <c r="FB166" i="1"/>
  <c r="AL180" i="1"/>
  <c r="AL182" i="1" s="1"/>
  <c r="DE180" i="1"/>
  <c r="DE182" i="1" s="1"/>
  <c r="AW168" i="1"/>
  <c r="AW172" i="1" s="1"/>
  <c r="FD180" i="1"/>
  <c r="FD182" i="1" s="1"/>
  <c r="EF168" i="1"/>
  <c r="EF172" i="1" s="1"/>
  <c r="DH168" i="1"/>
  <c r="DH172" i="1" s="1"/>
  <c r="CJ168" i="1"/>
  <c r="CJ172" i="1" s="1"/>
  <c r="BL168" i="1"/>
  <c r="BL172" i="1" s="1"/>
  <c r="AN166" i="1"/>
  <c r="FO166" i="1"/>
  <c r="DG180" i="1"/>
  <c r="DG182" i="1" s="1"/>
  <c r="AM180" i="1"/>
  <c r="AM182" i="1" s="1"/>
  <c r="FB180" i="1"/>
  <c r="FB182" i="1" s="1"/>
  <c r="CT168" i="1"/>
  <c r="CT172" i="1" s="1"/>
  <c r="C172" i="1"/>
  <c r="ED168" i="1"/>
  <c r="ED172" i="1" s="1"/>
  <c r="AN168" i="1"/>
  <c r="AN172" i="1" s="1"/>
  <c r="DE168" i="1"/>
  <c r="DE172" i="1" s="1"/>
  <c r="FZ168" i="1" l="1"/>
  <c r="GB168" i="1" s="1"/>
  <c r="D172" i="1"/>
  <c r="FT182" i="1"/>
  <c r="FT185" i="1"/>
  <c r="C182" i="1"/>
  <c r="FZ182" i="1" s="1"/>
  <c r="FZ180" i="1"/>
  <c r="FZ166" i="1"/>
  <c r="GB16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Christel, Mary Lynn</author>
  </authors>
  <commentList>
    <comment ref="AD48" authorId="0" shapeId="0" xr:uid="{2EA2C5B8-6855-4045-8D28-0FAAFDC4307F}">
      <text>
        <r>
          <rPr>
            <b/>
            <sz val="9"/>
            <color indexed="81"/>
            <rFont val="Tahoma"/>
            <family val="2"/>
          </rPr>
          <t>Christel, Mary Lynn: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Tim Kahle</author>
    <author>Christel, Mary Lynn</author>
  </authors>
  <commentList>
    <comment ref="C40" authorId="0" shapeId="0" xr:uid="{1E401D2C-7BCE-40A4-B832-020DA4236BBA}">
      <text>
        <r>
          <rPr>
            <b/>
            <sz val="9"/>
            <color indexed="81"/>
            <rFont val="Tahoma"/>
            <family val="2"/>
          </rPr>
          <t>Enter calculated number from cell C37.</t>
        </r>
      </text>
    </comment>
    <comment ref="AD80" authorId="1" shapeId="0" xr:uid="{BF53981F-C6A8-4B3D-B3BC-5FEC1B8C30BD}">
      <text>
        <r>
          <rPr>
            <b/>
            <sz val="9"/>
            <color indexed="81"/>
            <rFont val="Tahoma"/>
            <family val="2"/>
          </rPr>
          <t>Christel, Mary Lynn: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Tim Kahle</author>
    <author>Christel, Mary Lynn</author>
  </authors>
  <commentList>
    <comment ref="C40" authorId="0" shapeId="0" xr:uid="{1D03F143-685D-44F3-9A00-464832EDA8F1}">
      <text>
        <r>
          <rPr>
            <b/>
            <sz val="9"/>
            <color indexed="81"/>
            <rFont val="Tahoma"/>
            <family val="2"/>
          </rPr>
          <t>Enter calculated number from cell C37.</t>
        </r>
      </text>
    </comment>
    <comment ref="AD80" authorId="1" shapeId="0" xr:uid="{57910699-9645-465C-9FBC-6E13A0F0B5A1}">
      <text>
        <r>
          <rPr>
            <b/>
            <sz val="9"/>
            <color indexed="81"/>
            <rFont val="Tahoma"/>
            <family val="2"/>
          </rPr>
          <t>Christel, Mary Lynn: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<sst xmlns="http://schemas.openxmlformats.org/spreadsheetml/2006/main" count="4129" uniqueCount="1142">
  <si>
    <t>Inflation Rate</t>
  </si>
  <si>
    <t>0010</t>
  </si>
  <si>
    <t>0020</t>
  </si>
  <si>
    <t>0030</t>
  </si>
  <si>
    <t>0040</t>
  </si>
  <si>
    <t>0050</t>
  </si>
  <si>
    <t>0060</t>
  </si>
  <si>
    <t>0070</t>
  </si>
  <si>
    <t>0100</t>
  </si>
  <si>
    <t>0110</t>
  </si>
  <si>
    <t>0120</t>
  </si>
  <si>
    <t>0123</t>
  </si>
  <si>
    <t>0130</t>
  </si>
  <si>
    <t>0140</t>
  </si>
  <si>
    <t>0170</t>
  </si>
  <si>
    <t>0180</t>
  </si>
  <si>
    <t>0190</t>
  </si>
  <si>
    <t>0220</t>
  </si>
  <si>
    <t>0230</t>
  </si>
  <si>
    <t>0240</t>
  </si>
  <si>
    <t>0250</t>
  </si>
  <si>
    <t>0260</t>
  </si>
  <si>
    <t>0270</t>
  </si>
  <si>
    <t>0290</t>
  </si>
  <si>
    <t>0310</t>
  </si>
  <si>
    <t>0470</t>
  </si>
  <si>
    <t>0480</t>
  </si>
  <si>
    <t>0490</t>
  </si>
  <si>
    <t>0500</t>
  </si>
  <si>
    <t>0510</t>
  </si>
  <si>
    <t>0520</t>
  </si>
  <si>
    <t>0540</t>
  </si>
  <si>
    <t>0550</t>
  </si>
  <si>
    <t>0560</t>
  </si>
  <si>
    <t>0580</t>
  </si>
  <si>
    <t>0640</t>
  </si>
  <si>
    <t>0740</t>
  </si>
  <si>
    <t>0770</t>
  </si>
  <si>
    <t>0860</t>
  </si>
  <si>
    <t>0870</t>
  </si>
  <si>
    <t>0880</t>
  </si>
  <si>
    <t>0890</t>
  </si>
  <si>
    <t>0900</t>
  </si>
  <si>
    <t>0910</t>
  </si>
  <si>
    <t>0920</t>
  </si>
  <si>
    <t>0930</t>
  </si>
  <si>
    <t>0940</t>
  </si>
  <si>
    <t>0950</t>
  </si>
  <si>
    <t>0960</t>
  </si>
  <si>
    <t>0970</t>
  </si>
  <si>
    <t>0980</t>
  </si>
  <si>
    <t>0990</t>
  </si>
  <si>
    <t>1000</t>
  </si>
  <si>
    <t>1010</t>
  </si>
  <si>
    <t>1020</t>
  </si>
  <si>
    <t>1030</t>
  </si>
  <si>
    <t>1040</t>
  </si>
  <si>
    <t>1050</t>
  </si>
  <si>
    <t>1060</t>
  </si>
  <si>
    <t>1070</t>
  </si>
  <si>
    <t>1080</t>
  </si>
  <si>
    <t>1110</t>
  </si>
  <si>
    <t>1120</t>
  </si>
  <si>
    <t>1130</t>
  </si>
  <si>
    <t>1140</t>
  </si>
  <si>
    <t>1150</t>
  </si>
  <si>
    <t>1160</t>
  </si>
  <si>
    <t>1180</t>
  </si>
  <si>
    <t>1195</t>
  </si>
  <si>
    <t>1220</t>
  </si>
  <si>
    <t>1330</t>
  </si>
  <si>
    <t>1340</t>
  </si>
  <si>
    <t>1350</t>
  </si>
  <si>
    <t>1360</t>
  </si>
  <si>
    <t>1380</t>
  </si>
  <si>
    <t>1390</t>
  </si>
  <si>
    <t>1400</t>
  </si>
  <si>
    <t>1410</t>
  </si>
  <si>
    <t>1420</t>
  </si>
  <si>
    <t>1430</t>
  </si>
  <si>
    <t>1440</t>
  </si>
  <si>
    <t>1450</t>
  </si>
  <si>
    <t>1460</t>
  </si>
  <si>
    <t>1480</t>
  </si>
  <si>
    <t>1490</t>
  </si>
  <si>
    <t>1500</t>
  </si>
  <si>
    <t>1510</t>
  </si>
  <si>
    <t>1520</t>
  </si>
  <si>
    <t>1530</t>
  </si>
  <si>
    <t>1540</t>
  </si>
  <si>
    <t>1550</t>
  </si>
  <si>
    <t>1560</t>
  </si>
  <si>
    <t>1570</t>
  </si>
  <si>
    <t>1580</t>
  </si>
  <si>
    <t>1590</t>
  </si>
  <si>
    <t>1600</t>
  </si>
  <si>
    <t>1620</t>
  </si>
  <si>
    <t>1750</t>
  </si>
  <si>
    <t>1760</t>
  </si>
  <si>
    <t>1780</t>
  </si>
  <si>
    <t>1790</t>
  </si>
  <si>
    <t>1810</t>
  </si>
  <si>
    <t>1828</t>
  </si>
  <si>
    <t>1850</t>
  </si>
  <si>
    <t>1860</t>
  </si>
  <si>
    <t>1870</t>
  </si>
  <si>
    <t>1980</t>
  </si>
  <si>
    <t>1990</t>
  </si>
  <si>
    <t>2000</t>
  </si>
  <si>
    <t>2010</t>
  </si>
  <si>
    <t>2020</t>
  </si>
  <si>
    <t>2035</t>
  </si>
  <si>
    <t>2055</t>
  </si>
  <si>
    <t>2070</t>
  </si>
  <si>
    <t>2180</t>
  </si>
  <si>
    <t>2190</t>
  </si>
  <si>
    <t>2395</t>
  </si>
  <si>
    <t>2405</t>
  </si>
  <si>
    <t>2505</t>
  </si>
  <si>
    <t>2515</t>
  </si>
  <si>
    <t>2520</t>
  </si>
  <si>
    <t>2530</t>
  </si>
  <si>
    <t>2535</t>
  </si>
  <si>
    <t>2540</t>
  </si>
  <si>
    <t>2560</t>
  </si>
  <si>
    <t>2570</t>
  </si>
  <si>
    <t>2580</t>
  </si>
  <si>
    <t>2590</t>
  </si>
  <si>
    <t>2600</t>
  </si>
  <si>
    <t>2610</t>
  </si>
  <si>
    <t>2620</t>
  </si>
  <si>
    <t>2630</t>
  </si>
  <si>
    <t>2640</t>
  </si>
  <si>
    <t>2650</t>
  </si>
  <si>
    <t>2660</t>
  </si>
  <si>
    <t>2670</t>
  </si>
  <si>
    <t>2680</t>
  </si>
  <si>
    <t>2690</t>
  </si>
  <si>
    <t>2700</t>
  </si>
  <si>
    <t>2710</t>
  </si>
  <si>
    <t>2720</t>
  </si>
  <si>
    <t>2730</t>
  </si>
  <si>
    <t>2740</t>
  </si>
  <si>
    <t>2750</t>
  </si>
  <si>
    <t>2760</t>
  </si>
  <si>
    <t>2770</t>
  </si>
  <si>
    <t>2780</t>
  </si>
  <si>
    <t>2790</t>
  </si>
  <si>
    <t>2800</t>
  </si>
  <si>
    <t>2810</t>
  </si>
  <si>
    <t>2820</t>
  </si>
  <si>
    <t>2830</t>
  </si>
  <si>
    <t>2840</t>
  </si>
  <si>
    <t>2862</t>
  </si>
  <si>
    <t>2865</t>
  </si>
  <si>
    <t>3000</t>
  </si>
  <si>
    <t>3010</t>
  </si>
  <si>
    <t>3020</t>
  </si>
  <si>
    <t>3030</t>
  </si>
  <si>
    <t>3040</t>
  </si>
  <si>
    <t>3050</t>
  </si>
  <si>
    <t>3060</t>
  </si>
  <si>
    <t>3070</t>
  </si>
  <si>
    <t>3080</t>
  </si>
  <si>
    <t>3085</t>
  </si>
  <si>
    <t>3090</t>
  </si>
  <si>
    <t>3100</t>
  </si>
  <si>
    <t>3110</t>
  </si>
  <si>
    <t>3120</t>
  </si>
  <si>
    <t>3130</t>
  </si>
  <si>
    <t>3140</t>
  </si>
  <si>
    <t>3145</t>
  </si>
  <si>
    <t>3146</t>
  </si>
  <si>
    <t>3147</t>
  </si>
  <si>
    <t>3148</t>
  </si>
  <si>
    <t>3200</t>
  </si>
  <si>
    <t>3210</t>
  </si>
  <si>
    <t>3220</t>
  </si>
  <si>
    <t>3230</t>
  </si>
  <si>
    <t>8001</t>
  </si>
  <si>
    <t>ADAMS</t>
  </si>
  <si>
    <t>ALAMOSA</t>
  </si>
  <si>
    <t>ARAPAHOE</t>
  </si>
  <si>
    <t>ARCHULETA</t>
  </si>
  <si>
    <t>BACA</t>
  </si>
  <si>
    <t>BENT</t>
  </si>
  <si>
    <t>BOULDER</t>
  </si>
  <si>
    <t>CHAFFEE</t>
  </si>
  <si>
    <t>CHEYENNE</t>
  </si>
  <si>
    <t>CLEAR CREEK</t>
  </si>
  <si>
    <t>CONEJOS</t>
  </si>
  <si>
    <t>COSTILLA</t>
  </si>
  <si>
    <t>CROWLEY</t>
  </si>
  <si>
    <t>CUSTER</t>
  </si>
  <si>
    <t>DELTA</t>
  </si>
  <si>
    <t>DENVER</t>
  </si>
  <si>
    <t>DOLORES</t>
  </si>
  <si>
    <t>DOUGLAS</t>
  </si>
  <si>
    <t>EAGLE</t>
  </si>
  <si>
    <t>ELBERT</t>
  </si>
  <si>
    <t>EL PASO</t>
  </si>
  <si>
    <t>FREMONT</t>
  </si>
  <si>
    <t>GARFIELD</t>
  </si>
  <si>
    <t>GILPIN</t>
  </si>
  <si>
    <t>GRAND</t>
  </si>
  <si>
    <t>GUNNISON</t>
  </si>
  <si>
    <t>HINSDALE</t>
  </si>
  <si>
    <t>HUERFANO</t>
  </si>
  <si>
    <t>JACKSON</t>
  </si>
  <si>
    <t>JEFFERSON</t>
  </si>
  <si>
    <t>KIOWA</t>
  </si>
  <si>
    <t>KIT CARSON</t>
  </si>
  <si>
    <t>LAKE</t>
  </si>
  <si>
    <t>LA PLATA</t>
  </si>
  <si>
    <t>LARIMER</t>
  </si>
  <si>
    <t>LAS ANIMAS</t>
  </si>
  <si>
    <t>LINCOLN</t>
  </si>
  <si>
    <t>LOGAN</t>
  </si>
  <si>
    <t>MESA</t>
  </si>
  <si>
    <t>MINERAL</t>
  </si>
  <si>
    <t>MOFFAT</t>
  </si>
  <si>
    <t>MONTEZUMA</t>
  </si>
  <si>
    <t>MONTROSE</t>
  </si>
  <si>
    <t>MORGAN</t>
  </si>
  <si>
    <t>OTERO</t>
  </si>
  <si>
    <t>OURAY</t>
  </si>
  <si>
    <t>PARK</t>
  </si>
  <si>
    <t>PHILLIPS</t>
  </si>
  <si>
    <t>PITKIN</t>
  </si>
  <si>
    <t>PROWERS</t>
  </si>
  <si>
    <t>PUEBLO</t>
  </si>
  <si>
    <t>RIO BLANCO</t>
  </si>
  <si>
    <t>RIO GRANDE</t>
  </si>
  <si>
    <t>ROUTT</t>
  </si>
  <si>
    <t>SAGUACHE</t>
  </si>
  <si>
    <t>SAN JUAN</t>
  </si>
  <si>
    <t>SAN MIGUEL</t>
  </si>
  <si>
    <t>SEDGWICK</t>
  </si>
  <si>
    <t>SUMMIT</t>
  </si>
  <si>
    <t>TELLER</t>
  </si>
  <si>
    <t>WASHINGTON</t>
  </si>
  <si>
    <t>WELD</t>
  </si>
  <si>
    <t>YUMA</t>
  </si>
  <si>
    <t>MAPLETON 1</t>
  </si>
  <si>
    <t>ADAMS 12 FIVE STAR SCHOOLS</t>
  </si>
  <si>
    <t>ADAMS COUNTY 14</t>
  </si>
  <si>
    <t>SCHOOL DISTRICT 27J</t>
  </si>
  <si>
    <t>BENNETT 29J</t>
  </si>
  <si>
    <t>STRASBURG 31J</t>
  </si>
  <si>
    <t>WESTMINSTER 50</t>
  </si>
  <si>
    <t>ALAMOSA RE-11J</t>
  </si>
  <si>
    <t>SANGRE DE CRISTO RE-22J</t>
  </si>
  <si>
    <t>ENGLEWOOD 1</t>
  </si>
  <si>
    <t>SHERIDAN 2</t>
  </si>
  <si>
    <t>CHERRY CREEK 5</t>
  </si>
  <si>
    <t>LITTLETON 6</t>
  </si>
  <si>
    <t>DEER TRAIL 26J</t>
  </si>
  <si>
    <t>ADAMS-ARAPAHOE 28J</t>
  </si>
  <si>
    <t>BYERS 32J</t>
  </si>
  <si>
    <t>ARCHULETA COUNTY 50 JT</t>
  </si>
  <si>
    <t>WALSH RE-1</t>
  </si>
  <si>
    <t>PRITCHETT RE-3</t>
  </si>
  <si>
    <t>SPRINGFIELD RE-4</t>
  </si>
  <si>
    <t>VILAS RE-5</t>
  </si>
  <si>
    <t>CAMPO RE-6</t>
  </si>
  <si>
    <t>LAS ANIMAS RE-1</t>
  </si>
  <si>
    <t>MC CLAVE RE-2</t>
  </si>
  <si>
    <t>ST VRAIN VALLEY RE 1J</t>
  </si>
  <si>
    <t>BOULDER VALLEY RE 2</t>
  </si>
  <si>
    <t>BUENA VISTA R-31</t>
  </si>
  <si>
    <t>SALIDA R-32</t>
  </si>
  <si>
    <t>KIT CARSON R-1</t>
  </si>
  <si>
    <t>CHEYENNE COUNTY RE-5</t>
  </si>
  <si>
    <t>CLEAR CREEK RE-1</t>
  </si>
  <si>
    <t>NORTH CONEJOS RE-1J</t>
  </si>
  <si>
    <t>SANFORD 6J</t>
  </si>
  <si>
    <t>SOUTH CONEJOS RE-10</t>
  </si>
  <si>
    <t>CENTENNIAL R-1</t>
  </si>
  <si>
    <t>SIERRA GRANDE R-30</t>
  </si>
  <si>
    <t>CROWLEY COUNTY RE-1-J</t>
  </si>
  <si>
    <t>CUSTER COUNTY SCHOOL DISTRICT C-1</t>
  </si>
  <si>
    <t>DELTA COUNTY 50(J)</t>
  </si>
  <si>
    <t>DENVER COUNTY 1</t>
  </si>
  <si>
    <t>DOLORES COUNTY RE NO.2</t>
  </si>
  <si>
    <t>DOUGLAS COUNTY RE 1</t>
  </si>
  <si>
    <t>EAGLE COUNTY RE 50</t>
  </si>
  <si>
    <t>ELIZABETH SCHOOL DISTRICT</t>
  </si>
  <si>
    <t>KIOWA C-2</t>
  </si>
  <si>
    <t>BIG SANDY 100J</t>
  </si>
  <si>
    <t>ELBERT 200</t>
  </si>
  <si>
    <t>AGATE 300</t>
  </si>
  <si>
    <t>CALHAN RJ-1</t>
  </si>
  <si>
    <t>HARRISON 2</t>
  </si>
  <si>
    <t>WIDEFIELD 3</t>
  </si>
  <si>
    <t>FOUNTAIN 8</t>
  </si>
  <si>
    <t>COLORADO SPRINGS 11</t>
  </si>
  <si>
    <t>CHEYENNE MOUNTAIN 12</t>
  </si>
  <si>
    <t>MANITOU SPRINGS 14</t>
  </si>
  <si>
    <t>ACADEMY 20</t>
  </si>
  <si>
    <t>ELLICOTT 22</t>
  </si>
  <si>
    <t>PEYTON 23 JT</t>
  </si>
  <si>
    <t>HANOVER 28</t>
  </si>
  <si>
    <t>LEWIS-PALMER 38</t>
  </si>
  <si>
    <t>FALCON 49</t>
  </si>
  <si>
    <t>EDISON 54 JT</t>
  </si>
  <si>
    <t>MIAMI/YODER 60 JT</t>
  </si>
  <si>
    <t>CANON CITY RE-1</t>
  </si>
  <si>
    <t>FREMONT RE-2</t>
  </si>
  <si>
    <t>COTOPAXI RE-3</t>
  </si>
  <si>
    <t>ROARING FORK RE-1</t>
  </si>
  <si>
    <t>GARFIELD RE-2</t>
  </si>
  <si>
    <t>GARFIELD 16</t>
  </si>
  <si>
    <t>GILPIN COUNTY RE-1</t>
  </si>
  <si>
    <t>WEST GRAND 1-JT</t>
  </si>
  <si>
    <t>EAST GRAND 2</t>
  </si>
  <si>
    <t>GUNNISON WATERSHED RE1J</t>
  </si>
  <si>
    <t>HINSDALE COUNTY RE 1</t>
  </si>
  <si>
    <t>HUERFANO RE-1</t>
  </si>
  <si>
    <t>LA VETA RE-2</t>
  </si>
  <si>
    <t xml:space="preserve">NORTH PARK R-1 </t>
  </si>
  <si>
    <t>JEFFERSON COUNTY R-1</t>
  </si>
  <si>
    <t>EADS RE-1</t>
  </si>
  <si>
    <t>PLAINVIEW RE-2</t>
  </si>
  <si>
    <t>ARRIBA-FLAGLER C-20</t>
  </si>
  <si>
    <t>HI-PLAINS R-23</t>
  </si>
  <si>
    <t>STRATTON R-4</t>
  </si>
  <si>
    <t>BETHUNE R-5</t>
  </si>
  <si>
    <t>BURLINGTON RE-6J</t>
  </si>
  <si>
    <t>LAKE COUNTY R-1</t>
  </si>
  <si>
    <t>DURANGO 9-R</t>
  </si>
  <si>
    <t>BAYFIELD 10 JT-R</t>
  </si>
  <si>
    <t>IGNACIO 11 JT</t>
  </si>
  <si>
    <t>POUDRE R-1</t>
  </si>
  <si>
    <t>THOMPSON R2-J</t>
  </si>
  <si>
    <t>ESTES PARK R-3</t>
  </si>
  <si>
    <t>TRINIDAD 1</t>
  </si>
  <si>
    <t>PRIMERO REORGANIZED 2</t>
  </si>
  <si>
    <t>HOEHNE REORGANIZED 3</t>
  </si>
  <si>
    <t>AGUILAR REORGANIZED 6</t>
  </si>
  <si>
    <t>BRANSON REORGANIZED 82</t>
  </si>
  <si>
    <t>KIM REORGANIZED 88</t>
  </si>
  <si>
    <t>GENOA-HUGO C113</t>
  </si>
  <si>
    <t>LIMON RE-4J</t>
  </si>
  <si>
    <t>KARVAL RE-23</t>
  </si>
  <si>
    <t>VALLEY RE-1</t>
  </si>
  <si>
    <t>FRENCHMAN RE-3</t>
  </si>
  <si>
    <t>BUFFALO RE-4J</t>
  </si>
  <si>
    <t>PLATEAU RE-5</t>
  </si>
  <si>
    <t>DE BEQUE 49JT</t>
  </si>
  <si>
    <t>PLATEAU VALLEY 50</t>
  </si>
  <si>
    <t>MESA COUNTY VALLEY 51</t>
  </si>
  <si>
    <t>CREEDE SCHOOL DISTRICT</t>
  </si>
  <si>
    <t>MOFFAT COUNTY RE:NO 1</t>
  </si>
  <si>
    <t>MONTEZUMA-CORTEZ RE-1</t>
  </si>
  <si>
    <t>DOLORES RE-4A</t>
  </si>
  <si>
    <t>MANCOS RE-6</t>
  </si>
  <si>
    <t>MONTROSE COUNTY RE-1J</t>
  </si>
  <si>
    <t>WEST END RE-2</t>
  </si>
  <si>
    <t>BRUSH RE-2(J)</t>
  </si>
  <si>
    <t>FORT MORGAN RE-3</t>
  </si>
  <si>
    <t>WELDON VALLEY RE-20(J)</t>
  </si>
  <si>
    <t>WIGGINS RE-50(J)</t>
  </si>
  <si>
    <t>EAST OTERO R-1</t>
  </si>
  <si>
    <t>ROCKY FORD R-2</t>
  </si>
  <si>
    <t>MANZANOLA 3J</t>
  </si>
  <si>
    <t>FOWLER R-4J</t>
  </si>
  <si>
    <t>CHERAW 31</t>
  </si>
  <si>
    <t>SWINK 33</t>
  </si>
  <si>
    <t>OURAY R-1</t>
  </si>
  <si>
    <t>RIDGWAY R-2</t>
  </si>
  <si>
    <t>PLATTE CANYON 1</t>
  </si>
  <si>
    <t>PARK COUNTY RE-2</t>
  </si>
  <si>
    <t>HOLYOKE RE-1J</t>
  </si>
  <si>
    <t>HAXTUN RE-2J</t>
  </si>
  <si>
    <t>ASPEN 1</t>
  </si>
  <si>
    <t>GRANADA RE-1</t>
  </si>
  <si>
    <t>LAMAR RE-2</t>
  </si>
  <si>
    <t>HOLLY RE-3</t>
  </si>
  <si>
    <t>WILEY RE-13 JT</t>
  </si>
  <si>
    <t>PUEBLO CITY 60</t>
  </si>
  <si>
    <t>PUEBLO COUNTY 70</t>
  </si>
  <si>
    <t>MEEKER RE1</t>
  </si>
  <si>
    <t>RANGELY RE-4</t>
  </si>
  <si>
    <t>DEL NORTE C-7</t>
  </si>
  <si>
    <t>MONTE VISTA C-8</t>
  </si>
  <si>
    <t>SARGENT RE-33J</t>
  </si>
  <si>
    <t>HAYDEN RE-1</t>
  </si>
  <si>
    <t>STEAMBOAT SPRINGS RE-2</t>
  </si>
  <si>
    <t>SOUTH ROUTT RE 3</t>
  </si>
  <si>
    <t>MOUNTAIN VALLEY RE 1</t>
  </si>
  <si>
    <t>MOFFAT 2</t>
  </si>
  <si>
    <t>CENTER 26 JT</t>
  </si>
  <si>
    <t>SILVERTON 1</t>
  </si>
  <si>
    <t>TELLURIDE R-1</t>
  </si>
  <si>
    <t>NORWOOD R-2J</t>
  </si>
  <si>
    <t>JULESBURG RE-1</t>
  </si>
  <si>
    <t>REVERE SCHOOL DISTRICT</t>
  </si>
  <si>
    <t>SUMMIT RE-1</t>
  </si>
  <si>
    <t>CRIPPLE CREEK-VICTOR RE-1</t>
  </si>
  <si>
    <t>WOODLAND PARK RE-2</t>
  </si>
  <si>
    <t>AKRON R-1</t>
  </si>
  <si>
    <t>ARICKAREE R-2</t>
  </si>
  <si>
    <t>OTIS R-3</t>
  </si>
  <si>
    <t>LONE STAR 101</t>
  </si>
  <si>
    <t>WOODLIN R-104</t>
  </si>
  <si>
    <t>WELD COUNTY RE-1</t>
  </si>
  <si>
    <t>EATON RE-2</t>
  </si>
  <si>
    <t>WELD COUNTY SCHOOL DISTRICT RE-3J</t>
  </si>
  <si>
    <t>WINDSOR RE-4</t>
  </si>
  <si>
    <t>JOHNSTOWN-MILLIKEN RE-5J</t>
  </si>
  <si>
    <t>GREELEY 6</t>
  </si>
  <si>
    <t>PLATTE VALLEY RE-7</t>
  </si>
  <si>
    <t>WELD COUNTY S/D RE-8</t>
  </si>
  <si>
    <t>AULT-HIGHLAND RE-9</t>
  </si>
  <si>
    <t>BRIGGSDALE RE-10</t>
  </si>
  <si>
    <t>PRAIRIE RE-11</t>
  </si>
  <si>
    <t>PAWNEE RE-12</t>
  </si>
  <si>
    <t>YUMA 1</t>
  </si>
  <si>
    <t>WRAY RD-2</t>
  </si>
  <si>
    <t>IDALIA RJ-3</t>
  </si>
  <si>
    <t>LIBERTY J-4</t>
  </si>
  <si>
    <t>CHARTER SCHOOL INSTITUTE</t>
  </si>
  <si>
    <t>TOTALS</t>
  </si>
  <si>
    <t>V1</t>
  </si>
  <si>
    <t>V1.1</t>
  </si>
  <si>
    <t>V1.2</t>
  </si>
  <si>
    <t>V3</t>
  </si>
  <si>
    <t>V4</t>
  </si>
  <si>
    <t>V4.1</t>
  </si>
  <si>
    <t>V4.2</t>
  </si>
  <si>
    <t>V5</t>
  </si>
  <si>
    <t>V6</t>
  </si>
  <si>
    <t>V7</t>
  </si>
  <si>
    <t>V8</t>
  </si>
  <si>
    <t>V9</t>
  </si>
  <si>
    <t>V10</t>
  </si>
  <si>
    <t>V11</t>
  </si>
  <si>
    <t>V12</t>
  </si>
  <si>
    <t>V13</t>
  </si>
  <si>
    <t>FY24 October FTE Count (minus OODS, Online)</t>
  </si>
  <si>
    <t>V14</t>
  </si>
  <si>
    <t>FY23 October FTE Count (minus OODS, Online)</t>
  </si>
  <si>
    <t>V15</t>
  </si>
  <si>
    <t>V16</t>
  </si>
  <si>
    <t>V18</t>
  </si>
  <si>
    <t>V19</t>
  </si>
  <si>
    <t>V19.1</t>
  </si>
  <si>
    <t>V19.2</t>
  </si>
  <si>
    <t>V20</t>
  </si>
  <si>
    <t>V20.6</t>
  </si>
  <si>
    <t>V21</t>
  </si>
  <si>
    <t>TAXES</t>
  </si>
  <si>
    <t>V30</t>
  </si>
  <si>
    <t>V31</t>
  </si>
  <si>
    <t>V32</t>
  </si>
  <si>
    <t>V33</t>
  </si>
  <si>
    <t xml:space="preserve"> </t>
  </si>
  <si>
    <t>V50</t>
  </si>
  <si>
    <t>V51</t>
  </si>
  <si>
    <t>V52</t>
  </si>
  <si>
    <t>V53</t>
  </si>
  <si>
    <t>V54</t>
  </si>
  <si>
    <t>V55</t>
  </si>
  <si>
    <t>V56</t>
  </si>
  <si>
    <t>OTHER</t>
  </si>
  <si>
    <t>V64</t>
  </si>
  <si>
    <t>FY 95 Hold Harmless Amount (FY 95 year stays constant)</t>
  </si>
  <si>
    <t>V65</t>
  </si>
  <si>
    <t>FY 95 Excess Hold Harmless Revenue (FY 95 year stays constant)</t>
  </si>
  <si>
    <t>V66</t>
  </si>
  <si>
    <t>Voter Approved Override Amount</t>
  </si>
  <si>
    <t>FY 02 Cost of Living Amount (FY 02 year stays constant)</t>
  </si>
  <si>
    <t>Maximum Override (Sum of 25% Total program &amp; COL, minus SOT)</t>
  </si>
  <si>
    <t>FUNDED PUPIL COUNT</t>
  </si>
  <si>
    <t>FC1</t>
  </si>
  <si>
    <t>FC2</t>
  </si>
  <si>
    <t>FC3</t>
  </si>
  <si>
    <t>FC4</t>
  </si>
  <si>
    <t>FC5</t>
  </si>
  <si>
    <t>FC5.1</t>
  </si>
  <si>
    <t>FC6.5</t>
  </si>
  <si>
    <t>FY6.6</t>
  </si>
  <si>
    <t>FC7</t>
  </si>
  <si>
    <t>FC7.5</t>
  </si>
  <si>
    <t>FC7.6</t>
  </si>
  <si>
    <t>FC8</t>
  </si>
  <si>
    <t>FC8.5</t>
  </si>
  <si>
    <t>FC9</t>
  </si>
  <si>
    <t>FC10</t>
  </si>
  <si>
    <t>FC11</t>
  </si>
  <si>
    <t/>
  </si>
  <si>
    <t>AR1</t>
  </si>
  <si>
    <t>AR2</t>
  </si>
  <si>
    <t>AR3</t>
  </si>
  <si>
    <t>AR4</t>
  </si>
  <si>
    <t>AR5</t>
  </si>
  <si>
    <t>AR6</t>
  </si>
  <si>
    <t>AR7</t>
  </si>
  <si>
    <t>AR8</t>
  </si>
  <si>
    <t>EL1</t>
  </si>
  <si>
    <t>EL2</t>
  </si>
  <si>
    <t>EL3</t>
  </si>
  <si>
    <t>SPED2</t>
  </si>
  <si>
    <t>City: Small</t>
  </si>
  <si>
    <t>Rural: Distant</t>
  </si>
  <si>
    <t>Town: Remote</t>
  </si>
  <si>
    <t>Rural: Remote</t>
  </si>
  <si>
    <t>City: Large</t>
  </si>
  <si>
    <t>Rural: Fringe</t>
  </si>
  <si>
    <t>Town: Distant</t>
  </si>
  <si>
    <t>Town: Fringe</t>
  </si>
  <si>
    <t>TABOR FORMULA FUNDING</t>
  </si>
  <si>
    <t>TB1</t>
  </si>
  <si>
    <t>TB2</t>
  </si>
  <si>
    <t>TB3</t>
  </si>
  <si>
    <t>(line FC9 minus line V12) divided by line V12</t>
  </si>
  <si>
    <t>TB4</t>
  </si>
  <si>
    <t>TOTAL FORMULA FUNDING</t>
  </si>
  <si>
    <t>TF1</t>
  </si>
  <si>
    <t>TF2</t>
  </si>
  <si>
    <t>TF3</t>
  </si>
  <si>
    <t>TF4</t>
  </si>
  <si>
    <t>TF5</t>
  </si>
  <si>
    <t>TF6</t>
  </si>
  <si>
    <t>TF7</t>
  </si>
  <si>
    <t>TF8</t>
  </si>
  <si>
    <t>Formula Funding using 459 Size Factor</t>
  </si>
  <si>
    <t>else enter 999,999,999.00</t>
  </si>
  <si>
    <t>TF9</t>
  </si>
  <si>
    <t>Subtotal Formula Funding</t>
  </si>
  <si>
    <t>TF10</t>
  </si>
  <si>
    <t>Maximum Total Formula Funding</t>
  </si>
  <si>
    <t>TF11</t>
  </si>
  <si>
    <t>TF12</t>
  </si>
  <si>
    <t xml:space="preserve">enter the lesser of lines TF8, TF9 or TF10 </t>
  </si>
  <si>
    <t>TF13</t>
  </si>
  <si>
    <t>TOTAL PER-PUPIL FORMULA FUNDING</t>
  </si>
  <si>
    <t>AMOUNT OF FUNDING BEYOND TABOR FORMULA (FOR DISTRICTS WHO HAVE NOT PASSED A TABOR ELECTION)</t>
  </si>
  <si>
    <t>AF1</t>
  </si>
  <si>
    <t>If line TB4 equals line TF11 and line V63 is not equal to</t>
  </si>
  <si>
    <t>888,888,888.88 - go to line AF2, else go to line TP1</t>
  </si>
  <si>
    <t>AF2</t>
  </si>
  <si>
    <t>Formula Funding</t>
  </si>
  <si>
    <t>enter the lesser of lines TF8 or TF9</t>
  </si>
  <si>
    <t>AF3</t>
  </si>
  <si>
    <t>AF4</t>
  </si>
  <si>
    <t>AF5</t>
  </si>
  <si>
    <t>Funding Beyond TABOR Formula (CALC)</t>
  </si>
  <si>
    <t>enter the lesser of</t>
  </si>
  <si>
    <t>(line AF2 minus line AF3) or</t>
  </si>
  <si>
    <t>(line AF4 minus line AF3) - if negative enter zero</t>
  </si>
  <si>
    <t>AF6</t>
  </si>
  <si>
    <t>Funding Beyond TABOR Formula (FINAL)</t>
  </si>
  <si>
    <t>enter the lesser of lines V63 or AF5</t>
  </si>
  <si>
    <t>TOTAL PROGRAM FUNDING</t>
  </si>
  <si>
    <t>TP1</t>
  </si>
  <si>
    <t>TP2</t>
  </si>
  <si>
    <t>TP3</t>
  </si>
  <si>
    <t>MILL LEVY</t>
  </si>
  <si>
    <t>ML1</t>
  </si>
  <si>
    <t>Mill Levy from prior year plus tax credit</t>
  </si>
  <si>
    <t>ML2</t>
  </si>
  <si>
    <t>Mill Levy to buyout Total Program Funding</t>
  </si>
  <si>
    <t>(line TP3 minus (line FC9 times line V26) minus</t>
  </si>
  <si>
    <t>line V30) divided by line V31</t>
  </si>
  <si>
    <t>ML3</t>
  </si>
  <si>
    <t>Mill Levy at TABOR maximum</t>
  </si>
  <si>
    <t>(line V33 times (1 plus line TB2 plus line TB3))</t>
  </si>
  <si>
    <t>divided by line V31</t>
  </si>
  <si>
    <t>ML4</t>
  </si>
  <si>
    <t>Equalized Mill Levy  (CALC)</t>
  </si>
  <si>
    <t>enter the lesser of lines ML1, ML2, ML3</t>
  </si>
  <si>
    <t>ML5</t>
  </si>
  <si>
    <t>Equalized Mill Levy (ADJUST)</t>
  </si>
  <si>
    <t>ML6</t>
  </si>
  <si>
    <t>EQUALIZED MILL LEVY (FINAL)</t>
  </si>
  <si>
    <t>ML7</t>
  </si>
  <si>
    <t>Total Program Reserve Mills Calculated</t>
  </si>
  <si>
    <t>CATEGORICAL BUYOUT MILL LEVY</t>
  </si>
  <si>
    <t>CB1</t>
  </si>
  <si>
    <t>CB2</t>
  </si>
  <si>
    <t>Mill levy to buyout categorical programs</t>
  </si>
  <si>
    <t>CB3</t>
  </si>
  <si>
    <t>Categorical Buyout Mill Levy (CALC)</t>
  </si>
  <si>
    <t>enter the lesser of line CB2 or (line ML1 minus line ML6)</t>
  </si>
  <si>
    <t>or (line ML3 minus line ML6)</t>
  </si>
  <si>
    <t>CB4</t>
  </si>
  <si>
    <t xml:space="preserve">Categorical Buyout Mill Levy (ADJUST) </t>
  </si>
  <si>
    <t>CB5</t>
  </si>
  <si>
    <t>CATEGORICAL BUYOUT MILL LEVY (FINAL)</t>
  </si>
  <si>
    <t>GRAND TOTAL PROGRAM FUNDING</t>
  </si>
  <si>
    <t>GT1</t>
  </si>
  <si>
    <t>GT2</t>
  </si>
  <si>
    <t>GT3</t>
  </si>
  <si>
    <t>GT4</t>
  </si>
  <si>
    <t>STATE SHARE</t>
  </si>
  <si>
    <t>GT5</t>
  </si>
  <si>
    <t>CATEGORICAL BUYOUT MILL LEVY REVENUE</t>
  </si>
  <si>
    <t>GT6</t>
  </si>
  <si>
    <t>TOTAL PROGRAM PER-PUPIL FUNDING</t>
  </si>
  <si>
    <t>GT7</t>
  </si>
  <si>
    <t>BUDGET STABILIZATION FACTOR</t>
  </si>
  <si>
    <t>BUDGET STABILIZATION FACTOR TOTAL PROGRAM FUNDING</t>
  </si>
  <si>
    <t>GT7.1</t>
  </si>
  <si>
    <t>TOTAL PROGRAM</t>
  </si>
  <si>
    <t>GT7.2</t>
  </si>
  <si>
    <t>PROPERTY TAXES</t>
  </si>
  <si>
    <t>GT7.3</t>
  </si>
  <si>
    <t>SPECIFIC OWNERSHIP TAXES</t>
  </si>
  <si>
    <t>GT7.4</t>
  </si>
  <si>
    <t>GT7.5</t>
  </si>
  <si>
    <t>REQUIRED CATEGORICAL BUYOUT FROM TOTAL PROGRAM</t>
  </si>
  <si>
    <t>GT7.6</t>
  </si>
  <si>
    <t>PER PUPIL FUNDING AFTER BUDGET STABILIZATION FACTOR</t>
  </si>
  <si>
    <t>TOTAL PROGRAM FUNDING CHARTER INSTITUTE</t>
  </si>
  <si>
    <t>GT8</t>
  </si>
  <si>
    <t>Adjusted district In-school per pupil funding</t>
  </si>
  <si>
    <t>GT9</t>
  </si>
  <si>
    <t>District On-line per pupil funding</t>
  </si>
  <si>
    <t>GT10</t>
  </si>
  <si>
    <t>Charter School Institute Total Program Funding</t>
  </si>
  <si>
    <t>GT11</t>
  </si>
  <si>
    <t>DISTRICT'S ADJUSTED TOTAL PROGRAM FUNDING (GT1 plus GT10)</t>
  </si>
  <si>
    <t>GT12</t>
  </si>
  <si>
    <t>GT13</t>
  </si>
  <si>
    <t>GT14</t>
  </si>
  <si>
    <t xml:space="preserve">DISTRICT'S ADJUSTED STATE SHARE </t>
  </si>
  <si>
    <t>RQUIRED CATEGORICAL BUYOUT FROM TOTAL PROGRAM</t>
  </si>
  <si>
    <t>TOTAL PROPERTY TAX MILL LEVIES</t>
  </si>
  <si>
    <t>TM1</t>
  </si>
  <si>
    <t>TM2</t>
  </si>
  <si>
    <t>TM3</t>
  </si>
  <si>
    <t>Hold Harmless Override</t>
  </si>
  <si>
    <t>line V64 divided by line V31</t>
  </si>
  <si>
    <t>TM4</t>
  </si>
  <si>
    <t xml:space="preserve">Excess Harm Harmless Override </t>
  </si>
  <si>
    <t>line V65 divided by line V31</t>
  </si>
  <si>
    <t>TM5</t>
  </si>
  <si>
    <t>Voter Approved Override</t>
  </si>
  <si>
    <t>line V66 divided by Line V31</t>
  </si>
  <si>
    <t>TM6</t>
  </si>
  <si>
    <t>Mill Levy to Certify December 15, 2015</t>
  </si>
  <si>
    <t>FD1</t>
  </si>
  <si>
    <t>Floor District Calculation</t>
  </si>
  <si>
    <t>FY26 Grades 1-12 FTE</t>
  </si>
  <si>
    <t>FY26 Kindergarten FTE</t>
  </si>
  <si>
    <t>FY26 Half-day Kindergarten FTE</t>
  </si>
  <si>
    <t>FY26 October FTE Count (sum of line V1, V1.1 and line V2)</t>
  </si>
  <si>
    <t>FY26 Additional TREP Allocated Slots (not included in V4.1)</t>
  </si>
  <si>
    <t>FY26 Free and Reduced Lunch (grades 1 - 8) Count</t>
  </si>
  <si>
    <t>FY26 Free and Reduced Lunch (grades K - 12) Count</t>
  </si>
  <si>
    <t xml:space="preserve">FY26 Percent At-risk  - State Average </t>
  </si>
  <si>
    <t>FY26 October Membership (grades 1 - 8)</t>
  </si>
  <si>
    <t xml:space="preserve">FY26 October Membership (grades K-12) </t>
  </si>
  <si>
    <t xml:space="preserve">FY26 Charter School FTE Count </t>
  </si>
  <si>
    <t>FY26 ELL Count per SB21-268</t>
  </si>
  <si>
    <t>FY26 Charter School Institute Grades K - 12 FTE</t>
  </si>
  <si>
    <t>FY26 Charter School Institute Kindergarten FTE</t>
  </si>
  <si>
    <t>FY26 Charter School Institute Half-day Kindergarten FTE</t>
  </si>
  <si>
    <t xml:space="preserve">FY26 Specific Ownership Tax </t>
  </si>
  <si>
    <t xml:space="preserve">FY26 Assessed Valuation </t>
  </si>
  <si>
    <t>Transportation payments paid in FY26</t>
  </si>
  <si>
    <t>Vocational Education payments paid in FY26</t>
  </si>
  <si>
    <t>English Language Proficiency Act payments paid in FY26</t>
  </si>
  <si>
    <t>Special Education - Gifted/Talented payments paid in FY26</t>
  </si>
  <si>
    <t>FY26 Full Day Kindergarten Factor</t>
  </si>
  <si>
    <t xml:space="preserve">FY26 Charter Institute Full Day Kindergarten Factor </t>
  </si>
  <si>
    <t>FY26 At-Risk Pupil Count (greater of AR4 or AR5)</t>
  </si>
  <si>
    <t>FY26 Enrollment Growth - enter</t>
  </si>
  <si>
    <t>FY26 TABOR FORMULA FUNDING</t>
  </si>
  <si>
    <t>FY25 Funded Pupil Count</t>
  </si>
  <si>
    <t>FY25 October FTE Count (minus OODS, Online)</t>
  </si>
  <si>
    <t>Small Attendance Center payments paid in FY26</t>
  </si>
  <si>
    <t>FOUNDATION FUNDING</t>
  </si>
  <si>
    <t>AT RISK FUNDING</t>
  </si>
  <si>
    <t>ELL FUNDING</t>
  </si>
  <si>
    <t>FY26 ELL Count - (enter V18)</t>
  </si>
  <si>
    <t>FY26 Base Funding Per Pupil (enter V22)</t>
  </si>
  <si>
    <t>FY25 General Fund Property Tax (incl. Categorical Buyout)</t>
  </si>
  <si>
    <t>Special Education - Children with Disabilities paid in FY26</t>
  </si>
  <si>
    <t>Total Categorical Funding - (enter sum of lines V50, V51, V52, V53,  V54 and V55)</t>
  </si>
  <si>
    <t>FY26 Free and Reduced Lunch (grades 1-8) Count  (enter V6)</t>
  </si>
  <si>
    <t>FY26 October Membership (grades 1-8) - (enter V9)</t>
  </si>
  <si>
    <t>FY26 Projected K-12 Free and Reduced Lunch Count Using 1-8 Percent</t>
  </si>
  <si>
    <t>FY26 Free and Reduced Lunch (grades K-12) Count (enter V7)</t>
  </si>
  <si>
    <t>FY26 Total ELL Funding (EL1 times EL2)</t>
  </si>
  <si>
    <t>FY26 Percent 1-8 Free and Reduced Lunch Count - (AR1 divided by AR2)</t>
  </si>
  <si>
    <t>EXTENDED HIGH SCHOOL FUNDING</t>
  </si>
  <si>
    <t>FY26 Institute Funded Pupil Count (FC6.1 plus FC6.5 plus FC6.6 plus FC8.5)</t>
  </si>
  <si>
    <t>FY26 Charter Institute Averaged Pupil Count - (enter V21)</t>
  </si>
  <si>
    <t>Categorical Program Funding - enter V56</t>
  </si>
  <si>
    <t>PROPERTY TAX REVENUES  -  enter GT2</t>
  </si>
  <si>
    <t>SPECIFIC OWNERSHIP TAX -  enter GT3</t>
  </si>
  <si>
    <t>(enter GT11 minus line GT12 minus line GT13)</t>
  </si>
  <si>
    <t>FY26 October FTE Count less online and extended HS - (enter V5)</t>
  </si>
  <si>
    <t>FY25 October FTE Count - (enter V13)</t>
  </si>
  <si>
    <t>FY24 October FTE Count - (enter V14)</t>
  </si>
  <si>
    <t>FY23 October FTE Count - (enter V15)</t>
  </si>
  <si>
    <t>FY26 Averaged Funded Pupil Count - (enter the greater of FC1, or average of FC1 plus FC2, or</t>
  </si>
  <si>
    <t>average of FC1 plus FC2 plus FC3, or average of FC1 plus FC2 plus FC3 plus FC4</t>
  </si>
  <si>
    <t>FY26 Funded Pupil Count - enter FC5, plus FC5.1, plus Line FC6, plus FC6.5, plus FC6.6</t>
  </si>
  <si>
    <t>FY26 Extended HS Pupil Count - enter FC4.1</t>
  </si>
  <si>
    <t xml:space="preserve">FY26 Multi-District Online (MDOL) Pupil Count - enter V4 </t>
  </si>
  <si>
    <t>FY26 Charter Institute MDOL Pupil Count - enter V20</t>
  </si>
  <si>
    <t>FY26 Total Funded Pupil Count - (enter FC7 plus FC7.5 plus FC8)</t>
  </si>
  <si>
    <t>FY26 District Funded Pupil Count (FC5 plus FC5.1 plus FC6 plus FC8)</t>
  </si>
  <si>
    <t>MD Online PPR</t>
  </si>
  <si>
    <t>FY26 Total Extended High School Funding (EH1 times EH2)</t>
  </si>
  <si>
    <t>EH1</t>
  </si>
  <si>
    <t>EH2</t>
  </si>
  <si>
    <t>EH3</t>
  </si>
  <si>
    <t>FY26 Extended High School Per Pupil - (same as Multi-District Online rate)</t>
  </si>
  <si>
    <t>MD1</t>
  </si>
  <si>
    <t>MD2</t>
  </si>
  <si>
    <t>MD3</t>
  </si>
  <si>
    <t>FY26 Multi-District Online Count (V4 plus V20)</t>
  </si>
  <si>
    <t>FY26 Multi-District Online</t>
  </si>
  <si>
    <t>FY26 Total Multi-District Online Funding (MD1 times MD2)</t>
  </si>
  <si>
    <t>MULTI-DISTRICT ONLINE FUNDING</t>
  </si>
  <si>
    <t>FF1</t>
  </si>
  <si>
    <t>FF2</t>
  </si>
  <si>
    <t>FF3</t>
  </si>
  <si>
    <t>FY26 Total Foundation Funding (FF1 times BF2)</t>
  </si>
  <si>
    <t>FY26 At Risk Per Pupil (FF1 times 25%)</t>
  </si>
  <si>
    <t>FY26 ELL Per Pupil (FF1 times 25%)</t>
  </si>
  <si>
    <t>SPECIAL EDUCATION FUNDING</t>
  </si>
  <si>
    <t>FY26 Special Education Per Pupil (FF1 times 25%)</t>
  </si>
  <si>
    <t>SPED1</t>
  </si>
  <si>
    <t>SPED3</t>
  </si>
  <si>
    <t>FY26 Total Special Education Funding (SPED1 times SPED2)</t>
  </si>
  <si>
    <t>COL Cap</t>
  </si>
  <si>
    <t>COL1</t>
  </si>
  <si>
    <t>COL2</t>
  </si>
  <si>
    <t>COL3</t>
  </si>
  <si>
    <t>FY26 Funded Pupil Count less MDOL and Extended HS - (enter FC7)</t>
  </si>
  <si>
    <t>COL4</t>
  </si>
  <si>
    <t>FY26 Rebased Cost of Living</t>
  </si>
  <si>
    <t>LOCALE FACTOR FUNDING</t>
  </si>
  <si>
    <t>COST OF LIVING FACTOR FUNDING</t>
  </si>
  <si>
    <t>LOC1</t>
  </si>
  <si>
    <t>FY26 Cost of Living with 23% Cap (minimum of COL2 minus 1 or cap)</t>
  </si>
  <si>
    <t>LOC2</t>
  </si>
  <si>
    <t>LOC3</t>
  </si>
  <si>
    <t>FY26 NCES Designation of District</t>
  </si>
  <si>
    <t>LOC4</t>
  </si>
  <si>
    <t>FY26 Total Cost of Living Factor Funding (COL1 times FF1 times COL3)</t>
  </si>
  <si>
    <t>SIZE FACTOR FUNDING</t>
  </si>
  <si>
    <t>FY26 Size Factor Calculated</t>
  </si>
  <si>
    <t>FY26 Size Factor with 6,500 FPC Cap - (FC9 fewer than 6,500)</t>
  </si>
  <si>
    <t>FY26 Total Size Factor Funding (SIZ1 times FF1 times SIZ3)</t>
  </si>
  <si>
    <t>Base PPR (FF1)</t>
  </si>
  <si>
    <t>CAT1</t>
  </si>
  <si>
    <t>CAT2</t>
  </si>
  <si>
    <t>CAT3</t>
  </si>
  <si>
    <t>CAT4</t>
  </si>
  <si>
    <t>CAT5</t>
  </si>
  <si>
    <t>CAT6</t>
  </si>
  <si>
    <t>CAT7</t>
  </si>
  <si>
    <t>SIZE1</t>
  </si>
  <si>
    <t>SIZE2</t>
  </si>
  <si>
    <t>SIZE3</t>
  </si>
  <si>
    <t>SIZE4</t>
  </si>
  <si>
    <t>TOTAL PROGRAM FUNDING PPR by TYPE</t>
  </si>
  <si>
    <t>District Online / Extended Per Pupil Funding</t>
  </si>
  <si>
    <t>Inflation</t>
  </si>
  <si>
    <t>STATE</t>
  </si>
  <si>
    <t>Prior Yr Base</t>
  </si>
  <si>
    <t>Prior Yr Online</t>
  </si>
  <si>
    <t>Current Base</t>
  </si>
  <si>
    <t>Current Online</t>
  </si>
  <si>
    <t xml:space="preserve">FY26 Multi District On-line Pupil Count </t>
  </si>
  <si>
    <t>FY26 Extended HS Pupil Count</t>
  </si>
  <si>
    <t>FY26 October FTE Count (minus on-line and Extended HS pupil count)</t>
  </si>
  <si>
    <t>FY22 October FTE Count (minus OODS, Online)</t>
  </si>
  <si>
    <t>V16.1</t>
  </si>
  <si>
    <t xml:space="preserve">FY26 Single District On-line Pupil Count </t>
  </si>
  <si>
    <t>FY26 Charter School Institute On-line Student FTE</t>
  </si>
  <si>
    <t>FY26 Charter School Institute Grades K - 12 FTE Averaging</t>
  </si>
  <si>
    <t>FUNDING ELEMENTS</t>
  </si>
  <si>
    <t xml:space="preserve">FY26 Base Funding </t>
  </si>
  <si>
    <t>V22</t>
  </si>
  <si>
    <t>FY26 Minimum Funding</t>
  </si>
  <si>
    <t>V22.5</t>
  </si>
  <si>
    <t>FY26 On-Line Funding</t>
  </si>
  <si>
    <t>V23</t>
  </si>
  <si>
    <t>FY26 Cost of Living Factor</t>
  </si>
  <si>
    <t>V24</t>
  </si>
  <si>
    <t>FY26 At-risk 'Base' Factor</t>
  </si>
  <si>
    <t>V26</t>
  </si>
  <si>
    <t>FY26 Minimum State Aid</t>
  </si>
  <si>
    <t>FY24 Mill Levy (FINAL)</t>
  </si>
  <si>
    <t>FY2 General Fund Property Tax (incl. Categorical Buyout)</t>
  </si>
  <si>
    <t>PRIOR YEAR FUNDING</t>
  </si>
  <si>
    <t>V40</t>
  </si>
  <si>
    <t>V41</t>
  </si>
  <si>
    <t>CATEGORICAL FUNDING</t>
  </si>
  <si>
    <t>Special Education - Children with Disabilities</t>
  </si>
  <si>
    <t>Small Attendance Center payments paid in FY23</t>
  </si>
  <si>
    <t>Total Categorical Funding</t>
  </si>
  <si>
    <t>sum of lines V50, V51, V52, V53,  V54 and V55</t>
  </si>
  <si>
    <t>V60</t>
  </si>
  <si>
    <t>CY24 Inflation</t>
  </si>
  <si>
    <t>V62</t>
  </si>
  <si>
    <t xml:space="preserve">FY26 Allowable Spending </t>
  </si>
  <si>
    <t xml:space="preserve">     for this line, enter 999,999,999.00 if ever passed a TABOR</t>
  </si>
  <si>
    <t xml:space="preserve">     election; else enter Total Program amount at December</t>
  </si>
  <si>
    <t xml:space="preserve">     closeout calculation plus any amount (including $0 if not</t>
  </si>
  <si>
    <t xml:space="preserve">     required to certify) included on the actual 12/1/18 certification</t>
  </si>
  <si>
    <t>V63</t>
  </si>
  <si>
    <t>FY26 Actual Funding Beyond TABOR Formula Paid</t>
  </si>
  <si>
    <t xml:space="preserve">     election; enter 888,888,888.88 if never passed a TABOR</t>
  </si>
  <si>
    <t xml:space="preserve">     election and NOT required to certify at 12/1/18; else enter</t>
  </si>
  <si>
    <t xml:space="preserve">     Funding Beyond TABOR Formula (incremental) amount certified at 12/1/18</t>
  </si>
  <si>
    <t xml:space="preserve">   Voter Approved Override Amount</t>
  </si>
  <si>
    <t>FY26 October FTE Count (minus on-line)- enter line V5</t>
  </si>
  <si>
    <t>FY25 October FTE Count - enter line V13</t>
  </si>
  <si>
    <t>FY24 October FTE Count - enter line V14</t>
  </si>
  <si>
    <t>FY23 October FTE Count - enter line V15</t>
  </si>
  <si>
    <t>FC4.1</t>
  </si>
  <si>
    <t>FY22 October FTE Count - enter line V15.1</t>
  </si>
  <si>
    <t>FY26 CHARTER INSTITUTE PUPIL AVERAGING COUNT - enter line V19 + V21</t>
  </si>
  <si>
    <t>FY26 Extended HS Pupil Count - enter line FC4.1</t>
  </si>
  <si>
    <t xml:space="preserve">FY26 On-line Multi-District Pupil Count - enter line V4 </t>
  </si>
  <si>
    <t>FY26 CHARTER INSTITUTE ONLINE PUPIL COUNT - enter line V20</t>
  </si>
  <si>
    <t>TOTAL FUNDED PUPIL COUNT - enter line FC7 plus line FC8 plus line FC7.5</t>
  </si>
  <si>
    <t>DISTRICT FUNDED PUPIL COUNT (FC5 plus FC5.1 plus FC6 plus FC8)</t>
  </si>
  <si>
    <t>INSTITUTE FUNDED PUPIL COUNT (FC6.1 plus FC6.5 plus FC6.6 plus FC8.5)</t>
  </si>
  <si>
    <t>SIZE FACTOR</t>
  </si>
  <si>
    <t>SZ1</t>
  </si>
  <si>
    <t>Alternative Funded Pupil Count for Eligible District with Charter</t>
  </si>
  <si>
    <t xml:space="preserve">    School - enter line FC9 minus (line V11 times .65)</t>
  </si>
  <si>
    <t>SZ2</t>
  </si>
  <si>
    <t>Size Factor for Eligible District with Charter School</t>
  </si>
  <si>
    <t>SZ3</t>
  </si>
  <si>
    <t>Size Factor for All Districts</t>
  </si>
  <si>
    <t>SZ13</t>
  </si>
  <si>
    <t xml:space="preserve">SIZE FACTOR - enter the greater of lines SZ2 or SZ3 </t>
  </si>
  <si>
    <t>PL6</t>
  </si>
  <si>
    <t>PERSONNEL COSTS FACTOR</t>
  </si>
  <si>
    <t>PER-PUPIL FUNDING</t>
  </si>
  <si>
    <t>PP1</t>
  </si>
  <si>
    <t>Base Funding - enter line V21</t>
  </si>
  <si>
    <t>PP2</t>
  </si>
  <si>
    <t>Personnel Costs Factor - enter line PL6</t>
  </si>
  <si>
    <t>PP3</t>
  </si>
  <si>
    <t>Cost of Living Factor  - enter line V23</t>
  </si>
  <si>
    <t>PP4</t>
  </si>
  <si>
    <t>Base Funding - enter line  V21</t>
  </si>
  <si>
    <t>PP5</t>
  </si>
  <si>
    <t xml:space="preserve">Non-personnel Costs Factor - enter (1 minus line PL6) </t>
  </si>
  <si>
    <t>PP6</t>
  </si>
  <si>
    <t>Size Factor - enter line SZ13</t>
  </si>
  <si>
    <t>PP7</t>
  </si>
  <si>
    <t>((line PP1 times line PP2 times line PP3) plus</t>
  </si>
  <si>
    <t xml:space="preserve">(line PP5 times line PP4)) times line PP6 </t>
  </si>
  <si>
    <t>PP8</t>
  </si>
  <si>
    <t>Funded Pupil Count - enter line FC7</t>
  </si>
  <si>
    <t>PP9</t>
  </si>
  <si>
    <t>FORMULA FUNDING WITHOUT AT-RISK - enter</t>
  </si>
  <si>
    <t xml:space="preserve">line PP7 times line PP8 </t>
  </si>
  <si>
    <t>AT RISK PUPILS</t>
  </si>
  <si>
    <t>Free and Reduced Lunch (grades 1-8) Count  - enter line V6</t>
  </si>
  <si>
    <t xml:space="preserve">October Membership (grades 1-8) - enter line V9 </t>
  </si>
  <si>
    <t>Percent 1-8 free and reduced lunch count - line AR1 divided by line AR2</t>
  </si>
  <si>
    <t>Projected K-12 free and reduced lunch count using 1-8 percent -</t>
  </si>
  <si>
    <t>Free and Reduced Lunch (grades K-12) Count - enter line V7</t>
  </si>
  <si>
    <t xml:space="preserve">enter the greater of lines AR4 or AR5 </t>
  </si>
  <si>
    <t>District percent of at-risk pupils - enter</t>
  </si>
  <si>
    <t>line AR6 divided line V10</t>
  </si>
  <si>
    <t>At-risk 'Base' Factor - enter line V24</t>
  </si>
  <si>
    <t>AR9</t>
  </si>
  <si>
    <t>At-risk 'Concentration' Factor (Districts with FPC&lt;=50,000) - enter</t>
  </si>
  <si>
    <t>greater of zero or (line AR7 minus line V8) times 0.3</t>
  </si>
  <si>
    <t>AR10</t>
  </si>
  <si>
    <t>At-risk 'Concentration' Factor (Districts with FPC&gt;50,000) - enter</t>
  </si>
  <si>
    <t>greater of zero or (line AR7 minus line V8) times 0.36</t>
  </si>
  <si>
    <t>AR11</t>
  </si>
  <si>
    <t>At-risk 'Concentration' Factor - enter greater of line</t>
  </si>
  <si>
    <t>AR9 or line AR10</t>
  </si>
  <si>
    <t>AR12</t>
  </si>
  <si>
    <t>Total At-risk Factor - enter</t>
  </si>
  <si>
    <t>lesser of 0.3 or (line AR8 plus line AR11)</t>
  </si>
  <si>
    <t>AR13</t>
  </si>
  <si>
    <t>If FC9 is less/equal 459, enter line PP7 times</t>
  </si>
  <si>
    <t xml:space="preserve">line AR8 times line AR6  (go to line AR19) </t>
  </si>
  <si>
    <t>AR14</t>
  </si>
  <si>
    <t>If line AR7 less/equal line V8, enter line PP7</t>
  </si>
  <si>
    <t>times line AR8 times line AR6 (go to line AR19)</t>
  </si>
  <si>
    <t>AR15</t>
  </si>
  <si>
    <t>Number of At-risk funded pupils at state</t>
  </si>
  <si>
    <t>average - enter line V8 times line V10</t>
  </si>
  <si>
    <t>AR16</t>
  </si>
  <si>
    <t>At-risk 'Base' Funding - enter line PP7 times</t>
  </si>
  <si>
    <t>line AR9 times line AR15</t>
  </si>
  <si>
    <t>AR17</t>
  </si>
  <si>
    <t>At-risk 'Concentration' Factor - enter</t>
  </si>
  <si>
    <t xml:space="preserve">line PP7 times line AR12 times (line AR6 minus line AR15) </t>
  </si>
  <si>
    <t>AR18</t>
  </si>
  <si>
    <t>At-risk 'Combined' Funding</t>
  </si>
  <si>
    <t xml:space="preserve">enter line AR16 plus line AR17 </t>
  </si>
  <si>
    <t>AR19</t>
  </si>
  <si>
    <t>TOTAL FORMULA AT-RISK FUNDING</t>
  </si>
  <si>
    <t xml:space="preserve">enter the greater of lines AR13, AR14 or AR18 </t>
  </si>
  <si>
    <t>ELL FACTOR</t>
  </si>
  <si>
    <t>FY26 ELL Count - enter line V18</t>
  </si>
  <si>
    <t>FY26 Base Minimum Funding - enter line V22</t>
  </si>
  <si>
    <t>FY26 Per Pupil Funding without At-risk (line PP7) times 8%</t>
  </si>
  <si>
    <t>EL4</t>
  </si>
  <si>
    <t>TOTAL ELL FORMULA FUNDING (enter line OL2 times line OL3)</t>
  </si>
  <si>
    <t>ON-LINE &amp; Extended HS FORMULA FUNDING</t>
  </si>
  <si>
    <t>OL1</t>
  </si>
  <si>
    <t>FY26 On-Line Count - enter line V4 plus line V20</t>
  </si>
  <si>
    <t>OL2</t>
  </si>
  <si>
    <t>FY26 Base Minimum Online Funding - enter line V22</t>
  </si>
  <si>
    <t>OL3</t>
  </si>
  <si>
    <t>TOTAL ON-LINE FORMULA FUNDING (enter line OL2 times line OL3)</t>
  </si>
  <si>
    <t>OL4</t>
  </si>
  <si>
    <t>FY26 Extended HS Count - enter line V4.1 plus V20.6</t>
  </si>
  <si>
    <t>OL5</t>
  </si>
  <si>
    <t>TOTAL Extended HS FORMULA FUNDING (enter line OL4 times line OL2)</t>
  </si>
  <si>
    <t>OL6</t>
  </si>
  <si>
    <t>RF1</t>
  </si>
  <si>
    <t>Funded Pupil Count - enter line FC9</t>
  </si>
  <si>
    <t>RF2</t>
  </si>
  <si>
    <t>Rural Designation (Urban, Rural, Small Rural)</t>
  </si>
  <si>
    <t>Urban</t>
  </si>
  <si>
    <t>Rural</t>
  </si>
  <si>
    <t>Small Rural</t>
  </si>
  <si>
    <t>RF3</t>
  </si>
  <si>
    <t>Rural Funding Eligibility (1 = Eligible, 0 = Non-Elligible) = Designation + &lt;6500 FPC</t>
  </si>
  <si>
    <t>RF4</t>
  </si>
  <si>
    <t>RF5</t>
  </si>
  <si>
    <t>Total Rural Funding if Applicable (Greater of $100,000 or RF4 Calculated)</t>
  </si>
  <si>
    <t>459 SIZE FACTOR (SMOOTHING)</t>
  </si>
  <si>
    <t>SM1</t>
  </si>
  <si>
    <t xml:space="preserve">If line FC9 less/equal to 459, enter 1 (go to line TB1) </t>
  </si>
  <si>
    <t>SM2</t>
  </si>
  <si>
    <t>If line AR7 is less/equal line V8, enter 1 (go to line TB1)</t>
  </si>
  <si>
    <t>SM3</t>
  </si>
  <si>
    <t>Per-Pupil Funding without size factor - enter</t>
  </si>
  <si>
    <t>line PP7 divided by line SZ13</t>
  </si>
  <si>
    <t>SM4</t>
  </si>
  <si>
    <t>Size factor using 459 Funded Pupil Count</t>
  </si>
  <si>
    <t>enter - (1027 minus 459) times .00020599 plus 1.1215</t>
  </si>
  <si>
    <t>SM5</t>
  </si>
  <si>
    <t>Adjusted per-pupil funding -</t>
  </si>
  <si>
    <t>enter line SM4 times line SM3</t>
  </si>
  <si>
    <t>SM6</t>
  </si>
  <si>
    <t>SM7</t>
  </si>
  <si>
    <t>Funded pupil count - enter line FC7</t>
  </si>
  <si>
    <t>SM8</t>
  </si>
  <si>
    <t>TOTAL FORMULA USING 459 SIZE FACTOR</t>
  </si>
  <si>
    <t>enter (line SM6 divided by 459 times line SM7) plus on line (OL3)</t>
  </si>
  <si>
    <t>FY24 Total Program  -   enter line V40</t>
  </si>
  <si>
    <t>CY21 Inflation  -   enter line V60</t>
  </si>
  <si>
    <t xml:space="preserve">enter line TB1 times (1 plus line TB2 plus line TB3) </t>
  </si>
  <si>
    <t>MINIMUM FORMULA FUNDING</t>
  </si>
  <si>
    <t>MF1</t>
  </si>
  <si>
    <t>FY26 'Base' Minimum Funding - enter line V22</t>
  </si>
  <si>
    <t>MF2</t>
  </si>
  <si>
    <t>Total Funded Pupil Count (minus on-line) - enter line FC7</t>
  </si>
  <si>
    <t>MF3</t>
  </si>
  <si>
    <t>FY26 On-line Funding - enter line V22.5</t>
  </si>
  <si>
    <t>MF4</t>
  </si>
  <si>
    <t>Total On-Line  and Extended HS Pupil Count - enter sum (line FC8 &amp; FC8.5)</t>
  </si>
  <si>
    <t>MF5</t>
  </si>
  <si>
    <t>Guaranteed Minimum Funding - enter line MF1 times line MF2</t>
  </si>
  <si>
    <t>Formula Funding without At-risk - enter line PP9</t>
  </si>
  <si>
    <t>Formula At-risk Funding - enter line AR19</t>
  </si>
  <si>
    <t>Formula Funding   - enter line TF1 plus line TF2</t>
  </si>
  <si>
    <t>ELL Formula Funding - enter line EL4</t>
  </si>
  <si>
    <t>Total Formula Funding  - enter line TF3 plus lines TF4 and TF5</t>
  </si>
  <si>
    <t>If line SM8 greater than zero, enter line SM8</t>
  </si>
  <si>
    <t>Enter the lesser of line TF7 or (greater of lines TF5 or TF6)</t>
  </si>
  <si>
    <t>Enter 1.25 times line FC9 times line V41</t>
  </si>
  <si>
    <t>TABOR Formula Funding        -  enter line TB4</t>
  </si>
  <si>
    <t>enter line TF11 divided by line FC9</t>
  </si>
  <si>
    <t>TABOR Formula Funding   -  enter line TB4</t>
  </si>
  <si>
    <t>Allowable Spending      - enter line V62</t>
  </si>
  <si>
    <t xml:space="preserve">Total Formula Funding - enter line TF11 </t>
  </si>
  <si>
    <t>Total Funding Beyond TABOR Formula - enter line AF6</t>
  </si>
  <si>
    <t xml:space="preserve">TOTAL PROGRAM FUNDING - enter line TP1 plus line TP2 </t>
  </si>
  <si>
    <t>enter line V32</t>
  </si>
  <si>
    <t>enter line ML5 if greater than zero, else enter line ML4</t>
  </si>
  <si>
    <t>Categorical Program Funding - enter line V56</t>
  </si>
  <si>
    <t>enter line CB1 divided by line V31</t>
  </si>
  <si>
    <t>enter line CB4 if line ML5 is greater than zero else enter line CB3</t>
  </si>
  <si>
    <t>TOTAL PROGRAM FUNDING  -  enter line TP3</t>
  </si>
  <si>
    <t>PROPERTY TAX REVENUES  -  enter line ML6 times line V31</t>
  </si>
  <si>
    <t>SPECIFIC OWNERSHIP TAX -  enter line V30</t>
  </si>
  <si>
    <t>enter line GT1 minus line GT2 minus line GT3</t>
  </si>
  <si>
    <t>enter line CB5 times line V31</t>
  </si>
  <si>
    <t>Property Tax Over Collection (reset all to zero before recalculating in next row)</t>
  </si>
  <si>
    <t>PROPERTY TAX REVENUES  -  enter line GT2</t>
  </si>
  <si>
    <t>SPECIFIC OWNERSHIP TAX -  enter line GT3</t>
  </si>
  <si>
    <t>(enter line GT11 minus line GT12 minus line GT13)</t>
  </si>
  <si>
    <t>Total Program          -  enter line ML6</t>
  </si>
  <si>
    <t>Categorical Buyout     -  enter line CB5</t>
  </si>
  <si>
    <t>enter lines TM1 plus TM2 plus TM3 plus TM 4 plus TM5</t>
  </si>
  <si>
    <t>TP4</t>
  </si>
  <si>
    <t>TOTAL PROGRAM FUNDING per NEW FORMULA PRE PHASE-IN</t>
  </si>
  <si>
    <t>NET TOTAL PROGRAM MILL LEVY (FINAL)</t>
  </si>
  <si>
    <t>Total Program Property Tax Over Collection due to Rounding</t>
  </si>
  <si>
    <t>V2</t>
  </si>
  <si>
    <t>FY26 Charter Institute Extended High School Pupil Count - enter V20.6</t>
  </si>
  <si>
    <t>FY26 Special Education Student Count</t>
  </si>
  <si>
    <t>FY26 Part-time Kindergarten Factor</t>
  </si>
  <si>
    <t xml:space="preserve">FY26 Charter Institute Part-time Kindergarten Factor </t>
  </si>
  <si>
    <t>V4.3</t>
  </si>
  <si>
    <t>FY25 Charter School Institute ASCENT</t>
  </si>
  <si>
    <t>AVERAGED FUNDED PUPIL COUNT - (enter the greater of FC1, or average of</t>
  </si>
  <si>
    <t>FC1 plus FC2, or average of FC1 plus FC2 plus FC3, or average of FC1 plus FC2</t>
  </si>
  <si>
    <t>plus FC3 plus FC4, or average of FC1 plus FC2 plus FC3 plus FC4 plus FC4.1)</t>
  </si>
  <si>
    <t>FY25 ASCENT Pupil Count - enter line V4.3</t>
  </si>
  <si>
    <t>FC7.7</t>
  </si>
  <si>
    <t>FY25 CHARTER INSTITUTE ASCENT Count - enter line V20.6</t>
  </si>
  <si>
    <t>FY25 ASCENT COUNT - enter line V4.3 plus V20.6</t>
  </si>
  <si>
    <t>OL7</t>
  </si>
  <si>
    <t>TOTAL ASCENT FORMULA FUNDING (enter line OL6 times $9,588 per HB24-1393)</t>
  </si>
  <si>
    <t>OL8</t>
  </si>
  <si>
    <t>TOTAL ON-LINE, ASCENT &amp; Ext HS FUNDING (enter line OL3 plus OL5 plus OL7)</t>
  </si>
  <si>
    <t>MF3.1</t>
  </si>
  <si>
    <t>FY25 ASCENT Funding ($9,588 PPR per HB24-1393)</t>
  </si>
  <si>
    <t>MF4.1</t>
  </si>
  <si>
    <t>Total ASCENT Pupil Count</t>
  </si>
  <si>
    <t>On-Line Formula Funding - enter line OL8</t>
  </si>
  <si>
    <t>Minimum Formula Funding   -  enter line MF5</t>
  </si>
  <si>
    <t>Over Collection Calculation (copy and paste values into row above)</t>
  </si>
  <si>
    <t>Excess Mills Calculated (ML1 mills in excess of funding Total Progam and Categoricals)</t>
  </si>
  <si>
    <t>Mill Levy from prior year plus tax credit (enter V32)</t>
  </si>
  <si>
    <t>FY26 FUNDED PUPIL COUNT - enter line FC5 + FC5.1 + FC6 + FC6.5 + FC6.6</t>
  </si>
  <si>
    <t>FY26 ASCENT Pupil Count</t>
  </si>
  <si>
    <t>FY26 CATEGORICAL FUNDING (Informational, not calculated as part of formula)</t>
  </si>
  <si>
    <t>Phase In %</t>
  </si>
  <si>
    <t>YRS Avg (1=None)</t>
  </si>
  <si>
    <t>FY26 Charter School Institute Grades K - 12 FTE with Averaging</t>
  </si>
  <si>
    <t>FC7.8</t>
  </si>
  <si>
    <t>FY26 ASCENT</t>
  </si>
  <si>
    <t>FY26 Charter School Institute ASCENT</t>
  </si>
  <si>
    <t>FY26 Total At Risk Funding (AR6 times AR7, plus AR8)</t>
  </si>
  <si>
    <t>FY26 District Percentage At-Risk (AR6 divided by V10)</t>
  </si>
  <si>
    <t>FY26 Concentration Factor Funding (7% times Base PPR times AR6, if FC9&lt;7000 and AR8&gt;70%)</t>
  </si>
  <si>
    <t>FY26 Extended HS Pupil Count (excludes ASCENT)</t>
  </si>
  <si>
    <t>EH4</t>
  </si>
  <si>
    <t>EH5</t>
  </si>
  <si>
    <t>FY26 ASCENT COUNT - enter line V4.3 plus V20.6</t>
  </si>
  <si>
    <t>EH6</t>
  </si>
  <si>
    <t>FY26 Extended High School Funding Less ASCENT</t>
  </si>
  <si>
    <t>FY26 Extended High School Count (V4.1 plus V4.2)</t>
  </si>
  <si>
    <t>FY26 Locale Factor per Designation (Either 0, 0.025, 0.05, 0.1, 0.15, 0.2, or 0.25 per statute)</t>
  </si>
  <si>
    <t>FY26 Total Locale Funding (LOC1 times Base PPR times LOC3, plus $100K if Town or Rural:Remote)</t>
  </si>
  <si>
    <t>FY25 Total Program</t>
  </si>
  <si>
    <t>FY25 Total Program Per-Pupil Funding</t>
  </si>
  <si>
    <t>FY2025-26 Total Program with Phase In % and Hold Harmless (enter % in cell B6)</t>
  </si>
  <si>
    <t>TP5</t>
  </si>
  <si>
    <t>V17</t>
  </si>
  <si>
    <t>V25</t>
  </si>
  <si>
    <t>V27</t>
  </si>
  <si>
    <t>V28</t>
  </si>
  <si>
    <t>V29</t>
  </si>
  <si>
    <t>V34</t>
  </si>
  <si>
    <t>TOTAL PROGRAM FUNDING  -  enter TP5</t>
  </si>
  <si>
    <t>Mill Levy to buyout Total Program Funding -(line TP5 minus V28) divided by V29</t>
  </si>
  <si>
    <t>SPECIFIC OWNERSHIP TAX -  enter V28</t>
  </si>
  <si>
    <t>Mill levy to buyout categorical programs (enter CB1 divided by line V29)</t>
  </si>
  <si>
    <t>enter the lesser of line CB2 or (line ML1 minus line ML3)</t>
  </si>
  <si>
    <t>GRAND TOTAL PROGRAM FUNDING by STATE SHARE and LOCAL SHARE</t>
  </si>
  <si>
    <t>TOTAL LOCAL SHARE (GT2 plus GT3)</t>
  </si>
  <si>
    <t>TOTAL STATE SHARE (GT1 minus GT4)</t>
  </si>
  <si>
    <t>CATEGORICAL BUYOUT MILL LEVY REVENUE (enter CB3 times line V29)</t>
  </si>
  <si>
    <t>PROPERTY TAX REVENUES  -  enter ML3 times line V29</t>
  </si>
  <si>
    <t>FY26 SPED Count</t>
  </si>
  <si>
    <t>V27.1</t>
  </si>
  <si>
    <t>FY26 Charter School Institute Extended HS (TREP and P-Tech only)</t>
  </si>
  <si>
    <t>V20.5</t>
  </si>
  <si>
    <t>FY25 Charter School Institute Ext HS (TREP and P-Tech only)</t>
  </si>
  <si>
    <t>FC 7.51</t>
  </si>
  <si>
    <t>FY26 CSI Extended HS Pupil Count</t>
  </si>
  <si>
    <t>Adjusted formula funding - enter (line SM5 times 459)</t>
  </si>
  <si>
    <t>FY25 Final Mill Levy plus Applicable Credit if Any</t>
  </si>
  <si>
    <t>Calculated Rural Funding (Small Rural PPR =  D1 and Rural PPR = D2)</t>
  </si>
  <si>
    <t>Suburban: Large</t>
  </si>
  <si>
    <t>City: Midsize</t>
  </si>
  <si>
    <t>Suburban: Midsize</t>
  </si>
  <si>
    <t>FY24-25 Total Program for Hold Harmless</t>
  </si>
  <si>
    <t>FY2025-26 Difference for Phase-In (TP1 minus SFA1994_Amended TP3)</t>
  </si>
  <si>
    <t>FY2025-26 Total Program with Floor Minimum (greater of TP4 or TP2)</t>
  </si>
  <si>
    <t>TOTAL ASCENT FORMULA FUNDING</t>
  </si>
  <si>
    <t>Suburban: Small</t>
  </si>
  <si>
    <t>Enter District</t>
  </si>
  <si>
    <t>Adjust counts here</t>
  </si>
  <si>
    <t>Printable</t>
  </si>
  <si>
    <t xml:space="preserve">                                       PUBLIC SCHOOL FINANCE ACT OF 1994</t>
  </si>
  <si>
    <t xml:space="preserve">Code Here </t>
  </si>
  <si>
    <t>for comparison report</t>
  </si>
  <si>
    <t>Report</t>
  </si>
  <si>
    <t xml:space="preserve">                                                    BUDGET YEAR 2025-26</t>
  </si>
  <si>
    <t>↓</t>
  </si>
  <si>
    <t>→</t>
  </si>
  <si>
    <t xml:space="preserve">                                                    FUNDING PROJECTION</t>
  </si>
  <si>
    <t>Current CDE</t>
  </si>
  <si>
    <t>Revised District</t>
  </si>
  <si>
    <t>Funding Summary</t>
  </si>
  <si>
    <t>Projection</t>
  </si>
  <si>
    <t xml:space="preserve">FY26 October FTE Count </t>
  </si>
  <si>
    <t xml:space="preserve">FY25 October FTE Count </t>
  </si>
  <si>
    <t>FY24 October FTE Count</t>
  </si>
  <si>
    <t xml:space="preserve">FY23 October FTE Count </t>
  </si>
  <si>
    <t>AVERAGED FUNDED PUPIL COUNT</t>
  </si>
  <si>
    <t>FY26 Charter Institute Averaged Pupil Count</t>
  </si>
  <si>
    <t>FY25 FUNDED PUPIL COUNT</t>
  </si>
  <si>
    <t>FY26 Charter Institute Extended High School Pupil Count</t>
  </si>
  <si>
    <t>ASCENT Pupil Count</t>
  </si>
  <si>
    <t>FY25 CHARTER INSTITUTE ONLINE PUPIL COUNT</t>
  </si>
  <si>
    <t xml:space="preserve">FY25 On-line Pupil Count - enter line V4 </t>
  </si>
  <si>
    <t xml:space="preserve">TOTAL FUNDED PUPIL COUNT </t>
  </si>
  <si>
    <t>DISTRICT FUNDED PUPIL COUNT</t>
  </si>
  <si>
    <t xml:space="preserve">INSTITUTE FUNDED PUPIL COUNT </t>
  </si>
  <si>
    <t>FY26 Funded Pupil Count less MDOL and Extended HS</t>
  </si>
  <si>
    <t>FY26 Concentration Factor Funding</t>
  </si>
  <si>
    <t>FY26 Total At Risk Funding (AR6 times AR7, plus AR9)</t>
  </si>
  <si>
    <t xml:space="preserve">FY26 Funded Pupil Count less MDOL and Extended HS </t>
  </si>
  <si>
    <t>FY26 Total Cost of Living Factor Funding</t>
  </si>
  <si>
    <t>FY26 Locale Factor per Designation</t>
  </si>
  <si>
    <t>FY26 Total Locale Funding</t>
  </si>
  <si>
    <t>FY2025-26 Difference for Phase-In</t>
  </si>
  <si>
    <t>FY2025-26 Total Program with Phase In % and Hold Harmless</t>
  </si>
  <si>
    <t>DISTRICT'S ADJUSTED TOTAL PROGRAM FUNDING</t>
  </si>
  <si>
    <t>RCB</t>
  </si>
  <si>
    <t xml:space="preserve">Required Categorical Buyout </t>
  </si>
  <si>
    <t>Note:</t>
  </si>
  <si>
    <t>At-risk, ELL and SPED information may be redacted on this report due to PII but are included in the totals</t>
  </si>
  <si>
    <t>TOTAL ASCENT FORMULA FUNDING (enter line EH3 times $9,588 per HB24-1393)</t>
  </si>
  <si>
    <t>FY26 Funded Pupil Count less MDOL</t>
  </si>
  <si>
    <t>TP6</t>
  </si>
  <si>
    <t>FY2025-26 SFA1994 Amount</t>
  </si>
  <si>
    <t>FY2025-26 SFA1994</t>
  </si>
  <si>
    <t>FY2025-26 Total Program with Floor Minimum (greater of TP2 or TP5)</t>
  </si>
  <si>
    <t>FY26 Total Size Factor Funding (FC7 times FF1 times SIZ3)</t>
  </si>
  <si>
    <t>TOTAL PROGRAM FUNDING  -  enter TP6</t>
  </si>
  <si>
    <t>Tied Out w LCS 05/05/2025</t>
  </si>
  <si>
    <t>This tab used for the phase-in calculation only.  Districts should use the New Formula with HB25-1320 tab for funding amounts for FY2025-26.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</si>
</sst>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4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#,##0.0000_);[Red]\(#,##0.0000\)"/>
    <numFmt numFmtId="166" formatCode="#,##0.0_);\(#,##0.0\)"/>
    <numFmt numFmtId="167" formatCode="#,##0.0_);[Red]\(#,##0.0\)"/>
    <numFmt numFmtId="168" formatCode="#,##0.0"/>
    <numFmt numFmtId="169" formatCode="0.0"/>
    <numFmt numFmtId="170" formatCode="#,##0.0000_);\(#,##0.0000\)"/>
    <numFmt numFmtId="171" formatCode="_(* #,##0.0_);_(* \(#,##0.0\);_(* &quot;-&quot;??_);_(@_)"/>
    <numFmt numFmtId="172" formatCode="#,##0.000000_);[Red]\(#,##0.000000\)"/>
    <numFmt numFmtId="173" formatCode="#,##0.000_);\(#,##0.000\)"/>
    <numFmt numFmtId="174" formatCode="#,##0.000_);[Red]\(#,##0.000\)"/>
    <numFmt numFmtId="175" formatCode="_(* #,##0_);_(* \(#,##0\);_(* &quot;-&quot;??_);_(@_)"/>
    <numFmt numFmtId="176" formatCode="#,##0.00000000"/>
    <numFmt numFmtId="177" formatCode="#,##0.00000_);[Red]\(#,##0.00000\)"/>
    <numFmt numFmtId="178" formatCode="#,##0.0000"/>
    <numFmt numFmtId="179" formatCode="#,##0.0000000_);[Red]\(#,##0.0000000\)"/>
    <numFmt numFmtId="180" formatCode="0.00_)"/>
    <numFmt numFmtId="181" formatCode="#,##0.00000_);\(#,##0.00000\)"/>
    <numFmt numFmtId="182" formatCode="0.0000_)"/>
    <numFmt numFmtId="183" formatCode="#,##0.00000000_);[Red]\(#,##0.00000000\)"/>
    <numFmt numFmtId="184" formatCode="#,##0.000000_);\(#,##0.000000\)"/>
    <numFmt numFmtId="185" formatCode="0.000000_)"/>
    <numFmt numFmtId="186" formatCode="0_)"/>
    <numFmt numFmtId="187" formatCode="#,##0.0000000000_);[Red]\(#,##0.0000000000\)"/>
    <numFmt numFmtId="188" formatCode="0.0000%"/>
    <numFmt numFmtId="189" formatCode="0.000%"/>
    <numFmt numFmtId="190" formatCode="0.000_);[Red]\-0.000_)"/>
    <numFmt numFmtId="191" formatCode="0.00_);[Red]\-0.00_)"/>
    <numFmt numFmtId="192" formatCode="#,##0.000"/>
    <numFmt numFmtId="193" formatCode="0.0000_);[Red]\-0.0000_)"/>
    <numFmt numFmtId="194" formatCode="0.00000000000%"/>
  </numFmts>
  <fonts count="18" x14ac:knownFonts="1">
    <font>
      <sz val="12"/>
      <name val="Arial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2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</font>
    <font>
      <b/>
      <sz val="11"/>
      <color theme="1"/>
      <name val="Aptos Narrow"/>
      <family val="2"/>
      <scheme val="minor"/>
    </font>
    <font>
      <sz val="10"/>
      <color theme="1"/>
      <name val="Segoe UI"/>
      <family val="2"/>
    </font>
    <font>
      <sz val="11"/>
      <name val="Arial"/>
      <family val="2"/>
    </font>
    <font>
      <b/>
      <sz val="11"/>
      <name val="Aptos Narrow"/>
      <family val="2"/>
    </font>
    <font>
      <sz val="11"/>
      <color theme="0"/>
      <name val="Arial"/>
      <family val="2"/>
    </font>
    <font>
      <sz val="11"/>
      <color rgb="FFFFFFFF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3D3D3"/>
      </patternFill>
    </fill>
  </fills>
  <borders count="9">
    <border>
      <left/>
      <right/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</borders>
  <cellStyleXfs count="18">
    <xf numFmtId="40" fontId="0" fillId="0" borderId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40" fontId="4" fillId="0" borderId="0"/>
    <xf numFmtId="40" fontId="4" fillId="0" borderId="0"/>
    <xf numFmtId="3" fontId="6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43" fontId="2" fillId="0" borderId="0" applyFont="0" applyFill="0" applyBorder="0" applyAlignment="0" applyProtection="0"/>
    <xf numFmtId="0" fontId="12" fillId="14" borderId="0"/>
    <xf numFmtId="44" fontId="1" fillId="0" borderId="0" applyFont="0" applyFill="0" applyBorder="0" applyAlignment="0" applyProtection="0"/>
  </cellStyleXfs>
  <cellXfs count="277">
    <xf numFmtId="40" fontId="0" fillId="0" borderId="0" xfId="0"/>
    <xf numFmtId="40" fontId="5" fillId="0" borderId="0" xfId="0" applyFont="1"/>
    <xf numFmtId="40" fontId="4" fillId="0" borderId="0" xfId="4"/>
    <xf numFmtId="40" fontId="4" fillId="0" borderId="0" xfId="4" applyAlignment="1">
      <alignment horizontal="center"/>
    </xf>
    <xf numFmtId="40" fontId="4" fillId="0" borderId="0" xfId="0" applyFont="1"/>
    <xf numFmtId="40" fontId="4" fillId="0" borderId="2" xfId="4" applyBorder="1" applyAlignment="1">
      <alignment horizontal="center"/>
    </xf>
    <xf numFmtId="40" fontId="0" fillId="0" borderId="0" xfId="0" applyAlignment="1">
      <alignment wrapText="1"/>
    </xf>
    <xf numFmtId="40" fontId="4" fillId="0" borderId="0" xfId="4" applyAlignment="1">
      <alignment horizontal="center" wrapText="1"/>
    </xf>
    <xf numFmtId="40" fontId="4" fillId="0" borderId="0" xfId="4" quotePrefix="1" applyAlignment="1">
      <alignment horizontal="center" wrapText="1"/>
    </xf>
    <xf numFmtId="40" fontId="4" fillId="0" borderId="0" xfId="4" applyAlignment="1">
      <alignment wrapText="1"/>
    </xf>
    <xf numFmtId="166" fontId="4" fillId="0" borderId="0" xfId="0" applyNumberFormat="1" applyFont="1" applyAlignment="1">
      <alignment wrapText="1"/>
    </xf>
    <xf numFmtId="167" fontId="4" fillId="0" borderId="0" xfId="4" applyNumberFormat="1" applyAlignment="1">
      <alignment horizontal="right"/>
    </xf>
    <xf numFmtId="166" fontId="4" fillId="0" borderId="0" xfId="4" applyNumberFormat="1"/>
    <xf numFmtId="167" fontId="4" fillId="3" borderId="0" xfId="4" applyNumberFormat="1" applyFill="1"/>
    <xf numFmtId="167" fontId="4" fillId="0" borderId="0" xfId="4" applyNumberFormat="1"/>
    <xf numFmtId="168" fontId="4" fillId="0" borderId="0" xfId="4" applyNumberFormat="1"/>
    <xf numFmtId="168" fontId="4" fillId="3" borderId="0" xfId="4" applyNumberFormat="1" applyFill="1"/>
    <xf numFmtId="166" fontId="0" fillId="0" borderId="0" xfId="0" applyNumberFormat="1"/>
    <xf numFmtId="169" fontId="4" fillId="0" borderId="0" xfId="4" applyNumberFormat="1"/>
    <xf numFmtId="166" fontId="4" fillId="4" borderId="0" xfId="4" applyNumberFormat="1" applyFill="1"/>
    <xf numFmtId="170" fontId="0" fillId="0" borderId="0" xfId="0" applyNumberFormat="1"/>
    <xf numFmtId="37" fontId="4" fillId="0" borderId="0" xfId="4" applyNumberFormat="1"/>
    <xf numFmtId="166" fontId="4" fillId="0" borderId="0" xfId="4" applyNumberFormat="1" applyAlignment="1">
      <alignment horizontal="center"/>
    </xf>
    <xf numFmtId="171" fontId="4" fillId="0" borderId="0" xfId="4" applyNumberFormat="1"/>
    <xf numFmtId="166" fontId="0" fillId="0" borderId="0" xfId="0" applyNumberFormat="1" applyAlignment="1">
      <alignment horizontal="right"/>
    </xf>
    <xf numFmtId="170" fontId="4" fillId="5" borderId="0" xfId="4" applyNumberFormat="1" applyFill="1"/>
    <xf numFmtId="170" fontId="4" fillId="0" borderId="0" xfId="4" applyNumberFormat="1"/>
    <xf numFmtId="166" fontId="4" fillId="0" borderId="0" xfId="4" applyNumberFormat="1" applyAlignment="1">
      <alignment horizontal="right"/>
    </xf>
    <xf numFmtId="0" fontId="4" fillId="0" borderId="0" xfId="4" applyNumberFormat="1"/>
    <xf numFmtId="172" fontId="4" fillId="0" borderId="0" xfId="4" applyNumberFormat="1"/>
    <xf numFmtId="40" fontId="7" fillId="0" borderId="0" xfId="4" applyFont="1"/>
    <xf numFmtId="39" fontId="4" fillId="0" borderId="0" xfId="4" applyNumberFormat="1"/>
    <xf numFmtId="173" fontId="4" fillId="0" borderId="0" xfId="4" applyNumberFormat="1"/>
    <xf numFmtId="4" fontId="4" fillId="0" borderId="0" xfId="4" applyNumberFormat="1"/>
    <xf numFmtId="174" fontId="4" fillId="0" borderId="0" xfId="4" applyNumberFormat="1"/>
    <xf numFmtId="3" fontId="4" fillId="0" borderId="0" xfId="4" applyNumberFormat="1"/>
    <xf numFmtId="37" fontId="0" fillId="0" borderId="0" xfId="0" applyNumberFormat="1"/>
    <xf numFmtId="3" fontId="0" fillId="0" borderId="0" xfId="0" applyNumberFormat="1"/>
    <xf numFmtId="3" fontId="4" fillId="0" borderId="0" xfId="4" applyNumberFormat="1" applyAlignment="1">
      <alignment horizontal="center"/>
    </xf>
    <xf numFmtId="175" fontId="4" fillId="3" borderId="0" xfId="4" applyNumberFormat="1" applyFill="1"/>
    <xf numFmtId="175" fontId="4" fillId="0" borderId="0" xfId="4" applyNumberFormat="1"/>
    <xf numFmtId="175" fontId="4" fillId="0" borderId="0" xfId="5" applyNumberFormat="1"/>
    <xf numFmtId="172" fontId="4" fillId="3" borderId="0" xfId="4" applyNumberFormat="1" applyFill="1"/>
    <xf numFmtId="176" fontId="4" fillId="0" borderId="0" xfId="4" applyNumberFormat="1"/>
    <xf numFmtId="165" fontId="4" fillId="0" borderId="0" xfId="4" applyNumberFormat="1"/>
    <xf numFmtId="40" fontId="4" fillId="3" borderId="0" xfId="4" applyFill="1"/>
    <xf numFmtId="40" fontId="4" fillId="0" borderId="0" xfId="4" applyAlignment="1">
      <alignment horizontal="right"/>
    </xf>
    <xf numFmtId="40" fontId="8" fillId="0" borderId="0" xfId="0" applyFont="1"/>
    <xf numFmtId="40" fontId="8" fillId="0" borderId="0" xfId="4" applyFont="1"/>
    <xf numFmtId="4" fontId="0" fillId="0" borderId="0" xfId="0" applyNumberFormat="1"/>
    <xf numFmtId="43" fontId="0" fillId="0" borderId="0" xfId="1" applyFont="1"/>
    <xf numFmtId="40" fontId="4" fillId="6" borderId="0" xfId="4" applyFill="1" applyAlignment="1">
      <alignment horizontal="center"/>
    </xf>
    <xf numFmtId="40" fontId="4" fillId="6" borderId="0" xfId="4" applyFill="1"/>
    <xf numFmtId="40" fontId="0" fillId="6" borderId="0" xfId="0" applyFill="1"/>
    <xf numFmtId="4" fontId="0" fillId="6" borderId="0" xfId="0" applyNumberFormat="1" applyFill="1"/>
    <xf numFmtId="177" fontId="4" fillId="7" borderId="0" xfId="4" applyNumberFormat="1" applyFill="1"/>
    <xf numFmtId="168" fontId="4" fillId="4" borderId="0" xfId="4" applyNumberFormat="1" applyFill="1"/>
    <xf numFmtId="177" fontId="0" fillId="0" borderId="0" xfId="0" applyNumberFormat="1"/>
    <xf numFmtId="167" fontId="4" fillId="2" borderId="0" xfId="4" applyNumberFormat="1" applyFill="1"/>
    <xf numFmtId="167" fontId="4" fillId="4" borderId="0" xfId="4" applyNumberFormat="1" applyFill="1"/>
    <xf numFmtId="177" fontId="4" fillId="0" borderId="0" xfId="4" applyNumberFormat="1"/>
    <xf numFmtId="38" fontId="4" fillId="0" borderId="0" xfId="4" applyNumberFormat="1"/>
    <xf numFmtId="40" fontId="4" fillId="4" borderId="0" xfId="4" applyFill="1"/>
    <xf numFmtId="179" fontId="4" fillId="0" borderId="0" xfId="4" applyNumberFormat="1"/>
    <xf numFmtId="180" fontId="4" fillId="0" borderId="0" xfId="4" applyNumberFormat="1"/>
    <xf numFmtId="184" fontId="4" fillId="0" borderId="0" xfId="4" applyNumberFormat="1"/>
    <xf numFmtId="40" fontId="4" fillId="8" borderId="0" xfId="4" applyFill="1" applyAlignment="1">
      <alignment horizontal="center"/>
    </xf>
    <xf numFmtId="40" fontId="4" fillId="8" borderId="0" xfId="4" applyFill="1"/>
    <xf numFmtId="40" fontId="7" fillId="0" borderId="0" xfId="4" applyFont="1" applyAlignment="1">
      <alignment wrapText="1"/>
    </xf>
    <xf numFmtId="37" fontId="6" fillId="0" borderId="0" xfId="4" applyNumberFormat="1" applyFont="1"/>
    <xf numFmtId="185" fontId="4" fillId="0" borderId="0" xfId="4" applyNumberFormat="1"/>
    <xf numFmtId="186" fontId="4" fillId="0" borderId="0" xfId="4" applyNumberFormat="1"/>
    <xf numFmtId="40" fontId="4" fillId="0" borderId="0" xfId="5"/>
    <xf numFmtId="40" fontId="4" fillId="9" borderId="0" xfId="4" applyFill="1"/>
    <xf numFmtId="189" fontId="4" fillId="0" borderId="0" xfId="3" applyNumberFormat="1"/>
    <xf numFmtId="40" fontId="4" fillId="0" borderId="0" xfId="4" quotePrefix="1"/>
    <xf numFmtId="40" fontId="4" fillId="2" borderId="0" xfId="4" applyFill="1" applyAlignment="1">
      <alignment horizontal="center"/>
    </xf>
    <xf numFmtId="9" fontId="4" fillId="0" borderId="0" xfId="3" applyFont="1" applyProtection="1"/>
    <xf numFmtId="190" fontId="4" fillId="0" borderId="0" xfId="4" applyNumberFormat="1"/>
    <xf numFmtId="191" fontId="4" fillId="0" borderId="0" xfId="4" applyNumberFormat="1"/>
    <xf numFmtId="40" fontId="4" fillId="0" borderId="1" xfId="4" applyBorder="1" applyAlignment="1">
      <alignment horizontal="center"/>
    </xf>
    <xf numFmtId="10" fontId="4" fillId="0" borderId="0" xfId="3" applyNumberFormat="1"/>
    <xf numFmtId="177" fontId="7" fillId="0" borderId="0" xfId="4" applyNumberFormat="1" applyFont="1"/>
    <xf numFmtId="170" fontId="4" fillId="0" borderId="0" xfId="4" applyNumberFormat="1" applyAlignment="1">
      <alignment horizontal="right"/>
    </xf>
    <xf numFmtId="178" fontId="4" fillId="0" borderId="0" xfId="4" applyNumberFormat="1"/>
    <xf numFmtId="181" fontId="4" fillId="0" borderId="0" xfId="4" applyNumberFormat="1"/>
    <xf numFmtId="173" fontId="4" fillId="0" borderId="0" xfId="4" applyNumberFormat="1" applyAlignment="1">
      <alignment horizontal="center"/>
    </xf>
    <xf numFmtId="182" fontId="4" fillId="0" borderId="0" xfId="4" applyNumberFormat="1"/>
    <xf numFmtId="183" fontId="4" fillId="0" borderId="0" xfId="4" applyNumberFormat="1"/>
    <xf numFmtId="10" fontId="4" fillId="3" borderId="0" xfId="3" applyNumberFormat="1" applyFill="1"/>
    <xf numFmtId="168" fontId="4" fillId="3" borderId="0" xfId="5" applyNumberFormat="1" applyFill="1"/>
    <xf numFmtId="166" fontId="4" fillId="3" borderId="0" xfId="5" applyNumberFormat="1" applyFill="1"/>
    <xf numFmtId="40" fontId="4" fillId="5" borderId="0" xfId="4" applyFill="1"/>
    <xf numFmtId="173" fontId="4" fillId="0" borderId="0" xfId="6" applyNumberFormat="1" applyFont="1" applyBorder="1"/>
    <xf numFmtId="40" fontId="4" fillId="11" borderId="0" xfId="4" applyFill="1" applyAlignment="1">
      <alignment horizontal="center"/>
    </xf>
    <xf numFmtId="165" fontId="4" fillId="0" borderId="0" xfId="4" applyNumberFormat="1" applyAlignment="1">
      <alignment horizontal="right"/>
    </xf>
    <xf numFmtId="193" fontId="4" fillId="0" borderId="0" xfId="4" applyNumberFormat="1"/>
    <xf numFmtId="194" fontId="4" fillId="0" borderId="0" xfId="3" applyNumberFormat="1"/>
    <xf numFmtId="3" fontId="4" fillId="0" borderId="0" xfId="0" applyNumberFormat="1" applyFont="1"/>
    <xf numFmtId="39" fontId="4" fillId="0" borderId="0" xfId="0" applyNumberFormat="1" applyFont="1"/>
    <xf numFmtId="173" fontId="0" fillId="0" borderId="0" xfId="0" applyNumberFormat="1"/>
    <xf numFmtId="172" fontId="0" fillId="0" borderId="0" xfId="0" applyNumberFormat="1"/>
    <xf numFmtId="43" fontId="4" fillId="0" borderId="0" xfId="1" applyFont="1"/>
    <xf numFmtId="190" fontId="0" fillId="0" borderId="0" xfId="0" applyNumberFormat="1"/>
    <xf numFmtId="40" fontId="4" fillId="13" borderId="0" xfId="4" applyFill="1"/>
    <xf numFmtId="40" fontId="7" fillId="0" borderId="0" xfId="0" applyFont="1" applyProtection="1">
      <protection locked="0"/>
    </xf>
    <xf numFmtId="164" fontId="0" fillId="10" borderId="0" xfId="3" applyNumberFormat="1" applyFont="1" applyFill="1" applyAlignment="1" applyProtection="1">
      <alignment horizontal="left"/>
      <protection locked="0"/>
    </xf>
    <xf numFmtId="40" fontId="0" fillId="0" borderId="0" xfId="0" applyProtection="1">
      <protection locked="0"/>
    </xf>
    <xf numFmtId="40" fontId="5" fillId="0" borderId="0" xfId="0" applyFont="1" applyProtection="1">
      <protection locked="0"/>
    </xf>
    <xf numFmtId="8" fontId="4" fillId="10" borderId="0" xfId="4" applyNumberFormat="1" applyFill="1" applyAlignment="1" applyProtection="1">
      <alignment horizontal="left"/>
      <protection locked="0"/>
    </xf>
    <xf numFmtId="40" fontId="6" fillId="0" borderId="0" xfId="4" applyFont="1" applyAlignment="1" applyProtection="1">
      <alignment horizontal="center"/>
      <protection locked="0"/>
    </xf>
    <xf numFmtId="40" fontId="4" fillId="0" borderId="1" xfId="4" applyBorder="1" applyAlignment="1" applyProtection="1">
      <alignment horizontal="center"/>
      <protection locked="0"/>
    </xf>
    <xf numFmtId="40" fontId="4" fillId="0" borderId="0" xfId="4" applyAlignment="1" applyProtection="1">
      <alignment horizontal="center"/>
      <protection locked="0"/>
    </xf>
    <xf numFmtId="40" fontId="4" fillId="0" borderId="0" xfId="4" applyProtection="1">
      <protection locked="0"/>
    </xf>
    <xf numFmtId="40" fontId="4" fillId="0" borderId="0" xfId="0" applyFont="1" applyProtection="1">
      <protection locked="0"/>
    </xf>
    <xf numFmtId="40" fontId="4" fillId="0" borderId="2" xfId="4" applyBorder="1" applyAlignment="1" applyProtection="1">
      <alignment horizontal="center"/>
      <protection locked="0"/>
    </xf>
    <xf numFmtId="9" fontId="4" fillId="10" borderId="0" xfId="3" applyFill="1" applyAlignment="1" applyProtection="1">
      <alignment horizontal="left"/>
      <protection locked="0"/>
    </xf>
    <xf numFmtId="40" fontId="0" fillId="0" borderId="0" xfId="0" applyAlignment="1" applyProtection="1">
      <alignment wrapText="1"/>
      <protection locked="0"/>
    </xf>
    <xf numFmtId="40" fontId="4" fillId="0" borderId="0" xfId="4" applyAlignment="1" applyProtection="1">
      <alignment horizontal="center" wrapText="1"/>
      <protection locked="0"/>
    </xf>
    <xf numFmtId="40" fontId="4" fillId="0" borderId="0" xfId="4" quotePrefix="1" applyAlignment="1" applyProtection="1">
      <alignment horizontal="center" wrapText="1"/>
      <protection locked="0"/>
    </xf>
    <xf numFmtId="40" fontId="4" fillId="0" borderId="0" xfId="4" applyAlignment="1" applyProtection="1">
      <alignment wrapText="1"/>
      <protection locked="0"/>
    </xf>
    <xf numFmtId="166" fontId="4" fillId="0" borderId="0" xfId="0" applyNumberFormat="1" applyFont="1" applyAlignment="1" applyProtection="1">
      <alignment wrapText="1"/>
      <protection locked="0"/>
    </xf>
    <xf numFmtId="40" fontId="7" fillId="0" borderId="0" xfId="0" applyFont="1" applyAlignment="1" applyProtection="1">
      <alignment wrapText="1"/>
      <protection locked="0"/>
    </xf>
    <xf numFmtId="10" fontId="0" fillId="12" borderId="3" xfId="3" applyNumberFormat="1" applyFont="1" applyFill="1" applyBorder="1" applyAlignment="1" applyProtection="1">
      <alignment horizontal="left" wrapText="1"/>
      <protection locked="0"/>
    </xf>
    <xf numFmtId="38" fontId="0" fillId="12" borderId="3" xfId="0" applyNumberFormat="1" applyFill="1" applyBorder="1" applyAlignment="1" applyProtection="1">
      <alignment horizontal="left" wrapText="1"/>
      <protection locked="0"/>
    </xf>
    <xf numFmtId="167" fontId="4" fillId="0" borderId="0" xfId="4" applyNumberFormat="1" applyAlignment="1" applyProtection="1">
      <alignment horizontal="right"/>
      <protection locked="0"/>
    </xf>
    <xf numFmtId="166" fontId="4" fillId="0" borderId="0" xfId="4" applyNumberFormat="1" applyProtection="1">
      <protection locked="0"/>
    </xf>
    <xf numFmtId="167" fontId="4" fillId="3" borderId="0" xfId="4" applyNumberFormat="1" applyFill="1" applyProtection="1">
      <protection locked="0"/>
    </xf>
    <xf numFmtId="167" fontId="4" fillId="0" borderId="0" xfId="4" applyNumberFormat="1" applyProtection="1">
      <protection locked="0"/>
    </xf>
    <xf numFmtId="168" fontId="4" fillId="0" borderId="0" xfId="4" applyNumberFormat="1" applyProtection="1">
      <protection locked="0"/>
    </xf>
    <xf numFmtId="168" fontId="4" fillId="3" borderId="0" xfId="4" applyNumberFormat="1" applyFill="1" applyProtection="1">
      <protection locked="0"/>
    </xf>
    <xf numFmtId="166" fontId="0" fillId="0" borderId="0" xfId="0" applyNumberFormat="1" applyProtection="1">
      <protection locked="0"/>
    </xf>
    <xf numFmtId="169" fontId="4" fillId="3" borderId="0" xfId="4" applyNumberFormat="1" applyFill="1" applyProtection="1">
      <protection locked="0"/>
    </xf>
    <xf numFmtId="169" fontId="4" fillId="0" borderId="0" xfId="4" applyNumberFormat="1" applyProtection="1">
      <protection locked="0"/>
    </xf>
    <xf numFmtId="170" fontId="0" fillId="0" borderId="0" xfId="0" applyNumberFormat="1" applyProtection="1">
      <protection locked="0"/>
    </xf>
    <xf numFmtId="37" fontId="4" fillId="0" borderId="0" xfId="4" applyNumberFormat="1" applyProtection="1">
      <protection locked="0"/>
    </xf>
    <xf numFmtId="171" fontId="4" fillId="0" borderId="0" xfId="4" applyNumberFormat="1" applyProtection="1">
      <protection locked="0"/>
    </xf>
    <xf numFmtId="166" fontId="0" fillId="0" borderId="0" xfId="0" applyNumberFormat="1" applyAlignment="1" applyProtection="1">
      <alignment horizontal="right"/>
      <protection locked="0"/>
    </xf>
    <xf numFmtId="170" fontId="4" fillId="0" borderId="0" xfId="4" applyNumberFormat="1" applyProtection="1">
      <protection locked="0"/>
    </xf>
    <xf numFmtId="171" fontId="4" fillId="3" borderId="0" xfId="4" applyNumberFormat="1" applyFill="1" applyProtection="1">
      <protection locked="0"/>
    </xf>
    <xf numFmtId="166" fontId="4" fillId="0" borderId="0" xfId="4" applyNumberFormat="1" applyAlignment="1" applyProtection="1">
      <alignment horizontal="right"/>
      <protection locked="0"/>
    </xf>
    <xf numFmtId="40" fontId="4" fillId="13" borderId="0" xfId="4" applyFill="1" applyProtection="1">
      <protection locked="0"/>
    </xf>
    <xf numFmtId="168" fontId="4" fillId="3" borderId="0" xfId="5" applyNumberFormat="1" applyFill="1" applyProtection="1">
      <protection locked="0"/>
    </xf>
    <xf numFmtId="168" fontId="4" fillId="0" borderId="0" xfId="5" applyNumberFormat="1" applyProtection="1">
      <protection locked="0"/>
    </xf>
    <xf numFmtId="171" fontId="0" fillId="0" borderId="0" xfId="0" applyNumberFormat="1" applyProtection="1">
      <protection locked="0"/>
    </xf>
    <xf numFmtId="166" fontId="4" fillId="3" borderId="0" xfId="5" applyNumberFormat="1" applyFill="1" applyProtection="1">
      <protection locked="0"/>
    </xf>
    <xf numFmtId="166" fontId="4" fillId="0" borderId="0" xfId="5" applyNumberFormat="1" applyProtection="1">
      <protection locked="0"/>
    </xf>
    <xf numFmtId="40" fontId="7" fillId="0" borderId="0" xfId="4" applyFont="1" applyProtection="1">
      <protection locked="0"/>
    </xf>
    <xf numFmtId="174" fontId="4" fillId="0" borderId="0" xfId="4" applyNumberFormat="1" applyProtection="1">
      <protection locked="0"/>
    </xf>
    <xf numFmtId="3" fontId="4" fillId="0" borderId="0" xfId="4" applyNumberFormat="1" applyProtection="1">
      <protection locked="0"/>
    </xf>
    <xf numFmtId="37" fontId="0" fillId="0" borderId="0" xfId="0" applyNumberFormat="1" applyProtection="1">
      <protection locked="0"/>
    </xf>
    <xf numFmtId="3" fontId="0" fillId="0" borderId="0" xfId="0" applyNumberFormat="1" applyProtection="1">
      <protection locked="0"/>
    </xf>
    <xf numFmtId="3" fontId="4" fillId="0" borderId="0" xfId="4" applyNumberFormat="1" applyAlignment="1" applyProtection="1">
      <alignment horizontal="center"/>
      <protection locked="0"/>
    </xf>
    <xf numFmtId="175" fontId="4" fillId="3" borderId="0" xfId="4" applyNumberFormat="1" applyFill="1" applyProtection="1">
      <protection locked="0"/>
    </xf>
    <xf numFmtId="175" fontId="4" fillId="0" borderId="0" xfId="4" applyNumberFormat="1" applyProtection="1">
      <protection locked="0"/>
    </xf>
    <xf numFmtId="175" fontId="4" fillId="0" borderId="0" xfId="5" applyNumberFormat="1" applyProtection="1">
      <protection locked="0"/>
    </xf>
    <xf numFmtId="175" fontId="4" fillId="3" borderId="0" xfId="5" applyNumberFormat="1" applyFill="1" applyProtection="1">
      <protection locked="0"/>
    </xf>
    <xf numFmtId="172" fontId="4" fillId="3" borderId="0" xfId="4" applyNumberFormat="1" applyFill="1" applyProtection="1">
      <protection locked="0"/>
    </xf>
    <xf numFmtId="172" fontId="4" fillId="0" borderId="0" xfId="4" applyNumberFormat="1" applyProtection="1">
      <protection locked="0"/>
    </xf>
    <xf numFmtId="40" fontId="4" fillId="3" borderId="0" xfId="4" applyFill="1" applyProtection="1">
      <protection locked="0"/>
    </xf>
    <xf numFmtId="40" fontId="4" fillId="0" borderId="0" xfId="4" applyAlignment="1" applyProtection="1">
      <alignment horizontal="right"/>
      <protection locked="0"/>
    </xf>
    <xf numFmtId="40" fontId="8" fillId="0" borderId="0" xfId="0" applyFont="1" applyProtection="1">
      <protection locked="0"/>
    </xf>
    <xf numFmtId="4" fontId="0" fillId="0" borderId="0" xfId="0" applyNumberFormat="1" applyProtection="1">
      <protection locked="0"/>
    </xf>
    <xf numFmtId="43" fontId="0" fillId="0" borderId="0" xfId="1" applyFont="1" applyProtection="1">
      <protection locked="0"/>
    </xf>
    <xf numFmtId="40" fontId="4" fillId="6" borderId="0" xfId="4" applyFill="1" applyAlignment="1" applyProtection="1">
      <alignment horizontal="center"/>
      <protection locked="0"/>
    </xf>
    <xf numFmtId="40" fontId="4" fillId="6" borderId="0" xfId="4" applyFill="1" applyProtection="1">
      <protection locked="0"/>
    </xf>
    <xf numFmtId="40" fontId="0" fillId="6" borderId="0" xfId="0" applyFill="1" applyProtection="1">
      <protection locked="0"/>
    </xf>
    <xf numFmtId="4" fontId="0" fillId="6" borderId="0" xfId="0" applyNumberFormat="1" applyFill="1" applyProtection="1">
      <protection locked="0"/>
    </xf>
    <xf numFmtId="39" fontId="4" fillId="0" borderId="0" xfId="4" applyNumberFormat="1" applyProtection="1">
      <protection locked="0"/>
    </xf>
    <xf numFmtId="177" fontId="4" fillId="7" borderId="0" xfId="4" applyNumberFormat="1" applyFill="1" applyProtection="1">
      <protection locked="0"/>
    </xf>
    <xf numFmtId="40" fontId="7" fillId="0" borderId="0" xfId="4" applyFont="1" applyAlignment="1" applyProtection="1">
      <alignment horizontal="center"/>
      <protection locked="0"/>
    </xf>
    <xf numFmtId="44" fontId="7" fillId="0" borderId="0" xfId="2" applyFont="1" applyProtection="1">
      <protection locked="0"/>
    </xf>
    <xf numFmtId="180" fontId="4" fillId="0" borderId="0" xfId="4" applyNumberFormat="1" applyProtection="1">
      <protection locked="0"/>
    </xf>
    <xf numFmtId="166" fontId="4" fillId="0" borderId="0" xfId="0" applyNumberFormat="1" applyFont="1" applyProtection="1">
      <protection locked="0"/>
    </xf>
    <xf numFmtId="40" fontId="5" fillId="0" borderId="0" xfId="4" applyFont="1" applyProtection="1">
      <protection locked="0"/>
    </xf>
    <xf numFmtId="9" fontId="4" fillId="0" borderId="0" xfId="3" applyFill="1" applyAlignment="1" applyProtection="1">
      <alignment horizontal="center"/>
      <protection locked="0"/>
    </xf>
    <xf numFmtId="166" fontId="7" fillId="0" borderId="0" xfId="4" applyNumberFormat="1" applyFont="1" applyProtection="1">
      <protection locked="0"/>
    </xf>
    <xf numFmtId="166" fontId="7" fillId="0" borderId="0" xfId="0" applyNumberFormat="1" applyFont="1" applyProtection="1">
      <protection locked="0"/>
    </xf>
    <xf numFmtId="37" fontId="4" fillId="0" borderId="0" xfId="4" applyNumberFormat="1" applyProtection="1">
      <protection hidden="1"/>
    </xf>
    <xf numFmtId="166" fontId="4" fillId="0" borderId="0" xfId="4" applyNumberFormat="1" applyProtection="1">
      <protection hidden="1"/>
    </xf>
    <xf numFmtId="171" fontId="7" fillId="0" borderId="0" xfId="4" applyNumberFormat="1" applyFont="1"/>
    <xf numFmtId="44" fontId="7" fillId="0" borderId="0" xfId="2" applyFont="1" applyProtection="1"/>
    <xf numFmtId="10" fontId="4" fillId="0" borderId="0" xfId="3" applyNumberFormat="1" applyProtection="1"/>
    <xf numFmtId="164" fontId="4" fillId="0" borderId="0" xfId="3" applyNumberFormat="1" applyProtection="1"/>
    <xf numFmtId="39" fontId="4" fillId="0" borderId="0" xfId="4" quotePrefix="1" applyNumberFormat="1"/>
    <xf numFmtId="192" fontId="0" fillId="0" borderId="0" xfId="0" applyNumberFormat="1"/>
    <xf numFmtId="167" fontId="7" fillId="0" borderId="0" xfId="4" applyNumberFormat="1" applyFont="1"/>
    <xf numFmtId="39" fontId="7" fillId="0" borderId="0" xfId="4" applyNumberFormat="1" applyFont="1"/>
    <xf numFmtId="40" fontId="7" fillId="2" borderId="0" xfId="4" applyFont="1" applyFill="1"/>
    <xf numFmtId="174" fontId="7" fillId="0" borderId="0" xfId="4" applyNumberFormat="1" applyFont="1"/>
    <xf numFmtId="172" fontId="7" fillId="0" borderId="0" xfId="4" applyNumberFormat="1" applyFont="1"/>
    <xf numFmtId="189" fontId="4" fillId="0" borderId="0" xfId="3" applyNumberFormat="1" applyProtection="1"/>
    <xf numFmtId="44" fontId="7" fillId="0" borderId="0" xfId="2" applyFont="1" applyProtection="1">
      <protection hidden="1"/>
    </xf>
    <xf numFmtId="40" fontId="4" fillId="0" borderId="0" xfId="4" applyProtection="1">
      <protection hidden="1"/>
    </xf>
    <xf numFmtId="192" fontId="4" fillId="0" borderId="0" xfId="4" applyNumberFormat="1"/>
    <xf numFmtId="166" fontId="7" fillId="0" borderId="0" xfId="4" applyNumberFormat="1" applyFont="1"/>
    <xf numFmtId="187" fontId="4" fillId="0" borderId="0" xfId="4" applyNumberFormat="1"/>
    <xf numFmtId="188" fontId="4" fillId="0" borderId="0" xfId="3" applyNumberFormat="1" applyProtection="1"/>
    <xf numFmtId="40" fontId="4" fillId="5" borderId="0" xfId="4" applyFill="1" applyProtection="1">
      <protection locked="0"/>
    </xf>
    <xf numFmtId="168" fontId="4" fillId="0" borderId="0" xfId="5" applyNumberFormat="1"/>
    <xf numFmtId="166" fontId="4" fillId="0" borderId="0" xfId="5" applyNumberFormat="1"/>
    <xf numFmtId="40" fontId="6" fillId="0" borderId="0" xfId="4" applyFont="1" applyAlignment="1">
      <alignment horizontal="left"/>
    </xf>
    <xf numFmtId="40" fontId="6" fillId="0" borderId="0" xfId="4" applyFont="1" applyAlignment="1">
      <alignment horizontal="center"/>
    </xf>
    <xf numFmtId="164" fontId="14" fillId="10" borderId="0" xfId="3" applyNumberFormat="1" applyFont="1" applyFill="1" applyAlignment="1" applyProtection="1">
      <alignment horizontal="left"/>
    </xf>
    <xf numFmtId="40" fontId="14" fillId="0" borderId="4" xfId="0" applyFont="1" applyBorder="1" applyAlignment="1">
      <alignment horizontal="center"/>
    </xf>
    <xf numFmtId="40" fontId="14" fillId="0" borderId="4" xfId="0" applyFont="1" applyBorder="1"/>
    <xf numFmtId="8" fontId="14" fillId="10" borderId="0" xfId="1" applyNumberFormat="1" applyFont="1" applyFill="1" applyAlignment="1" applyProtection="1">
      <alignment horizontal="left"/>
    </xf>
    <xf numFmtId="40" fontId="14" fillId="0" borderId="5" xfId="0" applyFont="1" applyBorder="1" applyAlignment="1">
      <alignment horizontal="center"/>
    </xf>
    <xf numFmtId="40" fontId="14" fillId="0" borderId="5" xfId="0" applyFont="1" applyBorder="1"/>
    <xf numFmtId="40" fontId="15" fillId="0" borderId="6" xfId="0" applyFont="1" applyBorder="1" applyAlignment="1">
      <alignment horizontal="center"/>
    </xf>
    <xf numFmtId="49" fontId="14" fillId="12" borderId="0" xfId="4" quotePrefix="1" applyNumberFormat="1" applyFont="1" applyFill="1" applyAlignment="1">
      <alignment horizontal="center"/>
    </xf>
    <xf numFmtId="49" fontId="14" fillId="0" borderId="0" xfId="4" applyNumberFormat="1" applyFont="1" applyAlignment="1">
      <alignment horizontal="center"/>
    </xf>
    <xf numFmtId="40" fontId="14" fillId="0" borderId="0" xfId="0" applyFont="1"/>
    <xf numFmtId="40" fontId="14" fillId="0" borderId="0" xfId="4" applyFont="1" applyAlignment="1">
      <alignment horizontal="center"/>
    </xf>
    <xf numFmtId="40" fontId="5" fillId="0" borderId="0" xfId="0" applyFont="1" applyAlignment="1">
      <alignment wrapText="1"/>
    </xf>
    <xf numFmtId="10" fontId="14" fillId="12" borderId="3" xfId="3" applyNumberFormat="1" applyFont="1" applyFill="1" applyBorder="1" applyAlignment="1" applyProtection="1">
      <alignment horizontal="left" wrapText="1"/>
    </xf>
    <xf numFmtId="40" fontId="14" fillId="0" borderId="0" xfId="4" applyFont="1" applyAlignment="1">
      <alignment horizontal="center" wrapText="1"/>
    </xf>
    <xf numFmtId="38" fontId="14" fillId="0" borderId="0" xfId="0" applyNumberFormat="1" applyFont="1" applyAlignment="1">
      <alignment horizontal="left" wrapText="1"/>
    </xf>
    <xf numFmtId="40" fontId="14" fillId="0" borderId="0" xfId="4" applyFont="1"/>
    <xf numFmtId="167" fontId="14" fillId="0" borderId="0" xfId="4" applyNumberFormat="1" applyFont="1" applyAlignment="1">
      <alignment horizontal="right"/>
    </xf>
    <xf numFmtId="168" fontId="14" fillId="0" borderId="0" xfId="4" applyNumberFormat="1" applyFont="1"/>
    <xf numFmtId="166" fontId="14" fillId="0" borderId="0" xfId="4" applyNumberFormat="1" applyFont="1"/>
    <xf numFmtId="170" fontId="14" fillId="0" borderId="0" xfId="4" applyNumberFormat="1" applyFont="1"/>
    <xf numFmtId="40" fontId="14" fillId="13" borderId="0" xfId="4" applyFont="1" applyFill="1"/>
    <xf numFmtId="171" fontId="14" fillId="0" borderId="0" xfId="4" applyNumberFormat="1" applyFont="1"/>
    <xf numFmtId="40" fontId="5" fillId="0" borderId="0" xfId="4" applyFont="1"/>
    <xf numFmtId="174" fontId="14" fillId="0" borderId="0" xfId="4" applyNumberFormat="1" applyFont="1"/>
    <xf numFmtId="3" fontId="14" fillId="0" borderId="0" xfId="4" applyNumberFormat="1" applyFont="1" applyAlignment="1">
      <alignment horizontal="center"/>
    </xf>
    <xf numFmtId="3" fontId="14" fillId="0" borderId="0" xfId="4" applyNumberFormat="1" applyFont="1"/>
    <xf numFmtId="37" fontId="14" fillId="0" borderId="0" xfId="4" applyNumberFormat="1" applyFont="1"/>
    <xf numFmtId="40" fontId="14" fillId="6" borderId="0" xfId="4" applyFont="1" applyFill="1" applyAlignment="1">
      <alignment horizontal="center"/>
    </xf>
    <xf numFmtId="40" fontId="14" fillId="6" borderId="0" xfId="4" applyFont="1" applyFill="1"/>
    <xf numFmtId="39" fontId="14" fillId="0" borderId="0" xfId="4" applyNumberFormat="1" applyFont="1"/>
    <xf numFmtId="177" fontId="14" fillId="7" borderId="0" xfId="4" applyNumberFormat="1" applyFont="1" applyFill="1"/>
    <xf numFmtId="4" fontId="14" fillId="0" borderId="0" xfId="4" applyNumberFormat="1" applyFont="1"/>
    <xf numFmtId="171" fontId="5" fillId="0" borderId="0" xfId="4" applyNumberFormat="1" applyFont="1"/>
    <xf numFmtId="167" fontId="14" fillId="0" borderId="0" xfId="4" applyNumberFormat="1" applyFont="1"/>
    <xf numFmtId="40" fontId="5" fillId="0" borderId="0" xfId="4" applyFont="1" applyAlignment="1">
      <alignment horizontal="center"/>
    </xf>
    <xf numFmtId="44" fontId="5" fillId="0" borderId="0" xfId="17" applyFont="1" applyProtection="1"/>
    <xf numFmtId="180" fontId="14" fillId="0" borderId="0" xfId="4" applyNumberFormat="1" applyFont="1"/>
    <xf numFmtId="166" fontId="14" fillId="0" borderId="0" xfId="4" applyNumberFormat="1" applyFont="1" applyProtection="1">
      <protection hidden="1"/>
    </xf>
    <xf numFmtId="10" fontId="14" fillId="0" borderId="0" xfId="3" applyNumberFormat="1" applyFont="1" applyProtection="1"/>
    <xf numFmtId="164" fontId="14" fillId="0" borderId="0" xfId="3" applyNumberFormat="1" applyFont="1" applyProtection="1"/>
    <xf numFmtId="39" fontId="14" fillId="0" borderId="0" xfId="4" quotePrefix="1" applyNumberFormat="1" applyFont="1"/>
    <xf numFmtId="40" fontId="14" fillId="0" borderId="0" xfId="4" applyFont="1" applyAlignment="1">
      <alignment horizontal="right"/>
    </xf>
    <xf numFmtId="44" fontId="5" fillId="0" borderId="0" xfId="17" applyFont="1" applyProtection="1">
      <protection hidden="1"/>
    </xf>
    <xf numFmtId="192" fontId="14" fillId="0" borderId="0" xfId="0" applyNumberFormat="1" applyFont="1"/>
    <xf numFmtId="166" fontId="14" fillId="0" borderId="0" xfId="4" applyNumberFormat="1" applyFont="1" applyAlignment="1">
      <alignment horizontal="right"/>
    </xf>
    <xf numFmtId="0" fontId="14" fillId="0" borderId="0" xfId="4" applyNumberFormat="1" applyFont="1"/>
    <xf numFmtId="9" fontId="14" fillId="0" borderId="0" xfId="3" applyFont="1" applyFill="1" applyAlignment="1" applyProtection="1">
      <alignment horizontal="center"/>
    </xf>
    <xf numFmtId="39" fontId="5" fillId="0" borderId="0" xfId="4" applyNumberFormat="1" applyFont="1"/>
    <xf numFmtId="174" fontId="5" fillId="0" borderId="0" xfId="4" applyNumberFormat="1" applyFont="1"/>
    <xf numFmtId="172" fontId="14" fillId="0" borderId="0" xfId="4" applyNumberFormat="1" applyFont="1"/>
    <xf numFmtId="40" fontId="14" fillId="0" borderId="0" xfId="5" applyFont="1"/>
    <xf numFmtId="40" fontId="16" fillId="0" borderId="0" xfId="4" applyFont="1" applyAlignment="1">
      <alignment horizontal="center"/>
    </xf>
    <xf numFmtId="167" fontId="4" fillId="0" borderId="0" xfId="4" applyNumberFormat="1" applyProtection="1">
      <protection hidden="1"/>
    </xf>
    <xf numFmtId="40" fontId="14" fillId="0" borderId="7" xfId="4" applyFont="1" applyBorder="1" applyAlignment="1">
      <alignment horizontal="right"/>
    </xf>
    <xf numFmtId="40" fontId="17" fillId="0" borderId="0" xfId="4" applyFont="1"/>
    <xf numFmtId="40" fontId="14" fillId="0" borderId="0" xfId="4" applyFont="1" applyAlignment="1">
      <alignment horizontal="left"/>
    </xf>
    <xf numFmtId="40" fontId="5" fillId="0" borderId="0" xfId="4" applyFont="1" applyAlignment="1">
      <alignment horizontal="left"/>
    </xf>
    <xf numFmtId="166" fontId="5" fillId="0" borderId="0" xfId="4" applyNumberFormat="1" applyFont="1"/>
    <xf numFmtId="40" fontId="5" fillId="0" borderId="7" xfId="4" applyFont="1" applyBorder="1"/>
    <xf numFmtId="167" fontId="5" fillId="0" borderId="7" xfId="4" applyNumberFormat="1" applyFont="1" applyBorder="1"/>
    <xf numFmtId="167" fontId="5" fillId="0" borderId="0" xfId="4" applyNumberFormat="1" applyFont="1"/>
    <xf numFmtId="43" fontId="14" fillId="0" borderId="0" xfId="1" applyFont="1" applyBorder="1" applyProtection="1"/>
    <xf numFmtId="40" fontId="5" fillId="0" borderId="8" xfId="4" applyFont="1" applyBorder="1"/>
    <xf numFmtId="44" fontId="5" fillId="0" borderId="8" xfId="17" applyFont="1" applyBorder="1" applyProtection="1"/>
    <xf numFmtId="40" fontId="14" fillId="0" borderId="8" xfId="4" applyFont="1" applyBorder="1"/>
    <xf numFmtId="166" fontId="5" fillId="0" borderId="8" xfId="4" applyNumberFormat="1" applyFont="1" applyBorder="1"/>
    <xf numFmtId="43" fontId="14" fillId="0" borderId="0" xfId="1" applyFont="1" applyProtection="1"/>
    <xf numFmtId="40" fontId="16" fillId="0" borderId="0" xfId="4" applyFont="1"/>
    <xf numFmtId="40" fontId="14" fillId="0" borderId="0" xfId="4" applyFont="1" applyProtection="1">
      <protection locked="0"/>
    </xf>
    <xf numFmtId="167" fontId="0" fillId="0" borderId="0" xfId="0" applyNumberFormat="1"/>
    <xf numFmtId="9" fontId="14" fillId="0" borderId="0" xfId="3" applyFont="1"/>
    <xf numFmtId="165" fontId="14" fillId="0" borderId="0" xfId="4" applyNumberFormat="1" applyFont="1" applyAlignment="1">
      <alignment horizontal="right"/>
    </xf>
    <xf numFmtId="174" fontId="4" fillId="4" borderId="0" xfId="4" applyNumberFormat="1" applyFill="1"/>
    <xf numFmtId="40" fontId="7" fillId="12" borderId="0" xfId="0" applyFont="1" applyFill="1" applyAlignment="1">
      <alignment horizontal="left" vertical="top" wrapText="1"/>
    </xf>
  </cellXfs>
  <cellStyles count="18">
    <cellStyle name="Comma" xfId="1" builtinId="3"/>
    <cellStyle name="Comma 2" xfId="15" xr:uid="{9D65B592-3592-4114-AE48-E796F62E6129}"/>
    <cellStyle name="Comma 3" xfId="8" xr:uid="{1D98643B-66C8-4F6D-88E3-4BC9BB00A1C8}"/>
    <cellStyle name="Comma0" xfId="6" xr:uid="{F6E70245-EDE1-4AE7-A7AA-04338ACC9C0E}"/>
    <cellStyle name="Currency" xfId="2" builtinId="4"/>
    <cellStyle name="Currency 2" xfId="9" xr:uid="{B8EB17F3-6054-443B-85E4-B6D0B65EAB5E}"/>
    <cellStyle name="Currency 3" xfId="17" xr:uid="{2987E777-AF56-40A6-ABEE-A9FBB8BB8112}"/>
    <cellStyle name="headerStyle2" xfId="16" xr:uid="{44CF56D6-487F-45A9-9C28-E72C21B5E906}"/>
    <cellStyle name="Normal" xfId="0" builtinId="0"/>
    <cellStyle name="Normal 2" xfId="14" xr:uid="{002242B8-63E7-4C05-8F9F-9F47E3B16975}"/>
    <cellStyle name="Normal 3" xfId="7" xr:uid="{DAAA516A-81EF-49BA-BDCF-8589F5FA01BE}"/>
    <cellStyle name="Normal 4" xfId="11" xr:uid="{E5687F00-5186-4F7F-9643-AF069F46C0C5}"/>
    <cellStyle name="Normal 5" xfId="4" xr:uid="{A2E67CBF-741A-4824-BCAB-95C80DF1B6A5}"/>
    <cellStyle name="Normal 5 2" xfId="5" xr:uid="{09111A8C-C8E5-426E-96BA-7906B42D6EF8}"/>
    <cellStyle name="Normal 5 3" xfId="13" xr:uid="{FA81167F-E6DD-4759-8335-A0E0D30195E6}"/>
    <cellStyle name="Normal 6" xfId="12" xr:uid="{982627F6-1986-44A8-9FBB-C91D6B58753D}"/>
    <cellStyle name="Normal 9" xfId="10" xr:uid="{DAC5AEA8-5582-4429-89EA-5F38D140E82C}"/>
    <cellStyle name="Percent" xfId="3" builtinId="5"/>
  </cellStyles>
  <dxfs count="2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LC\PSFA16\All16Projection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"/>
      <sheetName val="transpose"/>
      <sheetName val="summary"/>
      <sheetName val="district disk"/>
      <sheetName val="mill levy"/>
      <sheetName val="Factor Sor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RF@" TargetMode="Externa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RF@" TargetMode="External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6E15C-A5AD-4E48-9085-16E1C74C8F40}">
  <sheetPr transitionEntry="1">
    <tabColor theme="9" tint="0.59999389629810485"/>
    <pageSetUpPr fitToPage="1"/>
  </sheetPr>
  <dimension ref="A1:IV185"/>
  <sheetViews>
    <sheetView tabSelected="1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9.84375" defaultRowHeight="15.5" x14ac:dyDescent="0.35"/>
  <cols>
    <col min="1" max="1" width="17.15234375" style="107" bestFit="1" customWidth="1"/>
    <col min="2" max="2" width="82.23046875" style="107" bestFit="1" customWidth="1"/>
    <col min="3" max="3" width="17.69140625" style="107" bestFit="1" customWidth="1"/>
    <col min="4" max="180" width="19.84375" style="107"/>
    <col min="182" max="182" width="21.84375" customWidth="1"/>
    <col min="183" max="183" width="23.765625" bestFit="1" customWidth="1"/>
    <col min="184" max="186" width="21.84375" customWidth="1"/>
    <col min="187" max="188" width="22.07421875" customWidth="1"/>
    <col min="191" max="256" width="19.84375" style="107"/>
    <col min="257" max="257" width="9.07421875" style="107" bestFit="1" customWidth="1"/>
    <col min="258" max="258" width="67" style="107" customWidth="1"/>
    <col min="259" max="259" width="17" style="107" customWidth="1"/>
    <col min="260" max="437" width="19.84375" style="107"/>
    <col min="438" max="442" width="21.84375" style="107" customWidth="1"/>
    <col min="443" max="444" width="22.07421875" style="107" customWidth="1"/>
    <col min="445" max="512" width="19.84375" style="107"/>
    <col min="513" max="513" width="9.07421875" style="107" bestFit="1" customWidth="1"/>
    <col min="514" max="514" width="67" style="107" customWidth="1"/>
    <col min="515" max="515" width="17" style="107" customWidth="1"/>
    <col min="516" max="693" width="19.84375" style="107"/>
    <col min="694" max="698" width="21.84375" style="107" customWidth="1"/>
    <col min="699" max="700" width="22.07421875" style="107" customWidth="1"/>
    <col min="701" max="768" width="19.84375" style="107"/>
    <col min="769" max="769" width="9.07421875" style="107" bestFit="1" customWidth="1"/>
    <col min="770" max="770" width="67" style="107" customWidth="1"/>
    <col min="771" max="771" width="17" style="107" customWidth="1"/>
    <col min="772" max="949" width="19.84375" style="107"/>
    <col min="950" max="954" width="21.84375" style="107" customWidth="1"/>
    <col min="955" max="956" width="22.07421875" style="107" customWidth="1"/>
    <col min="957" max="1024" width="19.84375" style="107"/>
    <col min="1025" max="1025" width="9.07421875" style="107" bestFit="1" customWidth="1"/>
    <col min="1026" max="1026" width="67" style="107" customWidth="1"/>
    <col min="1027" max="1027" width="17" style="107" customWidth="1"/>
    <col min="1028" max="1205" width="19.84375" style="107"/>
    <col min="1206" max="1210" width="21.84375" style="107" customWidth="1"/>
    <col min="1211" max="1212" width="22.07421875" style="107" customWidth="1"/>
    <col min="1213" max="1280" width="19.84375" style="107"/>
    <col min="1281" max="1281" width="9.07421875" style="107" bestFit="1" customWidth="1"/>
    <col min="1282" max="1282" width="67" style="107" customWidth="1"/>
    <col min="1283" max="1283" width="17" style="107" customWidth="1"/>
    <col min="1284" max="1461" width="19.84375" style="107"/>
    <col min="1462" max="1466" width="21.84375" style="107" customWidth="1"/>
    <col min="1467" max="1468" width="22.07421875" style="107" customWidth="1"/>
    <col min="1469" max="1536" width="19.84375" style="107"/>
    <col min="1537" max="1537" width="9.07421875" style="107" bestFit="1" customWidth="1"/>
    <col min="1538" max="1538" width="67" style="107" customWidth="1"/>
    <col min="1539" max="1539" width="17" style="107" customWidth="1"/>
    <col min="1540" max="1717" width="19.84375" style="107"/>
    <col min="1718" max="1722" width="21.84375" style="107" customWidth="1"/>
    <col min="1723" max="1724" width="22.07421875" style="107" customWidth="1"/>
    <col min="1725" max="1792" width="19.84375" style="107"/>
    <col min="1793" max="1793" width="9.07421875" style="107" bestFit="1" customWidth="1"/>
    <col min="1794" max="1794" width="67" style="107" customWidth="1"/>
    <col min="1795" max="1795" width="17" style="107" customWidth="1"/>
    <col min="1796" max="1973" width="19.84375" style="107"/>
    <col min="1974" max="1978" width="21.84375" style="107" customWidth="1"/>
    <col min="1979" max="1980" width="22.07421875" style="107" customWidth="1"/>
    <col min="1981" max="2048" width="19.84375" style="107"/>
    <col min="2049" max="2049" width="9.07421875" style="107" bestFit="1" customWidth="1"/>
    <col min="2050" max="2050" width="67" style="107" customWidth="1"/>
    <col min="2051" max="2051" width="17" style="107" customWidth="1"/>
    <col min="2052" max="2229" width="19.84375" style="107"/>
    <col min="2230" max="2234" width="21.84375" style="107" customWidth="1"/>
    <col min="2235" max="2236" width="22.07421875" style="107" customWidth="1"/>
    <col min="2237" max="2304" width="19.84375" style="107"/>
    <col min="2305" max="2305" width="9.07421875" style="107" bestFit="1" customWidth="1"/>
    <col min="2306" max="2306" width="67" style="107" customWidth="1"/>
    <col min="2307" max="2307" width="17" style="107" customWidth="1"/>
    <col min="2308" max="2485" width="19.84375" style="107"/>
    <col min="2486" max="2490" width="21.84375" style="107" customWidth="1"/>
    <col min="2491" max="2492" width="22.07421875" style="107" customWidth="1"/>
    <col min="2493" max="2560" width="19.84375" style="107"/>
    <col min="2561" max="2561" width="9.07421875" style="107" bestFit="1" customWidth="1"/>
    <col min="2562" max="2562" width="67" style="107" customWidth="1"/>
    <col min="2563" max="2563" width="17" style="107" customWidth="1"/>
    <col min="2564" max="2741" width="19.84375" style="107"/>
    <col min="2742" max="2746" width="21.84375" style="107" customWidth="1"/>
    <col min="2747" max="2748" width="22.07421875" style="107" customWidth="1"/>
    <col min="2749" max="2816" width="19.84375" style="107"/>
    <col min="2817" max="2817" width="9.07421875" style="107" bestFit="1" customWidth="1"/>
    <col min="2818" max="2818" width="67" style="107" customWidth="1"/>
    <col min="2819" max="2819" width="17" style="107" customWidth="1"/>
    <col min="2820" max="2997" width="19.84375" style="107"/>
    <col min="2998" max="3002" width="21.84375" style="107" customWidth="1"/>
    <col min="3003" max="3004" width="22.07421875" style="107" customWidth="1"/>
    <col min="3005" max="3072" width="19.84375" style="107"/>
    <col min="3073" max="3073" width="9.07421875" style="107" bestFit="1" customWidth="1"/>
    <col min="3074" max="3074" width="67" style="107" customWidth="1"/>
    <col min="3075" max="3075" width="17" style="107" customWidth="1"/>
    <col min="3076" max="3253" width="19.84375" style="107"/>
    <col min="3254" max="3258" width="21.84375" style="107" customWidth="1"/>
    <col min="3259" max="3260" width="22.07421875" style="107" customWidth="1"/>
    <col min="3261" max="3328" width="19.84375" style="107"/>
    <col min="3329" max="3329" width="9.07421875" style="107" bestFit="1" customWidth="1"/>
    <col min="3330" max="3330" width="67" style="107" customWidth="1"/>
    <col min="3331" max="3331" width="17" style="107" customWidth="1"/>
    <col min="3332" max="3509" width="19.84375" style="107"/>
    <col min="3510" max="3514" width="21.84375" style="107" customWidth="1"/>
    <col min="3515" max="3516" width="22.07421875" style="107" customWidth="1"/>
    <col min="3517" max="3584" width="19.84375" style="107"/>
    <col min="3585" max="3585" width="9.07421875" style="107" bestFit="1" customWidth="1"/>
    <col min="3586" max="3586" width="67" style="107" customWidth="1"/>
    <col min="3587" max="3587" width="17" style="107" customWidth="1"/>
    <col min="3588" max="3765" width="19.84375" style="107"/>
    <col min="3766" max="3770" width="21.84375" style="107" customWidth="1"/>
    <col min="3771" max="3772" width="22.07421875" style="107" customWidth="1"/>
    <col min="3773" max="3840" width="19.84375" style="107"/>
    <col min="3841" max="3841" width="9.07421875" style="107" bestFit="1" customWidth="1"/>
    <col min="3842" max="3842" width="67" style="107" customWidth="1"/>
    <col min="3843" max="3843" width="17" style="107" customWidth="1"/>
    <col min="3844" max="4021" width="19.84375" style="107"/>
    <col min="4022" max="4026" width="21.84375" style="107" customWidth="1"/>
    <col min="4027" max="4028" width="22.07421875" style="107" customWidth="1"/>
    <col min="4029" max="4096" width="19.84375" style="107"/>
    <col min="4097" max="4097" width="9.07421875" style="107" bestFit="1" customWidth="1"/>
    <col min="4098" max="4098" width="67" style="107" customWidth="1"/>
    <col min="4099" max="4099" width="17" style="107" customWidth="1"/>
    <col min="4100" max="4277" width="19.84375" style="107"/>
    <col min="4278" max="4282" width="21.84375" style="107" customWidth="1"/>
    <col min="4283" max="4284" width="22.07421875" style="107" customWidth="1"/>
    <col min="4285" max="4352" width="19.84375" style="107"/>
    <col min="4353" max="4353" width="9.07421875" style="107" bestFit="1" customWidth="1"/>
    <col min="4354" max="4354" width="67" style="107" customWidth="1"/>
    <col min="4355" max="4355" width="17" style="107" customWidth="1"/>
    <col min="4356" max="4533" width="19.84375" style="107"/>
    <col min="4534" max="4538" width="21.84375" style="107" customWidth="1"/>
    <col min="4539" max="4540" width="22.07421875" style="107" customWidth="1"/>
    <col min="4541" max="4608" width="19.84375" style="107"/>
    <col min="4609" max="4609" width="9.07421875" style="107" bestFit="1" customWidth="1"/>
    <col min="4610" max="4610" width="67" style="107" customWidth="1"/>
    <col min="4611" max="4611" width="17" style="107" customWidth="1"/>
    <col min="4612" max="4789" width="19.84375" style="107"/>
    <col min="4790" max="4794" width="21.84375" style="107" customWidth="1"/>
    <col min="4795" max="4796" width="22.07421875" style="107" customWidth="1"/>
    <col min="4797" max="4864" width="19.84375" style="107"/>
    <col min="4865" max="4865" width="9.07421875" style="107" bestFit="1" customWidth="1"/>
    <col min="4866" max="4866" width="67" style="107" customWidth="1"/>
    <col min="4867" max="4867" width="17" style="107" customWidth="1"/>
    <col min="4868" max="5045" width="19.84375" style="107"/>
    <col min="5046" max="5050" width="21.84375" style="107" customWidth="1"/>
    <col min="5051" max="5052" width="22.07421875" style="107" customWidth="1"/>
    <col min="5053" max="5120" width="19.84375" style="107"/>
    <col min="5121" max="5121" width="9.07421875" style="107" bestFit="1" customWidth="1"/>
    <col min="5122" max="5122" width="67" style="107" customWidth="1"/>
    <col min="5123" max="5123" width="17" style="107" customWidth="1"/>
    <col min="5124" max="5301" width="19.84375" style="107"/>
    <col min="5302" max="5306" width="21.84375" style="107" customWidth="1"/>
    <col min="5307" max="5308" width="22.07421875" style="107" customWidth="1"/>
    <col min="5309" max="5376" width="19.84375" style="107"/>
    <col min="5377" max="5377" width="9.07421875" style="107" bestFit="1" customWidth="1"/>
    <col min="5378" max="5378" width="67" style="107" customWidth="1"/>
    <col min="5379" max="5379" width="17" style="107" customWidth="1"/>
    <col min="5380" max="5557" width="19.84375" style="107"/>
    <col min="5558" max="5562" width="21.84375" style="107" customWidth="1"/>
    <col min="5563" max="5564" width="22.07421875" style="107" customWidth="1"/>
    <col min="5565" max="5632" width="19.84375" style="107"/>
    <col min="5633" max="5633" width="9.07421875" style="107" bestFit="1" customWidth="1"/>
    <col min="5634" max="5634" width="67" style="107" customWidth="1"/>
    <col min="5635" max="5635" width="17" style="107" customWidth="1"/>
    <col min="5636" max="5813" width="19.84375" style="107"/>
    <col min="5814" max="5818" width="21.84375" style="107" customWidth="1"/>
    <col min="5819" max="5820" width="22.07421875" style="107" customWidth="1"/>
    <col min="5821" max="5888" width="19.84375" style="107"/>
    <col min="5889" max="5889" width="9.07421875" style="107" bestFit="1" customWidth="1"/>
    <col min="5890" max="5890" width="67" style="107" customWidth="1"/>
    <col min="5891" max="5891" width="17" style="107" customWidth="1"/>
    <col min="5892" max="6069" width="19.84375" style="107"/>
    <col min="6070" max="6074" width="21.84375" style="107" customWidth="1"/>
    <col min="6075" max="6076" width="22.07421875" style="107" customWidth="1"/>
    <col min="6077" max="6144" width="19.84375" style="107"/>
    <col min="6145" max="6145" width="9.07421875" style="107" bestFit="1" customWidth="1"/>
    <col min="6146" max="6146" width="67" style="107" customWidth="1"/>
    <col min="6147" max="6147" width="17" style="107" customWidth="1"/>
    <col min="6148" max="6325" width="19.84375" style="107"/>
    <col min="6326" max="6330" width="21.84375" style="107" customWidth="1"/>
    <col min="6331" max="6332" width="22.07421875" style="107" customWidth="1"/>
    <col min="6333" max="6400" width="19.84375" style="107"/>
    <col min="6401" max="6401" width="9.07421875" style="107" bestFit="1" customWidth="1"/>
    <col min="6402" max="6402" width="67" style="107" customWidth="1"/>
    <col min="6403" max="6403" width="17" style="107" customWidth="1"/>
    <col min="6404" max="6581" width="19.84375" style="107"/>
    <col min="6582" max="6586" width="21.84375" style="107" customWidth="1"/>
    <col min="6587" max="6588" width="22.07421875" style="107" customWidth="1"/>
    <col min="6589" max="6656" width="19.84375" style="107"/>
    <col min="6657" max="6657" width="9.07421875" style="107" bestFit="1" customWidth="1"/>
    <col min="6658" max="6658" width="67" style="107" customWidth="1"/>
    <col min="6659" max="6659" width="17" style="107" customWidth="1"/>
    <col min="6660" max="6837" width="19.84375" style="107"/>
    <col min="6838" max="6842" width="21.84375" style="107" customWidth="1"/>
    <col min="6843" max="6844" width="22.07421875" style="107" customWidth="1"/>
    <col min="6845" max="6912" width="19.84375" style="107"/>
    <col min="6913" max="6913" width="9.07421875" style="107" bestFit="1" customWidth="1"/>
    <col min="6914" max="6914" width="67" style="107" customWidth="1"/>
    <col min="6915" max="6915" width="17" style="107" customWidth="1"/>
    <col min="6916" max="7093" width="19.84375" style="107"/>
    <col min="7094" max="7098" width="21.84375" style="107" customWidth="1"/>
    <col min="7099" max="7100" width="22.07421875" style="107" customWidth="1"/>
    <col min="7101" max="7168" width="19.84375" style="107"/>
    <col min="7169" max="7169" width="9.07421875" style="107" bestFit="1" customWidth="1"/>
    <col min="7170" max="7170" width="67" style="107" customWidth="1"/>
    <col min="7171" max="7171" width="17" style="107" customWidth="1"/>
    <col min="7172" max="7349" width="19.84375" style="107"/>
    <col min="7350" max="7354" width="21.84375" style="107" customWidth="1"/>
    <col min="7355" max="7356" width="22.07421875" style="107" customWidth="1"/>
    <col min="7357" max="7424" width="19.84375" style="107"/>
    <col min="7425" max="7425" width="9.07421875" style="107" bestFit="1" customWidth="1"/>
    <col min="7426" max="7426" width="67" style="107" customWidth="1"/>
    <col min="7427" max="7427" width="17" style="107" customWidth="1"/>
    <col min="7428" max="7605" width="19.84375" style="107"/>
    <col min="7606" max="7610" width="21.84375" style="107" customWidth="1"/>
    <col min="7611" max="7612" width="22.07421875" style="107" customWidth="1"/>
    <col min="7613" max="7680" width="19.84375" style="107"/>
    <col min="7681" max="7681" width="9.07421875" style="107" bestFit="1" customWidth="1"/>
    <col min="7682" max="7682" width="67" style="107" customWidth="1"/>
    <col min="7683" max="7683" width="17" style="107" customWidth="1"/>
    <col min="7684" max="7861" width="19.84375" style="107"/>
    <col min="7862" max="7866" width="21.84375" style="107" customWidth="1"/>
    <col min="7867" max="7868" width="22.07421875" style="107" customWidth="1"/>
    <col min="7869" max="7936" width="19.84375" style="107"/>
    <col min="7937" max="7937" width="9.07421875" style="107" bestFit="1" customWidth="1"/>
    <col min="7938" max="7938" width="67" style="107" customWidth="1"/>
    <col min="7939" max="7939" width="17" style="107" customWidth="1"/>
    <col min="7940" max="8117" width="19.84375" style="107"/>
    <col min="8118" max="8122" width="21.84375" style="107" customWidth="1"/>
    <col min="8123" max="8124" width="22.07421875" style="107" customWidth="1"/>
    <col min="8125" max="8192" width="19.84375" style="107"/>
    <col min="8193" max="8193" width="9.07421875" style="107" bestFit="1" customWidth="1"/>
    <col min="8194" max="8194" width="67" style="107" customWidth="1"/>
    <col min="8195" max="8195" width="17" style="107" customWidth="1"/>
    <col min="8196" max="8373" width="19.84375" style="107"/>
    <col min="8374" max="8378" width="21.84375" style="107" customWidth="1"/>
    <col min="8379" max="8380" width="22.07421875" style="107" customWidth="1"/>
    <col min="8381" max="8448" width="19.84375" style="107"/>
    <col min="8449" max="8449" width="9.07421875" style="107" bestFit="1" customWidth="1"/>
    <col min="8450" max="8450" width="67" style="107" customWidth="1"/>
    <col min="8451" max="8451" width="17" style="107" customWidth="1"/>
    <col min="8452" max="8629" width="19.84375" style="107"/>
    <col min="8630" max="8634" width="21.84375" style="107" customWidth="1"/>
    <col min="8635" max="8636" width="22.07421875" style="107" customWidth="1"/>
    <col min="8637" max="8704" width="19.84375" style="107"/>
    <col min="8705" max="8705" width="9.07421875" style="107" bestFit="1" customWidth="1"/>
    <col min="8706" max="8706" width="67" style="107" customWidth="1"/>
    <col min="8707" max="8707" width="17" style="107" customWidth="1"/>
    <col min="8708" max="8885" width="19.84375" style="107"/>
    <col min="8886" max="8890" width="21.84375" style="107" customWidth="1"/>
    <col min="8891" max="8892" width="22.07421875" style="107" customWidth="1"/>
    <col min="8893" max="8960" width="19.84375" style="107"/>
    <col min="8961" max="8961" width="9.07421875" style="107" bestFit="1" customWidth="1"/>
    <col min="8962" max="8962" width="67" style="107" customWidth="1"/>
    <col min="8963" max="8963" width="17" style="107" customWidth="1"/>
    <col min="8964" max="9141" width="19.84375" style="107"/>
    <col min="9142" max="9146" width="21.84375" style="107" customWidth="1"/>
    <col min="9147" max="9148" width="22.07421875" style="107" customWidth="1"/>
    <col min="9149" max="9216" width="19.84375" style="107"/>
    <col min="9217" max="9217" width="9.07421875" style="107" bestFit="1" customWidth="1"/>
    <col min="9218" max="9218" width="67" style="107" customWidth="1"/>
    <col min="9219" max="9219" width="17" style="107" customWidth="1"/>
    <col min="9220" max="9397" width="19.84375" style="107"/>
    <col min="9398" max="9402" width="21.84375" style="107" customWidth="1"/>
    <col min="9403" max="9404" width="22.07421875" style="107" customWidth="1"/>
    <col min="9405" max="9472" width="19.84375" style="107"/>
    <col min="9473" max="9473" width="9.07421875" style="107" bestFit="1" customWidth="1"/>
    <col min="9474" max="9474" width="67" style="107" customWidth="1"/>
    <col min="9475" max="9475" width="17" style="107" customWidth="1"/>
    <col min="9476" max="9653" width="19.84375" style="107"/>
    <col min="9654" max="9658" width="21.84375" style="107" customWidth="1"/>
    <col min="9659" max="9660" width="22.07421875" style="107" customWidth="1"/>
    <col min="9661" max="9728" width="19.84375" style="107"/>
    <col min="9729" max="9729" width="9.07421875" style="107" bestFit="1" customWidth="1"/>
    <col min="9730" max="9730" width="67" style="107" customWidth="1"/>
    <col min="9731" max="9731" width="17" style="107" customWidth="1"/>
    <col min="9732" max="9909" width="19.84375" style="107"/>
    <col min="9910" max="9914" width="21.84375" style="107" customWidth="1"/>
    <col min="9915" max="9916" width="22.07421875" style="107" customWidth="1"/>
    <col min="9917" max="9984" width="19.84375" style="107"/>
    <col min="9985" max="9985" width="9.07421875" style="107" bestFit="1" customWidth="1"/>
    <col min="9986" max="9986" width="67" style="107" customWidth="1"/>
    <col min="9987" max="9987" width="17" style="107" customWidth="1"/>
    <col min="9988" max="10165" width="19.84375" style="107"/>
    <col min="10166" max="10170" width="21.84375" style="107" customWidth="1"/>
    <col min="10171" max="10172" width="22.07421875" style="107" customWidth="1"/>
    <col min="10173" max="10240" width="19.84375" style="107"/>
    <col min="10241" max="10241" width="9.07421875" style="107" bestFit="1" customWidth="1"/>
    <col min="10242" max="10242" width="67" style="107" customWidth="1"/>
    <col min="10243" max="10243" width="17" style="107" customWidth="1"/>
    <col min="10244" max="10421" width="19.84375" style="107"/>
    <col min="10422" max="10426" width="21.84375" style="107" customWidth="1"/>
    <col min="10427" max="10428" width="22.07421875" style="107" customWidth="1"/>
    <col min="10429" max="10496" width="19.84375" style="107"/>
    <col min="10497" max="10497" width="9.07421875" style="107" bestFit="1" customWidth="1"/>
    <col min="10498" max="10498" width="67" style="107" customWidth="1"/>
    <col min="10499" max="10499" width="17" style="107" customWidth="1"/>
    <col min="10500" max="10677" width="19.84375" style="107"/>
    <col min="10678" max="10682" width="21.84375" style="107" customWidth="1"/>
    <col min="10683" max="10684" width="22.07421875" style="107" customWidth="1"/>
    <col min="10685" max="10752" width="19.84375" style="107"/>
    <col min="10753" max="10753" width="9.07421875" style="107" bestFit="1" customWidth="1"/>
    <col min="10754" max="10754" width="67" style="107" customWidth="1"/>
    <col min="10755" max="10755" width="17" style="107" customWidth="1"/>
    <col min="10756" max="10933" width="19.84375" style="107"/>
    <col min="10934" max="10938" width="21.84375" style="107" customWidth="1"/>
    <col min="10939" max="10940" width="22.07421875" style="107" customWidth="1"/>
    <col min="10941" max="11008" width="19.84375" style="107"/>
    <col min="11009" max="11009" width="9.07421875" style="107" bestFit="1" customWidth="1"/>
    <col min="11010" max="11010" width="67" style="107" customWidth="1"/>
    <col min="11011" max="11011" width="17" style="107" customWidth="1"/>
    <col min="11012" max="11189" width="19.84375" style="107"/>
    <col min="11190" max="11194" width="21.84375" style="107" customWidth="1"/>
    <col min="11195" max="11196" width="22.07421875" style="107" customWidth="1"/>
    <col min="11197" max="11264" width="19.84375" style="107"/>
    <col min="11265" max="11265" width="9.07421875" style="107" bestFit="1" customWidth="1"/>
    <col min="11266" max="11266" width="67" style="107" customWidth="1"/>
    <col min="11267" max="11267" width="17" style="107" customWidth="1"/>
    <col min="11268" max="11445" width="19.84375" style="107"/>
    <col min="11446" max="11450" width="21.84375" style="107" customWidth="1"/>
    <col min="11451" max="11452" width="22.07421875" style="107" customWidth="1"/>
    <col min="11453" max="11520" width="19.84375" style="107"/>
    <col min="11521" max="11521" width="9.07421875" style="107" bestFit="1" customWidth="1"/>
    <col min="11522" max="11522" width="67" style="107" customWidth="1"/>
    <col min="11523" max="11523" width="17" style="107" customWidth="1"/>
    <col min="11524" max="11701" width="19.84375" style="107"/>
    <col min="11702" max="11706" width="21.84375" style="107" customWidth="1"/>
    <col min="11707" max="11708" width="22.07421875" style="107" customWidth="1"/>
    <col min="11709" max="11776" width="19.84375" style="107"/>
    <col min="11777" max="11777" width="9.07421875" style="107" bestFit="1" customWidth="1"/>
    <col min="11778" max="11778" width="67" style="107" customWidth="1"/>
    <col min="11779" max="11779" width="17" style="107" customWidth="1"/>
    <col min="11780" max="11957" width="19.84375" style="107"/>
    <col min="11958" max="11962" width="21.84375" style="107" customWidth="1"/>
    <col min="11963" max="11964" width="22.07421875" style="107" customWidth="1"/>
    <col min="11965" max="12032" width="19.84375" style="107"/>
    <col min="12033" max="12033" width="9.07421875" style="107" bestFit="1" customWidth="1"/>
    <col min="12034" max="12034" width="67" style="107" customWidth="1"/>
    <col min="12035" max="12035" width="17" style="107" customWidth="1"/>
    <col min="12036" max="12213" width="19.84375" style="107"/>
    <col min="12214" max="12218" width="21.84375" style="107" customWidth="1"/>
    <col min="12219" max="12220" width="22.07421875" style="107" customWidth="1"/>
    <col min="12221" max="12288" width="19.84375" style="107"/>
    <col min="12289" max="12289" width="9.07421875" style="107" bestFit="1" customWidth="1"/>
    <col min="12290" max="12290" width="67" style="107" customWidth="1"/>
    <col min="12291" max="12291" width="17" style="107" customWidth="1"/>
    <col min="12292" max="12469" width="19.84375" style="107"/>
    <col min="12470" max="12474" width="21.84375" style="107" customWidth="1"/>
    <col min="12475" max="12476" width="22.07421875" style="107" customWidth="1"/>
    <col min="12477" max="12544" width="19.84375" style="107"/>
    <col min="12545" max="12545" width="9.07421875" style="107" bestFit="1" customWidth="1"/>
    <col min="12546" max="12546" width="67" style="107" customWidth="1"/>
    <col min="12547" max="12547" width="17" style="107" customWidth="1"/>
    <col min="12548" max="12725" width="19.84375" style="107"/>
    <col min="12726" max="12730" width="21.84375" style="107" customWidth="1"/>
    <col min="12731" max="12732" width="22.07421875" style="107" customWidth="1"/>
    <col min="12733" max="12800" width="19.84375" style="107"/>
    <col min="12801" max="12801" width="9.07421875" style="107" bestFit="1" customWidth="1"/>
    <col min="12802" max="12802" width="67" style="107" customWidth="1"/>
    <col min="12803" max="12803" width="17" style="107" customWidth="1"/>
    <col min="12804" max="12981" width="19.84375" style="107"/>
    <col min="12982" max="12986" width="21.84375" style="107" customWidth="1"/>
    <col min="12987" max="12988" width="22.07421875" style="107" customWidth="1"/>
    <col min="12989" max="13056" width="19.84375" style="107"/>
    <col min="13057" max="13057" width="9.07421875" style="107" bestFit="1" customWidth="1"/>
    <col min="13058" max="13058" width="67" style="107" customWidth="1"/>
    <col min="13059" max="13059" width="17" style="107" customWidth="1"/>
    <col min="13060" max="13237" width="19.84375" style="107"/>
    <col min="13238" max="13242" width="21.84375" style="107" customWidth="1"/>
    <col min="13243" max="13244" width="22.07421875" style="107" customWidth="1"/>
    <col min="13245" max="13312" width="19.84375" style="107"/>
    <col min="13313" max="13313" width="9.07421875" style="107" bestFit="1" customWidth="1"/>
    <col min="13314" max="13314" width="67" style="107" customWidth="1"/>
    <col min="13315" max="13315" width="17" style="107" customWidth="1"/>
    <col min="13316" max="13493" width="19.84375" style="107"/>
    <col min="13494" max="13498" width="21.84375" style="107" customWidth="1"/>
    <col min="13499" max="13500" width="22.07421875" style="107" customWidth="1"/>
    <col min="13501" max="13568" width="19.84375" style="107"/>
    <col min="13569" max="13569" width="9.07421875" style="107" bestFit="1" customWidth="1"/>
    <col min="13570" max="13570" width="67" style="107" customWidth="1"/>
    <col min="13571" max="13571" width="17" style="107" customWidth="1"/>
    <col min="13572" max="13749" width="19.84375" style="107"/>
    <col min="13750" max="13754" width="21.84375" style="107" customWidth="1"/>
    <col min="13755" max="13756" width="22.07421875" style="107" customWidth="1"/>
    <col min="13757" max="13824" width="19.84375" style="107"/>
    <col min="13825" max="13825" width="9.07421875" style="107" bestFit="1" customWidth="1"/>
    <col min="13826" max="13826" width="67" style="107" customWidth="1"/>
    <col min="13827" max="13827" width="17" style="107" customWidth="1"/>
    <col min="13828" max="14005" width="19.84375" style="107"/>
    <col min="14006" max="14010" width="21.84375" style="107" customWidth="1"/>
    <col min="14011" max="14012" width="22.07421875" style="107" customWidth="1"/>
    <col min="14013" max="14080" width="19.84375" style="107"/>
    <col min="14081" max="14081" width="9.07421875" style="107" bestFit="1" customWidth="1"/>
    <col min="14082" max="14082" width="67" style="107" customWidth="1"/>
    <col min="14083" max="14083" width="17" style="107" customWidth="1"/>
    <col min="14084" max="14261" width="19.84375" style="107"/>
    <col min="14262" max="14266" width="21.84375" style="107" customWidth="1"/>
    <col min="14267" max="14268" width="22.07421875" style="107" customWidth="1"/>
    <col min="14269" max="14336" width="19.84375" style="107"/>
    <col min="14337" max="14337" width="9.07421875" style="107" bestFit="1" customWidth="1"/>
    <col min="14338" max="14338" width="67" style="107" customWidth="1"/>
    <col min="14339" max="14339" width="17" style="107" customWidth="1"/>
    <col min="14340" max="14517" width="19.84375" style="107"/>
    <col min="14518" max="14522" width="21.84375" style="107" customWidth="1"/>
    <col min="14523" max="14524" width="22.07421875" style="107" customWidth="1"/>
    <col min="14525" max="14592" width="19.84375" style="107"/>
    <col min="14593" max="14593" width="9.07421875" style="107" bestFit="1" customWidth="1"/>
    <col min="14594" max="14594" width="67" style="107" customWidth="1"/>
    <col min="14595" max="14595" width="17" style="107" customWidth="1"/>
    <col min="14596" max="14773" width="19.84375" style="107"/>
    <col min="14774" max="14778" width="21.84375" style="107" customWidth="1"/>
    <col min="14779" max="14780" width="22.07421875" style="107" customWidth="1"/>
    <col min="14781" max="14848" width="19.84375" style="107"/>
    <col min="14849" max="14849" width="9.07421875" style="107" bestFit="1" customWidth="1"/>
    <col min="14850" max="14850" width="67" style="107" customWidth="1"/>
    <col min="14851" max="14851" width="17" style="107" customWidth="1"/>
    <col min="14852" max="15029" width="19.84375" style="107"/>
    <col min="15030" max="15034" width="21.84375" style="107" customWidth="1"/>
    <col min="15035" max="15036" width="22.07421875" style="107" customWidth="1"/>
    <col min="15037" max="15104" width="19.84375" style="107"/>
    <col min="15105" max="15105" width="9.07421875" style="107" bestFit="1" customWidth="1"/>
    <col min="15106" max="15106" width="67" style="107" customWidth="1"/>
    <col min="15107" max="15107" width="17" style="107" customWidth="1"/>
    <col min="15108" max="15285" width="19.84375" style="107"/>
    <col min="15286" max="15290" width="21.84375" style="107" customWidth="1"/>
    <col min="15291" max="15292" width="22.07421875" style="107" customWidth="1"/>
    <col min="15293" max="15360" width="19.84375" style="107"/>
    <col min="15361" max="15361" width="9.07421875" style="107" bestFit="1" customWidth="1"/>
    <col min="15362" max="15362" width="67" style="107" customWidth="1"/>
    <col min="15363" max="15363" width="17" style="107" customWidth="1"/>
    <col min="15364" max="15541" width="19.84375" style="107"/>
    <col min="15542" max="15546" width="21.84375" style="107" customWidth="1"/>
    <col min="15547" max="15548" width="22.07421875" style="107" customWidth="1"/>
    <col min="15549" max="15616" width="19.84375" style="107"/>
    <col min="15617" max="15617" width="9.07421875" style="107" bestFit="1" customWidth="1"/>
    <col min="15618" max="15618" width="67" style="107" customWidth="1"/>
    <col min="15619" max="15619" width="17" style="107" customWidth="1"/>
    <col min="15620" max="15797" width="19.84375" style="107"/>
    <col min="15798" max="15802" width="21.84375" style="107" customWidth="1"/>
    <col min="15803" max="15804" width="22.07421875" style="107" customWidth="1"/>
    <col min="15805" max="15872" width="19.84375" style="107"/>
    <col min="15873" max="15873" width="9.07421875" style="107" bestFit="1" customWidth="1"/>
    <col min="15874" max="15874" width="67" style="107" customWidth="1"/>
    <col min="15875" max="15875" width="17" style="107" customWidth="1"/>
    <col min="15876" max="16053" width="19.84375" style="107"/>
    <col min="16054" max="16058" width="21.84375" style="107" customWidth="1"/>
    <col min="16059" max="16060" width="22.07421875" style="107" customWidth="1"/>
    <col min="16061" max="16128" width="19.84375" style="107"/>
    <col min="16129" max="16129" width="9.07421875" style="107" bestFit="1" customWidth="1"/>
    <col min="16130" max="16130" width="67" style="107" customWidth="1"/>
    <col min="16131" max="16131" width="17" style="107" customWidth="1"/>
    <col min="16132" max="16309" width="19.84375" style="107"/>
    <col min="16310" max="16314" width="21.84375" style="107" customWidth="1"/>
    <col min="16315" max="16316" width="22.07421875" style="107" customWidth="1"/>
    <col min="16317" max="16384" width="19.84375" style="107"/>
  </cols>
  <sheetData>
    <row r="1" spans="1:256" x14ac:dyDescent="0.35">
      <c r="A1" s="105" t="s">
        <v>0</v>
      </c>
      <c r="B1" s="106">
        <v>2.3E-2</v>
      </c>
    </row>
    <row r="2" spans="1:256" x14ac:dyDescent="0.35">
      <c r="A2" s="108" t="s">
        <v>750</v>
      </c>
      <c r="B2" s="109">
        <f>FY26SFA1994!B4</f>
        <v>8691.7999999999993</v>
      </c>
      <c r="C2" s="110"/>
      <c r="D2" s="110"/>
      <c r="E2" s="110"/>
      <c r="F2" s="110"/>
      <c r="G2" s="110"/>
      <c r="H2" s="110"/>
      <c r="I2" s="111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L2" s="112"/>
      <c r="BM2" s="112"/>
      <c r="BN2" s="112"/>
      <c r="BO2" s="112"/>
      <c r="BP2" s="112"/>
      <c r="BQ2" s="112"/>
      <c r="BR2" s="112"/>
      <c r="BS2" s="112"/>
      <c r="BT2" s="112"/>
      <c r="BU2" s="112"/>
      <c r="BV2" s="112"/>
      <c r="BW2" s="112"/>
      <c r="BX2" s="112"/>
      <c r="BY2" s="112"/>
      <c r="BZ2" s="112"/>
      <c r="CA2" s="112"/>
      <c r="CB2" s="112"/>
      <c r="CC2" s="112"/>
      <c r="CD2" s="112"/>
      <c r="CE2" s="112"/>
      <c r="CF2" s="112"/>
      <c r="CG2" s="112"/>
      <c r="CH2" s="112"/>
      <c r="CI2" s="112"/>
      <c r="CJ2" s="112"/>
      <c r="CK2" s="112"/>
      <c r="CL2" s="112"/>
      <c r="CM2" s="112"/>
      <c r="CN2" s="112"/>
      <c r="CO2" s="112"/>
      <c r="CP2" s="112"/>
      <c r="CQ2" s="112"/>
      <c r="CR2" s="112"/>
      <c r="CS2" s="112"/>
      <c r="CT2" s="112"/>
      <c r="CU2" s="112"/>
      <c r="CV2" s="112"/>
      <c r="CW2" s="112"/>
      <c r="CX2" s="112"/>
      <c r="CY2" s="112"/>
      <c r="CZ2" s="112"/>
      <c r="DA2" s="112"/>
      <c r="DB2" s="112"/>
      <c r="DC2" s="112"/>
      <c r="DD2" s="112"/>
      <c r="DE2" s="112"/>
      <c r="DF2" s="112"/>
      <c r="DG2" s="112"/>
      <c r="DH2" s="112"/>
      <c r="DI2" s="112"/>
      <c r="DJ2" s="112"/>
      <c r="DK2" s="112"/>
      <c r="DL2" s="112"/>
      <c r="DM2" s="112"/>
      <c r="DN2" s="112"/>
      <c r="DO2" s="112"/>
      <c r="DP2" s="112"/>
      <c r="DQ2" s="112"/>
      <c r="DR2" s="112"/>
      <c r="DS2" s="112"/>
      <c r="DT2" s="112"/>
      <c r="DU2" s="112"/>
      <c r="DV2" s="112"/>
      <c r="DW2" s="112"/>
      <c r="DX2" s="112"/>
      <c r="DY2" s="112"/>
      <c r="DZ2" s="112"/>
      <c r="EA2" s="112"/>
      <c r="EB2" s="112"/>
      <c r="EC2" s="112"/>
      <c r="ED2" s="112"/>
      <c r="EE2" s="112"/>
      <c r="EF2" s="112"/>
      <c r="EG2" s="112"/>
      <c r="EH2" s="112"/>
      <c r="EI2" s="112"/>
      <c r="EJ2" s="112"/>
      <c r="EK2" s="112"/>
      <c r="EL2" s="112"/>
      <c r="EM2" s="112"/>
      <c r="EN2" s="112"/>
      <c r="EO2" s="112"/>
      <c r="EP2" s="112"/>
      <c r="EQ2" s="112"/>
      <c r="ER2" s="112"/>
      <c r="ES2" s="112"/>
      <c r="ET2" s="112"/>
      <c r="EU2" s="112"/>
      <c r="EV2" s="112"/>
      <c r="EW2" s="112"/>
      <c r="EX2" s="112"/>
      <c r="EY2" s="112"/>
      <c r="EZ2" s="112"/>
      <c r="FA2" s="112"/>
      <c r="FB2" s="112"/>
      <c r="FC2" s="112"/>
      <c r="FD2" s="112"/>
      <c r="FE2" s="112"/>
      <c r="FF2" s="112"/>
      <c r="FG2" s="112"/>
      <c r="FH2" s="112"/>
      <c r="FI2" s="112"/>
      <c r="FJ2" s="112"/>
      <c r="FK2" s="112"/>
      <c r="FL2" s="112"/>
      <c r="FM2" s="112"/>
      <c r="FN2" s="112"/>
      <c r="FO2" s="112"/>
      <c r="FP2" s="112"/>
      <c r="FQ2" s="112"/>
      <c r="FR2" s="112"/>
      <c r="FS2" s="112"/>
      <c r="FT2" s="112"/>
      <c r="FU2" s="112"/>
      <c r="FV2" s="112"/>
      <c r="FW2" s="112"/>
      <c r="FX2" s="112"/>
      <c r="FY2" s="3"/>
      <c r="FZ2" s="3"/>
      <c r="GA2" s="3"/>
      <c r="GB2" s="3"/>
      <c r="GC2" s="3"/>
      <c r="GD2" s="3"/>
      <c r="GE2" s="2"/>
      <c r="GF2" s="2"/>
      <c r="GG2" s="2"/>
      <c r="GH2" s="2"/>
      <c r="GI2" s="113"/>
      <c r="GJ2" s="113"/>
      <c r="GK2" s="113"/>
      <c r="GL2" s="113"/>
      <c r="GM2" s="113"/>
      <c r="GN2" s="114"/>
      <c r="GO2" s="114"/>
      <c r="GP2" s="114"/>
      <c r="GQ2" s="114"/>
      <c r="GR2" s="114"/>
      <c r="GS2" s="114"/>
      <c r="GT2" s="114"/>
      <c r="GU2" s="114"/>
      <c r="GV2" s="114"/>
      <c r="GW2" s="114"/>
      <c r="GX2" s="114"/>
      <c r="GY2" s="114"/>
      <c r="GZ2" s="114"/>
      <c r="HA2" s="114"/>
      <c r="HB2" s="114"/>
      <c r="HC2" s="114"/>
      <c r="HD2" s="114"/>
      <c r="HE2" s="114"/>
      <c r="HF2" s="114"/>
      <c r="HG2" s="114"/>
      <c r="HH2" s="114"/>
      <c r="HI2" s="114"/>
      <c r="HJ2" s="114"/>
      <c r="HK2" s="114"/>
      <c r="HL2" s="114"/>
      <c r="HM2" s="114"/>
      <c r="HN2" s="114"/>
      <c r="HO2" s="114"/>
      <c r="HP2" s="114"/>
      <c r="HQ2" s="114"/>
      <c r="HR2" s="114"/>
      <c r="HS2" s="114"/>
      <c r="HT2" s="114"/>
      <c r="HU2" s="114"/>
      <c r="HV2" s="114"/>
      <c r="HW2" s="114"/>
      <c r="HX2" s="114"/>
      <c r="HY2" s="114"/>
      <c r="HZ2" s="114"/>
      <c r="IA2" s="114"/>
      <c r="IB2" s="114"/>
      <c r="IC2" s="114"/>
      <c r="ID2" s="114"/>
      <c r="IE2" s="114"/>
      <c r="IF2" s="114"/>
      <c r="IG2" s="114"/>
      <c r="IH2" s="114"/>
      <c r="II2" s="114"/>
      <c r="IJ2" s="114"/>
      <c r="IK2" s="114"/>
      <c r="IL2" s="114"/>
      <c r="IM2" s="114"/>
      <c r="IN2" s="114"/>
      <c r="IO2" s="114"/>
      <c r="IP2" s="114"/>
      <c r="IQ2" s="114"/>
      <c r="IR2" s="114"/>
      <c r="IS2" s="114"/>
      <c r="IT2" s="114"/>
      <c r="IU2" s="114"/>
      <c r="IV2" s="114"/>
    </row>
    <row r="3" spans="1:256" x14ac:dyDescent="0.35">
      <c r="A3" s="108" t="s">
        <v>706</v>
      </c>
      <c r="B3" s="109">
        <f>FY26SFA1994!B5</f>
        <v>10480</v>
      </c>
      <c r="C3" s="115" t="s">
        <v>1</v>
      </c>
      <c r="D3" s="115" t="s">
        <v>2</v>
      </c>
      <c r="E3" s="115" t="s">
        <v>3</v>
      </c>
      <c r="F3" s="115" t="s">
        <v>4</v>
      </c>
      <c r="G3" s="115" t="s">
        <v>5</v>
      </c>
      <c r="H3" s="115" t="s">
        <v>6</v>
      </c>
      <c r="I3" s="112" t="s">
        <v>7</v>
      </c>
      <c r="J3" s="112" t="s">
        <v>8</v>
      </c>
      <c r="K3" s="112" t="s">
        <v>9</v>
      </c>
      <c r="L3" s="112" t="s">
        <v>10</v>
      </c>
      <c r="M3" s="112" t="s">
        <v>11</v>
      </c>
      <c r="N3" s="112" t="s">
        <v>12</v>
      </c>
      <c r="O3" s="112" t="s">
        <v>13</v>
      </c>
      <c r="P3" s="112" t="s">
        <v>14</v>
      </c>
      <c r="Q3" s="112" t="s">
        <v>15</v>
      </c>
      <c r="R3" s="112" t="s">
        <v>16</v>
      </c>
      <c r="S3" s="112" t="s">
        <v>17</v>
      </c>
      <c r="T3" s="112" t="s">
        <v>18</v>
      </c>
      <c r="U3" s="112" t="s">
        <v>19</v>
      </c>
      <c r="V3" s="112" t="s">
        <v>20</v>
      </c>
      <c r="W3" s="112" t="s">
        <v>21</v>
      </c>
      <c r="X3" s="112" t="s">
        <v>22</v>
      </c>
      <c r="Y3" s="112" t="s">
        <v>23</v>
      </c>
      <c r="Z3" s="112" t="s">
        <v>24</v>
      </c>
      <c r="AA3" s="112" t="s">
        <v>25</v>
      </c>
      <c r="AB3" s="112" t="s">
        <v>26</v>
      </c>
      <c r="AC3" s="112" t="s">
        <v>27</v>
      </c>
      <c r="AD3" s="112" t="s">
        <v>28</v>
      </c>
      <c r="AE3" s="112" t="s">
        <v>29</v>
      </c>
      <c r="AF3" s="112" t="s">
        <v>30</v>
      </c>
      <c r="AG3" s="112" t="s">
        <v>31</v>
      </c>
      <c r="AH3" s="112" t="s">
        <v>32</v>
      </c>
      <c r="AI3" s="112" t="s">
        <v>33</v>
      </c>
      <c r="AJ3" s="112" t="s">
        <v>34</v>
      </c>
      <c r="AK3" s="112" t="s">
        <v>35</v>
      </c>
      <c r="AL3" s="112" t="s">
        <v>36</v>
      </c>
      <c r="AM3" s="112" t="s">
        <v>37</v>
      </c>
      <c r="AN3" s="112" t="s">
        <v>38</v>
      </c>
      <c r="AO3" s="112" t="s">
        <v>39</v>
      </c>
      <c r="AP3" s="112" t="s">
        <v>40</v>
      </c>
      <c r="AQ3" s="112" t="s">
        <v>41</v>
      </c>
      <c r="AR3" s="112" t="s">
        <v>42</v>
      </c>
      <c r="AS3" s="112" t="s">
        <v>43</v>
      </c>
      <c r="AT3" s="112" t="s">
        <v>44</v>
      </c>
      <c r="AU3" s="112" t="s">
        <v>45</v>
      </c>
      <c r="AV3" s="112" t="s">
        <v>46</v>
      </c>
      <c r="AW3" s="112" t="s">
        <v>47</v>
      </c>
      <c r="AX3" s="112" t="s">
        <v>48</v>
      </c>
      <c r="AY3" s="112" t="s">
        <v>49</v>
      </c>
      <c r="AZ3" s="112" t="s">
        <v>50</v>
      </c>
      <c r="BA3" s="112" t="s">
        <v>51</v>
      </c>
      <c r="BB3" s="112" t="s">
        <v>52</v>
      </c>
      <c r="BC3" s="112" t="s">
        <v>53</v>
      </c>
      <c r="BD3" s="112" t="s">
        <v>54</v>
      </c>
      <c r="BE3" s="112" t="s">
        <v>55</v>
      </c>
      <c r="BF3" s="112" t="s">
        <v>56</v>
      </c>
      <c r="BG3" s="112" t="s">
        <v>57</v>
      </c>
      <c r="BH3" s="112" t="s">
        <v>58</v>
      </c>
      <c r="BI3" s="112" t="s">
        <v>59</v>
      </c>
      <c r="BJ3" s="112" t="s">
        <v>60</v>
      </c>
      <c r="BK3" s="112" t="s">
        <v>61</v>
      </c>
      <c r="BL3" s="112" t="s">
        <v>62</v>
      </c>
      <c r="BM3" s="112" t="s">
        <v>63</v>
      </c>
      <c r="BN3" s="112" t="s">
        <v>64</v>
      </c>
      <c r="BO3" s="112" t="s">
        <v>65</v>
      </c>
      <c r="BP3" s="112" t="s">
        <v>66</v>
      </c>
      <c r="BQ3" s="112" t="s">
        <v>67</v>
      </c>
      <c r="BR3" s="112" t="s">
        <v>68</v>
      </c>
      <c r="BS3" s="112" t="s">
        <v>69</v>
      </c>
      <c r="BT3" s="112" t="s">
        <v>70</v>
      </c>
      <c r="BU3" s="112" t="s">
        <v>71</v>
      </c>
      <c r="BV3" s="112" t="s">
        <v>72</v>
      </c>
      <c r="BW3" s="112" t="s">
        <v>73</v>
      </c>
      <c r="BX3" s="112" t="s">
        <v>74</v>
      </c>
      <c r="BY3" s="112" t="s">
        <v>75</v>
      </c>
      <c r="BZ3" s="112" t="s">
        <v>76</v>
      </c>
      <c r="CA3" s="112" t="s">
        <v>77</v>
      </c>
      <c r="CB3" s="112" t="s">
        <v>78</v>
      </c>
      <c r="CC3" s="112" t="s">
        <v>79</v>
      </c>
      <c r="CD3" s="112" t="s">
        <v>80</v>
      </c>
      <c r="CE3" s="112" t="s">
        <v>81</v>
      </c>
      <c r="CF3" s="112" t="s">
        <v>82</v>
      </c>
      <c r="CG3" s="112" t="s">
        <v>83</v>
      </c>
      <c r="CH3" s="112" t="s">
        <v>84</v>
      </c>
      <c r="CI3" s="112" t="s">
        <v>85</v>
      </c>
      <c r="CJ3" s="112" t="s">
        <v>86</v>
      </c>
      <c r="CK3" s="112" t="s">
        <v>87</v>
      </c>
      <c r="CL3" s="112" t="s">
        <v>88</v>
      </c>
      <c r="CM3" s="112" t="s">
        <v>89</v>
      </c>
      <c r="CN3" s="112" t="s">
        <v>90</v>
      </c>
      <c r="CO3" s="112" t="s">
        <v>91</v>
      </c>
      <c r="CP3" s="112" t="s">
        <v>92</v>
      </c>
      <c r="CQ3" s="112" t="s">
        <v>93</v>
      </c>
      <c r="CR3" s="112" t="s">
        <v>94</v>
      </c>
      <c r="CS3" s="112" t="s">
        <v>95</v>
      </c>
      <c r="CT3" s="112" t="s">
        <v>96</v>
      </c>
      <c r="CU3" s="112" t="s">
        <v>97</v>
      </c>
      <c r="CV3" s="112" t="s">
        <v>98</v>
      </c>
      <c r="CW3" s="112" t="s">
        <v>99</v>
      </c>
      <c r="CX3" s="112" t="s">
        <v>100</v>
      </c>
      <c r="CY3" s="112" t="s">
        <v>101</v>
      </c>
      <c r="CZ3" s="112" t="s">
        <v>102</v>
      </c>
      <c r="DA3" s="112" t="s">
        <v>103</v>
      </c>
      <c r="DB3" s="112" t="s">
        <v>104</v>
      </c>
      <c r="DC3" s="112" t="s">
        <v>105</v>
      </c>
      <c r="DD3" s="112" t="s">
        <v>106</v>
      </c>
      <c r="DE3" s="112" t="s">
        <v>107</v>
      </c>
      <c r="DF3" s="112" t="s">
        <v>108</v>
      </c>
      <c r="DG3" s="112" t="s">
        <v>109</v>
      </c>
      <c r="DH3" s="112" t="s">
        <v>110</v>
      </c>
      <c r="DI3" s="112" t="s">
        <v>111</v>
      </c>
      <c r="DJ3" s="112" t="s">
        <v>112</v>
      </c>
      <c r="DK3" s="112" t="s">
        <v>113</v>
      </c>
      <c r="DL3" s="112" t="s">
        <v>114</v>
      </c>
      <c r="DM3" s="112" t="s">
        <v>115</v>
      </c>
      <c r="DN3" s="112" t="s">
        <v>116</v>
      </c>
      <c r="DO3" s="112" t="s">
        <v>117</v>
      </c>
      <c r="DP3" s="112" t="s">
        <v>118</v>
      </c>
      <c r="DQ3" s="112" t="s">
        <v>119</v>
      </c>
      <c r="DR3" s="112" t="s">
        <v>120</v>
      </c>
      <c r="DS3" s="112" t="s">
        <v>121</v>
      </c>
      <c r="DT3" s="112" t="s">
        <v>122</v>
      </c>
      <c r="DU3" s="112" t="s">
        <v>123</v>
      </c>
      <c r="DV3" s="112" t="s">
        <v>124</v>
      </c>
      <c r="DW3" s="112" t="s">
        <v>125</v>
      </c>
      <c r="DX3" s="112" t="s">
        <v>126</v>
      </c>
      <c r="DY3" s="112" t="s">
        <v>127</v>
      </c>
      <c r="DZ3" s="112" t="s">
        <v>128</v>
      </c>
      <c r="EA3" s="112" t="s">
        <v>129</v>
      </c>
      <c r="EB3" s="112" t="s">
        <v>130</v>
      </c>
      <c r="EC3" s="112" t="s">
        <v>131</v>
      </c>
      <c r="ED3" s="112" t="s">
        <v>132</v>
      </c>
      <c r="EE3" s="112" t="s">
        <v>133</v>
      </c>
      <c r="EF3" s="112" t="s">
        <v>134</v>
      </c>
      <c r="EG3" s="112" t="s">
        <v>135</v>
      </c>
      <c r="EH3" s="112" t="s">
        <v>136</v>
      </c>
      <c r="EI3" s="112" t="s">
        <v>137</v>
      </c>
      <c r="EJ3" s="112" t="s">
        <v>138</v>
      </c>
      <c r="EK3" s="112" t="s">
        <v>139</v>
      </c>
      <c r="EL3" s="112" t="s">
        <v>140</v>
      </c>
      <c r="EM3" s="112" t="s">
        <v>141</v>
      </c>
      <c r="EN3" s="112" t="s">
        <v>142</v>
      </c>
      <c r="EO3" s="112" t="s">
        <v>143</v>
      </c>
      <c r="EP3" s="112" t="s">
        <v>144</v>
      </c>
      <c r="EQ3" s="112" t="s">
        <v>145</v>
      </c>
      <c r="ER3" s="112" t="s">
        <v>146</v>
      </c>
      <c r="ES3" s="112" t="s">
        <v>147</v>
      </c>
      <c r="ET3" s="112" t="s">
        <v>148</v>
      </c>
      <c r="EU3" s="112" t="s">
        <v>149</v>
      </c>
      <c r="EV3" s="112" t="s">
        <v>150</v>
      </c>
      <c r="EW3" s="112" t="s">
        <v>151</v>
      </c>
      <c r="EX3" s="112" t="s">
        <v>152</v>
      </c>
      <c r="EY3" s="112" t="s">
        <v>153</v>
      </c>
      <c r="EZ3" s="112" t="s">
        <v>154</v>
      </c>
      <c r="FA3" s="112" t="s">
        <v>155</v>
      </c>
      <c r="FB3" s="112" t="s">
        <v>156</v>
      </c>
      <c r="FC3" s="112" t="s">
        <v>157</v>
      </c>
      <c r="FD3" s="112" t="s">
        <v>158</v>
      </c>
      <c r="FE3" s="112" t="s">
        <v>159</v>
      </c>
      <c r="FF3" s="112" t="s">
        <v>160</v>
      </c>
      <c r="FG3" s="112" t="s">
        <v>161</v>
      </c>
      <c r="FH3" s="112" t="s">
        <v>162</v>
      </c>
      <c r="FI3" s="112" t="s">
        <v>163</v>
      </c>
      <c r="FJ3" s="112" t="s">
        <v>164</v>
      </c>
      <c r="FK3" s="112" t="s">
        <v>165</v>
      </c>
      <c r="FL3" s="112" t="s">
        <v>166</v>
      </c>
      <c r="FM3" s="112" t="s">
        <v>167</v>
      </c>
      <c r="FN3" s="112" t="s">
        <v>168</v>
      </c>
      <c r="FO3" s="112" t="s">
        <v>169</v>
      </c>
      <c r="FP3" s="112" t="s">
        <v>170</v>
      </c>
      <c r="FQ3" s="112" t="s">
        <v>171</v>
      </c>
      <c r="FR3" s="112" t="s">
        <v>172</v>
      </c>
      <c r="FS3" s="112" t="s">
        <v>173</v>
      </c>
      <c r="FT3" s="112" t="s">
        <v>174</v>
      </c>
      <c r="FU3" s="112" t="s">
        <v>175</v>
      </c>
      <c r="FV3" s="112" t="s">
        <v>176</v>
      </c>
      <c r="FW3" s="112" t="s">
        <v>177</v>
      </c>
      <c r="FX3" s="112" t="s">
        <v>178</v>
      </c>
      <c r="FY3" s="3" t="s">
        <v>179</v>
      </c>
      <c r="FZ3" s="3"/>
      <c r="GA3" s="3"/>
      <c r="GB3" s="3"/>
      <c r="GC3" s="3"/>
      <c r="GD3" s="3"/>
      <c r="GE3" s="2"/>
      <c r="GF3" s="2"/>
      <c r="GG3" s="2"/>
      <c r="GH3" s="2"/>
      <c r="GI3" s="113"/>
      <c r="GJ3" s="113"/>
      <c r="GK3" s="113"/>
      <c r="GL3" s="113"/>
      <c r="GM3" s="113"/>
      <c r="GN3" s="114"/>
      <c r="GO3" s="114"/>
      <c r="GP3" s="114"/>
      <c r="GQ3" s="114"/>
      <c r="GR3" s="114"/>
      <c r="GS3" s="114"/>
      <c r="GT3" s="114"/>
      <c r="GU3" s="114"/>
      <c r="GV3" s="114"/>
      <c r="GW3" s="114"/>
      <c r="GX3" s="114"/>
      <c r="GY3" s="114"/>
      <c r="GZ3" s="114"/>
      <c r="HA3" s="114"/>
      <c r="HB3" s="114"/>
      <c r="HC3" s="114"/>
      <c r="HD3" s="114"/>
      <c r="HE3" s="114"/>
      <c r="HF3" s="114"/>
      <c r="HG3" s="114"/>
      <c r="HH3" s="114"/>
      <c r="HI3" s="114"/>
      <c r="HJ3" s="114"/>
      <c r="HK3" s="114"/>
      <c r="HL3" s="114"/>
      <c r="HM3" s="114"/>
      <c r="HN3" s="114"/>
      <c r="HO3" s="114"/>
      <c r="HP3" s="114"/>
      <c r="HQ3" s="114"/>
      <c r="HR3" s="114"/>
      <c r="HS3" s="114"/>
      <c r="HT3" s="114"/>
      <c r="HU3" s="114"/>
      <c r="HV3" s="114"/>
      <c r="HW3" s="114"/>
      <c r="HX3" s="114"/>
      <c r="HY3" s="114"/>
      <c r="HZ3" s="114"/>
      <c r="IA3" s="114"/>
      <c r="IB3" s="114"/>
      <c r="IC3" s="114"/>
      <c r="ID3" s="114"/>
      <c r="IE3" s="114"/>
      <c r="IF3" s="114"/>
      <c r="IG3" s="114"/>
      <c r="IH3" s="114"/>
      <c r="II3" s="114"/>
      <c r="IJ3" s="114"/>
      <c r="IK3" s="114"/>
      <c r="IL3" s="114"/>
      <c r="IM3" s="114"/>
      <c r="IN3" s="114"/>
      <c r="IO3" s="114"/>
      <c r="IP3" s="114"/>
      <c r="IQ3" s="114"/>
      <c r="IR3" s="114"/>
      <c r="IS3" s="114"/>
      <c r="IT3" s="114"/>
      <c r="IU3" s="114"/>
      <c r="IV3" s="114"/>
    </row>
    <row r="4" spans="1:256" x14ac:dyDescent="0.35">
      <c r="A4" s="108" t="s">
        <v>730</v>
      </c>
      <c r="B4" s="116">
        <v>0.23</v>
      </c>
      <c r="C4" s="112" t="s">
        <v>180</v>
      </c>
      <c r="D4" s="112" t="s">
        <v>180</v>
      </c>
      <c r="E4" s="112" t="s">
        <v>180</v>
      </c>
      <c r="F4" s="112" t="s">
        <v>180</v>
      </c>
      <c r="G4" s="112" t="s">
        <v>180</v>
      </c>
      <c r="H4" s="112" t="s">
        <v>180</v>
      </c>
      <c r="I4" s="112" t="s">
        <v>180</v>
      </c>
      <c r="J4" s="112" t="s">
        <v>181</v>
      </c>
      <c r="K4" s="112" t="s">
        <v>181</v>
      </c>
      <c r="L4" s="112" t="s">
        <v>182</v>
      </c>
      <c r="M4" s="112" t="s">
        <v>182</v>
      </c>
      <c r="N4" s="112" t="s">
        <v>182</v>
      </c>
      <c r="O4" s="112" t="s">
        <v>182</v>
      </c>
      <c r="P4" s="112" t="s">
        <v>182</v>
      </c>
      <c r="Q4" s="112" t="s">
        <v>182</v>
      </c>
      <c r="R4" s="112" t="s">
        <v>182</v>
      </c>
      <c r="S4" s="112" t="s">
        <v>183</v>
      </c>
      <c r="T4" s="112" t="s">
        <v>184</v>
      </c>
      <c r="U4" s="112" t="s">
        <v>184</v>
      </c>
      <c r="V4" s="112" t="s">
        <v>184</v>
      </c>
      <c r="W4" s="112" t="s">
        <v>184</v>
      </c>
      <c r="X4" s="112" t="s">
        <v>184</v>
      </c>
      <c r="Y4" s="112" t="s">
        <v>185</v>
      </c>
      <c r="Z4" s="112" t="s">
        <v>185</v>
      </c>
      <c r="AA4" s="112" t="s">
        <v>186</v>
      </c>
      <c r="AB4" s="112" t="s">
        <v>186</v>
      </c>
      <c r="AC4" s="112" t="s">
        <v>187</v>
      </c>
      <c r="AD4" s="112" t="s">
        <v>187</v>
      </c>
      <c r="AE4" s="112" t="s">
        <v>188</v>
      </c>
      <c r="AF4" s="112" t="s">
        <v>188</v>
      </c>
      <c r="AG4" s="112" t="s">
        <v>189</v>
      </c>
      <c r="AH4" s="112" t="s">
        <v>190</v>
      </c>
      <c r="AI4" s="112" t="s">
        <v>190</v>
      </c>
      <c r="AJ4" s="112" t="s">
        <v>190</v>
      </c>
      <c r="AK4" s="112" t="s">
        <v>191</v>
      </c>
      <c r="AL4" s="112" t="s">
        <v>191</v>
      </c>
      <c r="AM4" s="112" t="s">
        <v>192</v>
      </c>
      <c r="AN4" s="112" t="s">
        <v>193</v>
      </c>
      <c r="AO4" s="112" t="s">
        <v>194</v>
      </c>
      <c r="AP4" s="112" t="s">
        <v>195</v>
      </c>
      <c r="AQ4" s="112" t="s">
        <v>196</v>
      </c>
      <c r="AR4" s="112" t="s">
        <v>197</v>
      </c>
      <c r="AS4" s="112" t="s">
        <v>198</v>
      </c>
      <c r="AT4" s="112" t="s">
        <v>199</v>
      </c>
      <c r="AU4" s="112" t="s">
        <v>199</v>
      </c>
      <c r="AV4" s="112" t="s">
        <v>199</v>
      </c>
      <c r="AW4" s="112" t="s">
        <v>199</v>
      </c>
      <c r="AX4" s="112" t="s">
        <v>199</v>
      </c>
      <c r="AY4" s="112" t="s">
        <v>200</v>
      </c>
      <c r="AZ4" s="112" t="s">
        <v>200</v>
      </c>
      <c r="BA4" s="112" t="s">
        <v>200</v>
      </c>
      <c r="BB4" s="112" t="s">
        <v>200</v>
      </c>
      <c r="BC4" s="112" t="s">
        <v>200</v>
      </c>
      <c r="BD4" s="112" t="s">
        <v>200</v>
      </c>
      <c r="BE4" s="112" t="s">
        <v>200</v>
      </c>
      <c r="BF4" s="112" t="s">
        <v>200</v>
      </c>
      <c r="BG4" s="112" t="s">
        <v>200</v>
      </c>
      <c r="BH4" s="112" t="s">
        <v>200</v>
      </c>
      <c r="BI4" s="112" t="s">
        <v>200</v>
      </c>
      <c r="BJ4" s="112" t="s">
        <v>200</v>
      </c>
      <c r="BK4" s="112" t="s">
        <v>200</v>
      </c>
      <c r="BL4" s="112" t="s">
        <v>200</v>
      </c>
      <c r="BM4" s="112" t="s">
        <v>200</v>
      </c>
      <c r="BN4" s="112" t="s">
        <v>201</v>
      </c>
      <c r="BO4" s="112" t="s">
        <v>201</v>
      </c>
      <c r="BP4" s="112" t="s">
        <v>201</v>
      </c>
      <c r="BQ4" s="112" t="s">
        <v>202</v>
      </c>
      <c r="BR4" s="112" t="s">
        <v>202</v>
      </c>
      <c r="BS4" s="112" t="s">
        <v>202</v>
      </c>
      <c r="BT4" s="112" t="s">
        <v>203</v>
      </c>
      <c r="BU4" s="112" t="s">
        <v>204</v>
      </c>
      <c r="BV4" s="112" t="s">
        <v>204</v>
      </c>
      <c r="BW4" s="112" t="s">
        <v>205</v>
      </c>
      <c r="BX4" s="112" t="s">
        <v>206</v>
      </c>
      <c r="BY4" s="112" t="s">
        <v>207</v>
      </c>
      <c r="BZ4" s="112" t="s">
        <v>207</v>
      </c>
      <c r="CA4" s="112" t="s">
        <v>208</v>
      </c>
      <c r="CB4" s="112" t="s">
        <v>209</v>
      </c>
      <c r="CC4" s="112" t="s">
        <v>210</v>
      </c>
      <c r="CD4" s="112" t="s">
        <v>210</v>
      </c>
      <c r="CE4" s="112" t="s">
        <v>211</v>
      </c>
      <c r="CF4" s="112" t="s">
        <v>211</v>
      </c>
      <c r="CG4" s="112" t="s">
        <v>211</v>
      </c>
      <c r="CH4" s="112" t="s">
        <v>211</v>
      </c>
      <c r="CI4" s="112" t="s">
        <v>211</v>
      </c>
      <c r="CJ4" s="112" t="s">
        <v>212</v>
      </c>
      <c r="CK4" s="112" t="s">
        <v>213</v>
      </c>
      <c r="CL4" s="112" t="s">
        <v>213</v>
      </c>
      <c r="CM4" s="112" t="s">
        <v>213</v>
      </c>
      <c r="CN4" s="112" t="s">
        <v>214</v>
      </c>
      <c r="CO4" s="112" t="s">
        <v>214</v>
      </c>
      <c r="CP4" s="112" t="s">
        <v>214</v>
      </c>
      <c r="CQ4" s="112" t="s">
        <v>215</v>
      </c>
      <c r="CR4" s="112" t="s">
        <v>215</v>
      </c>
      <c r="CS4" s="112" t="s">
        <v>215</v>
      </c>
      <c r="CT4" s="112" t="s">
        <v>215</v>
      </c>
      <c r="CU4" s="112" t="s">
        <v>215</v>
      </c>
      <c r="CV4" s="112" t="s">
        <v>215</v>
      </c>
      <c r="CW4" s="112" t="s">
        <v>216</v>
      </c>
      <c r="CX4" s="112" t="s">
        <v>216</v>
      </c>
      <c r="CY4" s="112" t="s">
        <v>216</v>
      </c>
      <c r="CZ4" s="112" t="s">
        <v>217</v>
      </c>
      <c r="DA4" s="112" t="s">
        <v>217</v>
      </c>
      <c r="DB4" s="112" t="s">
        <v>217</v>
      </c>
      <c r="DC4" s="112" t="s">
        <v>217</v>
      </c>
      <c r="DD4" s="112" t="s">
        <v>218</v>
      </c>
      <c r="DE4" s="112" t="s">
        <v>218</v>
      </c>
      <c r="DF4" s="112" t="s">
        <v>218</v>
      </c>
      <c r="DG4" s="112" t="s">
        <v>219</v>
      </c>
      <c r="DH4" s="112" t="s">
        <v>220</v>
      </c>
      <c r="DI4" s="112" t="s">
        <v>221</v>
      </c>
      <c r="DJ4" s="112" t="s">
        <v>221</v>
      </c>
      <c r="DK4" s="112" t="s">
        <v>221</v>
      </c>
      <c r="DL4" s="112" t="s">
        <v>222</v>
      </c>
      <c r="DM4" s="112" t="s">
        <v>222</v>
      </c>
      <c r="DN4" s="112" t="s">
        <v>223</v>
      </c>
      <c r="DO4" s="112" t="s">
        <v>223</v>
      </c>
      <c r="DP4" s="112" t="s">
        <v>223</v>
      </c>
      <c r="DQ4" s="112" t="s">
        <v>223</v>
      </c>
      <c r="DR4" s="112" t="s">
        <v>224</v>
      </c>
      <c r="DS4" s="112" t="s">
        <v>224</v>
      </c>
      <c r="DT4" s="112" t="s">
        <v>224</v>
      </c>
      <c r="DU4" s="112" t="s">
        <v>224</v>
      </c>
      <c r="DV4" s="112" t="s">
        <v>224</v>
      </c>
      <c r="DW4" s="112" t="s">
        <v>224</v>
      </c>
      <c r="DX4" s="112" t="s">
        <v>225</v>
      </c>
      <c r="DY4" s="112" t="s">
        <v>225</v>
      </c>
      <c r="DZ4" s="112" t="s">
        <v>226</v>
      </c>
      <c r="EA4" s="112" t="s">
        <v>226</v>
      </c>
      <c r="EB4" s="112" t="s">
        <v>227</v>
      </c>
      <c r="EC4" s="112" t="s">
        <v>227</v>
      </c>
      <c r="ED4" s="112" t="s">
        <v>228</v>
      </c>
      <c r="EE4" s="112" t="s">
        <v>229</v>
      </c>
      <c r="EF4" s="112" t="s">
        <v>229</v>
      </c>
      <c r="EG4" s="112" t="s">
        <v>229</v>
      </c>
      <c r="EH4" s="112" t="s">
        <v>229</v>
      </c>
      <c r="EI4" s="112" t="s">
        <v>230</v>
      </c>
      <c r="EJ4" s="112" t="s">
        <v>230</v>
      </c>
      <c r="EK4" s="112" t="s">
        <v>231</v>
      </c>
      <c r="EL4" s="112" t="s">
        <v>231</v>
      </c>
      <c r="EM4" s="112" t="s">
        <v>232</v>
      </c>
      <c r="EN4" s="112" t="s">
        <v>232</v>
      </c>
      <c r="EO4" s="112" t="s">
        <v>232</v>
      </c>
      <c r="EP4" s="112" t="s">
        <v>233</v>
      </c>
      <c r="EQ4" s="112" t="s">
        <v>233</v>
      </c>
      <c r="ER4" s="112" t="s">
        <v>233</v>
      </c>
      <c r="ES4" s="112" t="s">
        <v>234</v>
      </c>
      <c r="ET4" s="112" t="s">
        <v>234</v>
      </c>
      <c r="EU4" s="112" t="s">
        <v>234</v>
      </c>
      <c r="EV4" s="112" t="s">
        <v>235</v>
      </c>
      <c r="EW4" s="112" t="s">
        <v>236</v>
      </c>
      <c r="EX4" s="112" t="s">
        <v>236</v>
      </c>
      <c r="EY4" s="112" t="s">
        <v>237</v>
      </c>
      <c r="EZ4" s="112" t="s">
        <v>237</v>
      </c>
      <c r="FA4" s="112" t="s">
        <v>238</v>
      </c>
      <c r="FB4" s="112" t="s">
        <v>239</v>
      </c>
      <c r="FC4" s="112" t="s">
        <v>239</v>
      </c>
      <c r="FD4" s="112" t="s">
        <v>240</v>
      </c>
      <c r="FE4" s="112" t="s">
        <v>240</v>
      </c>
      <c r="FF4" s="112" t="s">
        <v>240</v>
      </c>
      <c r="FG4" s="112" t="s">
        <v>240</v>
      </c>
      <c r="FH4" s="112" t="s">
        <v>240</v>
      </c>
      <c r="FI4" s="112" t="s">
        <v>241</v>
      </c>
      <c r="FJ4" s="112" t="s">
        <v>241</v>
      </c>
      <c r="FK4" s="112" t="s">
        <v>241</v>
      </c>
      <c r="FL4" s="112" t="s">
        <v>241</v>
      </c>
      <c r="FM4" s="112" t="s">
        <v>241</v>
      </c>
      <c r="FN4" s="112" t="s">
        <v>241</v>
      </c>
      <c r="FO4" s="112" t="s">
        <v>241</v>
      </c>
      <c r="FP4" s="112" t="s">
        <v>241</v>
      </c>
      <c r="FQ4" s="112" t="s">
        <v>241</v>
      </c>
      <c r="FR4" s="112" t="s">
        <v>241</v>
      </c>
      <c r="FS4" s="112" t="s">
        <v>241</v>
      </c>
      <c r="FT4" s="112" t="s">
        <v>241</v>
      </c>
      <c r="FU4" s="112" t="s">
        <v>242</v>
      </c>
      <c r="FV4" s="112" t="s">
        <v>242</v>
      </c>
      <c r="FW4" s="112" t="s">
        <v>242</v>
      </c>
      <c r="FX4" s="112" t="s">
        <v>242</v>
      </c>
      <c r="FY4" s="3"/>
      <c r="FZ4" s="3"/>
      <c r="GA4" s="3"/>
      <c r="GB4" s="3"/>
      <c r="GC4" s="3"/>
      <c r="GD4" s="3"/>
      <c r="GE4" s="2"/>
      <c r="GF4" s="2"/>
      <c r="GG4" s="2"/>
      <c r="GH4" s="2"/>
      <c r="GI4" s="113"/>
      <c r="GJ4" s="113"/>
      <c r="GK4" s="113"/>
      <c r="GL4" s="113"/>
      <c r="GM4" s="113"/>
      <c r="GN4" s="114"/>
      <c r="GO4" s="114"/>
      <c r="GP4" s="114"/>
      <c r="GQ4" s="114"/>
      <c r="GR4" s="114"/>
      <c r="GS4" s="114"/>
      <c r="GT4" s="114"/>
      <c r="GU4" s="114"/>
      <c r="GV4" s="114"/>
      <c r="GW4" s="114"/>
      <c r="GX4" s="114"/>
      <c r="GY4" s="114"/>
      <c r="GZ4" s="114"/>
      <c r="HA4" s="114"/>
      <c r="HB4" s="114"/>
      <c r="HC4" s="114"/>
      <c r="HD4" s="114"/>
      <c r="HE4" s="114"/>
      <c r="HF4" s="114"/>
      <c r="HG4" s="114"/>
      <c r="HH4" s="114"/>
      <c r="HI4" s="114"/>
      <c r="HJ4" s="114"/>
      <c r="HK4" s="114"/>
      <c r="HL4" s="114"/>
      <c r="HM4" s="114"/>
      <c r="HN4" s="114"/>
      <c r="HO4" s="114"/>
      <c r="HP4" s="114"/>
      <c r="HQ4" s="114"/>
      <c r="HR4" s="114"/>
      <c r="HS4" s="114"/>
      <c r="HT4" s="114"/>
      <c r="HU4" s="114"/>
      <c r="HV4" s="114"/>
      <c r="HW4" s="114"/>
      <c r="HX4" s="114"/>
      <c r="HY4" s="114"/>
      <c r="HZ4" s="114"/>
      <c r="IA4" s="114"/>
      <c r="IB4" s="114"/>
      <c r="IC4" s="114"/>
      <c r="ID4" s="114"/>
      <c r="IE4" s="114"/>
      <c r="IF4" s="114"/>
      <c r="IG4" s="114"/>
      <c r="IH4" s="114"/>
      <c r="II4" s="114"/>
      <c r="IJ4" s="114"/>
      <c r="IK4" s="114"/>
      <c r="IL4" s="114"/>
      <c r="IM4" s="114"/>
      <c r="IN4" s="114"/>
      <c r="IO4" s="114"/>
      <c r="IP4" s="114"/>
      <c r="IQ4" s="114"/>
      <c r="IR4" s="114"/>
      <c r="IS4" s="114"/>
      <c r="IT4" s="114"/>
      <c r="IU4" s="114"/>
      <c r="IV4" s="114"/>
    </row>
    <row r="5" spans="1:256" s="117" customFormat="1" ht="46.5" x14ac:dyDescent="0.35">
      <c r="C5" s="118" t="s">
        <v>243</v>
      </c>
      <c r="D5" s="118" t="s">
        <v>244</v>
      </c>
      <c r="E5" s="118" t="s">
        <v>245</v>
      </c>
      <c r="F5" s="119" t="s">
        <v>246</v>
      </c>
      <c r="G5" s="118" t="s">
        <v>247</v>
      </c>
      <c r="H5" s="118" t="s">
        <v>248</v>
      </c>
      <c r="I5" s="118" t="s">
        <v>249</v>
      </c>
      <c r="J5" s="118" t="s">
        <v>250</v>
      </c>
      <c r="K5" s="118" t="s">
        <v>251</v>
      </c>
      <c r="L5" s="118" t="s">
        <v>252</v>
      </c>
      <c r="M5" s="118" t="s">
        <v>253</v>
      </c>
      <c r="N5" s="118" t="s">
        <v>254</v>
      </c>
      <c r="O5" s="118" t="s">
        <v>255</v>
      </c>
      <c r="P5" s="118" t="s">
        <v>256</v>
      </c>
      <c r="Q5" s="118" t="s">
        <v>257</v>
      </c>
      <c r="R5" s="118" t="s">
        <v>258</v>
      </c>
      <c r="S5" s="118" t="s">
        <v>259</v>
      </c>
      <c r="T5" s="118" t="s">
        <v>260</v>
      </c>
      <c r="U5" s="118" t="s">
        <v>261</v>
      </c>
      <c r="V5" s="118" t="s">
        <v>262</v>
      </c>
      <c r="W5" s="118" t="s">
        <v>263</v>
      </c>
      <c r="X5" s="118" t="s">
        <v>264</v>
      </c>
      <c r="Y5" s="118" t="s">
        <v>265</v>
      </c>
      <c r="Z5" s="118" t="s">
        <v>266</v>
      </c>
      <c r="AA5" s="118" t="s">
        <v>267</v>
      </c>
      <c r="AB5" s="118" t="s">
        <v>268</v>
      </c>
      <c r="AC5" s="118" t="s">
        <v>269</v>
      </c>
      <c r="AD5" s="118" t="s">
        <v>270</v>
      </c>
      <c r="AE5" s="118" t="s">
        <v>271</v>
      </c>
      <c r="AF5" s="118" t="s">
        <v>272</v>
      </c>
      <c r="AG5" s="118" t="s">
        <v>273</v>
      </c>
      <c r="AH5" s="118" t="s">
        <v>274</v>
      </c>
      <c r="AI5" s="118" t="s">
        <v>275</v>
      </c>
      <c r="AJ5" s="118" t="s">
        <v>276</v>
      </c>
      <c r="AK5" s="118" t="s">
        <v>277</v>
      </c>
      <c r="AL5" s="118" t="s">
        <v>278</v>
      </c>
      <c r="AM5" s="118" t="s">
        <v>279</v>
      </c>
      <c r="AN5" s="118" t="s">
        <v>280</v>
      </c>
      <c r="AO5" s="118" t="s">
        <v>281</v>
      </c>
      <c r="AP5" s="118" t="s">
        <v>282</v>
      </c>
      <c r="AQ5" s="118" t="s">
        <v>283</v>
      </c>
      <c r="AR5" s="118" t="s">
        <v>284</v>
      </c>
      <c r="AS5" s="118" t="s">
        <v>285</v>
      </c>
      <c r="AT5" s="118" t="s">
        <v>286</v>
      </c>
      <c r="AU5" s="118" t="s">
        <v>287</v>
      </c>
      <c r="AV5" s="118" t="s">
        <v>288</v>
      </c>
      <c r="AW5" s="118" t="s">
        <v>289</v>
      </c>
      <c r="AX5" s="118" t="s">
        <v>290</v>
      </c>
      <c r="AY5" s="118" t="s">
        <v>291</v>
      </c>
      <c r="AZ5" s="118" t="s">
        <v>292</v>
      </c>
      <c r="BA5" s="118" t="s">
        <v>293</v>
      </c>
      <c r="BB5" s="118" t="s">
        <v>294</v>
      </c>
      <c r="BC5" s="118" t="s">
        <v>295</v>
      </c>
      <c r="BD5" s="118" t="s">
        <v>296</v>
      </c>
      <c r="BE5" s="118" t="s">
        <v>297</v>
      </c>
      <c r="BF5" s="118" t="s">
        <v>298</v>
      </c>
      <c r="BG5" s="118" t="s">
        <v>299</v>
      </c>
      <c r="BH5" s="118" t="s">
        <v>300</v>
      </c>
      <c r="BI5" s="118" t="s">
        <v>301</v>
      </c>
      <c r="BJ5" s="118" t="s">
        <v>302</v>
      </c>
      <c r="BK5" s="118" t="s">
        <v>303</v>
      </c>
      <c r="BL5" s="118" t="s">
        <v>304</v>
      </c>
      <c r="BM5" s="118" t="s">
        <v>305</v>
      </c>
      <c r="BN5" s="118" t="s">
        <v>306</v>
      </c>
      <c r="BO5" s="118" t="s">
        <v>307</v>
      </c>
      <c r="BP5" s="118" t="s">
        <v>308</v>
      </c>
      <c r="BQ5" s="118" t="s">
        <v>309</v>
      </c>
      <c r="BR5" s="118" t="s">
        <v>310</v>
      </c>
      <c r="BS5" s="118" t="s">
        <v>311</v>
      </c>
      <c r="BT5" s="118" t="s">
        <v>312</v>
      </c>
      <c r="BU5" s="118" t="s">
        <v>313</v>
      </c>
      <c r="BV5" s="118" t="s">
        <v>314</v>
      </c>
      <c r="BW5" s="118" t="s">
        <v>315</v>
      </c>
      <c r="BX5" s="118" t="s">
        <v>316</v>
      </c>
      <c r="BY5" s="118" t="s">
        <v>317</v>
      </c>
      <c r="BZ5" s="118" t="s">
        <v>318</v>
      </c>
      <c r="CA5" s="118" t="s">
        <v>319</v>
      </c>
      <c r="CB5" s="118" t="s">
        <v>320</v>
      </c>
      <c r="CC5" s="118" t="s">
        <v>321</v>
      </c>
      <c r="CD5" s="118" t="s">
        <v>322</v>
      </c>
      <c r="CE5" s="118" t="s">
        <v>323</v>
      </c>
      <c r="CF5" s="118" t="s">
        <v>324</v>
      </c>
      <c r="CG5" s="118" t="s">
        <v>325</v>
      </c>
      <c r="CH5" s="118" t="s">
        <v>326</v>
      </c>
      <c r="CI5" s="118" t="s">
        <v>327</v>
      </c>
      <c r="CJ5" s="118" t="s">
        <v>328</v>
      </c>
      <c r="CK5" s="118" t="s">
        <v>329</v>
      </c>
      <c r="CL5" s="118" t="s">
        <v>330</v>
      </c>
      <c r="CM5" s="118" t="s">
        <v>331</v>
      </c>
      <c r="CN5" s="118" t="s">
        <v>332</v>
      </c>
      <c r="CO5" s="118" t="s">
        <v>333</v>
      </c>
      <c r="CP5" s="118" t="s">
        <v>334</v>
      </c>
      <c r="CQ5" s="118" t="s">
        <v>335</v>
      </c>
      <c r="CR5" s="118" t="s">
        <v>336</v>
      </c>
      <c r="CS5" s="118" t="s">
        <v>337</v>
      </c>
      <c r="CT5" s="118" t="s">
        <v>338</v>
      </c>
      <c r="CU5" s="118" t="s">
        <v>339</v>
      </c>
      <c r="CV5" s="118" t="s">
        <v>340</v>
      </c>
      <c r="CW5" s="118" t="s">
        <v>341</v>
      </c>
      <c r="CX5" s="118" t="s">
        <v>342</v>
      </c>
      <c r="CY5" s="118" t="s">
        <v>343</v>
      </c>
      <c r="CZ5" s="118" t="s">
        <v>344</v>
      </c>
      <c r="DA5" s="118" t="s">
        <v>345</v>
      </c>
      <c r="DB5" s="118" t="s">
        <v>346</v>
      </c>
      <c r="DC5" s="118" t="s">
        <v>347</v>
      </c>
      <c r="DD5" s="118" t="s">
        <v>348</v>
      </c>
      <c r="DE5" s="118" t="s">
        <v>349</v>
      </c>
      <c r="DF5" s="118" t="s">
        <v>350</v>
      </c>
      <c r="DG5" s="118" t="s">
        <v>351</v>
      </c>
      <c r="DH5" s="118" t="s">
        <v>352</v>
      </c>
      <c r="DI5" s="118" t="s">
        <v>353</v>
      </c>
      <c r="DJ5" s="118" t="s">
        <v>354</v>
      </c>
      <c r="DK5" s="118" t="s">
        <v>355</v>
      </c>
      <c r="DL5" s="118" t="s">
        <v>356</v>
      </c>
      <c r="DM5" s="118" t="s">
        <v>357</v>
      </c>
      <c r="DN5" s="118" t="s">
        <v>358</v>
      </c>
      <c r="DO5" s="118" t="s">
        <v>359</v>
      </c>
      <c r="DP5" s="118" t="s">
        <v>360</v>
      </c>
      <c r="DQ5" s="118" t="s">
        <v>361</v>
      </c>
      <c r="DR5" s="118" t="s">
        <v>362</v>
      </c>
      <c r="DS5" s="118" t="s">
        <v>363</v>
      </c>
      <c r="DT5" s="118" t="s">
        <v>364</v>
      </c>
      <c r="DU5" s="118" t="s">
        <v>365</v>
      </c>
      <c r="DV5" s="118" t="s">
        <v>366</v>
      </c>
      <c r="DW5" s="118" t="s">
        <v>367</v>
      </c>
      <c r="DX5" s="118" t="s">
        <v>368</v>
      </c>
      <c r="DY5" s="118" t="s">
        <v>369</v>
      </c>
      <c r="DZ5" s="118" t="s">
        <v>370</v>
      </c>
      <c r="EA5" s="118" t="s">
        <v>371</v>
      </c>
      <c r="EB5" s="118" t="s">
        <v>372</v>
      </c>
      <c r="EC5" s="118" t="s">
        <v>373</v>
      </c>
      <c r="ED5" s="118" t="s">
        <v>374</v>
      </c>
      <c r="EE5" s="118" t="s">
        <v>375</v>
      </c>
      <c r="EF5" s="118" t="s">
        <v>376</v>
      </c>
      <c r="EG5" s="118" t="s">
        <v>377</v>
      </c>
      <c r="EH5" s="118" t="s">
        <v>378</v>
      </c>
      <c r="EI5" s="118" t="s">
        <v>379</v>
      </c>
      <c r="EJ5" s="118" t="s">
        <v>380</v>
      </c>
      <c r="EK5" s="118" t="s">
        <v>381</v>
      </c>
      <c r="EL5" s="118" t="s">
        <v>382</v>
      </c>
      <c r="EM5" s="118" t="s">
        <v>383</v>
      </c>
      <c r="EN5" s="118" t="s">
        <v>384</v>
      </c>
      <c r="EO5" s="118" t="s">
        <v>385</v>
      </c>
      <c r="EP5" s="107" t="s">
        <v>386</v>
      </c>
      <c r="EQ5" s="118" t="s">
        <v>387</v>
      </c>
      <c r="ER5" s="118" t="s">
        <v>388</v>
      </c>
      <c r="ES5" s="118" t="s">
        <v>389</v>
      </c>
      <c r="ET5" s="118" t="s">
        <v>390</v>
      </c>
      <c r="EU5" s="118" t="s">
        <v>391</v>
      </c>
      <c r="EV5" s="118" t="s">
        <v>392</v>
      </c>
      <c r="EW5" s="118" t="s">
        <v>393</v>
      </c>
      <c r="EX5" s="118" t="s">
        <v>394</v>
      </c>
      <c r="EY5" s="118" t="s">
        <v>395</v>
      </c>
      <c r="EZ5" s="118" t="s">
        <v>396</v>
      </c>
      <c r="FA5" s="118" t="s">
        <v>397</v>
      </c>
      <c r="FB5" s="118" t="s">
        <v>398</v>
      </c>
      <c r="FC5" s="118" t="s">
        <v>399</v>
      </c>
      <c r="FD5" s="118" t="s">
        <v>400</v>
      </c>
      <c r="FE5" s="118" t="s">
        <v>401</v>
      </c>
      <c r="FF5" s="118" t="s">
        <v>402</v>
      </c>
      <c r="FG5" s="118" t="s">
        <v>403</v>
      </c>
      <c r="FH5" s="118" t="s">
        <v>404</v>
      </c>
      <c r="FI5" s="118" t="s">
        <v>405</v>
      </c>
      <c r="FJ5" s="118" t="s">
        <v>406</v>
      </c>
      <c r="FK5" s="118" t="s">
        <v>407</v>
      </c>
      <c r="FL5" s="118" t="s">
        <v>408</v>
      </c>
      <c r="FM5" s="118" t="s">
        <v>409</v>
      </c>
      <c r="FN5" s="118" t="s">
        <v>410</v>
      </c>
      <c r="FO5" s="118" t="s">
        <v>411</v>
      </c>
      <c r="FP5" s="118" t="s">
        <v>412</v>
      </c>
      <c r="FQ5" s="118" t="s">
        <v>413</v>
      </c>
      <c r="FR5" s="118" t="s">
        <v>414</v>
      </c>
      <c r="FS5" s="118" t="s">
        <v>415</v>
      </c>
      <c r="FT5" s="118" t="s">
        <v>416</v>
      </c>
      <c r="FU5" s="118" t="s">
        <v>417</v>
      </c>
      <c r="FV5" s="118" t="s">
        <v>418</v>
      </c>
      <c r="FW5" s="118" t="s">
        <v>419</v>
      </c>
      <c r="FX5" s="118" t="s">
        <v>420</v>
      </c>
      <c r="FY5" s="7" t="s">
        <v>421</v>
      </c>
      <c r="FZ5" s="7" t="s">
        <v>422</v>
      </c>
      <c r="GA5" s="7"/>
      <c r="GB5" s="7"/>
      <c r="GC5" s="7"/>
      <c r="GD5" s="7"/>
      <c r="GE5" s="9"/>
      <c r="GF5" s="9"/>
      <c r="GG5" s="9"/>
      <c r="GH5" s="9"/>
      <c r="GI5" s="120"/>
      <c r="GJ5" s="120"/>
      <c r="GK5" s="120"/>
      <c r="GL5" s="120"/>
      <c r="GM5" s="120"/>
      <c r="GN5" s="121"/>
      <c r="GO5" s="121"/>
      <c r="GP5" s="121"/>
      <c r="GQ5" s="121"/>
      <c r="GR5" s="121"/>
      <c r="GS5" s="121"/>
      <c r="GT5" s="121"/>
      <c r="GU5" s="121"/>
      <c r="GV5" s="121"/>
      <c r="GW5" s="121"/>
      <c r="GX5" s="121"/>
      <c r="GY5" s="121"/>
      <c r="GZ5" s="121"/>
      <c r="HA5" s="121"/>
      <c r="HB5" s="121"/>
      <c r="HC5" s="121"/>
      <c r="HD5" s="121"/>
      <c r="HE5" s="121"/>
      <c r="HF5" s="121"/>
      <c r="HG5" s="121"/>
      <c r="HH5" s="121"/>
      <c r="HI5" s="121"/>
      <c r="HJ5" s="121"/>
      <c r="HK5" s="121"/>
      <c r="HL5" s="121"/>
      <c r="HM5" s="121"/>
      <c r="HN5" s="121"/>
      <c r="HO5" s="121"/>
      <c r="HP5" s="121"/>
      <c r="HQ5" s="121"/>
      <c r="HR5" s="121"/>
      <c r="HS5" s="121"/>
      <c r="HT5" s="121"/>
      <c r="HU5" s="121"/>
      <c r="HV5" s="121"/>
      <c r="HW5" s="121"/>
      <c r="HX5" s="121"/>
      <c r="HY5" s="121"/>
      <c r="HZ5" s="121"/>
      <c r="IA5" s="121"/>
      <c r="IB5" s="121"/>
      <c r="IC5" s="121"/>
      <c r="ID5" s="121"/>
      <c r="IE5" s="121"/>
      <c r="IF5" s="121"/>
      <c r="IG5" s="121"/>
      <c r="IH5" s="121"/>
      <c r="II5" s="121"/>
      <c r="IJ5" s="121"/>
      <c r="IK5" s="121"/>
      <c r="IL5" s="121"/>
      <c r="IM5" s="121"/>
      <c r="IN5" s="121"/>
      <c r="IO5" s="121"/>
      <c r="IP5" s="121"/>
      <c r="IQ5" s="121"/>
      <c r="IR5" s="121"/>
      <c r="IS5" s="121"/>
      <c r="IT5" s="121"/>
      <c r="IU5" s="121"/>
      <c r="IV5" s="121"/>
    </row>
    <row r="6" spans="1:256" s="117" customFormat="1" x14ac:dyDescent="0.35">
      <c r="A6" s="122" t="s">
        <v>1033</v>
      </c>
      <c r="B6" s="123">
        <v>0.15</v>
      </c>
      <c r="C6" s="118"/>
      <c r="D6" s="118"/>
      <c r="E6" s="118"/>
      <c r="F6" s="119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  <c r="BY6" s="118"/>
      <c r="BZ6" s="118"/>
      <c r="CA6" s="118"/>
      <c r="CB6" s="118"/>
      <c r="CC6" s="118"/>
      <c r="CD6" s="118"/>
      <c r="CE6" s="118"/>
      <c r="CF6" s="118"/>
      <c r="CG6" s="118"/>
      <c r="CH6" s="118"/>
      <c r="CI6" s="118"/>
      <c r="CJ6" s="118"/>
      <c r="CK6" s="118"/>
      <c r="CL6" s="118"/>
      <c r="CM6" s="118"/>
      <c r="CN6" s="118"/>
      <c r="CO6" s="118"/>
      <c r="CP6" s="118"/>
      <c r="CQ6" s="118"/>
      <c r="CR6" s="118"/>
      <c r="CS6" s="118"/>
      <c r="CT6" s="118"/>
      <c r="CU6" s="118"/>
      <c r="CV6" s="118"/>
      <c r="CW6" s="118"/>
      <c r="CX6" s="118"/>
      <c r="CY6" s="118"/>
      <c r="CZ6" s="118"/>
      <c r="DA6" s="118"/>
      <c r="DB6" s="118"/>
      <c r="DC6" s="118"/>
      <c r="DD6" s="118"/>
      <c r="DE6" s="118"/>
      <c r="DF6" s="118"/>
      <c r="DG6" s="118"/>
      <c r="DH6" s="118"/>
      <c r="DI6" s="118"/>
      <c r="DJ6" s="118"/>
      <c r="DK6" s="118"/>
      <c r="DL6" s="118"/>
      <c r="DM6" s="118"/>
      <c r="DN6" s="118"/>
      <c r="DO6" s="118"/>
      <c r="DP6" s="118"/>
      <c r="DQ6" s="118"/>
      <c r="DR6" s="118"/>
      <c r="DS6" s="118"/>
      <c r="DT6" s="118"/>
      <c r="DU6" s="118"/>
      <c r="DV6" s="118"/>
      <c r="DW6" s="118"/>
      <c r="DX6" s="118"/>
      <c r="DY6" s="118"/>
      <c r="DZ6" s="118"/>
      <c r="EA6" s="118"/>
      <c r="EB6" s="118"/>
      <c r="EC6" s="118"/>
      <c r="ED6" s="118"/>
      <c r="EE6" s="118"/>
      <c r="EF6" s="118"/>
      <c r="EG6" s="118"/>
      <c r="EH6" s="118"/>
      <c r="EI6" s="118"/>
      <c r="EJ6" s="118"/>
      <c r="EK6" s="118"/>
      <c r="EL6" s="118"/>
      <c r="EM6" s="118"/>
      <c r="EN6" s="118"/>
      <c r="EO6" s="118"/>
      <c r="EP6" s="107"/>
      <c r="EQ6" s="118"/>
      <c r="ER6" s="118"/>
      <c r="ES6" s="118"/>
      <c r="ET6" s="118"/>
      <c r="EU6" s="118"/>
      <c r="EV6" s="118"/>
      <c r="EW6" s="118"/>
      <c r="EX6" s="118"/>
      <c r="EY6" s="118"/>
      <c r="EZ6" s="118"/>
      <c r="FA6" s="118"/>
      <c r="FB6" s="118"/>
      <c r="FC6" s="118"/>
      <c r="FD6" s="118"/>
      <c r="FE6" s="118"/>
      <c r="FF6" s="118"/>
      <c r="FG6" s="118"/>
      <c r="FH6" s="118"/>
      <c r="FI6" s="118"/>
      <c r="FJ6" s="118"/>
      <c r="FK6" s="118"/>
      <c r="FL6" s="118"/>
      <c r="FM6" s="118"/>
      <c r="FN6" s="118"/>
      <c r="FO6" s="118"/>
      <c r="FP6" s="118"/>
      <c r="FQ6" s="118"/>
      <c r="FR6" s="118"/>
      <c r="FS6" s="118"/>
      <c r="FT6" s="118"/>
      <c r="FU6" s="118"/>
      <c r="FV6" s="118"/>
      <c r="FW6" s="118"/>
      <c r="FX6" s="118"/>
      <c r="FY6" s="7"/>
      <c r="FZ6" s="7"/>
      <c r="GA6" s="7"/>
      <c r="GB6" s="7"/>
      <c r="GC6" s="7"/>
      <c r="GD6" s="7"/>
      <c r="GE6" s="9"/>
      <c r="GF6" s="9"/>
      <c r="GG6" s="9"/>
      <c r="GH6" s="9"/>
      <c r="GI6" s="120"/>
      <c r="GJ6" s="120"/>
      <c r="GK6" s="120"/>
      <c r="GL6" s="120"/>
      <c r="GM6" s="120"/>
      <c r="GN6" s="121"/>
      <c r="GO6" s="121"/>
      <c r="GP6" s="121"/>
      <c r="GQ6" s="121"/>
      <c r="GR6" s="121"/>
      <c r="GS6" s="121"/>
      <c r="GT6" s="121"/>
      <c r="GU6" s="121"/>
      <c r="GV6" s="121"/>
      <c r="GW6" s="121"/>
      <c r="GX6" s="121"/>
      <c r="GY6" s="121"/>
      <c r="GZ6" s="121"/>
      <c r="HA6" s="121"/>
      <c r="HB6" s="121"/>
      <c r="HC6" s="121"/>
      <c r="HD6" s="121"/>
      <c r="HE6" s="121"/>
      <c r="HF6" s="121"/>
      <c r="HG6" s="121"/>
      <c r="HH6" s="121"/>
      <c r="HI6" s="121"/>
      <c r="HJ6" s="121"/>
      <c r="HK6" s="121"/>
      <c r="HL6" s="121"/>
      <c r="HM6" s="121"/>
      <c r="HN6" s="121"/>
      <c r="HO6" s="121"/>
      <c r="HP6" s="121"/>
      <c r="HQ6" s="121"/>
      <c r="HR6" s="121"/>
      <c r="HS6" s="121"/>
      <c r="HT6" s="121"/>
      <c r="HU6" s="121"/>
      <c r="HV6" s="121"/>
      <c r="HW6" s="121"/>
      <c r="HX6" s="121"/>
      <c r="HY6" s="121"/>
      <c r="HZ6" s="121"/>
      <c r="IA6" s="121"/>
      <c r="IB6" s="121"/>
      <c r="IC6" s="121"/>
      <c r="ID6" s="121"/>
      <c r="IE6" s="121"/>
      <c r="IF6" s="121"/>
      <c r="IG6" s="121"/>
      <c r="IH6" s="121"/>
      <c r="II6" s="121"/>
      <c r="IJ6" s="121"/>
      <c r="IK6" s="121"/>
      <c r="IL6" s="121"/>
      <c r="IM6" s="121"/>
      <c r="IN6" s="121"/>
      <c r="IO6" s="121"/>
      <c r="IP6" s="121"/>
      <c r="IQ6" s="121"/>
      <c r="IR6" s="121"/>
      <c r="IS6" s="121"/>
      <c r="IT6" s="121"/>
      <c r="IU6" s="121"/>
      <c r="IV6" s="121"/>
    </row>
    <row r="7" spans="1:256" s="117" customFormat="1" x14ac:dyDescent="0.35">
      <c r="A7" s="122" t="s">
        <v>1034</v>
      </c>
      <c r="B7" s="124">
        <v>4</v>
      </c>
      <c r="C7" s="118"/>
      <c r="D7" s="118"/>
      <c r="E7" s="118"/>
      <c r="F7" s="119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  <c r="AL7" s="118"/>
      <c r="AM7" s="118"/>
      <c r="AN7" s="118"/>
      <c r="AO7" s="118"/>
      <c r="AP7" s="118"/>
      <c r="AQ7" s="118"/>
      <c r="AR7" s="118"/>
      <c r="AS7" s="118"/>
      <c r="AT7" s="118"/>
      <c r="AU7" s="118"/>
      <c r="AV7" s="118"/>
      <c r="AW7" s="118"/>
      <c r="AX7" s="118"/>
      <c r="AY7" s="118"/>
      <c r="AZ7" s="118"/>
      <c r="BA7" s="118"/>
      <c r="BB7" s="118"/>
      <c r="BC7" s="118"/>
      <c r="BD7" s="118"/>
      <c r="BE7" s="118"/>
      <c r="BF7" s="118"/>
      <c r="BG7" s="118"/>
      <c r="BH7" s="118"/>
      <c r="BI7" s="118"/>
      <c r="BJ7" s="118"/>
      <c r="BK7" s="118"/>
      <c r="BL7" s="118"/>
      <c r="BM7" s="118"/>
      <c r="BN7" s="118"/>
      <c r="BO7" s="118"/>
      <c r="BP7" s="118"/>
      <c r="BQ7" s="118"/>
      <c r="BR7" s="118"/>
      <c r="BS7" s="118"/>
      <c r="BT7" s="118"/>
      <c r="BU7" s="118"/>
      <c r="BV7" s="118"/>
      <c r="BW7" s="118"/>
      <c r="BX7" s="118"/>
      <c r="BY7" s="118"/>
      <c r="BZ7" s="118"/>
      <c r="CA7" s="118"/>
      <c r="CB7" s="118"/>
      <c r="CC7" s="118"/>
      <c r="CD7" s="118"/>
      <c r="CE7" s="118"/>
      <c r="CF7" s="118"/>
      <c r="CG7" s="118"/>
      <c r="CH7" s="118"/>
      <c r="CI7" s="118"/>
      <c r="CJ7" s="118"/>
      <c r="CK7" s="118"/>
      <c r="CL7" s="118"/>
      <c r="CM7" s="118"/>
      <c r="CN7" s="118"/>
      <c r="CO7" s="118"/>
      <c r="CP7" s="118"/>
      <c r="CQ7" s="118"/>
      <c r="CR7" s="118"/>
      <c r="CS7" s="118"/>
      <c r="CT7" s="118"/>
      <c r="CU7" s="118"/>
      <c r="CV7" s="118"/>
      <c r="CW7" s="118"/>
      <c r="CX7" s="118"/>
      <c r="CY7" s="118"/>
      <c r="CZ7" s="118"/>
      <c r="DA7" s="118"/>
      <c r="DB7" s="118"/>
      <c r="DC7" s="118"/>
      <c r="DD7" s="118"/>
      <c r="DE7" s="118"/>
      <c r="DF7" s="118"/>
      <c r="DG7" s="118"/>
      <c r="DH7" s="118"/>
      <c r="DI7" s="118"/>
      <c r="DJ7" s="118"/>
      <c r="DK7" s="118"/>
      <c r="DL7" s="118"/>
      <c r="DM7" s="118"/>
      <c r="DN7" s="118"/>
      <c r="DO7" s="118"/>
      <c r="DP7" s="118"/>
      <c r="DQ7" s="118"/>
      <c r="DR7" s="118"/>
      <c r="DS7" s="118"/>
      <c r="DT7" s="118"/>
      <c r="DU7" s="118"/>
      <c r="DV7" s="118"/>
      <c r="DW7" s="118"/>
      <c r="DX7" s="118"/>
      <c r="DY7" s="118"/>
      <c r="DZ7" s="118"/>
      <c r="EA7" s="118"/>
      <c r="EB7" s="118"/>
      <c r="EC7" s="118"/>
      <c r="ED7" s="118"/>
      <c r="EE7" s="118"/>
      <c r="EF7" s="118"/>
      <c r="EG7" s="118"/>
      <c r="EH7" s="118"/>
      <c r="EI7" s="118"/>
      <c r="EJ7" s="118"/>
      <c r="EK7" s="118"/>
      <c r="EL7" s="118"/>
      <c r="EM7" s="118"/>
      <c r="EN7" s="118"/>
      <c r="EO7" s="118"/>
      <c r="EP7" s="107"/>
      <c r="EQ7" s="118"/>
      <c r="ER7" s="118"/>
      <c r="ES7" s="118"/>
      <c r="ET7" s="118"/>
      <c r="EU7" s="118"/>
      <c r="EV7" s="118"/>
      <c r="EW7" s="118"/>
      <c r="EX7" s="118"/>
      <c r="EY7" s="118"/>
      <c r="EZ7" s="118"/>
      <c r="FA7" s="118"/>
      <c r="FB7" s="118"/>
      <c r="FC7" s="118"/>
      <c r="FD7" s="118"/>
      <c r="FE7" s="118"/>
      <c r="FF7" s="118"/>
      <c r="FG7" s="118"/>
      <c r="FH7" s="118"/>
      <c r="FI7" s="118"/>
      <c r="FJ7" s="118"/>
      <c r="FK7" s="118"/>
      <c r="FL7" s="118"/>
      <c r="FM7" s="118"/>
      <c r="FN7" s="118"/>
      <c r="FO7" s="118"/>
      <c r="FP7" s="118"/>
      <c r="FQ7" s="118"/>
      <c r="FR7" s="118"/>
      <c r="FS7" s="118"/>
      <c r="FT7" s="118"/>
      <c r="FU7" s="118"/>
      <c r="FV7" s="118"/>
      <c r="FW7" s="118"/>
      <c r="FX7" s="118"/>
      <c r="FY7" s="7"/>
      <c r="FZ7" s="7"/>
      <c r="GA7" s="7"/>
      <c r="GB7" s="7"/>
      <c r="GC7" s="7"/>
      <c r="GD7" s="7"/>
      <c r="GE7" s="9"/>
      <c r="GF7" s="9"/>
      <c r="GG7" s="9"/>
      <c r="GH7" s="9"/>
      <c r="GI7" s="120"/>
      <c r="GJ7" s="120"/>
      <c r="GK7" s="120"/>
      <c r="GL7" s="120"/>
      <c r="GM7" s="120"/>
      <c r="GN7" s="121"/>
      <c r="GO7" s="121"/>
      <c r="GP7" s="121"/>
      <c r="GQ7" s="121"/>
      <c r="GR7" s="121"/>
      <c r="GS7" s="121"/>
      <c r="GT7" s="121"/>
      <c r="GU7" s="121"/>
      <c r="GV7" s="121"/>
      <c r="GW7" s="121"/>
      <c r="GX7" s="121"/>
      <c r="GY7" s="121"/>
      <c r="GZ7" s="121"/>
      <c r="HA7" s="121"/>
      <c r="HB7" s="121"/>
      <c r="HC7" s="121"/>
      <c r="HD7" s="121"/>
      <c r="HE7" s="121"/>
      <c r="HF7" s="121"/>
      <c r="HG7" s="121"/>
      <c r="HH7" s="121"/>
      <c r="HI7" s="121"/>
      <c r="HJ7" s="121"/>
      <c r="HK7" s="121"/>
      <c r="HL7" s="121"/>
      <c r="HM7" s="121"/>
      <c r="HN7" s="121"/>
      <c r="HO7" s="121"/>
      <c r="HP7" s="121"/>
      <c r="HQ7" s="121"/>
      <c r="HR7" s="121"/>
      <c r="HS7" s="121"/>
      <c r="HT7" s="121"/>
      <c r="HU7" s="121"/>
      <c r="HV7" s="121"/>
      <c r="HW7" s="121"/>
      <c r="HX7" s="121"/>
      <c r="HY7" s="121"/>
      <c r="HZ7" s="121"/>
      <c r="IA7" s="121"/>
      <c r="IB7" s="121"/>
      <c r="IC7" s="121"/>
      <c r="ID7" s="121"/>
      <c r="IE7" s="121"/>
      <c r="IF7" s="121"/>
      <c r="IG7" s="121"/>
      <c r="IH7" s="121"/>
      <c r="II7" s="121"/>
      <c r="IJ7" s="121"/>
      <c r="IK7" s="121"/>
      <c r="IL7" s="121"/>
      <c r="IM7" s="121"/>
      <c r="IN7" s="121"/>
      <c r="IO7" s="121"/>
      <c r="IP7" s="121"/>
      <c r="IQ7" s="121"/>
      <c r="IR7" s="121"/>
      <c r="IS7" s="121"/>
      <c r="IT7" s="121"/>
      <c r="IU7" s="121"/>
      <c r="IV7" s="121"/>
    </row>
    <row r="8" spans="1:256" x14ac:dyDescent="0.35">
      <c r="A8" s="112" t="s">
        <v>423</v>
      </c>
      <c r="B8" s="113" t="s">
        <v>644</v>
      </c>
      <c r="C8" s="125">
        <v>6052.5</v>
      </c>
      <c r="D8" s="125">
        <v>30633.5</v>
      </c>
      <c r="E8" s="125">
        <v>4402.5</v>
      </c>
      <c r="F8" s="125">
        <v>21926.5</v>
      </c>
      <c r="G8" s="125">
        <v>1683</v>
      </c>
      <c r="H8" s="125">
        <v>996</v>
      </c>
      <c r="I8" s="125">
        <v>6581</v>
      </c>
      <c r="J8" s="125">
        <v>1852.5</v>
      </c>
      <c r="K8" s="125">
        <v>238.5</v>
      </c>
      <c r="L8" s="125">
        <v>1915</v>
      </c>
      <c r="M8" s="125">
        <v>801</v>
      </c>
      <c r="N8" s="125">
        <v>46607.5</v>
      </c>
      <c r="O8" s="125">
        <v>11609.5</v>
      </c>
      <c r="P8" s="125">
        <v>285</v>
      </c>
      <c r="Q8" s="125">
        <v>34654</v>
      </c>
      <c r="R8" s="125">
        <v>6940</v>
      </c>
      <c r="S8" s="125">
        <v>1459</v>
      </c>
      <c r="T8" s="125">
        <v>149</v>
      </c>
      <c r="U8" s="125">
        <v>48</v>
      </c>
      <c r="V8" s="125">
        <v>232</v>
      </c>
      <c r="W8" s="125">
        <v>45</v>
      </c>
      <c r="X8" s="125">
        <v>33</v>
      </c>
      <c r="Y8" s="125">
        <v>844.5</v>
      </c>
      <c r="Z8" s="125">
        <v>212</v>
      </c>
      <c r="AA8" s="125">
        <v>28572</v>
      </c>
      <c r="AB8" s="125">
        <v>25199.5</v>
      </c>
      <c r="AC8" s="125">
        <v>785.5</v>
      </c>
      <c r="AD8" s="125">
        <v>1203.5</v>
      </c>
      <c r="AE8" s="125">
        <v>91</v>
      </c>
      <c r="AF8" s="125">
        <v>157</v>
      </c>
      <c r="AG8" s="125">
        <v>537</v>
      </c>
      <c r="AH8" s="125">
        <v>850.5</v>
      </c>
      <c r="AI8" s="125">
        <v>363</v>
      </c>
      <c r="AJ8" s="125">
        <v>169.5</v>
      </c>
      <c r="AK8" s="125">
        <v>149</v>
      </c>
      <c r="AL8" s="125">
        <v>270.5</v>
      </c>
      <c r="AM8" s="125">
        <v>290</v>
      </c>
      <c r="AN8" s="125">
        <v>248</v>
      </c>
      <c r="AO8" s="125">
        <v>3797.5</v>
      </c>
      <c r="AP8" s="125">
        <v>77839</v>
      </c>
      <c r="AQ8" s="125">
        <v>232</v>
      </c>
      <c r="AR8" s="125">
        <v>54639.5</v>
      </c>
      <c r="AS8" s="125">
        <v>5616.5</v>
      </c>
      <c r="AT8" s="125">
        <v>2180</v>
      </c>
      <c r="AU8" s="125">
        <v>244</v>
      </c>
      <c r="AV8" s="125">
        <v>277</v>
      </c>
      <c r="AW8" s="125">
        <v>242</v>
      </c>
      <c r="AX8" s="125">
        <v>71</v>
      </c>
      <c r="AY8" s="125">
        <v>363.5</v>
      </c>
      <c r="AZ8" s="125">
        <v>10932.5</v>
      </c>
      <c r="BA8" s="125">
        <v>8424</v>
      </c>
      <c r="BB8" s="125">
        <v>6813.5</v>
      </c>
      <c r="BC8" s="125">
        <v>19749</v>
      </c>
      <c r="BD8" s="125">
        <v>3438.5</v>
      </c>
      <c r="BE8" s="125">
        <v>1055</v>
      </c>
      <c r="BF8" s="125">
        <v>24083.5</v>
      </c>
      <c r="BG8" s="125">
        <v>843</v>
      </c>
      <c r="BH8" s="125">
        <v>542</v>
      </c>
      <c r="BI8" s="125">
        <v>235.5</v>
      </c>
      <c r="BJ8" s="125">
        <v>5955</v>
      </c>
      <c r="BK8" s="125">
        <v>33128.5</v>
      </c>
      <c r="BL8" s="125">
        <v>67.5</v>
      </c>
      <c r="BM8" s="125">
        <v>324</v>
      </c>
      <c r="BN8" s="125">
        <v>2800</v>
      </c>
      <c r="BO8" s="125">
        <v>1098</v>
      </c>
      <c r="BP8" s="125">
        <v>126</v>
      </c>
      <c r="BQ8" s="125">
        <v>5216.5</v>
      </c>
      <c r="BR8" s="125">
        <v>4149</v>
      </c>
      <c r="BS8" s="125">
        <v>1060</v>
      </c>
      <c r="BT8" s="125">
        <v>324</v>
      </c>
      <c r="BU8" s="125">
        <v>360.5</v>
      </c>
      <c r="BV8" s="125">
        <v>1159</v>
      </c>
      <c r="BW8" s="125">
        <v>1873.5</v>
      </c>
      <c r="BX8" s="125">
        <v>55</v>
      </c>
      <c r="BY8" s="125">
        <v>369</v>
      </c>
      <c r="BZ8" s="125">
        <v>216</v>
      </c>
      <c r="CA8" s="125">
        <v>129.5</v>
      </c>
      <c r="CB8" s="125">
        <v>66247.5</v>
      </c>
      <c r="CC8" s="125">
        <v>174</v>
      </c>
      <c r="CD8" s="125">
        <v>27</v>
      </c>
      <c r="CE8" s="125">
        <v>144</v>
      </c>
      <c r="CF8" s="125">
        <v>94</v>
      </c>
      <c r="CG8" s="125">
        <v>182</v>
      </c>
      <c r="CH8" s="125">
        <v>85</v>
      </c>
      <c r="CI8" s="125">
        <v>631</v>
      </c>
      <c r="CJ8" s="125">
        <v>764</v>
      </c>
      <c r="CK8" s="125">
        <v>3908</v>
      </c>
      <c r="CL8" s="125">
        <v>1095</v>
      </c>
      <c r="CM8" s="125">
        <v>623</v>
      </c>
      <c r="CN8" s="125">
        <v>26610</v>
      </c>
      <c r="CO8" s="125">
        <v>13066</v>
      </c>
      <c r="CP8" s="125">
        <v>808</v>
      </c>
      <c r="CQ8" s="125">
        <v>701</v>
      </c>
      <c r="CR8" s="125">
        <v>176</v>
      </c>
      <c r="CS8" s="125">
        <v>243</v>
      </c>
      <c r="CT8" s="125">
        <v>102</v>
      </c>
      <c r="CU8" s="125">
        <v>447</v>
      </c>
      <c r="CV8" s="125">
        <v>21</v>
      </c>
      <c r="CW8" s="125">
        <v>175</v>
      </c>
      <c r="CX8" s="125">
        <v>418</v>
      </c>
      <c r="CY8" s="125">
        <v>23</v>
      </c>
      <c r="CZ8" s="125">
        <v>1631</v>
      </c>
      <c r="DA8" s="125">
        <v>190</v>
      </c>
      <c r="DB8" s="125">
        <v>290</v>
      </c>
      <c r="DC8" s="125">
        <v>174</v>
      </c>
      <c r="DD8" s="125">
        <v>165.5</v>
      </c>
      <c r="DE8" s="125">
        <v>264.5</v>
      </c>
      <c r="DF8" s="125">
        <v>17227.5</v>
      </c>
      <c r="DG8" s="125">
        <v>86</v>
      </c>
      <c r="DH8" s="125">
        <v>1552.5</v>
      </c>
      <c r="DI8" s="125">
        <v>2141.5</v>
      </c>
      <c r="DJ8" s="125">
        <v>566</v>
      </c>
      <c r="DK8" s="125">
        <v>437.5</v>
      </c>
      <c r="DL8" s="125">
        <v>5292.5</v>
      </c>
      <c r="DM8" s="125">
        <v>216</v>
      </c>
      <c r="DN8" s="125">
        <v>1197</v>
      </c>
      <c r="DO8" s="125">
        <v>3055</v>
      </c>
      <c r="DP8" s="125">
        <v>185</v>
      </c>
      <c r="DQ8" s="125">
        <v>828</v>
      </c>
      <c r="DR8" s="125">
        <v>1169.5</v>
      </c>
      <c r="DS8" s="125">
        <v>517</v>
      </c>
      <c r="DT8" s="125">
        <v>164</v>
      </c>
      <c r="DU8" s="125">
        <v>323</v>
      </c>
      <c r="DV8" s="125">
        <v>186</v>
      </c>
      <c r="DW8" s="125">
        <v>264</v>
      </c>
      <c r="DX8" s="125">
        <v>160</v>
      </c>
      <c r="DY8" s="125">
        <v>264</v>
      </c>
      <c r="DZ8" s="125">
        <v>558</v>
      </c>
      <c r="EA8" s="125">
        <v>460</v>
      </c>
      <c r="EB8" s="125">
        <v>463</v>
      </c>
      <c r="EC8" s="125">
        <v>245</v>
      </c>
      <c r="ED8" s="125">
        <v>1453</v>
      </c>
      <c r="EE8" s="125">
        <v>175.5</v>
      </c>
      <c r="EF8" s="125">
        <v>1175</v>
      </c>
      <c r="EG8" s="125">
        <v>235</v>
      </c>
      <c r="EH8" s="125">
        <v>228</v>
      </c>
      <c r="EI8" s="125">
        <v>12345</v>
      </c>
      <c r="EJ8" s="125">
        <v>9340.5</v>
      </c>
      <c r="EK8" s="125">
        <v>629.5</v>
      </c>
      <c r="EL8" s="125">
        <v>415</v>
      </c>
      <c r="EM8" s="125">
        <v>336.5</v>
      </c>
      <c r="EN8" s="125">
        <v>865.5</v>
      </c>
      <c r="EO8" s="125">
        <v>262</v>
      </c>
      <c r="EP8" s="125">
        <v>395.5</v>
      </c>
      <c r="EQ8" s="125">
        <v>2280.5</v>
      </c>
      <c r="ER8" s="125">
        <v>285</v>
      </c>
      <c r="ES8" s="125">
        <v>138.5</v>
      </c>
      <c r="ET8" s="125">
        <v>183.5</v>
      </c>
      <c r="EU8" s="125">
        <v>526.5</v>
      </c>
      <c r="EV8" s="125">
        <v>64</v>
      </c>
      <c r="EW8" s="125">
        <v>694.5</v>
      </c>
      <c r="EX8" s="125">
        <v>163.5</v>
      </c>
      <c r="EY8" s="125">
        <v>641</v>
      </c>
      <c r="EZ8" s="125">
        <v>119</v>
      </c>
      <c r="FA8" s="125">
        <v>3029.5</v>
      </c>
      <c r="FB8" s="125">
        <v>250.5</v>
      </c>
      <c r="FC8" s="125">
        <v>1503</v>
      </c>
      <c r="FD8" s="125">
        <v>365</v>
      </c>
      <c r="FE8" s="125">
        <v>66</v>
      </c>
      <c r="FF8" s="125">
        <v>162</v>
      </c>
      <c r="FG8" s="125">
        <v>107</v>
      </c>
      <c r="FH8" s="125">
        <v>62</v>
      </c>
      <c r="FI8" s="125">
        <v>1522.5</v>
      </c>
      <c r="FJ8" s="125">
        <v>1876.5</v>
      </c>
      <c r="FK8" s="125">
        <v>2279.5</v>
      </c>
      <c r="FL8" s="125">
        <v>7819.5</v>
      </c>
      <c r="FM8" s="125">
        <v>3685.5</v>
      </c>
      <c r="FN8" s="125">
        <v>21021</v>
      </c>
      <c r="FO8" s="125">
        <v>1038</v>
      </c>
      <c r="FP8" s="125">
        <v>2167</v>
      </c>
      <c r="FQ8" s="125">
        <v>919</v>
      </c>
      <c r="FR8" s="125">
        <v>149.5</v>
      </c>
      <c r="FS8" s="125">
        <v>148.5</v>
      </c>
      <c r="FT8" s="125">
        <v>50</v>
      </c>
      <c r="FU8" s="125">
        <v>699</v>
      </c>
      <c r="FV8" s="125">
        <v>638</v>
      </c>
      <c r="FW8" s="125">
        <v>121</v>
      </c>
      <c r="FX8" s="125">
        <v>58</v>
      </c>
      <c r="FY8" s="12"/>
      <c r="FZ8" s="12">
        <f>SUM(C8:FY8)</f>
        <v>758843</v>
      </c>
      <c r="GA8" s="12"/>
      <c r="GB8" s="12"/>
      <c r="GC8" s="3"/>
      <c r="GD8" s="12"/>
      <c r="GE8" s="12"/>
      <c r="GF8" s="12"/>
      <c r="GG8" s="2"/>
      <c r="GH8" s="2"/>
      <c r="GI8" s="113"/>
      <c r="GJ8" s="113"/>
      <c r="GK8" s="113"/>
      <c r="GL8" s="113"/>
      <c r="GM8" s="113"/>
    </row>
    <row r="9" spans="1:256" x14ac:dyDescent="0.35">
      <c r="A9" s="112" t="s">
        <v>1003</v>
      </c>
      <c r="B9" s="113" t="s">
        <v>645</v>
      </c>
      <c r="C9" s="127">
        <v>468</v>
      </c>
      <c r="D9" s="128">
        <v>2050.5</v>
      </c>
      <c r="E9" s="128">
        <v>299.5</v>
      </c>
      <c r="F9" s="128">
        <v>1579</v>
      </c>
      <c r="G9" s="128">
        <v>162</v>
      </c>
      <c r="H9" s="128">
        <v>75</v>
      </c>
      <c r="I9" s="128">
        <v>460</v>
      </c>
      <c r="J9" s="128">
        <v>135.5</v>
      </c>
      <c r="K9" s="128">
        <v>10</v>
      </c>
      <c r="L9" s="128">
        <v>170</v>
      </c>
      <c r="M9" s="128">
        <v>52</v>
      </c>
      <c r="N9" s="128">
        <v>3139.5</v>
      </c>
      <c r="O9" s="128">
        <v>758</v>
      </c>
      <c r="P9" s="128">
        <v>28</v>
      </c>
      <c r="Q9" s="128">
        <v>2910</v>
      </c>
      <c r="R9" s="128">
        <v>160</v>
      </c>
      <c r="S9" s="128">
        <v>100.5</v>
      </c>
      <c r="T9" s="128">
        <v>11</v>
      </c>
      <c r="U9" s="128">
        <v>6</v>
      </c>
      <c r="V9" s="128">
        <v>21</v>
      </c>
      <c r="W9" s="128">
        <v>2</v>
      </c>
      <c r="X9" s="128">
        <v>4.5</v>
      </c>
      <c r="Y9" s="128">
        <v>26</v>
      </c>
      <c r="Z9" s="128">
        <v>19</v>
      </c>
      <c r="AA9" s="128">
        <v>2101</v>
      </c>
      <c r="AB9" s="128">
        <v>1586</v>
      </c>
      <c r="AC9" s="128">
        <v>62</v>
      </c>
      <c r="AD9" s="128">
        <v>84</v>
      </c>
      <c r="AE9" s="128">
        <v>6</v>
      </c>
      <c r="AF9" s="128">
        <v>7</v>
      </c>
      <c r="AG9" s="128">
        <v>48.5</v>
      </c>
      <c r="AH9" s="128">
        <v>57.5</v>
      </c>
      <c r="AI9" s="128">
        <v>20</v>
      </c>
      <c r="AJ9" s="128">
        <v>12</v>
      </c>
      <c r="AK9" s="128">
        <v>13.5</v>
      </c>
      <c r="AL9" s="128">
        <v>18</v>
      </c>
      <c r="AM9" s="128">
        <v>16</v>
      </c>
      <c r="AN9" s="128">
        <v>20</v>
      </c>
      <c r="AO9" s="128">
        <v>254</v>
      </c>
      <c r="AP9" s="128">
        <v>6477.5</v>
      </c>
      <c r="AQ9" s="128">
        <v>19</v>
      </c>
      <c r="AR9" s="128">
        <v>4138.5</v>
      </c>
      <c r="AS9" s="128">
        <v>355</v>
      </c>
      <c r="AT9" s="128">
        <v>181</v>
      </c>
      <c r="AU9" s="128">
        <v>24</v>
      </c>
      <c r="AV9" s="128">
        <v>19</v>
      </c>
      <c r="AW9" s="128">
        <v>15</v>
      </c>
      <c r="AX9" s="128">
        <v>10</v>
      </c>
      <c r="AY9" s="128">
        <v>28</v>
      </c>
      <c r="AZ9" s="128">
        <v>945</v>
      </c>
      <c r="BA9" s="128">
        <v>666</v>
      </c>
      <c r="BB9" s="128">
        <v>637.5</v>
      </c>
      <c r="BC9" s="128">
        <v>1742</v>
      </c>
      <c r="BD9" s="128">
        <v>199</v>
      </c>
      <c r="BE9" s="128">
        <v>37</v>
      </c>
      <c r="BF9" s="128">
        <v>1488.5</v>
      </c>
      <c r="BG9" s="128">
        <v>76.5</v>
      </c>
      <c r="BH9" s="128">
        <v>32</v>
      </c>
      <c r="BI9" s="128">
        <v>19</v>
      </c>
      <c r="BJ9" s="128">
        <v>356.5</v>
      </c>
      <c r="BK9" s="128">
        <v>1966</v>
      </c>
      <c r="BL9" s="128">
        <v>5</v>
      </c>
      <c r="BM9" s="128">
        <v>25</v>
      </c>
      <c r="BN9" s="128">
        <v>238.5</v>
      </c>
      <c r="BO9" s="128">
        <v>91</v>
      </c>
      <c r="BP9" s="128">
        <v>11</v>
      </c>
      <c r="BQ9" s="128">
        <v>368</v>
      </c>
      <c r="BR9" s="128">
        <v>325.5</v>
      </c>
      <c r="BS9" s="128">
        <v>98</v>
      </c>
      <c r="BT9" s="128">
        <v>29</v>
      </c>
      <c r="BU9" s="128">
        <v>21.5</v>
      </c>
      <c r="BV9" s="128">
        <v>84</v>
      </c>
      <c r="BW9" s="128">
        <v>144</v>
      </c>
      <c r="BX9" s="128">
        <v>2</v>
      </c>
      <c r="BY9" s="128">
        <v>23.5</v>
      </c>
      <c r="BZ9" s="128">
        <v>12</v>
      </c>
      <c r="CA9" s="128">
        <v>12</v>
      </c>
      <c r="CB9" s="128">
        <v>5027.5</v>
      </c>
      <c r="CC9" s="128">
        <v>12</v>
      </c>
      <c r="CD9" s="128">
        <v>3</v>
      </c>
      <c r="CE9" s="128">
        <v>14</v>
      </c>
      <c r="CF9" s="128">
        <v>6</v>
      </c>
      <c r="CG9" s="128">
        <v>9</v>
      </c>
      <c r="CH9" s="128">
        <v>5</v>
      </c>
      <c r="CI9" s="128">
        <v>52</v>
      </c>
      <c r="CJ9" s="128">
        <v>58.5</v>
      </c>
      <c r="CK9" s="128">
        <v>304</v>
      </c>
      <c r="CL9" s="128">
        <v>62.5</v>
      </c>
      <c r="CM9" s="128">
        <v>54.5</v>
      </c>
      <c r="CN9" s="128">
        <v>1807</v>
      </c>
      <c r="CO9" s="128">
        <v>924</v>
      </c>
      <c r="CP9" s="128">
        <v>53.5</v>
      </c>
      <c r="CQ9" s="128">
        <v>58</v>
      </c>
      <c r="CR9" s="128">
        <v>19</v>
      </c>
      <c r="CS9" s="128">
        <v>2.5</v>
      </c>
      <c r="CT9" s="128">
        <v>10</v>
      </c>
      <c r="CU9" s="128">
        <v>18</v>
      </c>
      <c r="CV9" s="128">
        <v>3</v>
      </c>
      <c r="CW9" s="128">
        <v>12</v>
      </c>
      <c r="CX9" s="128">
        <v>39</v>
      </c>
      <c r="CY9" s="128">
        <v>2</v>
      </c>
      <c r="CZ9" s="128">
        <v>137</v>
      </c>
      <c r="DA9" s="128">
        <v>13.5</v>
      </c>
      <c r="DB9" s="128">
        <v>20.5</v>
      </c>
      <c r="DC9" s="128">
        <v>19</v>
      </c>
      <c r="DD9" s="128">
        <v>9</v>
      </c>
      <c r="DE9" s="128">
        <v>15</v>
      </c>
      <c r="DF9" s="128">
        <v>1262.5</v>
      </c>
      <c r="DG9" s="128">
        <v>7.5</v>
      </c>
      <c r="DH9" s="128">
        <v>131.5</v>
      </c>
      <c r="DI9" s="128">
        <v>151.5</v>
      </c>
      <c r="DJ9" s="128">
        <v>35</v>
      </c>
      <c r="DK9" s="128">
        <v>36</v>
      </c>
      <c r="DL9" s="128">
        <v>323.5</v>
      </c>
      <c r="DM9" s="128">
        <v>19</v>
      </c>
      <c r="DN9" s="128">
        <v>99</v>
      </c>
      <c r="DO9" s="128">
        <v>235</v>
      </c>
      <c r="DP9" s="128">
        <v>14</v>
      </c>
      <c r="DQ9" s="128">
        <v>60</v>
      </c>
      <c r="DR9" s="128">
        <v>96.5</v>
      </c>
      <c r="DS9" s="128">
        <v>28</v>
      </c>
      <c r="DT9" s="128">
        <v>11</v>
      </c>
      <c r="DU9" s="128">
        <v>23</v>
      </c>
      <c r="DV9" s="128">
        <v>12</v>
      </c>
      <c r="DW9" s="128">
        <v>21</v>
      </c>
      <c r="DX9" s="128">
        <v>8</v>
      </c>
      <c r="DY9" s="128">
        <v>16</v>
      </c>
      <c r="DZ9" s="128">
        <v>49.5</v>
      </c>
      <c r="EA9" s="128">
        <v>27.5</v>
      </c>
      <c r="EB9" s="128">
        <v>35</v>
      </c>
      <c r="EC9" s="128">
        <v>15</v>
      </c>
      <c r="ED9" s="128">
        <v>93.5</v>
      </c>
      <c r="EE9" s="128">
        <v>10</v>
      </c>
      <c r="EF9" s="128">
        <v>87</v>
      </c>
      <c r="EG9" s="128">
        <v>15</v>
      </c>
      <c r="EH9" s="128">
        <v>18</v>
      </c>
      <c r="EI9" s="128">
        <v>938</v>
      </c>
      <c r="EJ9" s="128">
        <v>647</v>
      </c>
      <c r="EK9" s="128">
        <v>34</v>
      </c>
      <c r="EL9" s="128">
        <v>32</v>
      </c>
      <c r="EM9" s="128">
        <v>18.5</v>
      </c>
      <c r="EN9" s="128">
        <v>54</v>
      </c>
      <c r="EO9" s="128">
        <v>25</v>
      </c>
      <c r="EP9" s="128">
        <v>33</v>
      </c>
      <c r="EQ9" s="128">
        <v>126.5</v>
      </c>
      <c r="ER9" s="128">
        <v>23.5</v>
      </c>
      <c r="ES9" s="128">
        <v>17</v>
      </c>
      <c r="ET9" s="128">
        <v>14</v>
      </c>
      <c r="EU9" s="128">
        <v>41.5</v>
      </c>
      <c r="EV9" s="128">
        <v>2</v>
      </c>
      <c r="EW9" s="128">
        <v>52</v>
      </c>
      <c r="EX9" s="128">
        <v>10</v>
      </c>
      <c r="EY9" s="128">
        <v>10</v>
      </c>
      <c r="EZ9" s="128">
        <v>8</v>
      </c>
      <c r="FA9" s="128">
        <v>227.5</v>
      </c>
      <c r="FB9" s="128">
        <v>25</v>
      </c>
      <c r="FC9" s="128">
        <v>141</v>
      </c>
      <c r="FD9" s="128">
        <v>34</v>
      </c>
      <c r="FE9" s="128">
        <v>4</v>
      </c>
      <c r="FF9" s="128">
        <v>13</v>
      </c>
      <c r="FG9" s="128">
        <v>7</v>
      </c>
      <c r="FH9" s="128">
        <v>7</v>
      </c>
      <c r="FI9" s="128">
        <v>122.5</v>
      </c>
      <c r="FJ9" s="128">
        <v>140</v>
      </c>
      <c r="FK9" s="128">
        <v>202.5</v>
      </c>
      <c r="FL9" s="128">
        <v>718</v>
      </c>
      <c r="FM9" s="128">
        <v>296</v>
      </c>
      <c r="FN9" s="128">
        <v>1682.5</v>
      </c>
      <c r="FO9" s="128">
        <v>81</v>
      </c>
      <c r="FP9" s="128">
        <v>174.5</v>
      </c>
      <c r="FQ9" s="128">
        <v>63.5</v>
      </c>
      <c r="FR9" s="128">
        <v>13</v>
      </c>
      <c r="FS9" s="128">
        <v>12</v>
      </c>
      <c r="FT9" s="128">
        <v>4</v>
      </c>
      <c r="FU9" s="128">
        <v>61</v>
      </c>
      <c r="FV9" s="128">
        <v>55</v>
      </c>
      <c r="FW9" s="128">
        <v>9</v>
      </c>
      <c r="FX9" s="128">
        <v>6</v>
      </c>
      <c r="FY9" s="12"/>
      <c r="FZ9" s="12">
        <f t="shared" ref="FZ9:FZ18" si="0">SUM(C9:FX9)</f>
        <v>55770</v>
      </c>
      <c r="GA9" s="12"/>
      <c r="GB9" s="12"/>
      <c r="GC9" s="3"/>
      <c r="GD9" s="12"/>
      <c r="GE9" s="12"/>
      <c r="GF9" s="12"/>
      <c r="GG9" s="2"/>
      <c r="GH9" s="2"/>
      <c r="GI9" s="113"/>
      <c r="GJ9" s="113"/>
      <c r="GK9" s="113"/>
      <c r="GL9" s="113"/>
      <c r="GM9" s="113"/>
    </row>
    <row r="10" spans="1:256" x14ac:dyDescent="0.35">
      <c r="A10" s="112" t="s">
        <v>426</v>
      </c>
      <c r="B10" s="113" t="s">
        <v>646</v>
      </c>
      <c r="C10" s="127">
        <v>0</v>
      </c>
      <c r="D10" s="128">
        <v>0.5</v>
      </c>
      <c r="E10" s="128">
        <v>1.5</v>
      </c>
      <c r="F10" s="128">
        <v>17.5</v>
      </c>
      <c r="G10" s="128">
        <v>0</v>
      </c>
      <c r="H10" s="128">
        <v>0</v>
      </c>
      <c r="I10" s="128">
        <v>0</v>
      </c>
      <c r="J10" s="128">
        <v>0</v>
      </c>
      <c r="K10" s="128">
        <v>0</v>
      </c>
      <c r="L10" s="128">
        <v>0</v>
      </c>
      <c r="M10" s="128">
        <v>0</v>
      </c>
      <c r="N10" s="128">
        <v>29</v>
      </c>
      <c r="O10" s="128">
        <v>2</v>
      </c>
      <c r="P10" s="128">
        <v>0</v>
      </c>
      <c r="Q10" s="128">
        <v>47</v>
      </c>
      <c r="R10" s="128">
        <v>0</v>
      </c>
      <c r="S10" s="128">
        <v>3</v>
      </c>
      <c r="T10" s="128">
        <v>0</v>
      </c>
      <c r="U10" s="128">
        <v>0</v>
      </c>
      <c r="V10" s="128">
        <v>0</v>
      </c>
      <c r="W10" s="128">
        <v>0</v>
      </c>
      <c r="X10" s="128">
        <v>2.5</v>
      </c>
      <c r="Y10" s="128">
        <v>0</v>
      </c>
      <c r="Z10" s="128">
        <v>0</v>
      </c>
      <c r="AA10" s="128">
        <v>27</v>
      </c>
      <c r="AB10" s="128">
        <v>1</v>
      </c>
      <c r="AC10" s="128">
        <v>0</v>
      </c>
      <c r="AD10" s="128">
        <v>0.5</v>
      </c>
      <c r="AE10" s="128">
        <v>0</v>
      </c>
      <c r="AF10" s="128">
        <v>0</v>
      </c>
      <c r="AG10" s="128">
        <v>0</v>
      </c>
      <c r="AH10" s="128">
        <v>0</v>
      </c>
      <c r="AI10" s="128">
        <v>0</v>
      </c>
      <c r="AJ10" s="128">
        <v>0</v>
      </c>
      <c r="AK10" s="128">
        <v>0</v>
      </c>
      <c r="AL10" s="128">
        <v>0</v>
      </c>
      <c r="AM10" s="128">
        <v>0</v>
      </c>
      <c r="AN10" s="128">
        <v>0</v>
      </c>
      <c r="AO10" s="128">
        <v>4</v>
      </c>
      <c r="AP10" s="128">
        <v>0.5</v>
      </c>
      <c r="AQ10" s="128">
        <v>0</v>
      </c>
      <c r="AR10" s="128">
        <v>81.5</v>
      </c>
      <c r="AS10" s="128">
        <v>0</v>
      </c>
      <c r="AT10" s="128">
        <v>14</v>
      </c>
      <c r="AU10" s="128">
        <v>0</v>
      </c>
      <c r="AV10" s="128">
        <v>0</v>
      </c>
      <c r="AW10" s="128">
        <v>0</v>
      </c>
      <c r="AX10" s="128">
        <v>0</v>
      </c>
      <c r="AY10" s="128">
        <v>0</v>
      </c>
      <c r="AZ10" s="128">
        <v>15</v>
      </c>
      <c r="BA10" s="128">
        <v>0</v>
      </c>
      <c r="BB10" s="128">
        <v>1</v>
      </c>
      <c r="BC10" s="128">
        <v>40.5</v>
      </c>
      <c r="BD10" s="128">
        <v>0</v>
      </c>
      <c r="BE10" s="128">
        <v>0</v>
      </c>
      <c r="BF10" s="128">
        <v>210.5</v>
      </c>
      <c r="BG10" s="128">
        <v>0.5</v>
      </c>
      <c r="BH10" s="128">
        <v>0</v>
      </c>
      <c r="BI10" s="128">
        <v>0</v>
      </c>
      <c r="BJ10" s="128">
        <v>21.5</v>
      </c>
      <c r="BK10" s="128">
        <v>326</v>
      </c>
      <c r="BL10" s="128">
        <v>0</v>
      </c>
      <c r="BM10" s="128">
        <v>0</v>
      </c>
      <c r="BN10" s="128">
        <v>0.5</v>
      </c>
      <c r="BO10" s="128">
        <v>0</v>
      </c>
      <c r="BP10" s="128">
        <v>0</v>
      </c>
      <c r="BQ10" s="128">
        <v>0</v>
      </c>
      <c r="BR10" s="128">
        <v>0</v>
      </c>
      <c r="BS10" s="128">
        <v>0.5</v>
      </c>
      <c r="BT10" s="128">
        <v>0</v>
      </c>
      <c r="BU10" s="128">
        <v>0</v>
      </c>
      <c r="BV10" s="128">
        <v>0</v>
      </c>
      <c r="BW10" s="128">
        <v>0</v>
      </c>
      <c r="BX10" s="128">
        <v>0</v>
      </c>
      <c r="BY10" s="128">
        <v>0.5</v>
      </c>
      <c r="BZ10" s="128">
        <v>0</v>
      </c>
      <c r="CA10" s="128">
        <v>0</v>
      </c>
      <c r="CB10" s="128">
        <v>74.5</v>
      </c>
      <c r="CC10" s="128">
        <v>0</v>
      </c>
      <c r="CD10" s="128">
        <v>0</v>
      </c>
      <c r="CE10" s="128">
        <v>0</v>
      </c>
      <c r="CF10" s="128">
        <v>0</v>
      </c>
      <c r="CG10" s="128">
        <v>0</v>
      </c>
      <c r="CH10" s="128">
        <v>0</v>
      </c>
      <c r="CI10" s="128">
        <v>0</v>
      </c>
      <c r="CJ10" s="128">
        <v>0</v>
      </c>
      <c r="CK10" s="128">
        <v>12.5</v>
      </c>
      <c r="CL10" s="128">
        <v>0</v>
      </c>
      <c r="CM10" s="128">
        <v>7</v>
      </c>
      <c r="CN10" s="128">
        <v>102</v>
      </c>
      <c r="CO10" s="128">
        <v>29</v>
      </c>
      <c r="CP10" s="128">
        <v>5</v>
      </c>
      <c r="CQ10" s="128">
        <v>0</v>
      </c>
      <c r="CR10" s="128">
        <v>0</v>
      </c>
      <c r="CS10" s="128">
        <v>0</v>
      </c>
      <c r="CT10" s="128">
        <v>0</v>
      </c>
      <c r="CU10" s="128">
        <v>0</v>
      </c>
      <c r="CV10" s="128">
        <v>0</v>
      </c>
      <c r="CW10" s="128">
        <v>0</v>
      </c>
      <c r="CX10" s="128">
        <v>0</v>
      </c>
      <c r="CY10" s="128">
        <v>0</v>
      </c>
      <c r="CZ10" s="128">
        <v>1</v>
      </c>
      <c r="DA10" s="128">
        <v>0</v>
      </c>
      <c r="DB10" s="128">
        <v>0</v>
      </c>
      <c r="DC10" s="128">
        <v>0</v>
      </c>
      <c r="DD10" s="128">
        <v>0</v>
      </c>
      <c r="DE10" s="128">
        <v>0</v>
      </c>
      <c r="DF10" s="128">
        <v>23.5</v>
      </c>
      <c r="DG10" s="128">
        <v>0</v>
      </c>
      <c r="DH10" s="128">
        <v>0</v>
      </c>
      <c r="DI10" s="128">
        <v>0.5</v>
      </c>
      <c r="DJ10" s="128">
        <v>0</v>
      </c>
      <c r="DK10" s="128">
        <v>0</v>
      </c>
      <c r="DL10" s="128">
        <v>0.5</v>
      </c>
      <c r="DM10" s="128">
        <v>0</v>
      </c>
      <c r="DN10" s="128">
        <v>0</v>
      </c>
      <c r="DO10" s="128">
        <v>0</v>
      </c>
      <c r="DP10" s="128">
        <v>0</v>
      </c>
      <c r="DQ10" s="128">
        <v>0</v>
      </c>
      <c r="DR10" s="128">
        <v>0.5</v>
      </c>
      <c r="DS10" s="128">
        <v>0</v>
      </c>
      <c r="DT10" s="128">
        <v>0</v>
      </c>
      <c r="DU10" s="128">
        <v>0</v>
      </c>
      <c r="DV10" s="128">
        <v>0</v>
      </c>
      <c r="DW10" s="128">
        <v>0</v>
      </c>
      <c r="DX10" s="128">
        <v>0</v>
      </c>
      <c r="DY10" s="128">
        <v>0</v>
      </c>
      <c r="DZ10" s="128">
        <v>0</v>
      </c>
      <c r="EA10" s="128">
        <v>0</v>
      </c>
      <c r="EB10" s="128">
        <v>0</v>
      </c>
      <c r="EC10" s="128">
        <v>0</v>
      </c>
      <c r="ED10" s="128">
        <v>0</v>
      </c>
      <c r="EE10" s="128">
        <v>0</v>
      </c>
      <c r="EF10" s="128">
        <v>0</v>
      </c>
      <c r="EG10" s="128">
        <v>0</v>
      </c>
      <c r="EH10" s="128">
        <v>0</v>
      </c>
      <c r="EI10" s="128">
        <v>0</v>
      </c>
      <c r="EJ10" s="128">
        <v>0</v>
      </c>
      <c r="EK10" s="128">
        <v>0</v>
      </c>
      <c r="EL10" s="128">
        <v>0</v>
      </c>
      <c r="EM10" s="128">
        <v>0</v>
      </c>
      <c r="EN10" s="128">
        <v>0</v>
      </c>
      <c r="EO10" s="128">
        <v>0</v>
      </c>
      <c r="EP10" s="128">
        <v>0</v>
      </c>
      <c r="EQ10" s="128">
        <v>1</v>
      </c>
      <c r="ER10" s="128">
        <v>0</v>
      </c>
      <c r="ES10" s="128">
        <v>9.5</v>
      </c>
      <c r="ET10" s="128">
        <v>0</v>
      </c>
      <c r="EU10" s="128">
        <v>0</v>
      </c>
      <c r="EV10" s="128">
        <v>0</v>
      </c>
      <c r="EW10" s="128">
        <v>0</v>
      </c>
      <c r="EX10" s="128">
        <v>0</v>
      </c>
      <c r="EY10" s="128">
        <v>0</v>
      </c>
      <c r="EZ10" s="128">
        <v>0</v>
      </c>
      <c r="FA10" s="128">
        <v>0</v>
      </c>
      <c r="FB10" s="128">
        <v>0</v>
      </c>
      <c r="FC10" s="128">
        <v>5.5</v>
      </c>
      <c r="FD10" s="128">
        <v>0</v>
      </c>
      <c r="FE10" s="128">
        <v>0</v>
      </c>
      <c r="FF10" s="128">
        <v>0</v>
      </c>
      <c r="FG10" s="128">
        <v>0</v>
      </c>
      <c r="FH10" s="128">
        <v>0</v>
      </c>
      <c r="FI10" s="128">
        <v>0</v>
      </c>
      <c r="FJ10" s="128">
        <v>0</v>
      </c>
      <c r="FK10" s="128">
        <v>0</v>
      </c>
      <c r="FL10" s="128">
        <v>6</v>
      </c>
      <c r="FM10" s="128">
        <v>0</v>
      </c>
      <c r="FN10" s="128">
        <v>11.5</v>
      </c>
      <c r="FO10" s="128">
        <v>1</v>
      </c>
      <c r="FP10" s="128">
        <v>0</v>
      </c>
      <c r="FQ10" s="128">
        <v>0</v>
      </c>
      <c r="FR10" s="128">
        <v>0</v>
      </c>
      <c r="FS10" s="128">
        <v>0</v>
      </c>
      <c r="FT10" s="128">
        <v>0</v>
      </c>
      <c r="FU10" s="128">
        <v>0</v>
      </c>
      <c r="FV10" s="128">
        <v>0</v>
      </c>
      <c r="FW10" s="128">
        <v>0</v>
      </c>
      <c r="FX10" s="128">
        <v>0</v>
      </c>
      <c r="FY10" s="12"/>
      <c r="FZ10" s="12">
        <f t="shared" si="0"/>
        <v>1138.5</v>
      </c>
      <c r="GA10" s="12"/>
      <c r="GB10" s="12"/>
      <c r="GC10" s="3"/>
      <c r="GD10" s="12"/>
      <c r="GE10" s="12"/>
      <c r="GF10" s="12"/>
      <c r="GG10" s="2"/>
      <c r="GH10" s="2"/>
      <c r="GI10" s="113"/>
      <c r="GJ10" s="113"/>
      <c r="GK10" s="113"/>
      <c r="GL10" s="113"/>
      <c r="GM10" s="113"/>
    </row>
    <row r="11" spans="1:256" x14ac:dyDescent="0.35">
      <c r="A11" s="112" t="s">
        <v>427</v>
      </c>
      <c r="B11" s="113" t="s">
        <v>647</v>
      </c>
      <c r="C11" s="15">
        <f>C8+C9</f>
        <v>6520.5</v>
      </c>
      <c r="D11" s="15">
        <f t="shared" ref="D11:BO11" si="1">D8+D9</f>
        <v>32684</v>
      </c>
      <c r="E11" s="15">
        <f t="shared" si="1"/>
        <v>4702</v>
      </c>
      <c r="F11" s="15">
        <f t="shared" si="1"/>
        <v>23505.5</v>
      </c>
      <c r="G11" s="15">
        <f t="shared" si="1"/>
        <v>1845</v>
      </c>
      <c r="H11" s="15">
        <f t="shared" si="1"/>
        <v>1071</v>
      </c>
      <c r="I11" s="15">
        <f t="shared" si="1"/>
        <v>7041</v>
      </c>
      <c r="J11" s="15">
        <f t="shared" si="1"/>
        <v>1988</v>
      </c>
      <c r="K11" s="15">
        <f t="shared" si="1"/>
        <v>248.5</v>
      </c>
      <c r="L11" s="15">
        <f t="shared" si="1"/>
        <v>2085</v>
      </c>
      <c r="M11" s="15">
        <f t="shared" si="1"/>
        <v>853</v>
      </c>
      <c r="N11" s="15">
        <f t="shared" si="1"/>
        <v>49747</v>
      </c>
      <c r="O11" s="15">
        <f t="shared" si="1"/>
        <v>12367.5</v>
      </c>
      <c r="P11" s="15">
        <f t="shared" si="1"/>
        <v>313</v>
      </c>
      <c r="Q11" s="15">
        <f t="shared" si="1"/>
        <v>37564</v>
      </c>
      <c r="R11" s="15">
        <f t="shared" si="1"/>
        <v>7100</v>
      </c>
      <c r="S11" s="15">
        <f t="shared" si="1"/>
        <v>1559.5</v>
      </c>
      <c r="T11" s="15">
        <f t="shared" si="1"/>
        <v>160</v>
      </c>
      <c r="U11" s="15">
        <f t="shared" si="1"/>
        <v>54</v>
      </c>
      <c r="V11" s="15">
        <f t="shared" si="1"/>
        <v>253</v>
      </c>
      <c r="W11" s="15">
        <f t="shared" si="1"/>
        <v>47</v>
      </c>
      <c r="X11" s="15">
        <f t="shared" si="1"/>
        <v>37.5</v>
      </c>
      <c r="Y11" s="15">
        <f t="shared" si="1"/>
        <v>870.5</v>
      </c>
      <c r="Z11" s="15">
        <f t="shared" si="1"/>
        <v>231</v>
      </c>
      <c r="AA11" s="15">
        <f t="shared" si="1"/>
        <v>30673</v>
      </c>
      <c r="AB11" s="15">
        <f t="shared" si="1"/>
        <v>26785.5</v>
      </c>
      <c r="AC11" s="15">
        <f t="shared" si="1"/>
        <v>847.5</v>
      </c>
      <c r="AD11" s="15">
        <f t="shared" si="1"/>
        <v>1287.5</v>
      </c>
      <c r="AE11" s="15">
        <f t="shared" si="1"/>
        <v>97</v>
      </c>
      <c r="AF11" s="15">
        <f t="shared" si="1"/>
        <v>164</v>
      </c>
      <c r="AG11" s="15">
        <f t="shared" si="1"/>
        <v>585.5</v>
      </c>
      <c r="AH11" s="15">
        <f t="shared" si="1"/>
        <v>908</v>
      </c>
      <c r="AI11" s="15">
        <f t="shared" si="1"/>
        <v>383</v>
      </c>
      <c r="AJ11" s="15">
        <f t="shared" si="1"/>
        <v>181.5</v>
      </c>
      <c r="AK11" s="15">
        <f t="shared" si="1"/>
        <v>162.5</v>
      </c>
      <c r="AL11" s="15">
        <f t="shared" si="1"/>
        <v>288.5</v>
      </c>
      <c r="AM11" s="15">
        <f t="shared" si="1"/>
        <v>306</v>
      </c>
      <c r="AN11" s="15">
        <f t="shared" si="1"/>
        <v>268</v>
      </c>
      <c r="AO11" s="15">
        <f t="shared" si="1"/>
        <v>4051.5</v>
      </c>
      <c r="AP11" s="15">
        <f t="shared" si="1"/>
        <v>84316.5</v>
      </c>
      <c r="AQ11" s="15">
        <f t="shared" si="1"/>
        <v>251</v>
      </c>
      <c r="AR11" s="15">
        <f t="shared" si="1"/>
        <v>58778</v>
      </c>
      <c r="AS11" s="15">
        <f t="shared" si="1"/>
        <v>5971.5</v>
      </c>
      <c r="AT11" s="15">
        <f t="shared" si="1"/>
        <v>2361</v>
      </c>
      <c r="AU11" s="15">
        <f t="shared" si="1"/>
        <v>268</v>
      </c>
      <c r="AV11" s="15">
        <f t="shared" si="1"/>
        <v>296</v>
      </c>
      <c r="AW11" s="15">
        <f t="shared" si="1"/>
        <v>257</v>
      </c>
      <c r="AX11" s="15">
        <f t="shared" si="1"/>
        <v>81</v>
      </c>
      <c r="AY11" s="15">
        <f t="shared" si="1"/>
        <v>391.5</v>
      </c>
      <c r="AZ11" s="15">
        <f t="shared" si="1"/>
        <v>11877.5</v>
      </c>
      <c r="BA11" s="15">
        <f t="shared" si="1"/>
        <v>9090</v>
      </c>
      <c r="BB11" s="15">
        <f t="shared" si="1"/>
        <v>7451</v>
      </c>
      <c r="BC11" s="15">
        <f t="shared" si="1"/>
        <v>21491</v>
      </c>
      <c r="BD11" s="15">
        <f t="shared" si="1"/>
        <v>3637.5</v>
      </c>
      <c r="BE11" s="15">
        <f t="shared" si="1"/>
        <v>1092</v>
      </c>
      <c r="BF11" s="15">
        <f t="shared" si="1"/>
        <v>25572</v>
      </c>
      <c r="BG11" s="15">
        <f t="shared" si="1"/>
        <v>919.5</v>
      </c>
      <c r="BH11" s="15">
        <f t="shared" si="1"/>
        <v>574</v>
      </c>
      <c r="BI11" s="15">
        <f t="shared" si="1"/>
        <v>254.5</v>
      </c>
      <c r="BJ11" s="15">
        <f t="shared" si="1"/>
        <v>6311.5</v>
      </c>
      <c r="BK11" s="15">
        <f t="shared" si="1"/>
        <v>35094.5</v>
      </c>
      <c r="BL11" s="15">
        <f t="shared" si="1"/>
        <v>72.5</v>
      </c>
      <c r="BM11" s="15">
        <f t="shared" si="1"/>
        <v>349</v>
      </c>
      <c r="BN11" s="15">
        <f t="shared" si="1"/>
        <v>3038.5</v>
      </c>
      <c r="BO11" s="15">
        <f t="shared" si="1"/>
        <v>1189</v>
      </c>
      <c r="BP11" s="15">
        <f t="shared" ref="BP11:EA11" si="2">BP8+BP9</f>
        <v>137</v>
      </c>
      <c r="BQ11" s="15">
        <f t="shared" si="2"/>
        <v>5584.5</v>
      </c>
      <c r="BR11" s="15">
        <f t="shared" si="2"/>
        <v>4474.5</v>
      </c>
      <c r="BS11" s="15">
        <f t="shared" si="2"/>
        <v>1158</v>
      </c>
      <c r="BT11" s="15">
        <f t="shared" si="2"/>
        <v>353</v>
      </c>
      <c r="BU11" s="15">
        <f t="shared" si="2"/>
        <v>382</v>
      </c>
      <c r="BV11" s="15">
        <f t="shared" si="2"/>
        <v>1243</v>
      </c>
      <c r="BW11" s="15">
        <f t="shared" si="2"/>
        <v>2017.5</v>
      </c>
      <c r="BX11" s="15">
        <f t="shared" si="2"/>
        <v>57</v>
      </c>
      <c r="BY11" s="15">
        <f t="shared" si="2"/>
        <v>392.5</v>
      </c>
      <c r="BZ11" s="15">
        <f t="shared" si="2"/>
        <v>228</v>
      </c>
      <c r="CA11" s="15">
        <f t="shared" si="2"/>
        <v>141.5</v>
      </c>
      <c r="CB11" s="15">
        <f t="shared" si="2"/>
        <v>71275</v>
      </c>
      <c r="CC11" s="15">
        <f t="shared" si="2"/>
        <v>186</v>
      </c>
      <c r="CD11" s="15">
        <f t="shared" si="2"/>
        <v>30</v>
      </c>
      <c r="CE11" s="15">
        <f t="shared" si="2"/>
        <v>158</v>
      </c>
      <c r="CF11" s="15">
        <f t="shared" si="2"/>
        <v>100</v>
      </c>
      <c r="CG11" s="15">
        <f t="shared" si="2"/>
        <v>191</v>
      </c>
      <c r="CH11" s="15">
        <f t="shared" si="2"/>
        <v>90</v>
      </c>
      <c r="CI11" s="15">
        <f t="shared" si="2"/>
        <v>683</v>
      </c>
      <c r="CJ11" s="15">
        <f t="shared" si="2"/>
        <v>822.5</v>
      </c>
      <c r="CK11" s="15">
        <f t="shared" si="2"/>
        <v>4212</v>
      </c>
      <c r="CL11" s="15">
        <f t="shared" si="2"/>
        <v>1157.5</v>
      </c>
      <c r="CM11" s="15">
        <f t="shared" si="2"/>
        <v>677.5</v>
      </c>
      <c r="CN11" s="15">
        <f t="shared" si="2"/>
        <v>28417</v>
      </c>
      <c r="CO11" s="15">
        <f t="shared" si="2"/>
        <v>13990</v>
      </c>
      <c r="CP11" s="15">
        <f t="shared" si="2"/>
        <v>861.5</v>
      </c>
      <c r="CQ11" s="15">
        <f t="shared" si="2"/>
        <v>759</v>
      </c>
      <c r="CR11" s="15">
        <f t="shared" si="2"/>
        <v>195</v>
      </c>
      <c r="CS11" s="15">
        <f t="shared" si="2"/>
        <v>245.5</v>
      </c>
      <c r="CT11" s="15">
        <f t="shared" si="2"/>
        <v>112</v>
      </c>
      <c r="CU11" s="15">
        <f t="shared" si="2"/>
        <v>465</v>
      </c>
      <c r="CV11" s="15">
        <f t="shared" si="2"/>
        <v>24</v>
      </c>
      <c r="CW11" s="15">
        <f t="shared" si="2"/>
        <v>187</v>
      </c>
      <c r="CX11" s="15">
        <f t="shared" si="2"/>
        <v>457</v>
      </c>
      <c r="CY11" s="15">
        <f t="shared" si="2"/>
        <v>25</v>
      </c>
      <c r="CZ11" s="15">
        <f t="shared" si="2"/>
        <v>1768</v>
      </c>
      <c r="DA11" s="15">
        <f t="shared" si="2"/>
        <v>203.5</v>
      </c>
      <c r="DB11" s="15">
        <f t="shared" si="2"/>
        <v>310.5</v>
      </c>
      <c r="DC11" s="15">
        <f t="shared" si="2"/>
        <v>193</v>
      </c>
      <c r="DD11" s="15">
        <f t="shared" si="2"/>
        <v>174.5</v>
      </c>
      <c r="DE11" s="15">
        <f t="shared" si="2"/>
        <v>279.5</v>
      </c>
      <c r="DF11" s="15">
        <f t="shared" si="2"/>
        <v>18490</v>
      </c>
      <c r="DG11" s="15">
        <f t="shared" si="2"/>
        <v>93.5</v>
      </c>
      <c r="DH11" s="15">
        <f t="shared" si="2"/>
        <v>1684</v>
      </c>
      <c r="DI11" s="15">
        <f t="shared" si="2"/>
        <v>2293</v>
      </c>
      <c r="DJ11" s="15">
        <f t="shared" si="2"/>
        <v>601</v>
      </c>
      <c r="DK11" s="15">
        <f t="shared" si="2"/>
        <v>473.5</v>
      </c>
      <c r="DL11" s="15">
        <f t="shared" si="2"/>
        <v>5616</v>
      </c>
      <c r="DM11" s="15">
        <f t="shared" si="2"/>
        <v>235</v>
      </c>
      <c r="DN11" s="15">
        <f t="shared" si="2"/>
        <v>1296</v>
      </c>
      <c r="DO11" s="15">
        <f t="shared" si="2"/>
        <v>3290</v>
      </c>
      <c r="DP11" s="15">
        <f t="shared" si="2"/>
        <v>199</v>
      </c>
      <c r="DQ11" s="15">
        <f t="shared" si="2"/>
        <v>888</v>
      </c>
      <c r="DR11" s="15">
        <f t="shared" si="2"/>
        <v>1266</v>
      </c>
      <c r="DS11" s="15">
        <f t="shared" si="2"/>
        <v>545</v>
      </c>
      <c r="DT11" s="15">
        <f t="shared" si="2"/>
        <v>175</v>
      </c>
      <c r="DU11" s="15">
        <f t="shared" si="2"/>
        <v>346</v>
      </c>
      <c r="DV11" s="15">
        <f t="shared" si="2"/>
        <v>198</v>
      </c>
      <c r="DW11" s="15">
        <f t="shared" si="2"/>
        <v>285</v>
      </c>
      <c r="DX11" s="15">
        <f t="shared" si="2"/>
        <v>168</v>
      </c>
      <c r="DY11" s="15">
        <f t="shared" si="2"/>
        <v>280</v>
      </c>
      <c r="DZ11" s="15">
        <f t="shared" si="2"/>
        <v>607.5</v>
      </c>
      <c r="EA11" s="15">
        <f t="shared" si="2"/>
        <v>487.5</v>
      </c>
      <c r="EB11" s="15">
        <f t="shared" ref="EB11:FX11" si="3">EB8+EB9</f>
        <v>498</v>
      </c>
      <c r="EC11" s="15">
        <f t="shared" si="3"/>
        <v>260</v>
      </c>
      <c r="ED11" s="15">
        <f t="shared" si="3"/>
        <v>1546.5</v>
      </c>
      <c r="EE11" s="15">
        <f t="shared" si="3"/>
        <v>185.5</v>
      </c>
      <c r="EF11" s="15">
        <f t="shared" si="3"/>
        <v>1262</v>
      </c>
      <c r="EG11" s="15">
        <f t="shared" si="3"/>
        <v>250</v>
      </c>
      <c r="EH11" s="15">
        <f t="shared" si="3"/>
        <v>246</v>
      </c>
      <c r="EI11" s="15">
        <f t="shared" si="3"/>
        <v>13283</v>
      </c>
      <c r="EJ11" s="15">
        <f t="shared" si="3"/>
        <v>9987.5</v>
      </c>
      <c r="EK11" s="15">
        <f t="shared" si="3"/>
        <v>663.5</v>
      </c>
      <c r="EL11" s="15">
        <f t="shared" si="3"/>
        <v>447</v>
      </c>
      <c r="EM11" s="15">
        <f t="shared" si="3"/>
        <v>355</v>
      </c>
      <c r="EN11" s="15">
        <f t="shared" si="3"/>
        <v>919.5</v>
      </c>
      <c r="EO11" s="15">
        <f t="shared" si="3"/>
        <v>287</v>
      </c>
      <c r="EP11" s="15">
        <f t="shared" si="3"/>
        <v>428.5</v>
      </c>
      <c r="EQ11" s="15">
        <f t="shared" si="3"/>
        <v>2407</v>
      </c>
      <c r="ER11" s="15">
        <f t="shared" si="3"/>
        <v>308.5</v>
      </c>
      <c r="ES11" s="15">
        <f t="shared" si="3"/>
        <v>155.5</v>
      </c>
      <c r="ET11" s="15">
        <f t="shared" si="3"/>
        <v>197.5</v>
      </c>
      <c r="EU11" s="15">
        <f t="shared" si="3"/>
        <v>568</v>
      </c>
      <c r="EV11" s="15">
        <f t="shared" si="3"/>
        <v>66</v>
      </c>
      <c r="EW11" s="15">
        <f t="shared" si="3"/>
        <v>746.5</v>
      </c>
      <c r="EX11" s="15">
        <f t="shared" si="3"/>
        <v>173.5</v>
      </c>
      <c r="EY11" s="15">
        <f t="shared" si="3"/>
        <v>651</v>
      </c>
      <c r="EZ11" s="15">
        <f t="shared" si="3"/>
        <v>127</v>
      </c>
      <c r="FA11" s="15">
        <f t="shared" si="3"/>
        <v>3257</v>
      </c>
      <c r="FB11" s="15">
        <f t="shared" si="3"/>
        <v>275.5</v>
      </c>
      <c r="FC11" s="15">
        <f t="shared" si="3"/>
        <v>1644</v>
      </c>
      <c r="FD11" s="15">
        <f t="shared" si="3"/>
        <v>399</v>
      </c>
      <c r="FE11" s="15">
        <f t="shared" si="3"/>
        <v>70</v>
      </c>
      <c r="FF11" s="15">
        <f t="shared" si="3"/>
        <v>175</v>
      </c>
      <c r="FG11" s="15">
        <f t="shared" si="3"/>
        <v>114</v>
      </c>
      <c r="FH11" s="15">
        <f t="shared" si="3"/>
        <v>69</v>
      </c>
      <c r="FI11" s="15">
        <f t="shared" si="3"/>
        <v>1645</v>
      </c>
      <c r="FJ11" s="15">
        <f t="shared" si="3"/>
        <v>2016.5</v>
      </c>
      <c r="FK11" s="15">
        <f t="shared" si="3"/>
        <v>2482</v>
      </c>
      <c r="FL11" s="15">
        <f t="shared" si="3"/>
        <v>8537.5</v>
      </c>
      <c r="FM11" s="15">
        <f t="shared" si="3"/>
        <v>3981.5</v>
      </c>
      <c r="FN11" s="15">
        <f t="shared" si="3"/>
        <v>22703.5</v>
      </c>
      <c r="FO11" s="15">
        <f t="shared" si="3"/>
        <v>1119</v>
      </c>
      <c r="FP11" s="15">
        <f t="shared" si="3"/>
        <v>2341.5</v>
      </c>
      <c r="FQ11" s="15">
        <f t="shared" si="3"/>
        <v>982.5</v>
      </c>
      <c r="FR11" s="15">
        <f t="shared" si="3"/>
        <v>162.5</v>
      </c>
      <c r="FS11" s="15">
        <f t="shared" si="3"/>
        <v>160.5</v>
      </c>
      <c r="FT11" s="15">
        <f t="shared" si="3"/>
        <v>54</v>
      </c>
      <c r="FU11" s="15">
        <f t="shared" si="3"/>
        <v>760</v>
      </c>
      <c r="FV11" s="15">
        <f t="shared" si="3"/>
        <v>693</v>
      </c>
      <c r="FW11" s="15">
        <f t="shared" si="3"/>
        <v>130</v>
      </c>
      <c r="FX11" s="15">
        <f t="shared" si="3"/>
        <v>64</v>
      </c>
      <c r="FY11" s="12"/>
      <c r="FZ11" s="12">
        <f t="shared" si="0"/>
        <v>814613</v>
      </c>
      <c r="GA11" s="12"/>
      <c r="GB11" s="12"/>
      <c r="GC11" s="12"/>
      <c r="GD11" s="12"/>
      <c r="GE11" s="12"/>
      <c r="GF11" s="12"/>
      <c r="GG11" s="2"/>
      <c r="GH11" s="2"/>
      <c r="GI11" s="113"/>
      <c r="GJ11" s="113"/>
      <c r="GK11" s="113"/>
      <c r="GL11" s="113"/>
      <c r="GM11" s="113"/>
    </row>
    <row r="12" spans="1:256" x14ac:dyDescent="0.35">
      <c r="A12" s="112" t="s">
        <v>430</v>
      </c>
      <c r="B12" s="113" t="s">
        <v>770</v>
      </c>
      <c r="C12" s="130">
        <v>152</v>
      </c>
      <c r="D12" s="129">
        <v>499</v>
      </c>
      <c r="E12" s="129">
        <v>0</v>
      </c>
      <c r="F12" s="129">
        <v>2031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29">
        <v>6618</v>
      </c>
      <c r="S12" s="129">
        <v>14</v>
      </c>
      <c r="T12" s="129">
        <v>0</v>
      </c>
      <c r="U12" s="129">
        <v>0</v>
      </c>
      <c r="V12" s="129">
        <v>0</v>
      </c>
      <c r="W12" s="129">
        <v>0</v>
      </c>
      <c r="X12" s="129">
        <v>0</v>
      </c>
      <c r="Y12" s="129">
        <v>473.5</v>
      </c>
      <c r="Z12" s="129">
        <v>0</v>
      </c>
      <c r="AA12" s="129">
        <v>336.5</v>
      </c>
      <c r="AB12" s="129">
        <v>224</v>
      </c>
      <c r="AC12" s="129">
        <v>0</v>
      </c>
      <c r="AD12" s="129">
        <v>0</v>
      </c>
      <c r="AE12" s="129">
        <v>0</v>
      </c>
      <c r="AF12" s="129">
        <v>0</v>
      </c>
      <c r="AG12" s="129">
        <v>0</v>
      </c>
      <c r="AH12" s="129">
        <v>0</v>
      </c>
      <c r="AI12" s="129">
        <v>0</v>
      </c>
      <c r="AJ12" s="129">
        <v>0</v>
      </c>
      <c r="AK12" s="129">
        <v>0</v>
      </c>
      <c r="AL12" s="129">
        <v>0</v>
      </c>
      <c r="AM12" s="129">
        <v>0</v>
      </c>
      <c r="AN12" s="129">
        <v>0</v>
      </c>
      <c r="AO12" s="129">
        <v>370.5</v>
      </c>
      <c r="AP12" s="129">
        <v>595.5</v>
      </c>
      <c r="AQ12" s="129">
        <v>0</v>
      </c>
      <c r="AR12" s="129">
        <v>1303</v>
      </c>
      <c r="AS12" s="129">
        <v>0</v>
      </c>
      <c r="AT12" s="129">
        <v>0</v>
      </c>
      <c r="AU12" s="129">
        <v>0</v>
      </c>
      <c r="AV12" s="129">
        <v>0</v>
      </c>
      <c r="AW12" s="129">
        <v>0</v>
      </c>
      <c r="AX12" s="129">
        <v>0</v>
      </c>
      <c r="AY12" s="129">
        <v>0</v>
      </c>
      <c r="AZ12" s="129">
        <v>98</v>
      </c>
      <c r="BA12" s="129">
        <v>240</v>
      </c>
      <c r="BB12" s="129">
        <v>0</v>
      </c>
      <c r="BC12" s="129">
        <v>475</v>
      </c>
      <c r="BD12" s="129">
        <v>0</v>
      </c>
      <c r="BE12" s="129">
        <v>0</v>
      </c>
      <c r="BF12" s="129">
        <v>1194.5</v>
      </c>
      <c r="BG12" s="129">
        <v>0</v>
      </c>
      <c r="BH12" s="129">
        <v>28</v>
      </c>
      <c r="BI12" s="129">
        <v>0</v>
      </c>
      <c r="BJ12" s="129">
        <v>0</v>
      </c>
      <c r="BK12" s="129">
        <v>13175.5</v>
      </c>
      <c r="BL12" s="129">
        <v>0</v>
      </c>
      <c r="BM12" s="129">
        <v>0</v>
      </c>
      <c r="BN12" s="129">
        <v>0</v>
      </c>
      <c r="BO12" s="129">
        <v>0</v>
      </c>
      <c r="BP12" s="129">
        <v>0</v>
      </c>
      <c r="BQ12" s="129">
        <v>0</v>
      </c>
      <c r="BR12" s="129">
        <v>0</v>
      </c>
      <c r="BS12" s="129">
        <v>0</v>
      </c>
      <c r="BT12" s="129">
        <v>0</v>
      </c>
      <c r="BU12" s="129">
        <v>0</v>
      </c>
      <c r="BV12" s="129">
        <v>0</v>
      </c>
      <c r="BW12" s="129">
        <v>0</v>
      </c>
      <c r="BX12" s="129">
        <v>0</v>
      </c>
      <c r="BY12" s="129">
        <v>0</v>
      </c>
      <c r="BZ12" s="129">
        <v>0</v>
      </c>
      <c r="CA12" s="129">
        <v>0</v>
      </c>
      <c r="CB12" s="129">
        <v>815.5</v>
      </c>
      <c r="CC12" s="129">
        <v>0</v>
      </c>
      <c r="CD12" s="129">
        <v>0</v>
      </c>
      <c r="CE12" s="129">
        <v>0</v>
      </c>
      <c r="CF12" s="129">
        <v>0</v>
      </c>
      <c r="CG12" s="129">
        <v>0</v>
      </c>
      <c r="CH12" s="129">
        <v>0</v>
      </c>
      <c r="CI12" s="129">
        <v>0</v>
      </c>
      <c r="CJ12" s="129">
        <v>0</v>
      </c>
      <c r="CK12" s="129">
        <v>23.5</v>
      </c>
      <c r="CL12" s="129">
        <v>5.5</v>
      </c>
      <c r="CM12" s="129">
        <v>2</v>
      </c>
      <c r="CN12" s="129">
        <v>254</v>
      </c>
      <c r="CO12" s="129">
        <v>0</v>
      </c>
      <c r="CP12" s="129">
        <v>0</v>
      </c>
      <c r="CQ12" s="129">
        <v>0</v>
      </c>
      <c r="CR12" s="129">
        <v>0</v>
      </c>
      <c r="CS12" s="129">
        <v>0</v>
      </c>
      <c r="CT12" s="129">
        <v>0</v>
      </c>
      <c r="CU12" s="129">
        <v>396</v>
      </c>
      <c r="CV12" s="129">
        <v>0</v>
      </c>
      <c r="CW12" s="129">
        <v>0</v>
      </c>
      <c r="CX12" s="129">
        <v>0</v>
      </c>
      <c r="CY12" s="129">
        <v>0</v>
      </c>
      <c r="CZ12" s="129">
        <v>0</v>
      </c>
      <c r="DA12" s="129">
        <v>0</v>
      </c>
      <c r="DB12" s="129">
        <v>0</v>
      </c>
      <c r="DC12" s="129">
        <v>0</v>
      </c>
      <c r="DD12" s="129">
        <v>0</v>
      </c>
      <c r="DE12" s="129">
        <v>0</v>
      </c>
      <c r="DF12" s="129">
        <v>0</v>
      </c>
      <c r="DG12" s="129">
        <v>0</v>
      </c>
      <c r="DH12" s="129">
        <v>0</v>
      </c>
      <c r="DI12" s="129">
        <v>4</v>
      </c>
      <c r="DJ12" s="129">
        <v>1</v>
      </c>
      <c r="DK12" s="129">
        <v>1</v>
      </c>
      <c r="DL12" s="129">
        <v>0</v>
      </c>
      <c r="DM12" s="129">
        <v>0</v>
      </c>
      <c r="DN12" s="129">
        <v>0</v>
      </c>
      <c r="DO12" s="129">
        <v>0</v>
      </c>
      <c r="DP12" s="129">
        <v>0</v>
      </c>
      <c r="DQ12" s="129">
        <v>0</v>
      </c>
      <c r="DR12" s="129">
        <v>0</v>
      </c>
      <c r="DS12" s="129">
        <v>0</v>
      </c>
      <c r="DT12" s="129">
        <v>0</v>
      </c>
      <c r="DU12" s="129">
        <v>0</v>
      </c>
      <c r="DV12" s="129">
        <v>0</v>
      </c>
      <c r="DW12" s="129">
        <v>0</v>
      </c>
      <c r="DX12" s="129">
        <v>0</v>
      </c>
      <c r="DY12" s="129">
        <v>0</v>
      </c>
      <c r="DZ12" s="129">
        <v>0</v>
      </c>
      <c r="EA12" s="129">
        <v>0</v>
      </c>
      <c r="EB12" s="129">
        <v>0</v>
      </c>
      <c r="EC12" s="129">
        <v>0</v>
      </c>
      <c r="ED12" s="129">
        <v>0</v>
      </c>
      <c r="EE12" s="129">
        <v>0</v>
      </c>
      <c r="EF12" s="129">
        <v>0</v>
      </c>
      <c r="EG12" s="129">
        <v>0</v>
      </c>
      <c r="EH12" s="129">
        <v>0</v>
      </c>
      <c r="EI12" s="129">
        <v>0</v>
      </c>
      <c r="EJ12" s="129">
        <v>207.5</v>
      </c>
      <c r="EK12" s="129">
        <v>0</v>
      </c>
      <c r="EL12" s="129">
        <v>0</v>
      </c>
      <c r="EM12" s="129">
        <v>0</v>
      </c>
      <c r="EN12" s="129">
        <v>43</v>
      </c>
      <c r="EO12" s="129">
        <v>0</v>
      </c>
      <c r="EP12" s="129">
        <v>0</v>
      </c>
      <c r="EQ12" s="129">
        <v>0</v>
      </c>
      <c r="ER12" s="129">
        <v>0</v>
      </c>
      <c r="ES12" s="129">
        <v>0</v>
      </c>
      <c r="ET12" s="129">
        <v>0</v>
      </c>
      <c r="EU12" s="129">
        <v>0</v>
      </c>
      <c r="EV12" s="129">
        <v>0</v>
      </c>
      <c r="EW12" s="129">
        <v>0</v>
      </c>
      <c r="EX12" s="129">
        <v>0</v>
      </c>
      <c r="EY12" s="129">
        <v>450</v>
      </c>
      <c r="EZ12" s="129">
        <v>0</v>
      </c>
      <c r="FA12" s="129">
        <v>0</v>
      </c>
      <c r="FB12" s="129">
        <v>0</v>
      </c>
      <c r="FC12" s="129">
        <v>0</v>
      </c>
      <c r="FD12" s="129">
        <v>0</v>
      </c>
      <c r="FE12" s="129">
        <v>0</v>
      </c>
      <c r="FF12" s="129">
        <v>0</v>
      </c>
      <c r="FG12" s="129">
        <v>0</v>
      </c>
      <c r="FH12" s="129">
        <v>0</v>
      </c>
      <c r="FI12" s="129">
        <v>0</v>
      </c>
      <c r="FJ12" s="129">
        <v>0</v>
      </c>
      <c r="FK12" s="129">
        <v>0</v>
      </c>
      <c r="FL12" s="129">
        <v>0</v>
      </c>
      <c r="FM12" s="129">
        <v>0</v>
      </c>
      <c r="FN12" s="129">
        <v>254.5</v>
      </c>
      <c r="FO12" s="129">
        <v>0</v>
      </c>
      <c r="FP12" s="129">
        <v>0</v>
      </c>
      <c r="FQ12" s="129">
        <v>0</v>
      </c>
      <c r="FR12" s="129">
        <v>0</v>
      </c>
      <c r="FS12" s="129">
        <v>0</v>
      </c>
      <c r="FT12" s="129">
        <v>0</v>
      </c>
      <c r="FU12" s="129">
        <v>0</v>
      </c>
      <c r="FV12" s="129">
        <v>0</v>
      </c>
      <c r="FW12" s="129">
        <v>0</v>
      </c>
      <c r="FX12" s="129">
        <v>0</v>
      </c>
      <c r="FY12" s="14"/>
      <c r="FZ12" s="12">
        <f t="shared" si="0"/>
        <v>30285.5</v>
      </c>
      <c r="GA12" s="12"/>
      <c r="GB12" s="12"/>
      <c r="GC12" s="12"/>
      <c r="GD12" s="12"/>
      <c r="GE12" s="12"/>
      <c r="GF12" s="12"/>
      <c r="GG12" s="2"/>
      <c r="GH12" s="2"/>
      <c r="GI12" s="113"/>
      <c r="GJ12" s="113"/>
      <c r="GK12" s="113"/>
      <c r="GL12" s="113"/>
      <c r="GM12" s="113"/>
      <c r="GN12" s="131"/>
      <c r="GO12" s="131"/>
      <c r="GP12" s="131"/>
      <c r="GQ12" s="131"/>
      <c r="GR12" s="131"/>
      <c r="GS12" s="131"/>
      <c r="GT12" s="131"/>
      <c r="GU12" s="131"/>
      <c r="GV12" s="131"/>
      <c r="GW12" s="131"/>
      <c r="GX12" s="131"/>
      <c r="GY12" s="131"/>
      <c r="GZ12" s="131"/>
      <c r="HA12" s="131"/>
      <c r="HB12" s="131"/>
      <c r="HC12" s="131"/>
      <c r="HD12" s="131"/>
      <c r="HE12" s="131"/>
      <c r="HF12" s="131"/>
      <c r="HG12" s="131"/>
      <c r="HH12" s="131"/>
      <c r="HI12" s="131"/>
      <c r="HJ12" s="131"/>
      <c r="HK12" s="131"/>
      <c r="HL12" s="131"/>
      <c r="HM12" s="131"/>
      <c r="HN12" s="131"/>
      <c r="HO12" s="131"/>
      <c r="HP12" s="131"/>
      <c r="HQ12" s="131"/>
      <c r="HR12" s="131"/>
      <c r="HS12" s="131"/>
      <c r="HT12" s="131"/>
      <c r="HU12" s="131"/>
      <c r="HV12" s="131"/>
      <c r="HW12" s="131"/>
      <c r="HX12" s="131"/>
      <c r="HY12" s="131"/>
      <c r="HZ12" s="131"/>
      <c r="IA12" s="131"/>
      <c r="IB12" s="131"/>
      <c r="IC12" s="131"/>
      <c r="ID12" s="131"/>
      <c r="IE12" s="131"/>
      <c r="IF12" s="131"/>
      <c r="IG12" s="131"/>
      <c r="IH12" s="131"/>
      <c r="II12" s="131"/>
      <c r="IJ12" s="131"/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</row>
    <row r="13" spans="1:256" x14ac:dyDescent="0.35">
      <c r="A13" s="112" t="s">
        <v>431</v>
      </c>
      <c r="B13" s="113" t="s">
        <v>1042</v>
      </c>
      <c r="C13" s="132">
        <v>0</v>
      </c>
      <c r="D13" s="133">
        <v>38</v>
      </c>
      <c r="E13" s="133">
        <v>0</v>
      </c>
      <c r="F13" s="133">
        <v>1</v>
      </c>
      <c r="G13" s="133">
        <v>0</v>
      </c>
      <c r="H13" s="133">
        <v>0</v>
      </c>
      <c r="I13" s="133">
        <v>5</v>
      </c>
      <c r="J13" s="133">
        <v>0</v>
      </c>
      <c r="K13" s="133">
        <v>0</v>
      </c>
      <c r="L13" s="133">
        <v>0</v>
      </c>
      <c r="M13" s="133">
        <v>0</v>
      </c>
      <c r="N13" s="133">
        <v>30.5</v>
      </c>
      <c r="O13" s="133">
        <v>6</v>
      </c>
      <c r="P13" s="133">
        <v>0</v>
      </c>
      <c r="Q13" s="133">
        <v>3</v>
      </c>
      <c r="R13" s="133">
        <v>0</v>
      </c>
      <c r="S13" s="133">
        <v>0</v>
      </c>
      <c r="T13" s="133">
        <v>0</v>
      </c>
      <c r="U13" s="133">
        <v>0</v>
      </c>
      <c r="V13" s="133">
        <v>0</v>
      </c>
      <c r="W13" s="133">
        <v>0</v>
      </c>
      <c r="X13" s="133">
        <v>0</v>
      </c>
      <c r="Y13" s="133">
        <v>0</v>
      </c>
      <c r="Z13" s="133">
        <v>0</v>
      </c>
      <c r="AA13" s="133">
        <v>45</v>
      </c>
      <c r="AB13" s="133">
        <v>1</v>
      </c>
      <c r="AC13" s="133">
        <v>0</v>
      </c>
      <c r="AD13" s="133">
        <v>0</v>
      </c>
      <c r="AE13" s="133">
        <v>0</v>
      </c>
      <c r="AF13" s="133">
        <v>0</v>
      </c>
      <c r="AG13" s="133">
        <v>0</v>
      </c>
      <c r="AH13" s="133">
        <v>0</v>
      </c>
      <c r="AI13" s="133">
        <v>0</v>
      </c>
      <c r="AJ13" s="133">
        <v>0</v>
      </c>
      <c r="AK13" s="133">
        <v>0</v>
      </c>
      <c r="AL13" s="133">
        <v>0</v>
      </c>
      <c r="AM13" s="133">
        <v>0</v>
      </c>
      <c r="AN13" s="133">
        <v>0</v>
      </c>
      <c r="AO13" s="133">
        <v>0</v>
      </c>
      <c r="AP13" s="133">
        <v>7.5</v>
      </c>
      <c r="AQ13" s="133">
        <v>0</v>
      </c>
      <c r="AR13" s="133">
        <v>8</v>
      </c>
      <c r="AS13" s="133">
        <v>1</v>
      </c>
      <c r="AT13" s="133">
        <v>0</v>
      </c>
      <c r="AU13" s="133">
        <v>0</v>
      </c>
      <c r="AV13" s="133">
        <v>0</v>
      </c>
      <c r="AW13" s="133">
        <v>0</v>
      </c>
      <c r="AX13" s="133">
        <v>0</v>
      </c>
      <c r="AY13" s="133">
        <v>0</v>
      </c>
      <c r="AZ13" s="133">
        <v>0</v>
      </c>
      <c r="BA13" s="133">
        <v>0</v>
      </c>
      <c r="BB13" s="133">
        <v>1</v>
      </c>
      <c r="BC13" s="133">
        <v>17.5</v>
      </c>
      <c r="BD13" s="133">
        <v>0</v>
      </c>
      <c r="BE13" s="133">
        <v>0</v>
      </c>
      <c r="BF13" s="133">
        <v>2</v>
      </c>
      <c r="BG13" s="133">
        <v>0</v>
      </c>
      <c r="BH13" s="133">
        <v>0</v>
      </c>
      <c r="BI13" s="133">
        <v>0</v>
      </c>
      <c r="BJ13" s="133">
        <v>2</v>
      </c>
      <c r="BK13" s="133">
        <v>23.5</v>
      </c>
      <c r="BL13" s="133">
        <v>0.5</v>
      </c>
      <c r="BM13" s="133">
        <v>0</v>
      </c>
      <c r="BN13" s="133">
        <v>12</v>
      </c>
      <c r="BO13" s="133">
        <v>0</v>
      </c>
      <c r="BP13" s="133">
        <v>0</v>
      </c>
      <c r="BQ13" s="133">
        <v>0.5</v>
      </c>
      <c r="BR13" s="133">
        <v>0</v>
      </c>
      <c r="BS13" s="133">
        <v>0</v>
      </c>
      <c r="BT13" s="133">
        <v>0</v>
      </c>
      <c r="BU13" s="133">
        <v>0</v>
      </c>
      <c r="BV13" s="133">
        <v>0</v>
      </c>
      <c r="BW13" s="133">
        <v>0</v>
      </c>
      <c r="BX13" s="133">
        <v>0</v>
      </c>
      <c r="BY13" s="133">
        <v>0</v>
      </c>
      <c r="BZ13" s="133">
        <v>0</v>
      </c>
      <c r="CA13" s="133">
        <v>0</v>
      </c>
      <c r="CB13" s="133">
        <v>17</v>
      </c>
      <c r="CC13" s="133">
        <v>0</v>
      </c>
      <c r="CD13" s="133">
        <v>0</v>
      </c>
      <c r="CE13" s="133">
        <v>0</v>
      </c>
      <c r="CF13" s="133">
        <v>0</v>
      </c>
      <c r="CG13" s="133">
        <v>0</v>
      </c>
      <c r="CH13" s="133">
        <v>0</v>
      </c>
      <c r="CI13" s="133">
        <v>0</v>
      </c>
      <c r="CJ13" s="133">
        <v>0</v>
      </c>
      <c r="CK13" s="133">
        <v>0</v>
      </c>
      <c r="CL13" s="133">
        <v>0</v>
      </c>
      <c r="CM13" s="133">
        <v>0</v>
      </c>
      <c r="CN13" s="133">
        <v>25.5</v>
      </c>
      <c r="CO13" s="133">
        <v>1</v>
      </c>
      <c r="CP13" s="133">
        <v>2</v>
      </c>
      <c r="CQ13" s="133">
        <v>0</v>
      </c>
      <c r="CR13" s="133">
        <v>0</v>
      </c>
      <c r="CS13" s="133">
        <v>0</v>
      </c>
      <c r="CT13" s="133">
        <v>0</v>
      </c>
      <c r="CU13" s="133">
        <v>0</v>
      </c>
      <c r="CV13" s="133">
        <v>0</v>
      </c>
      <c r="CW13" s="133">
        <v>0</v>
      </c>
      <c r="CX13" s="133">
        <v>0</v>
      </c>
      <c r="CY13" s="133">
        <v>0</v>
      </c>
      <c r="CZ13" s="133">
        <v>0</v>
      </c>
      <c r="DA13" s="133">
        <v>0</v>
      </c>
      <c r="DB13" s="133">
        <v>0</v>
      </c>
      <c r="DC13" s="133">
        <v>0</v>
      </c>
      <c r="DD13" s="133">
        <v>0</v>
      </c>
      <c r="DE13" s="133">
        <v>0</v>
      </c>
      <c r="DF13" s="133">
        <v>26</v>
      </c>
      <c r="DG13" s="133">
        <v>0</v>
      </c>
      <c r="DH13" s="133">
        <v>0</v>
      </c>
      <c r="DI13" s="133">
        <v>0</v>
      </c>
      <c r="DJ13" s="133">
        <v>0</v>
      </c>
      <c r="DK13" s="133">
        <v>0</v>
      </c>
      <c r="DL13" s="133">
        <v>0</v>
      </c>
      <c r="DM13" s="133">
        <v>0</v>
      </c>
      <c r="DN13" s="133">
        <v>0.5</v>
      </c>
      <c r="DO13" s="133">
        <v>0</v>
      </c>
      <c r="DP13" s="133">
        <v>0</v>
      </c>
      <c r="DQ13" s="133">
        <v>0</v>
      </c>
      <c r="DR13" s="133">
        <v>0</v>
      </c>
      <c r="DS13" s="133">
        <v>0</v>
      </c>
      <c r="DT13" s="133">
        <v>0</v>
      </c>
      <c r="DU13" s="133">
        <v>0</v>
      </c>
      <c r="DV13" s="133">
        <v>0</v>
      </c>
      <c r="DW13" s="133">
        <v>0</v>
      </c>
      <c r="DX13" s="133">
        <v>0</v>
      </c>
      <c r="DY13" s="133">
        <v>0</v>
      </c>
      <c r="DZ13" s="133">
        <v>0</v>
      </c>
      <c r="EA13" s="133">
        <v>0</v>
      </c>
      <c r="EB13" s="133">
        <v>0</v>
      </c>
      <c r="EC13" s="133">
        <v>0</v>
      </c>
      <c r="ED13" s="133">
        <v>0</v>
      </c>
      <c r="EE13" s="133">
        <v>0</v>
      </c>
      <c r="EF13" s="133">
        <v>0</v>
      </c>
      <c r="EG13" s="133">
        <v>0</v>
      </c>
      <c r="EH13" s="133">
        <v>0</v>
      </c>
      <c r="EI13" s="133">
        <v>0</v>
      </c>
      <c r="EJ13" s="133">
        <v>2</v>
      </c>
      <c r="EK13" s="133">
        <v>0</v>
      </c>
      <c r="EL13" s="133">
        <v>0</v>
      </c>
      <c r="EM13" s="133">
        <v>0</v>
      </c>
      <c r="EN13" s="133">
        <v>0</v>
      </c>
      <c r="EO13" s="133">
        <v>0</v>
      </c>
      <c r="EP13" s="133">
        <v>0</v>
      </c>
      <c r="EQ13" s="133">
        <v>0</v>
      </c>
      <c r="ER13" s="133">
        <v>0</v>
      </c>
      <c r="ES13" s="133">
        <v>0</v>
      </c>
      <c r="ET13" s="133">
        <v>0</v>
      </c>
      <c r="EU13" s="133">
        <v>0</v>
      </c>
      <c r="EV13" s="133">
        <v>0</v>
      </c>
      <c r="EW13" s="133">
        <v>0</v>
      </c>
      <c r="EX13" s="133">
        <v>0</v>
      </c>
      <c r="EY13" s="133">
        <v>0</v>
      </c>
      <c r="EZ13" s="133">
        <v>0</v>
      </c>
      <c r="FA13" s="133">
        <v>0</v>
      </c>
      <c r="FB13" s="133">
        <v>0</v>
      </c>
      <c r="FC13" s="133">
        <v>0</v>
      </c>
      <c r="FD13" s="133">
        <v>0</v>
      </c>
      <c r="FE13" s="133">
        <v>0</v>
      </c>
      <c r="FF13" s="133">
        <v>0</v>
      </c>
      <c r="FG13" s="133">
        <v>0</v>
      </c>
      <c r="FH13" s="133">
        <v>0</v>
      </c>
      <c r="FI13" s="133">
        <v>0</v>
      </c>
      <c r="FJ13" s="133">
        <v>0</v>
      </c>
      <c r="FK13" s="133">
        <v>0</v>
      </c>
      <c r="FL13" s="133">
        <v>0</v>
      </c>
      <c r="FM13" s="133">
        <v>0</v>
      </c>
      <c r="FN13" s="133">
        <v>13</v>
      </c>
      <c r="FO13" s="133">
        <v>2</v>
      </c>
      <c r="FP13" s="133">
        <v>0</v>
      </c>
      <c r="FQ13" s="133">
        <v>0</v>
      </c>
      <c r="FR13" s="133">
        <v>0</v>
      </c>
      <c r="FS13" s="133">
        <v>0</v>
      </c>
      <c r="FT13" s="133">
        <v>0</v>
      </c>
      <c r="FU13" s="133">
        <v>0</v>
      </c>
      <c r="FV13" s="133">
        <v>0</v>
      </c>
      <c r="FW13" s="133">
        <v>0</v>
      </c>
      <c r="FX13" s="133">
        <v>0</v>
      </c>
      <c r="FY13" s="18"/>
      <c r="FZ13" s="12">
        <f t="shared" si="0"/>
        <v>294</v>
      </c>
      <c r="GA13" s="12"/>
      <c r="GB13" s="12"/>
      <c r="GC13" s="12"/>
      <c r="GD13" s="12"/>
      <c r="GE13" s="12"/>
      <c r="GF13" s="12"/>
      <c r="GG13" s="2"/>
      <c r="GH13" s="2"/>
      <c r="GI13" s="113"/>
      <c r="GJ13" s="113"/>
      <c r="GK13" s="113"/>
      <c r="GL13" s="113"/>
      <c r="GM13" s="113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</row>
    <row r="14" spans="1:256" x14ac:dyDescent="0.35">
      <c r="A14" s="112" t="s">
        <v>432</v>
      </c>
      <c r="B14" s="113" t="s">
        <v>648</v>
      </c>
      <c r="C14" s="132">
        <v>0</v>
      </c>
      <c r="D14" s="133">
        <v>1.5</v>
      </c>
      <c r="E14" s="133">
        <v>0</v>
      </c>
      <c r="F14" s="133">
        <v>2</v>
      </c>
      <c r="G14" s="133">
        <v>0</v>
      </c>
      <c r="H14" s="133">
        <v>0</v>
      </c>
      <c r="I14" s="133">
        <v>1</v>
      </c>
      <c r="J14" s="133">
        <v>0</v>
      </c>
      <c r="K14" s="133">
        <v>0</v>
      </c>
      <c r="L14" s="133">
        <v>0</v>
      </c>
      <c r="M14" s="133">
        <v>0</v>
      </c>
      <c r="N14" s="133">
        <v>5</v>
      </c>
      <c r="O14" s="133">
        <v>2</v>
      </c>
      <c r="P14" s="133">
        <v>0</v>
      </c>
      <c r="Q14" s="133">
        <v>5.5</v>
      </c>
      <c r="R14" s="133">
        <v>0</v>
      </c>
      <c r="S14" s="133">
        <v>0</v>
      </c>
      <c r="T14" s="133">
        <v>0</v>
      </c>
      <c r="U14" s="133">
        <v>0</v>
      </c>
      <c r="V14" s="133">
        <v>0</v>
      </c>
      <c r="W14" s="133">
        <v>0</v>
      </c>
      <c r="X14" s="133">
        <v>0</v>
      </c>
      <c r="Y14" s="133">
        <v>0</v>
      </c>
      <c r="Z14" s="133">
        <v>0</v>
      </c>
      <c r="AA14" s="133">
        <v>3.5</v>
      </c>
      <c r="AB14" s="133">
        <v>1</v>
      </c>
      <c r="AC14" s="133">
        <v>0</v>
      </c>
      <c r="AD14" s="133">
        <v>0</v>
      </c>
      <c r="AE14" s="133">
        <v>0</v>
      </c>
      <c r="AF14" s="133">
        <v>0</v>
      </c>
      <c r="AG14" s="133">
        <v>0</v>
      </c>
      <c r="AH14" s="133">
        <v>0</v>
      </c>
      <c r="AI14" s="133">
        <v>0</v>
      </c>
      <c r="AJ14" s="133">
        <v>0</v>
      </c>
      <c r="AK14" s="133">
        <v>0</v>
      </c>
      <c r="AL14" s="133">
        <v>0</v>
      </c>
      <c r="AM14" s="133">
        <v>0</v>
      </c>
      <c r="AN14" s="133">
        <v>0</v>
      </c>
      <c r="AO14" s="133">
        <v>0</v>
      </c>
      <c r="AP14" s="133">
        <v>7</v>
      </c>
      <c r="AQ14" s="133">
        <v>0.5</v>
      </c>
      <c r="AR14" s="133">
        <v>2</v>
      </c>
      <c r="AS14" s="133">
        <v>0</v>
      </c>
      <c r="AT14" s="133">
        <v>1</v>
      </c>
      <c r="AU14" s="133">
        <v>0</v>
      </c>
      <c r="AV14" s="133">
        <v>0</v>
      </c>
      <c r="AW14" s="133">
        <v>0</v>
      </c>
      <c r="AX14" s="133">
        <v>0</v>
      </c>
      <c r="AY14" s="133">
        <v>0</v>
      </c>
      <c r="AZ14" s="133">
        <v>0</v>
      </c>
      <c r="BA14" s="133">
        <v>0</v>
      </c>
      <c r="BB14" s="133">
        <v>0</v>
      </c>
      <c r="BC14" s="133">
        <v>4</v>
      </c>
      <c r="BD14" s="133">
        <v>0</v>
      </c>
      <c r="BE14" s="133">
        <v>0</v>
      </c>
      <c r="BF14" s="133">
        <v>0</v>
      </c>
      <c r="BG14" s="133">
        <v>0</v>
      </c>
      <c r="BH14" s="133">
        <v>0</v>
      </c>
      <c r="BI14" s="133">
        <v>0</v>
      </c>
      <c r="BJ14" s="133">
        <v>0</v>
      </c>
      <c r="BK14" s="133">
        <v>2.5</v>
      </c>
      <c r="BL14" s="133">
        <v>1.5</v>
      </c>
      <c r="BM14" s="133">
        <v>0</v>
      </c>
      <c r="BN14" s="133">
        <v>3</v>
      </c>
      <c r="BO14" s="133">
        <v>0</v>
      </c>
      <c r="BP14" s="133">
        <v>0</v>
      </c>
      <c r="BQ14" s="133">
        <v>0.5</v>
      </c>
      <c r="BR14" s="133">
        <v>0</v>
      </c>
      <c r="BS14" s="133">
        <v>0</v>
      </c>
      <c r="BT14" s="133">
        <v>0</v>
      </c>
      <c r="BU14" s="133">
        <v>0</v>
      </c>
      <c r="BV14" s="133">
        <v>0</v>
      </c>
      <c r="BW14" s="133">
        <v>0</v>
      </c>
      <c r="BX14" s="133">
        <v>0</v>
      </c>
      <c r="BY14" s="133">
        <v>3</v>
      </c>
      <c r="BZ14" s="133">
        <v>0</v>
      </c>
      <c r="CA14" s="133">
        <v>0</v>
      </c>
      <c r="CB14" s="133">
        <v>1.5</v>
      </c>
      <c r="CC14" s="133">
        <v>0</v>
      </c>
      <c r="CD14" s="133">
        <v>0</v>
      </c>
      <c r="CE14" s="133">
        <v>0</v>
      </c>
      <c r="CF14" s="133">
        <v>0</v>
      </c>
      <c r="CG14" s="133">
        <v>0</v>
      </c>
      <c r="CH14" s="133">
        <v>0</v>
      </c>
      <c r="CI14" s="133">
        <v>0</v>
      </c>
      <c r="CJ14" s="133">
        <v>1</v>
      </c>
      <c r="CK14" s="133">
        <v>0</v>
      </c>
      <c r="CL14" s="133">
        <v>0</v>
      </c>
      <c r="CM14" s="133">
        <v>0</v>
      </c>
      <c r="CN14" s="133">
        <v>5</v>
      </c>
      <c r="CO14" s="133">
        <v>2</v>
      </c>
      <c r="CP14" s="133">
        <v>0</v>
      </c>
      <c r="CQ14" s="133">
        <v>0</v>
      </c>
      <c r="CR14" s="133">
        <v>0</v>
      </c>
      <c r="CS14" s="133">
        <v>0</v>
      </c>
      <c r="CT14" s="133">
        <v>0</v>
      </c>
      <c r="CU14" s="133">
        <v>0</v>
      </c>
      <c r="CV14" s="133">
        <v>0</v>
      </c>
      <c r="CW14" s="133">
        <v>0</v>
      </c>
      <c r="CX14" s="133">
        <v>0</v>
      </c>
      <c r="CY14" s="133">
        <v>0</v>
      </c>
      <c r="CZ14" s="133">
        <v>0</v>
      </c>
      <c r="DA14" s="133">
        <v>0</v>
      </c>
      <c r="DB14" s="133">
        <v>0</v>
      </c>
      <c r="DC14" s="133">
        <v>0</v>
      </c>
      <c r="DD14" s="133">
        <v>0</v>
      </c>
      <c r="DE14" s="133">
        <v>0</v>
      </c>
      <c r="DF14" s="133">
        <v>4</v>
      </c>
      <c r="DG14" s="133">
        <v>0</v>
      </c>
      <c r="DH14" s="133">
        <v>0</v>
      </c>
      <c r="DI14" s="133">
        <v>0</v>
      </c>
      <c r="DJ14" s="133">
        <v>0</v>
      </c>
      <c r="DK14" s="133">
        <v>0</v>
      </c>
      <c r="DL14" s="133">
        <v>0</v>
      </c>
      <c r="DM14" s="133">
        <v>0</v>
      </c>
      <c r="DN14" s="133">
        <v>0</v>
      </c>
      <c r="DO14" s="133">
        <v>1</v>
      </c>
      <c r="DP14" s="133">
        <v>0</v>
      </c>
      <c r="DQ14" s="133">
        <v>0</v>
      </c>
      <c r="DR14" s="133">
        <v>0</v>
      </c>
      <c r="DS14" s="133">
        <v>0</v>
      </c>
      <c r="DT14" s="133">
        <v>0</v>
      </c>
      <c r="DU14" s="133">
        <v>0</v>
      </c>
      <c r="DV14" s="133">
        <v>0</v>
      </c>
      <c r="DW14" s="133">
        <v>0</v>
      </c>
      <c r="DX14" s="133">
        <v>0</v>
      </c>
      <c r="DY14" s="133">
        <v>0</v>
      </c>
      <c r="DZ14" s="133">
        <v>0</v>
      </c>
      <c r="EA14" s="133">
        <v>0</v>
      </c>
      <c r="EB14" s="133">
        <v>0</v>
      </c>
      <c r="EC14" s="133">
        <v>0</v>
      </c>
      <c r="ED14" s="133">
        <v>0</v>
      </c>
      <c r="EE14" s="133">
        <v>0</v>
      </c>
      <c r="EF14" s="133">
        <v>0</v>
      </c>
      <c r="EG14" s="133">
        <v>0</v>
      </c>
      <c r="EH14" s="133">
        <v>0</v>
      </c>
      <c r="EI14" s="133">
        <v>1</v>
      </c>
      <c r="EJ14" s="133">
        <v>1</v>
      </c>
      <c r="EK14" s="133">
        <v>0</v>
      </c>
      <c r="EL14" s="133">
        <v>0</v>
      </c>
      <c r="EM14" s="133">
        <v>0</v>
      </c>
      <c r="EN14" s="133">
        <v>0</v>
      </c>
      <c r="EO14" s="133">
        <v>0</v>
      </c>
      <c r="EP14" s="133">
        <v>0</v>
      </c>
      <c r="EQ14" s="133">
        <v>0</v>
      </c>
      <c r="ER14" s="133">
        <v>0</v>
      </c>
      <c r="ES14" s="133">
        <v>0</v>
      </c>
      <c r="ET14" s="133">
        <v>0</v>
      </c>
      <c r="EU14" s="133">
        <v>0</v>
      </c>
      <c r="EV14" s="133">
        <v>0</v>
      </c>
      <c r="EW14" s="133">
        <v>0</v>
      </c>
      <c r="EX14" s="133">
        <v>0</v>
      </c>
      <c r="EY14" s="133">
        <v>0</v>
      </c>
      <c r="EZ14" s="133">
        <v>0</v>
      </c>
      <c r="FA14" s="133">
        <v>0</v>
      </c>
      <c r="FB14" s="133">
        <v>0</v>
      </c>
      <c r="FC14" s="133">
        <v>0</v>
      </c>
      <c r="FD14" s="133">
        <v>0</v>
      </c>
      <c r="FE14" s="133">
        <v>0</v>
      </c>
      <c r="FF14" s="133">
        <v>0</v>
      </c>
      <c r="FG14" s="133">
        <v>0</v>
      </c>
      <c r="FH14" s="133">
        <v>0</v>
      </c>
      <c r="FI14" s="133">
        <v>0</v>
      </c>
      <c r="FJ14" s="133">
        <v>0</v>
      </c>
      <c r="FK14" s="133">
        <v>0</v>
      </c>
      <c r="FL14" s="133">
        <v>0</v>
      </c>
      <c r="FM14" s="133">
        <v>0</v>
      </c>
      <c r="FN14" s="133">
        <v>0</v>
      </c>
      <c r="FO14" s="133">
        <v>0</v>
      </c>
      <c r="FP14" s="133">
        <v>0</v>
      </c>
      <c r="FQ14" s="133">
        <v>0</v>
      </c>
      <c r="FR14" s="133">
        <v>0</v>
      </c>
      <c r="FS14" s="133">
        <v>0</v>
      </c>
      <c r="FT14" s="133">
        <v>0</v>
      </c>
      <c r="FU14" s="133">
        <v>0</v>
      </c>
      <c r="FV14" s="133">
        <v>0</v>
      </c>
      <c r="FW14" s="133">
        <v>0</v>
      </c>
      <c r="FX14" s="133">
        <v>0</v>
      </c>
      <c r="FY14" s="18"/>
      <c r="FZ14" s="12">
        <f>SUM(C14:FY14)</f>
        <v>63</v>
      </c>
      <c r="GA14" s="12"/>
      <c r="GB14" s="12"/>
      <c r="GC14" s="12"/>
      <c r="GD14" s="12"/>
      <c r="GE14" s="12"/>
      <c r="GF14" s="12"/>
      <c r="GG14" s="2"/>
      <c r="GH14" s="2"/>
      <c r="GI14" s="113"/>
      <c r="GJ14" s="113"/>
      <c r="GK14" s="113"/>
      <c r="GL14" s="113"/>
      <c r="GM14" s="113"/>
      <c r="GN14" s="131"/>
      <c r="GO14" s="131"/>
      <c r="GP14" s="131"/>
      <c r="GQ14" s="131"/>
      <c r="GR14" s="131"/>
      <c r="GS14" s="131"/>
      <c r="GT14" s="131"/>
      <c r="GU14" s="131"/>
      <c r="GV14" s="131"/>
      <c r="GW14" s="131"/>
      <c r="GX14" s="131"/>
      <c r="GY14" s="131"/>
      <c r="GZ14" s="131"/>
      <c r="HA14" s="131"/>
      <c r="HB14" s="131"/>
      <c r="HC14" s="131"/>
      <c r="HD14" s="131"/>
      <c r="HE14" s="131"/>
      <c r="HF14" s="131"/>
      <c r="HG14" s="131"/>
      <c r="HH14" s="131"/>
      <c r="HI14" s="131"/>
      <c r="HJ14" s="131"/>
      <c r="HK14" s="131"/>
      <c r="HL14" s="131"/>
      <c r="HM14" s="131"/>
      <c r="HN14" s="131"/>
      <c r="HO14" s="131"/>
      <c r="HP14" s="131"/>
      <c r="HQ14" s="131"/>
      <c r="HR14" s="131"/>
      <c r="HS14" s="131"/>
      <c r="HT14" s="131"/>
      <c r="HU14" s="131"/>
      <c r="HV14" s="131"/>
      <c r="HW14" s="131"/>
      <c r="HX14" s="131"/>
      <c r="HY14" s="131"/>
      <c r="HZ14" s="131"/>
      <c r="IA14" s="131"/>
      <c r="IB14" s="131"/>
      <c r="IC14" s="131"/>
      <c r="ID14" s="131"/>
      <c r="IE14" s="131"/>
      <c r="IF14" s="131"/>
      <c r="IG14" s="131"/>
      <c r="IH14" s="131"/>
      <c r="II14" s="131"/>
      <c r="IJ14" s="131"/>
      <c r="IK14" s="131"/>
      <c r="IL14" s="131"/>
      <c r="IM14" s="131"/>
      <c r="IN14" s="131"/>
      <c r="IO14" s="131"/>
      <c r="IP14" s="131"/>
      <c r="IQ14" s="131"/>
      <c r="IR14" s="131"/>
      <c r="IS14" s="131"/>
      <c r="IT14" s="131"/>
      <c r="IU14" s="131"/>
      <c r="IV14" s="131"/>
    </row>
    <row r="15" spans="1:256" x14ac:dyDescent="0.35">
      <c r="A15" s="112" t="s">
        <v>433</v>
      </c>
      <c r="B15" s="113" t="s">
        <v>1031</v>
      </c>
      <c r="C15" s="132">
        <v>4</v>
      </c>
      <c r="D15" s="133">
        <v>58</v>
      </c>
      <c r="E15" s="133">
        <v>11</v>
      </c>
      <c r="F15" s="133">
        <v>11</v>
      </c>
      <c r="G15" s="133">
        <v>1</v>
      </c>
      <c r="H15" s="133">
        <v>1</v>
      </c>
      <c r="I15" s="133">
        <v>9</v>
      </c>
      <c r="J15" s="133">
        <v>0</v>
      </c>
      <c r="K15" s="133">
        <v>0</v>
      </c>
      <c r="L15" s="133">
        <v>23</v>
      </c>
      <c r="M15" s="133">
        <v>14</v>
      </c>
      <c r="N15" s="133">
        <v>159.5</v>
      </c>
      <c r="O15" s="133">
        <v>98</v>
      </c>
      <c r="P15" s="133">
        <v>0</v>
      </c>
      <c r="Q15" s="133">
        <v>209</v>
      </c>
      <c r="R15" s="133">
        <v>1</v>
      </c>
      <c r="S15" s="133">
        <v>0</v>
      </c>
      <c r="T15" s="133">
        <v>0</v>
      </c>
      <c r="U15" s="133">
        <v>0</v>
      </c>
      <c r="V15" s="133">
        <v>0</v>
      </c>
      <c r="W15" s="133">
        <v>1</v>
      </c>
      <c r="X15" s="133">
        <v>0</v>
      </c>
      <c r="Y15" s="133">
        <v>0</v>
      </c>
      <c r="Z15" s="133">
        <v>0</v>
      </c>
      <c r="AA15" s="133">
        <v>37</v>
      </c>
      <c r="AB15" s="133">
        <v>46.5</v>
      </c>
      <c r="AC15" s="133">
        <v>0</v>
      </c>
      <c r="AD15" s="133">
        <v>6.5</v>
      </c>
      <c r="AE15" s="133">
        <v>0</v>
      </c>
      <c r="AF15" s="133">
        <v>0</v>
      </c>
      <c r="AG15" s="133">
        <v>0</v>
      </c>
      <c r="AH15" s="133">
        <v>0</v>
      </c>
      <c r="AI15" s="133">
        <v>0</v>
      </c>
      <c r="AJ15" s="133">
        <v>0</v>
      </c>
      <c r="AK15" s="133">
        <v>0</v>
      </c>
      <c r="AL15" s="133">
        <v>0</v>
      </c>
      <c r="AM15" s="133">
        <v>0</v>
      </c>
      <c r="AN15" s="133">
        <v>1</v>
      </c>
      <c r="AO15" s="133">
        <v>0</v>
      </c>
      <c r="AP15" s="133">
        <v>191</v>
      </c>
      <c r="AQ15" s="133">
        <v>0</v>
      </c>
      <c r="AR15" s="133">
        <v>155</v>
      </c>
      <c r="AS15" s="133">
        <v>16</v>
      </c>
      <c r="AT15" s="133">
        <v>3</v>
      </c>
      <c r="AU15" s="133">
        <v>0</v>
      </c>
      <c r="AV15" s="133">
        <v>0</v>
      </c>
      <c r="AW15" s="133">
        <v>2</v>
      </c>
      <c r="AX15" s="133">
        <v>0</v>
      </c>
      <c r="AY15" s="133">
        <v>0</v>
      </c>
      <c r="AZ15" s="133">
        <v>1</v>
      </c>
      <c r="BA15" s="133">
        <v>0.5</v>
      </c>
      <c r="BB15" s="133">
        <v>9</v>
      </c>
      <c r="BC15" s="133">
        <v>30</v>
      </c>
      <c r="BD15" s="133">
        <v>4</v>
      </c>
      <c r="BE15" s="133">
        <v>0</v>
      </c>
      <c r="BF15" s="133">
        <v>31.5</v>
      </c>
      <c r="BG15" s="133">
        <v>0</v>
      </c>
      <c r="BH15" s="133">
        <v>12</v>
      </c>
      <c r="BI15" s="133">
        <v>0</v>
      </c>
      <c r="BJ15" s="133">
        <v>15.5</v>
      </c>
      <c r="BK15" s="133">
        <v>83</v>
      </c>
      <c r="BL15" s="133">
        <v>2.5</v>
      </c>
      <c r="BM15" s="133">
        <v>18.5</v>
      </c>
      <c r="BN15" s="133">
        <v>33.5</v>
      </c>
      <c r="BO15" s="133">
        <v>3</v>
      </c>
      <c r="BP15" s="133">
        <v>0</v>
      </c>
      <c r="BQ15" s="133">
        <v>2</v>
      </c>
      <c r="BR15" s="133">
        <v>0</v>
      </c>
      <c r="BS15" s="133">
        <v>0</v>
      </c>
      <c r="BT15" s="133">
        <v>0</v>
      </c>
      <c r="BU15" s="133">
        <v>0</v>
      </c>
      <c r="BV15" s="133">
        <v>0</v>
      </c>
      <c r="BW15" s="133">
        <v>0</v>
      </c>
      <c r="BX15" s="133">
        <v>0</v>
      </c>
      <c r="BY15" s="133">
        <v>0</v>
      </c>
      <c r="BZ15" s="133">
        <v>0</v>
      </c>
      <c r="CA15" s="133">
        <v>0</v>
      </c>
      <c r="CB15" s="133">
        <v>235</v>
      </c>
      <c r="CC15" s="133">
        <v>0</v>
      </c>
      <c r="CD15" s="133">
        <v>0</v>
      </c>
      <c r="CE15" s="133">
        <v>0</v>
      </c>
      <c r="CF15" s="133">
        <v>0</v>
      </c>
      <c r="CG15" s="133">
        <v>0</v>
      </c>
      <c r="CH15" s="133">
        <v>0</v>
      </c>
      <c r="CI15" s="133">
        <v>0</v>
      </c>
      <c r="CJ15" s="133">
        <v>0</v>
      </c>
      <c r="CK15" s="133">
        <v>0</v>
      </c>
      <c r="CL15" s="133">
        <v>4</v>
      </c>
      <c r="CM15" s="133">
        <v>0</v>
      </c>
      <c r="CN15" s="133">
        <v>232</v>
      </c>
      <c r="CO15" s="133">
        <v>69.5</v>
      </c>
      <c r="CP15" s="133">
        <v>3</v>
      </c>
      <c r="CQ15" s="133">
        <v>0</v>
      </c>
      <c r="CR15" s="133">
        <v>0</v>
      </c>
      <c r="CS15" s="133">
        <v>0</v>
      </c>
      <c r="CT15" s="133">
        <v>0</v>
      </c>
      <c r="CU15" s="133">
        <v>2</v>
      </c>
      <c r="CV15" s="133">
        <v>0</v>
      </c>
      <c r="CW15" s="133">
        <v>0</v>
      </c>
      <c r="CX15" s="133">
        <v>0</v>
      </c>
      <c r="CY15" s="133">
        <v>0</v>
      </c>
      <c r="CZ15" s="133">
        <v>0</v>
      </c>
      <c r="DA15" s="133">
        <v>0</v>
      </c>
      <c r="DB15" s="133">
        <v>0</v>
      </c>
      <c r="DC15" s="133">
        <v>0</v>
      </c>
      <c r="DD15" s="133">
        <v>0</v>
      </c>
      <c r="DE15" s="133">
        <v>0</v>
      </c>
      <c r="DF15" s="133">
        <v>18.5</v>
      </c>
      <c r="DG15" s="133">
        <v>0</v>
      </c>
      <c r="DH15" s="133">
        <v>0</v>
      </c>
      <c r="DI15" s="133">
        <v>0</v>
      </c>
      <c r="DJ15" s="133">
        <v>0</v>
      </c>
      <c r="DK15" s="133">
        <v>0</v>
      </c>
      <c r="DL15" s="133">
        <v>0</v>
      </c>
      <c r="DM15" s="133">
        <v>0</v>
      </c>
      <c r="DN15" s="133">
        <v>1</v>
      </c>
      <c r="DO15" s="133">
        <v>0</v>
      </c>
      <c r="DP15" s="133">
        <v>0</v>
      </c>
      <c r="DQ15" s="133">
        <v>1</v>
      </c>
      <c r="DR15" s="133">
        <v>0</v>
      </c>
      <c r="DS15" s="133">
        <v>0</v>
      </c>
      <c r="DT15" s="133">
        <v>0</v>
      </c>
      <c r="DU15" s="133">
        <v>0</v>
      </c>
      <c r="DV15" s="133">
        <v>0</v>
      </c>
      <c r="DW15" s="133">
        <v>0</v>
      </c>
      <c r="DX15" s="133">
        <v>0</v>
      </c>
      <c r="DY15" s="133">
        <v>0</v>
      </c>
      <c r="DZ15" s="133">
        <v>1</v>
      </c>
      <c r="EA15" s="133">
        <v>0</v>
      </c>
      <c r="EB15" s="133">
        <v>0</v>
      </c>
      <c r="EC15" s="133">
        <v>0</v>
      </c>
      <c r="ED15" s="133">
        <v>0</v>
      </c>
      <c r="EE15" s="133">
        <v>0</v>
      </c>
      <c r="EF15" s="133">
        <v>2</v>
      </c>
      <c r="EG15" s="133">
        <v>0</v>
      </c>
      <c r="EH15" s="133">
        <v>0</v>
      </c>
      <c r="EI15" s="133">
        <v>24.5</v>
      </c>
      <c r="EJ15" s="133">
        <v>26</v>
      </c>
      <c r="EK15" s="133">
        <v>0</v>
      </c>
      <c r="EL15" s="133">
        <v>0</v>
      </c>
      <c r="EM15" s="133">
        <v>0</v>
      </c>
      <c r="EN15" s="133">
        <v>0</v>
      </c>
      <c r="EO15" s="133">
        <v>0</v>
      </c>
      <c r="EP15" s="133">
        <v>0</v>
      </c>
      <c r="EQ15" s="133">
        <v>2</v>
      </c>
      <c r="ER15" s="133">
        <v>2</v>
      </c>
      <c r="ES15" s="133">
        <v>0</v>
      </c>
      <c r="ET15" s="133">
        <v>0</v>
      </c>
      <c r="EU15" s="133">
        <v>0</v>
      </c>
      <c r="EV15" s="133">
        <v>0</v>
      </c>
      <c r="EW15" s="133">
        <v>0</v>
      </c>
      <c r="EX15" s="133">
        <v>0</v>
      </c>
      <c r="EY15" s="133">
        <v>0</v>
      </c>
      <c r="EZ15" s="133">
        <v>0</v>
      </c>
      <c r="FA15" s="133">
        <v>12</v>
      </c>
      <c r="FB15" s="133">
        <v>0</v>
      </c>
      <c r="FC15" s="133">
        <v>4</v>
      </c>
      <c r="FD15" s="133">
        <v>0</v>
      </c>
      <c r="FE15" s="133">
        <v>0</v>
      </c>
      <c r="FF15" s="133">
        <v>0</v>
      </c>
      <c r="FG15" s="133">
        <v>0</v>
      </c>
      <c r="FH15" s="133">
        <v>0</v>
      </c>
      <c r="FI15" s="133">
        <v>0</v>
      </c>
      <c r="FJ15" s="133">
        <v>0</v>
      </c>
      <c r="FK15" s="133">
        <v>0</v>
      </c>
      <c r="FL15" s="133">
        <v>0</v>
      </c>
      <c r="FM15" s="133">
        <v>0</v>
      </c>
      <c r="FN15" s="133">
        <v>15.5</v>
      </c>
      <c r="FO15" s="133">
        <v>0</v>
      </c>
      <c r="FP15" s="133">
        <v>0</v>
      </c>
      <c r="FQ15" s="133">
        <v>0</v>
      </c>
      <c r="FR15" s="133">
        <v>0</v>
      </c>
      <c r="FS15" s="133">
        <v>0</v>
      </c>
      <c r="FT15" s="133">
        <v>0</v>
      </c>
      <c r="FU15" s="133">
        <v>0</v>
      </c>
      <c r="FV15" s="133">
        <v>1</v>
      </c>
      <c r="FW15" s="133">
        <v>2</v>
      </c>
      <c r="FX15" s="133">
        <v>0</v>
      </c>
      <c r="FY15" s="18"/>
      <c r="FZ15" s="12">
        <f>SUM(C15:FY15)</f>
        <v>1962.5</v>
      </c>
      <c r="GA15" s="12"/>
      <c r="GB15" s="12"/>
      <c r="GC15" s="12"/>
      <c r="GD15" s="12"/>
      <c r="GE15" s="12"/>
      <c r="GF15" s="12"/>
      <c r="GG15" s="2"/>
      <c r="GH15" s="2"/>
      <c r="GI15" s="113"/>
      <c r="GJ15" s="113"/>
      <c r="GK15" s="113"/>
      <c r="GL15" s="113"/>
      <c r="GM15" s="113"/>
      <c r="GN15" s="131"/>
      <c r="GO15" s="131"/>
      <c r="GP15" s="131"/>
      <c r="GQ15" s="131"/>
      <c r="GR15" s="131"/>
      <c r="GS15" s="131"/>
      <c r="GT15" s="131"/>
      <c r="GU15" s="131"/>
      <c r="GV15" s="131"/>
      <c r="GW15" s="131"/>
      <c r="GX15" s="131"/>
      <c r="GY15" s="131"/>
      <c r="GZ15" s="131"/>
      <c r="HA15" s="131"/>
      <c r="HB15" s="131"/>
      <c r="HC15" s="131"/>
      <c r="HD15" s="131"/>
      <c r="HE15" s="131"/>
      <c r="HF15" s="131"/>
      <c r="HG15" s="131"/>
      <c r="HH15" s="131"/>
      <c r="HI15" s="131"/>
      <c r="HJ15" s="131"/>
      <c r="HK15" s="131"/>
      <c r="HL15" s="131"/>
      <c r="HM15" s="131"/>
      <c r="HN15" s="131"/>
      <c r="HO15" s="131"/>
      <c r="HP15" s="131"/>
      <c r="HQ15" s="131"/>
      <c r="HR15" s="131"/>
      <c r="HS15" s="131"/>
      <c r="HT15" s="131"/>
      <c r="HU15" s="131"/>
      <c r="HV15" s="131"/>
      <c r="HW15" s="131"/>
      <c r="HX15" s="131"/>
      <c r="HY15" s="131"/>
      <c r="HZ15" s="131"/>
      <c r="IA15" s="131"/>
      <c r="IB15" s="131"/>
      <c r="IC15" s="131"/>
      <c r="ID15" s="131"/>
      <c r="IE15" s="131"/>
      <c r="IF15" s="131"/>
      <c r="IG15" s="131"/>
      <c r="IH15" s="131"/>
      <c r="II15" s="131"/>
      <c r="IJ15" s="131"/>
      <c r="IK15" s="131"/>
      <c r="IL15" s="131"/>
      <c r="IM15" s="131"/>
      <c r="IN15" s="131"/>
      <c r="IO15" s="131"/>
      <c r="IP15" s="131"/>
      <c r="IQ15" s="131"/>
      <c r="IR15" s="131"/>
      <c r="IS15" s="131"/>
      <c r="IT15" s="131"/>
      <c r="IU15" s="131"/>
      <c r="IV15" s="131"/>
    </row>
    <row r="16" spans="1:256" x14ac:dyDescent="0.35">
      <c r="A16" s="112" t="s">
        <v>434</v>
      </c>
      <c r="B16" s="113" t="s">
        <v>772</v>
      </c>
      <c r="C16" s="12">
        <f>ROUND(C11-C12-C13-C15,1)</f>
        <v>6364.5</v>
      </c>
      <c r="D16" s="12">
        <f t="shared" ref="D16:BO16" si="4">ROUND(D11-D12-D13-D15,1)</f>
        <v>32089</v>
      </c>
      <c r="E16" s="12">
        <f t="shared" si="4"/>
        <v>4691</v>
      </c>
      <c r="F16" s="12">
        <f t="shared" si="4"/>
        <v>21462.5</v>
      </c>
      <c r="G16" s="12">
        <f t="shared" si="4"/>
        <v>1844</v>
      </c>
      <c r="H16" s="12">
        <f t="shared" si="4"/>
        <v>1070</v>
      </c>
      <c r="I16" s="12">
        <f t="shared" si="4"/>
        <v>7027</v>
      </c>
      <c r="J16" s="12">
        <f t="shared" si="4"/>
        <v>1988</v>
      </c>
      <c r="K16" s="12">
        <f t="shared" si="4"/>
        <v>248.5</v>
      </c>
      <c r="L16" s="12">
        <f t="shared" si="4"/>
        <v>2062</v>
      </c>
      <c r="M16" s="12">
        <f t="shared" si="4"/>
        <v>839</v>
      </c>
      <c r="N16" s="12">
        <f t="shared" si="4"/>
        <v>49557</v>
      </c>
      <c r="O16" s="12">
        <f t="shared" si="4"/>
        <v>12263.5</v>
      </c>
      <c r="P16" s="12">
        <f t="shared" si="4"/>
        <v>313</v>
      </c>
      <c r="Q16" s="12">
        <f t="shared" si="4"/>
        <v>37352</v>
      </c>
      <c r="R16" s="12">
        <f t="shared" si="4"/>
        <v>481</v>
      </c>
      <c r="S16" s="12">
        <f t="shared" si="4"/>
        <v>1545.5</v>
      </c>
      <c r="T16" s="12">
        <f t="shared" si="4"/>
        <v>160</v>
      </c>
      <c r="U16" s="12">
        <f t="shared" si="4"/>
        <v>54</v>
      </c>
      <c r="V16" s="12">
        <f t="shared" si="4"/>
        <v>253</v>
      </c>
      <c r="W16" s="12">
        <f t="shared" si="4"/>
        <v>46</v>
      </c>
      <c r="X16" s="12">
        <f t="shared" si="4"/>
        <v>37.5</v>
      </c>
      <c r="Y16" s="12">
        <f t="shared" si="4"/>
        <v>397</v>
      </c>
      <c r="Z16" s="12">
        <f t="shared" si="4"/>
        <v>231</v>
      </c>
      <c r="AA16" s="12">
        <f t="shared" si="4"/>
        <v>30254.5</v>
      </c>
      <c r="AB16" s="12">
        <f t="shared" si="4"/>
        <v>26514</v>
      </c>
      <c r="AC16" s="12">
        <f t="shared" si="4"/>
        <v>847.5</v>
      </c>
      <c r="AD16" s="12">
        <f t="shared" si="4"/>
        <v>1281</v>
      </c>
      <c r="AE16" s="12">
        <f t="shared" si="4"/>
        <v>97</v>
      </c>
      <c r="AF16" s="12">
        <f t="shared" si="4"/>
        <v>164</v>
      </c>
      <c r="AG16" s="12">
        <f t="shared" si="4"/>
        <v>585.5</v>
      </c>
      <c r="AH16" s="12">
        <f t="shared" si="4"/>
        <v>908</v>
      </c>
      <c r="AI16" s="12">
        <f t="shared" si="4"/>
        <v>383</v>
      </c>
      <c r="AJ16" s="12">
        <f t="shared" si="4"/>
        <v>181.5</v>
      </c>
      <c r="AK16" s="12">
        <f t="shared" si="4"/>
        <v>162.5</v>
      </c>
      <c r="AL16" s="12">
        <f t="shared" si="4"/>
        <v>288.5</v>
      </c>
      <c r="AM16" s="12">
        <f t="shared" si="4"/>
        <v>306</v>
      </c>
      <c r="AN16" s="12">
        <f t="shared" si="4"/>
        <v>267</v>
      </c>
      <c r="AO16" s="12">
        <f t="shared" si="4"/>
        <v>3681</v>
      </c>
      <c r="AP16" s="12">
        <f t="shared" si="4"/>
        <v>83522.5</v>
      </c>
      <c r="AQ16" s="12">
        <f t="shared" si="4"/>
        <v>251</v>
      </c>
      <c r="AR16" s="12">
        <f t="shared" si="4"/>
        <v>57312</v>
      </c>
      <c r="AS16" s="12">
        <f t="shared" si="4"/>
        <v>5954.5</v>
      </c>
      <c r="AT16" s="12">
        <f t="shared" si="4"/>
        <v>2358</v>
      </c>
      <c r="AU16" s="12">
        <f t="shared" si="4"/>
        <v>268</v>
      </c>
      <c r="AV16" s="12">
        <f t="shared" si="4"/>
        <v>296</v>
      </c>
      <c r="AW16" s="12">
        <f t="shared" si="4"/>
        <v>255</v>
      </c>
      <c r="AX16" s="12">
        <f t="shared" si="4"/>
        <v>81</v>
      </c>
      <c r="AY16" s="12">
        <f t="shared" si="4"/>
        <v>391.5</v>
      </c>
      <c r="AZ16" s="12">
        <f t="shared" si="4"/>
        <v>11778.5</v>
      </c>
      <c r="BA16" s="12">
        <f t="shared" si="4"/>
        <v>8849.5</v>
      </c>
      <c r="BB16" s="12">
        <f t="shared" si="4"/>
        <v>7441</v>
      </c>
      <c r="BC16" s="12">
        <f t="shared" si="4"/>
        <v>20968.5</v>
      </c>
      <c r="BD16" s="12">
        <f t="shared" si="4"/>
        <v>3633.5</v>
      </c>
      <c r="BE16" s="12">
        <f t="shared" si="4"/>
        <v>1092</v>
      </c>
      <c r="BF16" s="12">
        <f t="shared" si="4"/>
        <v>24344</v>
      </c>
      <c r="BG16" s="12">
        <f t="shared" si="4"/>
        <v>919.5</v>
      </c>
      <c r="BH16" s="12">
        <f t="shared" si="4"/>
        <v>534</v>
      </c>
      <c r="BI16" s="12">
        <f t="shared" si="4"/>
        <v>254.5</v>
      </c>
      <c r="BJ16" s="12">
        <f t="shared" si="4"/>
        <v>6294</v>
      </c>
      <c r="BK16" s="12">
        <f t="shared" si="4"/>
        <v>21812.5</v>
      </c>
      <c r="BL16" s="12">
        <f t="shared" si="4"/>
        <v>69.5</v>
      </c>
      <c r="BM16" s="12">
        <f t="shared" si="4"/>
        <v>330.5</v>
      </c>
      <c r="BN16" s="12">
        <f t="shared" si="4"/>
        <v>2993</v>
      </c>
      <c r="BO16" s="12">
        <f t="shared" si="4"/>
        <v>1186</v>
      </c>
      <c r="BP16" s="12">
        <f t="shared" ref="BP16:EA16" si="5">ROUND(BP11-BP12-BP13-BP15,1)</f>
        <v>137</v>
      </c>
      <c r="BQ16" s="12">
        <f t="shared" si="5"/>
        <v>5582</v>
      </c>
      <c r="BR16" s="12">
        <f t="shared" si="5"/>
        <v>4474.5</v>
      </c>
      <c r="BS16" s="12">
        <f t="shared" si="5"/>
        <v>1158</v>
      </c>
      <c r="BT16" s="12">
        <f t="shared" si="5"/>
        <v>353</v>
      </c>
      <c r="BU16" s="12">
        <f t="shared" si="5"/>
        <v>382</v>
      </c>
      <c r="BV16" s="12">
        <f t="shared" si="5"/>
        <v>1243</v>
      </c>
      <c r="BW16" s="12">
        <f t="shared" si="5"/>
        <v>2017.5</v>
      </c>
      <c r="BX16" s="12">
        <f t="shared" si="5"/>
        <v>57</v>
      </c>
      <c r="BY16" s="12">
        <f t="shared" si="5"/>
        <v>392.5</v>
      </c>
      <c r="BZ16" s="12">
        <f t="shared" si="5"/>
        <v>228</v>
      </c>
      <c r="CA16" s="12">
        <f t="shared" si="5"/>
        <v>141.5</v>
      </c>
      <c r="CB16" s="12">
        <f t="shared" si="5"/>
        <v>70207.5</v>
      </c>
      <c r="CC16" s="12">
        <f t="shared" si="5"/>
        <v>186</v>
      </c>
      <c r="CD16" s="12">
        <f t="shared" si="5"/>
        <v>30</v>
      </c>
      <c r="CE16" s="12">
        <f t="shared" si="5"/>
        <v>158</v>
      </c>
      <c r="CF16" s="12">
        <f t="shared" si="5"/>
        <v>100</v>
      </c>
      <c r="CG16" s="12">
        <f t="shared" si="5"/>
        <v>191</v>
      </c>
      <c r="CH16" s="12">
        <f t="shared" si="5"/>
        <v>90</v>
      </c>
      <c r="CI16" s="12">
        <f t="shared" si="5"/>
        <v>683</v>
      </c>
      <c r="CJ16" s="12">
        <f t="shared" si="5"/>
        <v>822.5</v>
      </c>
      <c r="CK16" s="12">
        <f t="shared" si="5"/>
        <v>4188.5</v>
      </c>
      <c r="CL16" s="12">
        <f t="shared" si="5"/>
        <v>1148</v>
      </c>
      <c r="CM16" s="12">
        <f t="shared" si="5"/>
        <v>675.5</v>
      </c>
      <c r="CN16" s="12">
        <f t="shared" si="5"/>
        <v>27905.5</v>
      </c>
      <c r="CO16" s="12">
        <f t="shared" si="5"/>
        <v>13919.5</v>
      </c>
      <c r="CP16" s="12">
        <f t="shared" si="5"/>
        <v>856.5</v>
      </c>
      <c r="CQ16" s="12">
        <f t="shared" si="5"/>
        <v>759</v>
      </c>
      <c r="CR16" s="12">
        <f t="shared" si="5"/>
        <v>195</v>
      </c>
      <c r="CS16" s="12">
        <f t="shared" si="5"/>
        <v>245.5</v>
      </c>
      <c r="CT16" s="12">
        <f t="shared" si="5"/>
        <v>112</v>
      </c>
      <c r="CU16" s="12">
        <f t="shared" si="5"/>
        <v>67</v>
      </c>
      <c r="CV16" s="12">
        <f t="shared" si="5"/>
        <v>24</v>
      </c>
      <c r="CW16" s="12">
        <f t="shared" si="5"/>
        <v>187</v>
      </c>
      <c r="CX16" s="12">
        <f t="shared" si="5"/>
        <v>457</v>
      </c>
      <c r="CY16" s="12">
        <f t="shared" si="5"/>
        <v>25</v>
      </c>
      <c r="CZ16" s="12">
        <f t="shared" si="5"/>
        <v>1768</v>
      </c>
      <c r="DA16" s="12">
        <f t="shared" si="5"/>
        <v>203.5</v>
      </c>
      <c r="DB16" s="12">
        <f t="shared" si="5"/>
        <v>310.5</v>
      </c>
      <c r="DC16" s="12">
        <f t="shared" si="5"/>
        <v>193</v>
      </c>
      <c r="DD16" s="12">
        <f t="shared" si="5"/>
        <v>174.5</v>
      </c>
      <c r="DE16" s="12">
        <f t="shared" si="5"/>
        <v>279.5</v>
      </c>
      <c r="DF16" s="12">
        <f t="shared" si="5"/>
        <v>18445.5</v>
      </c>
      <c r="DG16" s="12">
        <f t="shared" si="5"/>
        <v>93.5</v>
      </c>
      <c r="DH16" s="12">
        <f t="shared" si="5"/>
        <v>1684</v>
      </c>
      <c r="DI16" s="12">
        <f t="shared" si="5"/>
        <v>2289</v>
      </c>
      <c r="DJ16" s="12">
        <f t="shared" si="5"/>
        <v>600</v>
      </c>
      <c r="DK16" s="12">
        <f t="shared" si="5"/>
        <v>472.5</v>
      </c>
      <c r="DL16" s="12">
        <f t="shared" si="5"/>
        <v>5616</v>
      </c>
      <c r="DM16" s="12">
        <f t="shared" si="5"/>
        <v>235</v>
      </c>
      <c r="DN16" s="12">
        <f t="shared" si="5"/>
        <v>1294.5</v>
      </c>
      <c r="DO16" s="12">
        <f t="shared" si="5"/>
        <v>3290</v>
      </c>
      <c r="DP16" s="12">
        <f t="shared" si="5"/>
        <v>199</v>
      </c>
      <c r="DQ16" s="12">
        <f t="shared" si="5"/>
        <v>887</v>
      </c>
      <c r="DR16" s="12">
        <f t="shared" si="5"/>
        <v>1266</v>
      </c>
      <c r="DS16" s="12">
        <f t="shared" si="5"/>
        <v>545</v>
      </c>
      <c r="DT16" s="12">
        <f t="shared" si="5"/>
        <v>175</v>
      </c>
      <c r="DU16" s="12">
        <f t="shared" si="5"/>
        <v>346</v>
      </c>
      <c r="DV16" s="12">
        <f t="shared" si="5"/>
        <v>198</v>
      </c>
      <c r="DW16" s="12">
        <f t="shared" si="5"/>
        <v>285</v>
      </c>
      <c r="DX16" s="12">
        <f t="shared" si="5"/>
        <v>168</v>
      </c>
      <c r="DY16" s="12">
        <f t="shared" si="5"/>
        <v>280</v>
      </c>
      <c r="DZ16" s="12">
        <f t="shared" si="5"/>
        <v>606.5</v>
      </c>
      <c r="EA16" s="12">
        <f t="shared" si="5"/>
        <v>487.5</v>
      </c>
      <c r="EB16" s="12">
        <f t="shared" ref="EB16:FX16" si="6">ROUND(EB11-EB12-EB13-EB15,1)</f>
        <v>498</v>
      </c>
      <c r="EC16" s="12">
        <f t="shared" si="6"/>
        <v>260</v>
      </c>
      <c r="ED16" s="12">
        <f t="shared" si="6"/>
        <v>1546.5</v>
      </c>
      <c r="EE16" s="12">
        <f t="shared" si="6"/>
        <v>185.5</v>
      </c>
      <c r="EF16" s="12">
        <f t="shared" si="6"/>
        <v>1260</v>
      </c>
      <c r="EG16" s="12">
        <f t="shared" si="6"/>
        <v>250</v>
      </c>
      <c r="EH16" s="12">
        <f t="shared" si="6"/>
        <v>246</v>
      </c>
      <c r="EI16" s="12">
        <f t="shared" si="6"/>
        <v>13258.5</v>
      </c>
      <c r="EJ16" s="12">
        <f t="shared" si="6"/>
        <v>9752</v>
      </c>
      <c r="EK16" s="12">
        <f t="shared" si="6"/>
        <v>663.5</v>
      </c>
      <c r="EL16" s="12">
        <f t="shared" si="6"/>
        <v>447</v>
      </c>
      <c r="EM16" s="12">
        <f t="shared" si="6"/>
        <v>355</v>
      </c>
      <c r="EN16" s="12">
        <f t="shared" si="6"/>
        <v>876.5</v>
      </c>
      <c r="EO16" s="12">
        <f t="shared" si="6"/>
        <v>287</v>
      </c>
      <c r="EP16" s="12">
        <f t="shared" si="6"/>
        <v>428.5</v>
      </c>
      <c r="EQ16" s="12">
        <f t="shared" si="6"/>
        <v>2405</v>
      </c>
      <c r="ER16" s="12">
        <f t="shared" si="6"/>
        <v>306.5</v>
      </c>
      <c r="ES16" s="12">
        <f t="shared" si="6"/>
        <v>155.5</v>
      </c>
      <c r="ET16" s="12">
        <f t="shared" si="6"/>
        <v>197.5</v>
      </c>
      <c r="EU16" s="12">
        <f t="shared" si="6"/>
        <v>568</v>
      </c>
      <c r="EV16" s="12">
        <f t="shared" si="6"/>
        <v>66</v>
      </c>
      <c r="EW16" s="12">
        <f t="shared" si="6"/>
        <v>746.5</v>
      </c>
      <c r="EX16" s="12">
        <f t="shared" si="6"/>
        <v>173.5</v>
      </c>
      <c r="EY16" s="12">
        <f t="shared" si="6"/>
        <v>201</v>
      </c>
      <c r="EZ16" s="12">
        <f t="shared" si="6"/>
        <v>127</v>
      </c>
      <c r="FA16" s="12">
        <f t="shared" si="6"/>
        <v>3245</v>
      </c>
      <c r="FB16" s="12">
        <f t="shared" si="6"/>
        <v>275.5</v>
      </c>
      <c r="FC16" s="12">
        <f t="shared" si="6"/>
        <v>1640</v>
      </c>
      <c r="FD16" s="12">
        <f t="shared" si="6"/>
        <v>399</v>
      </c>
      <c r="FE16" s="12">
        <f t="shared" si="6"/>
        <v>70</v>
      </c>
      <c r="FF16" s="12">
        <f t="shared" si="6"/>
        <v>175</v>
      </c>
      <c r="FG16" s="12">
        <f t="shared" si="6"/>
        <v>114</v>
      </c>
      <c r="FH16" s="12">
        <f t="shared" si="6"/>
        <v>69</v>
      </c>
      <c r="FI16" s="12">
        <f t="shared" si="6"/>
        <v>1645</v>
      </c>
      <c r="FJ16" s="12">
        <f t="shared" si="6"/>
        <v>2016.5</v>
      </c>
      <c r="FK16" s="12">
        <f t="shared" si="6"/>
        <v>2482</v>
      </c>
      <c r="FL16" s="12">
        <f t="shared" si="6"/>
        <v>8537.5</v>
      </c>
      <c r="FM16" s="12">
        <f t="shared" si="6"/>
        <v>3981.5</v>
      </c>
      <c r="FN16" s="12">
        <f t="shared" si="6"/>
        <v>22420.5</v>
      </c>
      <c r="FO16" s="12">
        <f t="shared" si="6"/>
        <v>1117</v>
      </c>
      <c r="FP16" s="12">
        <f t="shared" si="6"/>
        <v>2341.5</v>
      </c>
      <c r="FQ16" s="12">
        <f t="shared" si="6"/>
        <v>982.5</v>
      </c>
      <c r="FR16" s="12">
        <f t="shared" si="6"/>
        <v>162.5</v>
      </c>
      <c r="FS16" s="12">
        <f t="shared" si="6"/>
        <v>160.5</v>
      </c>
      <c r="FT16" s="12">
        <f t="shared" si="6"/>
        <v>54</v>
      </c>
      <c r="FU16" s="12">
        <f t="shared" si="6"/>
        <v>760</v>
      </c>
      <c r="FV16" s="12">
        <f t="shared" si="6"/>
        <v>692</v>
      </c>
      <c r="FW16" s="12">
        <f t="shared" si="6"/>
        <v>128</v>
      </c>
      <c r="FX16" s="12">
        <f t="shared" si="6"/>
        <v>64</v>
      </c>
      <c r="FY16" s="12"/>
      <c r="FZ16" s="12">
        <f t="shared" si="0"/>
        <v>782071</v>
      </c>
      <c r="GA16" s="19"/>
      <c r="GB16" s="12">
        <f>FZ16-GA16</f>
        <v>782071</v>
      </c>
      <c r="GC16" s="12"/>
      <c r="GD16" s="12"/>
      <c r="GE16" s="12"/>
      <c r="GF16" s="12"/>
      <c r="GG16" s="2"/>
      <c r="GH16" s="2"/>
      <c r="GI16" s="113"/>
      <c r="GJ16" s="113"/>
      <c r="GK16" s="113"/>
      <c r="GL16" s="113"/>
      <c r="GM16" s="113"/>
      <c r="GN16" s="134"/>
      <c r="GO16" s="134"/>
    </row>
    <row r="17" spans="1:256" x14ac:dyDescent="0.35">
      <c r="A17" s="112" t="s">
        <v>435</v>
      </c>
      <c r="B17" s="126" t="s">
        <v>649</v>
      </c>
      <c r="C17" s="179">
        <v>2311</v>
      </c>
      <c r="D17" s="179">
        <v>9785</v>
      </c>
      <c r="E17" s="179">
        <v>2809</v>
      </c>
      <c r="F17" s="179">
        <v>3989</v>
      </c>
      <c r="G17" s="179">
        <v>189</v>
      </c>
      <c r="H17" s="179">
        <v>169</v>
      </c>
      <c r="I17" s="179">
        <v>4032</v>
      </c>
      <c r="J17" s="179">
        <v>831</v>
      </c>
      <c r="K17" s="179">
        <v>83</v>
      </c>
      <c r="L17" s="179">
        <v>732</v>
      </c>
      <c r="M17" s="179">
        <v>521</v>
      </c>
      <c r="N17" s="179">
        <v>8671</v>
      </c>
      <c r="O17" s="179">
        <v>1022</v>
      </c>
      <c r="P17" s="179">
        <v>65</v>
      </c>
      <c r="Q17" s="179">
        <v>17070</v>
      </c>
      <c r="R17" s="179">
        <v>839</v>
      </c>
      <c r="S17" s="179">
        <v>529</v>
      </c>
      <c r="T17" s="179">
        <v>57</v>
      </c>
      <c r="U17" s="179">
        <v>22</v>
      </c>
      <c r="V17" s="179">
        <v>100</v>
      </c>
      <c r="W17" s="179">
        <v>50</v>
      </c>
      <c r="X17" s="179">
        <v>14</v>
      </c>
      <c r="Y17" s="179">
        <v>276</v>
      </c>
      <c r="Z17" s="179">
        <v>60</v>
      </c>
      <c r="AA17" s="179">
        <v>5295</v>
      </c>
      <c r="AB17" s="179">
        <v>3397</v>
      </c>
      <c r="AC17" s="179">
        <v>123</v>
      </c>
      <c r="AD17" s="179">
        <v>283</v>
      </c>
      <c r="AE17" s="179">
        <v>20</v>
      </c>
      <c r="AF17" s="179">
        <v>34</v>
      </c>
      <c r="AG17" s="179">
        <v>74</v>
      </c>
      <c r="AH17" s="179">
        <v>356</v>
      </c>
      <c r="AI17" s="179">
        <v>129</v>
      </c>
      <c r="AJ17" s="179">
        <v>71</v>
      </c>
      <c r="AK17" s="179">
        <v>106</v>
      </c>
      <c r="AL17" s="179">
        <v>109</v>
      </c>
      <c r="AM17" s="179">
        <v>175</v>
      </c>
      <c r="AN17" s="179">
        <v>98</v>
      </c>
      <c r="AO17" s="179">
        <v>1189</v>
      </c>
      <c r="AP17" s="179">
        <v>30699</v>
      </c>
      <c r="AQ17" s="179">
        <v>74</v>
      </c>
      <c r="AR17" s="179">
        <v>3849</v>
      </c>
      <c r="AS17" s="179">
        <v>1103</v>
      </c>
      <c r="AT17" s="179">
        <v>221</v>
      </c>
      <c r="AU17" s="179">
        <v>48</v>
      </c>
      <c r="AV17" s="179">
        <v>107</v>
      </c>
      <c r="AW17" s="179">
        <v>42</v>
      </c>
      <c r="AX17" s="179">
        <v>0</v>
      </c>
      <c r="AY17" s="179">
        <v>133</v>
      </c>
      <c r="AZ17" s="179">
        <v>5157</v>
      </c>
      <c r="BA17" s="179">
        <v>2278</v>
      </c>
      <c r="BB17" s="179">
        <v>2184</v>
      </c>
      <c r="BC17" s="179">
        <v>8604</v>
      </c>
      <c r="BD17" s="179">
        <v>170</v>
      </c>
      <c r="BE17" s="179">
        <v>210</v>
      </c>
      <c r="BF17" s="179">
        <v>1507</v>
      </c>
      <c r="BG17" s="179">
        <v>224</v>
      </c>
      <c r="BH17" s="179">
        <v>65</v>
      </c>
      <c r="BI17" s="179">
        <v>101</v>
      </c>
      <c r="BJ17" s="179">
        <v>387</v>
      </c>
      <c r="BK17" s="179">
        <v>3764</v>
      </c>
      <c r="BL17" s="179">
        <v>24</v>
      </c>
      <c r="BM17" s="179">
        <v>92</v>
      </c>
      <c r="BN17" s="179">
        <v>1087</v>
      </c>
      <c r="BO17" s="179">
        <v>366</v>
      </c>
      <c r="BP17" s="179">
        <v>82</v>
      </c>
      <c r="BQ17" s="179">
        <v>1279</v>
      </c>
      <c r="BR17" s="179">
        <v>1093</v>
      </c>
      <c r="BS17" s="179">
        <v>465</v>
      </c>
      <c r="BT17" s="179">
        <v>61</v>
      </c>
      <c r="BU17" s="179">
        <v>78</v>
      </c>
      <c r="BV17" s="179">
        <v>206</v>
      </c>
      <c r="BW17" s="179">
        <v>217</v>
      </c>
      <c r="BX17" s="179">
        <v>14</v>
      </c>
      <c r="BY17" s="179">
        <v>256</v>
      </c>
      <c r="BZ17" s="179">
        <v>55</v>
      </c>
      <c r="CA17" s="179">
        <v>33</v>
      </c>
      <c r="CB17" s="179">
        <v>13384</v>
      </c>
      <c r="CC17" s="179">
        <v>49</v>
      </c>
      <c r="CD17" s="179">
        <v>7</v>
      </c>
      <c r="CE17" s="179">
        <v>25</v>
      </c>
      <c r="CF17" s="179">
        <v>41</v>
      </c>
      <c r="CG17" s="179">
        <v>63</v>
      </c>
      <c r="CH17" s="179">
        <v>36</v>
      </c>
      <c r="CI17" s="179">
        <v>281</v>
      </c>
      <c r="CJ17" s="179">
        <v>280</v>
      </c>
      <c r="CK17" s="179">
        <v>852</v>
      </c>
      <c r="CL17" s="179">
        <v>250</v>
      </c>
      <c r="CM17" s="179">
        <v>180</v>
      </c>
      <c r="CN17" s="179">
        <v>4931</v>
      </c>
      <c r="CO17" s="179">
        <v>2428</v>
      </c>
      <c r="CP17" s="179">
        <v>198</v>
      </c>
      <c r="CQ17" s="179">
        <v>352</v>
      </c>
      <c r="CR17" s="179">
        <v>62</v>
      </c>
      <c r="CS17" s="179">
        <v>80</v>
      </c>
      <c r="CT17" s="179">
        <v>54</v>
      </c>
      <c r="CU17" s="179">
        <v>68</v>
      </c>
      <c r="CV17" s="179">
        <v>3</v>
      </c>
      <c r="CW17" s="179">
        <v>53</v>
      </c>
      <c r="CX17" s="179">
        <v>117</v>
      </c>
      <c r="CY17" s="179">
        <v>13.2</v>
      </c>
      <c r="CZ17" s="179">
        <v>677</v>
      </c>
      <c r="DA17" s="179">
        <v>36</v>
      </c>
      <c r="DB17" s="179">
        <v>59</v>
      </c>
      <c r="DC17" s="179">
        <v>28</v>
      </c>
      <c r="DD17" s="179">
        <v>41</v>
      </c>
      <c r="DE17" s="179">
        <v>34</v>
      </c>
      <c r="DF17" s="179">
        <v>5994</v>
      </c>
      <c r="DG17" s="179">
        <v>20</v>
      </c>
      <c r="DH17" s="179">
        <v>548</v>
      </c>
      <c r="DI17" s="179">
        <v>1006</v>
      </c>
      <c r="DJ17" s="179">
        <v>126</v>
      </c>
      <c r="DK17" s="179">
        <v>132</v>
      </c>
      <c r="DL17" s="179">
        <v>1818</v>
      </c>
      <c r="DM17" s="179">
        <v>81</v>
      </c>
      <c r="DN17" s="179">
        <v>418</v>
      </c>
      <c r="DO17" s="179">
        <v>925</v>
      </c>
      <c r="DP17" s="179">
        <v>47</v>
      </c>
      <c r="DQ17" s="179">
        <v>162</v>
      </c>
      <c r="DR17" s="179">
        <v>640</v>
      </c>
      <c r="DS17" s="179">
        <v>342</v>
      </c>
      <c r="DT17" s="179">
        <v>72</v>
      </c>
      <c r="DU17" s="179">
        <v>128</v>
      </c>
      <c r="DV17" s="179">
        <v>56</v>
      </c>
      <c r="DW17" s="179">
        <v>91</v>
      </c>
      <c r="DX17" s="179">
        <v>24</v>
      </c>
      <c r="DY17" s="179">
        <v>27</v>
      </c>
      <c r="DZ17" s="179">
        <v>74</v>
      </c>
      <c r="EA17" s="179">
        <v>130</v>
      </c>
      <c r="EB17" s="179">
        <v>172</v>
      </c>
      <c r="EC17" s="179">
        <v>68</v>
      </c>
      <c r="ED17" s="179">
        <v>24</v>
      </c>
      <c r="EE17" s="179">
        <v>69</v>
      </c>
      <c r="EF17" s="179">
        <v>603</v>
      </c>
      <c r="EG17" s="179">
        <v>100</v>
      </c>
      <c r="EH17" s="179">
        <v>68</v>
      </c>
      <c r="EI17" s="179">
        <v>6981</v>
      </c>
      <c r="EJ17" s="179">
        <v>2957</v>
      </c>
      <c r="EK17" s="179">
        <v>147</v>
      </c>
      <c r="EL17" s="179">
        <v>123</v>
      </c>
      <c r="EM17" s="179">
        <v>111</v>
      </c>
      <c r="EN17" s="179">
        <v>401</v>
      </c>
      <c r="EO17" s="179">
        <v>68</v>
      </c>
      <c r="EP17" s="179">
        <v>53</v>
      </c>
      <c r="EQ17" s="179">
        <v>54</v>
      </c>
      <c r="ER17" s="179">
        <v>52</v>
      </c>
      <c r="ES17" s="179">
        <v>45</v>
      </c>
      <c r="ET17" s="179">
        <v>105</v>
      </c>
      <c r="EU17" s="179">
        <v>308</v>
      </c>
      <c r="EV17" s="179">
        <v>32</v>
      </c>
      <c r="EW17" s="179">
        <v>111</v>
      </c>
      <c r="EX17" s="179">
        <v>40</v>
      </c>
      <c r="EY17" s="179">
        <v>163</v>
      </c>
      <c r="EZ17" s="179">
        <v>39</v>
      </c>
      <c r="FA17" s="179">
        <v>619</v>
      </c>
      <c r="FB17" s="179">
        <v>87</v>
      </c>
      <c r="FC17" s="179">
        <v>275</v>
      </c>
      <c r="FD17" s="179">
        <v>127</v>
      </c>
      <c r="FE17" s="179">
        <v>25</v>
      </c>
      <c r="FF17" s="179">
        <v>63</v>
      </c>
      <c r="FG17" s="179">
        <v>16</v>
      </c>
      <c r="FH17" s="179">
        <v>18</v>
      </c>
      <c r="FI17" s="179">
        <v>453</v>
      </c>
      <c r="FJ17" s="179">
        <v>369</v>
      </c>
      <c r="FK17" s="179">
        <v>506</v>
      </c>
      <c r="FL17" s="179">
        <v>657</v>
      </c>
      <c r="FM17" s="179">
        <v>275</v>
      </c>
      <c r="FN17" s="179">
        <v>8885</v>
      </c>
      <c r="FO17" s="179">
        <v>307</v>
      </c>
      <c r="FP17" s="179">
        <v>752</v>
      </c>
      <c r="FQ17" s="179">
        <v>184</v>
      </c>
      <c r="FR17" s="179">
        <v>31</v>
      </c>
      <c r="FS17" s="179">
        <v>18</v>
      </c>
      <c r="FT17" s="179">
        <v>16</v>
      </c>
      <c r="FU17" s="179">
        <v>332</v>
      </c>
      <c r="FV17" s="179">
        <v>237</v>
      </c>
      <c r="FW17" s="179">
        <v>50</v>
      </c>
      <c r="FX17" s="179">
        <v>16</v>
      </c>
      <c r="FY17" s="21"/>
      <c r="FZ17" s="12">
        <f t="shared" si="0"/>
        <v>196775.2</v>
      </c>
      <c r="GA17" s="12"/>
      <c r="GB17" s="12"/>
      <c r="GC17" s="12"/>
      <c r="GD17" s="12"/>
      <c r="GE17" s="12"/>
      <c r="GF17" s="12"/>
      <c r="GG17" s="2"/>
      <c r="GH17" s="12"/>
      <c r="GI17" s="126"/>
      <c r="GJ17" s="126"/>
      <c r="GK17" s="126"/>
      <c r="GL17" s="126"/>
      <c r="GM17" s="126"/>
      <c r="GN17" s="131"/>
      <c r="GO17" s="131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31"/>
      <c r="IF17" s="131"/>
      <c r="IG17" s="131"/>
      <c r="IH17" s="131"/>
      <c r="II17" s="131"/>
      <c r="IJ17" s="131"/>
      <c r="IK17" s="131"/>
      <c r="IL17" s="131"/>
      <c r="IM17" s="131"/>
      <c r="IN17" s="131"/>
      <c r="IO17" s="131"/>
      <c r="IP17" s="131"/>
      <c r="IQ17" s="131"/>
      <c r="IR17" s="131"/>
      <c r="IS17" s="131"/>
      <c r="IT17" s="131"/>
      <c r="IU17" s="131"/>
      <c r="IV17" s="131"/>
    </row>
    <row r="18" spans="1:256" x14ac:dyDescent="0.35">
      <c r="A18" s="112" t="s">
        <v>436</v>
      </c>
      <c r="B18" s="126" t="s">
        <v>650</v>
      </c>
      <c r="C18" s="179">
        <v>4792.3</v>
      </c>
      <c r="D18" s="179">
        <v>19193</v>
      </c>
      <c r="E18" s="179">
        <v>4709.3</v>
      </c>
      <c r="F18" s="179">
        <v>12549.4</v>
      </c>
      <c r="G18" s="179">
        <v>812.2</v>
      </c>
      <c r="H18" s="179">
        <v>438.2</v>
      </c>
      <c r="I18" s="179">
        <v>6388</v>
      </c>
      <c r="J18" s="179">
        <v>1579.5</v>
      </c>
      <c r="K18" s="179">
        <v>152.1</v>
      </c>
      <c r="L18" s="179">
        <v>1348.7</v>
      </c>
      <c r="M18" s="179">
        <v>729.9</v>
      </c>
      <c r="N18" s="179">
        <v>18867.900000000001</v>
      </c>
      <c r="O18" s="179">
        <v>3029.6</v>
      </c>
      <c r="P18" s="179">
        <v>163.6</v>
      </c>
      <c r="Q18" s="179">
        <v>31548.1</v>
      </c>
      <c r="R18" s="179">
        <v>3944.3</v>
      </c>
      <c r="S18" s="179">
        <v>938.6</v>
      </c>
      <c r="T18" s="179">
        <v>118.5</v>
      </c>
      <c r="U18" s="179">
        <v>36.5</v>
      </c>
      <c r="V18" s="179">
        <v>188.9</v>
      </c>
      <c r="W18" s="179">
        <v>37.200000000000003</v>
      </c>
      <c r="X18" s="179">
        <v>22.6</v>
      </c>
      <c r="Y18" s="179">
        <v>735.2</v>
      </c>
      <c r="Z18" s="179">
        <v>90.1</v>
      </c>
      <c r="AA18" s="179">
        <v>11330.4</v>
      </c>
      <c r="AB18" s="179">
        <v>7389</v>
      </c>
      <c r="AC18" s="179">
        <v>311.89999999999998</v>
      </c>
      <c r="AD18" s="179">
        <v>559.29999999999995</v>
      </c>
      <c r="AE18" s="179">
        <v>67.7</v>
      </c>
      <c r="AF18" s="179">
        <v>89.6</v>
      </c>
      <c r="AG18" s="179">
        <v>188.1</v>
      </c>
      <c r="AH18" s="179">
        <v>624.1</v>
      </c>
      <c r="AI18" s="179">
        <v>234.2</v>
      </c>
      <c r="AJ18" s="179">
        <v>153.69999999999999</v>
      </c>
      <c r="AK18" s="179">
        <v>148.5</v>
      </c>
      <c r="AL18" s="179">
        <v>237.9</v>
      </c>
      <c r="AM18" s="179">
        <v>201</v>
      </c>
      <c r="AN18" s="179">
        <v>139.6</v>
      </c>
      <c r="AO18" s="179">
        <v>2493.1</v>
      </c>
      <c r="AP18" s="179">
        <v>52878.5</v>
      </c>
      <c r="AQ18" s="179">
        <v>151.5</v>
      </c>
      <c r="AR18" s="179">
        <v>10739.2</v>
      </c>
      <c r="AS18" s="179">
        <v>2678</v>
      </c>
      <c r="AT18" s="179">
        <v>605.20000000000005</v>
      </c>
      <c r="AU18" s="179">
        <v>108.3</v>
      </c>
      <c r="AV18" s="179">
        <v>187.1</v>
      </c>
      <c r="AW18" s="179">
        <v>88.3</v>
      </c>
      <c r="AX18" s="179">
        <v>44.4</v>
      </c>
      <c r="AY18" s="179">
        <v>210.6</v>
      </c>
      <c r="AZ18" s="179">
        <v>8114.5</v>
      </c>
      <c r="BA18" s="179">
        <v>4395.8</v>
      </c>
      <c r="BB18" s="179">
        <v>3664.6</v>
      </c>
      <c r="BC18" s="179">
        <v>14233.5</v>
      </c>
      <c r="BD18" s="179">
        <v>795.2</v>
      </c>
      <c r="BE18" s="179">
        <v>415.3</v>
      </c>
      <c r="BF18" s="179">
        <v>5915.8</v>
      </c>
      <c r="BG18" s="179">
        <v>551.29999999999995</v>
      </c>
      <c r="BH18" s="179">
        <v>170.4</v>
      </c>
      <c r="BI18" s="179">
        <v>190.9</v>
      </c>
      <c r="BJ18" s="179">
        <v>1101</v>
      </c>
      <c r="BK18" s="179">
        <v>14155.7</v>
      </c>
      <c r="BL18" s="179">
        <v>55.7</v>
      </c>
      <c r="BM18" s="179">
        <v>229</v>
      </c>
      <c r="BN18" s="179">
        <v>1807.7</v>
      </c>
      <c r="BO18" s="179">
        <v>683.1</v>
      </c>
      <c r="BP18" s="179">
        <v>87.6</v>
      </c>
      <c r="BQ18" s="179">
        <v>2928.7</v>
      </c>
      <c r="BR18" s="179">
        <v>2231.5</v>
      </c>
      <c r="BS18" s="179">
        <v>772.3</v>
      </c>
      <c r="BT18" s="179">
        <v>162.69999999999999</v>
      </c>
      <c r="BU18" s="179">
        <v>166.7</v>
      </c>
      <c r="BV18" s="179">
        <v>413.7</v>
      </c>
      <c r="BW18" s="179">
        <v>715</v>
      </c>
      <c r="BX18" s="179">
        <v>22.5</v>
      </c>
      <c r="BY18" s="179">
        <v>343.9</v>
      </c>
      <c r="BZ18" s="179">
        <v>163.6</v>
      </c>
      <c r="CA18" s="179">
        <v>45.4</v>
      </c>
      <c r="CB18" s="179">
        <v>22526.7</v>
      </c>
      <c r="CC18" s="179">
        <v>121.6</v>
      </c>
      <c r="CD18" s="179">
        <v>12.2</v>
      </c>
      <c r="CE18" s="179">
        <v>73.8</v>
      </c>
      <c r="CF18" s="179">
        <v>50</v>
      </c>
      <c r="CG18" s="179">
        <v>86.8</v>
      </c>
      <c r="CH18" s="179">
        <v>68</v>
      </c>
      <c r="CI18" s="179">
        <v>430.8</v>
      </c>
      <c r="CJ18" s="179">
        <v>511.5</v>
      </c>
      <c r="CK18" s="179">
        <v>1796.8</v>
      </c>
      <c r="CL18" s="179">
        <v>493.5</v>
      </c>
      <c r="CM18" s="179">
        <v>352.2</v>
      </c>
      <c r="CN18" s="179">
        <v>9777.4</v>
      </c>
      <c r="CO18" s="179">
        <v>4698.3999999999996</v>
      </c>
      <c r="CP18" s="179">
        <v>426.6</v>
      </c>
      <c r="CQ18" s="179">
        <v>574.20000000000005</v>
      </c>
      <c r="CR18" s="179">
        <v>73.3</v>
      </c>
      <c r="CS18" s="179">
        <v>99.5</v>
      </c>
      <c r="CT18" s="179">
        <v>90.6</v>
      </c>
      <c r="CU18" s="179">
        <v>208.7</v>
      </c>
      <c r="CV18" s="179">
        <v>9.1</v>
      </c>
      <c r="CW18" s="179">
        <v>105.2</v>
      </c>
      <c r="CX18" s="179">
        <v>231.2</v>
      </c>
      <c r="CY18" s="179">
        <v>13.2</v>
      </c>
      <c r="CZ18" s="179">
        <v>1003.3</v>
      </c>
      <c r="DA18" s="179">
        <v>50.5</v>
      </c>
      <c r="DB18" s="179">
        <v>91</v>
      </c>
      <c r="DC18" s="179">
        <v>50.6</v>
      </c>
      <c r="DD18" s="179">
        <v>109.8</v>
      </c>
      <c r="DE18" s="179">
        <v>129.5</v>
      </c>
      <c r="DF18" s="179">
        <v>11723.2</v>
      </c>
      <c r="DG18" s="179">
        <v>37.6</v>
      </c>
      <c r="DH18" s="179">
        <v>977.3</v>
      </c>
      <c r="DI18" s="179">
        <v>1568.7</v>
      </c>
      <c r="DJ18" s="179">
        <v>338.6</v>
      </c>
      <c r="DK18" s="179">
        <v>196.6</v>
      </c>
      <c r="DL18" s="179">
        <v>3187.1</v>
      </c>
      <c r="DM18" s="179">
        <v>137.1</v>
      </c>
      <c r="DN18" s="179">
        <v>851</v>
      </c>
      <c r="DO18" s="179">
        <v>2012.2</v>
      </c>
      <c r="DP18" s="179">
        <v>66.3</v>
      </c>
      <c r="DQ18" s="179">
        <v>373.1</v>
      </c>
      <c r="DR18" s="179">
        <v>982.1</v>
      </c>
      <c r="DS18" s="179">
        <v>453.9</v>
      </c>
      <c r="DT18" s="179">
        <v>152.19999999999999</v>
      </c>
      <c r="DU18" s="179">
        <v>207.3</v>
      </c>
      <c r="DV18" s="179">
        <v>92.1</v>
      </c>
      <c r="DW18" s="179">
        <v>151.30000000000001</v>
      </c>
      <c r="DX18" s="179">
        <v>56.7</v>
      </c>
      <c r="DY18" s="179">
        <v>71.2</v>
      </c>
      <c r="DZ18" s="179">
        <v>240.2</v>
      </c>
      <c r="EA18" s="179">
        <v>222.4</v>
      </c>
      <c r="EB18" s="179">
        <v>314.8</v>
      </c>
      <c r="EC18" s="179">
        <v>96.6</v>
      </c>
      <c r="ED18" s="179">
        <v>103</v>
      </c>
      <c r="EE18" s="179">
        <v>132.30000000000001</v>
      </c>
      <c r="EF18" s="179">
        <v>963.2</v>
      </c>
      <c r="EG18" s="179">
        <v>161.30000000000001</v>
      </c>
      <c r="EH18" s="179">
        <v>130.69999999999999</v>
      </c>
      <c r="EI18" s="179">
        <v>10751.4</v>
      </c>
      <c r="EJ18" s="179">
        <v>5234</v>
      </c>
      <c r="EK18" s="179">
        <v>254.2</v>
      </c>
      <c r="EL18" s="179">
        <v>215.9</v>
      </c>
      <c r="EM18" s="179">
        <v>208.5</v>
      </c>
      <c r="EN18" s="179">
        <v>680</v>
      </c>
      <c r="EO18" s="179">
        <v>138.19999999999999</v>
      </c>
      <c r="EP18" s="179">
        <v>118</v>
      </c>
      <c r="EQ18" s="179">
        <v>480.4</v>
      </c>
      <c r="ER18" s="179">
        <v>87.7</v>
      </c>
      <c r="ES18" s="179">
        <v>124.4</v>
      </c>
      <c r="ET18" s="179">
        <v>153.1</v>
      </c>
      <c r="EU18" s="179">
        <v>532.79999999999995</v>
      </c>
      <c r="EV18" s="179">
        <v>40.299999999999997</v>
      </c>
      <c r="EW18" s="179">
        <v>229.6</v>
      </c>
      <c r="EX18" s="179">
        <v>92.2</v>
      </c>
      <c r="EY18" s="179">
        <v>427.7</v>
      </c>
      <c r="EZ18" s="179">
        <v>69.900000000000006</v>
      </c>
      <c r="FA18" s="179">
        <v>1285.8</v>
      </c>
      <c r="FB18" s="179">
        <v>214.1</v>
      </c>
      <c r="FC18" s="179">
        <v>618.70000000000005</v>
      </c>
      <c r="FD18" s="179">
        <v>228</v>
      </c>
      <c r="FE18" s="179">
        <v>47.7</v>
      </c>
      <c r="FF18" s="179">
        <v>102.8</v>
      </c>
      <c r="FG18" s="179">
        <v>52.6</v>
      </c>
      <c r="FH18" s="179">
        <v>32.1</v>
      </c>
      <c r="FI18" s="179">
        <v>1032.5</v>
      </c>
      <c r="FJ18" s="179">
        <v>747.8</v>
      </c>
      <c r="FK18" s="179">
        <v>1374.3</v>
      </c>
      <c r="FL18" s="179">
        <v>2171.9</v>
      </c>
      <c r="FM18" s="179">
        <v>1300.2</v>
      </c>
      <c r="FN18" s="179">
        <v>15884.6</v>
      </c>
      <c r="FO18" s="179">
        <v>578.4</v>
      </c>
      <c r="FP18" s="179">
        <v>1343.2</v>
      </c>
      <c r="FQ18" s="179">
        <v>354</v>
      </c>
      <c r="FR18" s="179">
        <v>44.2</v>
      </c>
      <c r="FS18" s="179">
        <v>45</v>
      </c>
      <c r="FT18" s="179">
        <v>32.1</v>
      </c>
      <c r="FU18" s="179">
        <v>485.3</v>
      </c>
      <c r="FV18" s="179">
        <v>434.2</v>
      </c>
      <c r="FW18" s="179">
        <v>81.7</v>
      </c>
      <c r="FX18" s="179">
        <v>29.3</v>
      </c>
      <c r="FY18" s="12"/>
      <c r="FZ18" s="12">
        <f t="shared" si="0"/>
        <v>387430.89999999997</v>
      </c>
      <c r="GA18" s="12"/>
      <c r="GB18" s="12"/>
      <c r="GC18" s="12"/>
      <c r="GD18" s="12"/>
      <c r="GE18" s="12"/>
      <c r="GF18" s="12"/>
      <c r="GG18" s="2"/>
      <c r="GH18" s="12"/>
      <c r="GI18" s="126"/>
      <c r="GJ18" s="126"/>
      <c r="GK18" s="126"/>
      <c r="GL18" s="126"/>
      <c r="GM18" s="126"/>
      <c r="GN18" s="137"/>
      <c r="GO18" s="131"/>
      <c r="GP18" s="131"/>
      <c r="GQ18" s="131"/>
      <c r="GR18" s="131"/>
      <c r="GS18" s="131"/>
      <c r="GT18" s="131"/>
      <c r="GU18" s="131"/>
      <c r="GV18" s="131"/>
      <c r="GW18" s="131"/>
      <c r="GX18" s="131"/>
      <c r="GY18" s="131"/>
      <c r="GZ18" s="131"/>
      <c r="HA18" s="131"/>
      <c r="HB18" s="131"/>
      <c r="HC18" s="131"/>
      <c r="HD18" s="131"/>
      <c r="HE18" s="131"/>
      <c r="HF18" s="131"/>
      <c r="HG18" s="131"/>
      <c r="HH18" s="131"/>
      <c r="HI18" s="131"/>
      <c r="HJ18" s="131"/>
      <c r="HK18" s="131"/>
      <c r="HL18" s="131"/>
      <c r="HM18" s="131"/>
      <c r="HN18" s="131"/>
      <c r="HO18" s="131"/>
      <c r="HP18" s="131"/>
      <c r="HQ18" s="131"/>
      <c r="HR18" s="131"/>
      <c r="HS18" s="131"/>
      <c r="HT18" s="131"/>
      <c r="HU18" s="131"/>
      <c r="HV18" s="131"/>
      <c r="HW18" s="131"/>
      <c r="HX18" s="131"/>
      <c r="HY18" s="131"/>
      <c r="HZ18" s="131"/>
      <c r="IA18" s="131"/>
      <c r="IB18" s="131"/>
      <c r="IC18" s="131"/>
      <c r="ID18" s="131"/>
      <c r="IE18" s="131"/>
      <c r="IF18" s="131"/>
      <c r="IG18" s="131"/>
      <c r="IH18" s="131"/>
      <c r="II18" s="131"/>
      <c r="IJ18" s="131"/>
      <c r="IK18" s="131"/>
      <c r="IL18" s="131"/>
      <c r="IM18" s="131"/>
      <c r="IN18" s="131"/>
      <c r="IO18" s="131"/>
      <c r="IP18" s="131"/>
      <c r="IQ18" s="131"/>
      <c r="IR18" s="131"/>
      <c r="IS18" s="131"/>
      <c r="IT18" s="131"/>
      <c r="IU18" s="131"/>
      <c r="IV18" s="131"/>
    </row>
    <row r="19" spans="1:256" x14ac:dyDescent="0.35">
      <c r="A19" s="112" t="s">
        <v>437</v>
      </c>
      <c r="B19" s="113" t="s">
        <v>651</v>
      </c>
      <c r="C19" s="26">
        <f t="shared" ref="C19:AH19" si="7">ROUND($FZ$94/$FZ$21,4)</f>
        <v>0.46529999999999999</v>
      </c>
      <c r="D19" s="26">
        <f t="shared" si="7"/>
        <v>0.46529999999999999</v>
      </c>
      <c r="E19" s="26">
        <f t="shared" si="7"/>
        <v>0.46529999999999999</v>
      </c>
      <c r="F19" s="26">
        <f t="shared" si="7"/>
        <v>0.46529999999999999</v>
      </c>
      <c r="G19" s="26">
        <f t="shared" si="7"/>
        <v>0.46529999999999999</v>
      </c>
      <c r="H19" s="26">
        <f t="shared" si="7"/>
        <v>0.46529999999999999</v>
      </c>
      <c r="I19" s="26">
        <f t="shared" si="7"/>
        <v>0.46529999999999999</v>
      </c>
      <c r="J19" s="26">
        <f t="shared" si="7"/>
        <v>0.46529999999999999</v>
      </c>
      <c r="K19" s="26">
        <f t="shared" si="7"/>
        <v>0.46529999999999999</v>
      </c>
      <c r="L19" s="26">
        <f t="shared" si="7"/>
        <v>0.46529999999999999</v>
      </c>
      <c r="M19" s="26">
        <f t="shared" si="7"/>
        <v>0.46529999999999999</v>
      </c>
      <c r="N19" s="26">
        <f t="shared" si="7"/>
        <v>0.46529999999999999</v>
      </c>
      <c r="O19" s="26">
        <f t="shared" si="7"/>
        <v>0.46529999999999999</v>
      </c>
      <c r="P19" s="26">
        <f t="shared" si="7"/>
        <v>0.46529999999999999</v>
      </c>
      <c r="Q19" s="26">
        <f t="shared" si="7"/>
        <v>0.46529999999999999</v>
      </c>
      <c r="R19" s="26">
        <f t="shared" si="7"/>
        <v>0.46529999999999999</v>
      </c>
      <c r="S19" s="26">
        <f t="shared" si="7"/>
        <v>0.46529999999999999</v>
      </c>
      <c r="T19" s="26">
        <f t="shared" si="7"/>
        <v>0.46529999999999999</v>
      </c>
      <c r="U19" s="26">
        <f t="shared" si="7"/>
        <v>0.46529999999999999</v>
      </c>
      <c r="V19" s="26">
        <f t="shared" si="7"/>
        <v>0.46529999999999999</v>
      </c>
      <c r="W19" s="26">
        <f t="shared" si="7"/>
        <v>0.46529999999999999</v>
      </c>
      <c r="X19" s="26">
        <f t="shared" si="7"/>
        <v>0.46529999999999999</v>
      </c>
      <c r="Y19" s="26">
        <f t="shared" si="7"/>
        <v>0.46529999999999999</v>
      </c>
      <c r="Z19" s="26">
        <f t="shared" si="7"/>
        <v>0.46529999999999999</v>
      </c>
      <c r="AA19" s="26">
        <f t="shared" si="7"/>
        <v>0.46529999999999999</v>
      </c>
      <c r="AB19" s="26">
        <f t="shared" si="7"/>
        <v>0.46529999999999999</v>
      </c>
      <c r="AC19" s="26">
        <f t="shared" si="7"/>
        <v>0.46529999999999999</v>
      </c>
      <c r="AD19" s="26">
        <f t="shared" si="7"/>
        <v>0.46529999999999999</v>
      </c>
      <c r="AE19" s="26">
        <f t="shared" si="7"/>
        <v>0.46529999999999999</v>
      </c>
      <c r="AF19" s="26">
        <f t="shared" si="7"/>
        <v>0.46529999999999999</v>
      </c>
      <c r="AG19" s="26">
        <f t="shared" si="7"/>
        <v>0.46529999999999999</v>
      </c>
      <c r="AH19" s="26">
        <f t="shared" si="7"/>
        <v>0.46529999999999999</v>
      </c>
      <c r="AI19" s="26">
        <f t="shared" ref="AI19:BN19" si="8">ROUND($FZ$94/$FZ$21,4)</f>
        <v>0.46529999999999999</v>
      </c>
      <c r="AJ19" s="26">
        <f t="shared" si="8"/>
        <v>0.46529999999999999</v>
      </c>
      <c r="AK19" s="26">
        <f t="shared" si="8"/>
        <v>0.46529999999999999</v>
      </c>
      <c r="AL19" s="26">
        <f t="shared" si="8"/>
        <v>0.46529999999999999</v>
      </c>
      <c r="AM19" s="26">
        <f t="shared" si="8"/>
        <v>0.46529999999999999</v>
      </c>
      <c r="AN19" s="26">
        <f t="shared" si="8"/>
        <v>0.46529999999999999</v>
      </c>
      <c r="AO19" s="26">
        <f t="shared" si="8"/>
        <v>0.46529999999999999</v>
      </c>
      <c r="AP19" s="26">
        <f t="shared" si="8"/>
        <v>0.46529999999999999</v>
      </c>
      <c r="AQ19" s="26">
        <f t="shared" si="8"/>
        <v>0.46529999999999999</v>
      </c>
      <c r="AR19" s="26">
        <f t="shared" si="8"/>
        <v>0.46529999999999999</v>
      </c>
      <c r="AS19" s="26">
        <f t="shared" si="8"/>
        <v>0.46529999999999999</v>
      </c>
      <c r="AT19" s="26">
        <f t="shared" si="8"/>
        <v>0.46529999999999999</v>
      </c>
      <c r="AU19" s="26">
        <f t="shared" si="8"/>
        <v>0.46529999999999999</v>
      </c>
      <c r="AV19" s="26">
        <f t="shared" si="8"/>
        <v>0.46529999999999999</v>
      </c>
      <c r="AW19" s="26">
        <f t="shared" si="8"/>
        <v>0.46529999999999999</v>
      </c>
      <c r="AX19" s="26">
        <f t="shared" si="8"/>
        <v>0.46529999999999999</v>
      </c>
      <c r="AY19" s="26">
        <f t="shared" si="8"/>
        <v>0.46529999999999999</v>
      </c>
      <c r="AZ19" s="26">
        <f t="shared" si="8"/>
        <v>0.46529999999999999</v>
      </c>
      <c r="BA19" s="26">
        <f t="shared" si="8"/>
        <v>0.46529999999999999</v>
      </c>
      <c r="BB19" s="26">
        <f t="shared" si="8"/>
        <v>0.46529999999999999</v>
      </c>
      <c r="BC19" s="26">
        <f t="shared" si="8"/>
        <v>0.46529999999999999</v>
      </c>
      <c r="BD19" s="26">
        <f t="shared" si="8"/>
        <v>0.46529999999999999</v>
      </c>
      <c r="BE19" s="26">
        <f t="shared" si="8"/>
        <v>0.46529999999999999</v>
      </c>
      <c r="BF19" s="26">
        <f t="shared" si="8"/>
        <v>0.46529999999999999</v>
      </c>
      <c r="BG19" s="26">
        <f t="shared" si="8"/>
        <v>0.46529999999999999</v>
      </c>
      <c r="BH19" s="26">
        <f t="shared" si="8"/>
        <v>0.46529999999999999</v>
      </c>
      <c r="BI19" s="26">
        <f t="shared" si="8"/>
        <v>0.46529999999999999</v>
      </c>
      <c r="BJ19" s="26">
        <f t="shared" si="8"/>
        <v>0.46529999999999999</v>
      </c>
      <c r="BK19" s="26">
        <f t="shared" si="8"/>
        <v>0.46529999999999999</v>
      </c>
      <c r="BL19" s="26">
        <f t="shared" si="8"/>
        <v>0.46529999999999999</v>
      </c>
      <c r="BM19" s="26">
        <f t="shared" si="8"/>
        <v>0.46529999999999999</v>
      </c>
      <c r="BN19" s="26">
        <f t="shared" si="8"/>
        <v>0.46529999999999999</v>
      </c>
      <c r="BO19" s="26">
        <f t="shared" ref="BO19:CT19" si="9">ROUND($FZ$94/$FZ$21,4)</f>
        <v>0.46529999999999999</v>
      </c>
      <c r="BP19" s="26">
        <f t="shared" si="9"/>
        <v>0.46529999999999999</v>
      </c>
      <c r="BQ19" s="26">
        <f t="shared" si="9"/>
        <v>0.46529999999999999</v>
      </c>
      <c r="BR19" s="26">
        <f t="shared" si="9"/>
        <v>0.46529999999999999</v>
      </c>
      <c r="BS19" s="26">
        <f t="shared" si="9"/>
        <v>0.46529999999999999</v>
      </c>
      <c r="BT19" s="26">
        <f t="shared" si="9"/>
        <v>0.46529999999999999</v>
      </c>
      <c r="BU19" s="26">
        <f t="shared" si="9"/>
        <v>0.46529999999999999</v>
      </c>
      <c r="BV19" s="26">
        <f t="shared" si="9"/>
        <v>0.46529999999999999</v>
      </c>
      <c r="BW19" s="26">
        <f t="shared" si="9"/>
        <v>0.46529999999999999</v>
      </c>
      <c r="BX19" s="26">
        <f t="shared" si="9"/>
        <v>0.46529999999999999</v>
      </c>
      <c r="BY19" s="26">
        <f t="shared" si="9"/>
        <v>0.46529999999999999</v>
      </c>
      <c r="BZ19" s="26">
        <f t="shared" si="9"/>
        <v>0.46529999999999999</v>
      </c>
      <c r="CA19" s="26">
        <f t="shared" si="9"/>
        <v>0.46529999999999999</v>
      </c>
      <c r="CB19" s="26">
        <f t="shared" si="9"/>
        <v>0.46529999999999999</v>
      </c>
      <c r="CC19" s="26">
        <f t="shared" si="9"/>
        <v>0.46529999999999999</v>
      </c>
      <c r="CD19" s="26">
        <f t="shared" si="9"/>
        <v>0.46529999999999999</v>
      </c>
      <c r="CE19" s="26">
        <f t="shared" si="9"/>
        <v>0.46529999999999999</v>
      </c>
      <c r="CF19" s="26">
        <f t="shared" si="9"/>
        <v>0.46529999999999999</v>
      </c>
      <c r="CG19" s="26">
        <f t="shared" si="9"/>
        <v>0.46529999999999999</v>
      </c>
      <c r="CH19" s="26">
        <f t="shared" si="9"/>
        <v>0.46529999999999999</v>
      </c>
      <c r="CI19" s="26">
        <f t="shared" si="9"/>
        <v>0.46529999999999999</v>
      </c>
      <c r="CJ19" s="26">
        <f t="shared" si="9"/>
        <v>0.46529999999999999</v>
      </c>
      <c r="CK19" s="26">
        <f t="shared" si="9"/>
        <v>0.46529999999999999</v>
      </c>
      <c r="CL19" s="26">
        <f t="shared" si="9"/>
        <v>0.46529999999999999</v>
      </c>
      <c r="CM19" s="26">
        <f t="shared" si="9"/>
        <v>0.46529999999999999</v>
      </c>
      <c r="CN19" s="26">
        <f t="shared" si="9"/>
        <v>0.46529999999999999</v>
      </c>
      <c r="CO19" s="26">
        <f t="shared" si="9"/>
        <v>0.46529999999999999</v>
      </c>
      <c r="CP19" s="26">
        <f t="shared" si="9"/>
        <v>0.46529999999999999</v>
      </c>
      <c r="CQ19" s="26">
        <f t="shared" si="9"/>
        <v>0.46529999999999999</v>
      </c>
      <c r="CR19" s="26">
        <f t="shared" si="9"/>
        <v>0.46529999999999999</v>
      </c>
      <c r="CS19" s="26">
        <f t="shared" si="9"/>
        <v>0.46529999999999999</v>
      </c>
      <c r="CT19" s="26">
        <f t="shared" si="9"/>
        <v>0.46529999999999999</v>
      </c>
      <c r="CU19" s="26">
        <f t="shared" ref="CU19:DZ19" si="10">ROUND($FZ$94/$FZ$21,4)</f>
        <v>0.46529999999999999</v>
      </c>
      <c r="CV19" s="26">
        <f t="shared" si="10"/>
        <v>0.46529999999999999</v>
      </c>
      <c r="CW19" s="26">
        <f t="shared" si="10"/>
        <v>0.46529999999999999</v>
      </c>
      <c r="CX19" s="26">
        <f t="shared" si="10"/>
        <v>0.46529999999999999</v>
      </c>
      <c r="CY19" s="26">
        <f t="shared" si="10"/>
        <v>0.46529999999999999</v>
      </c>
      <c r="CZ19" s="26">
        <f t="shared" si="10"/>
        <v>0.46529999999999999</v>
      </c>
      <c r="DA19" s="26">
        <f t="shared" si="10"/>
        <v>0.46529999999999999</v>
      </c>
      <c r="DB19" s="26">
        <f t="shared" si="10"/>
        <v>0.46529999999999999</v>
      </c>
      <c r="DC19" s="26">
        <f t="shared" si="10"/>
        <v>0.46529999999999999</v>
      </c>
      <c r="DD19" s="26">
        <f t="shared" si="10"/>
        <v>0.46529999999999999</v>
      </c>
      <c r="DE19" s="26">
        <f t="shared" si="10"/>
        <v>0.46529999999999999</v>
      </c>
      <c r="DF19" s="26">
        <f t="shared" si="10"/>
        <v>0.46529999999999999</v>
      </c>
      <c r="DG19" s="26">
        <f t="shared" si="10"/>
        <v>0.46529999999999999</v>
      </c>
      <c r="DH19" s="26">
        <f t="shared" si="10"/>
        <v>0.46529999999999999</v>
      </c>
      <c r="DI19" s="26">
        <f t="shared" si="10"/>
        <v>0.46529999999999999</v>
      </c>
      <c r="DJ19" s="26">
        <f t="shared" si="10"/>
        <v>0.46529999999999999</v>
      </c>
      <c r="DK19" s="26">
        <f t="shared" si="10"/>
        <v>0.46529999999999999</v>
      </c>
      <c r="DL19" s="26">
        <f t="shared" si="10"/>
        <v>0.46529999999999999</v>
      </c>
      <c r="DM19" s="26">
        <f t="shared" si="10"/>
        <v>0.46529999999999999</v>
      </c>
      <c r="DN19" s="26">
        <f t="shared" si="10"/>
        <v>0.46529999999999999</v>
      </c>
      <c r="DO19" s="26">
        <f t="shared" si="10"/>
        <v>0.46529999999999999</v>
      </c>
      <c r="DP19" s="26">
        <f t="shared" si="10"/>
        <v>0.46529999999999999</v>
      </c>
      <c r="DQ19" s="26">
        <f t="shared" si="10"/>
        <v>0.46529999999999999</v>
      </c>
      <c r="DR19" s="26">
        <f t="shared" si="10"/>
        <v>0.46529999999999999</v>
      </c>
      <c r="DS19" s="26">
        <f t="shared" si="10"/>
        <v>0.46529999999999999</v>
      </c>
      <c r="DT19" s="26">
        <f t="shared" si="10"/>
        <v>0.46529999999999999</v>
      </c>
      <c r="DU19" s="26">
        <f t="shared" si="10"/>
        <v>0.46529999999999999</v>
      </c>
      <c r="DV19" s="26">
        <f t="shared" si="10"/>
        <v>0.46529999999999999</v>
      </c>
      <c r="DW19" s="26">
        <f t="shared" si="10"/>
        <v>0.46529999999999999</v>
      </c>
      <c r="DX19" s="26">
        <f t="shared" si="10"/>
        <v>0.46529999999999999</v>
      </c>
      <c r="DY19" s="26">
        <f t="shared" si="10"/>
        <v>0.46529999999999999</v>
      </c>
      <c r="DZ19" s="26">
        <f t="shared" si="10"/>
        <v>0.46529999999999999</v>
      </c>
      <c r="EA19" s="26">
        <f t="shared" ref="EA19:FF19" si="11">ROUND($FZ$94/$FZ$21,4)</f>
        <v>0.46529999999999999</v>
      </c>
      <c r="EB19" s="26">
        <f t="shared" si="11"/>
        <v>0.46529999999999999</v>
      </c>
      <c r="EC19" s="26">
        <f t="shared" si="11"/>
        <v>0.46529999999999999</v>
      </c>
      <c r="ED19" s="26">
        <f t="shared" si="11"/>
        <v>0.46529999999999999</v>
      </c>
      <c r="EE19" s="26">
        <f t="shared" si="11"/>
        <v>0.46529999999999999</v>
      </c>
      <c r="EF19" s="26">
        <f t="shared" si="11"/>
        <v>0.46529999999999999</v>
      </c>
      <c r="EG19" s="26">
        <f t="shared" si="11"/>
        <v>0.46529999999999999</v>
      </c>
      <c r="EH19" s="26">
        <f t="shared" si="11"/>
        <v>0.46529999999999999</v>
      </c>
      <c r="EI19" s="26">
        <f t="shared" si="11"/>
        <v>0.46529999999999999</v>
      </c>
      <c r="EJ19" s="26">
        <f t="shared" si="11"/>
        <v>0.46529999999999999</v>
      </c>
      <c r="EK19" s="26">
        <f t="shared" si="11"/>
        <v>0.46529999999999999</v>
      </c>
      <c r="EL19" s="26">
        <f t="shared" si="11"/>
        <v>0.46529999999999999</v>
      </c>
      <c r="EM19" s="26">
        <f t="shared" si="11"/>
        <v>0.46529999999999999</v>
      </c>
      <c r="EN19" s="26">
        <f t="shared" si="11"/>
        <v>0.46529999999999999</v>
      </c>
      <c r="EO19" s="26">
        <f t="shared" si="11"/>
        <v>0.46529999999999999</v>
      </c>
      <c r="EP19" s="26">
        <f t="shared" si="11"/>
        <v>0.46529999999999999</v>
      </c>
      <c r="EQ19" s="26">
        <f t="shared" si="11"/>
        <v>0.46529999999999999</v>
      </c>
      <c r="ER19" s="26">
        <f t="shared" si="11"/>
        <v>0.46529999999999999</v>
      </c>
      <c r="ES19" s="26">
        <f t="shared" si="11"/>
        <v>0.46529999999999999</v>
      </c>
      <c r="ET19" s="26">
        <f t="shared" si="11"/>
        <v>0.46529999999999999</v>
      </c>
      <c r="EU19" s="26">
        <f t="shared" si="11"/>
        <v>0.46529999999999999</v>
      </c>
      <c r="EV19" s="26">
        <f t="shared" si="11"/>
        <v>0.46529999999999999</v>
      </c>
      <c r="EW19" s="26">
        <f t="shared" si="11"/>
        <v>0.46529999999999999</v>
      </c>
      <c r="EX19" s="26">
        <f t="shared" si="11"/>
        <v>0.46529999999999999</v>
      </c>
      <c r="EY19" s="26">
        <f t="shared" si="11"/>
        <v>0.46529999999999999</v>
      </c>
      <c r="EZ19" s="26">
        <f t="shared" si="11"/>
        <v>0.46529999999999999</v>
      </c>
      <c r="FA19" s="26">
        <f t="shared" si="11"/>
        <v>0.46529999999999999</v>
      </c>
      <c r="FB19" s="26">
        <f t="shared" si="11"/>
        <v>0.46529999999999999</v>
      </c>
      <c r="FC19" s="26">
        <f t="shared" si="11"/>
        <v>0.46529999999999999</v>
      </c>
      <c r="FD19" s="26">
        <f t="shared" si="11"/>
        <v>0.46529999999999999</v>
      </c>
      <c r="FE19" s="26">
        <f t="shared" si="11"/>
        <v>0.46529999999999999</v>
      </c>
      <c r="FF19" s="26">
        <f t="shared" si="11"/>
        <v>0.46529999999999999</v>
      </c>
      <c r="FG19" s="26">
        <f t="shared" ref="FG19:FX19" si="12">ROUND($FZ$94/$FZ$21,4)</f>
        <v>0.46529999999999999</v>
      </c>
      <c r="FH19" s="26">
        <f t="shared" si="12"/>
        <v>0.46529999999999999</v>
      </c>
      <c r="FI19" s="26">
        <f t="shared" si="12"/>
        <v>0.46529999999999999</v>
      </c>
      <c r="FJ19" s="26">
        <f t="shared" si="12"/>
        <v>0.46529999999999999</v>
      </c>
      <c r="FK19" s="26">
        <f t="shared" si="12"/>
        <v>0.46529999999999999</v>
      </c>
      <c r="FL19" s="26">
        <f t="shared" si="12"/>
        <v>0.46529999999999999</v>
      </c>
      <c r="FM19" s="26">
        <f t="shared" si="12"/>
        <v>0.46529999999999999</v>
      </c>
      <c r="FN19" s="26">
        <f t="shared" si="12"/>
        <v>0.46529999999999999</v>
      </c>
      <c r="FO19" s="26">
        <f t="shared" si="12"/>
        <v>0.46529999999999999</v>
      </c>
      <c r="FP19" s="26">
        <f t="shared" si="12"/>
        <v>0.46529999999999999</v>
      </c>
      <c r="FQ19" s="26">
        <f t="shared" si="12"/>
        <v>0.46529999999999999</v>
      </c>
      <c r="FR19" s="26">
        <f t="shared" si="12"/>
        <v>0.46529999999999999</v>
      </c>
      <c r="FS19" s="26">
        <f t="shared" si="12"/>
        <v>0.46529999999999999</v>
      </c>
      <c r="FT19" s="26">
        <f t="shared" si="12"/>
        <v>0.46529999999999999</v>
      </c>
      <c r="FU19" s="26">
        <f t="shared" si="12"/>
        <v>0.46529999999999999</v>
      </c>
      <c r="FV19" s="26">
        <f t="shared" si="12"/>
        <v>0.46529999999999999</v>
      </c>
      <c r="FW19" s="26">
        <f t="shared" si="12"/>
        <v>0.46529999999999999</v>
      </c>
      <c r="FX19" s="26">
        <f t="shared" si="12"/>
        <v>0.46529999999999999</v>
      </c>
      <c r="FY19" s="26"/>
      <c r="FZ19" s="26">
        <f>FX19</f>
        <v>0.46529999999999999</v>
      </c>
      <c r="GA19" s="26"/>
      <c r="GB19" s="26"/>
      <c r="GC19" s="26"/>
      <c r="GD19" s="26"/>
      <c r="GE19" s="26"/>
      <c r="GF19" s="26"/>
      <c r="GG19" s="2"/>
      <c r="GH19" s="26"/>
      <c r="GI19" s="138"/>
      <c r="GJ19" s="138"/>
      <c r="GK19" s="138"/>
      <c r="GL19" s="138"/>
      <c r="GM19" s="138"/>
      <c r="GN19" s="114"/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4"/>
      <c r="GZ19" s="114"/>
      <c r="HA19" s="114"/>
      <c r="HB19" s="114"/>
      <c r="HC19" s="114"/>
      <c r="HD19" s="114"/>
      <c r="HE19" s="114"/>
      <c r="HF19" s="114"/>
      <c r="HG19" s="114"/>
      <c r="HH19" s="114"/>
      <c r="HI19" s="114"/>
      <c r="HJ19" s="114"/>
      <c r="HK19" s="114"/>
      <c r="HL19" s="114"/>
      <c r="HM19" s="114"/>
      <c r="HN19" s="114"/>
      <c r="HO19" s="114"/>
      <c r="HP19" s="114"/>
      <c r="HQ19" s="114"/>
      <c r="HR19" s="114"/>
      <c r="HS19" s="114"/>
      <c r="HT19" s="114"/>
      <c r="HU19" s="114"/>
      <c r="HV19" s="114"/>
      <c r="HW19" s="114"/>
      <c r="HX19" s="114"/>
      <c r="HY19" s="114"/>
      <c r="HZ19" s="114"/>
      <c r="IA19" s="114"/>
      <c r="IB19" s="114"/>
      <c r="IC19" s="114"/>
      <c r="ID19" s="114"/>
      <c r="IE19" s="114"/>
      <c r="IF19" s="114"/>
      <c r="IG19" s="114"/>
      <c r="IH19" s="114"/>
      <c r="II19" s="114"/>
      <c r="IJ19" s="114"/>
      <c r="IK19" s="114"/>
      <c r="IL19" s="114"/>
      <c r="IM19" s="114"/>
      <c r="IN19" s="114"/>
      <c r="IO19" s="114"/>
      <c r="IP19" s="114"/>
      <c r="IQ19" s="114"/>
      <c r="IR19" s="114"/>
      <c r="IS19" s="114"/>
      <c r="IT19" s="114"/>
      <c r="IU19" s="114"/>
      <c r="IV19" s="114"/>
    </row>
    <row r="20" spans="1:256" x14ac:dyDescent="0.35">
      <c r="A20" s="112" t="s">
        <v>438</v>
      </c>
      <c r="B20" s="126" t="s">
        <v>652</v>
      </c>
      <c r="C20" s="135">
        <v>5936.4</v>
      </c>
      <c r="D20" s="135">
        <v>28893.599999999999</v>
      </c>
      <c r="E20" s="135">
        <v>4468.8</v>
      </c>
      <c r="F20" s="135">
        <v>15351.599999999999</v>
      </c>
      <c r="G20" s="135">
        <v>850.8</v>
      </c>
      <c r="H20" s="135">
        <v>794.4</v>
      </c>
      <c r="I20" s="135">
        <v>6464.4</v>
      </c>
      <c r="J20" s="135">
        <v>1663.2</v>
      </c>
      <c r="K20" s="135">
        <v>186</v>
      </c>
      <c r="L20" s="135">
        <v>1503.6</v>
      </c>
      <c r="M20" s="135">
        <v>685.19999999999993</v>
      </c>
      <c r="N20" s="135">
        <v>36894</v>
      </c>
      <c r="O20" s="135">
        <v>9018</v>
      </c>
      <c r="P20" s="135">
        <v>188.4</v>
      </c>
      <c r="Q20" s="135">
        <v>28060.799999999999</v>
      </c>
      <c r="R20" s="135">
        <v>3002.4</v>
      </c>
      <c r="S20" s="135">
        <v>1274.3999999999999</v>
      </c>
      <c r="T20" s="135">
        <v>124.8</v>
      </c>
      <c r="U20" s="135">
        <v>37.199999999999996</v>
      </c>
      <c r="V20" s="135">
        <v>208.79999999999998</v>
      </c>
      <c r="W20" s="135">
        <v>181.2</v>
      </c>
      <c r="X20" s="135">
        <v>36</v>
      </c>
      <c r="Y20" s="135">
        <v>460.79999999999995</v>
      </c>
      <c r="Z20" s="135">
        <v>170.4</v>
      </c>
      <c r="AA20" s="135">
        <v>22339.200000000001</v>
      </c>
      <c r="AB20" s="135">
        <v>19311.599999999999</v>
      </c>
      <c r="AC20" s="135">
        <v>718.8</v>
      </c>
      <c r="AD20" s="135">
        <v>1010.4</v>
      </c>
      <c r="AE20" s="135">
        <v>67.2</v>
      </c>
      <c r="AF20" s="135">
        <v>141.6</v>
      </c>
      <c r="AG20" s="135">
        <v>415.2</v>
      </c>
      <c r="AH20" s="135">
        <v>710.4</v>
      </c>
      <c r="AI20" s="135">
        <v>262.8</v>
      </c>
      <c r="AJ20" s="135">
        <v>108</v>
      </c>
      <c r="AK20" s="135">
        <v>139.19999999999999</v>
      </c>
      <c r="AL20" s="135">
        <v>169.2</v>
      </c>
      <c r="AM20" s="135">
        <v>295.2</v>
      </c>
      <c r="AN20" s="135">
        <v>248.39999999999998</v>
      </c>
      <c r="AO20" s="135">
        <v>3228</v>
      </c>
      <c r="AP20" s="135">
        <v>60844.799999999996</v>
      </c>
      <c r="AQ20" s="135">
        <v>171.6</v>
      </c>
      <c r="AR20" s="135">
        <v>45588</v>
      </c>
      <c r="AS20" s="135">
        <v>4693.2</v>
      </c>
      <c r="AT20" s="135">
        <v>1702.8</v>
      </c>
      <c r="AU20" s="135">
        <v>177.6</v>
      </c>
      <c r="AV20" s="135">
        <v>230.39999999999998</v>
      </c>
      <c r="AW20" s="135">
        <v>178.79999999999998</v>
      </c>
      <c r="AX20" s="135">
        <v>61.199999999999996</v>
      </c>
      <c r="AY20" s="135">
        <v>319.2</v>
      </c>
      <c r="AZ20" s="135">
        <v>10087.199999999999</v>
      </c>
      <c r="BA20" s="135">
        <v>6768</v>
      </c>
      <c r="BB20" s="135">
        <v>6028.8</v>
      </c>
      <c r="BC20" s="135">
        <v>19404</v>
      </c>
      <c r="BD20" s="135">
        <v>2425.1999999999998</v>
      </c>
      <c r="BE20" s="135">
        <v>919.19999999999993</v>
      </c>
      <c r="BF20" s="135">
        <v>18489.599999999999</v>
      </c>
      <c r="BG20" s="135">
        <v>656.4</v>
      </c>
      <c r="BH20" s="135">
        <v>358.8</v>
      </c>
      <c r="BI20" s="135">
        <v>177.6</v>
      </c>
      <c r="BJ20" s="135">
        <v>4314</v>
      </c>
      <c r="BK20" s="135">
        <v>14372.4</v>
      </c>
      <c r="BL20" s="135">
        <v>57.599999999999994</v>
      </c>
      <c r="BM20" s="135">
        <v>207.6</v>
      </c>
      <c r="BN20" s="135">
        <v>2450.4</v>
      </c>
      <c r="BO20" s="135">
        <v>1017.5999999999999</v>
      </c>
      <c r="BP20" s="135">
        <v>153.6</v>
      </c>
      <c r="BQ20" s="135">
        <v>4099.2</v>
      </c>
      <c r="BR20" s="135">
        <v>3291.6</v>
      </c>
      <c r="BS20" s="135">
        <v>853.19999999999993</v>
      </c>
      <c r="BT20" s="135">
        <v>291.59999999999997</v>
      </c>
      <c r="BU20" s="135">
        <v>290.39999999999998</v>
      </c>
      <c r="BV20" s="135">
        <v>890.4</v>
      </c>
      <c r="BW20" s="135">
        <v>1508.3999999999999</v>
      </c>
      <c r="BX20" s="135">
        <v>45.6</v>
      </c>
      <c r="BY20" s="135">
        <v>372</v>
      </c>
      <c r="BZ20" s="135">
        <v>128.4</v>
      </c>
      <c r="CA20" s="135">
        <v>106.8</v>
      </c>
      <c r="CB20" s="135">
        <v>54669.599999999999</v>
      </c>
      <c r="CC20" s="135">
        <v>139.19999999999999</v>
      </c>
      <c r="CD20" s="135">
        <v>122.39999999999999</v>
      </c>
      <c r="CE20" s="135">
        <v>96</v>
      </c>
      <c r="CF20" s="135">
        <v>99.6</v>
      </c>
      <c r="CG20" s="135">
        <v>148.79999999999998</v>
      </c>
      <c r="CH20" s="135">
        <v>66</v>
      </c>
      <c r="CI20" s="135">
        <v>511.2</v>
      </c>
      <c r="CJ20" s="135">
        <v>643.19999999999993</v>
      </c>
      <c r="CK20" s="135">
        <v>4425.5999999999995</v>
      </c>
      <c r="CL20" s="135">
        <v>985.19999999999993</v>
      </c>
      <c r="CM20" s="135">
        <v>456</v>
      </c>
      <c r="CN20" s="135">
        <v>23926.799999999999</v>
      </c>
      <c r="CO20" s="135">
        <v>10768.8</v>
      </c>
      <c r="CP20" s="135">
        <v>679.19999999999993</v>
      </c>
      <c r="CQ20" s="135">
        <v>577.19999999999993</v>
      </c>
      <c r="CR20" s="135">
        <v>177.6</v>
      </c>
      <c r="CS20" s="135">
        <v>240</v>
      </c>
      <c r="CT20" s="135">
        <v>80.399999999999991</v>
      </c>
      <c r="CU20" s="135">
        <v>340.8</v>
      </c>
      <c r="CV20" s="135">
        <v>14.399999999999999</v>
      </c>
      <c r="CW20" s="135">
        <v>150</v>
      </c>
      <c r="CX20" s="135">
        <v>315.59999999999997</v>
      </c>
      <c r="CY20" s="135">
        <v>26.4</v>
      </c>
      <c r="CZ20" s="135">
        <v>1434</v>
      </c>
      <c r="DA20" s="135">
        <v>154.79999999999998</v>
      </c>
      <c r="DB20" s="135">
        <v>228</v>
      </c>
      <c r="DC20" s="135">
        <v>115.19999999999999</v>
      </c>
      <c r="DD20" s="135">
        <v>126</v>
      </c>
      <c r="DE20" s="135">
        <v>177.6</v>
      </c>
      <c r="DF20" s="135">
        <v>15525.599999999999</v>
      </c>
      <c r="DG20" s="135">
        <v>56.4</v>
      </c>
      <c r="DH20" s="135">
        <v>1485.6</v>
      </c>
      <c r="DI20" s="135">
        <v>1899.6</v>
      </c>
      <c r="DJ20" s="135">
        <v>543.6</v>
      </c>
      <c r="DK20" s="135">
        <v>338.4</v>
      </c>
      <c r="DL20" s="135">
        <v>4126.8</v>
      </c>
      <c r="DM20" s="135">
        <v>174</v>
      </c>
      <c r="DN20" s="135">
        <v>985.19999999999993</v>
      </c>
      <c r="DO20" s="135">
        <v>2394</v>
      </c>
      <c r="DP20" s="135">
        <v>163.19999999999999</v>
      </c>
      <c r="DQ20" s="135">
        <v>570</v>
      </c>
      <c r="DR20" s="135">
        <v>1002</v>
      </c>
      <c r="DS20" s="135">
        <v>495.59999999999997</v>
      </c>
      <c r="DT20" s="135">
        <v>106.8</v>
      </c>
      <c r="DU20" s="135">
        <v>266.39999999999998</v>
      </c>
      <c r="DV20" s="135">
        <v>160.79999999999998</v>
      </c>
      <c r="DW20" s="135">
        <v>235.2</v>
      </c>
      <c r="DX20" s="135">
        <v>136.79999999999998</v>
      </c>
      <c r="DY20" s="135">
        <v>223.2</v>
      </c>
      <c r="DZ20" s="135">
        <v>536.4</v>
      </c>
      <c r="EA20" s="135">
        <v>430.8</v>
      </c>
      <c r="EB20" s="135">
        <v>394.8</v>
      </c>
      <c r="EC20" s="135">
        <v>222</v>
      </c>
      <c r="ED20" s="135">
        <v>1160.3999999999999</v>
      </c>
      <c r="EE20" s="135">
        <v>122.39999999999999</v>
      </c>
      <c r="EF20" s="135">
        <v>1033.2</v>
      </c>
      <c r="EG20" s="135">
        <v>186</v>
      </c>
      <c r="EH20" s="135">
        <v>198</v>
      </c>
      <c r="EI20" s="135">
        <v>10844.4</v>
      </c>
      <c r="EJ20" s="135">
        <v>7365.5999999999995</v>
      </c>
      <c r="EK20" s="135">
        <v>490.79999999999995</v>
      </c>
      <c r="EL20" s="135">
        <v>357.59999999999997</v>
      </c>
      <c r="EM20" s="135">
        <v>310.8</v>
      </c>
      <c r="EN20" s="135">
        <v>699.6</v>
      </c>
      <c r="EO20" s="135">
        <v>244.79999999999998</v>
      </c>
      <c r="EP20" s="135">
        <v>316.8</v>
      </c>
      <c r="EQ20" s="135">
        <v>1966.8</v>
      </c>
      <c r="ER20" s="135">
        <v>212.4</v>
      </c>
      <c r="ES20" s="135">
        <v>134.4</v>
      </c>
      <c r="ET20" s="135">
        <v>158.4</v>
      </c>
      <c r="EU20" s="135">
        <v>408</v>
      </c>
      <c r="EV20" s="135">
        <v>60</v>
      </c>
      <c r="EW20" s="135">
        <v>604.79999999999995</v>
      </c>
      <c r="EX20" s="135">
        <v>140.4</v>
      </c>
      <c r="EY20" s="135">
        <v>393.59999999999997</v>
      </c>
      <c r="EZ20" s="135">
        <v>99.6</v>
      </c>
      <c r="FA20" s="135">
        <v>2515.1999999999998</v>
      </c>
      <c r="FB20" s="135">
        <v>220.79999999999998</v>
      </c>
      <c r="FC20" s="135">
        <v>1204.8</v>
      </c>
      <c r="FD20" s="135">
        <v>306</v>
      </c>
      <c r="FE20" s="135">
        <v>56.4</v>
      </c>
      <c r="FF20" s="135">
        <v>146.4</v>
      </c>
      <c r="FG20" s="135">
        <v>92.399999999999991</v>
      </c>
      <c r="FH20" s="135">
        <v>57.599999999999994</v>
      </c>
      <c r="FI20" s="135">
        <v>1282.8</v>
      </c>
      <c r="FJ20" s="135">
        <v>1510.8</v>
      </c>
      <c r="FK20" s="135">
        <v>1927.1999999999998</v>
      </c>
      <c r="FL20" s="135">
        <v>5967.5999999999995</v>
      </c>
      <c r="FM20" s="135">
        <v>2769.6</v>
      </c>
      <c r="FN20" s="135">
        <v>15997.199999999999</v>
      </c>
      <c r="FO20" s="135">
        <v>782.4</v>
      </c>
      <c r="FP20" s="135">
        <v>1665.6</v>
      </c>
      <c r="FQ20" s="135">
        <v>739.19999999999993</v>
      </c>
      <c r="FR20" s="135">
        <v>116.39999999999999</v>
      </c>
      <c r="FS20" s="135">
        <v>141.6</v>
      </c>
      <c r="FT20" s="135">
        <v>48</v>
      </c>
      <c r="FU20" s="135">
        <v>598.79999999999995</v>
      </c>
      <c r="FV20" s="135">
        <v>510</v>
      </c>
      <c r="FW20" s="135">
        <v>120</v>
      </c>
      <c r="FX20" s="135">
        <v>50.4</v>
      </c>
      <c r="FY20" s="21"/>
      <c r="FZ20" s="12">
        <f>SUM(C20:FX20)</f>
        <v>610058.40000000037</v>
      </c>
      <c r="GA20" s="12"/>
      <c r="GB20" s="12"/>
      <c r="GC20" s="12"/>
      <c r="GD20" s="12"/>
      <c r="GE20" s="12"/>
      <c r="GF20" s="12"/>
      <c r="GG20" s="2"/>
      <c r="GH20" s="12"/>
      <c r="GI20" s="126"/>
      <c r="GJ20" s="126"/>
      <c r="GK20" s="126"/>
      <c r="GL20" s="126"/>
      <c r="GM20" s="126"/>
    </row>
    <row r="21" spans="1:256" s="114" customFormat="1" x14ac:dyDescent="0.35">
      <c r="A21" s="112" t="s">
        <v>440</v>
      </c>
      <c r="B21" s="126" t="s">
        <v>653</v>
      </c>
      <c r="C21" s="139">
        <v>6521.9</v>
      </c>
      <c r="D21" s="136">
        <v>37131</v>
      </c>
      <c r="E21" s="136">
        <v>5325.4</v>
      </c>
      <c r="F21" s="136">
        <v>24415.1</v>
      </c>
      <c r="G21" s="136">
        <v>1843.9</v>
      </c>
      <c r="H21" s="136">
        <v>1071</v>
      </c>
      <c r="I21" s="136">
        <v>7793.9</v>
      </c>
      <c r="J21" s="136">
        <v>1989</v>
      </c>
      <c r="K21" s="136">
        <v>249</v>
      </c>
      <c r="L21" s="136">
        <v>2088</v>
      </c>
      <c r="M21" s="136">
        <v>849.1</v>
      </c>
      <c r="N21" s="136">
        <v>50247.4</v>
      </c>
      <c r="O21" s="136">
        <v>12370.9</v>
      </c>
      <c r="P21" s="136">
        <v>312</v>
      </c>
      <c r="Q21" s="136">
        <v>40045.800000000003</v>
      </c>
      <c r="R21" s="136">
        <v>7394.8</v>
      </c>
      <c r="S21" s="136">
        <v>1584.6</v>
      </c>
      <c r="T21" s="136">
        <v>160</v>
      </c>
      <c r="U21" s="136">
        <v>54</v>
      </c>
      <c r="V21" s="136">
        <v>253.5</v>
      </c>
      <c r="W21" s="136">
        <v>47.5</v>
      </c>
      <c r="X21" s="136">
        <v>40.1</v>
      </c>
      <c r="Y21" s="136">
        <v>873.5</v>
      </c>
      <c r="Z21" s="136">
        <v>231</v>
      </c>
      <c r="AA21" s="136">
        <v>31076.5</v>
      </c>
      <c r="AB21" s="136">
        <v>26859.5</v>
      </c>
      <c r="AC21" s="136">
        <v>847.5</v>
      </c>
      <c r="AD21" s="136">
        <v>1446.7</v>
      </c>
      <c r="AE21" s="136">
        <v>97</v>
      </c>
      <c r="AF21" s="136">
        <v>164.5</v>
      </c>
      <c r="AG21" s="136">
        <v>585.5</v>
      </c>
      <c r="AH21" s="136">
        <v>908</v>
      </c>
      <c r="AI21" s="136">
        <v>383</v>
      </c>
      <c r="AJ21" s="136">
        <v>181.5</v>
      </c>
      <c r="AK21" s="136">
        <v>159.5</v>
      </c>
      <c r="AL21" s="136">
        <v>285.5</v>
      </c>
      <c r="AM21" s="136">
        <v>306.89999999999998</v>
      </c>
      <c r="AN21" s="136">
        <v>270.5</v>
      </c>
      <c r="AO21" s="136">
        <v>4120.8999999999996</v>
      </c>
      <c r="AP21" s="136">
        <v>84094.399999999994</v>
      </c>
      <c r="AQ21" s="136">
        <v>251.5</v>
      </c>
      <c r="AR21" s="136">
        <v>61239.4</v>
      </c>
      <c r="AS21" s="136">
        <v>6270.2</v>
      </c>
      <c r="AT21" s="136">
        <v>2557</v>
      </c>
      <c r="AU21" s="136">
        <v>268</v>
      </c>
      <c r="AV21" s="136">
        <v>296</v>
      </c>
      <c r="AW21" s="136">
        <v>257</v>
      </c>
      <c r="AX21" s="136">
        <v>81</v>
      </c>
      <c r="AY21" s="136">
        <v>391.5</v>
      </c>
      <c r="AZ21" s="136">
        <v>12089.4</v>
      </c>
      <c r="BA21" s="136">
        <v>9089.7999999999993</v>
      </c>
      <c r="BB21" s="136">
        <v>7468.1</v>
      </c>
      <c r="BC21" s="136">
        <v>24680.9</v>
      </c>
      <c r="BD21" s="136">
        <v>3641</v>
      </c>
      <c r="BE21" s="136">
        <v>1092</v>
      </c>
      <c r="BF21" s="136">
        <v>26268.9</v>
      </c>
      <c r="BG21" s="136">
        <v>921</v>
      </c>
      <c r="BH21" s="136">
        <v>577.79999999999995</v>
      </c>
      <c r="BI21" s="136">
        <v>254.5</v>
      </c>
      <c r="BJ21" s="136">
        <v>6427.3</v>
      </c>
      <c r="BK21" s="136">
        <v>27836.5</v>
      </c>
      <c r="BL21" s="136">
        <v>90.2</v>
      </c>
      <c r="BM21" s="136">
        <v>360</v>
      </c>
      <c r="BN21" s="136">
        <v>3048.4</v>
      </c>
      <c r="BO21" s="136">
        <v>1189</v>
      </c>
      <c r="BP21" s="136">
        <v>137</v>
      </c>
      <c r="BQ21" s="136">
        <v>5703.4</v>
      </c>
      <c r="BR21" s="136">
        <v>4382.3999999999996</v>
      </c>
      <c r="BS21" s="136">
        <v>1140.9000000000001</v>
      </c>
      <c r="BT21" s="136">
        <v>353.5</v>
      </c>
      <c r="BU21" s="136">
        <v>383</v>
      </c>
      <c r="BV21" s="136">
        <v>1244.5</v>
      </c>
      <c r="BW21" s="136">
        <v>2022.5</v>
      </c>
      <c r="BX21" s="136">
        <v>57</v>
      </c>
      <c r="BY21" s="136">
        <v>393.5</v>
      </c>
      <c r="BZ21" s="136">
        <v>228</v>
      </c>
      <c r="CA21" s="136">
        <v>141.5</v>
      </c>
      <c r="CB21" s="136">
        <v>73091.199999999997</v>
      </c>
      <c r="CC21" s="136">
        <v>186</v>
      </c>
      <c r="CD21" s="136">
        <v>30</v>
      </c>
      <c r="CE21" s="136">
        <v>159.5</v>
      </c>
      <c r="CF21" s="136">
        <v>100</v>
      </c>
      <c r="CG21" s="136">
        <v>192.5</v>
      </c>
      <c r="CH21" s="136">
        <v>90</v>
      </c>
      <c r="CI21" s="136">
        <v>683</v>
      </c>
      <c r="CJ21" s="136">
        <v>823</v>
      </c>
      <c r="CK21" s="136">
        <v>4858.6000000000004</v>
      </c>
      <c r="CL21" s="136">
        <v>1155.0999999999999</v>
      </c>
      <c r="CM21" s="136">
        <v>617</v>
      </c>
      <c r="CN21" s="136">
        <v>30506.799999999999</v>
      </c>
      <c r="CO21" s="136">
        <v>14126.2</v>
      </c>
      <c r="CP21" s="136">
        <v>898.4</v>
      </c>
      <c r="CQ21" s="136">
        <v>759</v>
      </c>
      <c r="CR21" s="136">
        <v>195.5</v>
      </c>
      <c r="CS21" s="136">
        <v>246.4</v>
      </c>
      <c r="CT21" s="136">
        <v>112</v>
      </c>
      <c r="CU21" s="136">
        <v>465</v>
      </c>
      <c r="CV21" s="136">
        <v>24</v>
      </c>
      <c r="CW21" s="136">
        <v>186.1</v>
      </c>
      <c r="CX21" s="136">
        <v>457.5</v>
      </c>
      <c r="CY21" s="136">
        <v>25.5</v>
      </c>
      <c r="CZ21" s="136">
        <v>1771</v>
      </c>
      <c r="DA21" s="136">
        <v>204</v>
      </c>
      <c r="DB21" s="136">
        <v>310.5</v>
      </c>
      <c r="DC21" s="136">
        <v>193</v>
      </c>
      <c r="DD21" s="136">
        <v>175.5</v>
      </c>
      <c r="DE21" s="136">
        <v>280</v>
      </c>
      <c r="DF21" s="136">
        <v>20837.599999999999</v>
      </c>
      <c r="DG21" s="136">
        <v>93.5</v>
      </c>
      <c r="DH21" s="136">
        <v>1688</v>
      </c>
      <c r="DI21" s="136">
        <v>2353</v>
      </c>
      <c r="DJ21" s="136">
        <v>599</v>
      </c>
      <c r="DK21" s="136">
        <v>472.5</v>
      </c>
      <c r="DL21" s="136">
        <v>5635.8</v>
      </c>
      <c r="DM21" s="136">
        <v>236</v>
      </c>
      <c r="DN21" s="136">
        <v>1282.8</v>
      </c>
      <c r="DO21" s="136">
        <v>3281.4</v>
      </c>
      <c r="DP21" s="136">
        <v>199</v>
      </c>
      <c r="DQ21" s="136">
        <v>876.4</v>
      </c>
      <c r="DR21" s="136">
        <v>1266.5</v>
      </c>
      <c r="DS21" s="136">
        <v>545</v>
      </c>
      <c r="DT21" s="136">
        <v>176</v>
      </c>
      <c r="DU21" s="136">
        <v>346</v>
      </c>
      <c r="DV21" s="136">
        <v>198.5</v>
      </c>
      <c r="DW21" s="136">
        <v>285.5</v>
      </c>
      <c r="DX21" s="136">
        <v>168</v>
      </c>
      <c r="DY21" s="136">
        <v>280</v>
      </c>
      <c r="DZ21" s="136">
        <v>606.5</v>
      </c>
      <c r="EA21" s="136">
        <v>508.5</v>
      </c>
      <c r="EB21" s="136">
        <v>499.5</v>
      </c>
      <c r="EC21" s="136">
        <v>260.5</v>
      </c>
      <c r="ED21" s="136">
        <v>1550</v>
      </c>
      <c r="EE21" s="136">
        <v>185.5</v>
      </c>
      <c r="EF21" s="136">
        <v>1262</v>
      </c>
      <c r="EG21" s="136">
        <v>250</v>
      </c>
      <c r="EH21" s="136">
        <v>246</v>
      </c>
      <c r="EI21" s="136">
        <v>13296.3</v>
      </c>
      <c r="EJ21" s="136">
        <v>10001.9</v>
      </c>
      <c r="EK21" s="136">
        <v>666.1</v>
      </c>
      <c r="EL21" s="136">
        <v>447</v>
      </c>
      <c r="EM21" s="136">
        <v>350.1</v>
      </c>
      <c r="EN21" s="136">
        <v>920.3</v>
      </c>
      <c r="EO21" s="136">
        <v>287</v>
      </c>
      <c r="EP21" s="136">
        <v>429</v>
      </c>
      <c r="EQ21" s="136">
        <v>2516.4</v>
      </c>
      <c r="ER21" s="136">
        <v>309.5</v>
      </c>
      <c r="ES21" s="136">
        <v>206.6</v>
      </c>
      <c r="ET21" s="136">
        <v>200.1</v>
      </c>
      <c r="EU21" s="136">
        <v>568</v>
      </c>
      <c r="EV21" s="136">
        <v>66</v>
      </c>
      <c r="EW21" s="136">
        <v>746.5</v>
      </c>
      <c r="EX21" s="136">
        <v>173.5</v>
      </c>
      <c r="EY21" s="136">
        <v>649.70000000000005</v>
      </c>
      <c r="EZ21" s="136">
        <v>127</v>
      </c>
      <c r="FA21" s="136">
        <v>3261.9</v>
      </c>
      <c r="FB21" s="136">
        <v>268.5</v>
      </c>
      <c r="FC21" s="136">
        <v>1694.6</v>
      </c>
      <c r="FD21" s="136">
        <v>399</v>
      </c>
      <c r="FE21" s="136">
        <v>70</v>
      </c>
      <c r="FF21" s="136">
        <v>175</v>
      </c>
      <c r="FG21" s="136">
        <v>114</v>
      </c>
      <c r="FH21" s="136">
        <v>69</v>
      </c>
      <c r="FI21" s="136">
        <v>1642.5</v>
      </c>
      <c r="FJ21" s="136">
        <v>2007.5</v>
      </c>
      <c r="FK21" s="136">
        <v>2477</v>
      </c>
      <c r="FL21" s="136">
        <v>8544.1</v>
      </c>
      <c r="FM21" s="136">
        <v>3967.8</v>
      </c>
      <c r="FN21" s="136">
        <v>22829.200000000001</v>
      </c>
      <c r="FO21" s="136">
        <v>1120</v>
      </c>
      <c r="FP21" s="136">
        <v>2343</v>
      </c>
      <c r="FQ21" s="136">
        <v>984</v>
      </c>
      <c r="FR21" s="136">
        <v>157.1</v>
      </c>
      <c r="FS21" s="136">
        <v>160.5</v>
      </c>
      <c r="FT21" s="136">
        <v>54</v>
      </c>
      <c r="FU21" s="136">
        <v>760.5</v>
      </c>
      <c r="FV21" s="136">
        <v>696.5</v>
      </c>
      <c r="FW21" s="136">
        <v>130</v>
      </c>
      <c r="FX21" s="136">
        <v>64</v>
      </c>
      <c r="FY21" s="12"/>
      <c r="FZ21" s="12">
        <f>SUM(C21:FX21)</f>
        <v>832575.40000000014</v>
      </c>
      <c r="GA21" s="12"/>
      <c r="GB21" s="12"/>
      <c r="GC21" s="12"/>
      <c r="GD21" s="12"/>
      <c r="GE21" s="27"/>
      <c r="GF21" s="27"/>
      <c r="GG21" s="2"/>
      <c r="GH21" s="27"/>
      <c r="GI21" s="140"/>
      <c r="GJ21" s="140"/>
      <c r="GK21" s="140"/>
      <c r="GL21" s="140"/>
      <c r="GM21" s="140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</row>
    <row r="22" spans="1:256" x14ac:dyDescent="0.35">
      <c r="A22" s="112" t="s">
        <v>442</v>
      </c>
      <c r="B22" s="113" t="s">
        <v>654</v>
      </c>
      <c r="C22" s="126">
        <v>0</v>
      </c>
      <c r="D22" s="126">
        <v>3770</v>
      </c>
      <c r="E22" s="126">
        <v>0</v>
      </c>
      <c r="F22" s="126">
        <v>4259</v>
      </c>
      <c r="G22" s="126">
        <v>495</v>
      </c>
      <c r="H22" s="126">
        <v>0</v>
      </c>
      <c r="I22" s="126">
        <v>0</v>
      </c>
      <c r="J22" s="126">
        <v>0</v>
      </c>
      <c r="K22" s="126">
        <v>0</v>
      </c>
      <c r="L22" s="126">
        <v>0</v>
      </c>
      <c r="M22" s="126">
        <v>0</v>
      </c>
      <c r="N22" s="126">
        <v>1133</v>
      </c>
      <c r="O22" s="126">
        <v>922</v>
      </c>
      <c r="P22" s="126">
        <v>0</v>
      </c>
      <c r="Q22" s="126">
        <v>5887</v>
      </c>
      <c r="R22" s="126">
        <v>0</v>
      </c>
      <c r="S22" s="126">
        <v>110</v>
      </c>
      <c r="T22" s="126">
        <v>0</v>
      </c>
      <c r="U22" s="126">
        <v>0</v>
      </c>
      <c r="V22" s="126">
        <v>0</v>
      </c>
      <c r="W22" s="126">
        <v>0</v>
      </c>
      <c r="X22" s="126">
        <v>0</v>
      </c>
      <c r="Y22" s="126">
        <v>0</v>
      </c>
      <c r="Z22" s="126">
        <v>0</v>
      </c>
      <c r="AA22" s="126">
        <v>3209</v>
      </c>
      <c r="AB22" s="126">
        <v>2379.5</v>
      </c>
      <c r="AC22" s="126">
        <v>0</v>
      </c>
      <c r="AD22" s="126">
        <v>0</v>
      </c>
      <c r="AE22" s="126">
        <v>0</v>
      </c>
      <c r="AF22" s="126">
        <v>0</v>
      </c>
      <c r="AG22" s="126">
        <v>69</v>
      </c>
      <c r="AH22" s="126">
        <v>0</v>
      </c>
      <c r="AI22" s="126">
        <v>0</v>
      </c>
      <c r="AJ22" s="126">
        <v>0</v>
      </c>
      <c r="AK22" s="126">
        <v>0</v>
      </c>
      <c r="AL22" s="126">
        <v>0</v>
      </c>
      <c r="AM22" s="126">
        <v>0</v>
      </c>
      <c r="AN22" s="126">
        <v>0</v>
      </c>
      <c r="AO22" s="126">
        <v>370.5</v>
      </c>
      <c r="AP22" s="126">
        <v>20182</v>
      </c>
      <c r="AQ22" s="126">
        <v>0</v>
      </c>
      <c r="AR22" s="126">
        <v>15630.5</v>
      </c>
      <c r="AS22" s="126">
        <v>360</v>
      </c>
      <c r="AT22" s="126">
        <v>490.5</v>
      </c>
      <c r="AU22" s="126">
        <v>0</v>
      </c>
      <c r="AV22" s="126">
        <v>0</v>
      </c>
      <c r="AW22" s="126">
        <v>0</v>
      </c>
      <c r="AX22" s="126">
        <v>0</v>
      </c>
      <c r="AY22" s="126">
        <v>0</v>
      </c>
      <c r="AZ22" s="126">
        <v>4118.5</v>
      </c>
      <c r="BA22" s="126">
        <v>72</v>
      </c>
      <c r="BB22" s="126">
        <v>0</v>
      </c>
      <c r="BC22" s="126">
        <v>2369.5</v>
      </c>
      <c r="BD22" s="126">
        <v>0</v>
      </c>
      <c r="BE22" s="126">
        <v>0</v>
      </c>
      <c r="BF22" s="126">
        <v>4104.5</v>
      </c>
      <c r="BG22" s="126">
        <v>0</v>
      </c>
      <c r="BH22" s="126">
        <v>0</v>
      </c>
      <c r="BI22" s="126">
        <v>0</v>
      </c>
      <c r="BJ22" s="126">
        <v>1099</v>
      </c>
      <c r="BK22" s="126">
        <v>12574</v>
      </c>
      <c r="BL22" s="126">
        <v>0</v>
      </c>
      <c r="BM22" s="126">
        <v>0</v>
      </c>
      <c r="BN22" s="126">
        <v>250</v>
      </c>
      <c r="BO22" s="126">
        <v>0</v>
      </c>
      <c r="BP22" s="126">
        <v>0</v>
      </c>
      <c r="BQ22" s="126">
        <v>531</v>
      </c>
      <c r="BR22" s="126">
        <v>0</v>
      </c>
      <c r="BS22" s="126">
        <v>0</v>
      </c>
      <c r="BT22" s="126">
        <v>0</v>
      </c>
      <c r="BU22" s="126">
        <v>0</v>
      </c>
      <c r="BV22" s="126">
        <v>0</v>
      </c>
      <c r="BW22" s="126">
        <v>34</v>
      </c>
      <c r="BX22" s="126">
        <v>0</v>
      </c>
      <c r="BY22" s="126">
        <v>71.5</v>
      </c>
      <c r="BZ22" s="126">
        <v>0</v>
      </c>
      <c r="CA22" s="126">
        <v>0</v>
      </c>
      <c r="CB22" s="126">
        <v>7842.5</v>
      </c>
      <c r="CC22" s="126">
        <v>0</v>
      </c>
      <c r="CD22" s="126">
        <v>0</v>
      </c>
      <c r="CE22" s="126">
        <v>0</v>
      </c>
      <c r="CF22" s="126">
        <v>0</v>
      </c>
      <c r="CG22" s="126">
        <v>0</v>
      </c>
      <c r="CH22" s="126">
        <v>0</v>
      </c>
      <c r="CI22" s="126">
        <v>0</v>
      </c>
      <c r="CJ22" s="126">
        <v>0</v>
      </c>
      <c r="CK22" s="126">
        <v>171</v>
      </c>
      <c r="CL22" s="126">
        <v>0</v>
      </c>
      <c r="CM22" s="126">
        <v>0</v>
      </c>
      <c r="CN22" s="126">
        <v>2843.5</v>
      </c>
      <c r="CO22" s="126">
        <v>2019</v>
      </c>
      <c r="CP22" s="126">
        <v>0</v>
      </c>
      <c r="CQ22" s="126">
        <v>0</v>
      </c>
      <c r="CR22" s="126">
        <v>0</v>
      </c>
      <c r="CS22" s="126">
        <v>0</v>
      </c>
      <c r="CT22" s="126">
        <v>0</v>
      </c>
      <c r="CU22" s="126">
        <v>0</v>
      </c>
      <c r="CV22" s="126">
        <v>0</v>
      </c>
      <c r="CW22" s="126">
        <v>0</v>
      </c>
      <c r="CX22" s="126">
        <v>0</v>
      </c>
      <c r="CY22" s="126">
        <v>0</v>
      </c>
      <c r="CZ22" s="126">
        <v>0</v>
      </c>
      <c r="DA22" s="126">
        <v>0</v>
      </c>
      <c r="DB22" s="126">
        <v>0</v>
      </c>
      <c r="DC22" s="126">
        <v>0</v>
      </c>
      <c r="DD22" s="126">
        <v>0</v>
      </c>
      <c r="DE22" s="126">
        <v>0</v>
      </c>
      <c r="DF22" s="126">
        <v>1074</v>
      </c>
      <c r="DG22" s="126">
        <v>0</v>
      </c>
      <c r="DH22" s="126">
        <v>0</v>
      </c>
      <c r="DI22" s="126">
        <v>386</v>
      </c>
      <c r="DJ22" s="126">
        <v>0</v>
      </c>
      <c r="DK22" s="126">
        <v>0</v>
      </c>
      <c r="DL22" s="126">
        <v>172</v>
      </c>
      <c r="DM22" s="126">
        <v>0</v>
      </c>
      <c r="DN22" s="126">
        <v>0</v>
      </c>
      <c r="DO22" s="126">
        <v>0</v>
      </c>
      <c r="DP22" s="126">
        <v>0</v>
      </c>
      <c r="DQ22" s="126">
        <v>0</v>
      </c>
      <c r="DR22" s="126">
        <v>0</v>
      </c>
      <c r="DS22" s="126">
        <v>0</v>
      </c>
      <c r="DT22" s="126">
        <v>0</v>
      </c>
      <c r="DU22" s="126">
        <v>0</v>
      </c>
      <c r="DV22" s="126">
        <v>0</v>
      </c>
      <c r="DW22" s="126">
        <v>0</v>
      </c>
      <c r="DX22" s="126">
        <v>0</v>
      </c>
      <c r="DY22" s="126">
        <v>0</v>
      </c>
      <c r="DZ22" s="126">
        <v>0</v>
      </c>
      <c r="EA22" s="126">
        <v>161</v>
      </c>
      <c r="EB22" s="126">
        <v>0</v>
      </c>
      <c r="EC22" s="126">
        <v>0</v>
      </c>
      <c r="ED22" s="126">
        <v>135</v>
      </c>
      <c r="EE22" s="126">
        <v>0</v>
      </c>
      <c r="EF22" s="126">
        <v>133</v>
      </c>
      <c r="EG22" s="126">
        <v>0</v>
      </c>
      <c r="EH22" s="126">
        <v>0</v>
      </c>
      <c r="EI22" s="126">
        <v>1491</v>
      </c>
      <c r="EJ22" s="126">
        <v>1546</v>
      </c>
      <c r="EK22" s="126">
        <v>0</v>
      </c>
      <c r="EL22" s="126">
        <v>0</v>
      </c>
      <c r="EM22" s="126">
        <v>0</v>
      </c>
      <c r="EN22" s="126">
        <v>0</v>
      </c>
      <c r="EO22" s="126">
        <v>0</v>
      </c>
      <c r="EP22" s="126">
        <v>0</v>
      </c>
      <c r="EQ22" s="126">
        <v>85.5</v>
      </c>
      <c r="ER22" s="126">
        <v>0</v>
      </c>
      <c r="ES22" s="126">
        <v>0</v>
      </c>
      <c r="ET22" s="126">
        <v>100</v>
      </c>
      <c r="EU22" s="126">
        <v>0</v>
      </c>
      <c r="EV22" s="126">
        <v>0</v>
      </c>
      <c r="EW22" s="126">
        <v>0</v>
      </c>
      <c r="EX22" s="126">
        <v>0</v>
      </c>
      <c r="EY22" s="126">
        <v>0</v>
      </c>
      <c r="EZ22" s="126">
        <v>0</v>
      </c>
      <c r="FA22" s="126">
        <v>0</v>
      </c>
      <c r="FB22" s="126">
        <v>0</v>
      </c>
      <c r="FC22" s="126">
        <v>452</v>
      </c>
      <c r="FD22" s="126">
        <v>0</v>
      </c>
      <c r="FE22" s="126">
        <v>0</v>
      </c>
      <c r="FF22" s="126">
        <v>0</v>
      </c>
      <c r="FG22" s="126">
        <v>0</v>
      </c>
      <c r="FH22" s="126">
        <v>0</v>
      </c>
      <c r="FI22" s="126">
        <v>0</v>
      </c>
      <c r="FJ22" s="126">
        <v>0</v>
      </c>
      <c r="FK22" s="126">
        <v>182</v>
      </c>
      <c r="FL22" s="126">
        <v>2030</v>
      </c>
      <c r="FM22" s="126">
        <v>551</v>
      </c>
      <c r="FN22" s="126">
        <v>4978</v>
      </c>
      <c r="FO22" s="126">
        <v>0</v>
      </c>
      <c r="FP22" s="126">
        <v>0</v>
      </c>
      <c r="FQ22" s="126">
        <v>0</v>
      </c>
      <c r="FR22" s="126">
        <v>0</v>
      </c>
      <c r="FS22" s="126">
        <v>0</v>
      </c>
      <c r="FT22" s="126">
        <v>0</v>
      </c>
      <c r="FU22" s="126">
        <v>0</v>
      </c>
      <c r="FV22" s="126">
        <v>0</v>
      </c>
      <c r="FW22" s="126">
        <v>0</v>
      </c>
      <c r="FX22" s="126">
        <v>0</v>
      </c>
      <c r="FY22" s="12"/>
      <c r="FZ22" s="12">
        <f>SUM(C22:FX22)</f>
        <v>110843.5</v>
      </c>
      <c r="GA22" s="12"/>
      <c r="GB22" s="12"/>
      <c r="GC22" s="12"/>
      <c r="GD22" s="12"/>
      <c r="GE22" s="12"/>
      <c r="GF22" s="12"/>
      <c r="GG22" s="2"/>
      <c r="GH22" s="2"/>
      <c r="GI22" s="113"/>
      <c r="GJ22" s="113"/>
      <c r="GK22" s="113"/>
      <c r="GL22" s="113"/>
      <c r="GM22" s="113"/>
    </row>
    <row r="23" spans="1:256" x14ac:dyDescent="0.35">
      <c r="A23" s="112" t="s">
        <v>443</v>
      </c>
      <c r="B23" s="113" t="s">
        <v>670</v>
      </c>
      <c r="C23" s="136">
        <v>6556</v>
      </c>
      <c r="D23" s="136">
        <v>39211.699999999997</v>
      </c>
      <c r="E23" s="136">
        <v>6031.7</v>
      </c>
      <c r="F23" s="136">
        <v>23565.3</v>
      </c>
      <c r="G23" s="136">
        <v>1550.5</v>
      </c>
      <c r="H23" s="136">
        <v>1112</v>
      </c>
      <c r="I23" s="136">
        <v>8326</v>
      </c>
      <c r="J23" s="136">
        <v>2101.4</v>
      </c>
      <c r="K23" s="136">
        <v>270</v>
      </c>
      <c r="L23" s="136">
        <v>2192.6</v>
      </c>
      <c r="M23" s="136">
        <v>1008.8</v>
      </c>
      <c r="N23" s="136">
        <v>50909.1</v>
      </c>
      <c r="O23" s="136">
        <v>13189.5</v>
      </c>
      <c r="P23" s="136">
        <v>347</v>
      </c>
      <c r="Q23" s="136">
        <v>37905.300000000003</v>
      </c>
      <c r="R23" s="136">
        <v>6074.5</v>
      </c>
      <c r="S23" s="136">
        <v>1606.3</v>
      </c>
      <c r="T23" s="136">
        <v>162.80000000000001</v>
      </c>
      <c r="U23" s="136">
        <v>51.7</v>
      </c>
      <c r="V23" s="136">
        <v>260.60000000000002</v>
      </c>
      <c r="W23" s="136">
        <v>208.9</v>
      </c>
      <c r="X23" s="136">
        <v>50</v>
      </c>
      <c r="Y23" s="136">
        <v>948.7</v>
      </c>
      <c r="Z23" s="136">
        <v>230.5</v>
      </c>
      <c r="AA23" s="136">
        <v>31024.400000000001</v>
      </c>
      <c r="AB23" s="136">
        <v>27406</v>
      </c>
      <c r="AC23" s="136">
        <v>932.5</v>
      </c>
      <c r="AD23" s="136">
        <v>1411.6</v>
      </c>
      <c r="AE23" s="136">
        <v>94</v>
      </c>
      <c r="AF23" s="136">
        <v>172</v>
      </c>
      <c r="AG23" s="136">
        <v>612.29999999999995</v>
      </c>
      <c r="AH23" s="136">
        <v>977.5</v>
      </c>
      <c r="AI23" s="136">
        <v>400</v>
      </c>
      <c r="AJ23" s="136">
        <v>166</v>
      </c>
      <c r="AK23" s="136">
        <v>170.4</v>
      </c>
      <c r="AL23" s="136">
        <v>282</v>
      </c>
      <c r="AM23" s="136">
        <v>371.8</v>
      </c>
      <c r="AN23" s="136">
        <v>314.3</v>
      </c>
      <c r="AO23" s="136">
        <v>4353.3999999999996</v>
      </c>
      <c r="AP23" s="136">
        <v>83844</v>
      </c>
      <c r="AQ23" s="136">
        <v>237.8</v>
      </c>
      <c r="AR23" s="136">
        <v>62998.26</v>
      </c>
      <c r="AS23" s="136">
        <v>6617.4</v>
      </c>
      <c r="AT23" s="136">
        <v>2651.4</v>
      </c>
      <c r="AU23" s="136">
        <v>305.5</v>
      </c>
      <c r="AV23" s="136">
        <v>307.5</v>
      </c>
      <c r="AW23" s="136">
        <v>255.8</v>
      </c>
      <c r="AX23" s="136">
        <v>66.3</v>
      </c>
      <c r="AY23" s="136">
        <v>424.3</v>
      </c>
      <c r="AZ23" s="136">
        <v>12382</v>
      </c>
      <c r="BA23" s="136">
        <v>9172.2999999999993</v>
      </c>
      <c r="BB23" s="136">
        <v>7569.5</v>
      </c>
      <c r="BC23" s="136">
        <v>25829.3</v>
      </c>
      <c r="BD23" s="136">
        <v>3635</v>
      </c>
      <c r="BE23" s="136">
        <v>1259.2</v>
      </c>
      <c r="BF23" s="136">
        <v>25664.7</v>
      </c>
      <c r="BG23" s="136">
        <v>899.7</v>
      </c>
      <c r="BH23" s="136">
        <v>590.29999999999995</v>
      </c>
      <c r="BI23" s="136">
        <v>257.10000000000002</v>
      </c>
      <c r="BJ23" s="136">
        <v>6303.3</v>
      </c>
      <c r="BK23" s="136">
        <v>30973.9</v>
      </c>
      <c r="BL23" s="136">
        <v>96.7</v>
      </c>
      <c r="BM23" s="136">
        <v>420</v>
      </c>
      <c r="BN23" s="136">
        <v>3202.6</v>
      </c>
      <c r="BO23" s="136">
        <v>1287.2</v>
      </c>
      <c r="BP23" s="136">
        <v>169.6</v>
      </c>
      <c r="BQ23" s="136">
        <v>5970.6</v>
      </c>
      <c r="BR23" s="136">
        <v>4499.6000000000004</v>
      </c>
      <c r="BS23" s="136">
        <v>1116.0999999999999</v>
      </c>
      <c r="BT23" s="136">
        <v>386.6</v>
      </c>
      <c r="BU23" s="136">
        <v>417</v>
      </c>
      <c r="BV23" s="136">
        <v>1232.5999999999999</v>
      </c>
      <c r="BW23" s="136">
        <v>1992.9</v>
      </c>
      <c r="BX23" s="136">
        <v>69.2</v>
      </c>
      <c r="BY23" s="136">
        <v>459.3</v>
      </c>
      <c r="BZ23" s="136">
        <v>203.7</v>
      </c>
      <c r="CA23" s="136">
        <v>150.6</v>
      </c>
      <c r="CB23" s="136">
        <v>74887.399999999994</v>
      </c>
      <c r="CC23" s="136">
        <v>188</v>
      </c>
      <c r="CD23" s="136">
        <v>211.3</v>
      </c>
      <c r="CE23" s="136">
        <v>151.80000000000001</v>
      </c>
      <c r="CF23" s="136">
        <v>114.9</v>
      </c>
      <c r="CG23" s="136">
        <v>201.5</v>
      </c>
      <c r="CH23" s="136">
        <v>100.2</v>
      </c>
      <c r="CI23" s="136">
        <v>697.5</v>
      </c>
      <c r="CJ23" s="136">
        <v>896.7</v>
      </c>
      <c r="CK23" s="136">
        <v>5676.9</v>
      </c>
      <c r="CL23" s="136">
        <v>1281.3</v>
      </c>
      <c r="CM23" s="136">
        <v>732.7</v>
      </c>
      <c r="CN23" s="136">
        <v>32581.3</v>
      </c>
      <c r="CO23" s="136">
        <v>14539.6</v>
      </c>
      <c r="CP23" s="136">
        <v>971.7</v>
      </c>
      <c r="CQ23" s="136">
        <v>773</v>
      </c>
      <c r="CR23" s="136">
        <v>233.2</v>
      </c>
      <c r="CS23" s="136">
        <v>301.60000000000002</v>
      </c>
      <c r="CT23" s="136">
        <v>103.8</v>
      </c>
      <c r="CU23" s="136">
        <v>406.4</v>
      </c>
      <c r="CV23" s="136">
        <v>50</v>
      </c>
      <c r="CW23" s="136">
        <v>206</v>
      </c>
      <c r="CX23" s="136">
        <v>462.5</v>
      </c>
      <c r="CY23" s="136">
        <v>50</v>
      </c>
      <c r="CZ23" s="136">
        <v>1843.3</v>
      </c>
      <c r="DA23" s="136">
        <v>199.5</v>
      </c>
      <c r="DB23" s="136">
        <v>320.5</v>
      </c>
      <c r="DC23" s="136">
        <v>183</v>
      </c>
      <c r="DD23" s="136">
        <v>156</v>
      </c>
      <c r="DE23" s="136">
        <v>297.89999999999998</v>
      </c>
      <c r="DF23" s="136">
        <v>21065.599999999999</v>
      </c>
      <c r="DG23" s="136">
        <v>104</v>
      </c>
      <c r="DH23" s="136">
        <v>1860.6</v>
      </c>
      <c r="DI23" s="136">
        <v>2486.8000000000002</v>
      </c>
      <c r="DJ23" s="136">
        <v>639.5</v>
      </c>
      <c r="DK23" s="136">
        <v>500</v>
      </c>
      <c r="DL23" s="136">
        <v>5726.4</v>
      </c>
      <c r="DM23" s="136">
        <v>232.8</v>
      </c>
      <c r="DN23" s="136">
        <v>1320</v>
      </c>
      <c r="DO23" s="136">
        <v>3248</v>
      </c>
      <c r="DP23" s="136">
        <v>198.3</v>
      </c>
      <c r="DQ23" s="136">
        <v>834</v>
      </c>
      <c r="DR23" s="136">
        <v>1343.6</v>
      </c>
      <c r="DS23" s="136">
        <v>639</v>
      </c>
      <c r="DT23" s="136">
        <v>175</v>
      </c>
      <c r="DU23" s="136">
        <v>361</v>
      </c>
      <c r="DV23" s="136">
        <v>214</v>
      </c>
      <c r="DW23" s="136">
        <v>307.7</v>
      </c>
      <c r="DX23" s="136">
        <v>164.2</v>
      </c>
      <c r="DY23" s="136">
        <v>305.3</v>
      </c>
      <c r="DZ23" s="136">
        <v>716.4</v>
      </c>
      <c r="EA23" s="136">
        <v>531.29999999999995</v>
      </c>
      <c r="EB23" s="136">
        <v>569.1</v>
      </c>
      <c r="EC23" s="136">
        <v>297.10000000000002</v>
      </c>
      <c r="ED23" s="136">
        <v>1562.4</v>
      </c>
      <c r="EE23" s="136">
        <v>190.2</v>
      </c>
      <c r="EF23" s="136">
        <v>1404.7</v>
      </c>
      <c r="EG23" s="136">
        <v>249.9</v>
      </c>
      <c r="EH23" s="136">
        <v>248</v>
      </c>
      <c r="EI23" s="136">
        <v>14178.9</v>
      </c>
      <c r="EJ23" s="136">
        <v>10282</v>
      </c>
      <c r="EK23" s="136">
        <v>682.8</v>
      </c>
      <c r="EL23" s="136">
        <v>474.5</v>
      </c>
      <c r="EM23" s="136">
        <v>384.9</v>
      </c>
      <c r="EN23" s="136">
        <v>979.8</v>
      </c>
      <c r="EO23" s="136">
        <v>314.2</v>
      </c>
      <c r="EP23" s="136">
        <v>419.7</v>
      </c>
      <c r="EQ23" s="136">
        <v>2658.9</v>
      </c>
      <c r="ER23" s="136">
        <v>316</v>
      </c>
      <c r="ES23" s="136">
        <v>181.4</v>
      </c>
      <c r="ET23" s="136">
        <v>191.2</v>
      </c>
      <c r="EU23" s="136">
        <v>574.6</v>
      </c>
      <c r="EV23" s="136">
        <v>78.8</v>
      </c>
      <c r="EW23" s="136">
        <v>839</v>
      </c>
      <c r="EX23" s="136">
        <v>169.3</v>
      </c>
      <c r="EY23" s="136">
        <v>779</v>
      </c>
      <c r="EZ23" s="136">
        <v>128.5</v>
      </c>
      <c r="FA23" s="136">
        <v>3455.1</v>
      </c>
      <c r="FB23" s="136">
        <v>295.5</v>
      </c>
      <c r="FC23" s="136">
        <v>1964.2</v>
      </c>
      <c r="FD23" s="136">
        <v>405.3</v>
      </c>
      <c r="FE23" s="136">
        <v>83.4</v>
      </c>
      <c r="FF23" s="136">
        <v>195.4</v>
      </c>
      <c r="FG23" s="136">
        <v>126.8</v>
      </c>
      <c r="FH23" s="136">
        <v>69.7</v>
      </c>
      <c r="FI23" s="136">
        <v>1739.1</v>
      </c>
      <c r="FJ23" s="136">
        <v>2033</v>
      </c>
      <c r="FK23" s="136">
        <v>2573.5</v>
      </c>
      <c r="FL23" s="136">
        <v>8294</v>
      </c>
      <c r="FM23" s="136">
        <v>3886</v>
      </c>
      <c r="FN23" s="136">
        <v>22184.9</v>
      </c>
      <c r="FO23" s="136">
        <v>1089.0999999999999</v>
      </c>
      <c r="FP23" s="136">
        <v>2280</v>
      </c>
      <c r="FQ23" s="136">
        <v>986.9</v>
      </c>
      <c r="FR23" s="136">
        <v>169.4</v>
      </c>
      <c r="FS23" s="136">
        <v>179.9</v>
      </c>
      <c r="FT23" s="136">
        <v>59</v>
      </c>
      <c r="FU23" s="136">
        <v>813.7</v>
      </c>
      <c r="FV23" s="136">
        <v>784</v>
      </c>
      <c r="FW23" s="136">
        <v>159.19999999999999</v>
      </c>
      <c r="FX23" s="136">
        <v>57.2</v>
      </c>
      <c r="FY23" s="15"/>
      <c r="FZ23" s="12">
        <f t="shared" ref="FZ23:FZ36" si="13">SUM(C23:FX23)</f>
        <v>850310.15999999992</v>
      </c>
      <c r="GA23" s="12"/>
      <c r="GB23" s="12"/>
      <c r="GC23" s="12"/>
      <c r="GD23" s="12"/>
      <c r="GE23" s="12"/>
      <c r="GF23" s="12"/>
      <c r="GG23" s="2"/>
      <c r="GH23" s="2"/>
      <c r="GI23" s="113"/>
      <c r="GJ23" s="113"/>
      <c r="GK23" s="113"/>
      <c r="GL23" s="113"/>
      <c r="GM23" s="113"/>
    </row>
    <row r="24" spans="1:256" x14ac:dyDescent="0.35">
      <c r="A24" s="112" t="s">
        <v>1055</v>
      </c>
      <c r="B24" s="141" t="s">
        <v>671</v>
      </c>
      <c r="C24" s="179">
        <f>IF($B$7&lt;3,0,VLOOKUP(C3,PriorYR_FTE2!$A$3:$E$181,2))</f>
        <v>6404.5</v>
      </c>
      <c r="D24" s="179">
        <f>IF($B$7&lt;3,0,VLOOKUP(D3,PriorYR_FTE2!$A$3:$E$181,2))</f>
        <v>32699.5</v>
      </c>
      <c r="E24" s="179">
        <f>IF($B$7&lt;3,0,VLOOKUP(E3,PriorYR_FTE2!$A$3:$E$181,2))</f>
        <v>4867</v>
      </c>
      <c r="F24" s="179">
        <f>IF($B$7&lt;3,0,VLOOKUP(F3,PriorYR_FTE2!$A$3:$E$181,2))</f>
        <v>21051.5</v>
      </c>
      <c r="G24" s="179">
        <f>IF($B$7&lt;3,0,VLOOKUP(G3,PriorYR_FTE2!$A$3:$E$181,2))</f>
        <v>1709</v>
      </c>
      <c r="H24" s="179">
        <f>IF($B$7&lt;3,0,VLOOKUP(H3,PriorYR_FTE2!$A$3:$E$181,2))</f>
        <v>1089</v>
      </c>
      <c r="I24" s="179">
        <f>IF($B$7&lt;3,0,VLOOKUP(I3,PriorYR_FTE2!$A$3:$E$181,2))</f>
        <v>7236</v>
      </c>
      <c r="J24" s="179">
        <f>IF($B$7&lt;3,0,VLOOKUP(J3,PriorYR_FTE2!$A$3:$E$181,2))</f>
        <v>2024</v>
      </c>
      <c r="K24" s="179">
        <f>IF($B$7&lt;3,0,VLOOKUP(K3,PriorYR_FTE2!$A$3:$E$181,2))</f>
        <v>243.5</v>
      </c>
      <c r="L24" s="179">
        <f>IF($B$7&lt;3,0,VLOOKUP(L3,PriorYR_FTE2!$A$3:$E$181,2))</f>
        <v>2087</v>
      </c>
      <c r="M24" s="179">
        <f>IF($B$7&lt;3,0,VLOOKUP(M3,PriorYR_FTE2!$A$3:$E$181,2))</f>
        <v>866</v>
      </c>
      <c r="N24" s="179">
        <f>IF($B$7&lt;3,0,VLOOKUP(N3,PriorYR_FTE2!$A$3:$E$181,2))</f>
        <v>50007.5</v>
      </c>
      <c r="O24" s="179">
        <f>IF($B$7&lt;3,0,VLOOKUP(O3,PriorYR_FTE2!$A$3:$E$181,2))</f>
        <v>12583.5</v>
      </c>
      <c r="P24" s="179">
        <f>IF($B$7&lt;3,0,VLOOKUP(P3,PriorYR_FTE2!$A$3:$E$181,2))</f>
        <v>303</v>
      </c>
      <c r="Q24" s="179">
        <f>IF($B$7&lt;3,0,VLOOKUP(Q3,PriorYR_FTE2!$A$3:$E$181,2))</f>
        <v>37010</v>
      </c>
      <c r="R24" s="179">
        <f>IF($B$7&lt;3,0,VLOOKUP(R3,PriorYR_FTE2!$A$3:$E$181,2))</f>
        <v>467.5</v>
      </c>
      <c r="S24" s="179">
        <f>IF($B$7&lt;3,0,VLOOKUP(S3,PriorYR_FTE2!$A$3:$E$181,2))</f>
        <v>1535</v>
      </c>
      <c r="T24" s="179">
        <f>IF($B$7&lt;3,0,VLOOKUP(T3,PriorYR_FTE2!$A$3:$E$181,2))</f>
        <v>158</v>
      </c>
      <c r="U24" s="179">
        <f>IF($B$7&lt;3,0,VLOOKUP(U3,PriorYR_FTE2!$A$3:$E$181,2))</f>
        <v>57</v>
      </c>
      <c r="V24" s="179">
        <f>IF($B$7&lt;3,0,VLOOKUP(V3,PriorYR_FTE2!$A$3:$E$181,2))</f>
        <v>245.5</v>
      </c>
      <c r="W24" s="179">
        <f>IF($B$7&lt;3,0,VLOOKUP(W3,PriorYR_FTE2!$A$3:$E$181,2))</f>
        <v>49.5</v>
      </c>
      <c r="X24" s="179">
        <f>IF($B$7&lt;3,0,VLOOKUP(X3,PriorYR_FTE2!$A$3:$E$181,2))</f>
        <v>36.5</v>
      </c>
      <c r="Y24" s="179">
        <f>IF($B$7&lt;3,0,VLOOKUP(Y3,PriorYR_FTE2!$A$3:$E$181,2))</f>
        <v>404</v>
      </c>
      <c r="Z24" s="179">
        <f>IF($B$7&lt;3,0,VLOOKUP(Z3,PriorYR_FTE2!$A$3:$E$181,2))</f>
        <v>231</v>
      </c>
      <c r="AA24" s="179">
        <f>IF($B$7&lt;3,0,VLOOKUP(AA3,PriorYR_FTE2!$A$3:$E$181,2))</f>
        <v>30258.5</v>
      </c>
      <c r="AB24" s="179">
        <f>IF($B$7&lt;3,0,VLOOKUP(AB3,PriorYR_FTE2!$A$3:$E$181,2))</f>
        <v>26784.5</v>
      </c>
      <c r="AC24" s="179">
        <f>IF($B$7&lt;3,0,VLOOKUP(AC3,PriorYR_FTE2!$A$3:$E$181,2))</f>
        <v>864</v>
      </c>
      <c r="AD24" s="179">
        <f>IF($B$7&lt;3,0,VLOOKUP(AD3,PriorYR_FTE2!$A$3:$E$181,2))</f>
        <v>1269.5</v>
      </c>
      <c r="AE24" s="179">
        <f>IF($B$7&lt;3,0,VLOOKUP(AE3,PriorYR_FTE2!$A$3:$E$181,2))</f>
        <v>97</v>
      </c>
      <c r="AF24" s="179">
        <f>IF($B$7&lt;3,0,VLOOKUP(AF3,PriorYR_FTE2!$A$3:$E$181,2))</f>
        <v>164.5</v>
      </c>
      <c r="AG24" s="179">
        <f>IF($B$7&lt;3,0,VLOOKUP(AG3,PriorYR_FTE2!$A$3:$E$181,2))</f>
        <v>589</v>
      </c>
      <c r="AH24" s="179">
        <f>IF($B$7&lt;3,0,VLOOKUP(AH3,PriorYR_FTE2!$A$3:$E$181,2))</f>
        <v>927</v>
      </c>
      <c r="AI24" s="179">
        <f>IF($B$7&lt;3,0,VLOOKUP(AI3,PriorYR_FTE2!$A$3:$E$181,2))</f>
        <v>363</v>
      </c>
      <c r="AJ24" s="179">
        <f>IF($B$7&lt;3,0,VLOOKUP(AJ3,PriorYR_FTE2!$A$3:$E$181,2))</f>
        <v>176</v>
      </c>
      <c r="AK24" s="179">
        <f>IF($B$7&lt;3,0,VLOOKUP(AK3,PriorYR_FTE2!$A$3:$E$181,2))</f>
        <v>163</v>
      </c>
      <c r="AL24" s="179">
        <f>IF($B$7&lt;3,0,VLOOKUP(AL3,PriorYR_FTE2!$A$3:$E$181,2))</f>
        <v>286</v>
      </c>
      <c r="AM24" s="179">
        <f>IF($B$7&lt;3,0,VLOOKUP(AM3,PriorYR_FTE2!$A$3:$E$181,2))</f>
        <v>331</v>
      </c>
      <c r="AN24" s="179">
        <f>IF($B$7&lt;3,0,VLOOKUP(AN3,PriorYR_FTE2!$A$3:$E$181,2))</f>
        <v>271.5</v>
      </c>
      <c r="AO24" s="179">
        <f>IF($B$7&lt;3,0,VLOOKUP(AO3,PriorYR_FTE2!$A$3:$E$181,2))</f>
        <v>3767</v>
      </c>
      <c r="AP24" s="179">
        <f>IF($B$7&lt;3,0,VLOOKUP(AP3,PriorYR_FTE2!$A$3:$E$181,2))</f>
        <v>84396.5</v>
      </c>
      <c r="AQ24" s="179">
        <f>IF($B$7&lt;3,0,VLOOKUP(AQ3,PriorYR_FTE2!$A$3:$E$181,2))</f>
        <v>242.5</v>
      </c>
      <c r="AR24" s="179">
        <f>IF($B$7&lt;3,0,VLOOKUP(AR3,PriorYR_FTE2!$A$3:$E$181,2))</f>
        <v>57877.5</v>
      </c>
      <c r="AS24" s="179">
        <f>IF($B$7&lt;3,0,VLOOKUP(AS3,PriorYR_FTE2!$A$3:$E$181,2))</f>
        <v>6025</v>
      </c>
      <c r="AT24" s="179">
        <f>IF($B$7&lt;3,0,VLOOKUP(AT3,PriorYR_FTE2!$A$3:$E$181,2))</f>
        <v>2340.5</v>
      </c>
      <c r="AU24" s="179">
        <f>IF($B$7&lt;3,0,VLOOKUP(AU3,PriorYR_FTE2!$A$3:$E$181,2))</f>
        <v>250</v>
      </c>
      <c r="AV24" s="179">
        <f>IF($B$7&lt;3,0,VLOOKUP(AV3,PriorYR_FTE2!$A$3:$E$181,2))</f>
        <v>299</v>
      </c>
      <c r="AW24" s="179">
        <f>IF($B$7&lt;3,0,VLOOKUP(AW3,PriorYR_FTE2!$A$3:$E$181,2))</f>
        <v>250</v>
      </c>
      <c r="AX24" s="179">
        <f>IF($B$7&lt;3,0,VLOOKUP(AX3,PriorYR_FTE2!$A$3:$E$181,2))</f>
        <v>73</v>
      </c>
      <c r="AY24" s="179">
        <f>IF($B$7&lt;3,0,VLOOKUP(AY3,PriorYR_FTE2!$A$3:$E$181,2))</f>
        <v>392</v>
      </c>
      <c r="AZ24" s="179">
        <f>IF($B$7&lt;3,0,VLOOKUP(AZ3,PriorYR_FTE2!$A$3:$E$181,2))</f>
        <v>11891</v>
      </c>
      <c r="BA24" s="179">
        <f>IF($B$7&lt;3,0,VLOOKUP(BA3,PriorYR_FTE2!$A$3:$E$181,2))</f>
        <v>8667</v>
      </c>
      <c r="BB24" s="179">
        <f>IF($B$7&lt;3,0,VLOOKUP(BB3,PriorYR_FTE2!$A$3:$E$181,2))</f>
        <v>7399</v>
      </c>
      <c r="BC24" s="179">
        <f>IF($B$7&lt;3,0,VLOOKUP(BC3,PriorYR_FTE2!$A$3:$E$181,2))</f>
        <v>21443</v>
      </c>
      <c r="BD24" s="179">
        <f>IF($B$7&lt;3,0,VLOOKUP(BD3,PriorYR_FTE2!$A$3:$E$181,2))</f>
        <v>3598.5</v>
      </c>
      <c r="BE24" s="179">
        <f>IF($B$7&lt;3,0,VLOOKUP(BE3,PriorYR_FTE2!$A$3:$E$181,2))</f>
        <v>1113</v>
      </c>
      <c r="BF24" s="179">
        <f>IF($B$7&lt;3,0,VLOOKUP(BF3,PriorYR_FTE2!$A$3:$E$181,2))</f>
        <v>24230</v>
      </c>
      <c r="BG24" s="179">
        <f>IF($B$7&lt;3,0,VLOOKUP(BG3,PriorYR_FTE2!$A$3:$E$181,2))</f>
        <v>921.5</v>
      </c>
      <c r="BH24" s="179">
        <f>IF($B$7&lt;3,0,VLOOKUP(BH3,PriorYR_FTE2!$A$3:$E$181,2))</f>
        <v>529</v>
      </c>
      <c r="BI24" s="179">
        <f>IF($B$7&lt;3,0,VLOOKUP(BI3,PriorYR_FTE2!$A$3:$E$181,2))</f>
        <v>251</v>
      </c>
      <c r="BJ24" s="179">
        <f>IF($B$7&lt;3,0,VLOOKUP(BJ3,PriorYR_FTE2!$A$3:$E$181,2))</f>
        <v>6198.5</v>
      </c>
      <c r="BK24" s="179">
        <f>IF($B$7&lt;3,0,VLOOKUP(BK3,PriorYR_FTE2!$A$3:$E$181,2))</f>
        <v>21041</v>
      </c>
      <c r="BL24" s="179">
        <f>IF($B$7&lt;3,0,VLOOKUP(BL3,PriorYR_FTE2!$A$3:$E$181,2))</f>
        <v>64.5</v>
      </c>
      <c r="BM24" s="179">
        <f>IF($B$7&lt;3,0,VLOOKUP(BM3,PriorYR_FTE2!$A$3:$E$181,2))</f>
        <v>331.5</v>
      </c>
      <c r="BN24" s="179">
        <f>IF($B$7&lt;3,0,VLOOKUP(BN3,PriorYR_FTE2!$A$3:$E$181,2))</f>
        <v>3018.5</v>
      </c>
      <c r="BO24" s="179">
        <f>IF($B$7&lt;3,0,VLOOKUP(BO3,PriorYR_FTE2!$A$3:$E$181,2))</f>
        <v>1190</v>
      </c>
      <c r="BP24" s="179">
        <f>IF($B$7&lt;3,0,VLOOKUP(BP3,PriorYR_FTE2!$A$3:$E$181,2))</f>
        <v>144</v>
      </c>
      <c r="BQ24" s="179">
        <f>IF($B$7&lt;3,0,VLOOKUP(BQ3,PriorYR_FTE2!$A$3:$E$181,2))</f>
        <v>5632</v>
      </c>
      <c r="BR24" s="179">
        <f>IF($B$7&lt;3,0,VLOOKUP(BR3,PriorYR_FTE2!$A$3:$E$181,2))</f>
        <v>4471</v>
      </c>
      <c r="BS24" s="179">
        <f>IF($B$7&lt;3,0,VLOOKUP(BS3,PriorYR_FTE2!$A$3:$E$181,2))</f>
        <v>1151</v>
      </c>
      <c r="BT24" s="179">
        <f>IF($B$7&lt;3,0,VLOOKUP(BT3,PriorYR_FTE2!$A$3:$E$181,2))</f>
        <v>355.5</v>
      </c>
      <c r="BU24" s="179">
        <f>IF($B$7&lt;3,0,VLOOKUP(BU3,PriorYR_FTE2!$A$3:$E$181,2))</f>
        <v>383</v>
      </c>
      <c r="BV24" s="179">
        <f>IF($B$7&lt;3,0,VLOOKUP(BV3,PriorYR_FTE2!$A$3:$E$181,2))</f>
        <v>1247.5</v>
      </c>
      <c r="BW24" s="179">
        <f>IF($B$7&lt;3,0,VLOOKUP(BW3,PriorYR_FTE2!$A$3:$E$181,2))</f>
        <v>2017</v>
      </c>
      <c r="BX24" s="179">
        <f>IF($B$7&lt;3,0,VLOOKUP(BX3,PriorYR_FTE2!$A$3:$E$181,2))</f>
        <v>67</v>
      </c>
      <c r="BY24" s="179">
        <f>IF($B$7&lt;3,0,VLOOKUP(BY3,PriorYR_FTE2!$A$3:$E$181,2))</f>
        <v>404</v>
      </c>
      <c r="BZ24" s="179">
        <f>IF($B$7&lt;3,0,VLOOKUP(BZ3,PriorYR_FTE2!$A$3:$E$181,2))</f>
        <v>224</v>
      </c>
      <c r="CA24" s="179">
        <f>IF($B$7&lt;3,0,VLOOKUP(CA3,PriorYR_FTE2!$A$3:$E$181,2))</f>
        <v>130</v>
      </c>
      <c r="CB24" s="179">
        <f>IF($B$7&lt;3,0,VLOOKUP(CB3,PriorYR_FTE2!$A$3:$E$181,2))</f>
        <v>70467</v>
      </c>
      <c r="CC24" s="179">
        <f>IF($B$7&lt;3,0,VLOOKUP(CC3,PriorYR_FTE2!$A$3:$E$181,2))</f>
        <v>190</v>
      </c>
      <c r="CD24" s="179">
        <f>IF($B$7&lt;3,0,VLOOKUP(CD3,PriorYR_FTE2!$A$3:$E$181,2))</f>
        <v>27</v>
      </c>
      <c r="CE24" s="179">
        <f>IF($B$7&lt;3,0,VLOOKUP(CE3,PriorYR_FTE2!$A$3:$E$181,2))</f>
        <v>158.5</v>
      </c>
      <c r="CF24" s="179">
        <f>IF($B$7&lt;3,0,VLOOKUP(CF3,PriorYR_FTE2!$A$3:$E$181,2))</f>
        <v>92</v>
      </c>
      <c r="CG24" s="179">
        <f>IF($B$7&lt;3,0,VLOOKUP(CG3,PriorYR_FTE2!$A$3:$E$181,2))</f>
        <v>195.5</v>
      </c>
      <c r="CH24" s="179">
        <f>IF($B$7&lt;3,0,VLOOKUP(CH3,PriorYR_FTE2!$A$3:$E$181,2))</f>
        <v>90</v>
      </c>
      <c r="CI24" s="179">
        <f>IF($B$7&lt;3,0,VLOOKUP(CI3,PriorYR_FTE2!$A$3:$E$181,2))</f>
        <v>662</v>
      </c>
      <c r="CJ24" s="179">
        <f>IF($B$7&lt;3,0,VLOOKUP(CJ3,PriorYR_FTE2!$A$3:$E$181,2))</f>
        <v>855.5</v>
      </c>
      <c r="CK24" s="179">
        <f>IF($B$7&lt;3,0,VLOOKUP(CK3,PriorYR_FTE2!$A$3:$E$181,2))</f>
        <v>4231.5</v>
      </c>
      <c r="CL24" s="179">
        <f>IF($B$7&lt;3,0,VLOOKUP(CL3,PriorYR_FTE2!$A$3:$E$181,2))</f>
        <v>1169</v>
      </c>
      <c r="CM24" s="179">
        <f>IF($B$7&lt;3,0,VLOOKUP(CM3,PriorYR_FTE2!$A$3:$E$181,2))</f>
        <v>659</v>
      </c>
      <c r="CN24" s="179">
        <f>IF($B$7&lt;3,0,VLOOKUP(CN3,PriorYR_FTE2!$A$3:$E$181,2))</f>
        <v>28020.5</v>
      </c>
      <c r="CO24" s="179">
        <f>IF($B$7&lt;3,0,VLOOKUP(CO3,PriorYR_FTE2!$A$3:$E$181,2))</f>
        <v>14006.5</v>
      </c>
      <c r="CP24" s="179">
        <f>IF($B$7&lt;3,0,VLOOKUP(CP3,PriorYR_FTE2!$A$3:$E$181,2))</f>
        <v>869.5</v>
      </c>
      <c r="CQ24" s="179">
        <f>IF($B$7&lt;3,0,VLOOKUP(CQ3,PriorYR_FTE2!$A$3:$E$181,2))</f>
        <v>763</v>
      </c>
      <c r="CR24" s="179">
        <f>IF($B$7&lt;3,0,VLOOKUP(CR3,PriorYR_FTE2!$A$3:$E$181,2))</f>
        <v>199.5</v>
      </c>
      <c r="CS24" s="179">
        <f>IF($B$7&lt;3,0,VLOOKUP(CS3,PriorYR_FTE2!$A$3:$E$181,2))</f>
        <v>270</v>
      </c>
      <c r="CT24" s="179">
        <f>IF($B$7&lt;3,0,VLOOKUP(CT3,PriorYR_FTE2!$A$3:$E$181,2))</f>
        <v>115</v>
      </c>
      <c r="CU24" s="179">
        <f>IF($B$7&lt;3,0,VLOOKUP(CU3,PriorYR_FTE2!$A$3:$E$181,2))</f>
        <v>67</v>
      </c>
      <c r="CV24" s="179">
        <f>IF($B$7&lt;3,0,VLOOKUP(CV3,PriorYR_FTE2!$A$3:$E$181,2))</f>
        <v>22</v>
      </c>
      <c r="CW24" s="179">
        <f>IF($B$7&lt;3,0,VLOOKUP(CW3,PriorYR_FTE2!$A$3:$E$181,2))</f>
        <v>204</v>
      </c>
      <c r="CX24" s="179">
        <f>IF($B$7&lt;3,0,VLOOKUP(CX3,PriorYR_FTE2!$A$3:$E$181,2))</f>
        <v>450.5</v>
      </c>
      <c r="CY24" s="179">
        <f>IF($B$7&lt;3,0,VLOOKUP(CY3,PriorYR_FTE2!$A$3:$E$181,2))</f>
        <v>26.5</v>
      </c>
      <c r="CZ24" s="179">
        <f>IF($B$7&lt;3,0,VLOOKUP(CZ3,PriorYR_FTE2!$A$3:$E$181,2))</f>
        <v>1773</v>
      </c>
      <c r="DA24" s="179">
        <f>IF($B$7&lt;3,0,VLOOKUP(DA3,PriorYR_FTE2!$A$3:$E$181,2))</f>
        <v>197.5</v>
      </c>
      <c r="DB24" s="179">
        <f>IF($B$7&lt;3,0,VLOOKUP(DB3,PriorYR_FTE2!$A$3:$E$181,2))</f>
        <v>314</v>
      </c>
      <c r="DC24" s="179">
        <f>IF($B$7&lt;3,0,VLOOKUP(DC3,PriorYR_FTE2!$A$3:$E$181,2))</f>
        <v>183</v>
      </c>
      <c r="DD24" s="179">
        <f>IF($B$7&lt;3,0,VLOOKUP(DD3,PriorYR_FTE2!$A$3:$E$181,2))</f>
        <v>170</v>
      </c>
      <c r="DE24" s="179">
        <f>IF($B$7&lt;3,0,VLOOKUP(DE3,PriorYR_FTE2!$A$3:$E$181,2))</f>
        <v>280.5</v>
      </c>
      <c r="DF24" s="179">
        <f>IF($B$7&lt;3,0,VLOOKUP(DF3,PriorYR_FTE2!$A$3:$E$181,2))</f>
        <v>18900.5</v>
      </c>
      <c r="DG24" s="179">
        <f>IF($B$7&lt;3,0,VLOOKUP(DG3,PriorYR_FTE2!$A$3:$E$181,2))</f>
        <v>92</v>
      </c>
      <c r="DH24" s="179">
        <f>IF($B$7&lt;3,0,VLOOKUP(DH3,PriorYR_FTE2!$A$3:$E$181,2))</f>
        <v>1689</v>
      </c>
      <c r="DI24" s="179">
        <f>IF($B$7&lt;3,0,VLOOKUP(DI3,PriorYR_FTE2!$A$3:$E$181,2))</f>
        <v>2308</v>
      </c>
      <c r="DJ24" s="179">
        <f>IF($B$7&lt;3,0,VLOOKUP(DJ3,PriorYR_FTE2!$A$3:$E$181,2))</f>
        <v>598</v>
      </c>
      <c r="DK24" s="179">
        <f>IF($B$7&lt;3,0,VLOOKUP(DK3,PriorYR_FTE2!$A$3:$E$181,2))</f>
        <v>475</v>
      </c>
      <c r="DL24" s="179">
        <f>IF($B$7&lt;3,0,VLOOKUP(DL3,PriorYR_FTE2!$A$3:$E$181,2))</f>
        <v>5671</v>
      </c>
      <c r="DM24" s="179">
        <f>IF($B$7&lt;3,0,VLOOKUP(DM3,PriorYR_FTE2!$A$3:$E$181,2))</f>
        <v>228</v>
      </c>
      <c r="DN24" s="179">
        <f>IF($B$7&lt;3,0,VLOOKUP(DN3,PriorYR_FTE2!$A$3:$E$181,2))</f>
        <v>1275.5</v>
      </c>
      <c r="DO24" s="179">
        <f>IF($B$7&lt;3,0,VLOOKUP(DO3,PriorYR_FTE2!$A$3:$E$181,2))</f>
        <v>3255.5</v>
      </c>
      <c r="DP24" s="179">
        <f>IF($B$7&lt;3,0,VLOOKUP(DP3,PriorYR_FTE2!$A$3:$E$181,2))</f>
        <v>198</v>
      </c>
      <c r="DQ24" s="179">
        <f>IF($B$7&lt;3,0,VLOOKUP(DQ3,PriorYR_FTE2!$A$3:$E$181,2))</f>
        <v>843</v>
      </c>
      <c r="DR24" s="179">
        <f>IF($B$7&lt;3,0,VLOOKUP(DR3,PriorYR_FTE2!$A$3:$E$181,2))</f>
        <v>1280.5</v>
      </c>
      <c r="DS24" s="179">
        <f>IF($B$7&lt;3,0,VLOOKUP(DS3,PriorYR_FTE2!$A$3:$E$181,2))</f>
        <v>554</v>
      </c>
      <c r="DT24" s="179">
        <f>IF($B$7&lt;3,0,VLOOKUP(DT3,PriorYR_FTE2!$A$3:$E$181,2))</f>
        <v>174</v>
      </c>
      <c r="DU24" s="179">
        <f>IF($B$7&lt;3,0,VLOOKUP(DU3,PriorYR_FTE2!$A$3:$E$181,2))</f>
        <v>342</v>
      </c>
      <c r="DV24" s="179">
        <f>IF($B$7&lt;3,0,VLOOKUP(DV3,PriorYR_FTE2!$A$3:$E$181,2))</f>
        <v>200.5</v>
      </c>
      <c r="DW24" s="179">
        <f>IF($B$7&lt;3,0,VLOOKUP(DW3,PriorYR_FTE2!$A$3:$E$181,2))</f>
        <v>289.5</v>
      </c>
      <c r="DX24" s="179">
        <f>IF($B$7&lt;3,0,VLOOKUP(DX3,PriorYR_FTE2!$A$3:$E$181,2))</f>
        <v>166</v>
      </c>
      <c r="DY24" s="179">
        <f>IF($B$7&lt;3,0,VLOOKUP(DY3,PriorYR_FTE2!$A$3:$E$181,2))</f>
        <v>287</v>
      </c>
      <c r="DZ24" s="179">
        <f>IF($B$7&lt;3,0,VLOOKUP(DZ3,PriorYR_FTE2!$A$3:$E$181,2))</f>
        <v>634</v>
      </c>
      <c r="EA24" s="179">
        <f>IF($B$7&lt;3,0,VLOOKUP(EA3,PriorYR_FTE2!$A$3:$E$181,2))</f>
        <v>496</v>
      </c>
      <c r="EB24" s="179">
        <f>IF($B$7&lt;3,0,VLOOKUP(EB3,PriorYR_FTE2!$A$3:$E$181,2))</f>
        <v>508.5</v>
      </c>
      <c r="EC24" s="179">
        <f>IF($B$7&lt;3,0,VLOOKUP(EC3,PriorYR_FTE2!$A$3:$E$181,2))</f>
        <v>266.5</v>
      </c>
      <c r="ED24" s="179">
        <f>IF($B$7&lt;3,0,VLOOKUP(ED3,PriorYR_FTE2!$A$3:$E$181,2))</f>
        <v>1551.5</v>
      </c>
      <c r="EE24" s="179">
        <f>IF($B$7&lt;3,0,VLOOKUP(EE3,PriorYR_FTE2!$A$3:$E$181,2))</f>
        <v>194</v>
      </c>
      <c r="EF24" s="179">
        <f>IF($B$7&lt;3,0,VLOOKUP(EF3,PriorYR_FTE2!$A$3:$E$181,2))</f>
        <v>1271</v>
      </c>
      <c r="EG24" s="179">
        <f>IF($B$7&lt;3,0,VLOOKUP(EG3,PriorYR_FTE2!$A$3:$E$181,2))</f>
        <v>257</v>
      </c>
      <c r="EH24" s="179">
        <f>IF($B$7&lt;3,0,VLOOKUP(EH3,PriorYR_FTE2!$A$3:$E$181,2))</f>
        <v>245</v>
      </c>
      <c r="EI24" s="179">
        <f>IF($B$7&lt;3,0,VLOOKUP(EI3,PriorYR_FTE2!$A$3:$E$181,2))</f>
        <v>13446</v>
      </c>
      <c r="EJ24" s="179">
        <f>IF($B$7&lt;3,0,VLOOKUP(EJ3,PriorYR_FTE2!$A$3:$E$181,2))</f>
        <v>9802</v>
      </c>
      <c r="EK24" s="179">
        <f>IF($B$7&lt;3,0,VLOOKUP(EK3,PriorYR_FTE2!$A$3:$E$181,2))</f>
        <v>639.5</v>
      </c>
      <c r="EL24" s="179">
        <f>IF($B$7&lt;3,0,VLOOKUP(EL3,PriorYR_FTE2!$A$3:$E$181,2))</f>
        <v>457</v>
      </c>
      <c r="EM24" s="179">
        <f>IF($B$7&lt;3,0,VLOOKUP(EM3,PriorYR_FTE2!$A$3:$E$181,2))</f>
        <v>365</v>
      </c>
      <c r="EN24" s="179">
        <f>IF($B$7&lt;3,0,VLOOKUP(EN3,PriorYR_FTE2!$A$3:$E$181,2))</f>
        <v>882.5</v>
      </c>
      <c r="EO24" s="179">
        <f>IF($B$7&lt;3,0,VLOOKUP(EO3,PriorYR_FTE2!$A$3:$E$181,2))</f>
        <v>293</v>
      </c>
      <c r="EP24" s="179">
        <f>IF($B$7&lt;3,0,VLOOKUP(EP3,PriorYR_FTE2!$A$3:$E$181,2))</f>
        <v>417.5</v>
      </c>
      <c r="EQ24" s="179">
        <f>IF($B$7&lt;3,0,VLOOKUP(EQ3,PriorYR_FTE2!$A$3:$E$181,2))</f>
        <v>2460</v>
      </c>
      <c r="ER24" s="179">
        <f>IF($B$7&lt;3,0,VLOOKUP(ER3,PriorYR_FTE2!$A$3:$E$181,2))</f>
        <v>297</v>
      </c>
      <c r="ES24" s="179">
        <f>IF($B$7&lt;3,0,VLOOKUP(ES3,PriorYR_FTE2!$A$3:$E$181,2))</f>
        <v>147.5</v>
      </c>
      <c r="ET24" s="179">
        <f>IF($B$7&lt;3,0,VLOOKUP(ET3,PriorYR_FTE2!$A$3:$E$181,2))</f>
        <v>193.5</v>
      </c>
      <c r="EU24" s="179">
        <f>IF($B$7&lt;3,0,VLOOKUP(EU3,PriorYR_FTE2!$A$3:$E$181,2))</f>
        <v>576</v>
      </c>
      <c r="EV24" s="179">
        <f>IF($B$7&lt;3,0,VLOOKUP(EV3,PriorYR_FTE2!$A$3:$E$181,2))</f>
        <v>72</v>
      </c>
      <c r="EW24" s="179">
        <f>IF($B$7&lt;3,0,VLOOKUP(EW3,PriorYR_FTE2!$A$3:$E$181,2))</f>
        <v>799</v>
      </c>
      <c r="EX24" s="179">
        <f>IF($B$7&lt;3,0,VLOOKUP(EX3,PriorYR_FTE2!$A$3:$E$181,2))</f>
        <v>170</v>
      </c>
      <c r="EY24" s="179">
        <f>IF($B$7&lt;3,0,VLOOKUP(EY3,PriorYR_FTE2!$A$3:$E$181,2))</f>
        <v>196.5</v>
      </c>
      <c r="EZ24" s="179">
        <f>IF($B$7&lt;3,0,VLOOKUP(EZ3,PriorYR_FTE2!$A$3:$E$181,2))</f>
        <v>130</v>
      </c>
      <c r="FA24" s="179">
        <f>IF($B$7&lt;3,0,VLOOKUP(FA3,PriorYR_FTE2!$A$3:$E$181,2))</f>
        <v>3294</v>
      </c>
      <c r="FB24" s="179">
        <f>IF($B$7&lt;3,0,VLOOKUP(FB3,PriorYR_FTE2!$A$3:$E$181,2))</f>
        <v>276</v>
      </c>
      <c r="FC24" s="179">
        <f>IF($B$7&lt;3,0,VLOOKUP(FC3,PriorYR_FTE2!$A$3:$E$181,2))</f>
        <v>1684</v>
      </c>
      <c r="FD24" s="179">
        <f>IF($B$7&lt;3,0,VLOOKUP(FD3,PriorYR_FTE2!$A$3:$E$181,2))</f>
        <v>395</v>
      </c>
      <c r="FE24" s="179">
        <f>IF($B$7&lt;3,0,VLOOKUP(FE3,PriorYR_FTE2!$A$3:$E$181,2))</f>
        <v>75</v>
      </c>
      <c r="FF24" s="179">
        <f>IF($B$7&lt;3,0,VLOOKUP(FF3,PriorYR_FTE2!$A$3:$E$181,2))</f>
        <v>178</v>
      </c>
      <c r="FG24" s="179">
        <f>IF($B$7&lt;3,0,VLOOKUP(FG3,PriorYR_FTE2!$A$3:$E$181,2))</f>
        <v>117</v>
      </c>
      <c r="FH24" s="179">
        <f>IF($B$7&lt;3,0,VLOOKUP(FH3,PriorYR_FTE2!$A$3:$E$181,2))</f>
        <v>71</v>
      </c>
      <c r="FI24" s="179">
        <f>IF($B$7&lt;3,0,VLOOKUP(FI3,PriorYR_FTE2!$A$3:$E$181,2))</f>
        <v>1639.5</v>
      </c>
      <c r="FJ24" s="179">
        <f>IF($B$7&lt;3,0,VLOOKUP(FJ3,PriorYR_FTE2!$A$3:$E$181,2))</f>
        <v>2009</v>
      </c>
      <c r="FK24" s="179">
        <f>IF($B$7&lt;3,0,VLOOKUP(FK3,PriorYR_FTE2!$A$3:$E$181,2))</f>
        <v>2481</v>
      </c>
      <c r="FL24" s="179">
        <f>IF($B$7&lt;3,0,VLOOKUP(FL3,PriorYR_FTE2!$A$3:$E$181,2))</f>
        <v>8455.5</v>
      </c>
      <c r="FM24" s="179">
        <f>IF($B$7&lt;3,0,VLOOKUP(FM3,PriorYR_FTE2!$A$3:$E$181,2))</f>
        <v>3910.5</v>
      </c>
      <c r="FN24" s="179">
        <f>IF($B$7&lt;3,0,VLOOKUP(FN3,PriorYR_FTE2!$A$3:$E$181,2))</f>
        <v>22092.5</v>
      </c>
      <c r="FO24" s="179">
        <f>IF($B$7&lt;3,0,VLOOKUP(FO3,PriorYR_FTE2!$A$3:$E$181,2))</f>
        <v>1111</v>
      </c>
      <c r="FP24" s="179">
        <f>IF($B$7&lt;3,0,VLOOKUP(FP3,PriorYR_FTE2!$A$3:$E$181,2))</f>
        <v>2307.5</v>
      </c>
      <c r="FQ24" s="179">
        <f>IF($B$7&lt;3,0,VLOOKUP(FQ3,PriorYR_FTE2!$A$3:$E$181,2))</f>
        <v>974.5</v>
      </c>
      <c r="FR24" s="179">
        <f>IF($B$7&lt;3,0,VLOOKUP(FR3,PriorYR_FTE2!$A$3:$E$181,2))</f>
        <v>165.5</v>
      </c>
      <c r="FS24" s="179">
        <f>IF($B$7&lt;3,0,VLOOKUP(FS3,PriorYR_FTE2!$A$3:$E$181,2))</f>
        <v>151</v>
      </c>
      <c r="FT24" s="179">
        <f>IF($B$7&lt;3,0,VLOOKUP(FT3,PriorYR_FTE2!$A$3:$E$181,2))</f>
        <v>53</v>
      </c>
      <c r="FU24" s="179">
        <f>IF($B$7&lt;3,0,VLOOKUP(FU3,PriorYR_FTE2!$A$3:$E$181,2))</f>
        <v>759.5</v>
      </c>
      <c r="FV24" s="179">
        <f>IF($B$7&lt;3,0,VLOOKUP(FV3,PriorYR_FTE2!$A$3:$E$181,2))</f>
        <v>690.5</v>
      </c>
      <c r="FW24" s="179">
        <f>IF($B$7&lt;3,0,VLOOKUP(FW3,PriorYR_FTE2!$A$3:$E$181,2))</f>
        <v>134</v>
      </c>
      <c r="FX24" s="179">
        <f>IF($B$7&lt;3,0,VLOOKUP(FX3,PriorYR_FTE2!$A$3:$E$181,2))</f>
        <v>65</v>
      </c>
      <c r="FY24" s="12"/>
      <c r="FZ24" s="12">
        <f t="shared" si="13"/>
        <v>785348.5</v>
      </c>
      <c r="GA24" s="12"/>
      <c r="GB24" s="12"/>
      <c r="GC24" s="12"/>
      <c r="GD24" s="12"/>
      <c r="GE24" s="12"/>
      <c r="GF24" s="12"/>
      <c r="GG24" s="2"/>
      <c r="GH24" s="2"/>
      <c r="GI24" s="113"/>
      <c r="GJ24" s="113"/>
      <c r="GK24" s="113"/>
      <c r="GL24" s="113"/>
      <c r="GM24" s="113"/>
    </row>
    <row r="25" spans="1:256" x14ac:dyDescent="0.35">
      <c r="A25" s="112" t="s">
        <v>444</v>
      </c>
      <c r="B25" s="141" t="s">
        <v>439</v>
      </c>
      <c r="C25" s="179">
        <f>IF($B$7&lt;3,0,VLOOKUP(C3,PriorYR_FTE2!$A$3:$E$181,3))</f>
        <v>6332.5</v>
      </c>
      <c r="D25" s="179">
        <f>IF($B$7&lt;3,0,VLOOKUP(D3,PriorYR_FTE2!$A$3:$E$181,3))</f>
        <v>33220</v>
      </c>
      <c r="E25" s="179">
        <f>IF($B$7&lt;3,0,VLOOKUP(E3,PriorYR_FTE2!$A$3:$E$181,3))</f>
        <v>4999.5</v>
      </c>
      <c r="F25" s="179">
        <f>IF($B$7&lt;3,0,VLOOKUP(F3,PriorYR_FTE2!$A$3:$E$181,3))</f>
        <v>20597.5</v>
      </c>
      <c r="G25" s="179">
        <f>IF($B$7&lt;3,0,VLOOKUP(G3,PriorYR_FTE2!$A$3:$E$181,3))</f>
        <v>1573</v>
      </c>
      <c r="H25" s="179">
        <f>IF($B$7&lt;3,0,VLOOKUP(H3,PriorYR_FTE2!$A$3:$E$181,3))</f>
        <v>1094</v>
      </c>
      <c r="I25" s="179">
        <f>IF($B$7&lt;3,0,VLOOKUP(I3,PriorYR_FTE2!$A$3:$E$181,3))</f>
        <v>7057.5</v>
      </c>
      <c r="J25" s="179">
        <f>IF($B$7&lt;3,0,VLOOKUP(J3,PriorYR_FTE2!$A$3:$E$181,3))</f>
        <v>2039</v>
      </c>
      <c r="K25" s="179">
        <f>IF($B$7&lt;3,0,VLOOKUP(K3,PriorYR_FTE2!$A$3:$E$181,3))</f>
        <v>263</v>
      </c>
      <c r="L25" s="179">
        <f>IF($B$7&lt;3,0,VLOOKUP(L3,PriorYR_FTE2!$A$3:$E$181,3))</f>
        <v>2102</v>
      </c>
      <c r="M25" s="179">
        <f>IF($B$7&lt;3,0,VLOOKUP(M3,PriorYR_FTE2!$A$3:$E$181,3))</f>
        <v>933</v>
      </c>
      <c r="N25" s="179">
        <f>IF($B$7&lt;3,0,VLOOKUP(N3,PriorYR_FTE2!$A$3:$E$181,3))</f>
        <v>49949</v>
      </c>
      <c r="O25" s="179">
        <f>IF($B$7&lt;3,0,VLOOKUP(O3,PriorYR_FTE2!$A$3:$E$181,3))</f>
        <v>12783.5</v>
      </c>
      <c r="P25" s="179">
        <f>IF($B$7&lt;3,0,VLOOKUP(P3,PriorYR_FTE2!$A$3:$E$181,3))</f>
        <v>330</v>
      </c>
      <c r="Q25" s="179">
        <f>IF($B$7&lt;3,0,VLOOKUP(Q3,PriorYR_FTE2!$A$3:$E$181,3))</f>
        <v>36546</v>
      </c>
      <c r="R25" s="179">
        <f>IF($B$7&lt;3,0,VLOOKUP(R3,PriorYR_FTE2!$A$3:$E$181,3))</f>
        <v>497</v>
      </c>
      <c r="S25" s="179">
        <f>IF($B$7&lt;3,0,VLOOKUP(S3,PriorYR_FTE2!$A$3:$E$181,3))</f>
        <v>1567.5</v>
      </c>
      <c r="T25" s="179">
        <f>IF($B$7&lt;3,0,VLOOKUP(T3,PriorYR_FTE2!$A$3:$E$181,3))</f>
        <v>160</v>
      </c>
      <c r="U25" s="179">
        <f>IF($B$7&lt;3,0,VLOOKUP(U3,PriorYR_FTE2!$A$3:$E$181,3))</f>
        <v>50</v>
      </c>
      <c r="V25" s="179">
        <f>IF($B$7&lt;3,0,VLOOKUP(V3,PriorYR_FTE2!$A$3:$E$181,3))</f>
        <v>261.5</v>
      </c>
      <c r="W25" s="179">
        <f>IF($B$7&lt;3,0,VLOOKUP(W3,PriorYR_FTE2!$A$3:$E$181,3))</f>
        <v>58.5</v>
      </c>
      <c r="X25" s="179">
        <f>IF($B$7&lt;3,0,VLOOKUP(X3,PriorYR_FTE2!$A$3:$E$181,3))</f>
        <v>27</v>
      </c>
      <c r="Y25" s="179">
        <f>IF($B$7&lt;3,0,VLOOKUP(Y3,PriorYR_FTE2!$A$3:$E$181,3))</f>
        <v>428</v>
      </c>
      <c r="Z25" s="179">
        <f>IF($B$7&lt;3,0,VLOOKUP(Z3,PriorYR_FTE2!$A$3:$E$181,3))</f>
        <v>227</v>
      </c>
      <c r="AA25" s="179">
        <f>IF($B$7&lt;3,0,VLOOKUP(AA3,PriorYR_FTE2!$A$3:$E$181,3))</f>
        <v>30394.5</v>
      </c>
      <c r="AB25" s="179">
        <f>IF($B$7&lt;3,0,VLOOKUP(AB3,PriorYR_FTE2!$A$3:$E$181,3))</f>
        <v>26932</v>
      </c>
      <c r="AC25" s="179">
        <f>IF($B$7&lt;3,0,VLOOKUP(AC3,PriorYR_FTE2!$A$3:$E$181,3))</f>
        <v>909</v>
      </c>
      <c r="AD25" s="179">
        <f>IF($B$7&lt;3,0,VLOOKUP(AD3,PriorYR_FTE2!$A$3:$E$181,3))</f>
        <v>1255</v>
      </c>
      <c r="AE25" s="179">
        <f>IF($B$7&lt;3,0,VLOOKUP(AE3,PriorYR_FTE2!$A$3:$E$181,3))</f>
        <v>94</v>
      </c>
      <c r="AF25" s="179">
        <f>IF($B$7&lt;3,0,VLOOKUP(AF3,PriorYR_FTE2!$A$3:$E$181,3))</f>
        <v>162.5</v>
      </c>
      <c r="AG25" s="179">
        <f>IF($B$7&lt;3,0,VLOOKUP(AG3,PriorYR_FTE2!$A$3:$E$181,3))</f>
        <v>590</v>
      </c>
      <c r="AH25" s="179">
        <f>IF($B$7&lt;3,0,VLOOKUP(AH3,PriorYR_FTE2!$A$3:$E$181,3))</f>
        <v>955</v>
      </c>
      <c r="AI25" s="179">
        <f>IF($B$7&lt;3,0,VLOOKUP(AI3,PriorYR_FTE2!$A$3:$E$181,3))</f>
        <v>385.5</v>
      </c>
      <c r="AJ25" s="179">
        <f>IF($B$7&lt;3,0,VLOOKUP(AJ3,PriorYR_FTE2!$A$3:$E$181,3))</f>
        <v>164</v>
      </c>
      <c r="AK25" s="179">
        <f>IF($B$7&lt;3,0,VLOOKUP(AK3,PriorYR_FTE2!$A$3:$E$181,3))</f>
        <v>159</v>
      </c>
      <c r="AL25" s="179">
        <f>IF($B$7&lt;3,0,VLOOKUP(AL3,PriorYR_FTE2!$A$3:$E$181,3))</f>
        <v>276</v>
      </c>
      <c r="AM25" s="179">
        <f>IF($B$7&lt;3,0,VLOOKUP(AM3,PriorYR_FTE2!$A$3:$E$181,3))</f>
        <v>343</v>
      </c>
      <c r="AN25" s="179">
        <f>IF($B$7&lt;3,0,VLOOKUP(AN3,PriorYR_FTE2!$A$3:$E$181,3))</f>
        <v>309</v>
      </c>
      <c r="AO25" s="179">
        <f>IF($B$7&lt;3,0,VLOOKUP(AO3,PriorYR_FTE2!$A$3:$E$181,3))</f>
        <v>4127.5</v>
      </c>
      <c r="AP25" s="179">
        <f>IF($B$7&lt;3,0,VLOOKUP(AP3,PriorYR_FTE2!$A$3:$E$181,3))</f>
        <v>82476.5</v>
      </c>
      <c r="AQ25" s="179">
        <f>IF($B$7&lt;3,0,VLOOKUP(AQ3,PriorYR_FTE2!$A$3:$E$181,3))</f>
        <v>232</v>
      </c>
      <c r="AR25" s="179">
        <f>IF($B$7&lt;3,0,VLOOKUP(AR3,PriorYR_FTE2!$A$3:$E$181,3))</f>
        <v>58489.5</v>
      </c>
      <c r="AS25" s="179">
        <f>IF($B$7&lt;3,0,VLOOKUP(AS3,PriorYR_FTE2!$A$3:$E$181,3))</f>
        <v>6165</v>
      </c>
      <c r="AT25" s="179">
        <f>IF($B$7&lt;3,0,VLOOKUP(AT3,PriorYR_FTE2!$A$3:$E$181,3))</f>
        <v>2332.5</v>
      </c>
      <c r="AU25" s="179">
        <f>IF($B$7&lt;3,0,VLOOKUP(AU3,PriorYR_FTE2!$A$3:$E$181,3))</f>
        <v>291</v>
      </c>
      <c r="AV25" s="179">
        <f>IF($B$7&lt;3,0,VLOOKUP(AV3,PriorYR_FTE2!$A$3:$E$181,3))</f>
        <v>297</v>
      </c>
      <c r="AW25" s="179">
        <f>IF($B$7&lt;3,0,VLOOKUP(AW3,PriorYR_FTE2!$A$3:$E$181,3))</f>
        <v>256</v>
      </c>
      <c r="AX25" s="179">
        <f>IF($B$7&lt;3,0,VLOOKUP(AX3,PriorYR_FTE2!$A$3:$E$181,3))</f>
        <v>63</v>
      </c>
      <c r="AY25" s="179">
        <f>IF($B$7&lt;3,0,VLOOKUP(AY3,PriorYR_FTE2!$A$3:$E$181,3))</f>
        <v>415</v>
      </c>
      <c r="AZ25" s="179">
        <f>IF($B$7&lt;3,0,VLOOKUP(AZ3,PriorYR_FTE2!$A$3:$E$181,3))</f>
        <v>12050</v>
      </c>
      <c r="BA25" s="179">
        <f>IF($B$7&lt;3,0,VLOOKUP(BA3,PriorYR_FTE2!$A$3:$E$181,3))</f>
        <v>8756</v>
      </c>
      <c r="BB25" s="179">
        <f>IF($B$7&lt;3,0,VLOOKUP(BB3,PriorYR_FTE2!$A$3:$E$181,3))</f>
        <v>7341</v>
      </c>
      <c r="BC25" s="179">
        <f>IF($B$7&lt;3,0,VLOOKUP(BC3,PriorYR_FTE2!$A$3:$E$181,3))</f>
        <v>20943.5</v>
      </c>
      <c r="BD25" s="179">
        <f>IF($B$7&lt;3,0,VLOOKUP(BD3,PriorYR_FTE2!$A$3:$E$181,3))</f>
        <v>3609.5</v>
      </c>
      <c r="BE25" s="179">
        <f>IF($B$7&lt;3,0,VLOOKUP(BE3,PriorYR_FTE2!$A$3:$E$181,3))</f>
        <v>1207</v>
      </c>
      <c r="BF25" s="179">
        <f>IF($B$7&lt;3,0,VLOOKUP(BF3,PriorYR_FTE2!$A$3:$E$181,3))</f>
        <v>24346</v>
      </c>
      <c r="BG25" s="179">
        <f>IF($B$7&lt;3,0,VLOOKUP(BG3,PriorYR_FTE2!$A$3:$E$181,3))</f>
        <v>884.5</v>
      </c>
      <c r="BH25" s="179">
        <f>IF($B$7&lt;3,0,VLOOKUP(BH3,PriorYR_FTE2!$A$3:$E$181,3))</f>
        <v>542</v>
      </c>
      <c r="BI25" s="179">
        <f>IF($B$7&lt;3,0,VLOOKUP(BI3,PriorYR_FTE2!$A$3:$E$181,3))</f>
        <v>253.5</v>
      </c>
      <c r="BJ25" s="179">
        <f>IF($B$7&lt;3,0,VLOOKUP(BJ3,PriorYR_FTE2!$A$3:$E$181,3))</f>
        <v>6224.5</v>
      </c>
      <c r="BK25" s="179">
        <f>IF($B$7&lt;3,0,VLOOKUP(BK3,PriorYR_FTE2!$A$3:$E$181,3))</f>
        <v>19735</v>
      </c>
      <c r="BL25" s="179">
        <f>IF($B$7&lt;3,0,VLOOKUP(BL3,PriorYR_FTE2!$A$3:$E$181,3))</f>
        <v>58</v>
      </c>
      <c r="BM25" s="179">
        <f>IF($B$7&lt;3,0,VLOOKUP(BM3,PriorYR_FTE2!$A$3:$E$181,3))</f>
        <v>360.5</v>
      </c>
      <c r="BN25" s="179">
        <f>IF($B$7&lt;3,0,VLOOKUP(BN3,PriorYR_FTE2!$A$3:$E$181,3))</f>
        <v>3019.5</v>
      </c>
      <c r="BO25" s="179">
        <f>IF($B$7&lt;3,0,VLOOKUP(BO3,PriorYR_FTE2!$A$3:$E$181,3))</f>
        <v>1251</v>
      </c>
      <c r="BP25" s="179">
        <f>IF($B$7&lt;3,0,VLOOKUP(BP3,PriorYR_FTE2!$A$3:$E$181,3))</f>
        <v>152</v>
      </c>
      <c r="BQ25" s="179">
        <f>IF($B$7&lt;3,0,VLOOKUP(BQ3,PriorYR_FTE2!$A$3:$E$181,3))</f>
        <v>5653</v>
      </c>
      <c r="BR25" s="179">
        <f>IF($B$7&lt;3,0,VLOOKUP(BR3,PriorYR_FTE2!$A$3:$E$181,3))</f>
        <v>4483</v>
      </c>
      <c r="BS25" s="179">
        <f>IF($B$7&lt;3,0,VLOOKUP(BS3,PriorYR_FTE2!$A$3:$E$181,3))</f>
        <v>1106</v>
      </c>
      <c r="BT25" s="179">
        <f>IF($B$7&lt;3,0,VLOOKUP(BT3,PriorYR_FTE2!$A$3:$E$181,3))</f>
        <v>362</v>
      </c>
      <c r="BU25" s="179">
        <f>IF($B$7&lt;3,0,VLOOKUP(BU3,PriorYR_FTE2!$A$3:$E$181,3))</f>
        <v>410</v>
      </c>
      <c r="BV25" s="179">
        <f>IF($B$7&lt;3,0,VLOOKUP(BV3,PriorYR_FTE2!$A$3:$E$181,3))</f>
        <v>1223</v>
      </c>
      <c r="BW25" s="179">
        <f>IF($B$7&lt;3,0,VLOOKUP(BW3,PriorYR_FTE2!$A$3:$E$181,3))</f>
        <v>1985.5</v>
      </c>
      <c r="BX25" s="179">
        <f>IF($B$7&lt;3,0,VLOOKUP(BX3,PriorYR_FTE2!$A$3:$E$181,3))</f>
        <v>67</v>
      </c>
      <c r="BY25" s="179">
        <f>IF($B$7&lt;3,0,VLOOKUP(BY3,PriorYR_FTE2!$A$3:$E$181,3))</f>
        <v>439.5</v>
      </c>
      <c r="BZ25" s="179">
        <f>IF($B$7&lt;3,0,VLOOKUP(BZ3,PriorYR_FTE2!$A$3:$E$181,3))</f>
        <v>195</v>
      </c>
      <c r="CA25" s="179">
        <f>IF($B$7&lt;3,0,VLOOKUP(CA3,PriorYR_FTE2!$A$3:$E$181,3))</f>
        <v>139</v>
      </c>
      <c r="CB25" s="179">
        <f>IF($B$7&lt;3,0,VLOOKUP(CB3,PriorYR_FTE2!$A$3:$E$181,3))</f>
        <v>71260.5</v>
      </c>
      <c r="CC25" s="179">
        <f>IF($B$7&lt;3,0,VLOOKUP(CC3,PriorYR_FTE2!$A$3:$E$181,3))</f>
        <v>192</v>
      </c>
      <c r="CD25" s="179">
        <f>IF($B$7&lt;3,0,VLOOKUP(CD3,PriorYR_FTE2!$A$3:$E$181,3))</f>
        <v>23</v>
      </c>
      <c r="CE25" s="179">
        <f>IF($B$7&lt;3,0,VLOOKUP(CE3,PriorYR_FTE2!$A$3:$E$181,3))</f>
        <v>151</v>
      </c>
      <c r="CF25" s="179">
        <f>IF($B$7&lt;3,0,VLOOKUP(CF3,PriorYR_FTE2!$A$3:$E$181,3))</f>
        <v>110</v>
      </c>
      <c r="CG25" s="179">
        <f>IF($B$7&lt;3,0,VLOOKUP(CG3,PriorYR_FTE2!$A$3:$E$181,3))</f>
        <v>201.5</v>
      </c>
      <c r="CH25" s="179">
        <f>IF($B$7&lt;3,0,VLOOKUP(CH3,PriorYR_FTE2!$A$3:$E$181,3))</f>
        <v>99</v>
      </c>
      <c r="CI25" s="179">
        <f>IF($B$7&lt;3,0,VLOOKUP(CI3,PriorYR_FTE2!$A$3:$E$181,3))</f>
        <v>691</v>
      </c>
      <c r="CJ25" s="179">
        <f>IF($B$7&lt;3,0,VLOOKUP(CJ3,PriorYR_FTE2!$A$3:$E$181,3))</f>
        <v>873</v>
      </c>
      <c r="CK25" s="179">
        <f>IF($B$7&lt;3,0,VLOOKUP(CK3,PriorYR_FTE2!$A$3:$E$181,3))</f>
        <v>4272.5</v>
      </c>
      <c r="CL25" s="179">
        <f>IF($B$7&lt;3,0,VLOOKUP(CL3,PriorYR_FTE2!$A$3:$E$181,3))</f>
        <v>1244.5</v>
      </c>
      <c r="CM25" s="179">
        <f>IF($B$7&lt;3,0,VLOOKUP(CM3,PriorYR_FTE2!$A$3:$E$181,3))</f>
        <v>701</v>
      </c>
      <c r="CN25" s="179">
        <f>IF($B$7&lt;3,0,VLOOKUP(CN3,PriorYR_FTE2!$A$3:$E$181,3))</f>
        <v>28337.5</v>
      </c>
      <c r="CO25" s="179">
        <f>IF($B$7&lt;3,0,VLOOKUP(CO3,PriorYR_FTE2!$A$3:$E$181,3))</f>
        <v>14308.5</v>
      </c>
      <c r="CP25" s="179">
        <f>IF($B$7&lt;3,0,VLOOKUP(CP3,PriorYR_FTE2!$A$3:$E$181,3))</f>
        <v>937</v>
      </c>
      <c r="CQ25" s="179">
        <f>IF($B$7&lt;3,0,VLOOKUP(CQ3,PriorYR_FTE2!$A$3:$E$181,3))</f>
        <v>740</v>
      </c>
      <c r="CR25" s="179">
        <f>IF($B$7&lt;3,0,VLOOKUP(CR3,PriorYR_FTE2!$A$3:$E$181,3))</f>
        <v>230.5</v>
      </c>
      <c r="CS25" s="179">
        <f>IF($B$7&lt;3,0,VLOOKUP(CS3,PriorYR_FTE2!$A$3:$E$181,3))</f>
        <v>290</v>
      </c>
      <c r="CT25" s="179">
        <f>IF($B$7&lt;3,0,VLOOKUP(CT3,PriorYR_FTE2!$A$3:$E$181,3))</f>
        <v>101</v>
      </c>
      <c r="CU25" s="179">
        <f>IF($B$7&lt;3,0,VLOOKUP(CU3,PriorYR_FTE2!$A$3:$E$181,3))</f>
        <v>73</v>
      </c>
      <c r="CV25" s="179">
        <f>IF($B$7&lt;3,0,VLOOKUP(CV3,PriorYR_FTE2!$A$3:$E$181,3))</f>
        <v>23.5</v>
      </c>
      <c r="CW25" s="179">
        <f>IF($B$7&lt;3,0,VLOOKUP(CW3,PriorYR_FTE2!$A$3:$E$181,3))</f>
        <v>205</v>
      </c>
      <c r="CX25" s="179">
        <f>IF($B$7&lt;3,0,VLOOKUP(CX3,PriorYR_FTE2!$A$3:$E$181,3))</f>
        <v>470.5</v>
      </c>
      <c r="CY25" s="179">
        <f>IF($B$7&lt;3,0,VLOOKUP(CY3,PriorYR_FTE2!$A$3:$E$181,3))</f>
        <v>29.5</v>
      </c>
      <c r="CZ25" s="179">
        <f>IF($B$7&lt;3,0,VLOOKUP(CZ3,PriorYR_FTE2!$A$3:$E$181,3))</f>
        <v>1759</v>
      </c>
      <c r="DA25" s="179">
        <f>IF($B$7&lt;3,0,VLOOKUP(DA3,PriorYR_FTE2!$A$3:$E$181,3))</f>
        <v>201</v>
      </c>
      <c r="DB25" s="179">
        <f>IF($B$7&lt;3,0,VLOOKUP(DB3,PriorYR_FTE2!$A$3:$E$181,3))</f>
        <v>322.5</v>
      </c>
      <c r="DC25" s="179">
        <f>IF($B$7&lt;3,0,VLOOKUP(DC3,PriorYR_FTE2!$A$3:$E$181,3))</f>
        <v>182</v>
      </c>
      <c r="DD25" s="179">
        <f>IF($B$7&lt;3,0,VLOOKUP(DD3,PriorYR_FTE2!$A$3:$E$181,3))</f>
        <v>156</v>
      </c>
      <c r="DE25" s="179">
        <f>IF($B$7&lt;3,0,VLOOKUP(DE3,PriorYR_FTE2!$A$3:$E$181,3))</f>
        <v>287.5</v>
      </c>
      <c r="DF25" s="179">
        <f>IF($B$7&lt;3,0,VLOOKUP(DF3,PriorYR_FTE2!$A$3:$E$181,3))</f>
        <v>19273</v>
      </c>
      <c r="DG25" s="179">
        <f>IF($B$7&lt;3,0,VLOOKUP(DG3,PriorYR_FTE2!$A$3:$E$181,3))</f>
        <v>95</v>
      </c>
      <c r="DH25" s="179">
        <f>IF($B$7&lt;3,0,VLOOKUP(DH3,PriorYR_FTE2!$A$3:$E$181,3))</f>
        <v>1764</v>
      </c>
      <c r="DI25" s="179">
        <f>IF($B$7&lt;3,0,VLOOKUP(DI3,PriorYR_FTE2!$A$3:$E$181,3))</f>
        <v>2394.5</v>
      </c>
      <c r="DJ25" s="179">
        <f>IF($B$7&lt;3,0,VLOOKUP(DJ3,PriorYR_FTE2!$A$3:$E$181,3))</f>
        <v>623</v>
      </c>
      <c r="DK25" s="179">
        <f>IF($B$7&lt;3,0,VLOOKUP(DK3,PriorYR_FTE2!$A$3:$E$181,3))</f>
        <v>485.5</v>
      </c>
      <c r="DL25" s="179">
        <f>IF($B$7&lt;3,0,VLOOKUP(DL3,PriorYR_FTE2!$A$3:$E$181,3))</f>
        <v>5690.5</v>
      </c>
      <c r="DM25" s="179">
        <f>IF($B$7&lt;3,0,VLOOKUP(DM3,PriorYR_FTE2!$A$3:$E$181,3))</f>
        <v>228.5</v>
      </c>
      <c r="DN25" s="179">
        <f>IF($B$7&lt;3,0,VLOOKUP(DN3,PriorYR_FTE2!$A$3:$E$181,3))</f>
        <v>1263.5</v>
      </c>
      <c r="DO25" s="179">
        <f>IF($B$7&lt;3,0,VLOOKUP(DO3,PriorYR_FTE2!$A$3:$E$181,3))</f>
        <v>3230</v>
      </c>
      <c r="DP25" s="179">
        <f>IF($B$7&lt;3,0,VLOOKUP(DP3,PriorYR_FTE2!$A$3:$E$181,3))</f>
        <v>191</v>
      </c>
      <c r="DQ25" s="179">
        <f>IF($B$7&lt;3,0,VLOOKUP(DQ3,PriorYR_FTE2!$A$3:$E$181,3))</f>
        <v>817</v>
      </c>
      <c r="DR25" s="179">
        <f>IF($B$7&lt;3,0,VLOOKUP(DR3,PriorYR_FTE2!$A$3:$E$181,3))</f>
        <v>1318.5</v>
      </c>
      <c r="DS25" s="179">
        <f>IF($B$7&lt;3,0,VLOOKUP(DS3,PriorYR_FTE2!$A$3:$E$181,3))</f>
        <v>589</v>
      </c>
      <c r="DT25" s="179">
        <f>IF($B$7&lt;3,0,VLOOKUP(DT3,PriorYR_FTE2!$A$3:$E$181,3))</f>
        <v>180.5</v>
      </c>
      <c r="DU25" s="179">
        <f>IF($B$7&lt;3,0,VLOOKUP(DU3,PriorYR_FTE2!$A$3:$E$181,3))</f>
        <v>355</v>
      </c>
      <c r="DV25" s="179">
        <f>IF($B$7&lt;3,0,VLOOKUP(DV3,PriorYR_FTE2!$A$3:$E$181,3))</f>
        <v>206.5</v>
      </c>
      <c r="DW25" s="179">
        <f>IF($B$7&lt;3,0,VLOOKUP(DW3,PriorYR_FTE2!$A$3:$E$181,3))</f>
        <v>301</v>
      </c>
      <c r="DX25" s="179">
        <f>IF($B$7&lt;3,0,VLOOKUP(DX3,PriorYR_FTE2!$A$3:$E$181,3))</f>
        <v>159</v>
      </c>
      <c r="DY25" s="179">
        <f>IF($B$7&lt;3,0,VLOOKUP(DY3,PriorYR_FTE2!$A$3:$E$181,3))</f>
        <v>296</v>
      </c>
      <c r="DZ25" s="179">
        <f>IF($B$7&lt;3,0,VLOOKUP(DZ3,PriorYR_FTE2!$A$3:$E$181,3))</f>
        <v>675</v>
      </c>
      <c r="EA25" s="179">
        <f>IF($B$7&lt;3,0,VLOOKUP(EA3,PriorYR_FTE2!$A$3:$E$181,3))</f>
        <v>510.5</v>
      </c>
      <c r="EB25" s="179">
        <f>IF($B$7&lt;3,0,VLOOKUP(EB3,PriorYR_FTE2!$A$3:$E$181,3))</f>
        <v>527</v>
      </c>
      <c r="EC25" s="179">
        <f>IF($B$7&lt;3,0,VLOOKUP(EC3,PriorYR_FTE2!$A$3:$E$181,3))</f>
        <v>281.5</v>
      </c>
      <c r="ED25" s="179">
        <f>IF($B$7&lt;3,0,VLOOKUP(ED3,PriorYR_FTE2!$A$3:$E$181,3))</f>
        <v>1523</v>
      </c>
      <c r="EE25" s="179">
        <f>IF($B$7&lt;3,0,VLOOKUP(EE3,PriorYR_FTE2!$A$3:$E$181,3))</f>
        <v>189</v>
      </c>
      <c r="EF25" s="179">
        <f>IF($B$7&lt;3,0,VLOOKUP(EF3,PriorYR_FTE2!$A$3:$E$181,3))</f>
        <v>1350</v>
      </c>
      <c r="EG25" s="179">
        <f>IF($B$7&lt;3,0,VLOOKUP(EG3,PriorYR_FTE2!$A$3:$E$181,3))</f>
        <v>246</v>
      </c>
      <c r="EH25" s="179">
        <f>IF($B$7&lt;3,0,VLOOKUP(EH3,PriorYR_FTE2!$A$3:$E$181,3))</f>
        <v>250</v>
      </c>
      <c r="EI25" s="179">
        <f>IF($B$7&lt;3,0,VLOOKUP(EI3,PriorYR_FTE2!$A$3:$E$181,3))</f>
        <v>13862.5</v>
      </c>
      <c r="EJ25" s="179">
        <f>IF($B$7&lt;3,0,VLOOKUP(EJ3,PriorYR_FTE2!$A$3:$E$181,3))</f>
        <v>10059</v>
      </c>
      <c r="EK25" s="179">
        <f>IF($B$7&lt;3,0,VLOOKUP(EK3,PriorYR_FTE2!$A$3:$E$181,3))</f>
        <v>686</v>
      </c>
      <c r="EL25" s="179">
        <f>IF($B$7&lt;3,0,VLOOKUP(EL3,PriorYR_FTE2!$A$3:$E$181,3))</f>
        <v>467.5</v>
      </c>
      <c r="EM25" s="179">
        <f>IF($B$7&lt;3,0,VLOOKUP(EM3,PriorYR_FTE2!$A$3:$E$181,3))</f>
        <v>373</v>
      </c>
      <c r="EN25" s="179">
        <f>IF($B$7&lt;3,0,VLOOKUP(EN3,PriorYR_FTE2!$A$3:$E$181,3))</f>
        <v>899</v>
      </c>
      <c r="EO25" s="179">
        <f>IF($B$7&lt;3,0,VLOOKUP(EO3,PriorYR_FTE2!$A$3:$E$181,3))</f>
        <v>296</v>
      </c>
      <c r="EP25" s="179">
        <f>IF($B$7&lt;3,0,VLOOKUP(EP3,PriorYR_FTE2!$A$3:$E$181,3))</f>
        <v>417.5</v>
      </c>
      <c r="EQ25" s="179">
        <f>IF($B$7&lt;3,0,VLOOKUP(EQ3,PriorYR_FTE2!$A$3:$E$181,3))</f>
        <v>2509</v>
      </c>
      <c r="ER25" s="179">
        <f>IF($B$7&lt;3,0,VLOOKUP(ER3,PriorYR_FTE2!$A$3:$E$181,3))</f>
        <v>310.5</v>
      </c>
      <c r="ES25" s="179">
        <f>IF($B$7&lt;3,0,VLOOKUP(ES3,PriorYR_FTE2!$A$3:$E$181,3))</f>
        <v>174.5</v>
      </c>
      <c r="ET25" s="179">
        <f>IF($B$7&lt;3,0,VLOOKUP(ET3,PriorYR_FTE2!$A$3:$E$181,3))</f>
        <v>182</v>
      </c>
      <c r="EU25" s="179">
        <f>IF($B$7&lt;3,0,VLOOKUP(EU3,PriorYR_FTE2!$A$3:$E$181,3))</f>
        <v>569</v>
      </c>
      <c r="EV25" s="179">
        <f>IF($B$7&lt;3,0,VLOOKUP(EV3,PriorYR_FTE2!$A$3:$E$181,3))</f>
        <v>71</v>
      </c>
      <c r="EW25" s="179">
        <f>IF($B$7&lt;3,0,VLOOKUP(EW3,PriorYR_FTE2!$A$3:$E$181,3))</f>
        <v>801</v>
      </c>
      <c r="EX25" s="179">
        <f>IF($B$7&lt;3,0,VLOOKUP(EX3,PriorYR_FTE2!$A$3:$E$181,3))</f>
        <v>170</v>
      </c>
      <c r="EY25" s="179">
        <f>IF($B$7&lt;3,0,VLOOKUP(EY3,PriorYR_FTE2!$A$3:$E$181,3))</f>
        <v>216</v>
      </c>
      <c r="EZ25" s="179">
        <f>IF($B$7&lt;3,0,VLOOKUP(EZ3,PriorYR_FTE2!$A$3:$E$181,3))</f>
        <v>131</v>
      </c>
      <c r="FA25" s="179">
        <f>IF($B$7&lt;3,0,VLOOKUP(FA3,PriorYR_FTE2!$A$3:$E$181,3))</f>
        <v>3409</v>
      </c>
      <c r="FB25" s="179">
        <f>IF($B$7&lt;3,0,VLOOKUP(FB3,PriorYR_FTE2!$A$3:$E$181,3))</f>
        <v>266.5</v>
      </c>
      <c r="FC25" s="179">
        <f>IF($B$7&lt;3,0,VLOOKUP(FC3,PriorYR_FTE2!$A$3:$E$181,3))</f>
        <v>1815</v>
      </c>
      <c r="FD25" s="179">
        <f>IF($B$7&lt;3,0,VLOOKUP(FD3,PriorYR_FTE2!$A$3:$E$181,3))</f>
        <v>399</v>
      </c>
      <c r="FE25" s="179">
        <f>IF($B$7&lt;3,0,VLOOKUP(FE3,PriorYR_FTE2!$A$3:$E$181,3))</f>
        <v>82</v>
      </c>
      <c r="FF25" s="179">
        <f>IF($B$7&lt;3,0,VLOOKUP(FF3,PriorYR_FTE2!$A$3:$E$181,3))</f>
        <v>183</v>
      </c>
      <c r="FG25" s="179">
        <f>IF($B$7&lt;3,0,VLOOKUP(FG3,PriorYR_FTE2!$A$3:$E$181,3))</f>
        <v>124</v>
      </c>
      <c r="FH25" s="179">
        <f>IF($B$7&lt;3,0,VLOOKUP(FH3,PriorYR_FTE2!$A$3:$E$181,3))</f>
        <v>68</v>
      </c>
      <c r="FI25" s="179">
        <f>IF($B$7&lt;3,0,VLOOKUP(FI3,PriorYR_FTE2!$A$3:$E$181,3))</f>
        <v>1691</v>
      </c>
      <c r="FJ25" s="179">
        <f>IF($B$7&lt;3,0,VLOOKUP(FJ3,PriorYR_FTE2!$A$3:$E$181,3))</f>
        <v>2017</v>
      </c>
      <c r="FK25" s="179">
        <f>IF($B$7&lt;3,0,VLOOKUP(FK3,PriorYR_FTE2!$A$3:$E$181,3))</f>
        <v>2536</v>
      </c>
      <c r="FL25" s="179">
        <f>IF($B$7&lt;3,0,VLOOKUP(FL3,PriorYR_FTE2!$A$3:$E$181,3))</f>
        <v>8175.5</v>
      </c>
      <c r="FM25" s="179">
        <f>IF($B$7&lt;3,0,VLOOKUP(FM3,PriorYR_FTE2!$A$3:$E$181,3))</f>
        <v>3824.5</v>
      </c>
      <c r="FN25" s="179">
        <f>IF($B$7&lt;3,0,VLOOKUP(FN3,PriorYR_FTE2!$A$3:$E$181,3))</f>
        <v>21727</v>
      </c>
      <c r="FO25" s="179">
        <f>IF($B$7&lt;3,0,VLOOKUP(FO3,PriorYR_FTE2!$A$3:$E$181,3))</f>
        <v>1082</v>
      </c>
      <c r="FP25" s="179">
        <f>IF($B$7&lt;3,0,VLOOKUP(FP3,PriorYR_FTE2!$A$3:$E$181,3))</f>
        <v>2224.5</v>
      </c>
      <c r="FQ25" s="179">
        <f>IF($B$7&lt;3,0,VLOOKUP(FQ3,PriorYR_FTE2!$A$3:$E$181,3))</f>
        <v>956.5</v>
      </c>
      <c r="FR25" s="179">
        <f>IF($B$7&lt;3,0,VLOOKUP(FR3,PriorYR_FTE2!$A$3:$E$181,3))</f>
        <v>164</v>
      </c>
      <c r="FS25" s="179">
        <f>IF($B$7&lt;3,0,VLOOKUP(FS3,PriorYR_FTE2!$A$3:$E$181,3))</f>
        <v>168</v>
      </c>
      <c r="FT25" s="179">
        <f>IF($B$7&lt;3,0,VLOOKUP(FT3,PriorYR_FTE2!$A$3:$E$181,3))</f>
        <v>58</v>
      </c>
      <c r="FU25" s="179">
        <f>IF($B$7&lt;3,0,VLOOKUP(FU3,PriorYR_FTE2!$A$3:$E$181,3))</f>
        <v>785</v>
      </c>
      <c r="FV25" s="179">
        <f>IF($B$7&lt;3,0,VLOOKUP(FV3,PriorYR_FTE2!$A$3:$E$181,3))</f>
        <v>691.5</v>
      </c>
      <c r="FW25" s="179">
        <f>IF($B$7&lt;3,0,VLOOKUP(FW3,PriorYR_FTE2!$A$3:$E$181,3))</f>
        <v>147</v>
      </c>
      <c r="FX25" s="179">
        <f>IF($B$7&lt;3,0,VLOOKUP(FX3,PriorYR_FTE2!$A$3:$E$181,3))</f>
        <v>57.5</v>
      </c>
      <c r="FY25" s="12"/>
      <c r="FZ25" s="12">
        <f t="shared" si="13"/>
        <v>786298</v>
      </c>
      <c r="GA25" s="12"/>
      <c r="GB25" s="12"/>
      <c r="GC25" s="12"/>
      <c r="GD25" s="12"/>
      <c r="GE25" s="12"/>
      <c r="GF25" s="12"/>
      <c r="GG25" s="2"/>
      <c r="GH25" s="2"/>
      <c r="GI25" s="113"/>
      <c r="GJ25" s="113"/>
      <c r="GK25" s="113"/>
      <c r="GL25" s="113"/>
      <c r="GM25" s="113"/>
    </row>
    <row r="26" spans="1:256" x14ac:dyDescent="0.35">
      <c r="A26" s="112" t="s">
        <v>445</v>
      </c>
      <c r="B26" s="141" t="s">
        <v>441</v>
      </c>
      <c r="C26" s="179">
        <f>IF($B$7&lt;4,0,VLOOKUP(C3,PriorYR_FTE2!$A$3:$E$181,4))</f>
        <v>6372</v>
      </c>
      <c r="D26" s="179">
        <f>IF($B$7&lt;4,0,VLOOKUP(D3,PriorYR_FTE2!$A$3:$E$181,4))</f>
        <v>34363.5</v>
      </c>
      <c r="E26" s="179">
        <f>IF($B$7&lt;4,0,VLOOKUP(E3,PriorYR_FTE2!$A$3:$E$181,4))</f>
        <v>5274</v>
      </c>
      <c r="F26" s="179">
        <f>IF($B$7&lt;4,0,VLOOKUP(F3,PriorYR_FTE2!$A$3:$E$181,4))</f>
        <v>20215.5</v>
      </c>
      <c r="G26" s="179">
        <f>IF($B$7&lt;4,0,VLOOKUP(G3,PriorYR_FTE2!$A$3:$E$181,4))</f>
        <v>1234</v>
      </c>
      <c r="H26" s="179">
        <f>IF($B$7&lt;4,0,VLOOKUP(H3,PriorYR_FTE2!$A$3:$E$181,4))</f>
        <v>1129</v>
      </c>
      <c r="I26" s="179">
        <f>IF($B$7&lt;4,0,VLOOKUP(I3,PriorYR_FTE2!$A$3:$E$181,4))</f>
        <v>7427.5</v>
      </c>
      <c r="J26" s="179">
        <f>IF($B$7&lt;4,0,VLOOKUP(J3,PriorYR_FTE2!$A$3:$E$181,4))</f>
        <v>2111.5</v>
      </c>
      <c r="K26" s="179">
        <f>IF($B$7&lt;4,0,VLOOKUP(K3,PriorYR_FTE2!$A$3:$E$181,4))</f>
        <v>249</v>
      </c>
      <c r="L26" s="179">
        <f>IF($B$7&lt;4,0,VLOOKUP(L3,PriorYR_FTE2!$A$3:$E$181,4))</f>
        <v>2195</v>
      </c>
      <c r="M26" s="179">
        <f>IF($B$7&lt;4,0,VLOOKUP(M3,PriorYR_FTE2!$A$3:$E$181,4))</f>
        <v>998.5</v>
      </c>
      <c r="N26" s="179">
        <f>IF($B$7&lt;4,0,VLOOKUP(N3,PriorYR_FTE2!$A$3:$E$181,4))</f>
        <v>50787.5</v>
      </c>
      <c r="O26" s="179">
        <f>IF($B$7&lt;4,0,VLOOKUP(O3,PriorYR_FTE2!$A$3:$E$181,4))</f>
        <v>13067.5</v>
      </c>
      <c r="P26" s="179">
        <f>IF($B$7&lt;4,0,VLOOKUP(P3,PriorYR_FTE2!$A$3:$E$181,4))</f>
        <v>303.5</v>
      </c>
      <c r="Q26" s="179">
        <f>IF($B$7&lt;4,0,VLOOKUP(Q3,PriorYR_FTE2!$A$3:$E$181,4))</f>
        <v>36575</v>
      </c>
      <c r="R26" s="179">
        <f>IF($B$7&lt;4,0,VLOOKUP(R3,PriorYR_FTE2!$A$3:$E$181,4))</f>
        <v>477.5</v>
      </c>
      <c r="S26" s="179">
        <f>IF($B$7&lt;4,0,VLOOKUP(S3,PriorYR_FTE2!$A$3:$E$181,4))</f>
        <v>1644</v>
      </c>
      <c r="T26" s="179">
        <f>IF($B$7&lt;4,0,VLOOKUP(T3,PriorYR_FTE2!$A$3:$E$181,4))</f>
        <v>166.5</v>
      </c>
      <c r="U26" s="179">
        <f>IF($B$7&lt;4,0,VLOOKUP(U3,PriorYR_FTE2!$A$3:$E$181,4))</f>
        <v>48.5</v>
      </c>
      <c r="V26" s="179">
        <f>IF($B$7&lt;4,0,VLOOKUP(V3,PriorYR_FTE2!$A$3:$E$181,4))</f>
        <v>265.5</v>
      </c>
      <c r="W26" s="179">
        <f>IF($B$7&lt;4,0,VLOOKUP(W3,PriorYR_FTE2!$A$3:$E$181,4))</f>
        <v>66</v>
      </c>
      <c r="X26" s="179">
        <f>IF($B$7&lt;4,0,VLOOKUP(X3,PriorYR_FTE2!$A$3:$E$181,4))</f>
        <v>30</v>
      </c>
      <c r="Y26" s="179">
        <f>IF($B$7&lt;4,0,VLOOKUP(Y3,PriorYR_FTE2!$A$3:$E$181,4))</f>
        <v>456</v>
      </c>
      <c r="Z26" s="179">
        <f>IF($B$7&lt;4,0,VLOOKUP(Z3,PriorYR_FTE2!$A$3:$E$181,4))</f>
        <v>235.5</v>
      </c>
      <c r="AA26" s="179">
        <f>IF($B$7&lt;4,0,VLOOKUP(AA3,PriorYR_FTE2!$A$3:$E$181,4))</f>
        <v>30979.5</v>
      </c>
      <c r="AB26" s="179">
        <f>IF($B$7&lt;4,0,VLOOKUP(AB3,PriorYR_FTE2!$A$3:$E$181,4))</f>
        <v>27171.5</v>
      </c>
      <c r="AC26" s="179">
        <f>IF($B$7&lt;4,0,VLOOKUP(AC3,PriorYR_FTE2!$A$3:$E$181,4))</f>
        <v>951</v>
      </c>
      <c r="AD26" s="179">
        <f>IF($B$7&lt;4,0,VLOOKUP(AD3,PriorYR_FTE2!$A$3:$E$181,4))</f>
        <v>1259.5</v>
      </c>
      <c r="AE26" s="179">
        <f>IF($B$7&lt;4,0,VLOOKUP(AE3,PriorYR_FTE2!$A$3:$E$181,4))</f>
        <v>92</v>
      </c>
      <c r="AF26" s="179">
        <f>IF($B$7&lt;4,0,VLOOKUP(AF3,PriorYR_FTE2!$A$3:$E$181,4))</f>
        <v>172</v>
      </c>
      <c r="AG26" s="179">
        <f>IF($B$7&lt;4,0,VLOOKUP(AG3,PriorYR_FTE2!$A$3:$E$181,4))</f>
        <v>609</v>
      </c>
      <c r="AH26" s="179">
        <f>IF($B$7&lt;4,0,VLOOKUP(AH3,PriorYR_FTE2!$A$3:$E$181,4))</f>
        <v>991.5</v>
      </c>
      <c r="AI26" s="179">
        <f>IF($B$7&lt;4,0,VLOOKUP(AI3,PriorYR_FTE2!$A$3:$E$181,4))</f>
        <v>365.5</v>
      </c>
      <c r="AJ26" s="179">
        <f>IF($B$7&lt;4,0,VLOOKUP(AJ3,PriorYR_FTE2!$A$3:$E$181,4))</f>
        <v>153</v>
      </c>
      <c r="AK26" s="179">
        <f>IF($B$7&lt;4,0,VLOOKUP(AK3,PriorYR_FTE2!$A$3:$E$181,4))</f>
        <v>166.5</v>
      </c>
      <c r="AL26" s="179">
        <f>IF($B$7&lt;4,0,VLOOKUP(AL3,PriorYR_FTE2!$A$3:$E$181,4))</f>
        <v>259.5</v>
      </c>
      <c r="AM26" s="179">
        <f>IF($B$7&lt;4,0,VLOOKUP(AM3,PriorYR_FTE2!$A$3:$E$181,4))</f>
        <v>380</v>
      </c>
      <c r="AN26" s="179">
        <f>IF($B$7&lt;4,0,VLOOKUP(AN3,PriorYR_FTE2!$A$3:$E$181,4))</f>
        <v>318.5</v>
      </c>
      <c r="AO26" s="179">
        <f>IF($B$7&lt;4,0,VLOOKUP(AO3,PriorYR_FTE2!$A$3:$E$181,4))</f>
        <v>4241</v>
      </c>
      <c r="AP26" s="179">
        <f>IF($B$7&lt;4,0,VLOOKUP(AP3,PriorYR_FTE2!$A$3:$E$181,4))</f>
        <v>82330</v>
      </c>
      <c r="AQ26" s="179">
        <f>IF($B$7&lt;4,0,VLOOKUP(AQ3,PriorYR_FTE2!$A$3:$E$181,4))</f>
        <v>244.5</v>
      </c>
      <c r="AR26" s="179">
        <f>IF($B$7&lt;4,0,VLOOKUP(AR3,PriorYR_FTE2!$A$3:$E$181,4))</f>
        <v>59455.5</v>
      </c>
      <c r="AS26" s="179">
        <f>IF($B$7&lt;4,0,VLOOKUP(AS3,PriorYR_FTE2!$A$3:$E$181,4))</f>
        <v>6343.5</v>
      </c>
      <c r="AT26" s="179">
        <f>IF($B$7&lt;4,0,VLOOKUP(AT3,PriorYR_FTE2!$A$3:$E$181,4))</f>
        <v>2293.5</v>
      </c>
      <c r="AU26" s="179">
        <f>IF($B$7&lt;4,0,VLOOKUP(AU3,PriorYR_FTE2!$A$3:$E$181,4))</f>
        <v>275</v>
      </c>
      <c r="AV26" s="179">
        <f>IF($B$7&lt;4,0,VLOOKUP(AV3,PriorYR_FTE2!$A$3:$E$181,4))</f>
        <v>329.5</v>
      </c>
      <c r="AW26" s="179">
        <f>IF($B$7&lt;4,0,VLOOKUP(AW3,PriorYR_FTE2!$A$3:$E$181,4))</f>
        <v>248.5</v>
      </c>
      <c r="AX26" s="179">
        <f>IF($B$7&lt;4,0,VLOOKUP(AX3,PriorYR_FTE2!$A$3:$E$181,4))</f>
        <v>69.5</v>
      </c>
      <c r="AY26" s="179">
        <f>IF($B$7&lt;4,0,VLOOKUP(AY3,PriorYR_FTE2!$A$3:$E$181,4))</f>
        <v>409.5</v>
      </c>
      <c r="AZ26" s="179">
        <f>IF($B$7&lt;4,0,VLOOKUP(AZ3,PriorYR_FTE2!$A$3:$E$181,4))</f>
        <v>12298.5</v>
      </c>
      <c r="BA26" s="179">
        <f>IF($B$7&lt;4,0,VLOOKUP(BA3,PriorYR_FTE2!$A$3:$E$181,4))</f>
        <v>9225.5</v>
      </c>
      <c r="BB26" s="179">
        <f>IF($B$7&lt;4,0,VLOOKUP(BB3,PriorYR_FTE2!$A$3:$E$181,4))</f>
        <v>7727</v>
      </c>
      <c r="BC26" s="179">
        <f>IF($B$7&lt;4,0,VLOOKUP(BC3,PriorYR_FTE2!$A$3:$E$181,4))</f>
        <v>21009</v>
      </c>
      <c r="BD26" s="179">
        <f>IF($B$7&lt;4,0,VLOOKUP(BD3,PriorYR_FTE2!$A$3:$E$181,4))</f>
        <v>3622.5</v>
      </c>
      <c r="BE26" s="179">
        <f>IF($B$7&lt;4,0,VLOOKUP(BE3,PriorYR_FTE2!$A$3:$E$181,4))</f>
        <v>1286</v>
      </c>
      <c r="BF26" s="179">
        <f>IF($B$7&lt;4,0,VLOOKUP(BF3,PriorYR_FTE2!$A$3:$E$181,4))</f>
        <v>24490.5</v>
      </c>
      <c r="BG26" s="179">
        <f>IF($B$7&lt;4,0,VLOOKUP(BG3,PriorYR_FTE2!$A$3:$E$181,4))</f>
        <v>894</v>
      </c>
      <c r="BH26" s="179">
        <f>IF($B$7&lt;4,0,VLOOKUP(BH3,PriorYR_FTE2!$A$3:$E$181,4))</f>
        <v>566</v>
      </c>
      <c r="BI26" s="179">
        <f>IF($B$7&lt;4,0,VLOOKUP(BI3,PriorYR_FTE2!$A$3:$E$181,4))</f>
        <v>270</v>
      </c>
      <c r="BJ26" s="179">
        <f>IF($B$7&lt;4,0,VLOOKUP(BJ3,PriorYR_FTE2!$A$3:$E$181,4))</f>
        <v>6299.5</v>
      </c>
      <c r="BK26" s="179">
        <f>IF($B$7&lt;4,0,VLOOKUP(BK3,PriorYR_FTE2!$A$3:$E$181,4))</f>
        <v>18861.5</v>
      </c>
      <c r="BL26" s="179">
        <f>IF($B$7&lt;4,0,VLOOKUP(BL3,PriorYR_FTE2!$A$3:$E$181,4))</f>
        <v>75.5</v>
      </c>
      <c r="BM26" s="179">
        <f>IF($B$7&lt;4,0,VLOOKUP(BM3,PriorYR_FTE2!$A$3:$E$181,4))</f>
        <v>303</v>
      </c>
      <c r="BN26" s="179">
        <f>IF($B$7&lt;4,0,VLOOKUP(BN3,PriorYR_FTE2!$A$3:$E$181,4))</f>
        <v>3219</v>
      </c>
      <c r="BO26" s="179">
        <f>IF($B$7&lt;4,0,VLOOKUP(BO3,PriorYR_FTE2!$A$3:$E$181,4))</f>
        <v>1303.5</v>
      </c>
      <c r="BP26" s="179">
        <f>IF($B$7&lt;4,0,VLOOKUP(BP3,PriorYR_FTE2!$A$3:$E$181,4))</f>
        <v>175</v>
      </c>
      <c r="BQ26" s="179">
        <f>IF($B$7&lt;4,0,VLOOKUP(BQ3,PriorYR_FTE2!$A$3:$E$181,4))</f>
        <v>5661.5</v>
      </c>
      <c r="BR26" s="179">
        <f>IF($B$7&lt;4,0,VLOOKUP(BR3,PriorYR_FTE2!$A$3:$E$181,4))</f>
        <v>4525</v>
      </c>
      <c r="BS26" s="179">
        <f>IF($B$7&lt;4,0,VLOOKUP(BS3,PriorYR_FTE2!$A$3:$E$181,4))</f>
        <v>1123.5</v>
      </c>
      <c r="BT26" s="179">
        <f>IF($B$7&lt;4,0,VLOOKUP(BT3,PriorYR_FTE2!$A$3:$E$181,4))</f>
        <v>379.5</v>
      </c>
      <c r="BU26" s="179">
        <f>IF($B$7&lt;4,0,VLOOKUP(BU3,PriorYR_FTE2!$A$3:$E$181,4))</f>
        <v>395.5</v>
      </c>
      <c r="BV26" s="179">
        <f>IF($B$7&lt;4,0,VLOOKUP(BV3,PriorYR_FTE2!$A$3:$E$181,4))</f>
        <v>1232</v>
      </c>
      <c r="BW26" s="179">
        <f>IF($B$7&lt;4,0,VLOOKUP(BW3,PriorYR_FTE2!$A$3:$E$181,4))</f>
        <v>1990</v>
      </c>
      <c r="BX26" s="179">
        <f>IF($B$7&lt;4,0,VLOOKUP(BX3,PriorYR_FTE2!$A$3:$E$181,4))</f>
        <v>72.5</v>
      </c>
      <c r="BY26" s="179">
        <f>IF($B$7&lt;4,0,VLOOKUP(BY3,PriorYR_FTE2!$A$3:$E$181,4))</f>
        <v>451</v>
      </c>
      <c r="BZ26" s="179">
        <f>IF($B$7&lt;4,0,VLOOKUP(BZ3,PriorYR_FTE2!$A$3:$E$181,4))</f>
        <v>217</v>
      </c>
      <c r="CA26" s="179">
        <f>IF($B$7&lt;4,0,VLOOKUP(CA3,PriorYR_FTE2!$A$3:$E$181,4))</f>
        <v>167.5</v>
      </c>
      <c r="CB26" s="179">
        <f>IF($B$7&lt;4,0,VLOOKUP(CB3,PriorYR_FTE2!$A$3:$E$181,4))</f>
        <v>72924.5</v>
      </c>
      <c r="CC26" s="179">
        <f>IF($B$7&lt;4,0,VLOOKUP(CC3,PriorYR_FTE2!$A$3:$E$181,4))</f>
        <v>186</v>
      </c>
      <c r="CD26" s="179">
        <f>IF($B$7&lt;4,0,VLOOKUP(CD3,PriorYR_FTE2!$A$3:$E$181,4))</f>
        <v>35.5</v>
      </c>
      <c r="CE26" s="179">
        <f>IF($B$7&lt;4,0,VLOOKUP(CE3,PriorYR_FTE2!$A$3:$E$181,4))</f>
        <v>156.5</v>
      </c>
      <c r="CF26" s="179">
        <f>IF($B$7&lt;4,0,VLOOKUP(CF3,PriorYR_FTE2!$A$3:$E$181,4))</f>
        <v>119</v>
      </c>
      <c r="CG26" s="179">
        <f>IF($B$7&lt;4,0,VLOOKUP(CG3,PriorYR_FTE2!$A$3:$E$181,4))</f>
        <v>202.5</v>
      </c>
      <c r="CH26" s="179">
        <f>IF($B$7&lt;4,0,VLOOKUP(CH3,PriorYR_FTE2!$A$3:$E$181,4))</f>
        <v>101.5</v>
      </c>
      <c r="CI26" s="179">
        <f>IF($B$7&lt;4,0,VLOOKUP(CI3,PriorYR_FTE2!$A$3:$E$181,4))</f>
        <v>715.5</v>
      </c>
      <c r="CJ26" s="179">
        <f>IF($B$7&lt;4,0,VLOOKUP(CJ3,PriorYR_FTE2!$A$3:$E$181,4))</f>
        <v>900</v>
      </c>
      <c r="CK26" s="179">
        <f>IF($B$7&lt;4,0,VLOOKUP(CK3,PriorYR_FTE2!$A$3:$E$181,4))</f>
        <v>4395</v>
      </c>
      <c r="CL26" s="179">
        <f>IF($B$7&lt;4,0,VLOOKUP(CL3,PriorYR_FTE2!$A$3:$E$181,4))</f>
        <v>1269</v>
      </c>
      <c r="CM26" s="179">
        <f>IF($B$7&lt;4,0,VLOOKUP(CM3,PriorYR_FTE2!$A$3:$E$181,4))</f>
        <v>698</v>
      </c>
      <c r="CN26" s="179">
        <f>IF($B$7&lt;4,0,VLOOKUP(CN3,PriorYR_FTE2!$A$3:$E$181,4))</f>
        <v>28615</v>
      </c>
      <c r="CO26" s="179">
        <f>IF($B$7&lt;4,0,VLOOKUP(CO3,PriorYR_FTE2!$A$3:$E$181,4))</f>
        <v>14617</v>
      </c>
      <c r="CP26" s="179">
        <f>IF($B$7&lt;4,0,VLOOKUP(CP3,PriorYR_FTE2!$A$3:$E$181,4))</f>
        <v>983</v>
      </c>
      <c r="CQ26" s="179">
        <f>IF($B$7&lt;4,0,VLOOKUP(CQ3,PriorYR_FTE2!$A$3:$E$181,4))</f>
        <v>805</v>
      </c>
      <c r="CR26" s="179">
        <f>IF($B$7&lt;4,0,VLOOKUP(CR3,PriorYR_FTE2!$A$3:$E$181,4))</f>
        <v>238</v>
      </c>
      <c r="CS26" s="179">
        <f>IF($B$7&lt;4,0,VLOOKUP(CS3,PriorYR_FTE2!$A$3:$E$181,4))</f>
        <v>308</v>
      </c>
      <c r="CT26" s="179">
        <f>IF($B$7&lt;4,0,VLOOKUP(CT3,PriorYR_FTE2!$A$3:$E$181,4))</f>
        <v>107.5</v>
      </c>
      <c r="CU26" s="179">
        <f>IF($B$7&lt;4,0,VLOOKUP(CU3,PriorYR_FTE2!$A$3:$E$181,4))</f>
        <v>69</v>
      </c>
      <c r="CV26" s="179">
        <f>IF($B$7&lt;4,0,VLOOKUP(CV3,PriorYR_FTE2!$A$3:$E$181,4))</f>
        <v>29.5</v>
      </c>
      <c r="CW26" s="179">
        <f>IF($B$7&lt;4,0,VLOOKUP(CW3,PriorYR_FTE2!$A$3:$E$181,4))</f>
        <v>195.5</v>
      </c>
      <c r="CX26" s="179">
        <f>IF($B$7&lt;4,0,VLOOKUP(CX3,PriorYR_FTE2!$A$3:$E$181,4))</f>
        <v>467.5</v>
      </c>
      <c r="CY26" s="179">
        <f>IF($B$7&lt;4,0,VLOOKUP(CY3,PriorYR_FTE2!$A$3:$E$181,4))</f>
        <v>37</v>
      </c>
      <c r="CZ26" s="179">
        <f>IF($B$7&lt;4,0,VLOOKUP(CZ3,PriorYR_FTE2!$A$3:$E$181,4))</f>
        <v>1845</v>
      </c>
      <c r="DA26" s="179">
        <f>IF($B$7&lt;4,0,VLOOKUP(DA3,PriorYR_FTE2!$A$3:$E$181,4))</f>
        <v>203.5</v>
      </c>
      <c r="DB26" s="179">
        <f>IF($B$7&lt;4,0,VLOOKUP(DB3,PriorYR_FTE2!$A$3:$E$181,4))</f>
        <v>316</v>
      </c>
      <c r="DC26" s="179">
        <f>IF($B$7&lt;4,0,VLOOKUP(DC3,PriorYR_FTE2!$A$3:$E$181,4))</f>
        <v>162</v>
      </c>
      <c r="DD26" s="179">
        <f>IF($B$7&lt;4,0,VLOOKUP(DD3,PriorYR_FTE2!$A$3:$E$181,4))</f>
        <v>157</v>
      </c>
      <c r="DE26" s="179">
        <f>IF($B$7&lt;4,0,VLOOKUP(DE3,PriorYR_FTE2!$A$3:$E$181,4))</f>
        <v>291.5</v>
      </c>
      <c r="DF26" s="179">
        <f>IF($B$7&lt;4,0,VLOOKUP(DF3,PriorYR_FTE2!$A$3:$E$181,4))</f>
        <v>19957.5</v>
      </c>
      <c r="DG26" s="179">
        <f>IF($B$7&lt;4,0,VLOOKUP(DG3,PriorYR_FTE2!$A$3:$E$181,4))</f>
        <v>85</v>
      </c>
      <c r="DH26" s="179">
        <f>IF($B$7&lt;4,0,VLOOKUP(DH3,PriorYR_FTE2!$A$3:$E$181,4))</f>
        <v>1945</v>
      </c>
      <c r="DI26" s="179">
        <f>IF($B$7&lt;4,0,VLOOKUP(DI3,PriorYR_FTE2!$A$3:$E$181,4))</f>
        <v>2362.5</v>
      </c>
      <c r="DJ26" s="179">
        <f>IF($B$7&lt;4,0,VLOOKUP(DJ3,PriorYR_FTE2!$A$3:$E$181,4))</f>
        <v>631.5</v>
      </c>
      <c r="DK26" s="179">
        <f>IF($B$7&lt;4,0,VLOOKUP(DK3,PriorYR_FTE2!$A$3:$E$181,4))</f>
        <v>468</v>
      </c>
      <c r="DL26" s="179">
        <f>IF($B$7&lt;4,0,VLOOKUP(DL3,PriorYR_FTE2!$A$3:$E$181,4))</f>
        <v>5726</v>
      </c>
      <c r="DM26" s="179">
        <f>IF($B$7&lt;4,0,VLOOKUP(DM3,PriorYR_FTE2!$A$3:$E$181,4))</f>
        <v>236</v>
      </c>
      <c r="DN26" s="179">
        <f>IF($B$7&lt;4,0,VLOOKUP(DN3,PriorYR_FTE2!$A$3:$E$181,4))</f>
        <v>1296.5</v>
      </c>
      <c r="DO26" s="179">
        <f>IF($B$7&lt;4,0,VLOOKUP(DO3,PriorYR_FTE2!$A$3:$E$181,4))</f>
        <v>3203</v>
      </c>
      <c r="DP26" s="179">
        <f>IF($B$7&lt;4,0,VLOOKUP(DP3,PriorYR_FTE2!$A$3:$E$181,4))</f>
        <v>208.5</v>
      </c>
      <c r="DQ26" s="179">
        <f>IF($B$7&lt;4,0,VLOOKUP(DQ3,PriorYR_FTE2!$A$3:$E$181,4))</f>
        <v>798</v>
      </c>
      <c r="DR26" s="179">
        <f>IF($B$7&lt;4,0,VLOOKUP(DR3,PriorYR_FTE2!$A$3:$E$181,4))</f>
        <v>1356.5</v>
      </c>
      <c r="DS26" s="179">
        <f>IF($B$7&lt;4,0,VLOOKUP(DS3,PriorYR_FTE2!$A$3:$E$181,4))</f>
        <v>632</v>
      </c>
      <c r="DT26" s="179">
        <f>IF($B$7&lt;4,0,VLOOKUP(DT3,PriorYR_FTE2!$A$3:$E$181,4))</f>
        <v>163</v>
      </c>
      <c r="DU26" s="179">
        <f>IF($B$7&lt;4,0,VLOOKUP(DU3,PriorYR_FTE2!$A$3:$E$181,4))</f>
        <v>346.5</v>
      </c>
      <c r="DV26" s="179">
        <f>IF($B$7&lt;4,0,VLOOKUP(DV3,PriorYR_FTE2!$A$3:$E$181,4))</f>
        <v>218</v>
      </c>
      <c r="DW26" s="179">
        <f>IF($B$7&lt;4,0,VLOOKUP(DW3,PriorYR_FTE2!$A$3:$E$181,4))</f>
        <v>314</v>
      </c>
      <c r="DX26" s="179">
        <f>IF($B$7&lt;4,0,VLOOKUP(DX3,PriorYR_FTE2!$A$3:$E$181,4))</f>
        <v>160.5</v>
      </c>
      <c r="DY26" s="179">
        <f>IF($B$7&lt;4,0,VLOOKUP(DY3,PriorYR_FTE2!$A$3:$E$181,4))</f>
        <v>309.5</v>
      </c>
      <c r="DZ26" s="179">
        <f>IF($B$7&lt;4,0,VLOOKUP(DZ3,PriorYR_FTE2!$A$3:$E$181,4))</f>
        <v>729.5</v>
      </c>
      <c r="EA26" s="179">
        <f>IF($B$7&lt;4,0,VLOOKUP(EA3,PriorYR_FTE2!$A$3:$E$181,4))</f>
        <v>533.5</v>
      </c>
      <c r="EB26" s="179">
        <f>IF($B$7&lt;4,0,VLOOKUP(EB3,PriorYR_FTE2!$A$3:$E$181,4))</f>
        <v>556.5</v>
      </c>
      <c r="EC26" s="179">
        <f>IF($B$7&lt;4,0,VLOOKUP(EC3,PriorYR_FTE2!$A$3:$E$181,4))</f>
        <v>306.5</v>
      </c>
      <c r="ED26" s="179">
        <f>IF($B$7&lt;4,0,VLOOKUP(ED3,PriorYR_FTE2!$A$3:$E$181,4))</f>
        <v>1552.5</v>
      </c>
      <c r="EE26" s="179">
        <f>IF($B$7&lt;4,0,VLOOKUP(EE3,PriorYR_FTE2!$A$3:$E$181,4))</f>
        <v>198</v>
      </c>
      <c r="EF26" s="179">
        <f>IF($B$7&lt;4,0,VLOOKUP(EF3,PriorYR_FTE2!$A$3:$E$181,4))</f>
        <v>1414</v>
      </c>
      <c r="EG26" s="179">
        <f>IF($B$7&lt;4,0,VLOOKUP(EG3,PriorYR_FTE2!$A$3:$E$181,4))</f>
        <v>252.5</v>
      </c>
      <c r="EH26" s="179">
        <f>IF($B$7&lt;4,0,VLOOKUP(EH3,PriorYR_FTE2!$A$3:$E$181,4))</f>
        <v>248.5</v>
      </c>
      <c r="EI26" s="179">
        <f>IF($B$7&lt;4,0,VLOOKUP(EI3,PriorYR_FTE2!$A$3:$E$181,4))</f>
        <v>14340.5</v>
      </c>
      <c r="EJ26" s="179">
        <f>IF($B$7&lt;4,0,VLOOKUP(EJ3,PriorYR_FTE2!$A$3:$E$181,4))</f>
        <v>10073.5</v>
      </c>
      <c r="EK26" s="179">
        <f>IF($B$7&lt;4,0,VLOOKUP(EK3,PriorYR_FTE2!$A$3:$E$181,4))</f>
        <v>673.5</v>
      </c>
      <c r="EL26" s="179">
        <f>IF($B$7&lt;4,0,VLOOKUP(EL3,PriorYR_FTE2!$A$3:$E$181,4))</f>
        <v>457.5</v>
      </c>
      <c r="EM26" s="179">
        <f>IF($B$7&lt;4,0,VLOOKUP(EM3,PriorYR_FTE2!$A$3:$E$181,4))</f>
        <v>391.5</v>
      </c>
      <c r="EN26" s="179">
        <f>IF($B$7&lt;4,0,VLOOKUP(EN3,PriorYR_FTE2!$A$3:$E$181,4))</f>
        <v>896.5</v>
      </c>
      <c r="EO26" s="179">
        <f>IF($B$7&lt;4,0,VLOOKUP(EO3,PriorYR_FTE2!$A$3:$E$181,4))</f>
        <v>322</v>
      </c>
      <c r="EP26" s="179">
        <f>IF($B$7&lt;4,0,VLOOKUP(EP3,PriorYR_FTE2!$A$3:$E$181,4))</f>
        <v>424.5</v>
      </c>
      <c r="EQ26" s="179">
        <f>IF($B$7&lt;4,0,VLOOKUP(EQ3,PriorYR_FTE2!$A$3:$E$181,4))</f>
        <v>2592.5</v>
      </c>
      <c r="ER26" s="179">
        <f>IF($B$7&lt;4,0,VLOOKUP(ER3,PriorYR_FTE2!$A$3:$E$181,4))</f>
        <v>316.5</v>
      </c>
      <c r="ES26" s="179">
        <f>IF($B$7&lt;4,0,VLOOKUP(ES3,PriorYR_FTE2!$A$3:$E$181,4))</f>
        <v>168.5</v>
      </c>
      <c r="ET26" s="179">
        <f>IF($B$7&lt;4,0,VLOOKUP(ET3,PriorYR_FTE2!$A$3:$E$181,4))</f>
        <v>166</v>
      </c>
      <c r="EU26" s="179">
        <f>IF($B$7&lt;4,0,VLOOKUP(EU3,PriorYR_FTE2!$A$3:$E$181,4))</f>
        <v>581</v>
      </c>
      <c r="EV26" s="179">
        <f>IF($B$7&lt;4,0,VLOOKUP(EV3,PriorYR_FTE2!$A$3:$E$181,4))</f>
        <v>80</v>
      </c>
      <c r="EW26" s="179">
        <f>IF($B$7&lt;4,0,VLOOKUP(EW3,PriorYR_FTE2!$A$3:$E$181,4))</f>
        <v>871</v>
      </c>
      <c r="EX26" s="179">
        <f>IF($B$7&lt;4,0,VLOOKUP(EX3,PriorYR_FTE2!$A$3:$E$181,4))</f>
        <v>165.5</v>
      </c>
      <c r="EY26" s="179">
        <f>IF($B$7&lt;4,0,VLOOKUP(EY3,PriorYR_FTE2!$A$3:$E$181,4))</f>
        <v>208.5</v>
      </c>
      <c r="EZ26" s="179">
        <f>IF($B$7&lt;4,0,VLOOKUP(EZ3,PriorYR_FTE2!$A$3:$E$181,4))</f>
        <v>114</v>
      </c>
      <c r="FA26" s="179">
        <f>IF($B$7&lt;4,0,VLOOKUP(FA3,PriorYR_FTE2!$A$3:$E$181,4))</f>
        <v>3486</v>
      </c>
      <c r="FB26" s="179">
        <f>IF($B$7&lt;4,0,VLOOKUP(FB3,PriorYR_FTE2!$A$3:$E$181,4))</f>
        <v>286.5</v>
      </c>
      <c r="FC26" s="179">
        <f>IF($B$7&lt;4,0,VLOOKUP(FC3,PriorYR_FTE2!$A$3:$E$181,4))</f>
        <v>1944</v>
      </c>
      <c r="FD26" s="179">
        <f>IF($B$7&lt;4,0,VLOOKUP(FD3,PriorYR_FTE2!$A$3:$E$181,4))</f>
        <v>415</v>
      </c>
      <c r="FE26" s="179">
        <f>IF($B$7&lt;4,0,VLOOKUP(FE3,PriorYR_FTE2!$A$3:$E$181,4))</f>
        <v>82</v>
      </c>
      <c r="FF26" s="179">
        <f>IF($B$7&lt;4,0,VLOOKUP(FF3,PriorYR_FTE2!$A$3:$E$181,4))</f>
        <v>188</v>
      </c>
      <c r="FG26" s="179">
        <f>IF($B$7&lt;4,0,VLOOKUP(FG3,PriorYR_FTE2!$A$3:$E$181,4))</f>
        <v>124</v>
      </c>
      <c r="FH26" s="179">
        <f>IF($B$7&lt;4,0,VLOOKUP(FH3,PriorYR_FTE2!$A$3:$E$181,4))</f>
        <v>72</v>
      </c>
      <c r="FI26" s="179">
        <f>IF($B$7&lt;4,0,VLOOKUP(FI3,PriorYR_FTE2!$A$3:$E$181,4))</f>
        <v>1752</v>
      </c>
      <c r="FJ26" s="179">
        <f>IF($B$7&lt;4,0,VLOOKUP(FJ3,PriorYR_FTE2!$A$3:$E$181,4))</f>
        <v>1998.5</v>
      </c>
      <c r="FK26" s="179">
        <f>IF($B$7&lt;4,0,VLOOKUP(FK3,PriorYR_FTE2!$A$3:$E$181,4))</f>
        <v>2612.5</v>
      </c>
      <c r="FL26" s="179">
        <f>IF($B$7&lt;4,0,VLOOKUP(FL3,PriorYR_FTE2!$A$3:$E$181,4))</f>
        <v>7995.5</v>
      </c>
      <c r="FM26" s="179">
        <f>IF($B$7&lt;4,0,VLOOKUP(FM3,PriorYR_FTE2!$A$3:$E$181,4))</f>
        <v>3731.5</v>
      </c>
      <c r="FN26" s="179">
        <f>IF($B$7&lt;4,0,VLOOKUP(FN3,PriorYR_FTE2!$A$3:$E$181,4))</f>
        <v>21573.5</v>
      </c>
      <c r="FO26" s="179">
        <f>IF($B$7&lt;4,0,VLOOKUP(FO3,PriorYR_FTE2!$A$3:$E$181,4))</f>
        <v>1104</v>
      </c>
      <c r="FP26" s="179">
        <f>IF($B$7&lt;4,0,VLOOKUP(FP3,PriorYR_FTE2!$A$3:$E$181,4))</f>
        <v>2342</v>
      </c>
      <c r="FQ26" s="179">
        <f>IF($B$7&lt;4,0,VLOOKUP(FQ3,PriorYR_FTE2!$A$3:$E$181,4))</f>
        <v>994.5</v>
      </c>
      <c r="FR26" s="179">
        <f>IF($B$7&lt;4,0,VLOOKUP(FR3,PriorYR_FTE2!$A$3:$E$181,4))</f>
        <v>169.5</v>
      </c>
      <c r="FS26" s="179">
        <f>IF($B$7&lt;4,0,VLOOKUP(FS3,PriorYR_FTE2!$A$3:$E$181,4))</f>
        <v>179</v>
      </c>
      <c r="FT26" s="179">
        <f>IF($B$7&lt;4,0,VLOOKUP(FT3,PriorYR_FTE2!$A$3:$E$181,4))</f>
        <v>58</v>
      </c>
      <c r="FU26" s="179">
        <f>IF($B$7&lt;4,0,VLOOKUP(FU3,PriorYR_FTE2!$A$3:$E$181,4))</f>
        <v>832.5</v>
      </c>
      <c r="FV26" s="179">
        <f>IF($B$7&lt;4,0,VLOOKUP(FV3,PriorYR_FTE2!$A$3:$E$181,4))</f>
        <v>689</v>
      </c>
      <c r="FW26" s="179">
        <f>IF($B$7&lt;4,0,VLOOKUP(FW3,PriorYR_FTE2!$A$3:$E$181,4))</f>
        <v>156</v>
      </c>
      <c r="FX26" s="179">
        <f>IF($B$7&lt;4,0,VLOOKUP(FX3,PriorYR_FTE2!$A$3:$E$181,4))</f>
        <v>57.5</v>
      </c>
      <c r="FY26" s="12"/>
      <c r="FZ26" s="12">
        <f t="shared" si="13"/>
        <v>796687.5</v>
      </c>
      <c r="GA26" s="12"/>
      <c r="GB26" s="12"/>
      <c r="GC26" s="12"/>
      <c r="GD26" s="12"/>
      <c r="GE26" s="12"/>
      <c r="GF26" s="12"/>
      <c r="GG26" s="2"/>
      <c r="GH26" s="2"/>
      <c r="GI26" s="113"/>
      <c r="GJ26" s="113"/>
      <c r="GK26" s="113"/>
      <c r="GL26" s="113"/>
      <c r="GM26" s="113"/>
    </row>
    <row r="27" spans="1:256" x14ac:dyDescent="0.35">
      <c r="A27" s="112" t="s">
        <v>448</v>
      </c>
      <c r="B27" s="113" t="s">
        <v>775</v>
      </c>
      <c r="C27" s="126">
        <v>0</v>
      </c>
      <c r="D27" s="126">
        <v>268</v>
      </c>
      <c r="E27" s="126">
        <v>49</v>
      </c>
      <c r="F27" s="126">
        <v>0</v>
      </c>
      <c r="G27" s="126">
        <v>0</v>
      </c>
      <c r="H27" s="126">
        <v>0</v>
      </c>
      <c r="I27" s="126">
        <v>0</v>
      </c>
      <c r="J27" s="126">
        <v>555</v>
      </c>
      <c r="K27" s="126">
        <v>0</v>
      </c>
      <c r="L27" s="126">
        <v>0</v>
      </c>
      <c r="M27" s="126">
        <v>0</v>
      </c>
      <c r="N27" s="126">
        <v>131</v>
      </c>
      <c r="O27" s="126">
        <v>37</v>
      </c>
      <c r="P27" s="126">
        <v>0</v>
      </c>
      <c r="Q27" s="126">
        <v>18</v>
      </c>
      <c r="R27" s="126">
        <v>0</v>
      </c>
      <c r="S27" s="126">
        <v>0</v>
      </c>
      <c r="T27" s="126">
        <v>0</v>
      </c>
      <c r="U27" s="126">
        <v>0</v>
      </c>
      <c r="V27" s="126">
        <v>0</v>
      </c>
      <c r="W27" s="126">
        <v>0</v>
      </c>
      <c r="X27" s="126">
        <v>0</v>
      </c>
      <c r="Y27" s="126">
        <v>0</v>
      </c>
      <c r="Z27" s="126">
        <v>0</v>
      </c>
      <c r="AA27" s="126">
        <v>107</v>
      </c>
      <c r="AB27" s="126">
        <v>0</v>
      </c>
      <c r="AC27" s="126">
        <v>0</v>
      </c>
      <c r="AD27" s="126">
        <v>0</v>
      </c>
      <c r="AE27" s="126">
        <v>0</v>
      </c>
      <c r="AF27" s="126">
        <v>0</v>
      </c>
      <c r="AG27" s="126">
        <v>0</v>
      </c>
      <c r="AH27" s="126">
        <v>28</v>
      </c>
      <c r="AI27" s="126">
        <v>0</v>
      </c>
      <c r="AJ27" s="126">
        <v>0</v>
      </c>
      <c r="AK27" s="126">
        <v>0</v>
      </c>
      <c r="AL27" s="126">
        <v>0</v>
      </c>
      <c r="AM27" s="126">
        <v>0</v>
      </c>
      <c r="AN27" s="126">
        <v>0</v>
      </c>
      <c r="AO27" s="126">
        <v>6</v>
      </c>
      <c r="AP27" s="126">
        <v>0</v>
      </c>
      <c r="AQ27" s="126">
        <v>0</v>
      </c>
      <c r="AR27" s="126">
        <v>84.5</v>
      </c>
      <c r="AS27" s="126">
        <v>71.5</v>
      </c>
      <c r="AT27" s="126">
        <v>0</v>
      </c>
      <c r="AU27" s="126">
        <v>0</v>
      </c>
      <c r="AV27" s="126">
        <v>0</v>
      </c>
      <c r="AW27" s="126">
        <v>0</v>
      </c>
      <c r="AX27" s="126">
        <v>0</v>
      </c>
      <c r="AY27" s="126">
        <v>0</v>
      </c>
      <c r="AZ27" s="126">
        <v>0</v>
      </c>
      <c r="BA27" s="126">
        <v>7.5</v>
      </c>
      <c r="BB27" s="126">
        <v>0</v>
      </c>
      <c r="BC27" s="126">
        <v>22</v>
      </c>
      <c r="BD27" s="126">
        <v>0</v>
      </c>
      <c r="BE27" s="126">
        <v>0</v>
      </c>
      <c r="BF27" s="126">
        <v>0</v>
      </c>
      <c r="BG27" s="126">
        <v>0</v>
      </c>
      <c r="BH27" s="126">
        <v>0</v>
      </c>
      <c r="BI27" s="126">
        <v>0</v>
      </c>
      <c r="BJ27" s="126">
        <v>590.5</v>
      </c>
      <c r="BK27" s="126">
        <v>0</v>
      </c>
      <c r="BL27" s="126">
        <v>0</v>
      </c>
      <c r="BM27" s="126">
        <v>0</v>
      </c>
      <c r="BN27" s="126">
        <v>0</v>
      </c>
      <c r="BO27" s="126">
        <v>0</v>
      </c>
      <c r="BP27" s="126">
        <v>0</v>
      </c>
      <c r="BQ27" s="126">
        <v>0</v>
      </c>
      <c r="BR27" s="126">
        <v>0</v>
      </c>
      <c r="BS27" s="126">
        <v>0</v>
      </c>
      <c r="BT27" s="126">
        <v>0</v>
      </c>
      <c r="BU27" s="126">
        <v>0</v>
      </c>
      <c r="BV27" s="126">
        <v>0</v>
      </c>
      <c r="BW27" s="126">
        <v>0</v>
      </c>
      <c r="BX27" s="126">
        <v>0</v>
      </c>
      <c r="BY27" s="126">
        <v>0</v>
      </c>
      <c r="BZ27" s="126">
        <v>0</v>
      </c>
      <c r="CA27" s="126">
        <v>0</v>
      </c>
      <c r="CB27" s="126">
        <v>34</v>
      </c>
      <c r="CC27" s="126">
        <v>0</v>
      </c>
      <c r="CD27" s="126">
        <v>0</v>
      </c>
      <c r="CE27" s="126">
        <v>0</v>
      </c>
      <c r="CF27" s="126">
        <v>0</v>
      </c>
      <c r="CG27" s="126">
        <v>0</v>
      </c>
      <c r="CH27" s="126">
        <v>0</v>
      </c>
      <c r="CI27" s="126">
        <v>0</v>
      </c>
      <c r="CJ27" s="126">
        <v>0</v>
      </c>
      <c r="CK27" s="126">
        <v>0</v>
      </c>
      <c r="CL27" s="126">
        <v>0</v>
      </c>
      <c r="CM27" s="126">
        <v>0</v>
      </c>
      <c r="CN27" s="126">
        <v>0</v>
      </c>
      <c r="CO27" s="126">
        <v>8</v>
      </c>
      <c r="CP27" s="126">
        <v>0</v>
      </c>
      <c r="CQ27" s="126">
        <v>0</v>
      </c>
      <c r="CR27" s="126">
        <v>0</v>
      </c>
      <c r="CS27" s="126">
        <v>0</v>
      </c>
      <c r="CT27" s="126">
        <v>0</v>
      </c>
      <c r="CU27" s="126">
        <v>0</v>
      </c>
      <c r="CV27" s="126">
        <v>0</v>
      </c>
      <c r="CW27" s="126">
        <v>0</v>
      </c>
      <c r="CX27" s="126">
        <v>0</v>
      </c>
      <c r="CY27" s="126">
        <v>0</v>
      </c>
      <c r="CZ27" s="126">
        <v>0</v>
      </c>
      <c r="DA27" s="126">
        <v>0</v>
      </c>
      <c r="DB27" s="126">
        <v>0</v>
      </c>
      <c r="DC27" s="126">
        <v>0</v>
      </c>
      <c r="DD27" s="126">
        <v>0</v>
      </c>
      <c r="DE27" s="126">
        <v>0</v>
      </c>
      <c r="DF27" s="126">
        <v>307</v>
      </c>
      <c r="DG27" s="126">
        <v>0</v>
      </c>
      <c r="DH27" s="126">
        <v>0</v>
      </c>
      <c r="DI27" s="126">
        <v>0</v>
      </c>
      <c r="DJ27" s="126">
        <v>0</v>
      </c>
      <c r="DK27" s="126">
        <v>0</v>
      </c>
      <c r="DL27" s="126">
        <v>192</v>
      </c>
      <c r="DM27" s="126">
        <v>0</v>
      </c>
      <c r="DN27" s="126">
        <v>0</v>
      </c>
      <c r="DO27" s="126">
        <v>0</v>
      </c>
      <c r="DP27" s="126">
        <v>0</v>
      </c>
      <c r="DQ27" s="126">
        <v>0</v>
      </c>
      <c r="DR27" s="126">
        <v>0</v>
      </c>
      <c r="DS27" s="126">
        <v>0</v>
      </c>
      <c r="DT27" s="126">
        <v>0</v>
      </c>
      <c r="DU27" s="126">
        <v>0</v>
      </c>
      <c r="DV27" s="126">
        <v>0</v>
      </c>
      <c r="DW27" s="126">
        <v>0</v>
      </c>
      <c r="DX27" s="126">
        <v>0</v>
      </c>
      <c r="DY27" s="126">
        <v>0</v>
      </c>
      <c r="DZ27" s="126">
        <v>0</v>
      </c>
      <c r="EA27" s="126">
        <v>0</v>
      </c>
      <c r="EB27" s="126">
        <v>32</v>
      </c>
      <c r="EC27" s="126">
        <v>0</v>
      </c>
      <c r="ED27" s="126">
        <v>0</v>
      </c>
      <c r="EE27" s="126">
        <v>0</v>
      </c>
      <c r="EF27" s="126">
        <v>0</v>
      </c>
      <c r="EG27" s="126">
        <v>0</v>
      </c>
      <c r="EH27" s="126">
        <v>0</v>
      </c>
      <c r="EI27" s="126">
        <v>272</v>
      </c>
      <c r="EJ27" s="126">
        <v>0</v>
      </c>
      <c r="EK27" s="126">
        <v>0</v>
      </c>
      <c r="EL27" s="126">
        <v>0</v>
      </c>
      <c r="EM27" s="126">
        <v>0</v>
      </c>
      <c r="EN27" s="126">
        <v>0</v>
      </c>
      <c r="EO27" s="126">
        <v>0</v>
      </c>
      <c r="EP27" s="126">
        <v>0</v>
      </c>
      <c r="EQ27" s="126">
        <v>0</v>
      </c>
      <c r="ER27" s="126">
        <v>0</v>
      </c>
      <c r="ES27" s="126">
        <v>0</v>
      </c>
      <c r="ET27" s="126">
        <v>0</v>
      </c>
      <c r="EU27" s="126">
        <v>13</v>
      </c>
      <c r="EV27" s="126">
        <v>0</v>
      </c>
      <c r="EW27" s="126">
        <v>0</v>
      </c>
      <c r="EX27" s="126">
        <v>0</v>
      </c>
      <c r="EY27" s="126">
        <v>0</v>
      </c>
      <c r="EZ27" s="126">
        <v>0</v>
      </c>
      <c r="FA27" s="126">
        <v>0</v>
      </c>
      <c r="FB27" s="126">
        <v>0</v>
      </c>
      <c r="FC27" s="126">
        <v>19</v>
      </c>
      <c r="FD27" s="126">
        <v>0</v>
      </c>
      <c r="FE27" s="126">
        <v>0</v>
      </c>
      <c r="FF27" s="126">
        <v>0</v>
      </c>
      <c r="FG27" s="126">
        <v>0</v>
      </c>
      <c r="FH27" s="126">
        <v>0</v>
      </c>
      <c r="FI27" s="126">
        <v>8</v>
      </c>
      <c r="FJ27" s="126">
        <v>0</v>
      </c>
      <c r="FK27" s="126">
        <v>0</v>
      </c>
      <c r="FL27" s="126">
        <v>600.5</v>
      </c>
      <c r="FM27" s="126">
        <v>88</v>
      </c>
      <c r="FN27" s="126">
        <v>0</v>
      </c>
      <c r="FO27" s="126">
        <v>0</v>
      </c>
      <c r="FP27" s="126">
        <v>0</v>
      </c>
      <c r="FQ27" s="126">
        <v>0</v>
      </c>
      <c r="FR27" s="126">
        <v>0</v>
      </c>
      <c r="FS27" s="126">
        <v>0</v>
      </c>
      <c r="FT27" s="126">
        <v>0</v>
      </c>
      <c r="FU27" s="126">
        <v>0</v>
      </c>
      <c r="FV27" s="126">
        <v>0</v>
      </c>
      <c r="FW27" s="126">
        <v>0</v>
      </c>
      <c r="FX27" s="126">
        <v>0</v>
      </c>
      <c r="FY27" s="12"/>
      <c r="FZ27" s="12">
        <f t="shared" si="13"/>
        <v>3548.5</v>
      </c>
      <c r="GA27" s="12"/>
      <c r="GB27" s="12"/>
      <c r="GC27" s="12"/>
      <c r="GD27" s="12"/>
      <c r="GE27" s="12"/>
      <c r="GF27" s="12"/>
      <c r="GG27" s="2"/>
      <c r="GH27" s="2"/>
      <c r="GI27" s="113"/>
      <c r="GJ27" s="113"/>
      <c r="GK27" s="113"/>
      <c r="GL27" s="113"/>
      <c r="GM27" s="113"/>
    </row>
    <row r="28" spans="1:256" x14ac:dyDescent="0.35">
      <c r="A28" s="112" t="s">
        <v>450</v>
      </c>
      <c r="B28" s="113" t="s">
        <v>655</v>
      </c>
      <c r="C28" s="179">
        <v>1359</v>
      </c>
      <c r="D28" s="179">
        <v>4465</v>
      </c>
      <c r="E28" s="179">
        <v>1525</v>
      </c>
      <c r="F28" s="179">
        <v>2508</v>
      </c>
      <c r="G28" s="179">
        <v>207</v>
      </c>
      <c r="H28" s="179">
        <v>69</v>
      </c>
      <c r="I28" s="179">
        <v>1835</v>
      </c>
      <c r="J28" s="179">
        <v>185</v>
      </c>
      <c r="K28" s="179">
        <v>3</v>
      </c>
      <c r="L28" s="179">
        <v>184</v>
      </c>
      <c r="M28" s="179">
        <v>187</v>
      </c>
      <c r="N28" s="179">
        <v>5452</v>
      </c>
      <c r="O28" s="179">
        <v>401</v>
      </c>
      <c r="P28" s="179">
        <v>31</v>
      </c>
      <c r="Q28" s="179">
        <v>11916</v>
      </c>
      <c r="R28" s="179">
        <v>108</v>
      </c>
      <c r="S28" s="179">
        <v>50</v>
      </c>
      <c r="T28" s="179">
        <v>0</v>
      </c>
      <c r="U28" s="179">
        <v>0</v>
      </c>
      <c r="V28" s="179">
        <v>0</v>
      </c>
      <c r="W28" s="179">
        <v>0</v>
      </c>
      <c r="X28" s="179">
        <v>0</v>
      </c>
      <c r="Y28" s="179">
        <v>4</v>
      </c>
      <c r="Z28" s="179">
        <v>4</v>
      </c>
      <c r="AA28" s="179">
        <v>2041</v>
      </c>
      <c r="AB28" s="179">
        <v>1565</v>
      </c>
      <c r="AC28" s="179">
        <v>32</v>
      </c>
      <c r="AD28" s="179">
        <v>35</v>
      </c>
      <c r="AE28" s="179">
        <v>3</v>
      </c>
      <c r="AF28" s="179">
        <v>6</v>
      </c>
      <c r="AG28" s="179">
        <v>12</v>
      </c>
      <c r="AH28" s="179">
        <v>0</v>
      </c>
      <c r="AI28" s="179">
        <v>3</v>
      </c>
      <c r="AJ28" s="179">
        <v>2</v>
      </c>
      <c r="AK28" s="179">
        <v>1</v>
      </c>
      <c r="AL28" s="179">
        <v>21</v>
      </c>
      <c r="AM28" s="179">
        <v>1</v>
      </c>
      <c r="AN28" s="179">
        <v>0</v>
      </c>
      <c r="AO28" s="179">
        <v>117</v>
      </c>
      <c r="AP28" s="179">
        <v>16832</v>
      </c>
      <c r="AQ28" s="179">
        <v>0</v>
      </c>
      <c r="AR28" s="179">
        <v>1715</v>
      </c>
      <c r="AS28" s="179">
        <v>1141</v>
      </c>
      <c r="AT28" s="179">
        <v>32</v>
      </c>
      <c r="AU28" s="179">
        <v>4</v>
      </c>
      <c r="AV28" s="179">
        <v>3</v>
      </c>
      <c r="AW28" s="179">
        <v>1</v>
      </c>
      <c r="AX28" s="179">
        <v>5</v>
      </c>
      <c r="AY28" s="179">
        <v>5</v>
      </c>
      <c r="AZ28" s="179">
        <v>1133</v>
      </c>
      <c r="BA28" s="179">
        <v>201</v>
      </c>
      <c r="BB28" s="179">
        <v>184</v>
      </c>
      <c r="BC28" s="179">
        <v>1622</v>
      </c>
      <c r="BD28" s="179">
        <v>53</v>
      </c>
      <c r="BE28" s="179">
        <v>3</v>
      </c>
      <c r="BF28" s="179">
        <v>448</v>
      </c>
      <c r="BG28" s="179">
        <v>78</v>
      </c>
      <c r="BH28" s="179">
        <v>6</v>
      </c>
      <c r="BI28" s="179">
        <v>15</v>
      </c>
      <c r="BJ28" s="179">
        <v>68</v>
      </c>
      <c r="BK28" s="179">
        <v>681</v>
      </c>
      <c r="BL28" s="179">
        <v>1</v>
      </c>
      <c r="BM28" s="179">
        <v>11</v>
      </c>
      <c r="BN28" s="179">
        <v>11</v>
      </c>
      <c r="BO28" s="179">
        <v>9</v>
      </c>
      <c r="BP28" s="179">
        <v>1</v>
      </c>
      <c r="BQ28" s="179">
        <v>1133</v>
      </c>
      <c r="BR28" s="179">
        <v>764</v>
      </c>
      <c r="BS28" s="179">
        <v>207</v>
      </c>
      <c r="BT28" s="179">
        <v>2</v>
      </c>
      <c r="BU28" s="179">
        <v>42</v>
      </c>
      <c r="BV28" s="179">
        <v>85</v>
      </c>
      <c r="BW28" s="179">
        <v>214</v>
      </c>
      <c r="BX28" s="179">
        <v>0</v>
      </c>
      <c r="BY28" s="179">
        <v>0</v>
      </c>
      <c r="BZ28" s="179">
        <v>0</v>
      </c>
      <c r="CA28" s="179">
        <v>5</v>
      </c>
      <c r="CB28" s="179">
        <v>2880</v>
      </c>
      <c r="CC28" s="179">
        <v>0</v>
      </c>
      <c r="CD28" s="179">
        <v>1</v>
      </c>
      <c r="CE28" s="179">
        <v>0</v>
      </c>
      <c r="CF28" s="179">
        <v>0</v>
      </c>
      <c r="CG28" s="179">
        <v>11</v>
      </c>
      <c r="CH28" s="179">
        <v>6</v>
      </c>
      <c r="CI28" s="179">
        <v>63</v>
      </c>
      <c r="CJ28" s="179">
        <v>158</v>
      </c>
      <c r="CK28" s="179">
        <v>168</v>
      </c>
      <c r="CL28" s="179">
        <v>22</v>
      </c>
      <c r="CM28" s="179">
        <v>8</v>
      </c>
      <c r="CN28" s="179">
        <v>1199</v>
      </c>
      <c r="CO28" s="179">
        <v>377</v>
      </c>
      <c r="CP28" s="179">
        <v>139</v>
      </c>
      <c r="CQ28" s="179">
        <v>3</v>
      </c>
      <c r="CR28" s="179">
        <v>0</v>
      </c>
      <c r="CS28" s="179">
        <v>1</v>
      </c>
      <c r="CT28" s="179">
        <v>1</v>
      </c>
      <c r="CU28" s="179">
        <v>3</v>
      </c>
      <c r="CV28" s="179">
        <v>0</v>
      </c>
      <c r="CW28" s="179">
        <v>1</v>
      </c>
      <c r="CX28" s="179">
        <v>12</v>
      </c>
      <c r="CY28" s="179">
        <v>0</v>
      </c>
      <c r="CZ28" s="179">
        <v>39</v>
      </c>
      <c r="DA28" s="179">
        <v>0</v>
      </c>
      <c r="DB28" s="179">
        <v>7</v>
      </c>
      <c r="DC28" s="179">
        <v>0</v>
      </c>
      <c r="DD28" s="179">
        <v>7</v>
      </c>
      <c r="DE28" s="179">
        <v>1</v>
      </c>
      <c r="DF28" s="179">
        <v>654</v>
      </c>
      <c r="DG28" s="179">
        <v>0</v>
      </c>
      <c r="DH28" s="179">
        <v>120</v>
      </c>
      <c r="DI28" s="179">
        <v>62</v>
      </c>
      <c r="DJ28" s="179">
        <v>9</v>
      </c>
      <c r="DK28" s="179">
        <v>19</v>
      </c>
      <c r="DL28" s="179">
        <v>415</v>
      </c>
      <c r="DM28" s="179">
        <v>0</v>
      </c>
      <c r="DN28" s="179">
        <v>66</v>
      </c>
      <c r="DO28" s="179">
        <v>533</v>
      </c>
      <c r="DP28" s="179">
        <v>0</v>
      </c>
      <c r="DQ28" s="179">
        <v>51</v>
      </c>
      <c r="DR28" s="179">
        <v>17</v>
      </c>
      <c r="DS28" s="179">
        <v>32</v>
      </c>
      <c r="DT28" s="179">
        <v>6</v>
      </c>
      <c r="DU28" s="179">
        <v>3</v>
      </c>
      <c r="DV28" s="179">
        <v>1</v>
      </c>
      <c r="DW28" s="179">
        <v>1</v>
      </c>
      <c r="DX28" s="179">
        <v>1</v>
      </c>
      <c r="DY28" s="179">
        <v>4</v>
      </c>
      <c r="DZ28" s="179">
        <v>0</v>
      </c>
      <c r="EA28" s="179">
        <v>28</v>
      </c>
      <c r="EB28" s="179">
        <v>62</v>
      </c>
      <c r="EC28" s="179">
        <v>9</v>
      </c>
      <c r="ED28" s="179">
        <v>66</v>
      </c>
      <c r="EE28" s="179">
        <v>19</v>
      </c>
      <c r="EF28" s="179">
        <v>71</v>
      </c>
      <c r="EG28" s="179">
        <v>44</v>
      </c>
      <c r="EH28" s="179">
        <v>14</v>
      </c>
      <c r="EI28" s="179">
        <v>421</v>
      </c>
      <c r="EJ28" s="179">
        <v>200</v>
      </c>
      <c r="EK28" s="179">
        <v>17</v>
      </c>
      <c r="EL28" s="179">
        <v>1</v>
      </c>
      <c r="EM28" s="179">
        <v>6</v>
      </c>
      <c r="EN28" s="179">
        <v>10</v>
      </c>
      <c r="EO28" s="179">
        <v>5</v>
      </c>
      <c r="EP28" s="179">
        <v>17</v>
      </c>
      <c r="EQ28" s="179">
        <v>184</v>
      </c>
      <c r="ER28" s="179">
        <v>14</v>
      </c>
      <c r="ES28" s="179">
        <v>3</v>
      </c>
      <c r="ET28" s="179">
        <v>5</v>
      </c>
      <c r="EU28" s="179">
        <v>102</v>
      </c>
      <c r="EV28" s="179">
        <v>6</v>
      </c>
      <c r="EW28" s="179">
        <v>59</v>
      </c>
      <c r="EX28" s="179">
        <v>8</v>
      </c>
      <c r="EY28" s="179">
        <v>17</v>
      </c>
      <c r="EZ28" s="179">
        <v>0</v>
      </c>
      <c r="FA28" s="179">
        <v>611</v>
      </c>
      <c r="FB28" s="179">
        <v>3</v>
      </c>
      <c r="FC28" s="179">
        <v>32</v>
      </c>
      <c r="FD28" s="179">
        <v>4</v>
      </c>
      <c r="FE28" s="179">
        <v>13</v>
      </c>
      <c r="FF28" s="179">
        <v>2</v>
      </c>
      <c r="FG28" s="179">
        <v>3</v>
      </c>
      <c r="FH28" s="179">
        <v>0</v>
      </c>
      <c r="FI28" s="179">
        <v>182</v>
      </c>
      <c r="FJ28" s="179">
        <v>72</v>
      </c>
      <c r="FK28" s="179">
        <v>246</v>
      </c>
      <c r="FL28" s="179">
        <v>195</v>
      </c>
      <c r="FM28" s="179">
        <v>93</v>
      </c>
      <c r="FN28" s="179">
        <v>3402</v>
      </c>
      <c r="FO28" s="179">
        <v>55</v>
      </c>
      <c r="FP28" s="179">
        <v>325</v>
      </c>
      <c r="FQ28" s="179">
        <v>60</v>
      </c>
      <c r="FR28" s="179">
        <v>1</v>
      </c>
      <c r="FS28" s="179">
        <v>0</v>
      </c>
      <c r="FT28" s="179">
        <v>0</v>
      </c>
      <c r="FU28" s="179">
        <v>137</v>
      </c>
      <c r="FV28" s="179">
        <v>88</v>
      </c>
      <c r="FW28" s="179">
        <v>5</v>
      </c>
      <c r="FX28" s="179">
        <v>0</v>
      </c>
      <c r="FY28" s="12"/>
      <c r="FZ28" s="12">
        <f t="shared" si="13"/>
        <v>75065</v>
      </c>
      <c r="GA28" s="12"/>
      <c r="GB28" s="12"/>
      <c r="GC28" s="12"/>
      <c r="GD28" s="12"/>
      <c r="GE28" s="12"/>
      <c r="GF28" s="12"/>
      <c r="GG28" s="2"/>
      <c r="GH28" s="2"/>
      <c r="GI28" s="113"/>
      <c r="GJ28" s="113"/>
      <c r="GK28" s="113"/>
      <c r="GL28" s="113"/>
      <c r="GM28" s="113"/>
    </row>
    <row r="29" spans="1:256" x14ac:dyDescent="0.35">
      <c r="A29" s="112" t="s">
        <v>780</v>
      </c>
      <c r="B29" s="113" t="s">
        <v>1071</v>
      </c>
      <c r="C29" s="179">
        <v>885</v>
      </c>
      <c r="D29" s="179">
        <v>4709</v>
      </c>
      <c r="E29" s="179">
        <v>838</v>
      </c>
      <c r="F29" s="179">
        <v>2895</v>
      </c>
      <c r="G29" s="179">
        <v>225</v>
      </c>
      <c r="H29" s="179">
        <v>218</v>
      </c>
      <c r="I29" s="179">
        <v>1112</v>
      </c>
      <c r="J29" s="179">
        <v>275</v>
      </c>
      <c r="K29" s="179">
        <v>22</v>
      </c>
      <c r="L29" s="179">
        <v>412</v>
      </c>
      <c r="M29" s="179">
        <v>166</v>
      </c>
      <c r="N29" s="179">
        <v>7649</v>
      </c>
      <c r="O29" s="179">
        <v>1816</v>
      </c>
      <c r="P29" s="179">
        <v>61</v>
      </c>
      <c r="Q29" s="179">
        <v>5536</v>
      </c>
      <c r="R29" s="179">
        <v>775</v>
      </c>
      <c r="S29" s="179">
        <v>194</v>
      </c>
      <c r="T29" s="179">
        <v>29</v>
      </c>
      <c r="U29" s="179">
        <v>10</v>
      </c>
      <c r="V29" s="179">
        <v>48</v>
      </c>
      <c r="W29" s="179">
        <v>11</v>
      </c>
      <c r="X29" s="179">
        <v>6</v>
      </c>
      <c r="Y29" s="179">
        <v>152</v>
      </c>
      <c r="Z29" s="179">
        <v>24</v>
      </c>
      <c r="AA29" s="179">
        <v>4206</v>
      </c>
      <c r="AB29" s="179">
        <v>3897</v>
      </c>
      <c r="AC29" s="179">
        <v>137</v>
      </c>
      <c r="AD29" s="179">
        <v>171</v>
      </c>
      <c r="AE29" s="179">
        <v>15</v>
      </c>
      <c r="AF29" s="179">
        <v>28</v>
      </c>
      <c r="AG29" s="179">
        <v>75</v>
      </c>
      <c r="AH29" s="179">
        <v>102</v>
      </c>
      <c r="AI29" s="179">
        <v>42</v>
      </c>
      <c r="AJ29" s="179">
        <v>24</v>
      </c>
      <c r="AK29" s="179">
        <v>25</v>
      </c>
      <c r="AL29" s="179">
        <v>12</v>
      </c>
      <c r="AM29" s="179">
        <v>55</v>
      </c>
      <c r="AN29" s="179">
        <v>44</v>
      </c>
      <c r="AO29" s="179">
        <v>738</v>
      </c>
      <c r="AP29" s="179">
        <v>11729</v>
      </c>
      <c r="AQ29" s="179">
        <v>48</v>
      </c>
      <c r="AR29" s="179">
        <v>8063</v>
      </c>
      <c r="AS29" s="179">
        <v>963</v>
      </c>
      <c r="AT29" s="179">
        <v>360</v>
      </c>
      <c r="AU29" s="179">
        <v>56</v>
      </c>
      <c r="AV29" s="179">
        <v>43</v>
      </c>
      <c r="AW29" s="179">
        <v>42</v>
      </c>
      <c r="AX29" s="179">
        <v>17</v>
      </c>
      <c r="AY29" s="179">
        <v>46</v>
      </c>
      <c r="AZ29" s="179">
        <v>1784</v>
      </c>
      <c r="BA29" s="179">
        <v>1386</v>
      </c>
      <c r="BB29" s="179">
        <v>1555</v>
      </c>
      <c r="BC29" s="179">
        <v>3025</v>
      </c>
      <c r="BD29" s="179">
        <v>435</v>
      </c>
      <c r="BE29" s="179">
        <v>123</v>
      </c>
      <c r="BF29" s="179">
        <v>2290</v>
      </c>
      <c r="BG29" s="179">
        <v>137</v>
      </c>
      <c r="BH29" s="179">
        <v>56</v>
      </c>
      <c r="BI29" s="179">
        <v>53</v>
      </c>
      <c r="BJ29" s="179">
        <v>666</v>
      </c>
      <c r="BK29" s="179">
        <v>3196</v>
      </c>
      <c r="BL29" s="179">
        <v>10</v>
      </c>
      <c r="BM29" s="179">
        <v>63</v>
      </c>
      <c r="BN29" s="179">
        <v>529</v>
      </c>
      <c r="BO29" s="179">
        <v>253</v>
      </c>
      <c r="BP29" s="179">
        <v>23</v>
      </c>
      <c r="BQ29" s="179">
        <v>708</v>
      </c>
      <c r="BR29" s="179">
        <v>604</v>
      </c>
      <c r="BS29" s="179">
        <v>150</v>
      </c>
      <c r="BT29" s="179">
        <v>50</v>
      </c>
      <c r="BU29" s="179">
        <v>65</v>
      </c>
      <c r="BV29" s="179">
        <v>185</v>
      </c>
      <c r="BW29" s="179">
        <v>189</v>
      </c>
      <c r="BX29" s="179">
        <v>10</v>
      </c>
      <c r="BY29" s="179">
        <v>92</v>
      </c>
      <c r="BZ29" s="179">
        <v>36</v>
      </c>
      <c r="CA29" s="179">
        <v>25</v>
      </c>
      <c r="CB29" s="179">
        <v>10037</v>
      </c>
      <c r="CC29" s="179">
        <v>24</v>
      </c>
      <c r="CD29" s="179">
        <v>5</v>
      </c>
      <c r="CE29" s="179">
        <v>38</v>
      </c>
      <c r="CF29" s="179">
        <v>14</v>
      </c>
      <c r="CG29" s="179">
        <v>30</v>
      </c>
      <c r="CH29" s="179">
        <v>15</v>
      </c>
      <c r="CI29" s="179">
        <v>126</v>
      </c>
      <c r="CJ29" s="179">
        <v>164</v>
      </c>
      <c r="CK29" s="179">
        <v>750</v>
      </c>
      <c r="CL29" s="179">
        <v>178</v>
      </c>
      <c r="CM29" s="179">
        <v>114</v>
      </c>
      <c r="CN29" s="179">
        <v>3051</v>
      </c>
      <c r="CO29" s="179">
        <v>2067</v>
      </c>
      <c r="CP29" s="179">
        <v>102</v>
      </c>
      <c r="CQ29" s="179">
        <v>163</v>
      </c>
      <c r="CR29" s="179">
        <v>49</v>
      </c>
      <c r="CS29" s="179">
        <v>50</v>
      </c>
      <c r="CT29" s="179">
        <v>25</v>
      </c>
      <c r="CU29" s="179">
        <v>35</v>
      </c>
      <c r="CV29" s="179">
        <v>3</v>
      </c>
      <c r="CW29" s="179">
        <v>56</v>
      </c>
      <c r="CX29" s="179">
        <v>121</v>
      </c>
      <c r="CY29" s="179">
        <v>6</v>
      </c>
      <c r="CZ29" s="179">
        <v>332</v>
      </c>
      <c r="DA29" s="179">
        <v>35</v>
      </c>
      <c r="DB29" s="179">
        <v>55</v>
      </c>
      <c r="DC29" s="179">
        <v>31</v>
      </c>
      <c r="DD29" s="179">
        <v>26</v>
      </c>
      <c r="DE29" s="179">
        <v>48</v>
      </c>
      <c r="DF29" s="179">
        <v>3413</v>
      </c>
      <c r="DG29" s="179">
        <v>18</v>
      </c>
      <c r="DH29" s="179">
        <v>337</v>
      </c>
      <c r="DI29" s="179">
        <v>412</v>
      </c>
      <c r="DJ29" s="179">
        <v>92</v>
      </c>
      <c r="DK29" s="179">
        <v>73</v>
      </c>
      <c r="DL29" s="179">
        <v>1055</v>
      </c>
      <c r="DM29" s="179">
        <v>48</v>
      </c>
      <c r="DN29" s="179">
        <v>187</v>
      </c>
      <c r="DO29" s="179">
        <v>449</v>
      </c>
      <c r="DP29" s="179">
        <v>40</v>
      </c>
      <c r="DQ29" s="179">
        <v>106</v>
      </c>
      <c r="DR29" s="179">
        <v>267</v>
      </c>
      <c r="DS29" s="179">
        <v>115</v>
      </c>
      <c r="DT29" s="179">
        <v>22</v>
      </c>
      <c r="DU29" s="179">
        <v>46</v>
      </c>
      <c r="DV29" s="179">
        <v>29</v>
      </c>
      <c r="DW29" s="179">
        <v>34</v>
      </c>
      <c r="DX29" s="179">
        <v>28</v>
      </c>
      <c r="DY29" s="179">
        <v>43</v>
      </c>
      <c r="DZ29" s="179">
        <v>91</v>
      </c>
      <c r="EA29" s="179">
        <v>85</v>
      </c>
      <c r="EB29" s="179">
        <v>94</v>
      </c>
      <c r="EC29" s="179">
        <v>48</v>
      </c>
      <c r="ED29" s="179">
        <v>226</v>
      </c>
      <c r="EE29" s="179">
        <v>35</v>
      </c>
      <c r="EF29" s="179">
        <v>269</v>
      </c>
      <c r="EG29" s="179">
        <v>36</v>
      </c>
      <c r="EH29" s="179">
        <v>37</v>
      </c>
      <c r="EI29" s="179">
        <v>2160</v>
      </c>
      <c r="EJ29" s="179">
        <v>1728</v>
      </c>
      <c r="EK29" s="179">
        <v>102</v>
      </c>
      <c r="EL29" s="179">
        <v>87</v>
      </c>
      <c r="EM29" s="179">
        <v>47</v>
      </c>
      <c r="EN29" s="179">
        <v>167</v>
      </c>
      <c r="EO29" s="179">
        <v>30</v>
      </c>
      <c r="EP29" s="179">
        <v>49</v>
      </c>
      <c r="EQ29" s="179">
        <v>384</v>
      </c>
      <c r="ER29" s="179">
        <v>40</v>
      </c>
      <c r="ES29" s="179">
        <v>16</v>
      </c>
      <c r="ET29" s="179">
        <v>23</v>
      </c>
      <c r="EU29" s="179">
        <v>86</v>
      </c>
      <c r="EV29" s="179">
        <v>16</v>
      </c>
      <c r="EW29" s="179">
        <v>80</v>
      </c>
      <c r="EX29" s="179">
        <v>27</v>
      </c>
      <c r="EY29" s="179">
        <v>135</v>
      </c>
      <c r="EZ29" s="179">
        <v>23</v>
      </c>
      <c r="FA29" s="179">
        <v>462</v>
      </c>
      <c r="FB29" s="179">
        <v>47</v>
      </c>
      <c r="FC29" s="179">
        <v>212</v>
      </c>
      <c r="FD29" s="179">
        <v>85</v>
      </c>
      <c r="FE29" s="179">
        <v>15</v>
      </c>
      <c r="FF29" s="179">
        <v>32</v>
      </c>
      <c r="FG29" s="179">
        <v>19</v>
      </c>
      <c r="FH29" s="179">
        <v>15</v>
      </c>
      <c r="FI29" s="179">
        <v>262</v>
      </c>
      <c r="FJ29" s="179">
        <v>214</v>
      </c>
      <c r="FK29" s="179">
        <v>246</v>
      </c>
      <c r="FL29" s="179">
        <v>901</v>
      </c>
      <c r="FM29" s="179">
        <v>523</v>
      </c>
      <c r="FN29" s="179">
        <v>3119</v>
      </c>
      <c r="FO29" s="179">
        <v>146</v>
      </c>
      <c r="FP29" s="179">
        <v>304</v>
      </c>
      <c r="FQ29" s="179">
        <v>121</v>
      </c>
      <c r="FR29" s="179">
        <v>29</v>
      </c>
      <c r="FS29" s="179">
        <v>21</v>
      </c>
      <c r="FT29" s="179">
        <v>7</v>
      </c>
      <c r="FU29" s="179">
        <v>145</v>
      </c>
      <c r="FV29" s="179">
        <v>108</v>
      </c>
      <c r="FW29" s="179">
        <v>15</v>
      </c>
      <c r="FX29" s="179">
        <v>3</v>
      </c>
      <c r="FY29" s="12"/>
      <c r="FZ29" s="12">
        <f t="shared" si="13"/>
        <v>114440</v>
      </c>
      <c r="GA29" s="12"/>
      <c r="GB29" s="12"/>
      <c r="GC29" s="12"/>
      <c r="GD29" s="12"/>
      <c r="GE29" s="12"/>
      <c r="GF29" s="12"/>
      <c r="GG29" s="2"/>
      <c r="GH29" s="2"/>
      <c r="GI29" s="113"/>
      <c r="GJ29" s="113"/>
      <c r="GK29" s="113"/>
      <c r="GL29" s="113"/>
      <c r="GM29" s="113"/>
    </row>
    <row r="30" spans="1:256" x14ac:dyDescent="0.35">
      <c r="A30" s="112" t="s">
        <v>784</v>
      </c>
      <c r="B30" s="113" t="s">
        <v>656</v>
      </c>
      <c r="C30" s="142">
        <v>0</v>
      </c>
      <c r="D30" s="143">
        <v>4562.5</v>
      </c>
      <c r="E30" s="143">
        <v>643</v>
      </c>
      <c r="F30" s="143">
        <v>907.5</v>
      </c>
      <c r="G30" s="143">
        <v>0</v>
      </c>
      <c r="H30" s="143">
        <v>0</v>
      </c>
      <c r="I30" s="143">
        <v>748</v>
      </c>
      <c r="J30" s="143">
        <v>0</v>
      </c>
      <c r="K30" s="143">
        <v>0</v>
      </c>
      <c r="L30" s="143">
        <v>0</v>
      </c>
      <c r="M30" s="143">
        <v>0</v>
      </c>
      <c r="N30" s="143">
        <v>90</v>
      </c>
      <c r="O30" s="143">
        <v>0</v>
      </c>
      <c r="P30" s="143">
        <v>0</v>
      </c>
      <c r="Q30" s="143">
        <v>1920</v>
      </c>
      <c r="R30" s="143">
        <v>0</v>
      </c>
      <c r="S30" s="143">
        <v>0</v>
      </c>
      <c r="T30" s="143">
        <v>0</v>
      </c>
      <c r="U30" s="143">
        <v>0</v>
      </c>
      <c r="V30" s="143">
        <v>0</v>
      </c>
      <c r="W30" s="143">
        <v>0</v>
      </c>
      <c r="X30" s="143">
        <v>0</v>
      </c>
      <c r="Y30" s="143">
        <v>0</v>
      </c>
      <c r="Z30" s="143">
        <v>0</v>
      </c>
      <c r="AA30" s="143">
        <v>0</v>
      </c>
      <c r="AB30" s="143">
        <v>0</v>
      </c>
      <c r="AC30" s="143">
        <v>0</v>
      </c>
      <c r="AD30" s="143">
        <v>154</v>
      </c>
      <c r="AE30" s="143">
        <v>0</v>
      </c>
      <c r="AF30" s="143">
        <v>0</v>
      </c>
      <c r="AG30" s="143">
        <v>0</v>
      </c>
      <c r="AH30" s="143">
        <v>0</v>
      </c>
      <c r="AI30" s="143">
        <v>0</v>
      </c>
      <c r="AJ30" s="143">
        <v>0</v>
      </c>
      <c r="AK30" s="143">
        <v>0</v>
      </c>
      <c r="AL30" s="143">
        <v>0</v>
      </c>
      <c r="AM30" s="143">
        <v>0</v>
      </c>
      <c r="AN30" s="143">
        <v>0</v>
      </c>
      <c r="AO30" s="143">
        <v>0</v>
      </c>
      <c r="AP30" s="143">
        <v>0</v>
      </c>
      <c r="AQ30" s="143">
        <v>0</v>
      </c>
      <c r="AR30" s="143">
        <v>1987.5</v>
      </c>
      <c r="AS30" s="144">
        <v>293</v>
      </c>
      <c r="AT30" s="143">
        <v>0</v>
      </c>
      <c r="AU30" s="143">
        <v>0</v>
      </c>
      <c r="AV30" s="143">
        <v>0</v>
      </c>
      <c r="AW30" s="143">
        <v>0</v>
      </c>
      <c r="AX30" s="143">
        <v>0</v>
      </c>
      <c r="AY30" s="143">
        <v>0</v>
      </c>
      <c r="AZ30" s="143">
        <v>0</v>
      </c>
      <c r="BA30" s="143">
        <v>0</v>
      </c>
      <c r="BB30" s="143">
        <v>0</v>
      </c>
      <c r="BC30" s="143">
        <v>2883.5</v>
      </c>
      <c r="BD30" s="143">
        <v>0</v>
      </c>
      <c r="BE30" s="143">
        <v>0</v>
      </c>
      <c r="BF30" s="143">
        <v>0</v>
      </c>
      <c r="BG30" s="143">
        <v>0</v>
      </c>
      <c r="BH30" s="143">
        <v>0</v>
      </c>
      <c r="BI30" s="143">
        <v>0</v>
      </c>
      <c r="BJ30" s="143">
        <v>0</v>
      </c>
      <c r="BK30" s="143">
        <v>0</v>
      </c>
      <c r="BL30" s="143">
        <v>0</v>
      </c>
      <c r="BM30" s="143">
        <v>0</v>
      </c>
      <c r="BN30" s="143">
        <v>0</v>
      </c>
      <c r="BO30" s="143">
        <v>0</v>
      </c>
      <c r="BP30" s="143">
        <v>0</v>
      </c>
      <c r="BQ30" s="143">
        <v>177</v>
      </c>
      <c r="BR30" s="143">
        <v>0</v>
      </c>
      <c r="BS30" s="143">
        <v>0</v>
      </c>
      <c r="BT30" s="143">
        <v>0</v>
      </c>
      <c r="BU30" s="143">
        <v>0</v>
      </c>
      <c r="BV30" s="143">
        <v>0</v>
      </c>
      <c r="BW30" s="143">
        <v>0</v>
      </c>
      <c r="BX30" s="143">
        <v>0</v>
      </c>
      <c r="BY30" s="143">
        <v>0</v>
      </c>
      <c r="BZ30" s="143">
        <v>0</v>
      </c>
      <c r="CA30" s="143">
        <v>0</v>
      </c>
      <c r="CB30" s="143">
        <v>827</v>
      </c>
      <c r="CC30" s="143">
        <v>0</v>
      </c>
      <c r="CD30" s="143">
        <v>0</v>
      </c>
      <c r="CE30" s="143">
        <v>0</v>
      </c>
      <c r="CF30" s="143">
        <v>0</v>
      </c>
      <c r="CG30" s="143">
        <v>0</v>
      </c>
      <c r="CH30" s="143">
        <v>0</v>
      </c>
      <c r="CI30" s="143">
        <v>0</v>
      </c>
      <c r="CJ30" s="143">
        <v>0</v>
      </c>
      <c r="CK30" s="143">
        <v>577.5</v>
      </c>
      <c r="CL30" s="143">
        <v>0</v>
      </c>
      <c r="CM30" s="143">
        <v>0</v>
      </c>
      <c r="CN30" s="143">
        <v>2256</v>
      </c>
      <c r="CO30" s="143">
        <v>0</v>
      </c>
      <c r="CP30" s="143">
        <v>0</v>
      </c>
      <c r="CQ30" s="143">
        <v>0</v>
      </c>
      <c r="CR30" s="143">
        <v>0</v>
      </c>
      <c r="CS30" s="143">
        <v>0</v>
      </c>
      <c r="CT30" s="143">
        <v>0</v>
      </c>
      <c r="CU30" s="143">
        <v>0</v>
      </c>
      <c r="CV30" s="143">
        <v>0</v>
      </c>
      <c r="CW30" s="143">
        <v>0</v>
      </c>
      <c r="CX30" s="143">
        <v>0</v>
      </c>
      <c r="CY30" s="143">
        <v>0</v>
      </c>
      <c r="CZ30" s="143">
        <v>0</v>
      </c>
      <c r="DA30" s="143">
        <v>0</v>
      </c>
      <c r="DB30" s="143">
        <v>0</v>
      </c>
      <c r="DC30" s="143">
        <v>0</v>
      </c>
      <c r="DD30" s="143">
        <v>0</v>
      </c>
      <c r="DE30" s="143">
        <v>0</v>
      </c>
      <c r="DF30" s="143">
        <v>1366</v>
      </c>
      <c r="DG30" s="143">
        <v>0</v>
      </c>
      <c r="DH30" s="143">
        <v>0</v>
      </c>
      <c r="DI30" s="143">
        <v>61</v>
      </c>
      <c r="DJ30" s="143">
        <v>0</v>
      </c>
      <c r="DK30" s="143">
        <v>0</v>
      </c>
      <c r="DL30" s="143">
        <v>0</v>
      </c>
      <c r="DM30" s="143">
        <v>0</v>
      </c>
      <c r="DN30" s="143">
        <v>0</v>
      </c>
      <c r="DO30" s="143">
        <v>0</v>
      </c>
      <c r="DP30" s="143">
        <v>0</v>
      </c>
      <c r="DQ30" s="143">
        <v>0</v>
      </c>
      <c r="DR30" s="143">
        <v>0</v>
      </c>
      <c r="DS30" s="143">
        <v>0</v>
      </c>
      <c r="DT30" s="143">
        <v>0</v>
      </c>
      <c r="DU30" s="143">
        <v>0</v>
      </c>
      <c r="DV30" s="143">
        <v>0</v>
      </c>
      <c r="DW30" s="143">
        <v>0</v>
      </c>
      <c r="DX30" s="143">
        <v>0</v>
      </c>
      <c r="DY30" s="143">
        <v>0</v>
      </c>
      <c r="DZ30" s="143">
        <v>0</v>
      </c>
      <c r="EA30" s="143">
        <v>20</v>
      </c>
      <c r="EB30" s="143">
        <v>0</v>
      </c>
      <c r="EC30" s="143">
        <v>0</v>
      </c>
      <c r="ED30" s="143">
        <v>0</v>
      </c>
      <c r="EE30" s="143">
        <v>0</v>
      </c>
      <c r="EF30" s="143">
        <v>0</v>
      </c>
      <c r="EG30" s="143">
        <v>0</v>
      </c>
      <c r="EH30" s="143">
        <v>0</v>
      </c>
      <c r="EI30" s="143">
        <v>0</v>
      </c>
      <c r="EJ30" s="143">
        <v>0</v>
      </c>
      <c r="EK30" s="143">
        <v>0</v>
      </c>
      <c r="EL30" s="143">
        <v>0</v>
      </c>
      <c r="EM30" s="143">
        <v>0</v>
      </c>
      <c r="EN30" s="143">
        <v>0</v>
      </c>
      <c r="EO30" s="143">
        <v>0</v>
      </c>
      <c r="EP30" s="143">
        <v>0</v>
      </c>
      <c r="EQ30" s="143">
        <v>103</v>
      </c>
      <c r="ER30" s="143">
        <v>0</v>
      </c>
      <c r="ES30" s="143">
        <v>0</v>
      </c>
      <c r="ET30" s="143">
        <v>0</v>
      </c>
      <c r="EU30" s="143">
        <v>0</v>
      </c>
      <c r="EV30" s="143">
        <v>0</v>
      </c>
      <c r="EW30" s="143">
        <v>0</v>
      </c>
      <c r="EX30" s="143">
        <v>0</v>
      </c>
      <c r="EY30" s="143">
        <v>0</v>
      </c>
      <c r="EZ30" s="143">
        <v>0</v>
      </c>
      <c r="FA30" s="143">
        <v>0</v>
      </c>
      <c r="FB30" s="143">
        <v>0</v>
      </c>
      <c r="FC30" s="143">
        <v>0</v>
      </c>
      <c r="FD30" s="143">
        <v>0</v>
      </c>
      <c r="FE30" s="143">
        <v>0</v>
      </c>
      <c r="FF30" s="143">
        <v>0</v>
      </c>
      <c r="FG30" s="143">
        <v>0</v>
      </c>
      <c r="FH30" s="143">
        <v>0</v>
      </c>
      <c r="FI30" s="143">
        <v>0</v>
      </c>
      <c r="FJ30" s="143">
        <v>0</v>
      </c>
      <c r="FK30" s="143">
        <v>0</v>
      </c>
      <c r="FL30" s="143">
        <v>0</v>
      </c>
      <c r="FM30" s="143">
        <v>0</v>
      </c>
      <c r="FN30" s="143">
        <v>0</v>
      </c>
      <c r="FO30" s="143">
        <v>0</v>
      </c>
      <c r="FP30" s="143">
        <v>0</v>
      </c>
      <c r="FQ30" s="143">
        <v>0</v>
      </c>
      <c r="FR30" s="143">
        <v>0</v>
      </c>
      <c r="FS30" s="143">
        <v>0</v>
      </c>
      <c r="FT30" s="143">
        <v>0</v>
      </c>
      <c r="FU30" s="143">
        <v>0</v>
      </c>
      <c r="FV30" s="143">
        <v>0</v>
      </c>
      <c r="FW30" s="143">
        <v>0</v>
      </c>
      <c r="FX30" s="143">
        <v>0</v>
      </c>
      <c r="FY30" s="12"/>
      <c r="FZ30" s="12">
        <f t="shared" si="13"/>
        <v>19576.5</v>
      </c>
      <c r="GA30" s="12"/>
      <c r="GB30" s="12"/>
      <c r="GC30" s="12"/>
      <c r="GD30" s="12"/>
      <c r="GE30" s="12"/>
      <c r="GF30" s="12"/>
      <c r="GG30" s="2"/>
      <c r="GH30" s="2"/>
      <c r="GI30" s="113"/>
      <c r="GJ30" s="113"/>
      <c r="GK30" s="113"/>
      <c r="GL30" s="113"/>
      <c r="GM30" s="113"/>
    </row>
    <row r="31" spans="1:256" x14ac:dyDescent="0.35">
      <c r="A31" s="112" t="s">
        <v>786</v>
      </c>
      <c r="B31" s="113" t="s">
        <v>657</v>
      </c>
      <c r="C31" s="145">
        <v>0</v>
      </c>
      <c r="D31" s="146">
        <v>363</v>
      </c>
      <c r="E31" s="146">
        <v>52</v>
      </c>
      <c r="F31" s="146">
        <v>114.5</v>
      </c>
      <c r="G31" s="146">
        <v>0</v>
      </c>
      <c r="H31" s="146">
        <v>0</v>
      </c>
      <c r="I31" s="146">
        <v>71</v>
      </c>
      <c r="J31" s="146">
        <v>0</v>
      </c>
      <c r="K31" s="146">
        <v>0</v>
      </c>
      <c r="L31" s="146">
        <v>0</v>
      </c>
      <c r="M31" s="146">
        <v>0</v>
      </c>
      <c r="N31" s="146">
        <v>0</v>
      </c>
      <c r="O31" s="146">
        <v>0</v>
      </c>
      <c r="P31" s="146">
        <v>0</v>
      </c>
      <c r="Q31" s="146">
        <v>173</v>
      </c>
      <c r="R31" s="146">
        <v>0</v>
      </c>
      <c r="S31" s="146">
        <v>0</v>
      </c>
      <c r="T31" s="146">
        <v>0</v>
      </c>
      <c r="U31" s="146">
        <v>0</v>
      </c>
      <c r="V31" s="146">
        <v>0</v>
      </c>
      <c r="W31" s="146">
        <v>0</v>
      </c>
      <c r="X31" s="146">
        <v>0</v>
      </c>
      <c r="Y31" s="146">
        <v>0</v>
      </c>
      <c r="Z31" s="146">
        <v>0</v>
      </c>
      <c r="AA31" s="146">
        <v>0</v>
      </c>
      <c r="AB31" s="146">
        <v>0</v>
      </c>
      <c r="AC31" s="146">
        <v>0</v>
      </c>
      <c r="AD31" s="146">
        <v>16</v>
      </c>
      <c r="AE31" s="146">
        <v>0</v>
      </c>
      <c r="AF31" s="146">
        <v>0</v>
      </c>
      <c r="AG31" s="146">
        <v>0</v>
      </c>
      <c r="AH31" s="146">
        <v>0</v>
      </c>
      <c r="AI31" s="146">
        <v>0</v>
      </c>
      <c r="AJ31" s="146">
        <v>0</v>
      </c>
      <c r="AK31" s="146">
        <v>0</v>
      </c>
      <c r="AL31" s="146">
        <v>0</v>
      </c>
      <c r="AM31" s="146">
        <v>0</v>
      </c>
      <c r="AN31" s="146">
        <v>0</v>
      </c>
      <c r="AO31" s="146">
        <v>0</v>
      </c>
      <c r="AP31" s="146">
        <v>0</v>
      </c>
      <c r="AQ31" s="146">
        <v>0</v>
      </c>
      <c r="AR31" s="146">
        <v>76</v>
      </c>
      <c r="AS31" s="146">
        <v>23</v>
      </c>
      <c r="AT31" s="146">
        <v>0</v>
      </c>
      <c r="AU31" s="146">
        <v>0</v>
      </c>
      <c r="AV31" s="146">
        <v>0</v>
      </c>
      <c r="AW31" s="146">
        <v>0</v>
      </c>
      <c r="AX31" s="146">
        <v>0</v>
      </c>
      <c r="AY31" s="146">
        <v>0</v>
      </c>
      <c r="AZ31" s="146">
        <v>0</v>
      </c>
      <c r="BA31" s="146">
        <v>0</v>
      </c>
      <c r="BB31" s="146">
        <v>0</v>
      </c>
      <c r="BC31" s="146">
        <v>278.5</v>
      </c>
      <c r="BD31" s="146">
        <v>0</v>
      </c>
      <c r="BE31" s="146">
        <v>0</v>
      </c>
      <c r="BF31" s="146">
        <v>0</v>
      </c>
      <c r="BG31" s="146">
        <v>0</v>
      </c>
      <c r="BH31" s="146">
        <v>0</v>
      </c>
      <c r="BI31" s="146">
        <v>0</v>
      </c>
      <c r="BJ31" s="146">
        <v>0</v>
      </c>
      <c r="BK31" s="146">
        <v>0</v>
      </c>
      <c r="BL31" s="146">
        <v>0</v>
      </c>
      <c r="BM31" s="146">
        <v>0</v>
      </c>
      <c r="BN31" s="146">
        <v>0</v>
      </c>
      <c r="BO31" s="146">
        <v>0</v>
      </c>
      <c r="BP31" s="146">
        <v>0</v>
      </c>
      <c r="BQ31" s="146">
        <v>15</v>
      </c>
      <c r="BR31" s="146">
        <v>0</v>
      </c>
      <c r="BS31" s="146">
        <v>0</v>
      </c>
      <c r="BT31" s="146">
        <v>0</v>
      </c>
      <c r="BU31" s="146">
        <v>0</v>
      </c>
      <c r="BV31" s="146">
        <v>0</v>
      </c>
      <c r="BW31" s="146">
        <v>0</v>
      </c>
      <c r="BX31" s="146">
        <v>0</v>
      </c>
      <c r="BY31" s="146">
        <v>0</v>
      </c>
      <c r="BZ31" s="146">
        <v>0</v>
      </c>
      <c r="CA31" s="146">
        <v>0</v>
      </c>
      <c r="CB31" s="146">
        <v>50</v>
      </c>
      <c r="CC31" s="146">
        <v>0</v>
      </c>
      <c r="CD31" s="146">
        <v>0</v>
      </c>
      <c r="CE31" s="146">
        <v>0</v>
      </c>
      <c r="CF31" s="146">
        <v>0</v>
      </c>
      <c r="CG31" s="146">
        <v>0</v>
      </c>
      <c r="CH31" s="146">
        <v>0</v>
      </c>
      <c r="CI31" s="146">
        <v>0</v>
      </c>
      <c r="CJ31" s="146">
        <v>0</v>
      </c>
      <c r="CK31" s="146">
        <v>1.5</v>
      </c>
      <c r="CL31" s="146">
        <v>0</v>
      </c>
      <c r="CM31" s="146">
        <v>0</v>
      </c>
      <c r="CN31" s="146">
        <v>125</v>
      </c>
      <c r="CO31" s="146">
        <v>0</v>
      </c>
      <c r="CP31" s="146">
        <v>0</v>
      </c>
      <c r="CQ31" s="146">
        <v>0</v>
      </c>
      <c r="CR31" s="146">
        <v>0</v>
      </c>
      <c r="CS31" s="146">
        <v>0</v>
      </c>
      <c r="CT31" s="146">
        <v>0</v>
      </c>
      <c r="CU31" s="146">
        <v>0</v>
      </c>
      <c r="CV31" s="146">
        <v>0</v>
      </c>
      <c r="CW31" s="146">
        <v>0</v>
      </c>
      <c r="CX31" s="146">
        <v>0</v>
      </c>
      <c r="CY31" s="146">
        <v>0</v>
      </c>
      <c r="CZ31" s="146">
        <v>0</v>
      </c>
      <c r="DA31" s="146">
        <v>0</v>
      </c>
      <c r="DB31" s="146">
        <v>0</v>
      </c>
      <c r="DC31" s="146">
        <v>0</v>
      </c>
      <c r="DD31" s="146">
        <v>0</v>
      </c>
      <c r="DE31" s="146">
        <v>0</v>
      </c>
      <c r="DF31" s="146">
        <v>161</v>
      </c>
      <c r="DG31" s="146">
        <v>0</v>
      </c>
      <c r="DH31" s="146">
        <v>0</v>
      </c>
      <c r="DI31" s="146">
        <v>7</v>
      </c>
      <c r="DJ31" s="146">
        <v>0</v>
      </c>
      <c r="DK31" s="146">
        <v>0</v>
      </c>
      <c r="DL31" s="146">
        <v>0</v>
      </c>
      <c r="DM31" s="146">
        <v>0</v>
      </c>
      <c r="DN31" s="146">
        <v>0</v>
      </c>
      <c r="DO31" s="146">
        <v>0</v>
      </c>
      <c r="DP31" s="146">
        <v>0</v>
      </c>
      <c r="DQ31" s="146">
        <v>0</v>
      </c>
      <c r="DR31" s="146">
        <v>0</v>
      </c>
      <c r="DS31" s="146">
        <v>0</v>
      </c>
      <c r="DT31" s="146">
        <v>0</v>
      </c>
      <c r="DU31" s="146">
        <v>0</v>
      </c>
      <c r="DV31" s="146">
        <v>0</v>
      </c>
      <c r="DW31" s="146">
        <v>0</v>
      </c>
      <c r="DX31" s="146">
        <v>0</v>
      </c>
      <c r="DY31" s="146">
        <v>0</v>
      </c>
      <c r="DZ31" s="146">
        <v>0</v>
      </c>
      <c r="EA31" s="146">
        <v>0</v>
      </c>
      <c r="EB31" s="146">
        <v>0</v>
      </c>
      <c r="EC31" s="146">
        <v>0</v>
      </c>
      <c r="ED31" s="146">
        <v>0</v>
      </c>
      <c r="EE31" s="146">
        <v>0</v>
      </c>
      <c r="EF31" s="146">
        <v>0</v>
      </c>
      <c r="EG31" s="146">
        <v>0</v>
      </c>
      <c r="EH31" s="146">
        <v>0</v>
      </c>
      <c r="EI31" s="146">
        <v>0</v>
      </c>
      <c r="EJ31" s="146">
        <v>0</v>
      </c>
      <c r="EK31" s="146">
        <v>0</v>
      </c>
      <c r="EL31" s="146">
        <v>0</v>
      </c>
      <c r="EM31" s="146">
        <v>0</v>
      </c>
      <c r="EN31" s="146">
        <v>0</v>
      </c>
      <c r="EO31" s="146">
        <v>0</v>
      </c>
      <c r="EP31" s="146">
        <v>0</v>
      </c>
      <c r="EQ31" s="146">
        <v>21</v>
      </c>
      <c r="ER31" s="146">
        <v>0</v>
      </c>
      <c r="ES31" s="146">
        <v>0</v>
      </c>
      <c r="ET31" s="146">
        <v>0</v>
      </c>
      <c r="EU31" s="146">
        <v>0</v>
      </c>
      <c r="EV31" s="146">
        <v>0</v>
      </c>
      <c r="EW31" s="146">
        <v>0</v>
      </c>
      <c r="EX31" s="146">
        <v>0</v>
      </c>
      <c r="EY31" s="146">
        <v>0</v>
      </c>
      <c r="EZ31" s="146">
        <v>0</v>
      </c>
      <c r="FA31" s="146">
        <v>0</v>
      </c>
      <c r="FB31" s="146">
        <v>0</v>
      </c>
      <c r="FC31" s="146">
        <v>0</v>
      </c>
      <c r="FD31" s="146">
        <v>0</v>
      </c>
      <c r="FE31" s="146">
        <v>0</v>
      </c>
      <c r="FF31" s="146">
        <v>0</v>
      </c>
      <c r="FG31" s="146">
        <v>0</v>
      </c>
      <c r="FH31" s="146">
        <v>0</v>
      </c>
      <c r="FI31" s="146">
        <v>0</v>
      </c>
      <c r="FJ31" s="146">
        <v>0</v>
      </c>
      <c r="FK31" s="146">
        <v>0</v>
      </c>
      <c r="FL31" s="146">
        <v>0</v>
      </c>
      <c r="FM31" s="146">
        <v>0</v>
      </c>
      <c r="FN31" s="146">
        <v>0</v>
      </c>
      <c r="FO31" s="146">
        <v>0</v>
      </c>
      <c r="FP31" s="146">
        <v>0</v>
      </c>
      <c r="FQ31" s="146">
        <v>0</v>
      </c>
      <c r="FR31" s="146">
        <v>0</v>
      </c>
      <c r="FS31" s="146">
        <v>0</v>
      </c>
      <c r="FT31" s="146">
        <v>0</v>
      </c>
      <c r="FU31" s="146">
        <v>0</v>
      </c>
      <c r="FV31" s="146">
        <v>0</v>
      </c>
      <c r="FW31" s="146">
        <v>0</v>
      </c>
      <c r="FX31" s="146">
        <v>0</v>
      </c>
      <c r="FY31" s="12"/>
      <c r="FZ31" s="12">
        <f t="shared" si="13"/>
        <v>1547.5</v>
      </c>
      <c r="GA31" s="12"/>
      <c r="GB31" s="12"/>
      <c r="GC31" s="12"/>
      <c r="GD31" s="12"/>
      <c r="GE31" s="12"/>
      <c r="GF31" s="12"/>
      <c r="GG31" s="2"/>
      <c r="GH31" s="2"/>
      <c r="GI31" s="113"/>
      <c r="GJ31" s="113"/>
      <c r="GK31" s="113"/>
      <c r="GL31" s="113"/>
      <c r="GM31" s="113"/>
    </row>
    <row r="32" spans="1:256" x14ac:dyDescent="0.35">
      <c r="A32" s="112" t="s">
        <v>1056</v>
      </c>
      <c r="B32" s="113" t="s">
        <v>658</v>
      </c>
      <c r="C32" s="145">
        <v>0</v>
      </c>
      <c r="D32" s="146">
        <v>0</v>
      </c>
      <c r="E32" s="146">
        <v>0</v>
      </c>
      <c r="F32" s="146"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  <c r="S32" s="146">
        <v>0</v>
      </c>
      <c r="T32" s="146">
        <v>0</v>
      </c>
      <c r="U32" s="146">
        <v>0</v>
      </c>
      <c r="V32" s="146">
        <v>0</v>
      </c>
      <c r="W32" s="146">
        <v>0</v>
      </c>
      <c r="X32" s="146">
        <v>0</v>
      </c>
      <c r="Y32" s="146">
        <v>0</v>
      </c>
      <c r="Z32" s="146">
        <v>0</v>
      </c>
      <c r="AA32" s="146">
        <v>0</v>
      </c>
      <c r="AB32" s="146">
        <v>0</v>
      </c>
      <c r="AC32" s="146">
        <v>0</v>
      </c>
      <c r="AD32" s="146">
        <v>0</v>
      </c>
      <c r="AE32" s="146">
        <v>0</v>
      </c>
      <c r="AF32" s="146">
        <v>0</v>
      </c>
      <c r="AG32" s="146">
        <v>0</v>
      </c>
      <c r="AH32" s="146">
        <v>0</v>
      </c>
      <c r="AI32" s="146">
        <v>0</v>
      </c>
      <c r="AJ32" s="146">
        <v>0</v>
      </c>
      <c r="AK32" s="146">
        <v>0</v>
      </c>
      <c r="AL32" s="146">
        <v>0</v>
      </c>
      <c r="AM32" s="146">
        <v>0</v>
      </c>
      <c r="AN32" s="146">
        <v>0</v>
      </c>
      <c r="AO32" s="146">
        <v>0</v>
      </c>
      <c r="AP32" s="146">
        <v>0</v>
      </c>
      <c r="AQ32" s="146">
        <v>0</v>
      </c>
      <c r="AR32" s="146">
        <v>0</v>
      </c>
      <c r="AS32" s="146">
        <v>0</v>
      </c>
      <c r="AT32" s="146">
        <v>0</v>
      </c>
      <c r="AU32" s="146">
        <v>0</v>
      </c>
      <c r="AV32" s="146">
        <v>0</v>
      </c>
      <c r="AW32" s="146">
        <v>0</v>
      </c>
      <c r="AX32" s="146">
        <v>0</v>
      </c>
      <c r="AY32" s="146">
        <v>0</v>
      </c>
      <c r="AZ32" s="146">
        <v>0</v>
      </c>
      <c r="BA32" s="146">
        <v>0</v>
      </c>
      <c r="BB32" s="146">
        <v>0</v>
      </c>
      <c r="BC32" s="146">
        <v>0</v>
      </c>
      <c r="BD32" s="146">
        <v>0</v>
      </c>
      <c r="BE32" s="146">
        <v>0</v>
      </c>
      <c r="BF32" s="146">
        <v>0</v>
      </c>
      <c r="BG32" s="146">
        <v>0</v>
      </c>
      <c r="BH32" s="146">
        <v>0</v>
      </c>
      <c r="BI32" s="146">
        <v>0</v>
      </c>
      <c r="BJ32" s="146">
        <v>0</v>
      </c>
      <c r="BK32" s="146">
        <v>0</v>
      </c>
      <c r="BL32" s="146">
        <v>0</v>
      </c>
      <c r="BM32" s="146">
        <v>0</v>
      </c>
      <c r="BN32" s="146">
        <v>0</v>
      </c>
      <c r="BO32" s="146">
        <v>0</v>
      </c>
      <c r="BP32" s="146">
        <v>0</v>
      </c>
      <c r="BQ32" s="146">
        <v>0</v>
      </c>
      <c r="BR32" s="146">
        <v>0</v>
      </c>
      <c r="BS32" s="146">
        <v>0</v>
      </c>
      <c r="BT32" s="146">
        <v>0</v>
      </c>
      <c r="BU32" s="146">
        <v>0</v>
      </c>
      <c r="BV32" s="146">
        <v>0</v>
      </c>
      <c r="BW32" s="146">
        <v>0</v>
      </c>
      <c r="BX32" s="146">
        <v>0</v>
      </c>
      <c r="BY32" s="146">
        <v>0</v>
      </c>
      <c r="BZ32" s="146">
        <v>0</v>
      </c>
      <c r="CA32" s="146">
        <v>0</v>
      </c>
      <c r="CB32" s="146">
        <v>0</v>
      </c>
      <c r="CC32" s="146">
        <v>0</v>
      </c>
      <c r="CD32" s="146">
        <v>0</v>
      </c>
      <c r="CE32" s="146">
        <v>0</v>
      </c>
      <c r="CF32" s="146">
        <v>0</v>
      </c>
      <c r="CG32" s="146">
        <v>0</v>
      </c>
      <c r="CH32" s="146">
        <v>0</v>
      </c>
      <c r="CI32" s="146">
        <v>0</v>
      </c>
      <c r="CJ32" s="146">
        <v>0</v>
      </c>
      <c r="CK32" s="146">
        <v>0</v>
      </c>
      <c r="CL32" s="146">
        <v>0</v>
      </c>
      <c r="CM32" s="146">
        <v>0</v>
      </c>
      <c r="CN32" s="146">
        <v>0</v>
      </c>
      <c r="CO32" s="146">
        <v>0</v>
      </c>
      <c r="CP32" s="146">
        <v>0</v>
      </c>
      <c r="CQ32" s="146">
        <v>0</v>
      </c>
      <c r="CR32" s="146">
        <v>0</v>
      </c>
      <c r="CS32" s="146">
        <v>0</v>
      </c>
      <c r="CT32" s="146">
        <v>0</v>
      </c>
      <c r="CU32" s="146">
        <v>0</v>
      </c>
      <c r="CV32" s="146">
        <v>0</v>
      </c>
      <c r="CW32" s="146">
        <v>0</v>
      </c>
      <c r="CX32" s="146">
        <v>0</v>
      </c>
      <c r="CY32" s="146">
        <v>0</v>
      </c>
      <c r="CZ32" s="146">
        <v>0</v>
      </c>
      <c r="DA32" s="146">
        <v>0</v>
      </c>
      <c r="DB32" s="146">
        <v>0</v>
      </c>
      <c r="DC32" s="146">
        <v>0</v>
      </c>
      <c r="DD32" s="146">
        <v>0</v>
      </c>
      <c r="DE32" s="146">
        <v>0</v>
      </c>
      <c r="DF32" s="146">
        <v>0</v>
      </c>
      <c r="DG32" s="146">
        <v>0</v>
      </c>
      <c r="DH32" s="146">
        <v>0</v>
      </c>
      <c r="DI32" s="146">
        <v>0</v>
      </c>
      <c r="DJ32" s="146">
        <v>0</v>
      </c>
      <c r="DK32" s="146">
        <v>0</v>
      </c>
      <c r="DL32" s="146">
        <v>0</v>
      </c>
      <c r="DM32" s="146">
        <v>0</v>
      </c>
      <c r="DN32" s="146">
        <v>0</v>
      </c>
      <c r="DO32" s="146">
        <v>0</v>
      </c>
      <c r="DP32" s="146">
        <v>0</v>
      </c>
      <c r="DQ32" s="146">
        <v>0</v>
      </c>
      <c r="DR32" s="146">
        <v>0</v>
      </c>
      <c r="DS32" s="146">
        <v>0</v>
      </c>
      <c r="DT32" s="146">
        <v>0</v>
      </c>
      <c r="DU32" s="146">
        <v>0</v>
      </c>
      <c r="DV32" s="146">
        <v>0</v>
      </c>
      <c r="DW32" s="146">
        <v>0</v>
      </c>
      <c r="DX32" s="146">
        <v>0</v>
      </c>
      <c r="DY32" s="146">
        <v>0</v>
      </c>
      <c r="DZ32" s="146">
        <v>0</v>
      </c>
      <c r="EA32" s="146">
        <v>0</v>
      </c>
      <c r="EB32" s="146">
        <v>0</v>
      </c>
      <c r="EC32" s="146">
        <v>0</v>
      </c>
      <c r="ED32" s="146">
        <v>0</v>
      </c>
      <c r="EE32" s="146">
        <v>0</v>
      </c>
      <c r="EF32" s="146">
        <v>0</v>
      </c>
      <c r="EG32" s="146">
        <v>0</v>
      </c>
      <c r="EH32" s="146">
        <v>0</v>
      </c>
      <c r="EI32" s="146">
        <v>0</v>
      </c>
      <c r="EJ32" s="146">
        <v>0</v>
      </c>
      <c r="EK32" s="146">
        <v>0</v>
      </c>
      <c r="EL32" s="146">
        <v>0</v>
      </c>
      <c r="EM32" s="146">
        <v>0</v>
      </c>
      <c r="EN32" s="146">
        <v>0</v>
      </c>
      <c r="EO32" s="146">
        <v>0</v>
      </c>
      <c r="EP32" s="146">
        <v>0</v>
      </c>
      <c r="EQ32" s="146">
        <v>0</v>
      </c>
      <c r="ER32" s="146">
        <v>0</v>
      </c>
      <c r="ES32" s="146">
        <v>0</v>
      </c>
      <c r="ET32" s="146">
        <v>0</v>
      </c>
      <c r="EU32" s="146">
        <v>0</v>
      </c>
      <c r="EV32" s="146">
        <v>0</v>
      </c>
      <c r="EW32" s="146">
        <v>0</v>
      </c>
      <c r="EX32" s="146">
        <v>0</v>
      </c>
      <c r="EY32" s="146">
        <v>0</v>
      </c>
      <c r="EZ32" s="146">
        <v>0</v>
      </c>
      <c r="FA32" s="146">
        <v>0</v>
      </c>
      <c r="FB32" s="146">
        <v>0</v>
      </c>
      <c r="FC32" s="146">
        <v>0</v>
      </c>
      <c r="FD32" s="146">
        <v>0</v>
      </c>
      <c r="FE32" s="146">
        <v>0</v>
      </c>
      <c r="FF32" s="146">
        <v>0</v>
      </c>
      <c r="FG32" s="146">
        <v>0</v>
      </c>
      <c r="FH32" s="146">
        <v>0</v>
      </c>
      <c r="FI32" s="146">
        <v>0</v>
      </c>
      <c r="FJ32" s="146">
        <v>0</v>
      </c>
      <c r="FK32" s="146">
        <v>0</v>
      </c>
      <c r="FL32" s="146">
        <v>0</v>
      </c>
      <c r="FM32" s="146">
        <v>0</v>
      </c>
      <c r="FN32" s="146">
        <v>0</v>
      </c>
      <c r="FO32" s="146">
        <v>0</v>
      </c>
      <c r="FP32" s="146">
        <v>0</v>
      </c>
      <c r="FQ32" s="146">
        <v>0</v>
      </c>
      <c r="FR32" s="146">
        <v>0</v>
      </c>
      <c r="FS32" s="146">
        <v>0</v>
      </c>
      <c r="FT32" s="146">
        <v>0</v>
      </c>
      <c r="FU32" s="146">
        <v>0</v>
      </c>
      <c r="FV32" s="146">
        <v>0</v>
      </c>
      <c r="FW32" s="146">
        <v>0</v>
      </c>
      <c r="FX32" s="146">
        <v>0</v>
      </c>
      <c r="FY32" s="12"/>
      <c r="FZ32" s="12">
        <f t="shared" si="13"/>
        <v>0</v>
      </c>
      <c r="GA32" s="12"/>
      <c r="GB32" s="12"/>
      <c r="GC32" s="12"/>
      <c r="GD32" s="12"/>
      <c r="GE32" s="12"/>
      <c r="GF32" s="12"/>
      <c r="GG32" s="2"/>
      <c r="GH32" s="2"/>
      <c r="GI32" s="113"/>
      <c r="GJ32" s="113"/>
      <c r="GK32" s="113"/>
      <c r="GL32" s="113"/>
      <c r="GM32" s="113"/>
    </row>
    <row r="33" spans="1:256" x14ac:dyDescent="0.35">
      <c r="A33" s="112" t="s">
        <v>788</v>
      </c>
      <c r="B33" s="113" t="s">
        <v>776</v>
      </c>
      <c r="C33" s="129">
        <v>0</v>
      </c>
      <c r="D33" s="129">
        <v>0</v>
      </c>
      <c r="E33" s="129">
        <v>0</v>
      </c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29">
        <v>0</v>
      </c>
      <c r="S33" s="129">
        <v>0</v>
      </c>
      <c r="T33" s="129">
        <v>0</v>
      </c>
      <c r="U33" s="129">
        <v>0</v>
      </c>
      <c r="V33" s="129">
        <v>0</v>
      </c>
      <c r="W33" s="129">
        <v>0</v>
      </c>
      <c r="X33" s="129">
        <v>0</v>
      </c>
      <c r="Y33" s="129">
        <v>0</v>
      </c>
      <c r="Z33" s="129">
        <v>0</v>
      </c>
      <c r="AA33" s="129">
        <v>0</v>
      </c>
      <c r="AB33" s="129">
        <v>0</v>
      </c>
      <c r="AC33" s="129">
        <v>0</v>
      </c>
      <c r="AD33" s="129">
        <v>0</v>
      </c>
      <c r="AE33" s="129">
        <v>0</v>
      </c>
      <c r="AF33" s="129">
        <v>0</v>
      </c>
      <c r="AG33" s="129">
        <v>0</v>
      </c>
      <c r="AH33" s="129">
        <v>0</v>
      </c>
      <c r="AI33" s="129">
        <v>0</v>
      </c>
      <c r="AJ33" s="129">
        <v>0</v>
      </c>
      <c r="AK33" s="129">
        <v>0</v>
      </c>
      <c r="AL33" s="129">
        <v>0</v>
      </c>
      <c r="AM33" s="129">
        <v>0</v>
      </c>
      <c r="AN33" s="129">
        <v>0</v>
      </c>
      <c r="AO33" s="129">
        <v>0</v>
      </c>
      <c r="AP33" s="129">
        <v>0</v>
      </c>
      <c r="AQ33" s="129">
        <v>0</v>
      </c>
      <c r="AR33" s="129">
        <v>0</v>
      </c>
      <c r="AS33" s="129">
        <v>0</v>
      </c>
      <c r="AT33" s="129">
        <v>0</v>
      </c>
      <c r="AU33" s="129">
        <v>0</v>
      </c>
      <c r="AV33" s="129">
        <v>0</v>
      </c>
      <c r="AW33" s="129">
        <v>0</v>
      </c>
      <c r="AX33" s="129">
        <v>0</v>
      </c>
      <c r="AY33" s="129">
        <v>0</v>
      </c>
      <c r="AZ33" s="129">
        <v>0</v>
      </c>
      <c r="BA33" s="129">
        <v>0</v>
      </c>
      <c r="BB33" s="129">
        <v>0</v>
      </c>
      <c r="BC33" s="129">
        <v>0</v>
      </c>
      <c r="BD33" s="129">
        <v>0</v>
      </c>
      <c r="BE33" s="129">
        <v>0</v>
      </c>
      <c r="BF33" s="129">
        <v>0</v>
      </c>
      <c r="BG33" s="129">
        <v>0</v>
      </c>
      <c r="BH33" s="129">
        <v>0</v>
      </c>
      <c r="BI33" s="129">
        <v>0</v>
      </c>
      <c r="BJ33" s="129">
        <v>0</v>
      </c>
      <c r="BK33" s="129">
        <v>0</v>
      </c>
      <c r="BL33" s="129">
        <v>0</v>
      </c>
      <c r="BM33" s="129">
        <v>0</v>
      </c>
      <c r="BN33" s="129">
        <v>0</v>
      </c>
      <c r="BO33" s="129">
        <v>0</v>
      </c>
      <c r="BP33" s="129">
        <v>0</v>
      </c>
      <c r="BQ33" s="129">
        <v>0</v>
      </c>
      <c r="BR33" s="129">
        <v>0</v>
      </c>
      <c r="BS33" s="129">
        <v>0</v>
      </c>
      <c r="BT33" s="129">
        <v>0</v>
      </c>
      <c r="BU33" s="129">
        <v>0</v>
      </c>
      <c r="BV33" s="129">
        <v>0</v>
      </c>
      <c r="BW33" s="129">
        <v>0</v>
      </c>
      <c r="BX33" s="129">
        <v>0</v>
      </c>
      <c r="BY33" s="129">
        <v>0</v>
      </c>
      <c r="BZ33" s="129">
        <v>0</v>
      </c>
      <c r="CA33" s="129">
        <v>0</v>
      </c>
      <c r="CB33" s="129">
        <v>0</v>
      </c>
      <c r="CC33" s="129">
        <v>0</v>
      </c>
      <c r="CD33" s="129">
        <v>0</v>
      </c>
      <c r="CE33" s="129">
        <v>0</v>
      </c>
      <c r="CF33" s="129">
        <v>0</v>
      </c>
      <c r="CG33" s="129">
        <v>0</v>
      </c>
      <c r="CH33" s="129">
        <v>0</v>
      </c>
      <c r="CI33" s="129">
        <v>0</v>
      </c>
      <c r="CJ33" s="129">
        <v>0</v>
      </c>
      <c r="CK33" s="129">
        <v>0</v>
      </c>
      <c r="CL33" s="129">
        <v>0</v>
      </c>
      <c r="CM33" s="129">
        <v>0</v>
      </c>
      <c r="CN33" s="129">
        <v>408</v>
      </c>
      <c r="CO33" s="129">
        <v>0</v>
      </c>
      <c r="CP33" s="129">
        <v>0</v>
      </c>
      <c r="CQ33" s="129">
        <v>0</v>
      </c>
      <c r="CR33" s="129">
        <v>0</v>
      </c>
      <c r="CS33" s="129">
        <v>0</v>
      </c>
      <c r="CT33" s="129">
        <v>0</v>
      </c>
      <c r="CU33" s="129">
        <v>0</v>
      </c>
      <c r="CV33" s="129">
        <v>0</v>
      </c>
      <c r="CW33" s="129">
        <v>0</v>
      </c>
      <c r="CX33" s="129">
        <v>0</v>
      </c>
      <c r="CY33" s="129">
        <v>0</v>
      </c>
      <c r="CZ33" s="129">
        <v>0</v>
      </c>
      <c r="DA33" s="129">
        <v>0</v>
      </c>
      <c r="DB33" s="129">
        <v>0</v>
      </c>
      <c r="DC33" s="129">
        <v>0</v>
      </c>
      <c r="DD33" s="129">
        <v>0</v>
      </c>
      <c r="DE33" s="129">
        <v>0</v>
      </c>
      <c r="DF33" s="129">
        <v>0</v>
      </c>
      <c r="DG33" s="129">
        <v>0</v>
      </c>
      <c r="DH33" s="129">
        <v>0</v>
      </c>
      <c r="DI33" s="129">
        <v>0</v>
      </c>
      <c r="DJ33" s="129">
        <v>0</v>
      </c>
      <c r="DK33" s="129">
        <v>0</v>
      </c>
      <c r="DL33" s="129">
        <v>0</v>
      </c>
      <c r="DM33" s="129">
        <v>0</v>
      </c>
      <c r="DN33" s="129">
        <v>0</v>
      </c>
      <c r="DO33" s="129">
        <v>0</v>
      </c>
      <c r="DP33" s="129">
        <v>0</v>
      </c>
      <c r="DQ33" s="129">
        <v>0</v>
      </c>
      <c r="DR33" s="129">
        <v>0</v>
      </c>
      <c r="DS33" s="129">
        <v>0</v>
      </c>
      <c r="DT33" s="129">
        <v>0</v>
      </c>
      <c r="DU33" s="129">
        <v>0</v>
      </c>
      <c r="DV33" s="129">
        <v>0</v>
      </c>
      <c r="DW33" s="129">
        <v>0</v>
      </c>
      <c r="DX33" s="129">
        <v>0</v>
      </c>
      <c r="DY33" s="129">
        <v>0</v>
      </c>
      <c r="DZ33" s="129">
        <v>0</v>
      </c>
      <c r="EA33" s="129">
        <v>0</v>
      </c>
      <c r="EB33" s="129">
        <v>0</v>
      </c>
      <c r="EC33" s="129">
        <v>0</v>
      </c>
      <c r="ED33" s="129">
        <v>0</v>
      </c>
      <c r="EE33" s="129">
        <v>0</v>
      </c>
      <c r="EF33" s="129">
        <v>0</v>
      </c>
      <c r="EG33" s="129">
        <v>0</v>
      </c>
      <c r="EH33" s="129">
        <v>0</v>
      </c>
      <c r="EI33" s="129">
        <v>0</v>
      </c>
      <c r="EJ33" s="129">
        <v>0</v>
      </c>
      <c r="EK33" s="129">
        <v>0</v>
      </c>
      <c r="EL33" s="129">
        <v>0</v>
      </c>
      <c r="EM33" s="129">
        <v>0</v>
      </c>
      <c r="EN33" s="129">
        <v>0</v>
      </c>
      <c r="EO33" s="129">
        <v>0</v>
      </c>
      <c r="EP33" s="129">
        <v>0</v>
      </c>
      <c r="EQ33" s="129">
        <v>0</v>
      </c>
      <c r="ER33" s="129">
        <v>0</v>
      </c>
      <c r="ES33" s="129">
        <v>0</v>
      </c>
      <c r="ET33" s="129">
        <v>0</v>
      </c>
      <c r="EU33" s="129">
        <v>0</v>
      </c>
      <c r="EV33" s="129">
        <v>0</v>
      </c>
      <c r="EW33" s="129">
        <v>0</v>
      </c>
      <c r="EX33" s="129">
        <v>0</v>
      </c>
      <c r="EY33" s="129">
        <v>0</v>
      </c>
      <c r="EZ33" s="129">
        <v>0</v>
      </c>
      <c r="FA33" s="129">
        <v>0</v>
      </c>
      <c r="FB33" s="129">
        <v>0</v>
      </c>
      <c r="FC33" s="129">
        <v>0</v>
      </c>
      <c r="FD33" s="129">
        <v>0</v>
      </c>
      <c r="FE33" s="129">
        <v>0</v>
      </c>
      <c r="FF33" s="129">
        <v>0</v>
      </c>
      <c r="FG33" s="129">
        <v>0</v>
      </c>
      <c r="FH33" s="129">
        <v>0</v>
      </c>
      <c r="FI33" s="129">
        <v>0</v>
      </c>
      <c r="FJ33" s="129">
        <v>0</v>
      </c>
      <c r="FK33" s="129">
        <v>0</v>
      </c>
      <c r="FL33" s="129">
        <v>0</v>
      </c>
      <c r="FM33" s="129">
        <v>0</v>
      </c>
      <c r="FN33" s="129">
        <v>0</v>
      </c>
      <c r="FO33" s="129">
        <v>0</v>
      </c>
      <c r="FP33" s="129">
        <v>0</v>
      </c>
      <c r="FQ33" s="129">
        <v>0</v>
      </c>
      <c r="FR33" s="129">
        <v>0</v>
      </c>
      <c r="FS33" s="129">
        <v>0</v>
      </c>
      <c r="FT33" s="129">
        <v>0</v>
      </c>
      <c r="FU33" s="129">
        <v>0</v>
      </c>
      <c r="FV33" s="129">
        <v>0</v>
      </c>
      <c r="FW33" s="129">
        <v>0</v>
      </c>
      <c r="FX33" s="129">
        <v>0</v>
      </c>
      <c r="FY33" s="15"/>
      <c r="FZ33" s="12">
        <f t="shared" si="13"/>
        <v>408</v>
      </c>
      <c r="GA33" s="15"/>
      <c r="GB33" s="12"/>
      <c r="GC33" s="12"/>
      <c r="GD33" s="12"/>
      <c r="GE33" s="12"/>
      <c r="GF33" s="12"/>
      <c r="GG33" s="2"/>
      <c r="GH33" s="2"/>
      <c r="GI33" s="113"/>
      <c r="GJ33" s="113"/>
      <c r="GK33" s="113"/>
      <c r="GL33" s="113"/>
      <c r="GM33" s="113"/>
    </row>
    <row r="34" spans="1:256" x14ac:dyDescent="0.35">
      <c r="A34" s="112" t="s">
        <v>1057</v>
      </c>
      <c r="B34" s="113" t="s">
        <v>1073</v>
      </c>
      <c r="C34" s="129">
        <v>0</v>
      </c>
      <c r="D34" s="129">
        <v>0</v>
      </c>
      <c r="E34" s="129">
        <v>0</v>
      </c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>
        <v>1</v>
      </c>
      <c r="R34" s="129">
        <v>0</v>
      </c>
      <c r="S34" s="129">
        <v>0</v>
      </c>
      <c r="T34" s="129">
        <v>0</v>
      </c>
      <c r="U34" s="129">
        <v>0</v>
      </c>
      <c r="V34" s="129">
        <v>0</v>
      </c>
      <c r="W34" s="129">
        <v>0</v>
      </c>
      <c r="X34" s="129">
        <v>0</v>
      </c>
      <c r="Y34" s="129">
        <v>0</v>
      </c>
      <c r="Z34" s="129">
        <v>0</v>
      </c>
      <c r="AA34" s="129">
        <v>0</v>
      </c>
      <c r="AB34" s="129">
        <v>0</v>
      </c>
      <c r="AC34" s="129">
        <v>0</v>
      </c>
      <c r="AD34" s="129">
        <v>0</v>
      </c>
      <c r="AE34" s="129">
        <v>0</v>
      </c>
      <c r="AF34" s="129">
        <v>0</v>
      </c>
      <c r="AG34" s="129">
        <v>0</v>
      </c>
      <c r="AH34" s="129">
        <v>0</v>
      </c>
      <c r="AI34" s="129">
        <v>0</v>
      </c>
      <c r="AJ34" s="129">
        <v>0</v>
      </c>
      <c r="AK34" s="129">
        <v>0</v>
      </c>
      <c r="AL34" s="129">
        <v>0</v>
      </c>
      <c r="AM34" s="129">
        <v>0</v>
      </c>
      <c r="AN34" s="129">
        <v>0</v>
      </c>
      <c r="AO34" s="129">
        <v>0</v>
      </c>
      <c r="AP34" s="129">
        <v>0</v>
      </c>
      <c r="AQ34" s="129">
        <v>0</v>
      </c>
      <c r="AR34" s="129">
        <v>0</v>
      </c>
      <c r="AS34" s="129">
        <v>0</v>
      </c>
      <c r="AT34" s="129">
        <v>0</v>
      </c>
      <c r="AU34" s="129">
        <v>0</v>
      </c>
      <c r="AV34" s="129">
        <v>0</v>
      </c>
      <c r="AW34" s="129">
        <v>0</v>
      </c>
      <c r="AX34" s="129">
        <v>0</v>
      </c>
      <c r="AY34" s="129">
        <v>0</v>
      </c>
      <c r="AZ34" s="129">
        <v>0</v>
      </c>
      <c r="BA34" s="129">
        <v>0</v>
      </c>
      <c r="BB34" s="129">
        <v>0</v>
      </c>
      <c r="BC34" s="129">
        <v>0</v>
      </c>
      <c r="BD34" s="129">
        <v>0</v>
      </c>
      <c r="BE34" s="129">
        <v>0</v>
      </c>
      <c r="BF34" s="129">
        <v>0</v>
      </c>
      <c r="BG34" s="129">
        <v>0</v>
      </c>
      <c r="BH34" s="129">
        <v>0</v>
      </c>
      <c r="BI34" s="129">
        <v>0</v>
      </c>
      <c r="BJ34" s="129">
        <v>0</v>
      </c>
      <c r="BK34" s="129">
        <v>0</v>
      </c>
      <c r="BL34" s="129">
        <v>0</v>
      </c>
      <c r="BM34" s="129">
        <v>0</v>
      </c>
      <c r="BN34" s="129">
        <v>0</v>
      </c>
      <c r="BO34" s="129">
        <v>0</v>
      </c>
      <c r="BP34" s="129">
        <v>0</v>
      </c>
      <c r="BQ34" s="129">
        <v>0</v>
      </c>
      <c r="BR34" s="129">
        <v>0</v>
      </c>
      <c r="BS34" s="129">
        <v>0</v>
      </c>
      <c r="BT34" s="129">
        <v>0</v>
      </c>
      <c r="BU34" s="129">
        <v>0</v>
      </c>
      <c r="BV34" s="129">
        <v>0</v>
      </c>
      <c r="BW34" s="129">
        <v>0</v>
      </c>
      <c r="BX34" s="129">
        <v>0</v>
      </c>
      <c r="BY34" s="129">
        <v>0</v>
      </c>
      <c r="BZ34" s="129">
        <v>0</v>
      </c>
      <c r="CA34" s="129">
        <v>0</v>
      </c>
      <c r="CB34" s="129">
        <v>0</v>
      </c>
      <c r="CC34" s="129">
        <v>0</v>
      </c>
      <c r="CD34" s="129">
        <v>0</v>
      </c>
      <c r="CE34" s="129">
        <v>0</v>
      </c>
      <c r="CF34" s="129">
        <v>0</v>
      </c>
      <c r="CG34" s="129">
        <v>0</v>
      </c>
      <c r="CH34" s="129">
        <v>0</v>
      </c>
      <c r="CI34" s="129">
        <v>0</v>
      </c>
      <c r="CJ34" s="129">
        <v>0</v>
      </c>
      <c r="CK34" s="129">
        <v>0</v>
      </c>
      <c r="CL34" s="129">
        <v>0</v>
      </c>
      <c r="CM34" s="129">
        <v>0</v>
      </c>
      <c r="CN34" s="129">
        <v>0</v>
      </c>
      <c r="CO34" s="129">
        <v>0</v>
      </c>
      <c r="CP34" s="129">
        <v>0</v>
      </c>
      <c r="CQ34" s="129">
        <v>0</v>
      </c>
      <c r="CR34" s="129">
        <v>0</v>
      </c>
      <c r="CS34" s="129">
        <v>0</v>
      </c>
      <c r="CT34" s="129">
        <v>0</v>
      </c>
      <c r="CU34" s="129">
        <v>0</v>
      </c>
      <c r="CV34" s="129">
        <v>0</v>
      </c>
      <c r="CW34" s="129">
        <v>0</v>
      </c>
      <c r="CX34" s="129">
        <v>0</v>
      </c>
      <c r="CY34" s="129">
        <v>0</v>
      </c>
      <c r="CZ34" s="129">
        <v>0</v>
      </c>
      <c r="DA34" s="129">
        <v>0</v>
      </c>
      <c r="DB34" s="129">
        <v>0</v>
      </c>
      <c r="DC34" s="129">
        <v>0</v>
      </c>
      <c r="DD34" s="129">
        <v>0</v>
      </c>
      <c r="DE34" s="129">
        <v>0</v>
      </c>
      <c r="DF34" s="129">
        <v>0</v>
      </c>
      <c r="DG34" s="129">
        <v>0</v>
      </c>
      <c r="DH34" s="129">
        <v>0</v>
      </c>
      <c r="DI34" s="129">
        <v>0</v>
      </c>
      <c r="DJ34" s="129">
        <v>0</v>
      </c>
      <c r="DK34" s="129">
        <v>0</v>
      </c>
      <c r="DL34" s="129">
        <v>0</v>
      </c>
      <c r="DM34" s="129">
        <v>0</v>
      </c>
      <c r="DN34" s="129">
        <v>0</v>
      </c>
      <c r="DO34" s="129">
        <v>0</v>
      </c>
      <c r="DP34" s="129">
        <v>0</v>
      </c>
      <c r="DQ34" s="129">
        <v>0</v>
      </c>
      <c r="DR34" s="129">
        <v>0</v>
      </c>
      <c r="DS34" s="129">
        <v>0</v>
      </c>
      <c r="DT34" s="129">
        <v>0</v>
      </c>
      <c r="DU34" s="129">
        <v>0</v>
      </c>
      <c r="DV34" s="129">
        <v>0</v>
      </c>
      <c r="DW34" s="129">
        <v>0</v>
      </c>
      <c r="DX34" s="129">
        <v>0</v>
      </c>
      <c r="DY34" s="129">
        <v>0</v>
      </c>
      <c r="DZ34" s="129">
        <v>0</v>
      </c>
      <c r="EA34" s="129">
        <v>0</v>
      </c>
      <c r="EB34" s="129">
        <v>0</v>
      </c>
      <c r="EC34" s="129">
        <v>0</v>
      </c>
      <c r="ED34" s="129">
        <v>0</v>
      </c>
      <c r="EE34" s="129">
        <v>0</v>
      </c>
      <c r="EF34" s="129">
        <v>0</v>
      </c>
      <c r="EG34" s="129">
        <v>0</v>
      </c>
      <c r="EH34" s="129">
        <v>0</v>
      </c>
      <c r="EI34" s="129">
        <v>0</v>
      </c>
      <c r="EJ34" s="129">
        <v>0</v>
      </c>
      <c r="EK34" s="129">
        <v>0</v>
      </c>
      <c r="EL34" s="129">
        <v>0</v>
      </c>
      <c r="EM34" s="129">
        <v>0</v>
      </c>
      <c r="EN34" s="129">
        <v>0</v>
      </c>
      <c r="EO34" s="129">
        <v>0</v>
      </c>
      <c r="EP34" s="129">
        <v>0</v>
      </c>
      <c r="EQ34" s="129">
        <v>0</v>
      </c>
      <c r="ER34" s="129">
        <v>0</v>
      </c>
      <c r="ES34" s="129">
        <v>0</v>
      </c>
      <c r="ET34" s="129">
        <v>0</v>
      </c>
      <c r="EU34" s="129">
        <v>0</v>
      </c>
      <c r="EV34" s="129">
        <v>0</v>
      </c>
      <c r="EW34" s="129">
        <v>0</v>
      </c>
      <c r="EX34" s="129">
        <v>0</v>
      </c>
      <c r="EY34" s="129">
        <v>0</v>
      </c>
      <c r="EZ34" s="129">
        <v>0</v>
      </c>
      <c r="FA34" s="129">
        <v>0</v>
      </c>
      <c r="FB34" s="129">
        <v>0</v>
      </c>
      <c r="FC34" s="129">
        <v>0</v>
      </c>
      <c r="FD34" s="129">
        <v>0</v>
      </c>
      <c r="FE34" s="129">
        <v>0</v>
      </c>
      <c r="FF34" s="129">
        <v>0</v>
      </c>
      <c r="FG34" s="129">
        <v>0</v>
      </c>
      <c r="FH34" s="129">
        <v>0</v>
      </c>
      <c r="FI34" s="129">
        <v>0</v>
      </c>
      <c r="FJ34" s="129">
        <v>0</v>
      </c>
      <c r="FK34" s="129">
        <v>0</v>
      </c>
      <c r="FL34" s="129">
        <v>0</v>
      </c>
      <c r="FM34" s="129">
        <v>0</v>
      </c>
      <c r="FN34" s="129">
        <v>0</v>
      </c>
      <c r="FO34" s="129">
        <v>0</v>
      </c>
      <c r="FP34" s="129">
        <v>0</v>
      </c>
      <c r="FQ34" s="129">
        <v>0</v>
      </c>
      <c r="FR34" s="129">
        <v>0</v>
      </c>
      <c r="FS34" s="129">
        <v>0</v>
      </c>
      <c r="FT34" s="129">
        <v>0</v>
      </c>
      <c r="FU34" s="129">
        <v>0</v>
      </c>
      <c r="FV34" s="129">
        <v>0</v>
      </c>
      <c r="FW34" s="129">
        <v>0</v>
      </c>
      <c r="FX34" s="129">
        <v>0</v>
      </c>
      <c r="FY34" s="15"/>
      <c r="FZ34" s="12">
        <f t="shared" si="13"/>
        <v>1</v>
      </c>
      <c r="GA34" s="15"/>
      <c r="GB34" s="12"/>
      <c r="GC34" s="12"/>
      <c r="GD34" s="12"/>
      <c r="GE34" s="12"/>
      <c r="GF34" s="12"/>
      <c r="GG34" s="2"/>
      <c r="GH34" s="2"/>
      <c r="GI34" s="113"/>
      <c r="GJ34" s="113"/>
      <c r="GK34" s="113"/>
      <c r="GL34" s="113"/>
      <c r="GM34" s="113"/>
    </row>
    <row r="35" spans="1:256" x14ac:dyDescent="0.35">
      <c r="A35" s="112" t="s">
        <v>1072</v>
      </c>
      <c r="B35" s="113" t="s">
        <v>1009</v>
      </c>
      <c r="C35" s="126">
        <v>0</v>
      </c>
      <c r="D35" s="126">
        <v>23</v>
      </c>
      <c r="E35" s="126">
        <v>0</v>
      </c>
      <c r="F35" s="126">
        <v>0</v>
      </c>
      <c r="G35" s="126">
        <v>0</v>
      </c>
      <c r="H35" s="126">
        <v>0</v>
      </c>
      <c r="I35" s="126">
        <v>0</v>
      </c>
      <c r="J35" s="126">
        <v>0</v>
      </c>
      <c r="K35" s="126">
        <v>0</v>
      </c>
      <c r="L35" s="126">
        <v>0</v>
      </c>
      <c r="M35" s="126">
        <v>0</v>
      </c>
      <c r="N35" s="126">
        <v>0</v>
      </c>
      <c r="O35" s="126">
        <v>0</v>
      </c>
      <c r="P35" s="126">
        <v>0</v>
      </c>
      <c r="Q35" s="126">
        <v>0</v>
      </c>
      <c r="R35" s="126">
        <v>0</v>
      </c>
      <c r="S35" s="126">
        <v>0</v>
      </c>
      <c r="T35" s="126">
        <v>0</v>
      </c>
      <c r="U35" s="126">
        <v>0</v>
      </c>
      <c r="V35" s="126">
        <v>0</v>
      </c>
      <c r="W35" s="126">
        <v>0</v>
      </c>
      <c r="X35" s="126">
        <v>0</v>
      </c>
      <c r="Y35" s="126">
        <v>0</v>
      </c>
      <c r="Z35" s="126">
        <v>0</v>
      </c>
      <c r="AA35" s="126">
        <v>0</v>
      </c>
      <c r="AB35" s="126">
        <v>0</v>
      </c>
      <c r="AC35" s="126">
        <v>0</v>
      </c>
      <c r="AD35" s="126">
        <v>0</v>
      </c>
      <c r="AE35" s="126">
        <v>0</v>
      </c>
      <c r="AF35" s="126">
        <v>0</v>
      </c>
      <c r="AG35" s="126">
        <v>0</v>
      </c>
      <c r="AH35" s="126">
        <v>0</v>
      </c>
      <c r="AI35" s="126">
        <v>0</v>
      </c>
      <c r="AJ35" s="126">
        <v>0</v>
      </c>
      <c r="AK35" s="126">
        <v>0</v>
      </c>
      <c r="AL35" s="126">
        <v>0</v>
      </c>
      <c r="AM35" s="126">
        <v>0</v>
      </c>
      <c r="AN35" s="126">
        <v>0</v>
      </c>
      <c r="AO35" s="126">
        <v>0</v>
      </c>
      <c r="AP35" s="126">
        <v>0</v>
      </c>
      <c r="AQ35" s="126">
        <v>0</v>
      </c>
      <c r="AR35" s="126">
        <v>0</v>
      </c>
      <c r="AS35" s="126">
        <v>0</v>
      </c>
      <c r="AT35" s="126">
        <v>0</v>
      </c>
      <c r="AU35" s="126">
        <v>0</v>
      </c>
      <c r="AV35" s="126">
        <v>0</v>
      </c>
      <c r="AW35" s="126">
        <v>0</v>
      </c>
      <c r="AX35" s="126">
        <v>0</v>
      </c>
      <c r="AY35" s="126">
        <v>0</v>
      </c>
      <c r="AZ35" s="126">
        <v>0</v>
      </c>
      <c r="BA35" s="126">
        <v>0</v>
      </c>
      <c r="BB35" s="126">
        <v>0</v>
      </c>
      <c r="BC35" s="126">
        <v>0</v>
      </c>
      <c r="BD35" s="126">
        <v>0</v>
      </c>
      <c r="BE35" s="126">
        <v>0</v>
      </c>
      <c r="BF35" s="126">
        <v>0</v>
      </c>
      <c r="BG35" s="126">
        <v>0</v>
      </c>
      <c r="BH35" s="126">
        <v>0</v>
      </c>
      <c r="BI35" s="126">
        <v>0</v>
      </c>
      <c r="BJ35" s="126">
        <v>0</v>
      </c>
      <c r="BK35" s="126">
        <v>0</v>
      </c>
      <c r="BL35" s="126">
        <v>0</v>
      </c>
      <c r="BM35" s="126">
        <v>0</v>
      </c>
      <c r="BN35" s="126">
        <v>0</v>
      </c>
      <c r="BO35" s="126">
        <v>0</v>
      </c>
      <c r="BP35" s="126">
        <v>0</v>
      </c>
      <c r="BQ35" s="126">
        <v>0</v>
      </c>
      <c r="BR35" s="126">
        <v>0</v>
      </c>
      <c r="BS35" s="126">
        <v>0</v>
      </c>
      <c r="BT35" s="126">
        <v>0</v>
      </c>
      <c r="BU35" s="126">
        <v>0</v>
      </c>
      <c r="BV35" s="126">
        <v>0</v>
      </c>
      <c r="BW35" s="126">
        <v>0</v>
      </c>
      <c r="BX35" s="126">
        <v>0</v>
      </c>
      <c r="BY35" s="126">
        <v>0</v>
      </c>
      <c r="BZ35" s="126">
        <v>0</v>
      </c>
      <c r="CA35" s="126">
        <v>0</v>
      </c>
      <c r="CB35" s="126">
        <v>0</v>
      </c>
      <c r="CC35" s="126">
        <v>0</v>
      </c>
      <c r="CD35" s="126">
        <v>0</v>
      </c>
      <c r="CE35" s="126">
        <v>0</v>
      </c>
      <c r="CF35" s="126">
        <v>0</v>
      </c>
      <c r="CG35" s="126">
        <v>0</v>
      </c>
      <c r="CH35" s="126">
        <v>0</v>
      </c>
      <c r="CI35" s="126">
        <v>0</v>
      </c>
      <c r="CJ35" s="126">
        <v>0</v>
      </c>
      <c r="CK35" s="126">
        <v>0</v>
      </c>
      <c r="CL35" s="126">
        <v>0</v>
      </c>
      <c r="CM35" s="126">
        <v>0</v>
      </c>
      <c r="CN35" s="126">
        <v>0</v>
      </c>
      <c r="CO35" s="126">
        <v>0</v>
      </c>
      <c r="CP35" s="126">
        <v>0</v>
      </c>
      <c r="CQ35" s="126">
        <v>0</v>
      </c>
      <c r="CR35" s="126">
        <v>0</v>
      </c>
      <c r="CS35" s="126">
        <v>0</v>
      </c>
      <c r="CT35" s="126">
        <v>0</v>
      </c>
      <c r="CU35" s="126">
        <v>0</v>
      </c>
      <c r="CV35" s="126">
        <v>0</v>
      </c>
      <c r="CW35" s="126">
        <v>0</v>
      </c>
      <c r="CX35" s="126">
        <v>0</v>
      </c>
      <c r="CY35" s="126">
        <v>0</v>
      </c>
      <c r="CZ35" s="126">
        <v>0</v>
      </c>
      <c r="DA35" s="126">
        <v>0</v>
      </c>
      <c r="DB35" s="126">
        <v>0</v>
      </c>
      <c r="DC35" s="126">
        <v>0</v>
      </c>
      <c r="DD35" s="126">
        <v>0</v>
      </c>
      <c r="DE35" s="126">
        <v>0</v>
      </c>
      <c r="DF35" s="126">
        <v>0</v>
      </c>
      <c r="DG35" s="126">
        <v>0</v>
      </c>
      <c r="DH35" s="126">
        <v>0</v>
      </c>
      <c r="DI35" s="126">
        <v>0</v>
      </c>
      <c r="DJ35" s="126">
        <v>0</v>
      </c>
      <c r="DK35" s="126">
        <v>0</v>
      </c>
      <c r="DL35" s="126">
        <v>0</v>
      </c>
      <c r="DM35" s="126">
        <v>0</v>
      </c>
      <c r="DN35" s="126">
        <v>0</v>
      </c>
      <c r="DO35" s="126">
        <v>0</v>
      </c>
      <c r="DP35" s="126">
        <v>0</v>
      </c>
      <c r="DQ35" s="126">
        <v>0</v>
      </c>
      <c r="DR35" s="126">
        <v>0</v>
      </c>
      <c r="DS35" s="126">
        <v>0</v>
      </c>
      <c r="DT35" s="126">
        <v>0</v>
      </c>
      <c r="DU35" s="126">
        <v>0</v>
      </c>
      <c r="DV35" s="126">
        <v>0</v>
      </c>
      <c r="DW35" s="126">
        <v>0</v>
      </c>
      <c r="DX35" s="126">
        <v>0</v>
      </c>
      <c r="DY35" s="126">
        <v>0</v>
      </c>
      <c r="DZ35" s="126">
        <v>0</v>
      </c>
      <c r="EA35" s="126">
        <v>0</v>
      </c>
      <c r="EB35" s="126">
        <v>0</v>
      </c>
      <c r="EC35" s="126">
        <v>0</v>
      </c>
      <c r="ED35" s="126">
        <v>0</v>
      </c>
      <c r="EE35" s="126">
        <v>0</v>
      </c>
      <c r="EF35" s="126">
        <v>0</v>
      </c>
      <c r="EG35" s="126">
        <v>0</v>
      </c>
      <c r="EH35" s="126">
        <v>0</v>
      </c>
      <c r="EI35" s="126">
        <v>0</v>
      </c>
      <c r="EJ35" s="126">
        <v>0</v>
      </c>
      <c r="EK35" s="126">
        <v>0</v>
      </c>
      <c r="EL35" s="126">
        <v>0</v>
      </c>
      <c r="EM35" s="126">
        <v>0</v>
      </c>
      <c r="EN35" s="126">
        <v>0</v>
      </c>
      <c r="EO35" s="126">
        <v>0</v>
      </c>
      <c r="EP35" s="126">
        <v>0</v>
      </c>
      <c r="EQ35" s="126">
        <v>0</v>
      </c>
      <c r="ER35" s="126">
        <v>0</v>
      </c>
      <c r="ES35" s="126">
        <v>0</v>
      </c>
      <c r="ET35" s="126">
        <v>0</v>
      </c>
      <c r="EU35" s="126">
        <v>0</v>
      </c>
      <c r="EV35" s="126">
        <v>0</v>
      </c>
      <c r="EW35" s="126">
        <v>0</v>
      </c>
      <c r="EX35" s="126">
        <v>0</v>
      </c>
      <c r="EY35" s="126">
        <v>0</v>
      </c>
      <c r="EZ35" s="126">
        <v>0</v>
      </c>
      <c r="FA35" s="126">
        <v>0</v>
      </c>
      <c r="FB35" s="126">
        <v>0</v>
      </c>
      <c r="FC35" s="126">
        <v>0</v>
      </c>
      <c r="FD35" s="126">
        <v>0</v>
      </c>
      <c r="FE35" s="126">
        <v>0</v>
      </c>
      <c r="FF35" s="126">
        <v>0</v>
      </c>
      <c r="FG35" s="126">
        <v>0</v>
      </c>
      <c r="FH35" s="126">
        <v>0</v>
      </c>
      <c r="FI35" s="126">
        <v>0</v>
      </c>
      <c r="FJ35" s="126">
        <v>0</v>
      </c>
      <c r="FK35" s="126">
        <v>0</v>
      </c>
      <c r="FL35" s="126">
        <v>0</v>
      </c>
      <c r="FM35" s="126">
        <v>0</v>
      </c>
      <c r="FN35" s="126">
        <v>0</v>
      </c>
      <c r="FO35" s="126">
        <v>0</v>
      </c>
      <c r="FP35" s="126">
        <v>0</v>
      </c>
      <c r="FQ35" s="126">
        <v>0</v>
      </c>
      <c r="FR35" s="126">
        <v>0</v>
      </c>
      <c r="FS35" s="126">
        <v>0</v>
      </c>
      <c r="FT35" s="126">
        <v>0</v>
      </c>
      <c r="FU35" s="126">
        <v>0</v>
      </c>
      <c r="FV35" s="126">
        <v>0</v>
      </c>
      <c r="FW35" s="126">
        <v>0</v>
      </c>
      <c r="FX35" s="126">
        <v>0</v>
      </c>
      <c r="FY35" s="12"/>
      <c r="FZ35" s="12">
        <f t="shared" si="13"/>
        <v>23</v>
      </c>
      <c r="GA35" s="12"/>
      <c r="GB35" s="12"/>
      <c r="GC35" s="12"/>
      <c r="GD35" s="12"/>
      <c r="GE35" s="12"/>
      <c r="GF35" s="12"/>
      <c r="GG35" s="2"/>
      <c r="GH35" s="2"/>
      <c r="GI35" s="113"/>
      <c r="GJ35" s="113"/>
      <c r="GK35" s="113"/>
      <c r="GL35" s="113"/>
      <c r="GM35" s="113"/>
    </row>
    <row r="36" spans="1:256" x14ac:dyDescent="0.35">
      <c r="A36" s="112" t="s">
        <v>1058</v>
      </c>
      <c r="B36" s="113" t="s">
        <v>1035</v>
      </c>
      <c r="C36" s="126">
        <v>0</v>
      </c>
      <c r="D36" s="126">
        <v>77.400000000000091</v>
      </c>
      <c r="E36" s="126">
        <v>19.700000000000045</v>
      </c>
      <c r="F36" s="126">
        <v>21.799999999999955</v>
      </c>
      <c r="G36" s="126">
        <v>0</v>
      </c>
      <c r="H36" s="126">
        <v>0</v>
      </c>
      <c r="I36" s="126">
        <v>0</v>
      </c>
      <c r="J36" s="126">
        <v>0</v>
      </c>
      <c r="K36" s="126">
        <v>0</v>
      </c>
      <c r="L36" s="126">
        <v>0</v>
      </c>
      <c r="M36" s="126">
        <v>0</v>
      </c>
      <c r="N36" s="126">
        <v>0</v>
      </c>
      <c r="O36" s="126">
        <v>0</v>
      </c>
      <c r="P36" s="126">
        <v>0</v>
      </c>
      <c r="Q36" s="126">
        <v>29.099999999999994</v>
      </c>
      <c r="R36" s="126">
        <v>0</v>
      </c>
      <c r="S36" s="126">
        <v>0</v>
      </c>
      <c r="T36" s="126">
        <v>0</v>
      </c>
      <c r="U36" s="126">
        <v>0</v>
      </c>
      <c r="V36" s="126">
        <v>0</v>
      </c>
      <c r="W36" s="126">
        <v>0</v>
      </c>
      <c r="X36" s="126">
        <v>0</v>
      </c>
      <c r="Y36" s="126">
        <v>0</v>
      </c>
      <c r="Z36" s="126">
        <v>0</v>
      </c>
      <c r="AA36" s="126">
        <v>0</v>
      </c>
      <c r="AB36" s="126">
        <v>0</v>
      </c>
      <c r="AC36" s="126">
        <v>0</v>
      </c>
      <c r="AD36" s="126">
        <v>0</v>
      </c>
      <c r="AE36" s="126">
        <v>0</v>
      </c>
      <c r="AF36" s="126">
        <v>0</v>
      </c>
      <c r="AG36" s="126">
        <v>0</v>
      </c>
      <c r="AH36" s="126">
        <v>0</v>
      </c>
      <c r="AI36" s="126">
        <v>0</v>
      </c>
      <c r="AJ36" s="126">
        <v>0</v>
      </c>
      <c r="AK36" s="126">
        <v>0</v>
      </c>
      <c r="AL36" s="126">
        <v>0</v>
      </c>
      <c r="AM36" s="126">
        <v>0</v>
      </c>
      <c r="AN36" s="126">
        <v>0</v>
      </c>
      <c r="AO36" s="126">
        <v>0</v>
      </c>
      <c r="AP36" s="126">
        <v>0</v>
      </c>
      <c r="AQ36" s="126">
        <v>0</v>
      </c>
      <c r="AR36" s="126">
        <v>19.799999999999955</v>
      </c>
      <c r="AS36" s="126">
        <v>7.3000000000000114</v>
      </c>
      <c r="AT36" s="126">
        <v>0</v>
      </c>
      <c r="AU36" s="126">
        <v>0</v>
      </c>
      <c r="AV36" s="126">
        <v>0</v>
      </c>
      <c r="AW36" s="126">
        <v>0</v>
      </c>
      <c r="AX36" s="126">
        <v>0</v>
      </c>
      <c r="AY36" s="126">
        <v>0</v>
      </c>
      <c r="AZ36" s="126">
        <v>0</v>
      </c>
      <c r="BA36" s="126">
        <v>0</v>
      </c>
      <c r="BB36" s="126">
        <v>0</v>
      </c>
      <c r="BC36" s="126">
        <v>70.299999999999955</v>
      </c>
      <c r="BD36" s="126">
        <v>0</v>
      </c>
      <c r="BE36" s="126">
        <v>0</v>
      </c>
      <c r="BF36" s="126">
        <v>0</v>
      </c>
      <c r="BG36" s="126">
        <v>0</v>
      </c>
      <c r="BH36" s="126">
        <v>0</v>
      </c>
      <c r="BI36" s="126">
        <v>0</v>
      </c>
      <c r="BJ36" s="126">
        <v>0</v>
      </c>
      <c r="BK36" s="126">
        <v>0</v>
      </c>
      <c r="BL36" s="126">
        <v>0</v>
      </c>
      <c r="BM36" s="126">
        <v>0</v>
      </c>
      <c r="BN36" s="126">
        <v>0</v>
      </c>
      <c r="BO36" s="126">
        <v>0</v>
      </c>
      <c r="BP36" s="126">
        <v>0</v>
      </c>
      <c r="BQ36" s="126">
        <v>60.5</v>
      </c>
      <c r="BR36" s="126">
        <v>0</v>
      </c>
      <c r="BS36" s="126">
        <v>0</v>
      </c>
      <c r="BT36" s="126">
        <v>0</v>
      </c>
      <c r="BU36" s="126">
        <v>0</v>
      </c>
      <c r="BV36" s="126">
        <v>0</v>
      </c>
      <c r="BW36" s="126">
        <v>0</v>
      </c>
      <c r="BX36" s="126">
        <v>0</v>
      </c>
      <c r="BY36" s="126">
        <v>0</v>
      </c>
      <c r="BZ36" s="126">
        <v>0</v>
      </c>
      <c r="CA36" s="126">
        <v>0</v>
      </c>
      <c r="CB36" s="126">
        <v>7.7999999999999545</v>
      </c>
      <c r="CC36" s="126">
        <v>0</v>
      </c>
      <c r="CD36" s="126">
        <v>0</v>
      </c>
      <c r="CE36" s="126">
        <v>0</v>
      </c>
      <c r="CF36" s="126">
        <v>0</v>
      </c>
      <c r="CG36" s="126">
        <v>0</v>
      </c>
      <c r="CH36" s="126">
        <v>0</v>
      </c>
      <c r="CI36" s="126">
        <v>0</v>
      </c>
      <c r="CJ36" s="126">
        <v>0</v>
      </c>
      <c r="CK36" s="126">
        <v>4.6999999999999886</v>
      </c>
      <c r="CL36" s="126">
        <v>0</v>
      </c>
      <c r="CM36" s="126">
        <v>0</v>
      </c>
      <c r="CN36" s="126">
        <v>55.400000000000091</v>
      </c>
      <c r="CO36" s="126">
        <v>0</v>
      </c>
      <c r="CP36" s="126">
        <v>0</v>
      </c>
      <c r="CQ36" s="126">
        <v>0</v>
      </c>
      <c r="CR36" s="126">
        <v>0</v>
      </c>
      <c r="CS36" s="126">
        <v>0</v>
      </c>
      <c r="CT36" s="126">
        <v>0</v>
      </c>
      <c r="CU36" s="126">
        <v>0</v>
      </c>
      <c r="CV36" s="126">
        <v>0</v>
      </c>
      <c r="CW36" s="126">
        <v>0</v>
      </c>
      <c r="CX36" s="126">
        <v>0</v>
      </c>
      <c r="CY36" s="126">
        <v>0</v>
      </c>
      <c r="CZ36" s="126">
        <v>0</v>
      </c>
      <c r="DA36" s="126">
        <v>0</v>
      </c>
      <c r="DB36" s="126">
        <v>0</v>
      </c>
      <c r="DC36" s="126">
        <v>0</v>
      </c>
      <c r="DD36" s="126">
        <v>0</v>
      </c>
      <c r="DE36" s="126">
        <v>0</v>
      </c>
      <c r="DF36" s="126">
        <v>15.799999999999997</v>
      </c>
      <c r="DG36" s="126">
        <v>0</v>
      </c>
      <c r="DH36" s="126">
        <v>0</v>
      </c>
      <c r="DI36" s="126">
        <v>14.799999999999997</v>
      </c>
      <c r="DJ36" s="126">
        <v>0</v>
      </c>
      <c r="DK36" s="126">
        <v>0</v>
      </c>
      <c r="DL36" s="126">
        <v>0</v>
      </c>
      <c r="DM36" s="126">
        <v>0</v>
      </c>
      <c r="DN36" s="126">
        <v>0</v>
      </c>
      <c r="DO36" s="126">
        <v>0</v>
      </c>
      <c r="DP36" s="126">
        <v>0</v>
      </c>
      <c r="DQ36" s="126">
        <v>0</v>
      </c>
      <c r="DR36" s="126">
        <v>0</v>
      </c>
      <c r="DS36" s="126">
        <v>0</v>
      </c>
      <c r="DT36" s="126">
        <v>0</v>
      </c>
      <c r="DU36" s="126">
        <v>0</v>
      </c>
      <c r="DV36" s="126">
        <v>0</v>
      </c>
      <c r="DW36" s="126">
        <v>0</v>
      </c>
      <c r="DX36" s="126">
        <v>0</v>
      </c>
      <c r="DY36" s="126">
        <v>0</v>
      </c>
      <c r="DZ36" s="126">
        <v>0</v>
      </c>
      <c r="EA36" s="126">
        <v>0</v>
      </c>
      <c r="EB36" s="126">
        <v>0</v>
      </c>
      <c r="EC36" s="126">
        <v>0</v>
      </c>
      <c r="ED36" s="126">
        <v>0</v>
      </c>
      <c r="EE36" s="126">
        <v>0</v>
      </c>
      <c r="EF36" s="126">
        <v>0</v>
      </c>
      <c r="EG36" s="126">
        <v>0</v>
      </c>
      <c r="EH36" s="126">
        <v>0</v>
      </c>
      <c r="EI36" s="126">
        <v>0</v>
      </c>
      <c r="EJ36" s="126">
        <v>0</v>
      </c>
      <c r="EK36" s="126">
        <v>0</v>
      </c>
      <c r="EL36" s="126">
        <v>0</v>
      </c>
      <c r="EM36" s="126">
        <v>0</v>
      </c>
      <c r="EN36" s="126">
        <v>0</v>
      </c>
      <c r="EO36" s="126">
        <v>0</v>
      </c>
      <c r="EP36" s="126">
        <v>0</v>
      </c>
      <c r="EQ36" s="126">
        <v>0</v>
      </c>
      <c r="ER36" s="126">
        <v>0</v>
      </c>
      <c r="ES36" s="126">
        <v>0</v>
      </c>
      <c r="ET36" s="126">
        <v>0</v>
      </c>
      <c r="EU36" s="126">
        <v>0</v>
      </c>
      <c r="EV36" s="126">
        <v>0</v>
      </c>
      <c r="EW36" s="126">
        <v>0</v>
      </c>
      <c r="EX36" s="126">
        <v>0</v>
      </c>
      <c r="EY36" s="126">
        <v>0</v>
      </c>
      <c r="EZ36" s="126">
        <v>0</v>
      </c>
      <c r="FA36" s="126">
        <v>0</v>
      </c>
      <c r="FB36" s="126">
        <v>0</v>
      </c>
      <c r="FC36" s="126">
        <v>0</v>
      </c>
      <c r="FD36" s="126">
        <v>0</v>
      </c>
      <c r="FE36" s="126">
        <v>0</v>
      </c>
      <c r="FF36" s="126">
        <v>0</v>
      </c>
      <c r="FG36" s="126">
        <v>0</v>
      </c>
      <c r="FH36" s="126">
        <v>0</v>
      </c>
      <c r="FI36" s="126">
        <v>0</v>
      </c>
      <c r="FJ36" s="126">
        <v>0</v>
      </c>
      <c r="FK36" s="126">
        <v>0</v>
      </c>
      <c r="FL36" s="126">
        <v>0</v>
      </c>
      <c r="FM36" s="126">
        <v>0</v>
      </c>
      <c r="FN36" s="126">
        <v>0</v>
      </c>
      <c r="FO36" s="126">
        <v>0</v>
      </c>
      <c r="FP36" s="126">
        <v>0</v>
      </c>
      <c r="FQ36" s="126">
        <v>0</v>
      </c>
      <c r="FR36" s="126">
        <v>0</v>
      </c>
      <c r="FS36" s="126">
        <v>0</v>
      </c>
      <c r="FT36" s="126">
        <v>0</v>
      </c>
      <c r="FU36" s="126">
        <v>0</v>
      </c>
      <c r="FV36" s="126">
        <v>0</v>
      </c>
      <c r="FW36" s="126">
        <v>0</v>
      </c>
      <c r="FX36" s="126">
        <v>0</v>
      </c>
      <c r="FY36" s="12"/>
      <c r="FZ36" s="12">
        <f t="shared" si="13"/>
        <v>404.40000000000003</v>
      </c>
      <c r="GA36" s="12"/>
      <c r="GB36" s="12"/>
      <c r="GC36" s="12"/>
      <c r="GD36" s="12"/>
      <c r="GE36" s="12"/>
      <c r="GF36" s="12"/>
      <c r="GG36" s="2"/>
      <c r="GH36" s="2"/>
      <c r="GI36" s="113"/>
      <c r="GJ36" s="113"/>
      <c r="GK36" s="113"/>
      <c r="GL36" s="113"/>
      <c r="GM36" s="113"/>
    </row>
    <row r="37" spans="1:256" x14ac:dyDescent="0.35">
      <c r="A37" s="112"/>
      <c r="B37" s="113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  <c r="BI37" s="126"/>
      <c r="BJ37" s="126"/>
      <c r="BK37" s="126"/>
      <c r="BL37" s="126"/>
      <c r="BM37" s="126"/>
      <c r="BN37" s="126"/>
      <c r="BO37" s="126"/>
      <c r="BP37" s="126"/>
      <c r="BQ37" s="126"/>
      <c r="BR37" s="126"/>
      <c r="BS37" s="126"/>
      <c r="BT37" s="126"/>
      <c r="BU37" s="126"/>
      <c r="BV37" s="126"/>
      <c r="BW37" s="126"/>
      <c r="BX37" s="126"/>
      <c r="BY37" s="126"/>
      <c r="BZ37" s="126"/>
      <c r="CA37" s="126"/>
      <c r="CB37" s="126"/>
      <c r="CC37" s="126"/>
      <c r="CD37" s="126"/>
      <c r="CE37" s="126"/>
      <c r="CF37" s="126"/>
      <c r="CG37" s="126"/>
      <c r="CH37" s="126"/>
      <c r="CI37" s="126"/>
      <c r="CJ37" s="126"/>
      <c r="CK37" s="126"/>
      <c r="CL37" s="126"/>
      <c r="CM37" s="126"/>
      <c r="CN37" s="126"/>
      <c r="CO37" s="126"/>
      <c r="CP37" s="126"/>
      <c r="CQ37" s="126"/>
      <c r="CR37" s="126"/>
      <c r="CS37" s="126"/>
      <c r="CT37" s="126"/>
      <c r="CU37" s="126"/>
      <c r="CV37" s="126"/>
      <c r="CW37" s="126"/>
      <c r="CX37" s="126"/>
      <c r="CY37" s="126"/>
      <c r="CZ37" s="126"/>
      <c r="DA37" s="126"/>
      <c r="DB37" s="126"/>
      <c r="DC37" s="126"/>
      <c r="DD37" s="126"/>
      <c r="DE37" s="126"/>
      <c r="DF37" s="126"/>
      <c r="DG37" s="126"/>
      <c r="DH37" s="126"/>
      <c r="DI37" s="126"/>
      <c r="DJ37" s="126"/>
      <c r="DK37" s="126"/>
      <c r="DL37" s="126"/>
      <c r="DM37" s="126"/>
      <c r="DN37" s="126"/>
      <c r="DO37" s="126"/>
      <c r="DP37" s="126"/>
      <c r="DQ37" s="126"/>
      <c r="DR37" s="126"/>
      <c r="DS37" s="126"/>
      <c r="DT37" s="126"/>
      <c r="DU37" s="126"/>
      <c r="DV37" s="126"/>
      <c r="DW37" s="126"/>
      <c r="DX37" s="126"/>
      <c r="DY37" s="126"/>
      <c r="DZ37" s="126"/>
      <c r="EA37" s="126"/>
      <c r="EB37" s="126"/>
      <c r="EC37" s="126"/>
      <c r="ED37" s="126"/>
      <c r="EE37" s="126"/>
      <c r="EF37" s="126"/>
      <c r="EG37" s="126"/>
      <c r="EH37" s="126"/>
      <c r="EI37" s="126"/>
      <c r="EJ37" s="126"/>
      <c r="EK37" s="126"/>
      <c r="EL37" s="126"/>
      <c r="EM37" s="126"/>
      <c r="EN37" s="126"/>
      <c r="EO37" s="126"/>
      <c r="EP37" s="126"/>
      <c r="EQ37" s="126"/>
      <c r="ER37" s="126"/>
      <c r="ES37" s="126"/>
      <c r="ET37" s="126"/>
      <c r="EU37" s="126"/>
      <c r="EV37" s="126"/>
      <c r="EW37" s="126"/>
      <c r="EX37" s="126"/>
      <c r="EY37" s="126"/>
      <c r="EZ37" s="126"/>
      <c r="FA37" s="126"/>
      <c r="FB37" s="126"/>
      <c r="FC37" s="126"/>
      <c r="FD37" s="126"/>
      <c r="FE37" s="126"/>
      <c r="FF37" s="126"/>
      <c r="FG37" s="126"/>
      <c r="FH37" s="126"/>
      <c r="FI37" s="126"/>
      <c r="FJ37" s="126"/>
      <c r="FK37" s="126"/>
      <c r="FL37" s="126"/>
      <c r="FM37" s="126"/>
      <c r="FN37" s="126"/>
      <c r="FO37" s="126"/>
      <c r="FP37" s="126"/>
      <c r="FQ37" s="126"/>
      <c r="FR37" s="126"/>
      <c r="FS37" s="126"/>
      <c r="FT37" s="126"/>
      <c r="FU37" s="126"/>
      <c r="FV37" s="126"/>
      <c r="FW37" s="126"/>
      <c r="FX37" s="126"/>
      <c r="FY37" s="12"/>
      <c r="FZ37" s="12"/>
      <c r="GA37" s="12"/>
      <c r="GB37" s="12"/>
      <c r="GC37" s="12"/>
      <c r="GD37" s="12"/>
      <c r="GE37" s="12"/>
      <c r="GF37" s="12"/>
      <c r="GG37" s="2"/>
      <c r="GH37" s="2"/>
      <c r="GI37" s="113"/>
      <c r="GJ37" s="113"/>
      <c r="GK37" s="113"/>
      <c r="GL37" s="113"/>
      <c r="GM37" s="113"/>
    </row>
    <row r="38" spans="1:256" x14ac:dyDescent="0.35">
      <c r="A38" s="112"/>
      <c r="B38" s="113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136"/>
      <c r="BB38" s="136"/>
      <c r="BC38" s="136"/>
      <c r="BD38" s="136"/>
      <c r="BE38" s="136"/>
      <c r="BF38" s="136"/>
      <c r="BG38" s="136"/>
      <c r="BH38" s="136"/>
      <c r="BI38" s="136"/>
      <c r="BJ38" s="136"/>
      <c r="BK38" s="136"/>
      <c r="BL38" s="136"/>
      <c r="BM38" s="136"/>
      <c r="BN38" s="136"/>
      <c r="BO38" s="136"/>
      <c r="BP38" s="136"/>
      <c r="BQ38" s="136"/>
      <c r="BR38" s="136"/>
      <c r="BS38" s="136"/>
      <c r="BT38" s="136"/>
      <c r="BU38" s="136"/>
      <c r="BV38" s="136"/>
      <c r="BW38" s="136"/>
      <c r="BX38" s="136"/>
      <c r="BY38" s="136"/>
      <c r="BZ38" s="136"/>
      <c r="CA38" s="136"/>
      <c r="CB38" s="136"/>
      <c r="CC38" s="136"/>
      <c r="CD38" s="136"/>
      <c r="CE38" s="136"/>
      <c r="CF38" s="136"/>
      <c r="CG38" s="136"/>
      <c r="CH38" s="136"/>
      <c r="CI38" s="136"/>
      <c r="CJ38" s="136"/>
      <c r="CK38" s="136"/>
      <c r="CL38" s="136"/>
      <c r="CM38" s="136"/>
      <c r="CN38" s="136"/>
      <c r="CO38" s="136"/>
      <c r="CP38" s="136"/>
      <c r="CQ38" s="136"/>
      <c r="CR38" s="136"/>
      <c r="CS38" s="136"/>
      <c r="CT38" s="136"/>
      <c r="CU38" s="136"/>
      <c r="CV38" s="136"/>
      <c r="CW38" s="136"/>
      <c r="CX38" s="136"/>
      <c r="CY38" s="136"/>
      <c r="CZ38" s="136"/>
      <c r="DA38" s="136"/>
      <c r="DB38" s="136"/>
      <c r="DC38" s="136"/>
      <c r="DD38" s="136"/>
      <c r="DE38" s="136"/>
      <c r="DF38" s="136"/>
      <c r="DG38" s="136"/>
      <c r="DH38" s="136"/>
      <c r="DI38" s="136"/>
      <c r="DJ38" s="136"/>
      <c r="DK38" s="136"/>
      <c r="DL38" s="136"/>
      <c r="DM38" s="136"/>
      <c r="DN38" s="136"/>
      <c r="DO38" s="136"/>
      <c r="DP38" s="136"/>
      <c r="DQ38" s="136"/>
      <c r="DR38" s="136"/>
      <c r="DS38" s="136"/>
      <c r="DT38" s="136"/>
      <c r="DU38" s="136"/>
      <c r="DV38" s="136"/>
      <c r="DW38" s="136"/>
      <c r="DX38" s="136"/>
      <c r="DY38" s="136"/>
      <c r="DZ38" s="136"/>
      <c r="EA38" s="136"/>
      <c r="EB38" s="136"/>
      <c r="EC38" s="136"/>
      <c r="ED38" s="136"/>
      <c r="EE38" s="136"/>
      <c r="EF38" s="136"/>
      <c r="EG38" s="136"/>
      <c r="EH38" s="136"/>
      <c r="EI38" s="136"/>
      <c r="EJ38" s="136"/>
      <c r="EK38" s="136"/>
      <c r="EL38" s="136"/>
      <c r="EM38" s="136"/>
      <c r="EN38" s="136"/>
      <c r="EO38" s="136"/>
      <c r="EP38" s="136"/>
      <c r="EQ38" s="136"/>
      <c r="ER38" s="136"/>
      <c r="ES38" s="136"/>
      <c r="ET38" s="136"/>
      <c r="EU38" s="136"/>
      <c r="EV38" s="136"/>
      <c r="EW38" s="136"/>
      <c r="EX38" s="136"/>
      <c r="EY38" s="136"/>
      <c r="EZ38" s="136"/>
      <c r="FA38" s="136"/>
      <c r="FB38" s="136"/>
      <c r="FC38" s="136"/>
      <c r="FD38" s="136"/>
      <c r="FE38" s="136"/>
      <c r="FF38" s="136"/>
      <c r="FG38" s="136"/>
      <c r="FH38" s="136"/>
      <c r="FI38" s="136"/>
      <c r="FJ38" s="136"/>
      <c r="FK38" s="136"/>
      <c r="FL38" s="136"/>
      <c r="FM38" s="136"/>
      <c r="FN38" s="136"/>
      <c r="FO38" s="136"/>
      <c r="FP38" s="136"/>
      <c r="FQ38" s="136"/>
      <c r="FR38" s="136"/>
      <c r="FS38" s="136"/>
      <c r="FT38" s="136"/>
      <c r="FU38" s="136"/>
      <c r="FV38" s="136"/>
      <c r="FW38" s="136"/>
      <c r="FX38" s="136"/>
      <c r="FY38" s="12"/>
      <c r="FZ38" s="12"/>
      <c r="GA38" s="12"/>
      <c r="GB38" s="12"/>
      <c r="GC38" s="12"/>
      <c r="GD38" s="12"/>
      <c r="GE38" s="12"/>
      <c r="GF38" s="12"/>
      <c r="GG38" s="2"/>
      <c r="GH38" s="2"/>
      <c r="GI38" s="113"/>
      <c r="GJ38" s="113"/>
      <c r="GK38" s="113"/>
      <c r="GL38" s="113"/>
      <c r="GM38" s="113"/>
    </row>
    <row r="39" spans="1:256" s="151" customFormat="1" x14ac:dyDescent="0.35">
      <c r="A39" s="113"/>
      <c r="B39" s="147" t="s">
        <v>451</v>
      </c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  <c r="BX39" s="148"/>
      <c r="BY39" s="148"/>
      <c r="BZ39" s="148"/>
      <c r="CA39" s="148"/>
      <c r="CB39" s="148"/>
      <c r="CC39" s="148"/>
      <c r="CD39" s="148"/>
      <c r="CE39" s="148"/>
      <c r="CF39" s="148"/>
      <c r="CG39" s="148"/>
      <c r="CH39" s="148"/>
      <c r="CI39" s="148"/>
      <c r="CJ39" s="148"/>
      <c r="CK39" s="148"/>
      <c r="CL39" s="148"/>
      <c r="CM39" s="148"/>
      <c r="CN39" s="148"/>
      <c r="CO39" s="148"/>
      <c r="CP39" s="148"/>
      <c r="CQ39" s="148"/>
      <c r="CR39" s="148"/>
      <c r="CS39" s="148"/>
      <c r="CT39" s="148"/>
      <c r="CU39" s="148"/>
      <c r="CV39" s="148"/>
      <c r="CW39" s="148"/>
      <c r="CX39" s="148"/>
      <c r="CY39" s="148"/>
      <c r="CZ39" s="148"/>
      <c r="DA39" s="148"/>
      <c r="DB39" s="148"/>
      <c r="DC39" s="148"/>
      <c r="DD39" s="148"/>
      <c r="DE39" s="148"/>
      <c r="DF39" s="148"/>
      <c r="DG39" s="148"/>
      <c r="DH39" s="148"/>
      <c r="DI39" s="148"/>
      <c r="DJ39" s="148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48"/>
      <c r="FK39" s="148"/>
      <c r="FL39" s="148"/>
      <c r="FM39" s="148"/>
      <c r="FN39" s="148"/>
      <c r="FO39" s="148"/>
      <c r="FP39" s="148"/>
      <c r="FQ39" s="148"/>
      <c r="FR39" s="148"/>
      <c r="FS39" s="148"/>
      <c r="FT39" s="148"/>
      <c r="FU39" s="148"/>
      <c r="FV39" s="148"/>
      <c r="FW39" s="148"/>
      <c r="FX39" s="148"/>
      <c r="FY39" s="2"/>
      <c r="FZ39" s="33"/>
      <c r="GA39" s="35"/>
      <c r="GB39" s="12"/>
      <c r="GC39" s="12"/>
      <c r="GD39" s="12"/>
      <c r="GE39" s="12"/>
      <c r="GF39" s="12"/>
      <c r="GG39" s="2"/>
      <c r="GH39" s="2"/>
      <c r="GI39" s="113"/>
      <c r="GJ39" s="113"/>
      <c r="GK39" s="113"/>
      <c r="GL39" s="113"/>
      <c r="GM39" s="113"/>
      <c r="GN39" s="150"/>
      <c r="GO39" s="150"/>
      <c r="GP39" s="150"/>
      <c r="GQ39" s="150"/>
      <c r="GR39" s="150"/>
      <c r="GS39" s="150"/>
      <c r="GT39" s="150"/>
      <c r="GU39" s="150"/>
      <c r="GV39" s="150"/>
      <c r="GW39" s="150"/>
      <c r="GX39" s="150"/>
      <c r="GY39" s="150"/>
      <c r="GZ39" s="150"/>
      <c r="HA39" s="150"/>
      <c r="HB39" s="150"/>
      <c r="HC39" s="150"/>
      <c r="HD39" s="150"/>
      <c r="HE39" s="150"/>
      <c r="HF39" s="150"/>
      <c r="HG39" s="150"/>
      <c r="HH39" s="150"/>
      <c r="HI39" s="150"/>
      <c r="HJ39" s="150"/>
      <c r="HK39" s="150"/>
      <c r="HL39" s="150"/>
      <c r="HM39" s="150"/>
      <c r="HN39" s="150"/>
      <c r="HO39" s="150"/>
      <c r="HP39" s="150"/>
      <c r="HQ39" s="150"/>
      <c r="HR39" s="150"/>
      <c r="HS39" s="150"/>
      <c r="HT39" s="150"/>
      <c r="HU39" s="150"/>
      <c r="HV39" s="150"/>
      <c r="HW39" s="150"/>
      <c r="HX39" s="150"/>
      <c r="HY39" s="150"/>
      <c r="HZ39" s="150"/>
      <c r="IA39" s="150"/>
      <c r="IB39" s="150"/>
      <c r="IC39" s="150"/>
      <c r="ID39" s="150"/>
      <c r="IE39" s="150"/>
      <c r="IF39" s="150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  <c r="IV39" s="107"/>
    </row>
    <row r="40" spans="1:256" x14ac:dyDescent="0.35">
      <c r="A40" s="152" t="s">
        <v>1058</v>
      </c>
      <c r="B40" s="149" t="s">
        <v>659</v>
      </c>
      <c r="C40" s="153">
        <v>2560686.85</v>
      </c>
      <c r="D40" s="154">
        <v>5893861.0700000003</v>
      </c>
      <c r="E40" s="154">
        <v>1533589.31</v>
      </c>
      <c r="F40" s="154">
        <v>8621939.0800000001</v>
      </c>
      <c r="G40" s="154">
        <v>607002.37</v>
      </c>
      <c r="H40" s="154">
        <v>55490.34</v>
      </c>
      <c r="I40" s="154">
        <v>1650259.9</v>
      </c>
      <c r="J40" s="154">
        <v>547848.93999999994</v>
      </c>
      <c r="K40" s="154">
        <v>149089.71</v>
      </c>
      <c r="L40" s="154">
        <v>1508705.62</v>
      </c>
      <c r="M40" s="154">
        <v>497059.11</v>
      </c>
      <c r="N40" s="154">
        <v>13016108.810000001</v>
      </c>
      <c r="O40" s="154">
        <v>5532329.25</v>
      </c>
      <c r="P40" s="154">
        <v>88257.72</v>
      </c>
      <c r="Q40" s="154">
        <v>9691721</v>
      </c>
      <c r="R40" s="154">
        <v>107971.01</v>
      </c>
      <c r="S40" s="154">
        <v>1090460.56</v>
      </c>
      <c r="T40" s="154">
        <v>8030.7</v>
      </c>
      <c r="U40" s="154">
        <v>72131.58</v>
      </c>
      <c r="V40" s="154">
        <v>88788.87</v>
      </c>
      <c r="W40" s="154">
        <v>18955.97</v>
      </c>
      <c r="X40" s="154">
        <v>26336.28</v>
      </c>
      <c r="Y40" s="154">
        <v>141119.24</v>
      </c>
      <c r="Z40" s="154">
        <v>64405.89</v>
      </c>
      <c r="AA40" s="154">
        <v>7031649.9000000004</v>
      </c>
      <c r="AB40" s="154">
        <v>13084314.060000001</v>
      </c>
      <c r="AC40" s="154">
        <v>755081.04</v>
      </c>
      <c r="AD40" s="154">
        <v>788299.15</v>
      </c>
      <c r="AE40" s="154">
        <v>62608.6</v>
      </c>
      <c r="AF40" s="154">
        <v>99519.48</v>
      </c>
      <c r="AG40" s="155">
        <v>342263</v>
      </c>
      <c r="AH40" s="154">
        <v>167760.49</v>
      </c>
      <c r="AI40" s="154">
        <v>57733.29</v>
      </c>
      <c r="AJ40" s="154">
        <v>143887.04000000001</v>
      </c>
      <c r="AK40" s="154">
        <v>51657.68</v>
      </c>
      <c r="AL40" s="154">
        <v>140572.76</v>
      </c>
      <c r="AM40" s="154">
        <v>112017.04</v>
      </c>
      <c r="AN40" s="154">
        <v>534213.55000000005</v>
      </c>
      <c r="AO40" s="154">
        <v>1789029.78</v>
      </c>
      <c r="AP40" s="154">
        <v>37511674.450000003</v>
      </c>
      <c r="AQ40" s="154">
        <v>117578.77</v>
      </c>
      <c r="AR40" s="154">
        <v>20939020.390000001</v>
      </c>
      <c r="AS40" s="154">
        <v>3102494.63</v>
      </c>
      <c r="AT40" s="154">
        <v>1165025.0900000001</v>
      </c>
      <c r="AU40" s="154">
        <v>199381.71</v>
      </c>
      <c r="AV40" s="154">
        <v>170342.12</v>
      </c>
      <c r="AW40" s="154">
        <v>116296.69</v>
      </c>
      <c r="AX40" s="154">
        <v>84285.96</v>
      </c>
      <c r="AY40" s="154">
        <v>137273.78</v>
      </c>
      <c r="AZ40" s="154">
        <v>1582169.7</v>
      </c>
      <c r="BA40" s="154">
        <v>2390410.06</v>
      </c>
      <c r="BB40" s="154">
        <v>507446.07</v>
      </c>
      <c r="BC40" s="154">
        <v>8608146.8300000001</v>
      </c>
      <c r="BD40" s="154">
        <v>1380661.41</v>
      </c>
      <c r="BE40" s="154">
        <v>465282.08</v>
      </c>
      <c r="BF40" s="154">
        <v>7512114.3899999997</v>
      </c>
      <c r="BG40" s="154">
        <v>128664.05</v>
      </c>
      <c r="BH40" s="154">
        <v>189864.58</v>
      </c>
      <c r="BI40" s="154">
        <v>72393.7</v>
      </c>
      <c r="BJ40" s="154">
        <v>1999682.04</v>
      </c>
      <c r="BK40" s="154">
        <v>3680646.98</v>
      </c>
      <c r="BL40" s="154">
        <v>17783.759999999998</v>
      </c>
      <c r="BM40" s="154">
        <v>98110.03</v>
      </c>
      <c r="BN40" s="154">
        <v>1169134.1200000001</v>
      </c>
      <c r="BO40" s="154">
        <v>384843.3</v>
      </c>
      <c r="BP40" s="154">
        <v>238915.94</v>
      </c>
      <c r="BQ40" s="154">
        <v>2221039.2200000002</v>
      </c>
      <c r="BR40" s="154">
        <v>599679.81000000006</v>
      </c>
      <c r="BS40" s="154">
        <v>319211.21999999997</v>
      </c>
      <c r="BT40" s="154">
        <v>165924.15</v>
      </c>
      <c r="BU40" s="154">
        <v>96214.02</v>
      </c>
      <c r="BV40" s="154">
        <v>775400.17</v>
      </c>
      <c r="BW40" s="154">
        <v>881978.83</v>
      </c>
      <c r="BX40" s="154">
        <v>94147.65</v>
      </c>
      <c r="BY40" s="154">
        <v>328469.07</v>
      </c>
      <c r="BZ40" s="154">
        <v>94435.42</v>
      </c>
      <c r="CA40" s="154">
        <v>369516.28</v>
      </c>
      <c r="CB40" s="154">
        <v>25092860.210000001</v>
      </c>
      <c r="CC40" s="154">
        <v>6719.14</v>
      </c>
      <c r="CD40" s="154">
        <v>92314.27</v>
      </c>
      <c r="CE40" s="154">
        <v>121704.85</v>
      </c>
      <c r="CF40" s="154">
        <v>86249.11</v>
      </c>
      <c r="CG40" s="154">
        <v>62583.839999999997</v>
      </c>
      <c r="CH40" s="154">
        <v>31013.25</v>
      </c>
      <c r="CI40" s="154">
        <v>258674.55</v>
      </c>
      <c r="CJ40" s="154">
        <v>426066.47</v>
      </c>
      <c r="CK40" s="154">
        <v>1750071.31</v>
      </c>
      <c r="CL40" s="154">
        <v>245364.2</v>
      </c>
      <c r="CM40" s="154">
        <v>191892.09</v>
      </c>
      <c r="CN40" s="154">
        <v>8815625.7400000002</v>
      </c>
      <c r="CO40" s="154">
        <v>5549747.4500000002</v>
      </c>
      <c r="CP40" s="154">
        <v>770993.74</v>
      </c>
      <c r="CQ40" s="154">
        <v>416736.65</v>
      </c>
      <c r="CR40" s="154">
        <v>78141.490000000005</v>
      </c>
      <c r="CS40" s="154">
        <v>240994.83</v>
      </c>
      <c r="CT40" s="154">
        <v>91274.86</v>
      </c>
      <c r="CU40" s="154">
        <v>53855.1</v>
      </c>
      <c r="CV40" s="154">
        <v>41708.230000000003</v>
      </c>
      <c r="CW40" s="113">
        <v>176440.45</v>
      </c>
      <c r="CX40" s="154">
        <v>236614.89</v>
      </c>
      <c r="CY40" s="154">
        <v>20968.009999999998</v>
      </c>
      <c r="CZ40" s="154">
        <v>758934.99</v>
      </c>
      <c r="DA40" s="154">
        <v>161197.35</v>
      </c>
      <c r="DB40" s="154">
        <v>124091.36</v>
      </c>
      <c r="DC40" s="154">
        <v>157117.60999999999</v>
      </c>
      <c r="DD40" s="154">
        <v>87319.42</v>
      </c>
      <c r="DE40" s="154">
        <v>230376.64</v>
      </c>
      <c r="DF40" s="154">
        <v>7931372.8899999997</v>
      </c>
      <c r="DG40" s="154">
        <v>142288.07</v>
      </c>
      <c r="DH40" s="154">
        <v>973344.63</v>
      </c>
      <c r="DI40" s="154">
        <v>1314255.48</v>
      </c>
      <c r="DJ40" s="154">
        <v>163354.1</v>
      </c>
      <c r="DK40" s="154">
        <v>90233.65</v>
      </c>
      <c r="DL40" s="154">
        <v>2704099.51</v>
      </c>
      <c r="DM40" s="154">
        <v>80754.929999999993</v>
      </c>
      <c r="DN40" s="154">
        <v>617000.51</v>
      </c>
      <c r="DO40" s="154">
        <v>788407.76</v>
      </c>
      <c r="DP40" s="154">
        <v>62459.3</v>
      </c>
      <c r="DQ40" s="154">
        <v>497654.79</v>
      </c>
      <c r="DR40" s="154">
        <v>371954.19</v>
      </c>
      <c r="DS40" s="154">
        <v>221168.19</v>
      </c>
      <c r="DT40" s="154">
        <v>56709.85</v>
      </c>
      <c r="DU40" s="154">
        <v>128077.61</v>
      </c>
      <c r="DV40" s="154">
        <v>51103.51</v>
      </c>
      <c r="DW40" s="154">
        <v>114371.26</v>
      </c>
      <c r="DX40" s="154">
        <v>148269.19</v>
      </c>
      <c r="DY40" s="154">
        <v>246747.81</v>
      </c>
      <c r="DZ40" s="154">
        <v>425356.04</v>
      </c>
      <c r="EA40" s="154">
        <v>700118.12</v>
      </c>
      <c r="EB40" s="154">
        <v>256195.04</v>
      </c>
      <c r="EC40" s="154">
        <v>113432.63</v>
      </c>
      <c r="ED40" s="154">
        <v>711930.54</v>
      </c>
      <c r="EE40" s="154">
        <v>67348.02</v>
      </c>
      <c r="EF40" s="154">
        <v>336479.58</v>
      </c>
      <c r="EG40" s="154">
        <v>116568.87</v>
      </c>
      <c r="EH40" s="154">
        <v>52622.38</v>
      </c>
      <c r="EI40" s="154">
        <v>3203402.36</v>
      </c>
      <c r="EJ40" s="154">
        <v>2293388.59</v>
      </c>
      <c r="EK40" s="154">
        <v>133472.82999999999</v>
      </c>
      <c r="EL40" s="154">
        <v>87668.64</v>
      </c>
      <c r="EM40" s="154">
        <v>287432.94</v>
      </c>
      <c r="EN40" s="154">
        <v>276609.03000000003</v>
      </c>
      <c r="EO40" s="154">
        <v>115921.81</v>
      </c>
      <c r="EP40" s="154">
        <v>211442.66</v>
      </c>
      <c r="EQ40" s="154">
        <v>943823.96</v>
      </c>
      <c r="ER40" s="154">
        <v>210772.92</v>
      </c>
      <c r="ES40" s="154">
        <v>234274.46</v>
      </c>
      <c r="ET40" s="154">
        <v>130038.67</v>
      </c>
      <c r="EU40" s="154">
        <v>176769.81</v>
      </c>
      <c r="EV40" s="154">
        <v>75842.8</v>
      </c>
      <c r="EW40" s="154">
        <v>319722.75</v>
      </c>
      <c r="EX40" s="154">
        <v>21080.99</v>
      </c>
      <c r="EY40" s="154">
        <v>109249.08</v>
      </c>
      <c r="EZ40" s="154">
        <v>96378.18</v>
      </c>
      <c r="FA40" s="154">
        <v>1752049.95</v>
      </c>
      <c r="FB40" s="155">
        <v>337716.29</v>
      </c>
      <c r="FC40" s="154">
        <v>899627.18</v>
      </c>
      <c r="FD40" s="154">
        <v>161761.99</v>
      </c>
      <c r="FE40" s="154">
        <v>69042.38</v>
      </c>
      <c r="FF40" s="154">
        <v>73860.83</v>
      </c>
      <c r="FG40" s="154">
        <v>87094.12</v>
      </c>
      <c r="FH40" s="154">
        <v>113911.19</v>
      </c>
      <c r="FI40" s="154">
        <v>713196.77</v>
      </c>
      <c r="FJ40" s="154">
        <v>972386.27</v>
      </c>
      <c r="FK40" s="154">
        <v>939801.96</v>
      </c>
      <c r="FL40" s="154">
        <v>2258274.66</v>
      </c>
      <c r="FM40" s="154">
        <v>928178.88</v>
      </c>
      <c r="FN40" s="154">
        <v>3326474.74</v>
      </c>
      <c r="FO40" s="155">
        <v>828285.09</v>
      </c>
      <c r="FP40" s="154">
        <v>721678.08</v>
      </c>
      <c r="FQ40" s="154">
        <v>416551.92</v>
      </c>
      <c r="FR40" s="154">
        <v>279396.44</v>
      </c>
      <c r="FS40" s="154">
        <v>97661.47</v>
      </c>
      <c r="FT40" s="155">
        <v>96720.17</v>
      </c>
      <c r="FU40" s="154">
        <v>339889.24</v>
      </c>
      <c r="FV40" s="154">
        <v>211677.84</v>
      </c>
      <c r="FW40" s="154">
        <v>49670.92</v>
      </c>
      <c r="FX40" s="154">
        <v>39112.400000000001</v>
      </c>
      <c r="FY40" s="35"/>
      <c r="FZ40" s="33">
        <f>SUM(C40:FX40)</f>
        <v>269151058.32000005</v>
      </c>
      <c r="GA40" s="2"/>
      <c r="GB40" s="35"/>
      <c r="GC40" s="35"/>
      <c r="GD40" s="35"/>
      <c r="GE40" s="35"/>
      <c r="GF40" s="35"/>
      <c r="GG40" s="35"/>
      <c r="GH40" s="35"/>
      <c r="GI40" s="149"/>
      <c r="GJ40" s="149"/>
      <c r="GK40" s="149"/>
      <c r="GL40" s="149"/>
      <c r="GM40" s="149"/>
    </row>
    <row r="41" spans="1:256" x14ac:dyDescent="0.35">
      <c r="A41" s="152" t="s">
        <v>1059</v>
      </c>
      <c r="B41" s="113" t="s">
        <v>660</v>
      </c>
      <c r="C41" s="156">
        <v>1243601606.6496468</v>
      </c>
      <c r="D41" s="155">
        <v>4362497362.8374462</v>
      </c>
      <c r="E41" s="155">
        <v>1281818241.7459588</v>
      </c>
      <c r="F41" s="155">
        <v>3316753183.6381764</v>
      </c>
      <c r="G41" s="155">
        <v>414637600.97463906</v>
      </c>
      <c r="H41" s="155">
        <v>148095276.45343465</v>
      </c>
      <c r="I41" s="155">
        <v>1216514183.5107453</v>
      </c>
      <c r="J41" s="155">
        <v>198877786.88383758</v>
      </c>
      <c r="K41" s="155">
        <v>52322497.726102397</v>
      </c>
      <c r="L41" s="155">
        <v>927862976.89382482</v>
      </c>
      <c r="M41" s="155">
        <v>357500658.41083831</v>
      </c>
      <c r="N41" s="155">
        <v>9900081864.9537354</v>
      </c>
      <c r="O41" s="155">
        <v>2688657824.1936374</v>
      </c>
      <c r="P41" s="155">
        <v>58824331.473843291</v>
      </c>
      <c r="Q41" s="155">
        <v>6338300343.1981106</v>
      </c>
      <c r="R41" s="155">
        <v>77055929.21583958</v>
      </c>
      <c r="S41" s="155">
        <v>624572849.02052844</v>
      </c>
      <c r="T41" s="155">
        <v>27983732.006148435</v>
      </c>
      <c r="U41" s="155">
        <v>32670481.572587337</v>
      </c>
      <c r="V41" s="155">
        <v>37363539.304090485</v>
      </c>
      <c r="W41" s="155">
        <v>7121192.4849271663</v>
      </c>
      <c r="X41" s="155">
        <v>19201084.018010464</v>
      </c>
      <c r="Y41" s="155">
        <v>77188740.651597694</v>
      </c>
      <c r="Z41" s="155">
        <v>28271419.743515182</v>
      </c>
      <c r="AA41" s="155">
        <v>5341316780.5814934</v>
      </c>
      <c r="AB41" s="155">
        <v>10044762501.799801</v>
      </c>
      <c r="AC41" s="155">
        <v>460891812.19642395</v>
      </c>
      <c r="AD41" s="155">
        <v>521192498.95087504</v>
      </c>
      <c r="AE41" s="155">
        <v>47189694.100847311</v>
      </c>
      <c r="AF41" s="155">
        <v>88492525.749152884</v>
      </c>
      <c r="AG41" s="155">
        <v>379237719.96896118</v>
      </c>
      <c r="AH41" s="155">
        <v>47280400.857504427</v>
      </c>
      <c r="AI41" s="155">
        <v>12240768.607177576</v>
      </c>
      <c r="AJ41" s="155">
        <v>41173803.973182067</v>
      </c>
      <c r="AK41" s="155">
        <v>71163745.175423145</v>
      </c>
      <c r="AL41" s="155">
        <v>96122037.42707628</v>
      </c>
      <c r="AM41" s="155">
        <v>65002504.733970933</v>
      </c>
      <c r="AN41" s="155">
        <v>182999918.20326889</v>
      </c>
      <c r="AO41" s="155">
        <v>586585194.12159026</v>
      </c>
      <c r="AP41" s="155">
        <v>27482090981.294785</v>
      </c>
      <c r="AQ41" s="155">
        <v>92696436.543065622</v>
      </c>
      <c r="AR41" s="155">
        <v>11551013173.565487</v>
      </c>
      <c r="AS41" s="155">
        <v>5158330790.6717453</v>
      </c>
      <c r="AT41" s="155">
        <v>459594116.02811003</v>
      </c>
      <c r="AU41" s="155">
        <v>80091364.615828961</v>
      </c>
      <c r="AV41" s="155">
        <v>49984762.347154453</v>
      </c>
      <c r="AW41" s="155">
        <v>43285777.381530046</v>
      </c>
      <c r="AX41" s="155">
        <v>32987675.723150883</v>
      </c>
      <c r="AY41" s="155">
        <v>65485615.451817669</v>
      </c>
      <c r="AZ41" s="155">
        <v>1102908720.2632251</v>
      </c>
      <c r="BA41" s="155">
        <v>965673356.1210568</v>
      </c>
      <c r="BB41" s="155">
        <v>280021135.02786601</v>
      </c>
      <c r="BC41" s="155">
        <v>4595757885.2092972</v>
      </c>
      <c r="BD41" s="155">
        <v>597442312.6401242</v>
      </c>
      <c r="BE41" s="155">
        <v>210720006.06041855</v>
      </c>
      <c r="BF41" s="155">
        <v>3103877733.4325323</v>
      </c>
      <c r="BG41" s="155">
        <v>73542668.289479315</v>
      </c>
      <c r="BH41" s="155">
        <v>85528566.587978989</v>
      </c>
      <c r="BI41" s="155">
        <v>57437253.33844988</v>
      </c>
      <c r="BJ41" s="155">
        <v>1034883525.8110571</v>
      </c>
      <c r="BK41" s="155">
        <v>1955167531.2286768</v>
      </c>
      <c r="BL41" s="155">
        <v>9035230.004770346</v>
      </c>
      <c r="BM41" s="155">
        <v>48143342.335851751</v>
      </c>
      <c r="BN41" s="155">
        <v>410445958.73082203</v>
      </c>
      <c r="BO41" s="155">
        <v>220157750.90849704</v>
      </c>
      <c r="BP41" s="155">
        <v>105667930.01995474</v>
      </c>
      <c r="BQ41" s="155">
        <v>2131652436.2727599</v>
      </c>
      <c r="BR41" s="155">
        <v>901539014.39666963</v>
      </c>
      <c r="BS41" s="155">
        <v>640625027.51293635</v>
      </c>
      <c r="BT41" s="155">
        <v>471750882.07582849</v>
      </c>
      <c r="BU41" s="155">
        <v>179459845.46343201</v>
      </c>
      <c r="BV41" s="155">
        <v>1456175101.959085</v>
      </c>
      <c r="BW41" s="155">
        <v>1233451230.9942861</v>
      </c>
      <c r="BX41" s="155">
        <v>64862365.417251438</v>
      </c>
      <c r="BY41" s="155">
        <v>133928173.36848345</v>
      </c>
      <c r="BZ41" s="155">
        <v>43523517.010726683</v>
      </c>
      <c r="CA41" s="155">
        <v>113612086.79963569</v>
      </c>
      <c r="CB41" s="155">
        <v>15431059752.704048</v>
      </c>
      <c r="CC41" s="155">
        <v>20974051.784950342</v>
      </c>
      <c r="CD41" s="155">
        <v>19709595.117423899</v>
      </c>
      <c r="CE41" s="155">
        <v>47799440.413593933</v>
      </c>
      <c r="CF41" s="155">
        <v>35758282.242941238</v>
      </c>
      <c r="CG41" s="155">
        <v>28614881.336912602</v>
      </c>
      <c r="CH41" s="155">
        <v>19320024.382206008</v>
      </c>
      <c r="CI41" s="155">
        <v>128951937.6903066</v>
      </c>
      <c r="CJ41" s="155">
        <v>395912034.19515449</v>
      </c>
      <c r="CK41" s="155">
        <v>1831648854.4073534</v>
      </c>
      <c r="CL41" s="155">
        <v>261004975.54474634</v>
      </c>
      <c r="CM41" s="155">
        <v>243316636.15034533</v>
      </c>
      <c r="CN41" s="155">
        <v>5452135240.7675171</v>
      </c>
      <c r="CO41" s="155">
        <v>3415603573.255415</v>
      </c>
      <c r="CP41" s="155">
        <v>664347034.32507992</v>
      </c>
      <c r="CQ41" s="155">
        <v>164954112.16799194</v>
      </c>
      <c r="CR41" s="155">
        <v>83138382.849898696</v>
      </c>
      <c r="CS41" s="155">
        <v>58314122.055316418</v>
      </c>
      <c r="CT41" s="155">
        <v>47381306.393195629</v>
      </c>
      <c r="CU41" s="155">
        <v>19830026.117392983</v>
      </c>
      <c r="CV41" s="155">
        <v>27194547.935918164</v>
      </c>
      <c r="CW41" s="155">
        <v>67086436.22082933</v>
      </c>
      <c r="CX41" s="155">
        <v>90388451.550803453</v>
      </c>
      <c r="CY41" s="155">
        <v>7008095.700592503</v>
      </c>
      <c r="CZ41" s="155">
        <v>273039614.17804974</v>
      </c>
      <c r="DA41" s="155">
        <v>50191875.941980541</v>
      </c>
      <c r="DB41" s="155">
        <v>49713241.879327476</v>
      </c>
      <c r="DC41" s="155">
        <v>56571583.685375407</v>
      </c>
      <c r="DD41" s="155">
        <v>246134458.42487204</v>
      </c>
      <c r="DE41" s="155">
        <v>161615079.2033743</v>
      </c>
      <c r="DF41" s="155">
        <v>3126523853.0730629</v>
      </c>
      <c r="DG41" s="155">
        <v>64207199.094811767</v>
      </c>
      <c r="DH41" s="155">
        <v>405333652.83414197</v>
      </c>
      <c r="DI41" s="155">
        <v>560095135.80778515</v>
      </c>
      <c r="DJ41" s="155">
        <v>75468939.71241501</v>
      </c>
      <c r="DK41" s="155">
        <v>67761464.662420139</v>
      </c>
      <c r="DL41" s="155">
        <v>963033600.1552639</v>
      </c>
      <c r="DM41" s="155">
        <v>30207963.096321456</v>
      </c>
      <c r="DN41" s="155">
        <v>281484461.78141403</v>
      </c>
      <c r="DO41" s="155">
        <v>395138534.0698427</v>
      </c>
      <c r="DP41" s="155">
        <v>36441556.649806038</v>
      </c>
      <c r="DQ41" s="155">
        <v>392987366.34227288</v>
      </c>
      <c r="DR41" s="155">
        <v>99027897.513264656</v>
      </c>
      <c r="DS41" s="155">
        <v>46640623.658919454</v>
      </c>
      <c r="DT41" s="155">
        <v>12681035.77275067</v>
      </c>
      <c r="DU41" s="155">
        <v>32073394.248723976</v>
      </c>
      <c r="DV41" s="155">
        <v>10165800.929390807</v>
      </c>
      <c r="DW41" s="155">
        <v>21816788.458494209</v>
      </c>
      <c r="DX41" s="155">
        <v>114152850.45104373</v>
      </c>
      <c r="DY41" s="155">
        <v>219707479.48383415</v>
      </c>
      <c r="DZ41" s="155">
        <v>263171593.85385132</v>
      </c>
      <c r="EA41" s="155">
        <v>674075546.54063344</v>
      </c>
      <c r="EB41" s="155">
        <v>86986684.925858214</v>
      </c>
      <c r="EC41" s="155">
        <v>38519291.163867205</v>
      </c>
      <c r="ED41" s="155">
        <v>5699749727.8319006</v>
      </c>
      <c r="EE41" s="155">
        <v>18924743.23873312</v>
      </c>
      <c r="EF41" s="155">
        <v>106644572.29979819</v>
      </c>
      <c r="EG41" s="155">
        <v>31287684.384104524</v>
      </c>
      <c r="EH41" s="155">
        <v>15061431.78931107</v>
      </c>
      <c r="EI41" s="155">
        <v>1479493197.949744</v>
      </c>
      <c r="EJ41" s="155">
        <v>1154841778.545696</v>
      </c>
      <c r="EK41" s="155">
        <v>486375719.65006649</v>
      </c>
      <c r="EL41" s="155">
        <v>264370238.80045506</v>
      </c>
      <c r="EM41" s="155">
        <v>135881384.91703942</v>
      </c>
      <c r="EN41" s="155">
        <v>87550154.000631541</v>
      </c>
      <c r="EO41" s="155">
        <v>46780287.722274326</v>
      </c>
      <c r="EP41" s="155">
        <v>172701266.79436207</v>
      </c>
      <c r="EQ41" s="155">
        <v>2119589693.2760887</v>
      </c>
      <c r="ER41" s="155">
        <v>165466361.01151448</v>
      </c>
      <c r="ES41" s="155">
        <v>36686541.794511683</v>
      </c>
      <c r="ET41" s="155">
        <v>49808371.331810758</v>
      </c>
      <c r="EU41" s="155">
        <v>46758172.633222021</v>
      </c>
      <c r="EV41" s="155">
        <v>77931972.664746255</v>
      </c>
      <c r="EW41" s="155">
        <v>1421265974.079175</v>
      </c>
      <c r="EX41" s="155">
        <v>59807141.595943436</v>
      </c>
      <c r="EY41" s="155">
        <v>40435932.07372874</v>
      </c>
      <c r="EZ41" s="155">
        <v>32314676.654557437</v>
      </c>
      <c r="FA41" s="155">
        <v>3754647482.8082423</v>
      </c>
      <c r="FB41" s="155">
        <v>408625166.91441143</v>
      </c>
      <c r="FC41" s="155">
        <v>464961798.46041834</v>
      </c>
      <c r="FD41" s="155">
        <v>55259106.179588892</v>
      </c>
      <c r="FE41" s="155">
        <v>31287303.647305395</v>
      </c>
      <c r="FF41" s="155">
        <v>24084763.222299851</v>
      </c>
      <c r="FG41" s="155">
        <v>34179035.98026561</v>
      </c>
      <c r="FH41" s="155">
        <v>37423292.638262548</v>
      </c>
      <c r="FI41" s="155">
        <v>1348521627.0442333</v>
      </c>
      <c r="FJ41" s="155">
        <v>806430877.8879925</v>
      </c>
      <c r="FK41" s="155">
        <v>2210689231.6474605</v>
      </c>
      <c r="FL41" s="155">
        <v>1886145326.2210112</v>
      </c>
      <c r="FM41" s="155">
        <v>1312739316.8814142</v>
      </c>
      <c r="FN41" s="155">
        <v>2402682950.0232449</v>
      </c>
      <c r="FO41" s="155">
        <v>3788321054.1683092</v>
      </c>
      <c r="FP41" s="155">
        <v>1062974259.4676495</v>
      </c>
      <c r="FQ41" s="155">
        <v>879018793.16125596</v>
      </c>
      <c r="FR41" s="155">
        <v>466160330.75492889</v>
      </c>
      <c r="FS41" s="155">
        <v>514575641.00514281</v>
      </c>
      <c r="FT41" s="155">
        <v>559134161.85164225</v>
      </c>
      <c r="FU41" s="155">
        <v>154690426.67526165</v>
      </c>
      <c r="FV41" s="155">
        <v>132163135.137032</v>
      </c>
      <c r="FW41" s="155">
        <v>17264791.640953675</v>
      </c>
      <c r="FX41" s="155">
        <v>16213038.171744477</v>
      </c>
      <c r="FY41" s="35"/>
      <c r="FZ41" s="35">
        <f>SUM(C41:FX41)</f>
        <v>192200318194.44434</v>
      </c>
      <c r="GA41" s="35"/>
      <c r="GB41" s="35"/>
      <c r="GC41" s="35"/>
      <c r="GD41" s="35"/>
      <c r="GE41" s="35"/>
      <c r="GF41" s="35"/>
      <c r="GG41" s="2"/>
      <c r="GH41" s="2"/>
      <c r="GI41" s="113"/>
      <c r="GJ41" s="113"/>
      <c r="GK41" s="113"/>
      <c r="GL41" s="113"/>
      <c r="GM41" s="113"/>
    </row>
    <row r="42" spans="1:256" x14ac:dyDescent="0.35">
      <c r="A42" s="152" t="s">
        <v>452</v>
      </c>
      <c r="B42" s="135" t="s">
        <v>1079</v>
      </c>
      <c r="C42" s="157">
        <v>27</v>
      </c>
      <c r="D42" s="158">
        <v>27</v>
      </c>
      <c r="E42" s="158">
        <v>27</v>
      </c>
      <c r="F42" s="158">
        <v>27</v>
      </c>
      <c r="G42" s="158">
        <v>25.265000000000001</v>
      </c>
      <c r="H42" s="158">
        <v>27</v>
      </c>
      <c r="I42" s="158">
        <v>27</v>
      </c>
      <c r="J42" s="158">
        <v>27</v>
      </c>
      <c r="K42" s="158">
        <v>27</v>
      </c>
      <c r="L42" s="158">
        <v>26.895</v>
      </c>
      <c r="M42" s="158">
        <v>25.946999999999999</v>
      </c>
      <c r="N42" s="158">
        <v>18.756</v>
      </c>
      <c r="O42" s="158">
        <v>27</v>
      </c>
      <c r="P42" s="158">
        <v>27</v>
      </c>
      <c r="Q42" s="158">
        <v>27</v>
      </c>
      <c r="R42" s="158">
        <v>27</v>
      </c>
      <c r="S42" s="158">
        <v>26.013999999999999</v>
      </c>
      <c r="T42" s="158">
        <v>24.300999999999998</v>
      </c>
      <c r="U42" s="158">
        <v>23.800999999999998</v>
      </c>
      <c r="V42" s="158">
        <v>27</v>
      </c>
      <c r="W42" s="158">
        <v>27</v>
      </c>
      <c r="X42" s="158">
        <v>15.755999999999998</v>
      </c>
      <c r="Y42" s="158">
        <v>24.498000000000001</v>
      </c>
      <c r="Z42" s="158">
        <v>23.59</v>
      </c>
      <c r="AA42" s="158">
        <v>27</v>
      </c>
      <c r="AB42" s="158">
        <v>27</v>
      </c>
      <c r="AC42" s="158">
        <v>20.981999999999999</v>
      </c>
      <c r="AD42" s="158">
        <v>19.693000000000001</v>
      </c>
      <c r="AE42" s="158">
        <v>12.814</v>
      </c>
      <c r="AF42" s="158">
        <v>11.673999999999999</v>
      </c>
      <c r="AG42" s="158">
        <v>12.484999999999999</v>
      </c>
      <c r="AH42" s="158">
        <v>22.123000000000001</v>
      </c>
      <c r="AI42" s="158">
        <v>27</v>
      </c>
      <c r="AJ42" s="158">
        <v>23.788</v>
      </c>
      <c r="AK42" s="158">
        <v>21.28</v>
      </c>
      <c r="AL42" s="158">
        <v>27</v>
      </c>
      <c r="AM42" s="158">
        <v>21.449000000000002</v>
      </c>
      <c r="AN42" s="158">
        <v>27</v>
      </c>
      <c r="AO42" s="158">
        <v>27</v>
      </c>
      <c r="AP42" s="158">
        <v>27</v>
      </c>
      <c r="AQ42" s="158">
        <v>18.684999999999999</v>
      </c>
      <c r="AR42" s="158">
        <v>27</v>
      </c>
      <c r="AS42" s="158">
        <v>12.138</v>
      </c>
      <c r="AT42" s="158">
        <v>27</v>
      </c>
      <c r="AU42" s="158">
        <v>24.187999999999999</v>
      </c>
      <c r="AV42" s="158">
        <v>27</v>
      </c>
      <c r="AW42" s="158">
        <v>24.431000000000001</v>
      </c>
      <c r="AX42" s="158">
        <v>21.797999999999998</v>
      </c>
      <c r="AY42" s="158">
        <v>27</v>
      </c>
      <c r="AZ42" s="158">
        <v>15.72</v>
      </c>
      <c r="BA42" s="158">
        <v>26.893999999999998</v>
      </c>
      <c r="BB42" s="158">
        <v>24.684000000000001</v>
      </c>
      <c r="BC42" s="158">
        <v>20.715</v>
      </c>
      <c r="BD42" s="158">
        <v>27</v>
      </c>
      <c r="BE42" s="158">
        <v>27</v>
      </c>
      <c r="BF42" s="158">
        <v>27</v>
      </c>
      <c r="BG42" s="158">
        <v>27</v>
      </c>
      <c r="BH42" s="158">
        <v>26.419</v>
      </c>
      <c r="BI42" s="158">
        <v>13.433</v>
      </c>
      <c r="BJ42" s="158">
        <v>27</v>
      </c>
      <c r="BK42" s="158">
        <v>27</v>
      </c>
      <c r="BL42" s="158">
        <v>27</v>
      </c>
      <c r="BM42" s="158">
        <v>25.834</v>
      </c>
      <c r="BN42" s="158">
        <v>27</v>
      </c>
      <c r="BO42" s="158">
        <v>20.202999999999999</v>
      </c>
      <c r="BP42" s="158">
        <v>26.702000000000002</v>
      </c>
      <c r="BQ42" s="158">
        <v>26.759</v>
      </c>
      <c r="BR42" s="158">
        <v>9.6999999999999993</v>
      </c>
      <c r="BS42" s="158">
        <v>4.3949999999999996</v>
      </c>
      <c r="BT42" s="158">
        <v>6.6509999999999998</v>
      </c>
      <c r="BU42" s="158">
        <v>13.811</v>
      </c>
      <c r="BV42" s="158">
        <v>10.33</v>
      </c>
      <c r="BW42" s="158">
        <v>15.736000000000001</v>
      </c>
      <c r="BX42" s="158">
        <v>19.067</v>
      </c>
      <c r="BY42" s="158">
        <v>27</v>
      </c>
      <c r="BZ42" s="158">
        <v>27</v>
      </c>
      <c r="CA42" s="158">
        <v>23.041</v>
      </c>
      <c r="CB42" s="158">
        <v>27</v>
      </c>
      <c r="CC42" s="158">
        <v>27</v>
      </c>
      <c r="CD42" s="158">
        <v>24.52</v>
      </c>
      <c r="CE42" s="158">
        <v>27</v>
      </c>
      <c r="CF42" s="158">
        <v>24.334</v>
      </c>
      <c r="CG42" s="158">
        <v>27</v>
      </c>
      <c r="CH42" s="158">
        <v>27</v>
      </c>
      <c r="CI42" s="158">
        <v>27</v>
      </c>
      <c r="CJ42" s="158">
        <v>26.513999999999999</v>
      </c>
      <c r="CK42" s="158">
        <v>11.601000000000001</v>
      </c>
      <c r="CL42" s="158">
        <v>13.228999999999999</v>
      </c>
      <c r="CM42" s="158">
        <v>7.274</v>
      </c>
      <c r="CN42" s="158">
        <v>27</v>
      </c>
      <c r="CO42" s="158">
        <v>27</v>
      </c>
      <c r="CP42" s="158">
        <v>18.135999999999999</v>
      </c>
      <c r="CQ42" s="158">
        <v>17.427</v>
      </c>
      <c r="CR42" s="158">
        <v>4.1689999999999996</v>
      </c>
      <c r="CS42" s="158">
        <v>27</v>
      </c>
      <c r="CT42" s="158">
        <v>13.52</v>
      </c>
      <c r="CU42" s="158">
        <v>24.616</v>
      </c>
      <c r="CV42" s="158">
        <v>15.979000000000001</v>
      </c>
      <c r="CW42" s="158">
        <v>17.379000000000001</v>
      </c>
      <c r="CX42" s="158">
        <v>26.824000000000002</v>
      </c>
      <c r="CY42" s="158">
        <v>27</v>
      </c>
      <c r="CZ42" s="158">
        <v>27</v>
      </c>
      <c r="DA42" s="158">
        <v>27</v>
      </c>
      <c r="DB42" s="158">
        <v>27</v>
      </c>
      <c r="DC42" s="158">
        <v>22.417999999999999</v>
      </c>
      <c r="DD42" s="158">
        <v>3.43</v>
      </c>
      <c r="DE42" s="158">
        <v>11.895</v>
      </c>
      <c r="DF42" s="158">
        <v>27</v>
      </c>
      <c r="DG42" s="158">
        <v>25.452999999999999</v>
      </c>
      <c r="DH42" s="158">
        <v>25.515999999999998</v>
      </c>
      <c r="DI42" s="158">
        <v>23.844999999999999</v>
      </c>
      <c r="DJ42" s="158">
        <v>25.882999999999999</v>
      </c>
      <c r="DK42" s="158">
        <v>20.658000000000001</v>
      </c>
      <c r="DL42" s="158">
        <v>26.966999999999999</v>
      </c>
      <c r="DM42" s="158">
        <v>24.899000000000001</v>
      </c>
      <c r="DN42" s="158">
        <v>27</v>
      </c>
      <c r="DO42" s="158">
        <v>27</v>
      </c>
      <c r="DP42" s="158">
        <v>27</v>
      </c>
      <c r="DQ42" s="158">
        <v>24.545000000000002</v>
      </c>
      <c r="DR42" s="158">
        <v>27</v>
      </c>
      <c r="DS42" s="158">
        <v>27</v>
      </c>
      <c r="DT42" s="158">
        <v>26.728999999999999</v>
      </c>
      <c r="DU42" s="158">
        <v>27</v>
      </c>
      <c r="DV42" s="158">
        <v>27</v>
      </c>
      <c r="DW42" s="158">
        <v>26.997</v>
      </c>
      <c r="DX42" s="158">
        <v>23.931000000000001</v>
      </c>
      <c r="DY42" s="158">
        <v>17.928000000000001</v>
      </c>
      <c r="DZ42" s="158">
        <v>22.661999999999999</v>
      </c>
      <c r="EA42" s="158">
        <v>11.192</v>
      </c>
      <c r="EB42" s="158">
        <v>27</v>
      </c>
      <c r="EC42" s="158">
        <v>27</v>
      </c>
      <c r="ED42" s="158">
        <v>4.0839999999999996</v>
      </c>
      <c r="EE42" s="158">
        <v>27</v>
      </c>
      <c r="EF42" s="158">
        <v>24.594999999999999</v>
      </c>
      <c r="EG42" s="158">
        <v>27</v>
      </c>
      <c r="EH42" s="158">
        <v>27</v>
      </c>
      <c r="EI42" s="158">
        <v>27</v>
      </c>
      <c r="EJ42" s="158">
        <v>27</v>
      </c>
      <c r="EK42" s="158">
        <v>5.7670000000000003</v>
      </c>
      <c r="EL42" s="158">
        <v>6.1429999999999998</v>
      </c>
      <c r="EM42" s="158">
        <v>21.308</v>
      </c>
      <c r="EN42" s="158">
        <v>27</v>
      </c>
      <c r="EO42" s="158">
        <v>27</v>
      </c>
      <c r="EP42" s="158">
        <v>25.585999999999999</v>
      </c>
      <c r="EQ42" s="158">
        <v>5.101</v>
      </c>
      <c r="ER42" s="158">
        <v>21.283000000000001</v>
      </c>
      <c r="ES42" s="158">
        <v>27</v>
      </c>
      <c r="ET42" s="158">
        <v>27</v>
      </c>
      <c r="EU42" s="158">
        <v>27</v>
      </c>
      <c r="EV42" s="158">
        <v>15.009</v>
      </c>
      <c r="EW42" s="158">
        <v>7.2809999999999997</v>
      </c>
      <c r="EX42" s="158">
        <v>8.91</v>
      </c>
      <c r="EY42" s="158">
        <v>27</v>
      </c>
      <c r="EZ42" s="158">
        <v>27</v>
      </c>
      <c r="FA42" s="158">
        <v>10.666</v>
      </c>
      <c r="FB42" s="158">
        <v>9.6240000000000006</v>
      </c>
      <c r="FC42" s="158">
        <v>27</v>
      </c>
      <c r="FD42" s="158">
        <v>27</v>
      </c>
      <c r="FE42" s="158">
        <v>19.181000000000001</v>
      </c>
      <c r="FF42" s="158">
        <v>27</v>
      </c>
      <c r="FG42" s="158">
        <v>27</v>
      </c>
      <c r="FH42" s="158">
        <v>24.771999999999998</v>
      </c>
      <c r="FI42" s="158">
        <v>9.6389999999999993</v>
      </c>
      <c r="FJ42" s="158">
        <v>22.207999999999998</v>
      </c>
      <c r="FK42" s="158">
        <v>10.845000000000001</v>
      </c>
      <c r="FL42" s="158">
        <v>27</v>
      </c>
      <c r="FM42" s="158">
        <v>23.414000000000001</v>
      </c>
      <c r="FN42" s="158">
        <v>27</v>
      </c>
      <c r="FO42" s="158">
        <v>4.2009999999999996</v>
      </c>
      <c r="FP42" s="158">
        <v>12.143000000000001</v>
      </c>
      <c r="FQ42" s="158">
        <v>21.88</v>
      </c>
      <c r="FR42" s="158">
        <v>6.7229999999999999</v>
      </c>
      <c r="FS42" s="158">
        <v>5.0679999999999996</v>
      </c>
      <c r="FT42" s="158">
        <v>3.3940000000000001</v>
      </c>
      <c r="FU42" s="158">
        <v>23.344999999999999</v>
      </c>
      <c r="FV42" s="158">
        <v>20.032</v>
      </c>
      <c r="FW42" s="158">
        <v>26.498000000000001</v>
      </c>
      <c r="FX42" s="158">
        <v>24.675000000000001</v>
      </c>
      <c r="FY42" s="29"/>
      <c r="FZ42" s="194">
        <f>SUM(C42:FX42)</f>
        <v>3918.2899999999981</v>
      </c>
      <c r="GA42" s="2"/>
      <c r="GB42" s="2"/>
      <c r="GC42" s="2"/>
      <c r="GD42" s="2"/>
      <c r="GE42" s="2"/>
      <c r="GF42" s="2"/>
      <c r="GG42" s="44"/>
      <c r="GH42" s="21"/>
      <c r="GI42" s="135"/>
      <c r="GJ42" s="135"/>
      <c r="GK42" s="135"/>
      <c r="GL42" s="135"/>
      <c r="GM42" s="135"/>
    </row>
    <row r="43" spans="1:256" x14ac:dyDescent="0.35">
      <c r="A43" s="152" t="s">
        <v>453</v>
      </c>
      <c r="B43" s="113" t="s">
        <v>678</v>
      </c>
      <c r="C43" s="159">
        <v>999999999</v>
      </c>
      <c r="D43" s="113">
        <v>999999999</v>
      </c>
      <c r="E43" s="113">
        <v>999999999</v>
      </c>
      <c r="F43" s="113">
        <v>999999999</v>
      </c>
      <c r="G43" s="113">
        <v>999999999</v>
      </c>
      <c r="H43" s="113">
        <v>999999999</v>
      </c>
      <c r="I43" s="113">
        <v>999999999</v>
      </c>
      <c r="J43" s="113">
        <v>999999999</v>
      </c>
      <c r="K43" s="113">
        <v>999999999</v>
      </c>
      <c r="L43" s="113">
        <v>999999999</v>
      </c>
      <c r="M43" s="113">
        <v>999999999</v>
      </c>
      <c r="N43" s="113">
        <v>999999999</v>
      </c>
      <c r="O43" s="113">
        <v>999999999</v>
      </c>
      <c r="P43" s="113">
        <v>999999999</v>
      </c>
      <c r="Q43" s="113">
        <v>999999999</v>
      </c>
      <c r="R43" s="113">
        <v>999999999</v>
      </c>
      <c r="S43" s="113">
        <v>999999999</v>
      </c>
      <c r="T43" s="113">
        <v>999999999</v>
      </c>
      <c r="U43" s="113">
        <v>999999999</v>
      </c>
      <c r="V43" s="113">
        <v>999999999</v>
      </c>
      <c r="W43" s="113">
        <v>999999999</v>
      </c>
      <c r="X43" s="113">
        <v>999999999</v>
      </c>
      <c r="Y43" s="113">
        <v>999999999</v>
      </c>
      <c r="Z43" s="113">
        <v>999999999</v>
      </c>
      <c r="AA43" s="113">
        <v>999999999</v>
      </c>
      <c r="AB43" s="113">
        <v>999999999</v>
      </c>
      <c r="AC43" s="113">
        <v>999999999</v>
      </c>
      <c r="AD43" s="113">
        <v>999999999</v>
      </c>
      <c r="AE43" s="113">
        <v>999999999</v>
      </c>
      <c r="AF43" s="113">
        <v>999999999</v>
      </c>
      <c r="AG43" s="113">
        <v>999999999</v>
      </c>
      <c r="AH43" s="113">
        <v>999999999</v>
      </c>
      <c r="AI43" s="113">
        <v>999999999</v>
      </c>
      <c r="AJ43" s="113">
        <v>999999999</v>
      </c>
      <c r="AK43" s="113">
        <v>999999999</v>
      </c>
      <c r="AL43" s="113">
        <v>999999999</v>
      </c>
      <c r="AM43" s="113">
        <v>999999999</v>
      </c>
      <c r="AN43" s="113">
        <v>999999999</v>
      </c>
      <c r="AO43" s="113">
        <v>999999999</v>
      </c>
      <c r="AP43" s="113">
        <v>999999999</v>
      </c>
      <c r="AQ43" s="113">
        <v>999999999</v>
      </c>
      <c r="AR43" s="113">
        <v>999999999</v>
      </c>
      <c r="AS43" s="113">
        <v>999999999</v>
      </c>
      <c r="AT43" s="113">
        <v>999999999</v>
      </c>
      <c r="AU43" s="113">
        <v>999999999</v>
      </c>
      <c r="AV43" s="113">
        <v>999999999</v>
      </c>
      <c r="AW43" s="113">
        <v>999999999</v>
      </c>
      <c r="AX43" s="113">
        <v>999999999</v>
      </c>
      <c r="AY43" s="113">
        <v>999999999</v>
      </c>
      <c r="AZ43" s="113">
        <v>10783078.660301581</v>
      </c>
      <c r="BA43" s="113">
        <v>999999999</v>
      </c>
      <c r="BB43" s="113">
        <v>999999999</v>
      </c>
      <c r="BC43" s="113">
        <v>999999999</v>
      </c>
      <c r="BD43" s="113">
        <v>999999999</v>
      </c>
      <c r="BE43" s="113">
        <v>999999999</v>
      </c>
      <c r="BF43" s="113">
        <v>999999999</v>
      </c>
      <c r="BG43" s="113">
        <v>999999999</v>
      </c>
      <c r="BH43" s="113">
        <v>999999999</v>
      </c>
      <c r="BI43" s="113">
        <v>999999999</v>
      </c>
      <c r="BJ43" s="113">
        <v>999999999</v>
      </c>
      <c r="BK43" s="113">
        <v>999999999</v>
      </c>
      <c r="BL43" s="113">
        <v>999999999</v>
      </c>
      <c r="BM43" s="113">
        <v>999999999</v>
      </c>
      <c r="BN43" s="113">
        <v>999999999</v>
      </c>
      <c r="BO43" s="113">
        <v>999999999</v>
      </c>
      <c r="BP43" s="113">
        <v>999999999</v>
      </c>
      <c r="BQ43" s="113">
        <v>999999999</v>
      </c>
      <c r="BR43" s="113">
        <v>999999999</v>
      </c>
      <c r="BS43" s="113">
        <v>999999999</v>
      </c>
      <c r="BT43" s="113">
        <v>999999999</v>
      </c>
      <c r="BU43" s="113">
        <v>999999999</v>
      </c>
      <c r="BV43" s="113">
        <v>999999999</v>
      </c>
      <c r="BW43" s="113">
        <v>999999999</v>
      </c>
      <c r="BX43" s="113">
        <v>999999999</v>
      </c>
      <c r="BY43" s="113">
        <v>999999999</v>
      </c>
      <c r="BZ43" s="113">
        <v>999999999</v>
      </c>
      <c r="CA43" s="113">
        <v>999999999</v>
      </c>
      <c r="CB43" s="113">
        <v>999999999</v>
      </c>
      <c r="CC43" s="113">
        <v>999999999</v>
      </c>
      <c r="CD43" s="113">
        <v>999999999</v>
      </c>
      <c r="CE43" s="113">
        <v>999999999</v>
      </c>
      <c r="CF43" s="113">
        <v>999999999</v>
      </c>
      <c r="CG43" s="113">
        <v>999999999</v>
      </c>
      <c r="CH43" s="113">
        <v>999999999</v>
      </c>
      <c r="CI43" s="113">
        <v>999999999</v>
      </c>
      <c r="CJ43" s="113">
        <v>999999999</v>
      </c>
      <c r="CK43" s="113">
        <v>999999999</v>
      </c>
      <c r="CL43" s="113">
        <v>999999999</v>
      </c>
      <c r="CM43" s="113">
        <v>999999999</v>
      </c>
      <c r="CN43" s="113">
        <v>999999999</v>
      </c>
      <c r="CO43" s="113">
        <v>999999999</v>
      </c>
      <c r="CP43" s="113">
        <v>999999999</v>
      </c>
      <c r="CQ43" s="113">
        <v>999999999</v>
      </c>
      <c r="CR43" s="113">
        <v>999999999</v>
      </c>
      <c r="CS43" s="113">
        <v>999999999</v>
      </c>
      <c r="CT43" s="113">
        <v>999999999</v>
      </c>
      <c r="CU43" s="113">
        <v>999999999</v>
      </c>
      <c r="CV43" s="113">
        <v>999999999</v>
      </c>
      <c r="CW43" s="113">
        <v>999999999</v>
      </c>
      <c r="CX43" s="113">
        <v>999999999</v>
      </c>
      <c r="CY43" s="113">
        <v>999999999</v>
      </c>
      <c r="CZ43" s="113">
        <v>999999999</v>
      </c>
      <c r="DA43" s="113">
        <v>999999999</v>
      </c>
      <c r="DB43" s="113">
        <v>999999999</v>
      </c>
      <c r="DC43" s="113">
        <v>999999999</v>
      </c>
      <c r="DD43" s="113">
        <v>999999999</v>
      </c>
      <c r="DE43" s="113">
        <v>999999999</v>
      </c>
      <c r="DF43" s="113">
        <v>999999999</v>
      </c>
      <c r="DG43" s="113">
        <v>999999999</v>
      </c>
      <c r="DH43" s="113">
        <v>999999999</v>
      </c>
      <c r="DI43" s="113">
        <v>999999999</v>
      </c>
      <c r="DJ43" s="113">
        <v>999999999</v>
      </c>
      <c r="DK43" s="113">
        <v>999999999</v>
      </c>
      <c r="DL43" s="113">
        <v>999999999</v>
      </c>
      <c r="DM43" s="113">
        <v>999999999</v>
      </c>
      <c r="DN43" s="113">
        <v>999999999</v>
      </c>
      <c r="DO43" s="113">
        <v>999999999</v>
      </c>
      <c r="DP43" s="113">
        <v>999999999</v>
      </c>
      <c r="DQ43" s="113">
        <v>999999999</v>
      </c>
      <c r="DR43" s="113">
        <v>999999999</v>
      </c>
      <c r="DS43" s="113">
        <v>999999999</v>
      </c>
      <c r="DT43" s="113">
        <v>999999999</v>
      </c>
      <c r="DU43" s="113">
        <v>999999999</v>
      </c>
      <c r="DV43" s="113">
        <v>999999999</v>
      </c>
      <c r="DW43" s="113">
        <v>999999999</v>
      </c>
      <c r="DX43" s="113">
        <v>999999999</v>
      </c>
      <c r="DY43" s="113">
        <v>999999999</v>
      </c>
      <c r="DZ43" s="113">
        <v>999999999</v>
      </c>
      <c r="EA43" s="113">
        <v>999999999</v>
      </c>
      <c r="EB43" s="113">
        <v>999999999</v>
      </c>
      <c r="EC43" s="113">
        <v>999999999</v>
      </c>
      <c r="ED43" s="113">
        <v>999999999</v>
      </c>
      <c r="EE43" s="113">
        <v>999999999</v>
      </c>
      <c r="EF43" s="113">
        <v>999999999</v>
      </c>
      <c r="EG43" s="113">
        <v>999999999</v>
      </c>
      <c r="EH43" s="113">
        <v>999999999</v>
      </c>
      <c r="EI43" s="113">
        <v>999999999</v>
      </c>
      <c r="EJ43" s="113">
        <v>999999999</v>
      </c>
      <c r="EK43" s="113">
        <v>999999999</v>
      </c>
      <c r="EL43" s="113">
        <v>999999999</v>
      </c>
      <c r="EM43" s="113">
        <v>999999999</v>
      </c>
      <c r="EN43" s="113">
        <v>999999999</v>
      </c>
      <c r="EO43" s="113">
        <v>999999999</v>
      </c>
      <c r="EP43" s="113">
        <v>999999999</v>
      </c>
      <c r="EQ43" s="113">
        <v>9292514.1549352165</v>
      </c>
      <c r="ER43" s="113">
        <v>999999999</v>
      </c>
      <c r="ES43" s="113">
        <v>999999999</v>
      </c>
      <c r="ET43" s="113">
        <v>999999999</v>
      </c>
      <c r="EU43" s="113">
        <v>999999999</v>
      </c>
      <c r="EV43" s="113">
        <v>999999999</v>
      </c>
      <c r="EW43" s="113">
        <v>999999999</v>
      </c>
      <c r="EX43" s="113">
        <v>999999999</v>
      </c>
      <c r="EY43" s="113">
        <v>999999999</v>
      </c>
      <c r="EZ43" s="113">
        <v>999999999</v>
      </c>
      <c r="FA43" s="113">
        <v>999999999</v>
      </c>
      <c r="FB43" s="113">
        <v>999999999</v>
      </c>
      <c r="FC43" s="113">
        <v>999999999</v>
      </c>
      <c r="FD43" s="113">
        <v>999999999</v>
      </c>
      <c r="FE43" s="113">
        <v>999999999</v>
      </c>
      <c r="FF43" s="113">
        <v>999999999</v>
      </c>
      <c r="FG43" s="113">
        <v>999999999</v>
      </c>
      <c r="FH43" s="113">
        <v>999999999</v>
      </c>
      <c r="FI43" s="113">
        <v>999999999</v>
      </c>
      <c r="FJ43" s="113">
        <v>999999999</v>
      </c>
      <c r="FK43" s="113">
        <v>999999999</v>
      </c>
      <c r="FL43" s="113">
        <v>999999999</v>
      </c>
      <c r="FM43" s="113">
        <v>999999999</v>
      </c>
      <c r="FN43" s="113">
        <v>999999999</v>
      </c>
      <c r="FO43" s="113">
        <v>999999999</v>
      </c>
      <c r="FP43" s="113">
        <v>999999999</v>
      </c>
      <c r="FQ43" s="113">
        <v>999999999</v>
      </c>
      <c r="FR43" s="113">
        <v>999999999</v>
      </c>
      <c r="FS43" s="113">
        <v>999999999</v>
      </c>
      <c r="FT43" s="113">
        <v>999999999</v>
      </c>
      <c r="FU43" s="113">
        <v>999999999</v>
      </c>
      <c r="FV43" s="113">
        <v>999999999</v>
      </c>
      <c r="FW43" s="113">
        <v>999999999</v>
      </c>
      <c r="FX43" s="113">
        <v>999999999</v>
      </c>
      <c r="FY43" s="2"/>
      <c r="FZ43" s="35">
        <f>SUM(C43:FX43)</f>
        <v>176020075416.81525</v>
      </c>
      <c r="GA43" s="2"/>
      <c r="GB43" s="35"/>
      <c r="GC43" s="35"/>
      <c r="GD43" s="35"/>
      <c r="GE43" s="35"/>
      <c r="GF43" s="35"/>
      <c r="GG43" s="2"/>
      <c r="GH43" s="2"/>
      <c r="GI43" s="113"/>
      <c r="GJ43" s="113"/>
      <c r="GK43" s="113"/>
      <c r="GL43" s="113"/>
      <c r="GM43" s="113"/>
    </row>
    <row r="44" spans="1:256" x14ac:dyDescent="0.35">
      <c r="A44" s="112"/>
      <c r="B44" s="113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2"/>
      <c r="FZ44" s="35"/>
      <c r="GA44" s="2"/>
      <c r="GB44" s="35"/>
      <c r="GC44" s="35"/>
      <c r="GD44" s="35"/>
      <c r="GE44" s="35"/>
      <c r="GF44" s="35"/>
      <c r="GG44" s="2"/>
      <c r="GH44" s="2"/>
      <c r="GI44" s="113"/>
      <c r="GJ44" s="113"/>
      <c r="GK44" s="113"/>
      <c r="GL44" s="113"/>
      <c r="GM44" s="113"/>
    </row>
    <row r="45" spans="1:256" x14ac:dyDescent="0.35">
      <c r="A45" s="113"/>
      <c r="B45" s="147" t="s">
        <v>464</v>
      </c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2"/>
      <c r="FZ45" s="2"/>
      <c r="GA45" s="46"/>
      <c r="GB45" s="2"/>
      <c r="GC45" s="2"/>
      <c r="GD45" s="2"/>
      <c r="GE45" s="2"/>
      <c r="GF45" s="2"/>
      <c r="GG45" s="2"/>
      <c r="GH45" s="2"/>
      <c r="GI45" s="113"/>
      <c r="GJ45" s="113"/>
      <c r="GK45" s="113"/>
      <c r="GL45" s="113"/>
      <c r="GM45" s="113"/>
    </row>
    <row r="46" spans="1:256" x14ac:dyDescent="0.35">
      <c r="A46" s="112" t="s">
        <v>454</v>
      </c>
      <c r="B46" s="113" t="s">
        <v>466</v>
      </c>
      <c r="C46" s="161">
        <v>214049.99</v>
      </c>
      <c r="D46" s="161">
        <v>0</v>
      </c>
      <c r="E46" s="161">
        <v>0</v>
      </c>
      <c r="F46" s="161">
        <v>0</v>
      </c>
      <c r="G46" s="161">
        <v>0</v>
      </c>
      <c r="H46" s="161">
        <v>0</v>
      </c>
      <c r="I46" s="161">
        <v>518609.48</v>
      </c>
      <c r="J46" s="161">
        <v>0</v>
      </c>
      <c r="K46" s="161">
        <v>0</v>
      </c>
      <c r="L46" s="161">
        <v>0</v>
      </c>
      <c r="M46" s="161">
        <v>0</v>
      </c>
      <c r="N46" s="161">
        <v>6454001.4400000004</v>
      </c>
      <c r="O46" s="161">
        <v>2315346.59</v>
      </c>
      <c r="P46" s="161">
        <v>6508.04</v>
      </c>
      <c r="Q46" s="161">
        <v>0</v>
      </c>
      <c r="R46" s="161">
        <v>0</v>
      </c>
      <c r="S46" s="161">
        <v>0</v>
      </c>
      <c r="T46" s="161">
        <v>0</v>
      </c>
      <c r="U46" s="161">
        <v>0</v>
      </c>
      <c r="V46" s="161">
        <v>0</v>
      </c>
      <c r="W46" s="161">
        <v>0</v>
      </c>
      <c r="X46" s="161">
        <v>4645.62</v>
      </c>
      <c r="Y46" s="161">
        <v>0</v>
      </c>
      <c r="Z46" s="161">
        <v>125782.95</v>
      </c>
      <c r="AA46" s="161">
        <v>0</v>
      </c>
      <c r="AB46" s="161">
        <v>0</v>
      </c>
      <c r="AC46" s="161">
        <v>0</v>
      </c>
      <c r="AD46" s="161">
        <v>0</v>
      </c>
      <c r="AE46" s="161">
        <v>73409.77</v>
      </c>
      <c r="AF46" s="161">
        <v>0</v>
      </c>
      <c r="AG46" s="161">
        <v>0</v>
      </c>
      <c r="AH46" s="161">
        <v>189856.48</v>
      </c>
      <c r="AI46" s="161">
        <v>0</v>
      </c>
      <c r="AJ46" s="161">
        <v>0</v>
      </c>
      <c r="AK46" s="161">
        <v>0</v>
      </c>
      <c r="AL46" s="161">
        <v>0</v>
      </c>
      <c r="AM46" s="161">
        <v>0</v>
      </c>
      <c r="AN46" s="161">
        <v>0</v>
      </c>
      <c r="AO46" s="161">
        <v>0</v>
      </c>
      <c r="AP46" s="161">
        <v>0</v>
      </c>
      <c r="AQ46" s="161">
        <v>0</v>
      </c>
      <c r="AR46" s="161">
        <v>0</v>
      </c>
      <c r="AS46" s="161">
        <v>2116980.9</v>
      </c>
      <c r="AT46" s="161">
        <v>0</v>
      </c>
      <c r="AU46" s="161">
        <v>0</v>
      </c>
      <c r="AV46" s="161">
        <v>0</v>
      </c>
      <c r="AW46" s="161">
        <v>0</v>
      </c>
      <c r="AX46" s="161">
        <v>0</v>
      </c>
      <c r="AY46" s="161">
        <v>0</v>
      </c>
      <c r="AZ46" s="161">
        <v>0</v>
      </c>
      <c r="BA46" s="161">
        <v>0</v>
      </c>
      <c r="BB46" s="161">
        <v>0</v>
      </c>
      <c r="BC46" s="161">
        <v>0</v>
      </c>
      <c r="BD46" s="161">
        <v>0</v>
      </c>
      <c r="BE46" s="161">
        <v>0</v>
      </c>
      <c r="BF46" s="161">
        <v>0</v>
      </c>
      <c r="BG46" s="161">
        <v>0</v>
      </c>
      <c r="BH46" s="161">
        <v>0</v>
      </c>
      <c r="BI46" s="161">
        <v>0</v>
      </c>
      <c r="BJ46" s="161">
        <v>0</v>
      </c>
      <c r="BK46" s="161">
        <v>0</v>
      </c>
      <c r="BL46" s="161">
        <v>0</v>
      </c>
      <c r="BM46" s="161">
        <v>40575.480000000003</v>
      </c>
      <c r="BN46" s="161">
        <v>0</v>
      </c>
      <c r="BO46" s="161">
        <v>0</v>
      </c>
      <c r="BP46" s="161">
        <v>0</v>
      </c>
      <c r="BQ46" s="161">
        <v>0</v>
      </c>
      <c r="BR46" s="161">
        <v>0</v>
      </c>
      <c r="BS46" s="161">
        <v>0</v>
      </c>
      <c r="BT46" s="161">
        <v>0</v>
      </c>
      <c r="BU46" s="161">
        <v>0</v>
      </c>
      <c r="BV46" s="161">
        <v>784125.51</v>
      </c>
      <c r="BW46" s="161">
        <v>0</v>
      </c>
      <c r="BX46" s="161">
        <v>0</v>
      </c>
      <c r="BY46" s="161">
        <v>0</v>
      </c>
      <c r="BZ46" s="161">
        <v>0</v>
      </c>
      <c r="CA46" s="161">
        <v>0</v>
      </c>
      <c r="CB46" s="161">
        <v>0</v>
      </c>
      <c r="CC46" s="161">
        <v>0</v>
      </c>
      <c r="CD46" s="161">
        <v>64538.16</v>
      </c>
      <c r="CE46" s="161">
        <v>0</v>
      </c>
      <c r="CF46" s="161">
        <v>139360.24</v>
      </c>
      <c r="CG46" s="161">
        <v>0</v>
      </c>
      <c r="CH46" s="161">
        <v>0</v>
      </c>
      <c r="CI46" s="161">
        <v>0</v>
      </c>
      <c r="CJ46" s="161">
        <v>0</v>
      </c>
      <c r="CK46" s="161">
        <v>2621262.39</v>
      </c>
      <c r="CL46" s="161">
        <v>34407.54</v>
      </c>
      <c r="CM46" s="161">
        <v>0</v>
      </c>
      <c r="CN46" s="161">
        <v>0</v>
      </c>
      <c r="CO46" s="161">
        <v>0</v>
      </c>
      <c r="CP46" s="161">
        <v>0</v>
      </c>
      <c r="CQ46" s="161">
        <v>0</v>
      </c>
      <c r="CR46" s="161">
        <v>78694.86</v>
      </c>
      <c r="CS46" s="161">
        <v>0</v>
      </c>
      <c r="CT46" s="161">
        <v>29636.04</v>
      </c>
      <c r="CU46" s="161">
        <v>0</v>
      </c>
      <c r="CV46" s="161">
        <v>28341.66</v>
      </c>
      <c r="CW46" s="161">
        <v>0</v>
      </c>
      <c r="CX46" s="161">
        <v>0</v>
      </c>
      <c r="CY46" s="161">
        <v>0</v>
      </c>
      <c r="CZ46" s="161">
        <v>0</v>
      </c>
      <c r="DA46" s="161">
        <v>18622.72</v>
      </c>
      <c r="DB46" s="161">
        <v>0</v>
      </c>
      <c r="DC46" s="161">
        <v>36496.36</v>
      </c>
      <c r="DD46" s="161">
        <v>5221.7700000000004</v>
      </c>
      <c r="DE46" s="161">
        <v>0</v>
      </c>
      <c r="DF46" s="161">
        <v>0</v>
      </c>
      <c r="DG46" s="161">
        <v>0</v>
      </c>
      <c r="DH46" s="161">
        <v>277847.37</v>
      </c>
      <c r="DI46" s="161">
        <v>0</v>
      </c>
      <c r="DJ46" s="161">
        <v>0</v>
      </c>
      <c r="DK46" s="161">
        <v>0</v>
      </c>
      <c r="DL46" s="161">
        <v>0</v>
      </c>
      <c r="DM46" s="161">
        <v>0</v>
      </c>
      <c r="DN46" s="161">
        <v>0</v>
      </c>
      <c r="DO46" s="161">
        <v>0</v>
      </c>
      <c r="DP46" s="161">
        <v>9617.9</v>
      </c>
      <c r="DQ46" s="161">
        <v>0</v>
      </c>
      <c r="DR46" s="161">
        <v>0</v>
      </c>
      <c r="DS46" s="161">
        <v>0</v>
      </c>
      <c r="DT46" s="161">
        <v>0</v>
      </c>
      <c r="DU46" s="161">
        <v>0</v>
      </c>
      <c r="DV46" s="161">
        <v>0</v>
      </c>
      <c r="DW46" s="161">
        <v>0</v>
      </c>
      <c r="DX46" s="161">
        <v>0</v>
      </c>
      <c r="DY46" s="161">
        <v>0</v>
      </c>
      <c r="DZ46" s="161">
        <v>0</v>
      </c>
      <c r="EA46" s="161">
        <v>550952.78</v>
      </c>
      <c r="EB46" s="161">
        <v>0</v>
      </c>
      <c r="EC46" s="161">
        <v>0</v>
      </c>
      <c r="ED46" s="161">
        <v>710551.13</v>
      </c>
      <c r="EE46" s="161">
        <v>0</v>
      </c>
      <c r="EF46" s="161">
        <v>0</v>
      </c>
      <c r="EG46" s="161">
        <v>0</v>
      </c>
      <c r="EH46" s="161">
        <v>0</v>
      </c>
      <c r="EI46" s="161">
        <v>0</v>
      </c>
      <c r="EJ46" s="161">
        <v>0</v>
      </c>
      <c r="EK46" s="161">
        <v>0</v>
      </c>
      <c r="EL46" s="161">
        <v>671262.95</v>
      </c>
      <c r="EM46" s="161">
        <v>0</v>
      </c>
      <c r="EN46" s="161">
        <v>0</v>
      </c>
      <c r="EO46" s="161">
        <v>0</v>
      </c>
      <c r="EP46" s="161">
        <v>0</v>
      </c>
      <c r="EQ46" s="161">
        <v>1064161.06</v>
      </c>
      <c r="ER46" s="161">
        <v>0</v>
      </c>
      <c r="ES46" s="161">
        <v>0</v>
      </c>
      <c r="ET46" s="161">
        <v>0</v>
      </c>
      <c r="EU46" s="161">
        <v>0</v>
      </c>
      <c r="EV46" s="161">
        <v>19817.919999999998</v>
      </c>
      <c r="EW46" s="161">
        <v>0</v>
      </c>
      <c r="EX46" s="161">
        <v>0</v>
      </c>
      <c r="EY46" s="161">
        <v>0</v>
      </c>
      <c r="EZ46" s="161">
        <v>74228.81</v>
      </c>
      <c r="FA46" s="161">
        <v>1475032.01</v>
      </c>
      <c r="FB46" s="161">
        <v>0</v>
      </c>
      <c r="FC46" s="161">
        <v>0</v>
      </c>
      <c r="FD46" s="161">
        <v>0</v>
      </c>
      <c r="FE46" s="161">
        <v>7823.44</v>
      </c>
      <c r="FF46" s="161">
        <v>0</v>
      </c>
      <c r="FG46" s="161">
        <v>0</v>
      </c>
      <c r="FH46" s="161">
        <v>76952.78</v>
      </c>
      <c r="FI46" s="161">
        <v>0</v>
      </c>
      <c r="FJ46" s="161">
        <v>0</v>
      </c>
      <c r="FK46" s="161">
        <v>46526.37</v>
      </c>
      <c r="FL46" s="161">
        <v>0</v>
      </c>
      <c r="FM46" s="161">
        <v>0</v>
      </c>
      <c r="FN46" s="161">
        <v>0</v>
      </c>
      <c r="FO46" s="161">
        <v>0</v>
      </c>
      <c r="FP46" s="161">
        <v>0</v>
      </c>
      <c r="FQ46" s="161">
        <v>0</v>
      </c>
      <c r="FR46" s="161">
        <v>0</v>
      </c>
      <c r="FS46" s="161">
        <v>0</v>
      </c>
      <c r="FT46" s="161">
        <v>0</v>
      </c>
      <c r="FU46" s="161">
        <v>0</v>
      </c>
      <c r="FV46" s="161">
        <v>0</v>
      </c>
      <c r="FW46" s="161">
        <v>0</v>
      </c>
      <c r="FX46" s="161">
        <v>0</v>
      </c>
      <c r="FY46" s="48"/>
      <c r="FZ46" s="2">
        <f>SUM(C46:FX46)</f>
        <v>20885248.509999998</v>
      </c>
      <c r="GA46" s="2"/>
      <c r="GB46" s="2"/>
      <c r="GC46" s="2"/>
      <c r="GD46" s="2"/>
      <c r="GE46" s="2"/>
      <c r="GF46" s="2"/>
      <c r="GG46" s="2"/>
      <c r="GH46" s="2"/>
      <c r="GI46" s="113"/>
      <c r="GJ46" s="113"/>
      <c r="GK46" s="113"/>
      <c r="GL46" s="113"/>
      <c r="GM46" s="113"/>
    </row>
    <row r="47" spans="1:256" x14ac:dyDescent="0.35">
      <c r="A47" s="112" t="s">
        <v>455</v>
      </c>
      <c r="B47" s="113" t="s">
        <v>468</v>
      </c>
      <c r="C47" s="161">
        <v>0</v>
      </c>
      <c r="D47" s="161">
        <v>0</v>
      </c>
      <c r="E47" s="161">
        <v>0</v>
      </c>
      <c r="F47" s="161">
        <v>0</v>
      </c>
      <c r="G47" s="161">
        <v>0</v>
      </c>
      <c r="H47" s="161">
        <v>0</v>
      </c>
      <c r="I47" s="161">
        <v>0</v>
      </c>
      <c r="J47" s="161">
        <v>0</v>
      </c>
      <c r="K47" s="161">
        <v>0</v>
      </c>
      <c r="L47" s="161">
        <v>0</v>
      </c>
      <c r="M47" s="161">
        <v>0</v>
      </c>
      <c r="N47" s="161">
        <v>387510</v>
      </c>
      <c r="O47" s="161">
        <v>0</v>
      </c>
      <c r="P47" s="161">
        <v>0</v>
      </c>
      <c r="Q47" s="161">
        <v>0</v>
      </c>
      <c r="R47" s="161">
        <v>0</v>
      </c>
      <c r="S47" s="161">
        <v>0</v>
      </c>
      <c r="T47" s="161">
        <v>0</v>
      </c>
      <c r="U47" s="161">
        <v>0</v>
      </c>
      <c r="V47" s="161">
        <v>0</v>
      </c>
      <c r="W47" s="161">
        <v>0</v>
      </c>
      <c r="X47" s="161">
        <v>0</v>
      </c>
      <c r="Y47" s="161">
        <v>0</v>
      </c>
      <c r="Z47" s="161">
        <v>0</v>
      </c>
      <c r="AA47" s="161">
        <v>0</v>
      </c>
      <c r="AB47" s="161">
        <v>0</v>
      </c>
      <c r="AC47" s="161">
        <v>0</v>
      </c>
      <c r="AD47" s="161">
        <v>0</v>
      </c>
      <c r="AE47" s="161">
        <v>0</v>
      </c>
      <c r="AF47" s="161">
        <v>0</v>
      </c>
      <c r="AG47" s="161">
        <v>0</v>
      </c>
      <c r="AH47" s="161">
        <v>0</v>
      </c>
      <c r="AI47" s="161">
        <v>0</v>
      </c>
      <c r="AJ47" s="161">
        <v>0</v>
      </c>
      <c r="AK47" s="161">
        <v>0</v>
      </c>
      <c r="AL47" s="161">
        <v>0</v>
      </c>
      <c r="AM47" s="161">
        <v>0</v>
      </c>
      <c r="AN47" s="161">
        <v>0</v>
      </c>
      <c r="AO47" s="161">
        <v>0</v>
      </c>
      <c r="AP47" s="161">
        <v>0</v>
      </c>
      <c r="AQ47" s="161">
        <v>0</v>
      </c>
      <c r="AR47" s="161">
        <v>0</v>
      </c>
      <c r="AS47" s="161">
        <v>0</v>
      </c>
      <c r="AT47" s="161">
        <v>0</v>
      </c>
      <c r="AU47" s="161">
        <v>0</v>
      </c>
      <c r="AV47" s="161">
        <v>0</v>
      </c>
      <c r="AW47" s="161">
        <v>0</v>
      </c>
      <c r="AX47" s="161">
        <v>0</v>
      </c>
      <c r="AY47" s="161">
        <v>0</v>
      </c>
      <c r="AZ47" s="161">
        <v>0</v>
      </c>
      <c r="BA47" s="161">
        <v>0</v>
      </c>
      <c r="BB47" s="161">
        <v>0</v>
      </c>
      <c r="BC47" s="161">
        <v>0</v>
      </c>
      <c r="BD47" s="161">
        <v>0</v>
      </c>
      <c r="BE47" s="161">
        <v>0</v>
      </c>
      <c r="BF47" s="161">
        <v>0</v>
      </c>
      <c r="BG47" s="161">
        <v>0</v>
      </c>
      <c r="BH47" s="161">
        <v>0</v>
      </c>
      <c r="BI47" s="161">
        <v>0</v>
      </c>
      <c r="BJ47" s="161">
        <v>0</v>
      </c>
      <c r="BK47" s="161">
        <v>0</v>
      </c>
      <c r="BL47" s="161">
        <v>0</v>
      </c>
      <c r="BM47" s="161">
        <v>0</v>
      </c>
      <c r="BN47" s="161">
        <v>0</v>
      </c>
      <c r="BO47" s="161">
        <v>0</v>
      </c>
      <c r="BP47" s="161">
        <v>0</v>
      </c>
      <c r="BQ47" s="161">
        <v>0</v>
      </c>
      <c r="BR47" s="161">
        <v>0</v>
      </c>
      <c r="BS47" s="161">
        <v>0</v>
      </c>
      <c r="BT47" s="161">
        <v>0</v>
      </c>
      <c r="BU47" s="161">
        <v>0</v>
      </c>
      <c r="BV47" s="161">
        <v>0</v>
      </c>
      <c r="BW47" s="161">
        <v>0</v>
      </c>
      <c r="BX47" s="161">
        <v>0</v>
      </c>
      <c r="BY47" s="161">
        <v>0</v>
      </c>
      <c r="BZ47" s="161">
        <v>0</v>
      </c>
      <c r="CA47" s="161">
        <v>0</v>
      </c>
      <c r="CB47" s="161">
        <v>0</v>
      </c>
      <c r="CC47" s="161">
        <v>0</v>
      </c>
      <c r="CD47" s="161">
        <v>0</v>
      </c>
      <c r="CE47" s="161">
        <v>0</v>
      </c>
      <c r="CF47" s="161">
        <v>0</v>
      </c>
      <c r="CG47" s="161">
        <v>0</v>
      </c>
      <c r="CH47" s="161">
        <v>0</v>
      </c>
      <c r="CI47" s="161">
        <v>0</v>
      </c>
      <c r="CJ47" s="161">
        <v>0</v>
      </c>
      <c r="CK47" s="161">
        <v>0</v>
      </c>
      <c r="CL47" s="161">
        <v>0</v>
      </c>
      <c r="CM47" s="161">
        <v>0</v>
      </c>
      <c r="CN47" s="161">
        <v>0</v>
      </c>
      <c r="CO47" s="161">
        <v>0</v>
      </c>
      <c r="CP47" s="161">
        <v>0</v>
      </c>
      <c r="CQ47" s="161">
        <v>0</v>
      </c>
      <c r="CR47" s="161">
        <v>0</v>
      </c>
      <c r="CS47" s="161">
        <v>0</v>
      </c>
      <c r="CT47" s="161">
        <v>0</v>
      </c>
      <c r="CU47" s="161">
        <v>0</v>
      </c>
      <c r="CV47" s="161">
        <v>0</v>
      </c>
      <c r="CW47" s="161">
        <v>0</v>
      </c>
      <c r="CX47" s="161">
        <v>0</v>
      </c>
      <c r="CY47" s="161">
        <v>0</v>
      </c>
      <c r="CZ47" s="161">
        <v>0</v>
      </c>
      <c r="DA47" s="161">
        <v>0</v>
      </c>
      <c r="DB47" s="161">
        <v>0</v>
      </c>
      <c r="DC47" s="161">
        <v>0</v>
      </c>
      <c r="DD47" s="161">
        <v>0</v>
      </c>
      <c r="DE47" s="161">
        <v>0</v>
      </c>
      <c r="DF47" s="161">
        <v>0</v>
      </c>
      <c r="DG47" s="161">
        <v>0</v>
      </c>
      <c r="DH47" s="161">
        <v>0</v>
      </c>
      <c r="DI47" s="161">
        <v>0</v>
      </c>
      <c r="DJ47" s="161">
        <v>0</v>
      </c>
      <c r="DK47" s="161">
        <v>0</v>
      </c>
      <c r="DL47" s="161">
        <v>0</v>
      </c>
      <c r="DM47" s="161">
        <v>0</v>
      </c>
      <c r="DN47" s="161">
        <v>0</v>
      </c>
      <c r="DO47" s="161">
        <v>0</v>
      </c>
      <c r="DP47" s="161">
        <v>0</v>
      </c>
      <c r="DQ47" s="161">
        <v>0</v>
      </c>
      <c r="DR47" s="161">
        <v>0</v>
      </c>
      <c r="DS47" s="161">
        <v>0</v>
      </c>
      <c r="DT47" s="161">
        <v>0</v>
      </c>
      <c r="DU47" s="161">
        <v>0</v>
      </c>
      <c r="DV47" s="161">
        <v>0</v>
      </c>
      <c r="DW47" s="161">
        <v>0</v>
      </c>
      <c r="DX47" s="161">
        <v>0</v>
      </c>
      <c r="DY47" s="161">
        <v>0</v>
      </c>
      <c r="DZ47" s="161">
        <v>0</v>
      </c>
      <c r="EA47" s="161">
        <v>0</v>
      </c>
      <c r="EB47" s="161">
        <v>0</v>
      </c>
      <c r="EC47" s="161">
        <v>0</v>
      </c>
      <c r="ED47" s="161">
        <v>0</v>
      </c>
      <c r="EE47" s="161">
        <v>0</v>
      </c>
      <c r="EF47" s="161">
        <v>0</v>
      </c>
      <c r="EG47" s="161">
        <v>0</v>
      </c>
      <c r="EH47" s="161">
        <v>0</v>
      </c>
      <c r="EI47" s="161">
        <v>0</v>
      </c>
      <c r="EJ47" s="161">
        <v>0</v>
      </c>
      <c r="EK47" s="161">
        <v>0</v>
      </c>
      <c r="EL47" s="161">
        <v>0</v>
      </c>
      <c r="EM47" s="161">
        <v>0</v>
      </c>
      <c r="EN47" s="161">
        <v>0</v>
      </c>
      <c r="EO47" s="161">
        <v>0</v>
      </c>
      <c r="EP47" s="161">
        <v>0</v>
      </c>
      <c r="EQ47" s="161">
        <v>0</v>
      </c>
      <c r="ER47" s="161">
        <v>0</v>
      </c>
      <c r="ES47" s="161">
        <v>0</v>
      </c>
      <c r="ET47" s="161">
        <v>0</v>
      </c>
      <c r="EU47" s="161">
        <v>0</v>
      </c>
      <c r="EV47" s="161">
        <v>0</v>
      </c>
      <c r="EW47" s="161">
        <v>0</v>
      </c>
      <c r="EX47" s="161">
        <v>0</v>
      </c>
      <c r="EY47" s="161">
        <v>0</v>
      </c>
      <c r="EZ47" s="161">
        <v>0</v>
      </c>
      <c r="FA47" s="161">
        <v>0</v>
      </c>
      <c r="FB47" s="161">
        <v>0</v>
      </c>
      <c r="FC47" s="161">
        <v>0</v>
      </c>
      <c r="FD47" s="161">
        <v>0</v>
      </c>
      <c r="FE47" s="161">
        <v>0</v>
      </c>
      <c r="FF47" s="161">
        <v>0</v>
      </c>
      <c r="FG47" s="161">
        <v>0</v>
      </c>
      <c r="FH47" s="161">
        <v>0</v>
      </c>
      <c r="FI47" s="161">
        <v>0</v>
      </c>
      <c r="FJ47" s="161">
        <v>0</v>
      </c>
      <c r="FK47" s="161">
        <v>0</v>
      </c>
      <c r="FL47" s="161">
        <v>0</v>
      </c>
      <c r="FM47" s="161">
        <v>0</v>
      </c>
      <c r="FN47" s="161">
        <v>0</v>
      </c>
      <c r="FO47" s="161">
        <v>0</v>
      </c>
      <c r="FP47" s="161">
        <v>0</v>
      </c>
      <c r="FQ47" s="161">
        <v>0</v>
      </c>
      <c r="FR47" s="161">
        <v>0</v>
      </c>
      <c r="FS47" s="161">
        <v>0</v>
      </c>
      <c r="FT47" s="161">
        <v>0</v>
      </c>
      <c r="FU47" s="161">
        <v>0</v>
      </c>
      <c r="FV47" s="161">
        <v>0</v>
      </c>
      <c r="FW47" s="161">
        <v>0</v>
      </c>
      <c r="FX47" s="161">
        <v>0</v>
      </c>
      <c r="FY47" s="48"/>
      <c r="FZ47" s="2">
        <f>SUM(C47:FX47)</f>
        <v>387510</v>
      </c>
      <c r="GA47" s="2"/>
      <c r="GB47" s="2"/>
      <c r="GC47" s="2"/>
      <c r="GD47" s="2"/>
      <c r="GE47" s="2"/>
      <c r="GF47" s="2"/>
      <c r="GG47" s="2"/>
      <c r="GH47" s="2"/>
      <c r="GI47" s="113"/>
      <c r="GJ47" s="113"/>
      <c r="GK47" s="113"/>
      <c r="GL47" s="113"/>
      <c r="GM47" s="113"/>
    </row>
    <row r="48" spans="1:256" x14ac:dyDescent="0.35">
      <c r="A48" s="112" t="s">
        <v>1060</v>
      </c>
      <c r="B48" s="113" t="s">
        <v>470</v>
      </c>
      <c r="C48" s="107">
        <v>4670000</v>
      </c>
      <c r="D48" s="107">
        <v>63655851</v>
      </c>
      <c r="E48" s="107">
        <v>4890000</v>
      </c>
      <c r="F48" s="107">
        <v>750000</v>
      </c>
      <c r="G48" s="107">
        <v>1200000</v>
      </c>
      <c r="H48" s="107">
        <v>300000</v>
      </c>
      <c r="I48" s="162">
        <v>7845103</v>
      </c>
      <c r="J48" s="107">
        <v>0</v>
      </c>
      <c r="K48" s="107">
        <v>0</v>
      </c>
      <c r="L48" s="107">
        <v>4655850</v>
      </c>
      <c r="M48" s="107">
        <v>1000000</v>
      </c>
      <c r="N48" s="107">
        <v>77763000</v>
      </c>
      <c r="O48" s="107">
        <v>26498234</v>
      </c>
      <c r="P48" s="107">
        <v>0</v>
      </c>
      <c r="Q48" s="107">
        <v>37339028</v>
      </c>
      <c r="R48" s="107">
        <v>0</v>
      </c>
      <c r="S48" s="107">
        <v>0</v>
      </c>
      <c r="T48" s="107">
        <v>0</v>
      </c>
      <c r="U48" s="107">
        <v>100000</v>
      </c>
      <c r="V48" s="107">
        <v>0</v>
      </c>
      <c r="W48" s="107">
        <v>0</v>
      </c>
      <c r="X48" s="107">
        <v>150000</v>
      </c>
      <c r="Y48" s="107">
        <v>0</v>
      </c>
      <c r="Z48" s="107">
        <v>0</v>
      </c>
      <c r="AA48" s="107">
        <v>32635664</v>
      </c>
      <c r="AB48" s="162">
        <v>75286702</v>
      </c>
      <c r="AC48" s="162">
        <v>2044227</v>
      </c>
      <c r="AD48" s="162">
        <v>2497712</v>
      </c>
      <c r="AE48" s="107">
        <v>245000</v>
      </c>
      <c r="AF48" s="162">
        <v>217915</v>
      </c>
      <c r="AG48" s="107">
        <v>1839046</v>
      </c>
      <c r="AH48" s="107">
        <v>0</v>
      </c>
      <c r="AI48" s="107">
        <v>0</v>
      </c>
      <c r="AJ48" s="107">
        <v>0</v>
      </c>
      <c r="AK48" s="107">
        <v>0</v>
      </c>
      <c r="AL48" s="107">
        <v>330575</v>
      </c>
      <c r="AM48" s="107">
        <v>0</v>
      </c>
      <c r="AN48" s="107">
        <v>0</v>
      </c>
      <c r="AO48" s="107">
        <v>0</v>
      </c>
      <c r="AP48" s="107">
        <v>129959655</v>
      </c>
      <c r="AQ48" s="107">
        <v>0</v>
      </c>
      <c r="AR48" s="107">
        <v>73713000</v>
      </c>
      <c r="AS48" s="107">
        <v>5944650</v>
      </c>
      <c r="AT48" s="107">
        <v>0</v>
      </c>
      <c r="AU48" s="107">
        <v>0</v>
      </c>
      <c r="AV48" s="107">
        <v>0</v>
      </c>
      <c r="AW48" s="107">
        <v>0</v>
      </c>
      <c r="AX48" s="107">
        <v>0</v>
      </c>
      <c r="AY48" s="107">
        <v>0</v>
      </c>
      <c r="AZ48" s="107">
        <v>5750000</v>
      </c>
      <c r="BA48" s="107">
        <v>3950000</v>
      </c>
      <c r="BB48" s="107">
        <v>700000</v>
      </c>
      <c r="BC48" s="162">
        <v>71315127.650000006</v>
      </c>
      <c r="BD48" s="107">
        <v>5157461</v>
      </c>
      <c r="BE48" s="107">
        <v>1900000</v>
      </c>
      <c r="BF48" s="107">
        <v>26750862</v>
      </c>
      <c r="BG48" s="107">
        <v>0</v>
      </c>
      <c r="BH48" s="107">
        <v>0</v>
      </c>
      <c r="BI48" s="107">
        <v>0</v>
      </c>
      <c r="BJ48" s="107">
        <v>4000000</v>
      </c>
      <c r="BK48" s="107">
        <v>7500000</v>
      </c>
      <c r="BL48" s="107">
        <v>0</v>
      </c>
      <c r="BM48" s="107">
        <v>0</v>
      </c>
      <c r="BN48" s="107">
        <v>0</v>
      </c>
      <c r="BO48" s="107">
        <v>350000</v>
      </c>
      <c r="BP48" s="107">
        <v>0</v>
      </c>
      <c r="BQ48" s="107">
        <v>8800000</v>
      </c>
      <c r="BR48" s="107">
        <v>4300000</v>
      </c>
      <c r="BS48" s="107">
        <v>2167002</v>
      </c>
      <c r="BT48" s="107">
        <v>980488</v>
      </c>
      <c r="BU48" s="163">
        <v>1100007.0868799998</v>
      </c>
      <c r="BV48" s="107">
        <v>1330000</v>
      </c>
      <c r="BW48" s="107">
        <v>3800000</v>
      </c>
      <c r="BX48" s="107">
        <v>0</v>
      </c>
      <c r="BY48" s="107">
        <v>0</v>
      </c>
      <c r="BZ48" s="107">
        <v>0</v>
      </c>
      <c r="CA48" s="107">
        <v>0</v>
      </c>
      <c r="CB48" s="107">
        <v>113302585</v>
      </c>
      <c r="CC48" s="107">
        <v>0</v>
      </c>
      <c r="CD48" s="107">
        <v>0</v>
      </c>
      <c r="CE48" s="107">
        <v>0</v>
      </c>
      <c r="CF48" s="107">
        <v>0</v>
      </c>
      <c r="CG48" s="107">
        <v>119200</v>
      </c>
      <c r="CH48" s="107">
        <v>0</v>
      </c>
      <c r="CI48" s="107">
        <v>270068</v>
      </c>
      <c r="CJ48" s="107">
        <v>667783</v>
      </c>
      <c r="CK48" s="107">
        <v>5600000</v>
      </c>
      <c r="CL48" s="107">
        <v>2016949</v>
      </c>
      <c r="CM48" s="107">
        <v>1100000</v>
      </c>
      <c r="CN48" s="107">
        <v>35012147</v>
      </c>
      <c r="CO48" s="107">
        <v>14040000</v>
      </c>
      <c r="CP48" s="107">
        <v>1921000</v>
      </c>
      <c r="CQ48" s="107">
        <v>0</v>
      </c>
      <c r="CR48" s="107">
        <v>350000</v>
      </c>
      <c r="CS48" s="107">
        <v>0</v>
      </c>
      <c r="CT48" s="107">
        <v>0</v>
      </c>
      <c r="CU48" s="107">
        <v>205000</v>
      </c>
      <c r="CV48" s="107">
        <v>171656</v>
      </c>
      <c r="CW48" s="107">
        <v>0</v>
      </c>
      <c r="CX48" s="107">
        <v>0</v>
      </c>
      <c r="CY48" s="107">
        <v>0</v>
      </c>
      <c r="CZ48" s="107">
        <v>500000</v>
      </c>
      <c r="DA48" s="107">
        <v>0</v>
      </c>
      <c r="DB48" s="107">
        <v>0</v>
      </c>
      <c r="DC48" s="107">
        <v>445000</v>
      </c>
      <c r="DD48" s="107">
        <v>0</v>
      </c>
      <c r="DE48" s="107">
        <v>350000</v>
      </c>
      <c r="DF48" s="162">
        <v>15736474.08</v>
      </c>
      <c r="DG48" s="107">
        <v>70000</v>
      </c>
      <c r="DH48" s="107">
        <v>1900000</v>
      </c>
      <c r="DI48" s="107">
        <v>0</v>
      </c>
      <c r="DJ48" s="107">
        <v>390000</v>
      </c>
      <c r="DK48" s="107">
        <v>333800</v>
      </c>
      <c r="DL48" s="107">
        <v>0</v>
      </c>
      <c r="DM48" s="107">
        <v>248000</v>
      </c>
      <c r="DN48" s="107">
        <v>400000</v>
      </c>
      <c r="DO48" s="107">
        <v>550000</v>
      </c>
      <c r="DP48" s="107">
        <v>0</v>
      </c>
      <c r="DQ48" s="107">
        <v>0</v>
      </c>
      <c r="DR48" s="107">
        <v>0</v>
      </c>
      <c r="DS48" s="107">
        <v>0</v>
      </c>
      <c r="DT48" s="107">
        <v>0</v>
      </c>
      <c r="DU48" s="107">
        <v>0</v>
      </c>
      <c r="DV48" s="107">
        <v>0</v>
      </c>
      <c r="DW48" s="107">
        <v>15862</v>
      </c>
      <c r="DX48" s="107">
        <v>155000</v>
      </c>
      <c r="DY48" s="107">
        <v>516372</v>
      </c>
      <c r="DZ48" s="107">
        <v>550204</v>
      </c>
      <c r="EA48" s="107">
        <v>207000</v>
      </c>
      <c r="EB48" s="107">
        <v>447872</v>
      </c>
      <c r="EC48" s="107">
        <v>0</v>
      </c>
      <c r="ED48" s="107">
        <v>3905390.5</v>
      </c>
      <c r="EE48" s="107">
        <v>0</v>
      </c>
      <c r="EF48" s="107">
        <v>0</v>
      </c>
      <c r="EG48" s="107">
        <v>0</v>
      </c>
      <c r="EH48" s="107">
        <v>0</v>
      </c>
      <c r="EI48" s="107">
        <v>0</v>
      </c>
      <c r="EJ48" s="107">
        <v>0</v>
      </c>
      <c r="EK48" s="107">
        <v>404670</v>
      </c>
      <c r="EL48" s="107">
        <v>0</v>
      </c>
      <c r="EM48" s="107">
        <v>832600</v>
      </c>
      <c r="EN48" s="107">
        <v>195000</v>
      </c>
      <c r="EO48" s="107">
        <v>75000</v>
      </c>
      <c r="EP48" s="107">
        <v>905473</v>
      </c>
      <c r="EQ48" s="107">
        <v>1573000</v>
      </c>
      <c r="ER48" s="107">
        <v>914457</v>
      </c>
      <c r="ES48" s="107">
        <v>0</v>
      </c>
      <c r="ET48" s="107">
        <v>164087</v>
      </c>
      <c r="EU48" s="107">
        <v>0</v>
      </c>
      <c r="EV48" s="107">
        <v>0</v>
      </c>
      <c r="EW48" s="107">
        <v>1848603.33</v>
      </c>
      <c r="EX48" s="107">
        <v>397784.63</v>
      </c>
      <c r="EY48" s="107">
        <v>0</v>
      </c>
      <c r="EZ48" s="107">
        <v>0</v>
      </c>
      <c r="FA48" s="107">
        <v>4687317</v>
      </c>
      <c r="FB48" s="107">
        <v>584000</v>
      </c>
      <c r="FC48" s="107">
        <v>1100000</v>
      </c>
      <c r="FD48" s="107">
        <v>0</v>
      </c>
      <c r="FE48" s="107">
        <v>250000</v>
      </c>
      <c r="FF48" s="107">
        <v>0</v>
      </c>
      <c r="FG48" s="107">
        <v>0</v>
      </c>
      <c r="FH48" s="107">
        <v>155000</v>
      </c>
      <c r="FI48" s="107">
        <v>3904000</v>
      </c>
      <c r="FJ48" s="107">
        <v>1200000</v>
      </c>
      <c r="FK48" s="107">
        <v>4500000</v>
      </c>
      <c r="FL48" s="107">
        <v>2595350</v>
      </c>
      <c r="FM48" s="107">
        <v>500000</v>
      </c>
      <c r="FN48" s="107">
        <v>0</v>
      </c>
      <c r="FO48" s="107">
        <v>1974045</v>
      </c>
      <c r="FP48" s="107">
        <v>2675000</v>
      </c>
      <c r="FQ48" s="107">
        <v>900000</v>
      </c>
      <c r="FR48" s="107">
        <v>497743</v>
      </c>
      <c r="FS48" s="107">
        <v>75000</v>
      </c>
      <c r="FT48" s="107">
        <v>130000</v>
      </c>
      <c r="FU48" s="107">
        <v>1194000</v>
      </c>
      <c r="FV48" s="107">
        <v>400000</v>
      </c>
      <c r="FW48" s="107">
        <v>0</v>
      </c>
      <c r="FX48" s="107">
        <v>292380</v>
      </c>
      <c r="FY48" s="48"/>
      <c r="FZ48" s="2">
        <f>SUM(C48:FX48)</f>
        <v>941804032.27688003</v>
      </c>
      <c r="GA48" s="12"/>
      <c r="GB48" s="2"/>
      <c r="GC48" s="2"/>
      <c r="GD48" s="2"/>
      <c r="GE48" s="2"/>
      <c r="GF48" s="2"/>
      <c r="GG48" s="2"/>
      <c r="GH48" s="2"/>
      <c r="GI48" s="113"/>
      <c r="GJ48" s="113"/>
      <c r="GK48" s="113"/>
      <c r="GL48" s="113"/>
      <c r="GM48" s="113"/>
    </row>
    <row r="49" spans="1:256" x14ac:dyDescent="0.35">
      <c r="A49" s="164"/>
      <c r="B49" s="165" t="s">
        <v>471</v>
      </c>
      <c r="C49" s="166">
        <v>1023645.96</v>
      </c>
      <c r="D49" s="166">
        <v>5923407.6999999881</v>
      </c>
      <c r="E49" s="166">
        <v>1501809.63</v>
      </c>
      <c r="F49" s="166">
        <v>1480552.63</v>
      </c>
      <c r="G49" s="166">
        <v>313409.98</v>
      </c>
      <c r="H49" s="166">
        <v>197482.31</v>
      </c>
      <c r="I49" s="167">
        <v>3049421.53</v>
      </c>
      <c r="J49" s="166">
        <v>0</v>
      </c>
      <c r="K49" s="166">
        <v>0</v>
      </c>
      <c r="L49" s="166">
        <v>767975.6099999994</v>
      </c>
      <c r="M49" s="166">
        <v>339255.28999999911</v>
      </c>
      <c r="N49" s="166">
        <v>1003951.56</v>
      </c>
      <c r="O49" s="166">
        <v>3157850.6999999881</v>
      </c>
      <c r="P49" s="166">
        <v>0</v>
      </c>
      <c r="Q49" s="166">
        <v>2551562.3199999998</v>
      </c>
      <c r="R49" s="166">
        <v>93067.899999999907</v>
      </c>
      <c r="S49" s="166">
        <v>147716.44999999925</v>
      </c>
      <c r="T49" s="166">
        <v>0</v>
      </c>
      <c r="U49" s="166">
        <v>0</v>
      </c>
      <c r="V49" s="166">
        <v>0</v>
      </c>
      <c r="W49" s="107">
        <v>0</v>
      </c>
      <c r="X49" s="166">
        <v>0</v>
      </c>
      <c r="Y49" s="166">
        <v>0</v>
      </c>
      <c r="Z49" s="166">
        <v>0</v>
      </c>
      <c r="AA49" s="166">
        <v>3107770.19</v>
      </c>
      <c r="AB49" s="167">
        <v>5484100.7199999997</v>
      </c>
      <c r="AC49" s="167">
        <v>179452.74</v>
      </c>
      <c r="AD49" s="167">
        <v>173421.01</v>
      </c>
      <c r="AE49" s="166">
        <v>0</v>
      </c>
      <c r="AF49" s="167">
        <v>0</v>
      </c>
      <c r="AG49" s="166">
        <v>585726.86</v>
      </c>
      <c r="AH49" s="166">
        <v>0</v>
      </c>
      <c r="AI49" s="166">
        <v>0</v>
      </c>
      <c r="AJ49" s="166">
        <v>0</v>
      </c>
      <c r="AK49" s="166">
        <v>0</v>
      </c>
      <c r="AL49" s="166">
        <v>0</v>
      </c>
      <c r="AM49" s="166">
        <v>0</v>
      </c>
      <c r="AN49" s="166">
        <v>23452.35999999987</v>
      </c>
      <c r="AO49" s="166">
        <v>0</v>
      </c>
      <c r="AP49" s="166">
        <v>13961260.089999974</v>
      </c>
      <c r="AQ49" s="166">
        <v>4996.7000000001863</v>
      </c>
      <c r="AR49" s="166">
        <v>4936260.97</v>
      </c>
      <c r="AS49" s="166">
        <v>3140096.46</v>
      </c>
      <c r="AT49" s="166">
        <v>706569</v>
      </c>
      <c r="AU49" s="166">
        <v>183362.49</v>
      </c>
      <c r="AV49" s="166">
        <v>0</v>
      </c>
      <c r="AW49" s="166">
        <v>127133.32</v>
      </c>
      <c r="AX49" s="166">
        <v>17799.04</v>
      </c>
      <c r="AY49" s="166">
        <v>67342.069999999832</v>
      </c>
      <c r="AZ49" s="166">
        <v>5661380.25</v>
      </c>
      <c r="BA49" s="166">
        <v>4239435.37</v>
      </c>
      <c r="BB49" s="166">
        <v>2450915.0699999998</v>
      </c>
      <c r="BC49" s="167">
        <v>13979440.599999994</v>
      </c>
      <c r="BD49" s="166">
        <v>2610812.9700000002</v>
      </c>
      <c r="BE49" s="166">
        <v>691421.59</v>
      </c>
      <c r="BF49" s="166">
        <v>12423538.810000002</v>
      </c>
      <c r="BG49" s="166">
        <v>177371.84</v>
      </c>
      <c r="BH49" s="166">
        <v>272348.34999999998</v>
      </c>
      <c r="BI49" s="166">
        <v>117074.81</v>
      </c>
      <c r="BJ49" s="166">
        <v>2978693.21</v>
      </c>
      <c r="BK49" s="166">
        <v>3075849.87</v>
      </c>
      <c r="BL49" s="166">
        <v>26731.37</v>
      </c>
      <c r="BM49" s="166">
        <v>73715.73</v>
      </c>
      <c r="BN49" s="166">
        <v>0</v>
      </c>
      <c r="BO49" s="166">
        <v>46591.460000000894</v>
      </c>
      <c r="BP49" s="166">
        <v>66821.180000000168</v>
      </c>
      <c r="BQ49" s="166">
        <v>831665.80999999866</v>
      </c>
      <c r="BR49" s="166">
        <v>53981.400000002235</v>
      </c>
      <c r="BS49" s="166">
        <v>0</v>
      </c>
      <c r="BT49" s="166">
        <v>96176.64000000013</v>
      </c>
      <c r="BU49" s="166">
        <v>45796.089999999851</v>
      </c>
      <c r="BV49" s="166">
        <v>680000</v>
      </c>
      <c r="BW49" s="166">
        <v>271620.42</v>
      </c>
      <c r="BX49" s="166">
        <v>30925.080000000075</v>
      </c>
      <c r="BY49" s="166">
        <v>20772.939999999478</v>
      </c>
      <c r="BZ49" s="166">
        <v>128574.8</v>
      </c>
      <c r="CA49" s="166">
        <v>0</v>
      </c>
      <c r="CB49" s="166">
        <v>14199549.600000024</v>
      </c>
      <c r="CC49" s="166">
        <v>51316.119999999879</v>
      </c>
      <c r="CD49" s="166">
        <v>32213.38</v>
      </c>
      <c r="CE49" s="166">
        <v>35823.39000000013</v>
      </c>
      <c r="CF49" s="166">
        <v>60736.420000000158</v>
      </c>
      <c r="CG49" s="166">
        <f>52674.03+119000</f>
        <v>171674.03</v>
      </c>
      <c r="CH49" s="166">
        <v>42137.689999999944</v>
      </c>
      <c r="CI49" s="166">
        <v>191859.43000000063</v>
      </c>
      <c r="CJ49" s="166">
        <v>127581.31</v>
      </c>
      <c r="CK49" s="166">
        <v>0</v>
      </c>
      <c r="CL49" s="166">
        <v>0</v>
      </c>
      <c r="CM49" s="166">
        <v>0</v>
      </c>
      <c r="CN49" s="166">
        <v>5532198.7100000083</v>
      </c>
      <c r="CO49" s="166">
        <v>3311063.7200000137</v>
      </c>
      <c r="CP49" s="166">
        <v>487185.26</v>
      </c>
      <c r="CQ49" s="166">
        <v>0</v>
      </c>
      <c r="CR49" s="166">
        <v>0</v>
      </c>
      <c r="CS49" s="166">
        <v>0</v>
      </c>
      <c r="CT49" s="166">
        <v>0</v>
      </c>
      <c r="CU49" s="166">
        <v>0</v>
      </c>
      <c r="CV49" s="166">
        <v>0</v>
      </c>
      <c r="CW49" s="166">
        <v>2963.7100000001956</v>
      </c>
      <c r="CX49" s="166">
        <v>34454.619999999646</v>
      </c>
      <c r="CY49" s="166">
        <v>0</v>
      </c>
      <c r="CZ49" s="166">
        <v>0</v>
      </c>
      <c r="DA49" s="166">
        <v>0</v>
      </c>
      <c r="DB49" s="166">
        <v>0</v>
      </c>
      <c r="DC49" s="166">
        <v>0</v>
      </c>
      <c r="DD49" s="166">
        <v>31853.880000000121</v>
      </c>
      <c r="DE49" s="166">
        <v>0</v>
      </c>
      <c r="DF49" s="167">
        <v>964429.94000001252</v>
      </c>
      <c r="DG49" s="166">
        <v>0</v>
      </c>
      <c r="DH49" s="166">
        <v>0</v>
      </c>
      <c r="DI49" s="166">
        <v>187923.21999999881</v>
      </c>
      <c r="DJ49" s="166">
        <v>70570.470000000205</v>
      </c>
      <c r="DK49" s="166">
        <v>63148.970000000205</v>
      </c>
      <c r="DL49" s="166">
        <v>0</v>
      </c>
      <c r="DM49" s="166">
        <v>0</v>
      </c>
      <c r="DN49" s="166">
        <v>0</v>
      </c>
      <c r="DO49" s="166">
        <v>0</v>
      </c>
      <c r="DP49" s="166">
        <v>1230.7399999999907</v>
      </c>
      <c r="DQ49" s="166">
        <v>0</v>
      </c>
      <c r="DR49" s="166">
        <v>0</v>
      </c>
      <c r="DS49" s="166">
        <v>0</v>
      </c>
      <c r="DT49" s="166">
        <v>0</v>
      </c>
      <c r="DU49" s="166">
        <v>0</v>
      </c>
      <c r="DV49" s="166">
        <v>0</v>
      </c>
      <c r="DW49" s="166">
        <v>0</v>
      </c>
      <c r="DX49" s="166">
        <v>27492.279999999795</v>
      </c>
      <c r="DY49" s="166">
        <v>0</v>
      </c>
      <c r="DZ49" s="166">
        <v>739613.14999999944</v>
      </c>
      <c r="EA49" s="166">
        <v>139332.39000000001</v>
      </c>
      <c r="EB49" s="166">
        <v>81512.760000000242</v>
      </c>
      <c r="EC49" s="166">
        <v>108091.72</v>
      </c>
      <c r="ED49" s="166">
        <v>1114082.5</v>
      </c>
      <c r="EE49" s="166">
        <v>0</v>
      </c>
      <c r="EF49" s="166">
        <v>0</v>
      </c>
      <c r="EG49" s="166">
        <v>8952.6699999999255</v>
      </c>
      <c r="EH49" s="166">
        <v>6739.7900000000373</v>
      </c>
      <c r="EI49" s="166">
        <v>984513.67000000179</v>
      </c>
      <c r="EJ49" s="166">
        <v>556718.94000000507</v>
      </c>
      <c r="EK49" s="166">
        <v>0</v>
      </c>
      <c r="EL49" s="166">
        <v>19606.400000000001</v>
      </c>
      <c r="EM49" s="166">
        <v>0</v>
      </c>
      <c r="EN49" s="166">
        <v>0</v>
      </c>
      <c r="EO49" s="166">
        <v>0</v>
      </c>
      <c r="EP49" s="166">
        <v>0</v>
      </c>
      <c r="EQ49" s="166">
        <v>773723.74</v>
      </c>
      <c r="ER49" s="166">
        <v>13739.379999999888</v>
      </c>
      <c r="ES49" s="166">
        <v>0</v>
      </c>
      <c r="ET49" s="166">
        <v>0</v>
      </c>
      <c r="EU49" s="166">
        <v>0</v>
      </c>
      <c r="EV49" s="166">
        <v>25108.400000000001</v>
      </c>
      <c r="EW49" s="166">
        <v>2296.6300000003539</v>
      </c>
      <c r="EX49" s="166">
        <v>6362.1400000001304</v>
      </c>
      <c r="EY49" s="166">
        <v>0</v>
      </c>
      <c r="EZ49" s="166">
        <v>3088.3899999998976</v>
      </c>
      <c r="FA49" s="166">
        <v>650000</v>
      </c>
      <c r="FB49" s="166">
        <v>235967.64</v>
      </c>
      <c r="FC49" s="166">
        <v>1157745.67</v>
      </c>
      <c r="FD49" s="166">
        <v>0</v>
      </c>
      <c r="FE49" s="166">
        <v>0</v>
      </c>
      <c r="FF49" s="166">
        <v>0</v>
      </c>
      <c r="FG49" s="166">
        <v>0</v>
      </c>
      <c r="FH49" s="166">
        <v>0</v>
      </c>
      <c r="FI49" s="166">
        <v>464593.6400000006</v>
      </c>
      <c r="FJ49" s="166">
        <v>402051.60000000056</v>
      </c>
      <c r="FK49" s="166">
        <v>263308.68</v>
      </c>
      <c r="FL49" s="166">
        <v>679899.57</v>
      </c>
      <c r="FM49" s="166">
        <v>418806.28000000119</v>
      </c>
      <c r="FN49" s="166">
        <v>2545812.86</v>
      </c>
      <c r="FO49" s="166">
        <v>243119.79</v>
      </c>
      <c r="FP49" s="166">
        <v>520740.68999999948</v>
      </c>
      <c r="FQ49" s="166">
        <v>223101.13</v>
      </c>
      <c r="FR49" s="166">
        <v>0</v>
      </c>
      <c r="FS49" s="166">
        <v>0</v>
      </c>
      <c r="FT49" s="166">
        <v>0</v>
      </c>
      <c r="FU49" s="166">
        <v>0</v>
      </c>
      <c r="FV49" s="166">
        <v>0</v>
      </c>
      <c r="FW49" s="166">
        <v>0</v>
      </c>
      <c r="FX49" s="166">
        <v>0</v>
      </c>
      <c r="FY49" s="48"/>
      <c r="FZ49" s="2">
        <f>SUM(C49:FX49)</f>
        <v>143317546.35999998</v>
      </c>
      <c r="GA49" s="12"/>
      <c r="GB49" s="2"/>
      <c r="GC49" s="2"/>
      <c r="GD49" s="2"/>
      <c r="GE49" s="2"/>
      <c r="GF49" s="2"/>
      <c r="GG49" s="2"/>
      <c r="GH49" s="2"/>
      <c r="GI49" s="113"/>
      <c r="GJ49" s="113"/>
      <c r="GK49" s="113"/>
      <c r="GL49" s="113"/>
      <c r="GM49" s="113"/>
    </row>
    <row r="50" spans="1:256" x14ac:dyDescent="0.35">
      <c r="A50" s="164"/>
      <c r="B50" s="165" t="s">
        <v>472</v>
      </c>
      <c r="C50" s="52">
        <f t="shared" ref="C50:AH50" si="14">((C162*0.25)+C49)</f>
        <v>21189735.436125003</v>
      </c>
      <c r="D50" s="52">
        <f t="shared" si="14"/>
        <v>118419628.40412499</v>
      </c>
      <c r="E50" s="52">
        <f t="shared" si="14"/>
        <v>19686985.091875002</v>
      </c>
      <c r="F50" s="52">
        <f t="shared" si="14"/>
        <v>71942441.326625004</v>
      </c>
      <c r="G50" s="52">
        <f t="shared" si="14"/>
        <v>6001335.3412500005</v>
      </c>
      <c r="H50" s="52">
        <f t="shared" si="14"/>
        <v>3636723.673</v>
      </c>
      <c r="I50" s="52">
        <f t="shared" si="14"/>
        <v>28014452.2225</v>
      </c>
      <c r="J50" s="52">
        <f t="shared" si="14"/>
        <v>6215997.7607500004</v>
      </c>
      <c r="K50" s="52">
        <f t="shared" si="14"/>
        <v>1093821.546875</v>
      </c>
      <c r="L50" s="52">
        <f t="shared" si="14"/>
        <v>7396942.3159999996</v>
      </c>
      <c r="M50" s="52">
        <f t="shared" si="14"/>
        <v>3767762.8549999991</v>
      </c>
      <c r="N50" s="52">
        <f t="shared" si="14"/>
        <v>149626899.80274999</v>
      </c>
      <c r="O50" s="52">
        <f t="shared" si="14"/>
        <v>39310440.493999988</v>
      </c>
      <c r="P50" s="52">
        <f t="shared" si="14"/>
        <v>1336597.711375</v>
      </c>
      <c r="Q50" s="52">
        <f t="shared" si="14"/>
        <v>128116660.149</v>
      </c>
      <c r="R50" s="52">
        <f t="shared" si="14"/>
        <v>20290112.624874998</v>
      </c>
      <c r="S50" s="52">
        <f t="shared" si="14"/>
        <v>5057295.9034999991</v>
      </c>
      <c r="T50" s="52">
        <f t="shared" si="14"/>
        <v>841510.97387500003</v>
      </c>
      <c r="U50" s="52">
        <f t="shared" si="14"/>
        <v>358584.83749999997</v>
      </c>
      <c r="V50" s="52">
        <f t="shared" si="14"/>
        <v>1100819.7434999999</v>
      </c>
      <c r="W50" s="52">
        <f t="shared" si="14"/>
        <v>700382.92249999999</v>
      </c>
      <c r="X50" s="52">
        <f t="shared" si="14"/>
        <v>325523.38537500001</v>
      </c>
      <c r="Y50" s="52">
        <f t="shared" si="14"/>
        <v>2876065.4415000002</v>
      </c>
      <c r="Z50" s="52">
        <f t="shared" si="14"/>
        <v>988274.80674999999</v>
      </c>
      <c r="AA50" s="52">
        <f t="shared" si="14"/>
        <v>91543168.013500005</v>
      </c>
      <c r="AB50" s="52">
        <f t="shared" si="14"/>
        <v>83893950.816874996</v>
      </c>
      <c r="AC50" s="52">
        <f t="shared" si="14"/>
        <v>3039269.1191250002</v>
      </c>
      <c r="AD50" s="52">
        <f t="shared" si="14"/>
        <v>4430113.1413749997</v>
      </c>
      <c r="AE50" s="52">
        <f t="shared" si="14"/>
        <v>566354.32062499993</v>
      </c>
      <c r="AF50" s="52">
        <f t="shared" si="14"/>
        <v>864295.85887500003</v>
      </c>
      <c r="AG50" s="52">
        <f t="shared" si="14"/>
        <v>2631053.3000000003</v>
      </c>
      <c r="AH50" s="52">
        <f t="shared" si="14"/>
        <v>3000168.1646249997</v>
      </c>
      <c r="AI50" s="52">
        <f t="shared" ref="AI50:BN50" si="15">((AI162*0.25)+AI49)</f>
        <v>1396701.8705</v>
      </c>
      <c r="AJ50" s="52">
        <f t="shared" si="15"/>
        <v>940531.78049999999</v>
      </c>
      <c r="AK50" s="52">
        <f t="shared" si="15"/>
        <v>876537.03287499992</v>
      </c>
      <c r="AL50" s="52">
        <f t="shared" si="15"/>
        <v>1206088.514125</v>
      </c>
      <c r="AM50" s="52">
        <f t="shared" si="15"/>
        <v>1333536.89075</v>
      </c>
      <c r="AN50" s="52">
        <f t="shared" si="15"/>
        <v>1241712.7061249998</v>
      </c>
      <c r="AO50" s="52">
        <f t="shared" si="15"/>
        <v>12801466.2325</v>
      </c>
      <c r="AP50" s="52">
        <f t="shared" si="15"/>
        <v>271318282.74337494</v>
      </c>
      <c r="AQ50" s="52">
        <f t="shared" si="15"/>
        <v>1144430.5007500004</v>
      </c>
      <c r="AR50" s="52">
        <f t="shared" si="15"/>
        <v>178912151.132375</v>
      </c>
      <c r="AS50" s="52">
        <f t="shared" si="15"/>
        <v>23246113.848000001</v>
      </c>
      <c r="AT50" s="52">
        <f t="shared" si="15"/>
        <v>7754820.4968750002</v>
      </c>
      <c r="AU50" s="52">
        <f t="shared" si="15"/>
        <v>1362025.97875</v>
      </c>
      <c r="AV50" s="52">
        <f t="shared" si="15"/>
        <v>1298812.50125</v>
      </c>
      <c r="AW50" s="52">
        <f t="shared" si="15"/>
        <v>1260640.0218750001</v>
      </c>
      <c r="AX50" s="52">
        <f t="shared" si="15"/>
        <v>535389.79137500003</v>
      </c>
      <c r="AY50" s="52">
        <f t="shared" si="15"/>
        <v>1592262.4382499997</v>
      </c>
      <c r="AZ50" s="52">
        <f t="shared" si="15"/>
        <v>41592452.154624999</v>
      </c>
      <c r="BA50" s="52">
        <f t="shared" si="15"/>
        <v>29676146.094125003</v>
      </c>
      <c r="BB50" s="52">
        <f t="shared" si="15"/>
        <v>23630823.73875</v>
      </c>
      <c r="BC50" s="52">
        <f t="shared" si="15"/>
        <v>85245418.612374991</v>
      </c>
      <c r="BD50" s="52">
        <f t="shared" si="15"/>
        <v>12710374.291875001</v>
      </c>
      <c r="BE50" s="52">
        <f t="shared" si="15"/>
        <v>4304541.9474999998</v>
      </c>
      <c r="BF50" s="52">
        <f t="shared" si="15"/>
        <v>83089248.440375</v>
      </c>
      <c r="BG50" s="52">
        <f t="shared" si="15"/>
        <v>3245613.2313749995</v>
      </c>
      <c r="BH50" s="52">
        <f t="shared" si="15"/>
        <v>2221359.856625</v>
      </c>
      <c r="BI50" s="52">
        <f t="shared" si="15"/>
        <v>1299874.2477500001</v>
      </c>
      <c r="BJ50" s="52">
        <f t="shared" si="15"/>
        <v>20472186.769125003</v>
      </c>
      <c r="BK50" s="52">
        <f t="shared" si="15"/>
        <v>101355516.840625</v>
      </c>
      <c r="BL50" s="52">
        <f t="shared" si="15"/>
        <v>580792.32750000001</v>
      </c>
      <c r="BM50" s="52">
        <f t="shared" si="15"/>
        <v>1478207.7848750001</v>
      </c>
      <c r="BN50" s="52">
        <f t="shared" si="15"/>
        <v>8936389.7493750006</v>
      </c>
      <c r="BO50" s="52">
        <f t="shared" ref="BO50:CT50" si="16">((BO162*0.25)+BO49)</f>
        <v>3837539.1887500007</v>
      </c>
      <c r="BP50" s="52">
        <f t="shared" si="16"/>
        <v>916309.28000000014</v>
      </c>
      <c r="BQ50" s="52">
        <f t="shared" si="16"/>
        <v>19378390.996499997</v>
      </c>
      <c r="BR50" s="52">
        <f t="shared" si="16"/>
        <v>13328794.222125003</v>
      </c>
      <c r="BS50" s="52">
        <f t="shared" si="16"/>
        <v>3759756.1253750003</v>
      </c>
      <c r="BT50" s="52">
        <f t="shared" si="16"/>
        <v>1558272.3280000002</v>
      </c>
      <c r="BU50" s="52">
        <f t="shared" si="16"/>
        <v>1587747.2991249999</v>
      </c>
      <c r="BV50" s="52">
        <f t="shared" si="16"/>
        <v>4531576.2311249999</v>
      </c>
      <c r="BW50" s="52">
        <f t="shared" si="16"/>
        <v>6435015.2544999998</v>
      </c>
      <c r="BX50" s="52">
        <f t="shared" si="16"/>
        <v>476361.25750000007</v>
      </c>
      <c r="BY50" s="52">
        <f t="shared" si="16"/>
        <v>1628146.2124999994</v>
      </c>
      <c r="BZ50" s="52">
        <f t="shared" si="16"/>
        <v>1163374.403375</v>
      </c>
      <c r="CA50" s="52">
        <f t="shared" si="16"/>
        <v>790802.31900000002</v>
      </c>
      <c r="CB50" s="52">
        <f t="shared" si="16"/>
        <v>222612831.19162503</v>
      </c>
      <c r="CC50" s="52">
        <f t="shared" si="16"/>
        <v>962628.90837499988</v>
      </c>
      <c r="CD50" s="52">
        <f t="shared" si="16"/>
        <v>741014.38249999995</v>
      </c>
      <c r="CE50" s="52">
        <f t="shared" si="16"/>
        <v>841369.69562500017</v>
      </c>
      <c r="CF50" s="52">
        <f t="shared" si="16"/>
        <v>677619.74500000011</v>
      </c>
      <c r="CG50" s="52">
        <f t="shared" si="16"/>
        <v>1106343.0492499999</v>
      </c>
      <c r="CH50" s="52">
        <f t="shared" si="16"/>
        <v>613164.82849999995</v>
      </c>
      <c r="CI50" s="52">
        <f t="shared" si="16"/>
        <v>2415047.8435000004</v>
      </c>
      <c r="CJ50" s="52">
        <f t="shared" si="16"/>
        <v>3058960.450375</v>
      </c>
      <c r="CK50" s="52">
        <f t="shared" si="16"/>
        <v>14432765.76375</v>
      </c>
      <c r="CL50" s="52">
        <f t="shared" si="16"/>
        <v>3914579.2861249996</v>
      </c>
      <c r="CM50" s="52">
        <f t="shared" si="16"/>
        <v>2384600.23025</v>
      </c>
      <c r="CN50" s="52">
        <f t="shared" si="16"/>
        <v>94600934.397500008</v>
      </c>
      <c r="CO50" s="52">
        <f t="shared" si="16"/>
        <v>43117359.360625014</v>
      </c>
      <c r="CP50" s="52">
        <f t="shared" si="16"/>
        <v>3555568.3413749998</v>
      </c>
      <c r="CQ50" s="52">
        <f t="shared" si="16"/>
        <v>2606837.99725</v>
      </c>
      <c r="CR50" s="52">
        <f t="shared" si="16"/>
        <v>988292.15</v>
      </c>
      <c r="CS50" s="52">
        <f t="shared" si="16"/>
        <v>1143294.4075</v>
      </c>
      <c r="CT50" s="52">
        <f t="shared" si="16"/>
        <v>652761.98787499999</v>
      </c>
      <c r="CU50" s="52">
        <f t="shared" ref="CU50:DZ50" si="17">((CU162*0.25)+CU49)</f>
        <v>1399846.758625</v>
      </c>
      <c r="CV50" s="52">
        <f t="shared" si="17"/>
        <v>306903.598375</v>
      </c>
      <c r="CW50" s="52">
        <f t="shared" si="17"/>
        <v>966434.50537500018</v>
      </c>
      <c r="CX50" s="52">
        <f t="shared" si="17"/>
        <v>1611220.7319999996</v>
      </c>
      <c r="CY50" s="52">
        <f t="shared" si="17"/>
        <v>323498.19800000003</v>
      </c>
      <c r="CZ50" s="52">
        <f t="shared" si="17"/>
        <v>5309349.3286250001</v>
      </c>
      <c r="DA50" s="52">
        <f t="shared" si="17"/>
        <v>946967.22825000004</v>
      </c>
      <c r="DB50" s="52">
        <f t="shared" si="17"/>
        <v>1230720.446125</v>
      </c>
      <c r="DC50" s="52">
        <f t="shared" si="17"/>
        <v>925228.58975000004</v>
      </c>
      <c r="DD50" s="52">
        <f t="shared" si="17"/>
        <v>933543.82225000008</v>
      </c>
      <c r="DE50" s="52">
        <f t="shared" si="17"/>
        <v>1166167.262625</v>
      </c>
      <c r="DF50" s="52">
        <f t="shared" si="17"/>
        <v>58478825.481375016</v>
      </c>
      <c r="DG50" s="52">
        <f t="shared" si="17"/>
        <v>561292.55237499997</v>
      </c>
      <c r="DH50" s="52">
        <f t="shared" si="17"/>
        <v>5282479.8273750003</v>
      </c>
      <c r="DI50" s="52">
        <f t="shared" si="17"/>
        <v>7323498.6122499984</v>
      </c>
      <c r="DJ50" s="52">
        <f t="shared" si="17"/>
        <v>2160849.8500000006</v>
      </c>
      <c r="DK50" s="52">
        <f t="shared" si="17"/>
        <v>1682716.2161250003</v>
      </c>
      <c r="DL50" s="52">
        <f t="shared" si="17"/>
        <v>16961864.850499999</v>
      </c>
      <c r="DM50" s="52">
        <f t="shared" si="17"/>
        <v>1121279.095375</v>
      </c>
      <c r="DN50" s="52">
        <f t="shared" si="17"/>
        <v>4082543.1561250002</v>
      </c>
      <c r="DO50" s="52">
        <f t="shared" si="17"/>
        <v>9834735.9721249994</v>
      </c>
      <c r="DP50" s="52">
        <f t="shared" si="17"/>
        <v>977047.51524999994</v>
      </c>
      <c r="DQ50" s="52">
        <f t="shared" si="17"/>
        <v>2870571.213</v>
      </c>
      <c r="DR50" s="52">
        <f t="shared" si="17"/>
        <v>4077971.34</v>
      </c>
      <c r="DS50" s="52">
        <f t="shared" si="17"/>
        <v>2102523.835</v>
      </c>
      <c r="DT50" s="52">
        <f t="shared" si="17"/>
        <v>937482.17662499996</v>
      </c>
      <c r="DU50" s="52">
        <f t="shared" si="17"/>
        <v>1348962.7154999999</v>
      </c>
      <c r="DV50" s="52">
        <f t="shared" si="17"/>
        <v>968519.41187499999</v>
      </c>
      <c r="DW50" s="52">
        <f t="shared" si="17"/>
        <v>1196630.5843749999</v>
      </c>
      <c r="DX50" s="52">
        <f t="shared" si="17"/>
        <v>981374.10512499977</v>
      </c>
      <c r="DY50" s="52">
        <f t="shared" si="17"/>
        <v>1286485.9296249999</v>
      </c>
      <c r="DZ50" s="52">
        <f t="shared" si="17"/>
        <v>3063351.7762499996</v>
      </c>
      <c r="EA50" s="52">
        <f t="shared" ref="EA50:FF50" si="18">((EA162*0.25)+EA49)</f>
        <v>2006135.6430000002</v>
      </c>
      <c r="EB50" s="52">
        <f t="shared" si="18"/>
        <v>1879536.7661250003</v>
      </c>
      <c r="EC50" s="52">
        <f t="shared" si="18"/>
        <v>1213574.0753749998</v>
      </c>
      <c r="ED50" s="52">
        <f t="shared" si="18"/>
        <v>7036393.6399999997</v>
      </c>
      <c r="EE50" s="52">
        <f t="shared" si="18"/>
        <v>938416.31375000009</v>
      </c>
      <c r="EF50" s="52">
        <f t="shared" si="18"/>
        <v>4144244.083875</v>
      </c>
      <c r="EG50" s="52">
        <f t="shared" si="18"/>
        <v>1077099.7253749999</v>
      </c>
      <c r="EH50" s="52">
        <f t="shared" si="18"/>
        <v>1053087.4945</v>
      </c>
      <c r="EI50" s="52">
        <f t="shared" si="18"/>
        <v>41906272.270000003</v>
      </c>
      <c r="EJ50" s="52">
        <f t="shared" si="18"/>
        <v>28970068.497500002</v>
      </c>
      <c r="EK50" s="52">
        <f t="shared" si="18"/>
        <v>2149693.28675</v>
      </c>
      <c r="EL50" s="52">
        <f t="shared" si="18"/>
        <v>1533654.975625</v>
      </c>
      <c r="EM50" s="52">
        <f t="shared" si="18"/>
        <v>1398556.781375</v>
      </c>
      <c r="EN50" s="52">
        <f t="shared" si="18"/>
        <v>3044396.720125</v>
      </c>
      <c r="EO50" s="52">
        <f t="shared" si="18"/>
        <v>1199785.4548750001</v>
      </c>
      <c r="EP50" s="52">
        <f t="shared" si="18"/>
        <v>1584310.7478749999</v>
      </c>
      <c r="EQ50" s="52">
        <f t="shared" si="18"/>
        <v>8564661.7774999999</v>
      </c>
      <c r="ER50" s="52">
        <f t="shared" si="18"/>
        <v>1318849.5711249998</v>
      </c>
      <c r="ES50" s="52">
        <f t="shared" si="18"/>
        <v>850779.59849999996</v>
      </c>
      <c r="ET50" s="52">
        <f t="shared" si="18"/>
        <v>1089534.187375</v>
      </c>
      <c r="EU50" s="52">
        <f t="shared" si="18"/>
        <v>2050396.8911249998</v>
      </c>
      <c r="EV50" s="52">
        <f t="shared" si="18"/>
        <v>500703.49825000006</v>
      </c>
      <c r="EW50" s="52">
        <f t="shared" si="18"/>
        <v>3344814.5200000005</v>
      </c>
      <c r="EX50" s="52">
        <f t="shared" si="18"/>
        <v>957688.33612500015</v>
      </c>
      <c r="EY50" s="52">
        <f t="shared" si="18"/>
        <v>2022556.5943750001</v>
      </c>
      <c r="EZ50" s="52">
        <f t="shared" si="18"/>
        <v>714018.72774999985</v>
      </c>
      <c r="FA50" s="52">
        <f t="shared" si="18"/>
        <v>11355075.94125</v>
      </c>
      <c r="FB50" s="52">
        <f t="shared" si="18"/>
        <v>1457168.6158750001</v>
      </c>
      <c r="FC50" s="52">
        <f t="shared" si="18"/>
        <v>6650372.0875000004</v>
      </c>
      <c r="FD50" s="52">
        <f t="shared" si="18"/>
        <v>1473525.199125</v>
      </c>
      <c r="FE50" s="52">
        <f t="shared" si="18"/>
        <v>497844.32750000001</v>
      </c>
      <c r="FF50" s="52">
        <f t="shared" si="18"/>
        <v>930546.81900000002</v>
      </c>
      <c r="FG50" s="52">
        <f t="shared" ref="FG50:FX50" si="19">((FG162*0.25)+FG49)</f>
        <v>691885.9375</v>
      </c>
      <c r="FH50" s="52">
        <f t="shared" si="19"/>
        <v>433883.87437500001</v>
      </c>
      <c r="FI50" s="52">
        <f t="shared" si="19"/>
        <v>5734613.5905000009</v>
      </c>
      <c r="FJ50" s="52">
        <f t="shared" si="19"/>
        <v>6159062.1749999998</v>
      </c>
      <c r="FK50" s="52">
        <f t="shared" si="19"/>
        <v>7827887.0875000004</v>
      </c>
      <c r="FL50" s="52">
        <f t="shared" si="19"/>
        <v>24257622.853124999</v>
      </c>
      <c r="FM50" s="52">
        <f t="shared" si="19"/>
        <v>11674874.110875001</v>
      </c>
      <c r="FN50" s="52">
        <f t="shared" si="19"/>
        <v>69148663.274000004</v>
      </c>
      <c r="FO50" s="52">
        <f t="shared" si="19"/>
        <v>3704708.2774999999</v>
      </c>
      <c r="FP50" s="52">
        <f t="shared" si="19"/>
        <v>7555470.786749999</v>
      </c>
      <c r="FQ50" s="52">
        <f t="shared" si="19"/>
        <v>3306452.2163749998</v>
      </c>
      <c r="FR50" s="52">
        <f t="shared" si="19"/>
        <v>852386.58175000001</v>
      </c>
      <c r="FS50" s="52">
        <f t="shared" si="19"/>
        <v>856355.27749999997</v>
      </c>
      <c r="FT50" s="52">
        <f t="shared" si="19"/>
        <v>376526.15262499999</v>
      </c>
      <c r="FU50" s="52">
        <f t="shared" si="19"/>
        <v>2699320.4518749998</v>
      </c>
      <c r="FV50" s="52">
        <f t="shared" si="19"/>
        <v>2330985.1072499999</v>
      </c>
      <c r="FW50" s="52">
        <f t="shared" si="19"/>
        <v>822710.47499999998</v>
      </c>
      <c r="FX50" s="52">
        <f t="shared" si="19"/>
        <v>425298.09499999997</v>
      </c>
      <c r="FY50" s="2"/>
      <c r="FZ50" s="2">
        <f>SUM(C50:FX50)</f>
        <v>2652335233.3868742</v>
      </c>
      <c r="GA50" s="12"/>
      <c r="GB50" s="2"/>
      <c r="GC50" s="2"/>
      <c r="GD50" s="2"/>
      <c r="GE50" s="2"/>
      <c r="GF50" s="2"/>
      <c r="GG50" s="2"/>
      <c r="GH50" s="2"/>
      <c r="GI50" s="113"/>
      <c r="GJ50" s="113"/>
      <c r="GK50" s="113"/>
      <c r="GL50" s="113"/>
      <c r="GM50" s="113"/>
    </row>
    <row r="51" spans="1:256" x14ac:dyDescent="0.35">
      <c r="A51" s="112"/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2"/>
      <c r="FZ51" s="35"/>
      <c r="GA51" s="2"/>
      <c r="GB51" s="35"/>
      <c r="GC51" s="35"/>
      <c r="GD51" s="35"/>
      <c r="GE51" s="35"/>
      <c r="GF51" s="35"/>
      <c r="GG51" s="2"/>
      <c r="GH51" s="2"/>
      <c r="GI51" s="113"/>
      <c r="GJ51" s="113"/>
      <c r="GK51" s="113"/>
      <c r="GL51" s="113"/>
      <c r="GM51" s="113"/>
    </row>
    <row r="52" spans="1:256" x14ac:dyDescent="0.35">
      <c r="A52" s="113"/>
      <c r="B52" s="147" t="s">
        <v>1032</v>
      </c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113"/>
      <c r="GJ52" s="113"/>
      <c r="GK52" s="113"/>
      <c r="GL52" s="113"/>
      <c r="GM52" s="113"/>
      <c r="GN52" s="114"/>
      <c r="GO52" s="114"/>
      <c r="GP52" s="114"/>
      <c r="GQ52" s="114"/>
      <c r="GR52" s="114"/>
      <c r="GS52" s="114"/>
      <c r="GT52" s="114"/>
      <c r="GU52" s="114"/>
      <c r="GV52" s="114"/>
      <c r="GW52" s="114"/>
      <c r="GX52" s="114"/>
      <c r="GY52" s="114"/>
      <c r="GZ52" s="114"/>
      <c r="HA52" s="114"/>
      <c r="HB52" s="114"/>
      <c r="HC52" s="114"/>
      <c r="HD52" s="114"/>
      <c r="HE52" s="114"/>
      <c r="HF52" s="114"/>
      <c r="HG52" s="114"/>
      <c r="HH52" s="114"/>
      <c r="HI52" s="114"/>
      <c r="HJ52" s="114"/>
      <c r="HK52" s="114"/>
      <c r="HL52" s="114"/>
      <c r="HM52" s="114"/>
      <c r="HN52" s="114"/>
      <c r="HO52" s="114"/>
      <c r="HP52" s="114"/>
      <c r="HQ52" s="114"/>
      <c r="HR52" s="114"/>
      <c r="HS52" s="114"/>
      <c r="HT52" s="114"/>
      <c r="HU52" s="114"/>
      <c r="HV52" s="114"/>
      <c r="HW52" s="114"/>
      <c r="HX52" s="114"/>
      <c r="HY52" s="114"/>
      <c r="HZ52" s="114"/>
      <c r="IA52" s="114"/>
      <c r="IB52" s="114"/>
      <c r="IC52" s="114"/>
      <c r="ID52" s="114"/>
      <c r="IE52" s="114"/>
      <c r="IF52" s="114"/>
      <c r="IG52" s="114"/>
      <c r="IH52" s="114"/>
      <c r="II52" s="114"/>
      <c r="IJ52" s="114"/>
      <c r="IK52" s="114"/>
      <c r="IL52" s="114"/>
      <c r="IM52" s="114"/>
      <c r="IN52" s="114"/>
      <c r="IO52" s="114"/>
      <c r="IP52" s="114"/>
      <c r="IQ52" s="114"/>
      <c r="IR52" s="114"/>
      <c r="IS52" s="114"/>
      <c r="IT52" s="114"/>
      <c r="IU52" s="114"/>
      <c r="IV52" s="114"/>
    </row>
    <row r="53" spans="1:256" x14ac:dyDescent="0.35">
      <c r="A53" s="112" t="s">
        <v>751</v>
      </c>
      <c r="B53" s="113" t="s">
        <v>661</v>
      </c>
      <c r="C53" s="113">
        <v>701621.52</v>
      </c>
      <c r="D53" s="113">
        <v>2156961.41</v>
      </c>
      <c r="E53" s="113">
        <v>532239.5</v>
      </c>
      <c r="F53" s="113">
        <v>2030913.56</v>
      </c>
      <c r="G53" s="113">
        <v>134920.07</v>
      </c>
      <c r="H53" s="113">
        <v>95335.18</v>
      </c>
      <c r="I53" s="113">
        <v>651185.36</v>
      </c>
      <c r="J53" s="113">
        <v>120759.9</v>
      </c>
      <c r="K53" s="113">
        <v>37821.9</v>
      </c>
      <c r="L53" s="113">
        <v>151110.44</v>
      </c>
      <c r="M53" s="113">
        <v>150846.25</v>
      </c>
      <c r="N53" s="113">
        <v>6094691.3600000003</v>
      </c>
      <c r="O53" s="113">
        <v>1527460.18</v>
      </c>
      <c r="P53" s="113">
        <v>36091.64</v>
      </c>
      <c r="Q53" s="113">
        <v>4017559.83</v>
      </c>
      <c r="R53" s="113">
        <v>88884.73</v>
      </c>
      <c r="S53" s="113">
        <v>190765.89</v>
      </c>
      <c r="T53" s="113">
        <v>20757.04</v>
      </c>
      <c r="U53" s="113">
        <v>14925.51</v>
      </c>
      <c r="V53" s="113">
        <v>26208.28</v>
      </c>
      <c r="W53" s="113">
        <v>21207.66</v>
      </c>
      <c r="X53" s="113">
        <v>13099.11</v>
      </c>
      <c r="Y53" s="113">
        <v>39726.67</v>
      </c>
      <c r="Z53" s="113">
        <v>24638.73</v>
      </c>
      <c r="AA53" s="113">
        <v>2795182.66</v>
      </c>
      <c r="AB53" s="113">
        <v>3505779.52</v>
      </c>
      <c r="AC53" s="113">
        <v>67256.66</v>
      </c>
      <c r="AD53" s="113">
        <v>65746</v>
      </c>
      <c r="AE53" s="113">
        <v>34181.85</v>
      </c>
      <c r="AF53" s="113">
        <v>23524.98</v>
      </c>
      <c r="AG53" s="113">
        <v>165675.71</v>
      </c>
      <c r="AH53" s="113">
        <v>63893.09</v>
      </c>
      <c r="AI53" s="113">
        <v>22503.62</v>
      </c>
      <c r="AJ53" s="113">
        <v>24805.13</v>
      </c>
      <c r="AK53" s="113">
        <v>41185.230000000003</v>
      </c>
      <c r="AL53" s="113">
        <v>46195.55</v>
      </c>
      <c r="AM53" s="113">
        <v>40145.22</v>
      </c>
      <c r="AN53" s="113">
        <v>36006.050000000003</v>
      </c>
      <c r="AO53" s="113">
        <v>340384.13</v>
      </c>
      <c r="AP53" s="113">
        <v>6373574.1100000003</v>
      </c>
      <c r="AQ53" s="113">
        <v>62888.93</v>
      </c>
      <c r="AR53" s="113">
        <v>5521778.5700000003</v>
      </c>
      <c r="AS53" s="113">
        <v>499178.56</v>
      </c>
      <c r="AT53" s="113">
        <v>324467.76</v>
      </c>
      <c r="AU53" s="113">
        <v>64365.42</v>
      </c>
      <c r="AV53" s="113">
        <v>78312.94</v>
      </c>
      <c r="AW53" s="113">
        <v>20398.990000000002</v>
      </c>
      <c r="AX53" s="113">
        <v>27839.07</v>
      </c>
      <c r="AY53" s="113">
        <v>98696.13</v>
      </c>
      <c r="AZ53" s="113">
        <v>902868.01</v>
      </c>
      <c r="BA53" s="113">
        <v>943981.45</v>
      </c>
      <c r="BB53" s="113">
        <v>949195.64</v>
      </c>
      <c r="BC53" s="113">
        <v>1345516.86</v>
      </c>
      <c r="BD53" s="113">
        <v>67810.080000000002</v>
      </c>
      <c r="BE53" s="113">
        <v>137459.26999999999</v>
      </c>
      <c r="BF53" s="113">
        <v>1860802.99</v>
      </c>
      <c r="BG53" s="113">
        <v>184410.5</v>
      </c>
      <c r="BH53" s="113">
        <v>112822.37</v>
      </c>
      <c r="BI53" s="113">
        <v>97465.47</v>
      </c>
      <c r="BJ53" s="113">
        <v>533197.65</v>
      </c>
      <c r="BK53" s="113">
        <v>1063100.92</v>
      </c>
      <c r="BL53" s="113">
        <v>38711.730000000003</v>
      </c>
      <c r="BM53" s="113">
        <v>89696.2</v>
      </c>
      <c r="BN53" s="113">
        <v>151359.35</v>
      </c>
      <c r="BO53" s="113">
        <v>149064.18</v>
      </c>
      <c r="BP53" s="113">
        <v>37225.74</v>
      </c>
      <c r="BQ53" s="113">
        <v>389991.45</v>
      </c>
      <c r="BR53" s="113">
        <v>322761.28999999998</v>
      </c>
      <c r="BS53" s="113">
        <v>85685.87</v>
      </c>
      <c r="BT53" s="113">
        <v>65038.57</v>
      </c>
      <c r="BU53" s="113">
        <v>33658</v>
      </c>
      <c r="BV53" s="113">
        <v>162804.53</v>
      </c>
      <c r="BW53" s="113">
        <v>125879.26</v>
      </c>
      <c r="BX53" s="113">
        <v>0</v>
      </c>
      <c r="BY53" s="113">
        <v>62736.639999999999</v>
      </c>
      <c r="BZ53" s="113">
        <v>0</v>
      </c>
      <c r="CA53" s="113">
        <v>8522.44</v>
      </c>
      <c r="CB53" s="113">
        <v>5778583.6500000004</v>
      </c>
      <c r="CC53" s="113">
        <v>37347.82</v>
      </c>
      <c r="CD53" s="113">
        <v>10935.62</v>
      </c>
      <c r="CE53" s="113">
        <v>36314.339999999997</v>
      </c>
      <c r="CF53" s="113">
        <v>31478.69</v>
      </c>
      <c r="CG53" s="113">
        <v>19287.89</v>
      </c>
      <c r="CH53" s="113">
        <v>12304.78</v>
      </c>
      <c r="CI53" s="113">
        <v>44239.44</v>
      </c>
      <c r="CJ53" s="113">
        <v>66285.11</v>
      </c>
      <c r="CK53" s="113">
        <v>400987.34</v>
      </c>
      <c r="CL53" s="113">
        <v>88258.72</v>
      </c>
      <c r="CM53" s="113">
        <v>109733.71</v>
      </c>
      <c r="CN53" s="113">
        <v>2369707.4300000002</v>
      </c>
      <c r="CO53" s="113">
        <v>1291014.0900000001</v>
      </c>
      <c r="CP53" s="113">
        <v>107477.34</v>
      </c>
      <c r="CQ53" s="113">
        <v>61546.81</v>
      </c>
      <c r="CR53" s="113">
        <v>40283.03</v>
      </c>
      <c r="CS53" s="113">
        <v>41991.82</v>
      </c>
      <c r="CT53" s="113">
        <v>18936.03</v>
      </c>
      <c r="CU53" s="113">
        <v>14223.09</v>
      </c>
      <c r="CV53" s="113">
        <v>21895.42</v>
      </c>
      <c r="CW53" s="113">
        <v>39162.43</v>
      </c>
      <c r="CX53" s="113">
        <v>45903.19</v>
      </c>
      <c r="CY53" s="113">
        <v>15539.43</v>
      </c>
      <c r="CZ53" s="113">
        <v>89733.13</v>
      </c>
      <c r="DA53" s="113">
        <v>31044.81</v>
      </c>
      <c r="DB53" s="113">
        <v>37238.339999999997</v>
      </c>
      <c r="DC53" s="113">
        <v>44335.3</v>
      </c>
      <c r="DD53" s="113">
        <v>7915.31</v>
      </c>
      <c r="DE53" s="113">
        <v>26024.33</v>
      </c>
      <c r="DF53" s="113">
        <v>1600082.58</v>
      </c>
      <c r="DG53" s="113">
        <v>14388.44</v>
      </c>
      <c r="DH53" s="113">
        <v>83523.88</v>
      </c>
      <c r="DI53" s="113">
        <v>246118.53</v>
      </c>
      <c r="DJ53" s="113">
        <v>61843.38</v>
      </c>
      <c r="DK53" s="113">
        <v>25658.71</v>
      </c>
      <c r="DL53" s="113">
        <v>331029.75</v>
      </c>
      <c r="DM53" s="113">
        <v>42350.33</v>
      </c>
      <c r="DN53" s="113">
        <v>111077.28</v>
      </c>
      <c r="DO53" s="113">
        <v>202445.53</v>
      </c>
      <c r="DP53" s="113">
        <v>40330.129999999997</v>
      </c>
      <c r="DQ53" s="113">
        <v>0</v>
      </c>
      <c r="DR53" s="113">
        <v>35071.01</v>
      </c>
      <c r="DS53" s="113">
        <v>33129.4</v>
      </c>
      <c r="DT53" s="113">
        <v>8912.94</v>
      </c>
      <c r="DU53" s="113">
        <v>24953.69</v>
      </c>
      <c r="DV53" s="113">
        <v>31510.32</v>
      </c>
      <c r="DW53" s="113">
        <v>10932.4</v>
      </c>
      <c r="DX53" s="113">
        <v>6025.03</v>
      </c>
      <c r="DY53" s="113">
        <v>42213.17</v>
      </c>
      <c r="DZ53" s="113">
        <v>191773.21</v>
      </c>
      <c r="EA53" s="113">
        <v>0</v>
      </c>
      <c r="EB53" s="113">
        <v>49326.71</v>
      </c>
      <c r="EC53" s="113">
        <v>31889.06</v>
      </c>
      <c r="ED53" s="113">
        <v>0</v>
      </c>
      <c r="EE53" s="113">
        <v>18285.38</v>
      </c>
      <c r="EF53" s="113">
        <v>45211.1</v>
      </c>
      <c r="EG53" s="113">
        <v>45726.21</v>
      </c>
      <c r="EH53" s="113">
        <v>14687.77</v>
      </c>
      <c r="EI53" s="113">
        <v>567968.17000000004</v>
      </c>
      <c r="EJ53" s="113">
        <v>794219.94</v>
      </c>
      <c r="EK53" s="113">
        <v>52308.51</v>
      </c>
      <c r="EL53" s="113">
        <v>54222.65</v>
      </c>
      <c r="EM53" s="113">
        <v>36573.22</v>
      </c>
      <c r="EN53" s="113">
        <v>36857.279999999999</v>
      </c>
      <c r="EO53" s="113">
        <v>15923.67</v>
      </c>
      <c r="EP53" s="113">
        <v>35869.699999999997</v>
      </c>
      <c r="EQ53" s="113">
        <v>182266.56</v>
      </c>
      <c r="ER53" s="113">
        <v>65096.66</v>
      </c>
      <c r="ES53" s="113">
        <v>39641.71</v>
      </c>
      <c r="ET53" s="113">
        <v>37183.99</v>
      </c>
      <c r="EU53" s="113">
        <v>39055.519999999997</v>
      </c>
      <c r="EV53" s="113">
        <v>0</v>
      </c>
      <c r="EW53" s="113">
        <v>48796.44</v>
      </c>
      <c r="EX53" s="113">
        <v>18112.04</v>
      </c>
      <c r="EY53" s="113">
        <v>10604.92</v>
      </c>
      <c r="EZ53" s="113">
        <v>18641.03</v>
      </c>
      <c r="FA53" s="113">
        <v>342935.22</v>
      </c>
      <c r="FB53" s="113">
        <v>87988.03</v>
      </c>
      <c r="FC53" s="113">
        <v>228121.82</v>
      </c>
      <c r="FD53" s="113">
        <v>59144.05</v>
      </c>
      <c r="FE53" s="113">
        <v>28257.52</v>
      </c>
      <c r="FF53" s="113">
        <v>34287.82</v>
      </c>
      <c r="FG53" s="113">
        <v>26068.2</v>
      </c>
      <c r="FH53" s="113">
        <v>44224.14</v>
      </c>
      <c r="FI53" s="113">
        <v>130923.11</v>
      </c>
      <c r="FJ53" s="113">
        <v>137340.35999999999</v>
      </c>
      <c r="FK53" s="113">
        <v>245617.27</v>
      </c>
      <c r="FL53" s="113">
        <v>639959.91</v>
      </c>
      <c r="FM53" s="113">
        <v>282530.25</v>
      </c>
      <c r="FN53" s="113">
        <v>1586928.5</v>
      </c>
      <c r="FO53" s="113">
        <v>0</v>
      </c>
      <c r="FP53" s="113">
        <v>302829.90999999997</v>
      </c>
      <c r="FQ53" s="113">
        <v>153459.84</v>
      </c>
      <c r="FR53" s="113">
        <v>0</v>
      </c>
      <c r="FS53" s="113">
        <v>33409.58</v>
      </c>
      <c r="FT53" s="113">
        <v>30853.25</v>
      </c>
      <c r="FU53" s="113">
        <v>49773.34</v>
      </c>
      <c r="FV53" s="113">
        <v>111684.44</v>
      </c>
      <c r="FW53" s="113">
        <v>44605.7</v>
      </c>
      <c r="FX53" s="113">
        <v>18746.97</v>
      </c>
      <c r="FY53" s="2"/>
      <c r="FZ53" s="2">
        <f t="shared" ref="FZ53:FZ59" si="20">SUM(C53:FY53)</f>
        <v>70106719.680000052</v>
      </c>
      <c r="GA53" s="2"/>
      <c r="GB53" s="2"/>
      <c r="GC53" s="2"/>
      <c r="GD53" s="2"/>
      <c r="GE53" s="2"/>
      <c r="GF53" s="2"/>
      <c r="GG53" s="2"/>
      <c r="GH53" s="2"/>
      <c r="GI53" s="113"/>
      <c r="GJ53" s="113"/>
      <c r="GK53" s="113"/>
      <c r="GL53" s="113"/>
      <c r="GM53" s="113"/>
      <c r="GN53" s="114"/>
      <c r="GO53" s="114"/>
      <c r="GP53" s="114"/>
      <c r="GQ53" s="114"/>
      <c r="GR53" s="114"/>
      <c r="GS53" s="114"/>
      <c r="GT53" s="114"/>
      <c r="GU53" s="114"/>
      <c r="GV53" s="114"/>
      <c r="GW53" s="114"/>
      <c r="GX53" s="114"/>
      <c r="GY53" s="114"/>
      <c r="GZ53" s="114"/>
      <c r="HA53" s="114"/>
      <c r="HB53" s="114"/>
      <c r="HC53" s="114"/>
      <c r="HD53" s="114"/>
      <c r="HE53" s="114"/>
      <c r="HF53" s="114"/>
      <c r="HG53" s="114"/>
      <c r="HH53" s="114"/>
      <c r="HI53" s="114"/>
      <c r="HJ53" s="114"/>
      <c r="HK53" s="114"/>
      <c r="HL53" s="114"/>
      <c r="HM53" s="114"/>
      <c r="HN53" s="114"/>
      <c r="HO53" s="114"/>
      <c r="HP53" s="114"/>
      <c r="HQ53" s="114"/>
      <c r="HR53" s="114"/>
      <c r="HS53" s="114"/>
      <c r="HT53" s="114"/>
      <c r="HU53" s="114"/>
      <c r="HV53" s="114"/>
      <c r="HW53" s="114"/>
      <c r="HX53" s="114"/>
      <c r="HY53" s="114"/>
      <c r="HZ53" s="114"/>
      <c r="IA53" s="114"/>
      <c r="IB53" s="114"/>
      <c r="IC53" s="114"/>
      <c r="ID53" s="114"/>
      <c r="IE53" s="114"/>
      <c r="IF53" s="114"/>
      <c r="IG53" s="114"/>
      <c r="IH53" s="114"/>
      <c r="II53" s="114"/>
      <c r="IJ53" s="114"/>
      <c r="IK53" s="114"/>
      <c r="IL53" s="114"/>
      <c r="IM53" s="114"/>
      <c r="IN53" s="114"/>
      <c r="IO53" s="114"/>
      <c r="IP53" s="114"/>
      <c r="IQ53" s="114"/>
      <c r="IR53" s="114"/>
      <c r="IS53" s="114"/>
      <c r="IT53" s="114"/>
      <c r="IU53" s="114"/>
      <c r="IV53" s="114"/>
    </row>
    <row r="54" spans="1:256" x14ac:dyDescent="0.35">
      <c r="A54" s="112" t="s">
        <v>752</v>
      </c>
      <c r="B54" s="113" t="s">
        <v>662</v>
      </c>
      <c r="C54" s="168">
        <v>0</v>
      </c>
      <c r="D54" s="168">
        <v>2209860</v>
      </c>
      <c r="E54" s="168">
        <v>93166</v>
      </c>
      <c r="F54" s="168">
        <v>884043</v>
      </c>
      <c r="G54" s="168">
        <v>48632</v>
      </c>
      <c r="H54" s="168">
        <v>0</v>
      </c>
      <c r="I54" s="168">
        <v>297415</v>
      </c>
      <c r="J54" s="168">
        <v>98643</v>
      </c>
      <c r="K54" s="168">
        <v>64384</v>
      </c>
      <c r="L54" s="168">
        <v>219486</v>
      </c>
      <c r="M54" s="168">
        <v>0</v>
      </c>
      <c r="N54" s="168">
        <v>1975268</v>
      </c>
      <c r="O54" s="168">
        <v>555149</v>
      </c>
      <c r="P54" s="168">
        <v>41346</v>
      </c>
      <c r="Q54" s="168">
        <v>850098</v>
      </c>
      <c r="R54" s="168">
        <v>34250</v>
      </c>
      <c r="S54" s="168">
        <v>55379</v>
      </c>
      <c r="T54" s="168">
        <v>0</v>
      </c>
      <c r="U54" s="168">
        <v>1641</v>
      </c>
      <c r="V54" s="168">
        <v>10619</v>
      </c>
      <c r="W54" s="168">
        <v>0</v>
      </c>
      <c r="X54" s="168">
        <v>0</v>
      </c>
      <c r="Y54" s="168">
        <v>0</v>
      </c>
      <c r="Z54" s="168">
        <v>34140</v>
      </c>
      <c r="AA54" s="168">
        <v>1269611</v>
      </c>
      <c r="AB54" s="168">
        <v>1620720</v>
      </c>
      <c r="AC54" s="168">
        <v>0</v>
      </c>
      <c r="AD54" s="168">
        <v>0</v>
      </c>
      <c r="AE54" s="168">
        <v>10745</v>
      </c>
      <c r="AF54" s="168">
        <v>28859</v>
      </c>
      <c r="AG54" s="168">
        <v>0</v>
      </c>
      <c r="AH54" s="168">
        <v>170214</v>
      </c>
      <c r="AI54" s="168">
        <v>29386</v>
      </c>
      <c r="AJ54" s="168">
        <v>0</v>
      </c>
      <c r="AK54" s="168">
        <v>0</v>
      </c>
      <c r="AL54" s="168">
        <v>0</v>
      </c>
      <c r="AM54" s="168">
        <v>44176</v>
      </c>
      <c r="AN54" s="168">
        <v>0</v>
      </c>
      <c r="AO54" s="168">
        <v>296289</v>
      </c>
      <c r="AP54" s="168">
        <v>2307259</v>
      </c>
      <c r="AQ54" s="168">
        <v>19913</v>
      </c>
      <c r="AR54" s="168">
        <v>742087</v>
      </c>
      <c r="AS54" s="168">
        <v>97293</v>
      </c>
      <c r="AT54" s="168">
        <v>0</v>
      </c>
      <c r="AU54" s="168">
        <v>0</v>
      </c>
      <c r="AV54" s="168">
        <v>42097</v>
      </c>
      <c r="AW54" s="168">
        <v>16103</v>
      </c>
      <c r="AX54" s="168">
        <v>0</v>
      </c>
      <c r="AY54" s="168">
        <v>74442</v>
      </c>
      <c r="AZ54" s="168">
        <v>64029</v>
      </c>
      <c r="BA54" s="168">
        <v>641670</v>
      </c>
      <c r="BB54" s="168">
        <v>180338</v>
      </c>
      <c r="BC54" s="168">
        <v>707879</v>
      </c>
      <c r="BD54" s="168">
        <v>157668</v>
      </c>
      <c r="BE54" s="168">
        <v>203922</v>
      </c>
      <c r="BF54" s="168">
        <v>302104</v>
      </c>
      <c r="BG54" s="168">
        <v>58630</v>
      </c>
      <c r="BH54" s="168">
        <v>78110</v>
      </c>
      <c r="BI54" s="168">
        <v>0</v>
      </c>
      <c r="BJ54" s="168">
        <v>75786</v>
      </c>
      <c r="BK54" s="168">
        <v>461466</v>
      </c>
      <c r="BL54" s="168">
        <v>0</v>
      </c>
      <c r="BM54" s="168">
        <v>85084</v>
      </c>
      <c r="BN54" s="168">
        <v>73862</v>
      </c>
      <c r="BO54" s="168">
        <v>103005</v>
      </c>
      <c r="BP54" s="168">
        <v>0</v>
      </c>
      <c r="BQ54" s="168">
        <v>0</v>
      </c>
      <c r="BR54" s="168">
        <v>59232</v>
      </c>
      <c r="BS54" s="168">
        <v>0</v>
      </c>
      <c r="BT54" s="168">
        <v>0</v>
      </c>
      <c r="BU54" s="168">
        <v>45439</v>
      </c>
      <c r="BV54" s="168">
        <v>28180</v>
      </c>
      <c r="BW54" s="168">
        <v>47347</v>
      </c>
      <c r="BX54" s="168">
        <v>0</v>
      </c>
      <c r="BY54" s="168">
        <v>0</v>
      </c>
      <c r="BZ54" s="168">
        <v>34306</v>
      </c>
      <c r="CA54" s="168">
        <v>0</v>
      </c>
      <c r="CB54" s="168">
        <v>3282293</v>
      </c>
      <c r="CC54" s="168">
        <v>25288</v>
      </c>
      <c r="CD54" s="168">
        <v>0</v>
      </c>
      <c r="CE54" s="168">
        <v>6907</v>
      </c>
      <c r="CF54" s="168">
        <v>0</v>
      </c>
      <c r="CG54" s="168">
        <v>15425</v>
      </c>
      <c r="CH54" s="168">
        <v>28480</v>
      </c>
      <c r="CI54" s="168">
        <v>0</v>
      </c>
      <c r="CJ54" s="168">
        <v>46786</v>
      </c>
      <c r="CK54" s="168">
        <v>172382</v>
      </c>
      <c r="CL54" s="168">
        <v>147877</v>
      </c>
      <c r="CM54" s="168">
        <v>73405</v>
      </c>
      <c r="CN54" s="168">
        <v>3343175</v>
      </c>
      <c r="CO54" s="168">
        <v>344230</v>
      </c>
      <c r="CP54" s="168">
        <v>0</v>
      </c>
      <c r="CQ54" s="168">
        <v>50408</v>
      </c>
      <c r="CR54" s="168">
        <v>34815</v>
      </c>
      <c r="CS54" s="168">
        <v>37305</v>
      </c>
      <c r="CT54" s="168">
        <v>13035</v>
      </c>
      <c r="CU54" s="168">
        <v>10243</v>
      </c>
      <c r="CV54" s="168">
        <v>18971</v>
      </c>
      <c r="CW54" s="168">
        <v>60178</v>
      </c>
      <c r="CX54" s="168">
        <v>0</v>
      </c>
      <c r="CY54" s="168">
        <v>0</v>
      </c>
      <c r="CZ54" s="168">
        <v>78560</v>
      </c>
      <c r="DA54" s="168">
        <v>13836</v>
      </c>
      <c r="DB54" s="168">
        <v>36688</v>
      </c>
      <c r="DC54" s="168">
        <v>61080</v>
      </c>
      <c r="DD54" s="168">
        <v>0</v>
      </c>
      <c r="DE54" s="168">
        <v>28121</v>
      </c>
      <c r="DF54" s="168">
        <v>1846453</v>
      </c>
      <c r="DG54" s="168">
        <v>0</v>
      </c>
      <c r="DH54" s="168">
        <v>0</v>
      </c>
      <c r="DI54" s="168">
        <v>53127</v>
      </c>
      <c r="DJ54" s="168">
        <v>15299</v>
      </c>
      <c r="DK54" s="168">
        <v>33929</v>
      </c>
      <c r="DL54" s="168">
        <v>61994</v>
      </c>
      <c r="DM54" s="168">
        <v>24858</v>
      </c>
      <c r="DN54" s="168">
        <v>64362</v>
      </c>
      <c r="DO54" s="168">
        <v>40948</v>
      </c>
      <c r="DP54" s="168">
        <v>12491</v>
      </c>
      <c r="DQ54" s="168">
        <v>28815</v>
      </c>
      <c r="DR54" s="168">
        <v>37556</v>
      </c>
      <c r="DS54" s="168">
        <v>0</v>
      </c>
      <c r="DT54" s="168">
        <v>532</v>
      </c>
      <c r="DU54" s="168">
        <v>29769</v>
      </c>
      <c r="DV54" s="168">
        <v>27383</v>
      </c>
      <c r="DW54" s="168">
        <v>39527</v>
      </c>
      <c r="DX54" s="168">
        <v>15498</v>
      </c>
      <c r="DY54" s="168">
        <v>0</v>
      </c>
      <c r="DZ54" s="168">
        <v>37573</v>
      </c>
      <c r="EA54" s="168">
        <v>6370</v>
      </c>
      <c r="EB54" s="168">
        <v>30728</v>
      </c>
      <c r="EC54" s="168">
        <v>13315</v>
      </c>
      <c r="ED54" s="168">
        <v>98440</v>
      </c>
      <c r="EE54" s="168">
        <v>0</v>
      </c>
      <c r="EF54" s="168">
        <v>19796</v>
      </c>
      <c r="EG54" s="168">
        <v>18160</v>
      </c>
      <c r="EH54" s="168">
        <v>17505</v>
      </c>
      <c r="EI54" s="168">
        <v>192383</v>
      </c>
      <c r="EJ54" s="168">
        <v>325808</v>
      </c>
      <c r="EK54" s="168">
        <v>33783</v>
      </c>
      <c r="EL54" s="168">
        <v>35772</v>
      </c>
      <c r="EM54" s="168">
        <v>0</v>
      </c>
      <c r="EN54" s="168">
        <v>48879</v>
      </c>
      <c r="EO54" s="168">
        <v>16844</v>
      </c>
      <c r="EP54" s="168">
        <v>31771</v>
      </c>
      <c r="EQ54" s="168">
        <v>27564</v>
      </c>
      <c r="ER54" s="168">
        <v>56660</v>
      </c>
      <c r="ES54" s="168">
        <v>0</v>
      </c>
      <c r="ET54" s="168">
        <v>0</v>
      </c>
      <c r="EU54" s="168">
        <v>31487</v>
      </c>
      <c r="EV54" s="168">
        <v>0</v>
      </c>
      <c r="EW54" s="168">
        <v>39917</v>
      </c>
      <c r="EX54" s="168">
        <v>7391</v>
      </c>
      <c r="EY54" s="168">
        <v>145108</v>
      </c>
      <c r="EZ54" s="168">
        <v>9859</v>
      </c>
      <c r="FA54" s="168">
        <v>76704</v>
      </c>
      <c r="FB54" s="168">
        <v>0</v>
      </c>
      <c r="FC54" s="168">
        <v>40648</v>
      </c>
      <c r="FD54" s="168">
        <v>39396</v>
      </c>
      <c r="FE54" s="168">
        <v>14935</v>
      </c>
      <c r="FF54" s="168">
        <v>16159</v>
      </c>
      <c r="FG54" s="168">
        <v>4148</v>
      </c>
      <c r="FH54" s="168">
        <v>14948</v>
      </c>
      <c r="FI54" s="168">
        <v>43360</v>
      </c>
      <c r="FJ54" s="168">
        <v>54126</v>
      </c>
      <c r="FK54" s="168">
        <v>48361</v>
      </c>
      <c r="FL54" s="168">
        <v>279025</v>
      </c>
      <c r="FM54" s="168">
        <v>228835</v>
      </c>
      <c r="FN54" s="168">
        <v>161585</v>
      </c>
      <c r="FO54" s="168">
        <v>145622</v>
      </c>
      <c r="FP54" s="168">
        <v>5975</v>
      </c>
      <c r="FQ54" s="168">
        <v>28609</v>
      </c>
      <c r="FR54" s="168">
        <v>703</v>
      </c>
      <c r="FS54" s="168">
        <v>0</v>
      </c>
      <c r="FT54" s="168">
        <v>16088</v>
      </c>
      <c r="FU54" s="168">
        <v>1960</v>
      </c>
      <c r="FV54" s="168">
        <v>14932</v>
      </c>
      <c r="FW54" s="168">
        <v>12924</v>
      </c>
      <c r="FX54" s="168">
        <v>9218</v>
      </c>
      <c r="FY54" s="2"/>
      <c r="FZ54" s="2">
        <f t="shared" si="20"/>
        <v>30416173</v>
      </c>
      <c r="GA54" s="2"/>
      <c r="GB54" s="2"/>
      <c r="GC54" s="2"/>
      <c r="GD54" s="2"/>
      <c r="GE54" s="2"/>
      <c r="GF54" s="2"/>
      <c r="GG54" s="2"/>
      <c r="GH54" s="2"/>
      <c r="GI54" s="113"/>
      <c r="GJ54" s="113"/>
      <c r="GK54" s="113"/>
      <c r="GL54" s="113"/>
      <c r="GM54" s="113"/>
    </row>
    <row r="55" spans="1:256" x14ac:dyDescent="0.35">
      <c r="A55" s="112" t="s">
        <v>753</v>
      </c>
      <c r="B55" s="113" t="s">
        <v>663</v>
      </c>
      <c r="C55" s="113">
        <v>650236.13</v>
      </c>
      <c r="D55" s="113">
        <v>1823555.24</v>
      </c>
      <c r="E55" s="113">
        <v>686977.77</v>
      </c>
      <c r="F55" s="113">
        <v>1150602.08</v>
      </c>
      <c r="G55" s="113">
        <v>54145.84</v>
      </c>
      <c r="H55" s="113">
        <v>33841.18</v>
      </c>
      <c r="I55" s="113">
        <v>688910.45</v>
      </c>
      <c r="J55" s="113">
        <v>91855.34</v>
      </c>
      <c r="K55" s="113">
        <v>0</v>
      </c>
      <c r="L55" s="113">
        <v>67199.03</v>
      </c>
      <c r="M55" s="113">
        <v>86053.46</v>
      </c>
      <c r="N55" s="113">
        <v>2401275.83</v>
      </c>
      <c r="O55" s="113">
        <v>194345.46</v>
      </c>
      <c r="P55" s="113">
        <v>8218.65</v>
      </c>
      <c r="Q55" s="113">
        <v>5216401.66</v>
      </c>
      <c r="R55" s="113">
        <v>40125.589999999997</v>
      </c>
      <c r="S55" s="113">
        <v>28523.35</v>
      </c>
      <c r="T55" s="113">
        <v>0</v>
      </c>
      <c r="U55" s="113">
        <v>0</v>
      </c>
      <c r="V55" s="113">
        <v>0</v>
      </c>
      <c r="W55" s="113">
        <v>0</v>
      </c>
      <c r="X55" s="113">
        <v>0</v>
      </c>
      <c r="Y55" s="113">
        <v>0</v>
      </c>
      <c r="Z55" s="113">
        <v>0</v>
      </c>
      <c r="AA55" s="113">
        <v>1086301.99</v>
      </c>
      <c r="AB55" s="113">
        <v>729519.41</v>
      </c>
      <c r="AC55" s="113">
        <v>10635.9</v>
      </c>
      <c r="AD55" s="113">
        <v>14019.97</v>
      </c>
      <c r="AE55" s="113">
        <v>0</v>
      </c>
      <c r="AF55" s="113">
        <v>0</v>
      </c>
      <c r="AG55" s="113">
        <v>0</v>
      </c>
      <c r="AH55" s="113">
        <v>0</v>
      </c>
      <c r="AI55" s="113">
        <v>0</v>
      </c>
      <c r="AJ55" s="113">
        <v>0</v>
      </c>
      <c r="AK55" s="113">
        <v>0</v>
      </c>
      <c r="AL55" s="113">
        <v>0</v>
      </c>
      <c r="AM55" s="113">
        <v>0</v>
      </c>
      <c r="AN55" s="113">
        <v>0</v>
      </c>
      <c r="AO55" s="113">
        <v>63331.23</v>
      </c>
      <c r="AP55" s="113">
        <v>6926366.0700000003</v>
      </c>
      <c r="AQ55" s="113">
        <v>0</v>
      </c>
      <c r="AR55" s="113">
        <v>1080488.3899999999</v>
      </c>
      <c r="AS55" s="113">
        <v>554997.92000000004</v>
      </c>
      <c r="AT55" s="113">
        <v>15953.73</v>
      </c>
      <c r="AU55" s="113">
        <v>0</v>
      </c>
      <c r="AV55" s="113">
        <v>0</v>
      </c>
      <c r="AW55" s="113">
        <v>0</v>
      </c>
      <c r="AX55" s="113">
        <v>0</v>
      </c>
      <c r="AY55" s="113">
        <v>0</v>
      </c>
      <c r="AZ55" s="113">
        <v>494565.99</v>
      </c>
      <c r="BA55" s="113">
        <v>92338.31</v>
      </c>
      <c r="BB55" s="113">
        <v>115059.42</v>
      </c>
      <c r="BC55" s="113">
        <v>629447.81999999995</v>
      </c>
      <c r="BD55" s="113">
        <v>34807.879999999997</v>
      </c>
      <c r="BE55" s="113">
        <v>0</v>
      </c>
      <c r="BF55" s="113">
        <v>244621.86</v>
      </c>
      <c r="BG55" s="113">
        <v>32390.91</v>
      </c>
      <c r="BH55" s="113">
        <v>0</v>
      </c>
      <c r="BI55" s="113">
        <v>8702.1</v>
      </c>
      <c r="BJ55" s="113">
        <v>43509.42</v>
      </c>
      <c r="BK55" s="113">
        <v>318589.39</v>
      </c>
      <c r="BL55" s="113">
        <v>0</v>
      </c>
      <c r="BM55" s="113">
        <v>0</v>
      </c>
      <c r="BN55" s="113">
        <v>9668.7199999999993</v>
      </c>
      <c r="BO55" s="113">
        <v>0</v>
      </c>
      <c r="BP55" s="113">
        <v>0</v>
      </c>
      <c r="BQ55" s="113">
        <v>584971.98</v>
      </c>
      <c r="BR55" s="113">
        <v>359684.96</v>
      </c>
      <c r="BS55" s="113">
        <v>88954.559999999998</v>
      </c>
      <c r="BT55" s="113">
        <v>0</v>
      </c>
      <c r="BU55" s="113">
        <v>20304.900000000001</v>
      </c>
      <c r="BV55" s="113">
        <v>39159.25</v>
      </c>
      <c r="BW55" s="113">
        <v>72033.929999999993</v>
      </c>
      <c r="BX55" s="113">
        <v>0</v>
      </c>
      <c r="BY55" s="113">
        <v>0</v>
      </c>
      <c r="BZ55" s="113">
        <v>0</v>
      </c>
      <c r="CA55" s="113">
        <v>0</v>
      </c>
      <c r="CB55" s="113">
        <v>1419394.24</v>
      </c>
      <c r="CC55" s="113">
        <v>0</v>
      </c>
      <c r="CD55" s="113">
        <v>0</v>
      </c>
      <c r="CE55" s="113">
        <v>0</v>
      </c>
      <c r="CF55" s="113">
        <v>0</v>
      </c>
      <c r="CG55" s="113">
        <v>8218.61</v>
      </c>
      <c r="CH55" s="113">
        <v>0</v>
      </c>
      <c r="CI55" s="113">
        <v>38675.879999999997</v>
      </c>
      <c r="CJ55" s="113">
        <v>82186.179999999993</v>
      </c>
      <c r="CK55" s="113">
        <v>77834.850000000006</v>
      </c>
      <c r="CL55" s="113">
        <v>13053.07</v>
      </c>
      <c r="CM55" s="113">
        <v>0</v>
      </c>
      <c r="CN55" s="113">
        <v>599473.56000000006</v>
      </c>
      <c r="CO55" s="113">
        <v>208364.79</v>
      </c>
      <c r="CP55" s="113">
        <v>71066.95</v>
      </c>
      <c r="CQ55" s="113">
        <v>0</v>
      </c>
      <c r="CR55" s="113">
        <v>0</v>
      </c>
      <c r="CS55" s="113">
        <v>0</v>
      </c>
      <c r="CT55" s="113">
        <v>0</v>
      </c>
      <c r="CU55" s="113">
        <v>0</v>
      </c>
      <c r="CV55" s="113">
        <v>0</v>
      </c>
      <c r="CW55" s="113">
        <v>0</v>
      </c>
      <c r="CX55" s="113">
        <v>10152.370000000001</v>
      </c>
      <c r="CY55" s="113">
        <v>0</v>
      </c>
      <c r="CZ55" s="113">
        <v>16920.59</v>
      </c>
      <c r="DA55" s="113">
        <v>0</v>
      </c>
      <c r="DB55" s="113">
        <v>0</v>
      </c>
      <c r="DC55" s="113">
        <v>0</v>
      </c>
      <c r="DD55" s="113">
        <v>0</v>
      </c>
      <c r="DE55" s="113">
        <v>0</v>
      </c>
      <c r="DF55" s="113">
        <v>297319.15000000002</v>
      </c>
      <c r="DG55" s="113">
        <v>0</v>
      </c>
      <c r="DH55" s="113">
        <v>54629.69</v>
      </c>
      <c r="DI55" s="113">
        <v>28523.39</v>
      </c>
      <c r="DJ55" s="113">
        <v>0</v>
      </c>
      <c r="DK55" s="113">
        <v>11602.64</v>
      </c>
      <c r="DL55" s="113">
        <v>152286.07</v>
      </c>
      <c r="DM55" s="113">
        <v>0</v>
      </c>
      <c r="DN55" s="113">
        <v>33357.93</v>
      </c>
      <c r="DO55" s="113">
        <v>267828.90000000002</v>
      </c>
      <c r="DP55" s="113">
        <v>0</v>
      </c>
      <c r="DQ55" s="113">
        <v>31907.34</v>
      </c>
      <c r="DR55" s="113">
        <v>12569.66</v>
      </c>
      <c r="DS55" s="113">
        <v>14020.01</v>
      </c>
      <c r="DT55" s="113">
        <v>0</v>
      </c>
      <c r="DU55" s="113">
        <v>0</v>
      </c>
      <c r="DV55" s="113">
        <v>0</v>
      </c>
      <c r="DW55" s="113">
        <v>0</v>
      </c>
      <c r="DX55" s="113">
        <v>0</v>
      </c>
      <c r="DY55" s="113">
        <v>0</v>
      </c>
      <c r="DZ55" s="113">
        <v>0</v>
      </c>
      <c r="EA55" s="113">
        <v>14020.01</v>
      </c>
      <c r="EB55" s="113">
        <v>34324.75</v>
      </c>
      <c r="EC55" s="113">
        <v>0</v>
      </c>
      <c r="ED55" s="113">
        <v>28039.78</v>
      </c>
      <c r="EE55" s="113">
        <v>0</v>
      </c>
      <c r="EF55" s="113">
        <v>31907.58</v>
      </c>
      <c r="EG55" s="113">
        <v>21755.21</v>
      </c>
      <c r="EH55" s="113">
        <v>0</v>
      </c>
      <c r="EI55" s="113">
        <v>205464.13</v>
      </c>
      <c r="EJ55" s="113">
        <v>112642.97</v>
      </c>
      <c r="EK55" s="113">
        <v>7735.16</v>
      </c>
      <c r="EL55" s="113">
        <v>0</v>
      </c>
      <c r="EM55" s="113">
        <v>0</v>
      </c>
      <c r="EN55" s="113">
        <v>0</v>
      </c>
      <c r="EO55" s="113">
        <v>0</v>
      </c>
      <c r="EP55" s="113">
        <v>7735.16</v>
      </c>
      <c r="EQ55" s="113">
        <v>81702.45</v>
      </c>
      <c r="ER55" s="113">
        <v>8218.65</v>
      </c>
      <c r="ES55" s="113">
        <v>0</v>
      </c>
      <c r="ET55" s="113">
        <v>0</v>
      </c>
      <c r="EU55" s="113">
        <v>46894.45</v>
      </c>
      <c r="EV55" s="113">
        <v>0</v>
      </c>
      <c r="EW55" s="113">
        <v>27556.29</v>
      </c>
      <c r="EX55" s="113">
        <v>0</v>
      </c>
      <c r="EY55" s="113">
        <v>7735.04</v>
      </c>
      <c r="EZ55" s="113">
        <v>0</v>
      </c>
      <c r="FA55" s="113">
        <v>313274.64</v>
      </c>
      <c r="FB55" s="113">
        <v>0</v>
      </c>
      <c r="FC55" s="113">
        <v>16920.310000000001</v>
      </c>
      <c r="FD55" s="113">
        <v>0</v>
      </c>
      <c r="FE55" s="113">
        <v>7735.12</v>
      </c>
      <c r="FF55" s="113">
        <v>0</v>
      </c>
      <c r="FG55" s="113">
        <v>0</v>
      </c>
      <c r="FH55" s="113">
        <v>0</v>
      </c>
      <c r="FI55" s="113">
        <v>84602.55</v>
      </c>
      <c r="FJ55" s="113">
        <v>39158.89</v>
      </c>
      <c r="FK55" s="113">
        <v>130529.86</v>
      </c>
      <c r="FL55" s="113">
        <v>80252.14</v>
      </c>
      <c r="FM55" s="113">
        <v>44477.04</v>
      </c>
      <c r="FN55" s="113">
        <v>1598271.54</v>
      </c>
      <c r="FO55" s="113">
        <v>26589.27</v>
      </c>
      <c r="FP55" s="113">
        <v>149868.57999999999</v>
      </c>
      <c r="FQ55" s="113">
        <v>28040.02</v>
      </c>
      <c r="FR55" s="113">
        <v>0</v>
      </c>
      <c r="FS55" s="113">
        <v>0</v>
      </c>
      <c r="FT55" s="113">
        <v>0</v>
      </c>
      <c r="FU55" s="113">
        <v>67682.600000000006</v>
      </c>
      <c r="FV55" s="113">
        <v>48344.68</v>
      </c>
      <c r="FW55" s="113">
        <v>0</v>
      </c>
      <c r="FX55" s="113">
        <v>0</v>
      </c>
      <c r="FY55" s="2"/>
      <c r="FZ55" s="2">
        <f t="shared" si="20"/>
        <v>33613557.809999995</v>
      </c>
      <c r="GA55" s="2"/>
      <c r="GB55" s="31"/>
      <c r="GC55" s="31"/>
      <c r="GD55" s="31"/>
      <c r="GE55" s="31"/>
      <c r="GF55" s="31"/>
      <c r="GG55" s="31"/>
      <c r="GH55" s="31"/>
      <c r="GI55" s="168"/>
      <c r="GJ55" s="168"/>
      <c r="GK55" s="168"/>
      <c r="GL55" s="168"/>
      <c r="GM55" s="168"/>
      <c r="GN55" s="114"/>
      <c r="GO55" s="114"/>
      <c r="GP55" s="114"/>
      <c r="GQ55" s="114"/>
      <c r="GR55" s="114"/>
      <c r="GS55" s="114"/>
      <c r="GT55" s="114"/>
      <c r="GU55" s="114"/>
      <c r="GV55" s="114"/>
      <c r="GW55" s="114"/>
      <c r="GX55" s="114"/>
      <c r="GY55" s="114"/>
      <c r="GZ55" s="114"/>
      <c r="HA55" s="114"/>
      <c r="HB55" s="114"/>
      <c r="HC55" s="114"/>
      <c r="HD55" s="114"/>
      <c r="HE55" s="114"/>
      <c r="HF55" s="114"/>
      <c r="HG55" s="114"/>
      <c r="HH55" s="114"/>
      <c r="HI55" s="114"/>
      <c r="HJ55" s="114"/>
      <c r="HK55" s="114"/>
      <c r="HL55" s="114"/>
      <c r="HM55" s="114"/>
      <c r="HN55" s="114"/>
      <c r="HO55" s="114"/>
      <c r="HP55" s="114"/>
      <c r="HQ55" s="114"/>
      <c r="HR55" s="114"/>
      <c r="HS55" s="114"/>
      <c r="HT55" s="114"/>
      <c r="HU55" s="114"/>
      <c r="HV55" s="114"/>
      <c r="HW55" s="114"/>
      <c r="HX55" s="114"/>
      <c r="HY55" s="114"/>
      <c r="HZ55" s="114"/>
      <c r="IA55" s="114"/>
      <c r="IB55" s="114"/>
      <c r="IC55" s="114"/>
      <c r="ID55" s="114"/>
      <c r="IE55" s="114"/>
      <c r="IF55" s="114"/>
      <c r="IG55" s="114"/>
      <c r="IH55" s="114"/>
      <c r="II55" s="114"/>
      <c r="IJ55" s="114"/>
      <c r="IK55" s="114"/>
      <c r="IL55" s="114"/>
      <c r="IM55" s="114"/>
      <c r="IN55" s="114"/>
      <c r="IO55" s="114"/>
      <c r="IP55" s="114"/>
      <c r="IQ55" s="114"/>
      <c r="IR55" s="114"/>
      <c r="IS55" s="114"/>
      <c r="IT55" s="114"/>
      <c r="IU55" s="114"/>
      <c r="IV55" s="114"/>
    </row>
    <row r="56" spans="1:256" x14ac:dyDescent="0.35">
      <c r="A56" s="112" t="s">
        <v>754</v>
      </c>
      <c r="B56" s="113" t="s">
        <v>679</v>
      </c>
      <c r="C56" s="113">
        <v>2690629.83</v>
      </c>
      <c r="D56" s="113">
        <v>15433782.880000001</v>
      </c>
      <c r="E56" s="113">
        <v>2778137.62</v>
      </c>
      <c r="F56" s="113">
        <v>8951551.8000000007</v>
      </c>
      <c r="G56" s="113">
        <v>618058.42999999993</v>
      </c>
      <c r="H56" s="113">
        <v>731176.61</v>
      </c>
      <c r="I56" s="113">
        <v>3588368.7800000003</v>
      </c>
      <c r="J56" s="113">
        <v>794071.40999999992</v>
      </c>
      <c r="K56" s="113">
        <v>52485.71</v>
      </c>
      <c r="L56" s="113">
        <v>1454186.99</v>
      </c>
      <c r="M56" s="113">
        <v>485483.11</v>
      </c>
      <c r="N56" s="113">
        <v>25554146.369999997</v>
      </c>
      <c r="O56" s="113">
        <v>6089911.5999999996</v>
      </c>
      <c r="P56" s="113">
        <v>172255.84</v>
      </c>
      <c r="Q56" s="113">
        <v>16829677.649999999</v>
      </c>
      <c r="R56" s="113">
        <v>2440201.2599999998</v>
      </c>
      <c r="S56" s="113">
        <v>603010.38</v>
      </c>
      <c r="T56" s="113">
        <v>53367.53</v>
      </c>
      <c r="U56" s="113">
        <v>30402.6</v>
      </c>
      <c r="V56" s="113">
        <v>130332.47</v>
      </c>
      <c r="W56" s="113">
        <v>26242.86</v>
      </c>
      <c r="X56" s="113">
        <v>11041.56</v>
      </c>
      <c r="Y56" s="113">
        <v>393719.47</v>
      </c>
      <c r="Z56" s="113">
        <v>62166.23</v>
      </c>
      <c r="AA56" s="113">
        <v>13698132.26</v>
      </c>
      <c r="AB56" s="113">
        <v>12919492.01</v>
      </c>
      <c r="AC56" s="113">
        <v>432115.57999999996</v>
      </c>
      <c r="AD56" s="113">
        <v>530684.40999999992</v>
      </c>
      <c r="AE56" s="113">
        <v>45603.9</v>
      </c>
      <c r="AF56" s="113">
        <v>75527.26999999999</v>
      </c>
      <c r="AG56" s="113">
        <v>228019.48</v>
      </c>
      <c r="AH56" s="113">
        <v>301706.49</v>
      </c>
      <c r="AI56" s="113">
        <v>89290.91</v>
      </c>
      <c r="AJ56" s="113">
        <v>62166.23</v>
      </c>
      <c r="AK56" s="113">
        <v>64006.49</v>
      </c>
      <c r="AL56" s="113">
        <v>28083.119999999999</v>
      </c>
      <c r="AM56" s="113">
        <v>155214.28</v>
      </c>
      <c r="AN56" s="113">
        <v>122971.43</v>
      </c>
      <c r="AO56" s="113">
        <v>2120111.65</v>
      </c>
      <c r="AP56" s="113">
        <v>37100405.909999996</v>
      </c>
      <c r="AQ56" s="113">
        <v>148332.47</v>
      </c>
      <c r="AR56" s="113">
        <v>26436013.880000003</v>
      </c>
      <c r="AS56" s="113">
        <v>2546170.08</v>
      </c>
      <c r="AT56" s="113">
        <v>1058493.49</v>
      </c>
      <c r="AU56" s="113">
        <v>163054.53999999998</v>
      </c>
      <c r="AV56" s="113">
        <v>121131.17</v>
      </c>
      <c r="AW56" s="113">
        <v>137290.91</v>
      </c>
      <c r="AX56" s="113">
        <v>49284.41</v>
      </c>
      <c r="AY56" s="113">
        <v>138651.95000000001</v>
      </c>
      <c r="AZ56" s="113">
        <v>6049023.29</v>
      </c>
      <c r="BA56" s="113">
        <v>4104599.93</v>
      </c>
      <c r="BB56" s="113">
        <v>5189603.82</v>
      </c>
      <c r="BC56" s="113">
        <v>9442785.5599999987</v>
      </c>
      <c r="BD56" s="113">
        <v>1388512.97</v>
      </c>
      <c r="BE56" s="113">
        <v>394351.94</v>
      </c>
      <c r="BF56" s="113">
        <v>7670194.6900000004</v>
      </c>
      <c r="BG56" s="113">
        <v>444115.57999999996</v>
      </c>
      <c r="BH56" s="113">
        <v>151054.53999999998</v>
      </c>
      <c r="BI56" s="113">
        <v>151533.76000000001</v>
      </c>
      <c r="BJ56" s="113">
        <v>2233612.9500000002</v>
      </c>
      <c r="BK56" s="113">
        <v>10351469.969999999</v>
      </c>
      <c r="BL56" s="113">
        <v>36402.6</v>
      </c>
      <c r="BM56" s="113">
        <v>193936.36</v>
      </c>
      <c r="BN56" s="113">
        <v>1681497.38</v>
      </c>
      <c r="BO56" s="113">
        <v>741585.7</v>
      </c>
      <c r="BP56" s="113">
        <v>66325.97</v>
      </c>
      <c r="BQ56" s="113">
        <v>2274903.8600000003</v>
      </c>
      <c r="BR56" s="113">
        <v>1741516.85</v>
      </c>
      <c r="BS56" s="113">
        <v>450038.95</v>
      </c>
      <c r="BT56" s="113">
        <v>152012.97999999998</v>
      </c>
      <c r="BU56" s="113">
        <v>179616.88</v>
      </c>
      <c r="BV56" s="113">
        <v>532448.04</v>
      </c>
      <c r="BW56" s="113">
        <v>503809.08</v>
      </c>
      <c r="BX56" s="113">
        <v>30402.6</v>
      </c>
      <c r="BY56" s="113">
        <v>271303.89</v>
      </c>
      <c r="BZ56" s="113">
        <v>108249.35</v>
      </c>
      <c r="CA56" s="113">
        <v>70006.489999999991</v>
      </c>
      <c r="CB56" s="113">
        <v>31712686.510000002</v>
      </c>
      <c r="CC56" s="113">
        <v>74166.23000000001</v>
      </c>
      <c r="CD56" s="113">
        <v>9201.2999999999993</v>
      </c>
      <c r="CE56" s="113">
        <v>105929.87</v>
      </c>
      <c r="CF56" s="113">
        <v>43763.64</v>
      </c>
      <c r="CG56" s="113">
        <v>73207.790000000008</v>
      </c>
      <c r="CH56" s="113">
        <v>39603.9</v>
      </c>
      <c r="CI56" s="113">
        <v>387872.72</v>
      </c>
      <c r="CJ56" s="113">
        <v>445802.59</v>
      </c>
      <c r="CK56" s="113">
        <v>2520194.77</v>
      </c>
      <c r="CL56" s="113">
        <v>681566.22</v>
      </c>
      <c r="CM56" s="113">
        <v>323789.59999999998</v>
      </c>
      <c r="CN56" s="113">
        <v>10270632.32</v>
      </c>
      <c r="CO56" s="113">
        <v>6341816.7799999993</v>
      </c>
      <c r="CP56" s="113">
        <v>319706.49</v>
      </c>
      <c r="CQ56" s="113">
        <v>461962.33</v>
      </c>
      <c r="CR56" s="113">
        <v>108172.72</v>
      </c>
      <c r="CS56" s="113">
        <v>110012.98</v>
      </c>
      <c r="CT56" s="113">
        <v>64006.49</v>
      </c>
      <c r="CU56" s="113">
        <v>82409.09</v>
      </c>
      <c r="CV56" s="113">
        <v>11520.779999999999</v>
      </c>
      <c r="CW56" s="113">
        <v>127054.54</v>
      </c>
      <c r="CX56" s="113">
        <v>354671.42000000004</v>
      </c>
      <c r="CY56" s="113">
        <v>23041.559999999998</v>
      </c>
      <c r="CZ56" s="113">
        <v>1204966.22</v>
      </c>
      <c r="DA56" s="113">
        <v>88409.09</v>
      </c>
      <c r="DB56" s="113">
        <v>149214.28</v>
      </c>
      <c r="DC56" s="113">
        <v>75048.05</v>
      </c>
      <c r="DD56" s="113">
        <v>95846.75</v>
      </c>
      <c r="DE56" s="113">
        <v>106332.47</v>
      </c>
      <c r="DF56" s="113">
        <v>11026806.32</v>
      </c>
      <c r="DG56" s="113">
        <v>39124.67</v>
      </c>
      <c r="DH56" s="113">
        <v>980167.52</v>
      </c>
      <c r="DI56" s="113">
        <v>1436186.99</v>
      </c>
      <c r="DJ56" s="113">
        <v>277303.89</v>
      </c>
      <c r="DK56" s="113">
        <v>254338.96</v>
      </c>
      <c r="DL56" s="113">
        <v>2895473.9699999997</v>
      </c>
      <c r="DM56" s="113">
        <v>130332.47</v>
      </c>
      <c r="DN56" s="113">
        <v>596128.56000000006</v>
      </c>
      <c r="DO56" s="113">
        <v>1240276.6000000001</v>
      </c>
      <c r="DP56" s="113">
        <v>115610.39</v>
      </c>
      <c r="DQ56" s="113">
        <v>279067.53000000003</v>
      </c>
      <c r="DR56" s="113">
        <v>647349.34000000008</v>
      </c>
      <c r="DS56" s="113">
        <v>313629.86</v>
      </c>
      <c r="DT56" s="113">
        <v>46485.71</v>
      </c>
      <c r="DU56" s="113">
        <v>126651.95</v>
      </c>
      <c r="DV56" s="113">
        <v>65367.53</v>
      </c>
      <c r="DW56" s="113">
        <v>80568.83</v>
      </c>
      <c r="DX56" s="113">
        <v>69527.26999999999</v>
      </c>
      <c r="DY56" s="113">
        <v>115131.17</v>
      </c>
      <c r="DZ56" s="113">
        <v>353463.63</v>
      </c>
      <c r="EA56" s="113">
        <v>228422.07</v>
      </c>
      <c r="EB56" s="113">
        <v>268984.41000000003</v>
      </c>
      <c r="EC56" s="113">
        <v>154332.47</v>
      </c>
      <c r="ED56" s="113">
        <v>631898.68999999994</v>
      </c>
      <c r="EE56" s="113">
        <v>100409.09</v>
      </c>
      <c r="EF56" s="113">
        <v>759029.86</v>
      </c>
      <c r="EG56" s="113">
        <v>102249.35</v>
      </c>
      <c r="EH56" s="113">
        <v>92089.61</v>
      </c>
      <c r="EI56" s="113">
        <v>7574960.9299999997</v>
      </c>
      <c r="EJ56" s="113">
        <v>5183968.75</v>
      </c>
      <c r="EK56" s="113">
        <v>277706.49</v>
      </c>
      <c r="EL56" s="113">
        <v>262102.59</v>
      </c>
      <c r="EM56" s="113">
        <v>104492.21</v>
      </c>
      <c r="EN56" s="113">
        <v>493323.37</v>
      </c>
      <c r="EO56" s="113">
        <v>67207.790000000008</v>
      </c>
      <c r="EP56" s="113">
        <v>126172.72</v>
      </c>
      <c r="EQ56" s="113">
        <v>1204659.72</v>
      </c>
      <c r="ER56" s="113">
        <v>79610.39</v>
      </c>
      <c r="ES56" s="113">
        <v>47444.160000000003</v>
      </c>
      <c r="ET56" s="113">
        <v>84325.97</v>
      </c>
      <c r="EU56" s="113">
        <v>212262.33</v>
      </c>
      <c r="EV56" s="113">
        <v>53444.160000000003</v>
      </c>
      <c r="EW56" s="113">
        <v>237220.78</v>
      </c>
      <c r="EX56" s="113">
        <v>67687.010000000009</v>
      </c>
      <c r="EY56" s="113">
        <v>410435.06</v>
      </c>
      <c r="EZ56" s="113">
        <v>72325.97</v>
      </c>
      <c r="FA56" s="113">
        <v>1300199.98</v>
      </c>
      <c r="FB56" s="113">
        <v>200492.21000000002</v>
      </c>
      <c r="FC56" s="113">
        <v>726135.05</v>
      </c>
      <c r="FD56" s="113">
        <v>258422.07</v>
      </c>
      <c r="FE56" s="113">
        <v>27603.9</v>
      </c>
      <c r="FF56" s="113">
        <v>100888.31</v>
      </c>
      <c r="FG56" s="113">
        <v>76964.929999999993</v>
      </c>
      <c r="FH56" s="113">
        <v>27603.9</v>
      </c>
      <c r="FI56" s="113">
        <v>866148.04</v>
      </c>
      <c r="FJ56" s="113">
        <v>597815.57000000007</v>
      </c>
      <c r="FK56" s="113">
        <v>776703.88</v>
      </c>
      <c r="FL56" s="113">
        <v>2864073.98</v>
      </c>
      <c r="FM56" s="113">
        <v>1556455.8199999998</v>
      </c>
      <c r="FN56" s="113">
        <v>9177769.9699999988</v>
      </c>
      <c r="FO56" s="113">
        <v>454677.91</v>
      </c>
      <c r="FP56" s="113">
        <v>949438.95</v>
      </c>
      <c r="FQ56" s="113">
        <v>390671.42000000004</v>
      </c>
      <c r="FR56" s="113">
        <v>101367.53</v>
      </c>
      <c r="FS56" s="113">
        <v>44645.45</v>
      </c>
      <c r="FT56" s="113">
        <v>24881.82</v>
      </c>
      <c r="FU56" s="113">
        <v>446837.66</v>
      </c>
      <c r="FV56" s="113">
        <v>282748.05</v>
      </c>
      <c r="FW56" s="113">
        <v>45603.9</v>
      </c>
      <c r="FX56" s="113">
        <v>5520.78</v>
      </c>
      <c r="FY56" s="2"/>
      <c r="FZ56" s="2">
        <f t="shared" si="20"/>
        <v>363053318.98000008</v>
      </c>
      <c r="GA56" s="2"/>
      <c r="GB56" s="2"/>
      <c r="GC56" s="2"/>
      <c r="GD56" s="2"/>
      <c r="GE56" s="2"/>
      <c r="GF56" s="2"/>
      <c r="GG56" s="2"/>
      <c r="GH56" s="2"/>
      <c r="GI56" s="113"/>
      <c r="GJ56" s="113"/>
      <c r="GK56" s="113"/>
      <c r="GL56" s="113"/>
      <c r="GM56" s="113"/>
      <c r="GN56" s="114"/>
      <c r="GO56" s="114"/>
      <c r="GP56" s="114"/>
      <c r="GQ56" s="114"/>
      <c r="GR56" s="114"/>
      <c r="GS56" s="114"/>
      <c r="GT56" s="114"/>
      <c r="GU56" s="114"/>
      <c r="GV56" s="114"/>
      <c r="GW56" s="114"/>
      <c r="GX56" s="114"/>
      <c r="GY56" s="114"/>
      <c r="GZ56" s="114"/>
      <c r="HA56" s="114"/>
      <c r="HB56" s="114"/>
      <c r="HC56" s="114"/>
      <c r="HD56" s="114"/>
      <c r="HE56" s="114"/>
      <c r="HF56" s="114"/>
      <c r="HG56" s="114"/>
      <c r="HH56" s="114"/>
      <c r="HI56" s="114"/>
      <c r="HJ56" s="114"/>
      <c r="HK56" s="114"/>
      <c r="HL56" s="114"/>
      <c r="HM56" s="114"/>
      <c r="HN56" s="114"/>
      <c r="HO56" s="114"/>
      <c r="HP56" s="114"/>
      <c r="HQ56" s="114"/>
      <c r="HR56" s="114"/>
      <c r="HS56" s="114"/>
      <c r="HT56" s="114"/>
      <c r="HU56" s="114"/>
      <c r="HV56" s="114"/>
      <c r="HW56" s="114"/>
      <c r="HX56" s="114"/>
      <c r="HY56" s="114"/>
      <c r="HZ56" s="114"/>
      <c r="IA56" s="114"/>
      <c r="IB56" s="114"/>
      <c r="IC56" s="114"/>
      <c r="ID56" s="114"/>
      <c r="IE56" s="114"/>
      <c r="IF56" s="114"/>
      <c r="IG56" s="114"/>
      <c r="IH56" s="114"/>
      <c r="II56" s="114"/>
      <c r="IJ56" s="114"/>
      <c r="IK56" s="114"/>
      <c r="IL56" s="114"/>
      <c r="IM56" s="114"/>
      <c r="IN56" s="114"/>
      <c r="IO56" s="114"/>
      <c r="IP56" s="114"/>
      <c r="IQ56" s="114"/>
      <c r="IR56" s="114"/>
      <c r="IS56" s="114"/>
      <c r="IT56" s="114"/>
      <c r="IU56" s="114"/>
      <c r="IV56" s="114"/>
    </row>
    <row r="57" spans="1:256" x14ac:dyDescent="0.35">
      <c r="A57" s="112" t="s">
        <v>755</v>
      </c>
      <c r="B57" s="113" t="s">
        <v>664</v>
      </c>
      <c r="C57" s="113">
        <v>72960</v>
      </c>
      <c r="D57" s="113">
        <v>363896</v>
      </c>
      <c r="E57" s="113">
        <v>57021</v>
      </c>
      <c r="F57" s="113">
        <v>240269</v>
      </c>
      <c r="G57" s="113">
        <v>28019.55</v>
      </c>
      <c r="H57" s="113">
        <v>20218.36</v>
      </c>
      <c r="I57" s="113">
        <v>79344</v>
      </c>
      <c r="J57" s="113">
        <v>38201.040000000001</v>
      </c>
      <c r="K57" s="113">
        <v>5146.74</v>
      </c>
      <c r="L57" s="113">
        <v>40761.64</v>
      </c>
      <c r="M57" s="113">
        <v>27244.01</v>
      </c>
      <c r="N57" s="113">
        <v>545034</v>
      </c>
      <c r="O57" s="113">
        <v>137779</v>
      </c>
      <c r="P57" s="113">
        <v>6148.97</v>
      </c>
      <c r="Q57" s="113">
        <v>407047</v>
      </c>
      <c r="R57" s="113">
        <v>109966.09</v>
      </c>
      <c r="S57" s="113">
        <v>27131.16</v>
      </c>
      <c r="T57" s="113">
        <v>4114.28</v>
      </c>
      <c r="U57" s="113">
        <v>1378.96</v>
      </c>
      <c r="V57" s="113">
        <v>6894.81</v>
      </c>
      <c r="W57" s="113">
        <v>8160.75</v>
      </c>
      <c r="X57" s="113">
        <v>700.78</v>
      </c>
      <c r="Y57" s="113">
        <v>18640.23</v>
      </c>
      <c r="Z57" s="113">
        <v>5221.97</v>
      </c>
      <c r="AA57" s="113">
        <v>337985</v>
      </c>
      <c r="AB57" s="113">
        <v>294898</v>
      </c>
      <c r="AC57" s="113">
        <v>16906.52</v>
      </c>
      <c r="AD57" s="113">
        <v>22713.32</v>
      </c>
      <c r="AE57" s="113">
        <v>1822.55</v>
      </c>
      <c r="AF57" s="113">
        <v>2895.64</v>
      </c>
      <c r="AG57" s="113">
        <v>16336.29</v>
      </c>
      <c r="AH57" s="113">
        <v>17744.16</v>
      </c>
      <c r="AI57" s="113">
        <v>7413.53</v>
      </c>
      <c r="AJ57" s="113">
        <v>3381.61</v>
      </c>
      <c r="AK57" s="113">
        <v>3474.51</v>
      </c>
      <c r="AL57" s="113">
        <v>5611.24</v>
      </c>
      <c r="AM57" s="113">
        <v>7706.7</v>
      </c>
      <c r="AN57" s="113">
        <v>7751.12</v>
      </c>
      <c r="AO57" s="113">
        <v>73938.429999999993</v>
      </c>
      <c r="AP57" s="113">
        <v>917435.3</v>
      </c>
      <c r="AQ57" s="113">
        <v>4262.5</v>
      </c>
      <c r="AR57" s="113">
        <v>644279</v>
      </c>
      <c r="AS57" s="113">
        <v>67553</v>
      </c>
      <c r="AT57" s="113">
        <v>47957.32</v>
      </c>
      <c r="AU57" s="113">
        <v>5825.34</v>
      </c>
      <c r="AV57" s="113">
        <v>6325.96</v>
      </c>
      <c r="AW57" s="113">
        <v>5380.92</v>
      </c>
      <c r="AX57" s="113">
        <v>1277.49</v>
      </c>
      <c r="AY57" s="113">
        <v>8408.9</v>
      </c>
      <c r="AZ57" s="113">
        <v>128785</v>
      </c>
      <c r="BA57" s="113">
        <v>97499</v>
      </c>
      <c r="BB57" s="113">
        <v>81985</v>
      </c>
      <c r="BC57" s="113">
        <v>236484</v>
      </c>
      <c r="BD57" s="113">
        <v>58571.7</v>
      </c>
      <c r="BE57" s="113">
        <v>22382.57</v>
      </c>
      <c r="BF57" s="113">
        <v>276650</v>
      </c>
      <c r="BG57" s="113">
        <v>19093.599999999999</v>
      </c>
      <c r="BH57" s="113">
        <v>11668.31</v>
      </c>
      <c r="BI57" s="113">
        <v>5226.63</v>
      </c>
      <c r="BJ57" s="113">
        <v>95023.2</v>
      </c>
      <c r="BK57" s="113">
        <v>268249</v>
      </c>
      <c r="BL57" s="113">
        <v>1427.2</v>
      </c>
      <c r="BM57" s="113">
        <v>7830.31</v>
      </c>
      <c r="BN57" s="113">
        <v>51271</v>
      </c>
      <c r="BO57" s="113">
        <v>26538.18</v>
      </c>
      <c r="BP57" s="113">
        <v>3708.99</v>
      </c>
      <c r="BQ57" s="113">
        <v>85942.8</v>
      </c>
      <c r="BR57" s="113">
        <v>73117.600000000006</v>
      </c>
      <c r="BS57" s="113">
        <v>17889.830000000002</v>
      </c>
      <c r="BT57" s="113">
        <v>9771.7000000000007</v>
      </c>
      <c r="BU57" s="113">
        <v>8890.01</v>
      </c>
      <c r="BV57" s="113">
        <v>27816.43</v>
      </c>
      <c r="BW57" s="113">
        <v>42270.8</v>
      </c>
      <c r="BX57" s="113">
        <v>1554.98</v>
      </c>
      <c r="BY57" s="113">
        <v>10616.14</v>
      </c>
      <c r="BZ57" s="113">
        <v>4841.67</v>
      </c>
      <c r="CA57" s="113">
        <v>3352.68</v>
      </c>
      <c r="CB57" s="113">
        <v>792009</v>
      </c>
      <c r="CC57" s="113">
        <v>4905.49</v>
      </c>
      <c r="CD57" s="113">
        <v>8997.17</v>
      </c>
      <c r="CE57" s="113">
        <v>2980.8</v>
      </c>
      <c r="CF57" s="113">
        <v>1992.88</v>
      </c>
      <c r="CG57" s="113">
        <v>3747.3</v>
      </c>
      <c r="CH57" s="113">
        <v>1873.65</v>
      </c>
      <c r="CI57" s="113">
        <v>13081.47</v>
      </c>
      <c r="CJ57" s="113">
        <v>16735.23</v>
      </c>
      <c r="CK57" s="113">
        <v>54764</v>
      </c>
      <c r="CL57" s="113">
        <v>21211.02</v>
      </c>
      <c r="CM57" s="113">
        <v>11688.05</v>
      </c>
      <c r="CN57" s="113">
        <v>311035</v>
      </c>
      <c r="CO57" s="113">
        <v>156370</v>
      </c>
      <c r="CP57" s="113">
        <v>26685.42</v>
      </c>
      <c r="CQ57" s="113">
        <v>16523.87</v>
      </c>
      <c r="CR57" s="113">
        <v>5596.8</v>
      </c>
      <c r="CS57" s="113">
        <v>6507.39</v>
      </c>
      <c r="CT57" s="113">
        <v>2598.5100000000002</v>
      </c>
      <c r="CU57" s="113">
        <v>8972.64</v>
      </c>
      <c r="CV57" s="113">
        <v>587.75</v>
      </c>
      <c r="CW57" s="113">
        <v>3900.59</v>
      </c>
      <c r="CX57" s="113">
        <v>7988.55</v>
      </c>
      <c r="CY57" s="113">
        <v>613.19000000000005</v>
      </c>
      <c r="CZ57" s="113">
        <v>38013.18</v>
      </c>
      <c r="DA57" s="113">
        <v>4510.6499999999996</v>
      </c>
      <c r="DB57" s="113">
        <v>6592.49</v>
      </c>
      <c r="DC57" s="113">
        <v>4102.45</v>
      </c>
      <c r="DD57" s="113">
        <v>1746.8</v>
      </c>
      <c r="DE57" s="113">
        <v>3223.26</v>
      </c>
      <c r="DF57" s="113">
        <v>210114.94</v>
      </c>
      <c r="DG57" s="113">
        <v>1765.13</v>
      </c>
      <c r="DH57" s="113">
        <v>42389.91</v>
      </c>
      <c r="DI57" s="113">
        <v>42574.28</v>
      </c>
      <c r="DJ57" s="113">
        <v>11501.99</v>
      </c>
      <c r="DK57" s="113">
        <v>8812.5499999999993</v>
      </c>
      <c r="DL57" s="113">
        <v>88436.99</v>
      </c>
      <c r="DM57" s="113">
        <v>7051.61</v>
      </c>
      <c r="DN57" s="113">
        <v>23983.53</v>
      </c>
      <c r="DO57" s="113">
        <v>58518.64</v>
      </c>
      <c r="DP57" s="113">
        <v>3505.28</v>
      </c>
      <c r="DQ57" s="113">
        <v>14759.09</v>
      </c>
      <c r="DR57" s="113">
        <v>25854.55</v>
      </c>
      <c r="DS57" s="113">
        <v>12010.86</v>
      </c>
      <c r="DT57" s="113">
        <v>4019.92</v>
      </c>
      <c r="DU57" s="113">
        <v>7884.38</v>
      </c>
      <c r="DV57" s="113">
        <v>4328.59</v>
      </c>
      <c r="DW57" s="113">
        <v>5888.44</v>
      </c>
      <c r="DX57" s="113">
        <v>4655.16</v>
      </c>
      <c r="DY57" s="113">
        <v>9172.6</v>
      </c>
      <c r="DZ57" s="113">
        <v>18541.18</v>
      </c>
      <c r="EA57" s="113">
        <v>9866.42</v>
      </c>
      <c r="EB57" s="113">
        <v>10858.22</v>
      </c>
      <c r="EC57" s="113">
        <v>6327.16</v>
      </c>
      <c r="ED57" s="113">
        <v>33687.33</v>
      </c>
      <c r="EE57" s="113">
        <v>4566.3999999999996</v>
      </c>
      <c r="EF57" s="113">
        <v>33072.49</v>
      </c>
      <c r="EG57" s="113">
        <v>6035.79</v>
      </c>
      <c r="EH57" s="113">
        <v>5186.51</v>
      </c>
      <c r="EI57" s="113">
        <v>151275</v>
      </c>
      <c r="EJ57" s="113">
        <v>110787</v>
      </c>
      <c r="EK57" s="113">
        <v>21056.93</v>
      </c>
      <c r="EL57" s="113">
        <v>14460.43</v>
      </c>
      <c r="EM57" s="113">
        <v>6893.28</v>
      </c>
      <c r="EN57" s="113">
        <v>18766.080000000002</v>
      </c>
      <c r="EO57" s="113">
        <v>5518.34</v>
      </c>
      <c r="EP57" s="113">
        <v>9647.07</v>
      </c>
      <c r="EQ57" s="113">
        <v>43450.69</v>
      </c>
      <c r="ER57" s="113">
        <v>7375.9</v>
      </c>
      <c r="ES57" s="113">
        <v>4273.46</v>
      </c>
      <c r="ET57" s="113">
        <v>3511.67</v>
      </c>
      <c r="EU57" s="113">
        <v>11259.65</v>
      </c>
      <c r="EV57" s="113">
        <v>1268.5999999999999</v>
      </c>
      <c r="EW57" s="113">
        <v>22063.83</v>
      </c>
      <c r="EX57" s="113">
        <v>5316.25</v>
      </c>
      <c r="EY57" s="113">
        <v>16266.91</v>
      </c>
      <c r="EZ57" s="113">
        <v>2959.48</v>
      </c>
      <c r="FA57" s="113">
        <v>56402.27</v>
      </c>
      <c r="FB57" s="113">
        <v>5134.6099999999997</v>
      </c>
      <c r="FC57" s="113">
        <v>36430.43</v>
      </c>
      <c r="FD57" s="113">
        <v>8470.2199999999993</v>
      </c>
      <c r="FE57" s="113">
        <v>1567.05</v>
      </c>
      <c r="FF57" s="113">
        <v>4041.22</v>
      </c>
      <c r="FG57" s="113">
        <v>2551.27</v>
      </c>
      <c r="FH57" s="113">
        <v>1294.52</v>
      </c>
      <c r="FI57" s="113">
        <v>29652.36</v>
      </c>
      <c r="FJ57" s="113">
        <v>33660.800000000003</v>
      </c>
      <c r="FK57" s="113">
        <v>28229.33</v>
      </c>
      <c r="FL57" s="113">
        <v>87954</v>
      </c>
      <c r="FM57" s="113">
        <v>65650.460000000006</v>
      </c>
      <c r="FN57" s="113">
        <v>235486</v>
      </c>
      <c r="FO57" s="113">
        <v>19773.830000000002</v>
      </c>
      <c r="FP57" s="113">
        <v>25962.67</v>
      </c>
      <c r="FQ57" s="113">
        <v>16100.83</v>
      </c>
      <c r="FR57" s="113">
        <v>2884.73</v>
      </c>
      <c r="FS57" s="113">
        <v>2985.36</v>
      </c>
      <c r="FT57" s="113">
        <v>1140.48</v>
      </c>
      <c r="FU57" s="113">
        <v>17205.78</v>
      </c>
      <c r="FV57" s="113">
        <v>15144.35</v>
      </c>
      <c r="FW57" s="113">
        <v>2793.44</v>
      </c>
      <c r="FX57" s="113">
        <v>1090.1199999999999</v>
      </c>
      <c r="FY57" s="2"/>
      <c r="FZ57" s="2">
        <f t="shared" si="20"/>
        <v>9871723.2599999961</v>
      </c>
      <c r="GA57" s="2"/>
      <c r="GB57" s="2"/>
      <c r="GC57" s="2"/>
      <c r="GD57" s="2"/>
      <c r="GE57" s="2"/>
      <c r="GF57" s="2"/>
      <c r="GG57" s="2"/>
      <c r="GH57" s="2"/>
      <c r="GI57" s="113"/>
      <c r="GJ57" s="113"/>
      <c r="GK57" s="113"/>
      <c r="GL57" s="113"/>
      <c r="GM57" s="113"/>
    </row>
    <row r="58" spans="1:256" x14ac:dyDescent="0.35">
      <c r="A58" s="112" t="s">
        <v>756</v>
      </c>
      <c r="B58" s="113" t="s">
        <v>672</v>
      </c>
      <c r="C58" s="113">
        <v>0</v>
      </c>
      <c r="D58" s="113">
        <v>0</v>
      </c>
      <c r="E58" s="113">
        <v>0</v>
      </c>
      <c r="F58" s="113">
        <v>0</v>
      </c>
      <c r="G58" s="113">
        <v>0</v>
      </c>
      <c r="H58" s="113">
        <v>0</v>
      </c>
      <c r="I58" s="113">
        <v>0</v>
      </c>
      <c r="J58" s="113">
        <v>0</v>
      </c>
      <c r="K58" s="113">
        <v>0</v>
      </c>
      <c r="L58" s="113">
        <v>0</v>
      </c>
      <c r="M58" s="113">
        <v>0</v>
      </c>
      <c r="N58" s="113">
        <v>0</v>
      </c>
      <c r="O58" s="113">
        <v>0</v>
      </c>
      <c r="P58" s="113">
        <v>0</v>
      </c>
      <c r="Q58" s="113">
        <v>0</v>
      </c>
      <c r="R58" s="113">
        <v>0</v>
      </c>
      <c r="S58" s="113">
        <v>0</v>
      </c>
      <c r="T58" s="113">
        <v>0</v>
      </c>
      <c r="U58" s="113">
        <v>0</v>
      </c>
      <c r="V58" s="113">
        <v>0</v>
      </c>
      <c r="W58" s="113">
        <v>0</v>
      </c>
      <c r="X58" s="113">
        <v>0</v>
      </c>
      <c r="Y58" s="113">
        <v>0</v>
      </c>
      <c r="Z58" s="113">
        <v>0</v>
      </c>
      <c r="AA58" s="113">
        <v>0</v>
      </c>
      <c r="AB58" s="113">
        <v>0</v>
      </c>
      <c r="AC58" s="113">
        <v>0</v>
      </c>
      <c r="AD58" s="113">
        <v>0</v>
      </c>
      <c r="AE58" s="113">
        <v>0</v>
      </c>
      <c r="AF58" s="113">
        <v>0</v>
      </c>
      <c r="AG58" s="113">
        <v>0</v>
      </c>
      <c r="AH58" s="113">
        <v>0</v>
      </c>
      <c r="AI58" s="113">
        <v>0</v>
      </c>
      <c r="AJ58" s="113">
        <v>0</v>
      </c>
      <c r="AK58" s="113">
        <v>0</v>
      </c>
      <c r="AL58" s="113">
        <v>0</v>
      </c>
      <c r="AM58" s="113">
        <v>0</v>
      </c>
      <c r="AN58" s="113">
        <v>0</v>
      </c>
      <c r="AO58" s="113">
        <v>0</v>
      </c>
      <c r="AP58" s="113">
        <v>0</v>
      </c>
      <c r="AQ58" s="113">
        <v>0</v>
      </c>
      <c r="AR58" s="113">
        <v>0</v>
      </c>
      <c r="AS58" s="113">
        <v>0</v>
      </c>
      <c r="AT58" s="113">
        <v>0</v>
      </c>
      <c r="AU58" s="113">
        <v>0</v>
      </c>
      <c r="AV58" s="113">
        <v>0</v>
      </c>
      <c r="AW58" s="113">
        <v>0</v>
      </c>
      <c r="AX58" s="113">
        <v>0</v>
      </c>
      <c r="AY58" s="113">
        <v>0</v>
      </c>
      <c r="AZ58" s="113">
        <v>0</v>
      </c>
      <c r="BA58" s="113">
        <v>0</v>
      </c>
      <c r="BB58" s="113">
        <v>0</v>
      </c>
      <c r="BC58" s="113">
        <v>0</v>
      </c>
      <c r="BD58" s="113">
        <v>0</v>
      </c>
      <c r="BE58" s="113">
        <v>0</v>
      </c>
      <c r="BF58" s="113">
        <v>0</v>
      </c>
      <c r="BG58" s="113">
        <v>0</v>
      </c>
      <c r="BH58" s="113">
        <v>0</v>
      </c>
      <c r="BI58" s="113">
        <v>0</v>
      </c>
      <c r="BJ58" s="113">
        <v>0</v>
      </c>
      <c r="BK58" s="113">
        <v>0</v>
      </c>
      <c r="BL58" s="113">
        <v>0</v>
      </c>
      <c r="BM58" s="113">
        <v>0</v>
      </c>
      <c r="BN58" s="113">
        <v>0</v>
      </c>
      <c r="BO58" s="113">
        <v>0</v>
      </c>
      <c r="BP58" s="113">
        <v>0</v>
      </c>
      <c r="BQ58" s="113">
        <v>0</v>
      </c>
      <c r="BR58" s="113">
        <v>0</v>
      </c>
      <c r="BS58" s="113">
        <v>0</v>
      </c>
      <c r="BT58" s="113">
        <v>0</v>
      </c>
      <c r="BU58" s="113">
        <v>0</v>
      </c>
      <c r="BV58" s="113">
        <v>0</v>
      </c>
      <c r="BW58" s="113">
        <v>145544.46</v>
      </c>
      <c r="BX58" s="113">
        <v>0</v>
      </c>
      <c r="BY58" s="113">
        <v>126903.89</v>
      </c>
      <c r="BZ58" s="113">
        <v>0</v>
      </c>
      <c r="CA58" s="113">
        <v>0</v>
      </c>
      <c r="CB58" s="113">
        <v>0</v>
      </c>
      <c r="CC58" s="113">
        <v>0</v>
      </c>
      <c r="CD58" s="113">
        <v>0</v>
      </c>
      <c r="CE58" s="113">
        <v>0</v>
      </c>
      <c r="CF58" s="113">
        <v>0</v>
      </c>
      <c r="CG58" s="113">
        <v>0</v>
      </c>
      <c r="CH58" s="113">
        <v>0</v>
      </c>
      <c r="CI58" s="113">
        <v>0</v>
      </c>
      <c r="CJ58" s="113">
        <v>0</v>
      </c>
      <c r="CK58" s="113">
        <v>213115.94</v>
      </c>
      <c r="CL58" s="113">
        <v>0</v>
      </c>
      <c r="CM58" s="113">
        <v>0</v>
      </c>
      <c r="CN58" s="113">
        <v>0</v>
      </c>
      <c r="CO58" s="113">
        <v>0</v>
      </c>
      <c r="CP58" s="113">
        <v>0</v>
      </c>
      <c r="CQ58" s="113">
        <v>0</v>
      </c>
      <c r="CR58" s="113">
        <v>0</v>
      </c>
      <c r="CS58" s="113">
        <v>0</v>
      </c>
      <c r="CT58" s="113">
        <v>0</v>
      </c>
      <c r="CU58" s="113">
        <v>0</v>
      </c>
      <c r="CV58" s="113">
        <v>0</v>
      </c>
      <c r="CW58" s="113">
        <v>0</v>
      </c>
      <c r="CX58" s="113">
        <v>0</v>
      </c>
      <c r="CY58" s="113">
        <v>0</v>
      </c>
      <c r="CZ58" s="113">
        <v>206487.91</v>
      </c>
      <c r="DA58" s="113">
        <v>0</v>
      </c>
      <c r="DB58" s="113">
        <v>0</v>
      </c>
      <c r="DC58" s="113">
        <v>0</v>
      </c>
      <c r="DD58" s="113">
        <v>0</v>
      </c>
      <c r="DE58" s="113">
        <v>0</v>
      </c>
      <c r="DF58" s="113">
        <v>93286.26</v>
      </c>
      <c r="DG58" s="113">
        <v>0</v>
      </c>
      <c r="DH58" s="113">
        <v>46455.62</v>
      </c>
      <c r="DI58" s="113">
        <v>0</v>
      </c>
      <c r="DJ58" s="113">
        <v>0</v>
      </c>
      <c r="DK58" s="113">
        <v>0</v>
      </c>
      <c r="DL58" s="113">
        <v>0</v>
      </c>
      <c r="DM58" s="113">
        <v>61919.519999999997</v>
      </c>
      <c r="DN58" s="113">
        <v>0</v>
      </c>
      <c r="DO58" s="113">
        <v>0</v>
      </c>
      <c r="DP58" s="113">
        <v>0</v>
      </c>
      <c r="DQ58" s="113">
        <v>0</v>
      </c>
      <c r="DR58" s="113">
        <v>0</v>
      </c>
      <c r="DS58" s="113">
        <v>0</v>
      </c>
      <c r="DT58" s="113">
        <v>0</v>
      </c>
      <c r="DU58" s="113">
        <v>0</v>
      </c>
      <c r="DV58" s="113">
        <v>0</v>
      </c>
      <c r="DW58" s="113">
        <v>0</v>
      </c>
      <c r="DX58" s="113">
        <v>0</v>
      </c>
      <c r="DY58" s="113">
        <v>0</v>
      </c>
      <c r="DZ58" s="113">
        <v>0</v>
      </c>
      <c r="EA58" s="113">
        <v>261434.41000000003</v>
      </c>
      <c r="EB58" s="113">
        <v>0</v>
      </c>
      <c r="EC58" s="113">
        <v>0</v>
      </c>
      <c r="ED58" s="113">
        <v>0</v>
      </c>
      <c r="EE58" s="113">
        <v>0</v>
      </c>
      <c r="EF58" s="113">
        <v>0</v>
      </c>
      <c r="EG58" s="113">
        <v>0</v>
      </c>
      <c r="EH58" s="113">
        <v>0</v>
      </c>
      <c r="EI58" s="113">
        <v>0</v>
      </c>
      <c r="EJ58" s="113">
        <v>159101.96000000002</v>
      </c>
      <c r="EK58" s="113">
        <v>0</v>
      </c>
      <c r="EL58" s="113">
        <v>0</v>
      </c>
      <c r="EM58" s="113">
        <v>0</v>
      </c>
      <c r="EN58" s="113">
        <v>0</v>
      </c>
      <c r="EO58" s="113">
        <v>0</v>
      </c>
      <c r="EP58" s="113">
        <v>0</v>
      </c>
      <c r="EQ58" s="113">
        <v>0</v>
      </c>
      <c r="ER58" s="113">
        <v>0</v>
      </c>
      <c r="ES58" s="113">
        <v>0</v>
      </c>
      <c r="ET58" s="113">
        <v>0</v>
      </c>
      <c r="EU58" s="113">
        <v>0</v>
      </c>
      <c r="EV58" s="113">
        <v>0</v>
      </c>
      <c r="EW58" s="113">
        <v>0</v>
      </c>
      <c r="EX58" s="113">
        <v>0</v>
      </c>
      <c r="EY58" s="113">
        <v>0</v>
      </c>
      <c r="EZ58" s="113">
        <v>0</v>
      </c>
      <c r="FA58" s="113">
        <v>0</v>
      </c>
      <c r="FB58" s="113">
        <v>0</v>
      </c>
      <c r="FC58" s="113">
        <v>0</v>
      </c>
      <c r="FD58" s="113">
        <v>0</v>
      </c>
      <c r="FE58" s="113">
        <v>0</v>
      </c>
      <c r="FF58" s="113">
        <v>0</v>
      </c>
      <c r="FG58" s="113">
        <v>0</v>
      </c>
      <c r="FH58" s="113">
        <v>0</v>
      </c>
      <c r="FI58" s="113">
        <v>0</v>
      </c>
      <c r="FJ58" s="113">
        <v>0</v>
      </c>
      <c r="FK58" s="113">
        <v>0</v>
      </c>
      <c r="FL58" s="113">
        <v>0</v>
      </c>
      <c r="FM58" s="113">
        <v>0</v>
      </c>
      <c r="FN58" s="113">
        <v>0</v>
      </c>
      <c r="FO58" s="113">
        <v>0</v>
      </c>
      <c r="FP58" s="113">
        <v>0</v>
      </c>
      <c r="FQ58" s="113">
        <v>0</v>
      </c>
      <c r="FR58" s="113">
        <v>0</v>
      </c>
      <c r="FS58" s="113">
        <v>0</v>
      </c>
      <c r="FT58" s="113">
        <v>0</v>
      </c>
      <c r="FU58" s="113">
        <v>0</v>
      </c>
      <c r="FV58" s="113">
        <v>0</v>
      </c>
      <c r="FW58" s="113">
        <v>0</v>
      </c>
      <c r="FX58" s="113">
        <v>0</v>
      </c>
      <c r="FY58" s="2"/>
      <c r="FZ58" s="2">
        <f t="shared" si="20"/>
        <v>1314249.97</v>
      </c>
      <c r="GA58" s="2"/>
      <c r="GB58" s="2"/>
      <c r="GC58" s="2"/>
      <c r="GD58" s="2"/>
      <c r="GE58" s="2"/>
      <c r="GF58" s="2"/>
      <c r="GG58" s="2"/>
      <c r="GH58" s="2"/>
      <c r="GI58" s="113"/>
      <c r="GJ58" s="113"/>
      <c r="GK58" s="113"/>
      <c r="GL58" s="113"/>
      <c r="GM58" s="113"/>
    </row>
    <row r="59" spans="1:256" x14ac:dyDescent="0.35">
      <c r="A59" s="112" t="s">
        <v>757</v>
      </c>
      <c r="B59" s="113" t="s">
        <v>680</v>
      </c>
      <c r="C59" s="2">
        <f t="shared" ref="C59:BN59" si="21">SUM(C53:C58)</f>
        <v>4115447.48</v>
      </c>
      <c r="D59" s="2">
        <f t="shared" si="21"/>
        <v>21988055.530000001</v>
      </c>
      <c r="E59" s="2">
        <f t="shared" si="21"/>
        <v>4147541.89</v>
      </c>
      <c r="F59" s="2">
        <f t="shared" si="21"/>
        <v>13257379.440000001</v>
      </c>
      <c r="G59" s="2">
        <f t="shared" si="21"/>
        <v>883775.89</v>
      </c>
      <c r="H59" s="2">
        <f t="shared" si="21"/>
        <v>880571.33</v>
      </c>
      <c r="I59" s="2">
        <f t="shared" si="21"/>
        <v>5305223.59</v>
      </c>
      <c r="J59" s="2">
        <f t="shared" si="21"/>
        <v>1143530.69</v>
      </c>
      <c r="K59" s="2">
        <f t="shared" si="21"/>
        <v>159838.34999999998</v>
      </c>
      <c r="L59" s="2">
        <f t="shared" si="21"/>
        <v>1932744.0999999999</v>
      </c>
      <c r="M59" s="2">
        <f t="shared" si="21"/>
        <v>749626.83000000007</v>
      </c>
      <c r="N59" s="2">
        <f t="shared" si="21"/>
        <v>36570415.560000002</v>
      </c>
      <c r="O59" s="2">
        <f t="shared" si="21"/>
        <v>8504645.2400000002</v>
      </c>
      <c r="P59" s="2">
        <f t="shared" si="21"/>
        <v>264061.09999999998</v>
      </c>
      <c r="Q59" s="2">
        <f t="shared" si="21"/>
        <v>27320784.140000001</v>
      </c>
      <c r="R59" s="2">
        <f t="shared" si="21"/>
        <v>2713427.6699999995</v>
      </c>
      <c r="S59" s="2">
        <f t="shared" si="21"/>
        <v>904809.78</v>
      </c>
      <c r="T59" s="2">
        <f t="shared" si="21"/>
        <v>78238.850000000006</v>
      </c>
      <c r="U59" s="2">
        <f t="shared" si="21"/>
        <v>48348.07</v>
      </c>
      <c r="V59" s="2">
        <f t="shared" si="21"/>
        <v>174054.56</v>
      </c>
      <c r="W59" s="2">
        <f t="shared" si="21"/>
        <v>55611.270000000004</v>
      </c>
      <c r="X59" s="2">
        <f t="shared" si="21"/>
        <v>24841.449999999997</v>
      </c>
      <c r="Y59" s="2">
        <f t="shared" si="21"/>
        <v>452086.36999999994</v>
      </c>
      <c r="Z59" s="2">
        <f t="shared" si="21"/>
        <v>126166.93</v>
      </c>
      <c r="AA59" s="2">
        <f t="shared" si="21"/>
        <v>19187212.91</v>
      </c>
      <c r="AB59" s="2">
        <f t="shared" si="21"/>
        <v>19070408.939999998</v>
      </c>
      <c r="AC59" s="2">
        <f t="shared" si="21"/>
        <v>526914.65999999992</v>
      </c>
      <c r="AD59" s="2">
        <f t="shared" si="21"/>
        <v>633163.69999999984</v>
      </c>
      <c r="AE59" s="2">
        <f t="shared" si="21"/>
        <v>92353.3</v>
      </c>
      <c r="AF59" s="2">
        <f t="shared" si="21"/>
        <v>130806.88999999998</v>
      </c>
      <c r="AG59" s="2">
        <f t="shared" si="21"/>
        <v>410031.48</v>
      </c>
      <c r="AH59" s="2">
        <f t="shared" si="21"/>
        <v>553557.74</v>
      </c>
      <c r="AI59" s="2">
        <f t="shared" si="21"/>
        <v>148594.06</v>
      </c>
      <c r="AJ59" s="2">
        <f t="shared" si="21"/>
        <v>90352.97</v>
      </c>
      <c r="AK59" s="2">
        <f t="shared" si="21"/>
        <v>108666.23</v>
      </c>
      <c r="AL59" s="2">
        <f t="shared" si="21"/>
        <v>79889.91</v>
      </c>
      <c r="AM59" s="2">
        <f t="shared" si="21"/>
        <v>247242.2</v>
      </c>
      <c r="AN59" s="2">
        <f t="shared" si="21"/>
        <v>166728.59999999998</v>
      </c>
      <c r="AO59" s="2">
        <f t="shared" si="21"/>
        <v>2894054.44</v>
      </c>
      <c r="AP59" s="2">
        <f t="shared" si="21"/>
        <v>53625040.389999993</v>
      </c>
      <c r="AQ59" s="2">
        <f t="shared" si="21"/>
        <v>235396.9</v>
      </c>
      <c r="AR59" s="2">
        <f t="shared" si="21"/>
        <v>34424646.840000004</v>
      </c>
      <c r="AS59" s="2">
        <f t="shared" si="21"/>
        <v>3765192.56</v>
      </c>
      <c r="AT59" s="2">
        <f t="shared" si="21"/>
        <v>1446872.3</v>
      </c>
      <c r="AU59" s="2">
        <f t="shared" si="21"/>
        <v>233245.29999999996</v>
      </c>
      <c r="AV59" s="2">
        <f t="shared" si="21"/>
        <v>247867.06999999998</v>
      </c>
      <c r="AW59" s="2">
        <f t="shared" si="21"/>
        <v>179173.82000000004</v>
      </c>
      <c r="AX59" s="2">
        <f t="shared" si="21"/>
        <v>78400.970000000016</v>
      </c>
      <c r="AY59" s="2">
        <f t="shared" si="21"/>
        <v>320198.98000000004</v>
      </c>
      <c r="AZ59" s="2">
        <f t="shared" si="21"/>
        <v>7639271.29</v>
      </c>
      <c r="BA59" s="2">
        <f t="shared" si="21"/>
        <v>5880088.6900000004</v>
      </c>
      <c r="BB59" s="2">
        <f t="shared" si="21"/>
        <v>6516181.8800000008</v>
      </c>
      <c r="BC59" s="2">
        <f t="shared" si="21"/>
        <v>12362113.239999998</v>
      </c>
      <c r="BD59" s="2">
        <f t="shared" si="21"/>
        <v>1707370.63</v>
      </c>
      <c r="BE59" s="2">
        <f t="shared" si="21"/>
        <v>758115.77999999991</v>
      </c>
      <c r="BF59" s="2">
        <f t="shared" si="21"/>
        <v>10354373.540000001</v>
      </c>
      <c r="BG59" s="2">
        <f t="shared" si="21"/>
        <v>738640.59</v>
      </c>
      <c r="BH59" s="2">
        <f t="shared" si="21"/>
        <v>353655.22</v>
      </c>
      <c r="BI59" s="2">
        <f t="shared" si="21"/>
        <v>262927.96000000002</v>
      </c>
      <c r="BJ59" s="2">
        <f t="shared" si="21"/>
        <v>2981129.2200000007</v>
      </c>
      <c r="BK59" s="2">
        <f t="shared" si="21"/>
        <v>12462875.279999999</v>
      </c>
      <c r="BL59" s="2">
        <f t="shared" si="21"/>
        <v>76541.53</v>
      </c>
      <c r="BM59" s="2">
        <f t="shared" si="21"/>
        <v>376546.87</v>
      </c>
      <c r="BN59" s="2">
        <f t="shared" si="21"/>
        <v>1967658.45</v>
      </c>
      <c r="BO59" s="2">
        <f t="shared" ref="BO59:DZ59" si="22">SUM(BO53:BO58)</f>
        <v>1020193.0599999999</v>
      </c>
      <c r="BP59" s="2">
        <f t="shared" si="22"/>
        <v>107260.7</v>
      </c>
      <c r="BQ59" s="2">
        <f t="shared" si="22"/>
        <v>3335810.09</v>
      </c>
      <c r="BR59" s="2">
        <f t="shared" si="22"/>
        <v>2556312.7000000002</v>
      </c>
      <c r="BS59" s="2">
        <f t="shared" si="22"/>
        <v>642569.21</v>
      </c>
      <c r="BT59" s="2">
        <f t="shared" si="22"/>
        <v>226823.25</v>
      </c>
      <c r="BU59" s="2">
        <f t="shared" si="22"/>
        <v>287908.79000000004</v>
      </c>
      <c r="BV59" s="2">
        <f t="shared" si="22"/>
        <v>790408.25000000012</v>
      </c>
      <c r="BW59" s="2">
        <f t="shared" si="22"/>
        <v>936884.53</v>
      </c>
      <c r="BX59" s="2">
        <f t="shared" si="22"/>
        <v>31957.579999999998</v>
      </c>
      <c r="BY59" s="2">
        <f t="shared" si="22"/>
        <v>471560.56000000006</v>
      </c>
      <c r="BZ59" s="2">
        <f t="shared" si="22"/>
        <v>147397.02000000002</v>
      </c>
      <c r="CA59" s="2">
        <f t="shared" si="22"/>
        <v>81881.609999999986</v>
      </c>
      <c r="CB59" s="2">
        <f t="shared" si="22"/>
        <v>42984966.400000006</v>
      </c>
      <c r="CC59" s="2">
        <f t="shared" si="22"/>
        <v>141707.54</v>
      </c>
      <c r="CD59" s="2">
        <f t="shared" si="22"/>
        <v>29134.089999999997</v>
      </c>
      <c r="CE59" s="2">
        <f t="shared" si="22"/>
        <v>152132.00999999998</v>
      </c>
      <c r="CF59" s="2">
        <f t="shared" si="22"/>
        <v>77235.210000000006</v>
      </c>
      <c r="CG59" s="2">
        <f t="shared" si="22"/>
        <v>119886.59000000001</v>
      </c>
      <c r="CH59" s="2">
        <f t="shared" si="22"/>
        <v>82262.329999999987</v>
      </c>
      <c r="CI59" s="2">
        <f t="shared" si="22"/>
        <v>483869.50999999995</v>
      </c>
      <c r="CJ59" s="2">
        <f t="shared" si="22"/>
        <v>657795.11</v>
      </c>
      <c r="CK59" s="2">
        <f t="shared" si="22"/>
        <v>3439278.9</v>
      </c>
      <c r="CL59" s="2">
        <f t="shared" si="22"/>
        <v>951966.03</v>
      </c>
      <c r="CM59" s="2">
        <f t="shared" si="22"/>
        <v>518616.36</v>
      </c>
      <c r="CN59" s="2">
        <f t="shared" si="22"/>
        <v>16894023.310000002</v>
      </c>
      <c r="CO59" s="2">
        <f t="shared" si="22"/>
        <v>8341795.6599999992</v>
      </c>
      <c r="CP59" s="2">
        <f t="shared" si="22"/>
        <v>524936.19999999995</v>
      </c>
      <c r="CQ59" s="2">
        <f t="shared" si="22"/>
        <v>590441.01</v>
      </c>
      <c r="CR59" s="2">
        <f t="shared" si="22"/>
        <v>188867.55</v>
      </c>
      <c r="CS59" s="2">
        <f t="shared" si="22"/>
        <v>195817.19</v>
      </c>
      <c r="CT59" s="2">
        <f t="shared" si="22"/>
        <v>98576.029999999984</v>
      </c>
      <c r="CU59" s="2">
        <f t="shared" si="22"/>
        <v>115847.81999999999</v>
      </c>
      <c r="CV59" s="2">
        <f t="shared" si="22"/>
        <v>52974.95</v>
      </c>
      <c r="CW59" s="2">
        <f t="shared" si="22"/>
        <v>230295.55999999997</v>
      </c>
      <c r="CX59" s="2">
        <f t="shared" si="22"/>
        <v>418715.53</v>
      </c>
      <c r="CY59" s="2">
        <f t="shared" si="22"/>
        <v>39194.18</v>
      </c>
      <c r="CZ59" s="2">
        <f t="shared" si="22"/>
        <v>1634681.0299999998</v>
      </c>
      <c r="DA59" s="2">
        <f t="shared" si="22"/>
        <v>137800.54999999999</v>
      </c>
      <c r="DB59" s="2">
        <f t="shared" si="22"/>
        <v>229733.11</v>
      </c>
      <c r="DC59" s="2">
        <f t="shared" si="22"/>
        <v>184565.80000000002</v>
      </c>
      <c r="DD59" s="2">
        <f t="shared" si="22"/>
        <v>105508.86</v>
      </c>
      <c r="DE59" s="2">
        <f t="shared" si="22"/>
        <v>163701.06</v>
      </c>
      <c r="DF59" s="2">
        <f t="shared" si="22"/>
        <v>15074062.25</v>
      </c>
      <c r="DG59" s="2">
        <f t="shared" si="22"/>
        <v>55278.239999999998</v>
      </c>
      <c r="DH59" s="2">
        <f t="shared" si="22"/>
        <v>1207166.6200000001</v>
      </c>
      <c r="DI59" s="2">
        <f t="shared" si="22"/>
        <v>1806530.1900000002</v>
      </c>
      <c r="DJ59" s="2">
        <f t="shared" si="22"/>
        <v>365948.26</v>
      </c>
      <c r="DK59" s="2">
        <f t="shared" si="22"/>
        <v>334341.86</v>
      </c>
      <c r="DL59" s="2">
        <f t="shared" si="22"/>
        <v>3529220.7800000003</v>
      </c>
      <c r="DM59" s="2">
        <f t="shared" si="22"/>
        <v>266511.93</v>
      </c>
      <c r="DN59" s="2">
        <f t="shared" si="22"/>
        <v>828909.3</v>
      </c>
      <c r="DO59" s="2">
        <f t="shared" si="22"/>
        <v>1810017.6700000002</v>
      </c>
      <c r="DP59" s="2">
        <f t="shared" si="22"/>
        <v>171936.8</v>
      </c>
      <c r="DQ59" s="2">
        <f t="shared" si="22"/>
        <v>354548.96</v>
      </c>
      <c r="DR59" s="2">
        <f t="shared" si="22"/>
        <v>758400.56000000017</v>
      </c>
      <c r="DS59" s="2">
        <f t="shared" si="22"/>
        <v>372790.13</v>
      </c>
      <c r="DT59" s="2">
        <f t="shared" si="22"/>
        <v>59950.57</v>
      </c>
      <c r="DU59" s="2">
        <f t="shared" si="22"/>
        <v>189259.02000000002</v>
      </c>
      <c r="DV59" s="2">
        <f t="shared" si="22"/>
        <v>128589.44</v>
      </c>
      <c r="DW59" s="2">
        <f t="shared" si="22"/>
        <v>136916.67000000001</v>
      </c>
      <c r="DX59" s="2">
        <f t="shared" si="22"/>
        <v>95705.459999999992</v>
      </c>
      <c r="DY59" s="2">
        <f t="shared" si="22"/>
        <v>166516.94</v>
      </c>
      <c r="DZ59" s="2">
        <f t="shared" si="22"/>
        <v>601351.02</v>
      </c>
      <c r="EA59" s="2">
        <f t="shared" ref="EA59:FX59" si="23">SUM(EA53:EA58)</f>
        <v>520112.91000000003</v>
      </c>
      <c r="EB59" s="2">
        <f t="shared" si="23"/>
        <v>394222.08999999997</v>
      </c>
      <c r="EC59" s="2">
        <f t="shared" si="23"/>
        <v>205863.69</v>
      </c>
      <c r="ED59" s="2">
        <f t="shared" si="23"/>
        <v>792065.79999999993</v>
      </c>
      <c r="EE59" s="2">
        <f t="shared" si="23"/>
        <v>123260.87</v>
      </c>
      <c r="EF59" s="2">
        <f t="shared" si="23"/>
        <v>889017.03</v>
      </c>
      <c r="EG59" s="2">
        <f t="shared" si="23"/>
        <v>193926.56000000003</v>
      </c>
      <c r="EH59" s="2">
        <f t="shared" si="23"/>
        <v>129468.89</v>
      </c>
      <c r="EI59" s="2">
        <f t="shared" si="23"/>
        <v>8692051.2300000004</v>
      </c>
      <c r="EJ59" s="2">
        <f t="shared" si="23"/>
        <v>6686528.6200000001</v>
      </c>
      <c r="EK59" s="2">
        <f t="shared" si="23"/>
        <v>392590.09</v>
      </c>
      <c r="EL59" s="2">
        <f t="shared" si="23"/>
        <v>366557.67</v>
      </c>
      <c r="EM59" s="2">
        <f t="shared" si="23"/>
        <v>147958.71</v>
      </c>
      <c r="EN59" s="2">
        <f t="shared" si="23"/>
        <v>597825.73</v>
      </c>
      <c r="EO59" s="2">
        <f t="shared" si="23"/>
        <v>105493.8</v>
      </c>
      <c r="EP59" s="2">
        <f t="shared" si="23"/>
        <v>211195.65000000002</v>
      </c>
      <c r="EQ59" s="2">
        <f t="shared" si="23"/>
        <v>1539643.42</v>
      </c>
      <c r="ER59" s="2">
        <f t="shared" si="23"/>
        <v>216961.6</v>
      </c>
      <c r="ES59" s="2">
        <f t="shared" si="23"/>
        <v>91359.33</v>
      </c>
      <c r="ET59" s="2">
        <f t="shared" si="23"/>
        <v>125021.62999999999</v>
      </c>
      <c r="EU59" s="2">
        <f t="shared" si="23"/>
        <v>340958.95</v>
      </c>
      <c r="EV59" s="2">
        <f t="shared" si="23"/>
        <v>54712.76</v>
      </c>
      <c r="EW59" s="2">
        <f t="shared" si="23"/>
        <v>375554.34</v>
      </c>
      <c r="EX59" s="2">
        <f t="shared" si="23"/>
        <v>98506.300000000017</v>
      </c>
      <c r="EY59" s="2">
        <f t="shared" si="23"/>
        <v>590149.93000000005</v>
      </c>
      <c r="EZ59" s="2">
        <f t="shared" si="23"/>
        <v>103785.48</v>
      </c>
      <c r="FA59" s="2">
        <f t="shared" si="23"/>
        <v>2089516.1099999999</v>
      </c>
      <c r="FB59" s="2">
        <f t="shared" si="23"/>
        <v>293614.84999999998</v>
      </c>
      <c r="FC59" s="2">
        <f t="shared" si="23"/>
        <v>1048255.6100000001</v>
      </c>
      <c r="FD59" s="2">
        <f t="shared" si="23"/>
        <v>365432.33999999997</v>
      </c>
      <c r="FE59" s="2">
        <f t="shared" si="23"/>
        <v>80098.590000000011</v>
      </c>
      <c r="FF59" s="2">
        <f t="shared" si="23"/>
        <v>155376.35</v>
      </c>
      <c r="FG59" s="2">
        <f t="shared" si="23"/>
        <v>109732.4</v>
      </c>
      <c r="FH59" s="2">
        <f t="shared" si="23"/>
        <v>88070.560000000012</v>
      </c>
      <c r="FI59" s="2">
        <f t="shared" si="23"/>
        <v>1154686.06</v>
      </c>
      <c r="FJ59" s="2">
        <f t="shared" si="23"/>
        <v>862101.62000000011</v>
      </c>
      <c r="FK59" s="2">
        <f t="shared" si="23"/>
        <v>1229441.3400000001</v>
      </c>
      <c r="FL59" s="2">
        <f t="shared" si="23"/>
        <v>3951265.0300000003</v>
      </c>
      <c r="FM59" s="2">
        <f t="shared" si="23"/>
        <v>2177948.5699999998</v>
      </c>
      <c r="FN59" s="2">
        <f t="shared" si="23"/>
        <v>12760041.009999998</v>
      </c>
      <c r="FO59" s="2">
        <f t="shared" si="23"/>
        <v>646663.00999999989</v>
      </c>
      <c r="FP59" s="2">
        <f t="shared" si="23"/>
        <v>1434075.1099999999</v>
      </c>
      <c r="FQ59" s="2">
        <f t="shared" si="23"/>
        <v>616881.11</v>
      </c>
      <c r="FR59" s="2">
        <f t="shared" si="23"/>
        <v>104955.26</v>
      </c>
      <c r="FS59" s="2">
        <f t="shared" si="23"/>
        <v>81040.39</v>
      </c>
      <c r="FT59" s="2">
        <f t="shared" si="23"/>
        <v>72963.55</v>
      </c>
      <c r="FU59" s="2">
        <f t="shared" si="23"/>
        <v>583459.38</v>
      </c>
      <c r="FV59" s="2">
        <f t="shared" si="23"/>
        <v>472853.51999999996</v>
      </c>
      <c r="FW59" s="2">
        <f t="shared" si="23"/>
        <v>105927.04000000001</v>
      </c>
      <c r="FX59" s="2">
        <f t="shared" si="23"/>
        <v>34575.870000000003</v>
      </c>
      <c r="FY59" s="2"/>
      <c r="FZ59" s="2">
        <f t="shared" si="20"/>
        <v>508375742.69999957</v>
      </c>
      <c r="GA59" s="46"/>
      <c r="GB59" s="2"/>
      <c r="GC59" s="2"/>
      <c r="GD59" s="2"/>
      <c r="GE59" s="2"/>
      <c r="GF59" s="2"/>
      <c r="GG59" s="2"/>
      <c r="GH59" s="2"/>
      <c r="GI59" s="113"/>
      <c r="GJ59" s="113"/>
      <c r="GK59" s="113"/>
      <c r="GL59" s="113"/>
      <c r="GM59" s="113"/>
    </row>
    <row r="61" spans="1:256" x14ac:dyDescent="0.35">
      <c r="A61" s="169">
        <v>0.08</v>
      </c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2"/>
      <c r="FZ61" s="2"/>
      <c r="GA61" s="12"/>
      <c r="GB61" s="2"/>
      <c r="GC61" s="2"/>
      <c r="GD61" s="2"/>
      <c r="GE61" s="2"/>
      <c r="GF61" s="2"/>
      <c r="GG61" s="2"/>
      <c r="GH61" s="2"/>
      <c r="GI61" s="113"/>
      <c r="GJ61" s="113"/>
      <c r="GK61" s="113"/>
      <c r="GL61" s="113"/>
      <c r="GM61" s="113"/>
    </row>
    <row r="62" spans="1:256" x14ac:dyDescent="0.35">
      <c r="A62" s="113"/>
      <c r="B62" s="147" t="s">
        <v>473</v>
      </c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2"/>
      <c r="FZ62" s="2"/>
      <c r="GA62" s="12"/>
      <c r="GB62" s="2"/>
      <c r="GC62" s="2"/>
      <c r="GD62" s="2"/>
      <c r="GE62" s="2"/>
      <c r="GF62" s="2"/>
      <c r="GG62" s="2"/>
      <c r="GH62" s="2"/>
      <c r="GI62" s="113"/>
      <c r="GJ62" s="113"/>
      <c r="GK62" s="113"/>
      <c r="GL62" s="113"/>
      <c r="GM62" s="113"/>
    </row>
    <row r="63" spans="1:256" x14ac:dyDescent="0.35">
      <c r="A63" s="112" t="s">
        <v>474</v>
      </c>
      <c r="B63" s="113" t="s">
        <v>694</v>
      </c>
      <c r="C63" s="12">
        <f t="shared" ref="C63:AH63" si="24">C16</f>
        <v>6364.5</v>
      </c>
      <c r="D63" s="12">
        <f t="shared" si="24"/>
        <v>32089</v>
      </c>
      <c r="E63" s="12">
        <f t="shared" si="24"/>
        <v>4691</v>
      </c>
      <c r="F63" s="12">
        <f t="shared" si="24"/>
        <v>21462.5</v>
      </c>
      <c r="G63" s="12">
        <f t="shared" si="24"/>
        <v>1844</v>
      </c>
      <c r="H63" s="12">
        <f t="shared" si="24"/>
        <v>1070</v>
      </c>
      <c r="I63" s="12">
        <f t="shared" si="24"/>
        <v>7027</v>
      </c>
      <c r="J63" s="12">
        <f t="shared" si="24"/>
        <v>1988</v>
      </c>
      <c r="K63" s="12">
        <f t="shared" si="24"/>
        <v>248.5</v>
      </c>
      <c r="L63" s="12">
        <f t="shared" si="24"/>
        <v>2062</v>
      </c>
      <c r="M63" s="12">
        <f t="shared" si="24"/>
        <v>839</v>
      </c>
      <c r="N63" s="12">
        <f t="shared" si="24"/>
        <v>49557</v>
      </c>
      <c r="O63" s="12">
        <f t="shared" si="24"/>
        <v>12263.5</v>
      </c>
      <c r="P63" s="12">
        <f t="shared" si="24"/>
        <v>313</v>
      </c>
      <c r="Q63" s="12">
        <f t="shared" si="24"/>
        <v>37352</v>
      </c>
      <c r="R63" s="12">
        <f t="shared" si="24"/>
        <v>481</v>
      </c>
      <c r="S63" s="12">
        <f t="shared" si="24"/>
        <v>1545.5</v>
      </c>
      <c r="T63" s="12">
        <f t="shared" si="24"/>
        <v>160</v>
      </c>
      <c r="U63" s="12">
        <f t="shared" si="24"/>
        <v>54</v>
      </c>
      <c r="V63" s="12">
        <f t="shared" si="24"/>
        <v>253</v>
      </c>
      <c r="W63" s="12">
        <f t="shared" si="24"/>
        <v>46</v>
      </c>
      <c r="X63" s="12">
        <f t="shared" si="24"/>
        <v>37.5</v>
      </c>
      <c r="Y63" s="12">
        <f t="shared" si="24"/>
        <v>397</v>
      </c>
      <c r="Z63" s="12">
        <f t="shared" si="24"/>
        <v>231</v>
      </c>
      <c r="AA63" s="12">
        <f t="shared" si="24"/>
        <v>30254.5</v>
      </c>
      <c r="AB63" s="12">
        <f t="shared" si="24"/>
        <v>26514</v>
      </c>
      <c r="AC63" s="12">
        <f t="shared" si="24"/>
        <v>847.5</v>
      </c>
      <c r="AD63" s="12">
        <f t="shared" si="24"/>
        <v>1281</v>
      </c>
      <c r="AE63" s="12">
        <f t="shared" si="24"/>
        <v>97</v>
      </c>
      <c r="AF63" s="12">
        <f t="shared" si="24"/>
        <v>164</v>
      </c>
      <c r="AG63" s="12">
        <f t="shared" si="24"/>
        <v>585.5</v>
      </c>
      <c r="AH63" s="12">
        <f t="shared" si="24"/>
        <v>908</v>
      </c>
      <c r="AI63" s="12">
        <f t="shared" ref="AI63:BN63" si="25">AI16</f>
        <v>383</v>
      </c>
      <c r="AJ63" s="12">
        <f t="shared" si="25"/>
        <v>181.5</v>
      </c>
      <c r="AK63" s="12">
        <f t="shared" si="25"/>
        <v>162.5</v>
      </c>
      <c r="AL63" s="12">
        <f t="shared" si="25"/>
        <v>288.5</v>
      </c>
      <c r="AM63" s="12">
        <f t="shared" si="25"/>
        <v>306</v>
      </c>
      <c r="AN63" s="12">
        <f t="shared" si="25"/>
        <v>267</v>
      </c>
      <c r="AO63" s="12">
        <f t="shared" si="25"/>
        <v>3681</v>
      </c>
      <c r="AP63" s="12">
        <f t="shared" si="25"/>
        <v>83522.5</v>
      </c>
      <c r="AQ63" s="12">
        <f t="shared" si="25"/>
        <v>251</v>
      </c>
      <c r="AR63" s="12">
        <f t="shared" si="25"/>
        <v>57312</v>
      </c>
      <c r="AS63" s="12">
        <f t="shared" si="25"/>
        <v>5954.5</v>
      </c>
      <c r="AT63" s="12">
        <f t="shared" si="25"/>
        <v>2358</v>
      </c>
      <c r="AU63" s="12">
        <f t="shared" si="25"/>
        <v>268</v>
      </c>
      <c r="AV63" s="12">
        <f t="shared" si="25"/>
        <v>296</v>
      </c>
      <c r="AW63" s="12">
        <f t="shared" si="25"/>
        <v>255</v>
      </c>
      <c r="AX63" s="12">
        <f t="shared" si="25"/>
        <v>81</v>
      </c>
      <c r="AY63" s="12">
        <f t="shared" si="25"/>
        <v>391.5</v>
      </c>
      <c r="AZ63" s="12">
        <f t="shared" si="25"/>
        <v>11778.5</v>
      </c>
      <c r="BA63" s="12">
        <f t="shared" si="25"/>
        <v>8849.5</v>
      </c>
      <c r="BB63" s="12">
        <f t="shared" si="25"/>
        <v>7441</v>
      </c>
      <c r="BC63" s="12">
        <f t="shared" si="25"/>
        <v>20968.5</v>
      </c>
      <c r="BD63" s="12">
        <f t="shared" si="25"/>
        <v>3633.5</v>
      </c>
      <c r="BE63" s="12">
        <f t="shared" si="25"/>
        <v>1092</v>
      </c>
      <c r="BF63" s="12">
        <f t="shared" si="25"/>
        <v>24344</v>
      </c>
      <c r="BG63" s="12">
        <f t="shared" si="25"/>
        <v>919.5</v>
      </c>
      <c r="BH63" s="12">
        <f t="shared" si="25"/>
        <v>534</v>
      </c>
      <c r="BI63" s="12">
        <f t="shared" si="25"/>
        <v>254.5</v>
      </c>
      <c r="BJ63" s="12">
        <f t="shared" si="25"/>
        <v>6294</v>
      </c>
      <c r="BK63" s="12">
        <f t="shared" si="25"/>
        <v>21812.5</v>
      </c>
      <c r="BL63" s="12">
        <f t="shared" si="25"/>
        <v>69.5</v>
      </c>
      <c r="BM63" s="12">
        <f t="shared" si="25"/>
        <v>330.5</v>
      </c>
      <c r="BN63" s="12">
        <f t="shared" si="25"/>
        <v>2993</v>
      </c>
      <c r="BO63" s="12">
        <f t="shared" ref="BO63:CT63" si="26">BO16</f>
        <v>1186</v>
      </c>
      <c r="BP63" s="12">
        <f t="shared" si="26"/>
        <v>137</v>
      </c>
      <c r="BQ63" s="12">
        <f t="shared" si="26"/>
        <v>5582</v>
      </c>
      <c r="BR63" s="12">
        <f t="shared" si="26"/>
        <v>4474.5</v>
      </c>
      <c r="BS63" s="12">
        <f t="shared" si="26"/>
        <v>1158</v>
      </c>
      <c r="BT63" s="12">
        <f t="shared" si="26"/>
        <v>353</v>
      </c>
      <c r="BU63" s="12">
        <f t="shared" si="26"/>
        <v>382</v>
      </c>
      <c r="BV63" s="12">
        <f t="shared" si="26"/>
        <v>1243</v>
      </c>
      <c r="BW63" s="12">
        <f t="shared" si="26"/>
        <v>2017.5</v>
      </c>
      <c r="BX63" s="12">
        <f t="shared" si="26"/>
        <v>57</v>
      </c>
      <c r="BY63" s="12">
        <f t="shared" si="26"/>
        <v>392.5</v>
      </c>
      <c r="BZ63" s="12">
        <f t="shared" si="26"/>
        <v>228</v>
      </c>
      <c r="CA63" s="12">
        <f t="shared" si="26"/>
        <v>141.5</v>
      </c>
      <c r="CB63" s="12">
        <f t="shared" si="26"/>
        <v>70207.5</v>
      </c>
      <c r="CC63" s="12">
        <f t="shared" si="26"/>
        <v>186</v>
      </c>
      <c r="CD63" s="12">
        <f t="shared" si="26"/>
        <v>30</v>
      </c>
      <c r="CE63" s="12">
        <f t="shared" si="26"/>
        <v>158</v>
      </c>
      <c r="CF63" s="12">
        <f t="shared" si="26"/>
        <v>100</v>
      </c>
      <c r="CG63" s="12">
        <f t="shared" si="26"/>
        <v>191</v>
      </c>
      <c r="CH63" s="12">
        <f t="shared" si="26"/>
        <v>90</v>
      </c>
      <c r="CI63" s="12">
        <f t="shared" si="26"/>
        <v>683</v>
      </c>
      <c r="CJ63" s="12">
        <f t="shared" si="26"/>
        <v>822.5</v>
      </c>
      <c r="CK63" s="12">
        <f t="shared" si="26"/>
        <v>4188.5</v>
      </c>
      <c r="CL63" s="12">
        <f t="shared" si="26"/>
        <v>1148</v>
      </c>
      <c r="CM63" s="12">
        <f t="shared" si="26"/>
        <v>675.5</v>
      </c>
      <c r="CN63" s="12">
        <f t="shared" si="26"/>
        <v>27905.5</v>
      </c>
      <c r="CO63" s="12">
        <f t="shared" si="26"/>
        <v>13919.5</v>
      </c>
      <c r="CP63" s="12">
        <f t="shared" si="26"/>
        <v>856.5</v>
      </c>
      <c r="CQ63" s="12">
        <f t="shared" si="26"/>
        <v>759</v>
      </c>
      <c r="CR63" s="12">
        <f t="shared" si="26"/>
        <v>195</v>
      </c>
      <c r="CS63" s="12">
        <f t="shared" si="26"/>
        <v>245.5</v>
      </c>
      <c r="CT63" s="12">
        <f t="shared" si="26"/>
        <v>112</v>
      </c>
      <c r="CU63" s="12">
        <f t="shared" ref="CU63:DZ63" si="27">CU16</f>
        <v>67</v>
      </c>
      <c r="CV63" s="12">
        <f t="shared" si="27"/>
        <v>24</v>
      </c>
      <c r="CW63" s="12">
        <f t="shared" si="27"/>
        <v>187</v>
      </c>
      <c r="CX63" s="12">
        <f t="shared" si="27"/>
        <v>457</v>
      </c>
      <c r="CY63" s="12">
        <f t="shared" si="27"/>
        <v>25</v>
      </c>
      <c r="CZ63" s="12">
        <f t="shared" si="27"/>
        <v>1768</v>
      </c>
      <c r="DA63" s="12">
        <f t="shared" si="27"/>
        <v>203.5</v>
      </c>
      <c r="DB63" s="12">
        <f t="shared" si="27"/>
        <v>310.5</v>
      </c>
      <c r="DC63" s="12">
        <f t="shared" si="27"/>
        <v>193</v>
      </c>
      <c r="DD63" s="12">
        <f t="shared" si="27"/>
        <v>174.5</v>
      </c>
      <c r="DE63" s="12">
        <f t="shared" si="27"/>
        <v>279.5</v>
      </c>
      <c r="DF63" s="12">
        <f t="shared" si="27"/>
        <v>18445.5</v>
      </c>
      <c r="DG63" s="12">
        <f t="shared" si="27"/>
        <v>93.5</v>
      </c>
      <c r="DH63" s="12">
        <f t="shared" si="27"/>
        <v>1684</v>
      </c>
      <c r="DI63" s="12">
        <f t="shared" si="27"/>
        <v>2289</v>
      </c>
      <c r="DJ63" s="12">
        <f t="shared" si="27"/>
        <v>600</v>
      </c>
      <c r="DK63" s="12">
        <f t="shared" si="27"/>
        <v>472.5</v>
      </c>
      <c r="DL63" s="12">
        <f t="shared" si="27"/>
        <v>5616</v>
      </c>
      <c r="DM63" s="12">
        <f t="shared" si="27"/>
        <v>235</v>
      </c>
      <c r="DN63" s="12">
        <f t="shared" si="27"/>
        <v>1294.5</v>
      </c>
      <c r="DO63" s="12">
        <f t="shared" si="27"/>
        <v>3290</v>
      </c>
      <c r="DP63" s="12">
        <f t="shared" si="27"/>
        <v>199</v>
      </c>
      <c r="DQ63" s="12">
        <f t="shared" si="27"/>
        <v>887</v>
      </c>
      <c r="DR63" s="12">
        <f t="shared" si="27"/>
        <v>1266</v>
      </c>
      <c r="DS63" s="12">
        <f t="shared" si="27"/>
        <v>545</v>
      </c>
      <c r="DT63" s="12">
        <f t="shared" si="27"/>
        <v>175</v>
      </c>
      <c r="DU63" s="12">
        <f t="shared" si="27"/>
        <v>346</v>
      </c>
      <c r="DV63" s="12">
        <f t="shared" si="27"/>
        <v>198</v>
      </c>
      <c r="DW63" s="12">
        <f t="shared" si="27"/>
        <v>285</v>
      </c>
      <c r="DX63" s="12">
        <f t="shared" si="27"/>
        <v>168</v>
      </c>
      <c r="DY63" s="12">
        <f t="shared" si="27"/>
        <v>280</v>
      </c>
      <c r="DZ63" s="12">
        <f t="shared" si="27"/>
        <v>606.5</v>
      </c>
      <c r="EA63" s="12">
        <f t="shared" ref="EA63:FF63" si="28">EA16</f>
        <v>487.5</v>
      </c>
      <c r="EB63" s="12">
        <f t="shared" si="28"/>
        <v>498</v>
      </c>
      <c r="EC63" s="12">
        <f t="shared" si="28"/>
        <v>260</v>
      </c>
      <c r="ED63" s="12">
        <f t="shared" si="28"/>
        <v>1546.5</v>
      </c>
      <c r="EE63" s="12">
        <f t="shared" si="28"/>
        <v>185.5</v>
      </c>
      <c r="EF63" s="12">
        <f t="shared" si="28"/>
        <v>1260</v>
      </c>
      <c r="EG63" s="12">
        <f t="shared" si="28"/>
        <v>250</v>
      </c>
      <c r="EH63" s="12">
        <f t="shared" si="28"/>
        <v>246</v>
      </c>
      <c r="EI63" s="12">
        <f t="shared" si="28"/>
        <v>13258.5</v>
      </c>
      <c r="EJ63" s="12">
        <f t="shared" si="28"/>
        <v>9752</v>
      </c>
      <c r="EK63" s="12">
        <f t="shared" si="28"/>
        <v>663.5</v>
      </c>
      <c r="EL63" s="12">
        <f t="shared" si="28"/>
        <v>447</v>
      </c>
      <c r="EM63" s="12">
        <f t="shared" si="28"/>
        <v>355</v>
      </c>
      <c r="EN63" s="12">
        <f t="shared" si="28"/>
        <v>876.5</v>
      </c>
      <c r="EO63" s="12">
        <f t="shared" si="28"/>
        <v>287</v>
      </c>
      <c r="EP63" s="12">
        <f t="shared" si="28"/>
        <v>428.5</v>
      </c>
      <c r="EQ63" s="12">
        <f t="shared" si="28"/>
        <v>2405</v>
      </c>
      <c r="ER63" s="12">
        <f t="shared" si="28"/>
        <v>306.5</v>
      </c>
      <c r="ES63" s="12">
        <f t="shared" si="28"/>
        <v>155.5</v>
      </c>
      <c r="ET63" s="12">
        <f t="shared" si="28"/>
        <v>197.5</v>
      </c>
      <c r="EU63" s="12">
        <f t="shared" si="28"/>
        <v>568</v>
      </c>
      <c r="EV63" s="12">
        <f t="shared" si="28"/>
        <v>66</v>
      </c>
      <c r="EW63" s="12">
        <f t="shared" si="28"/>
        <v>746.5</v>
      </c>
      <c r="EX63" s="12">
        <f t="shared" si="28"/>
        <v>173.5</v>
      </c>
      <c r="EY63" s="12">
        <f t="shared" si="28"/>
        <v>201</v>
      </c>
      <c r="EZ63" s="12">
        <f t="shared" si="28"/>
        <v>127</v>
      </c>
      <c r="FA63" s="12">
        <f t="shared" si="28"/>
        <v>3245</v>
      </c>
      <c r="FB63" s="12">
        <f t="shared" si="28"/>
        <v>275.5</v>
      </c>
      <c r="FC63" s="12">
        <f t="shared" si="28"/>
        <v>1640</v>
      </c>
      <c r="FD63" s="12">
        <f t="shared" si="28"/>
        <v>399</v>
      </c>
      <c r="FE63" s="12">
        <f t="shared" si="28"/>
        <v>70</v>
      </c>
      <c r="FF63" s="12">
        <f t="shared" si="28"/>
        <v>175</v>
      </c>
      <c r="FG63" s="12">
        <f t="shared" ref="FG63:FX63" si="29">FG16</f>
        <v>114</v>
      </c>
      <c r="FH63" s="12">
        <f t="shared" si="29"/>
        <v>69</v>
      </c>
      <c r="FI63" s="12">
        <f t="shared" si="29"/>
        <v>1645</v>
      </c>
      <c r="FJ63" s="12">
        <f t="shared" si="29"/>
        <v>2016.5</v>
      </c>
      <c r="FK63" s="12">
        <f t="shared" si="29"/>
        <v>2482</v>
      </c>
      <c r="FL63" s="12">
        <f t="shared" si="29"/>
        <v>8537.5</v>
      </c>
      <c r="FM63" s="12">
        <f t="shared" si="29"/>
        <v>3981.5</v>
      </c>
      <c r="FN63" s="12">
        <f t="shared" si="29"/>
        <v>22420.5</v>
      </c>
      <c r="FO63" s="12">
        <f t="shared" si="29"/>
        <v>1117</v>
      </c>
      <c r="FP63" s="12">
        <f t="shared" si="29"/>
        <v>2341.5</v>
      </c>
      <c r="FQ63" s="12">
        <f t="shared" si="29"/>
        <v>982.5</v>
      </c>
      <c r="FR63" s="12">
        <f t="shared" si="29"/>
        <v>162.5</v>
      </c>
      <c r="FS63" s="12">
        <f t="shared" si="29"/>
        <v>160.5</v>
      </c>
      <c r="FT63" s="12">
        <f t="shared" si="29"/>
        <v>54</v>
      </c>
      <c r="FU63" s="12">
        <f t="shared" si="29"/>
        <v>760</v>
      </c>
      <c r="FV63" s="12">
        <f t="shared" si="29"/>
        <v>692</v>
      </c>
      <c r="FW63" s="12">
        <f t="shared" si="29"/>
        <v>128</v>
      </c>
      <c r="FX63" s="12">
        <f t="shared" si="29"/>
        <v>64</v>
      </c>
      <c r="FY63" s="2"/>
      <c r="FZ63" s="12">
        <f>SUM(C63:FX63)</f>
        <v>782071</v>
      </c>
      <c r="GA63" s="14"/>
      <c r="GB63" s="2"/>
      <c r="GC63" s="2"/>
      <c r="GD63" s="2"/>
      <c r="GE63" s="2"/>
      <c r="GF63" s="2"/>
      <c r="GG63" s="2"/>
      <c r="GH63" s="2"/>
      <c r="GI63" s="113"/>
      <c r="GJ63" s="113"/>
      <c r="GK63" s="113"/>
      <c r="GL63" s="113"/>
      <c r="GM63" s="113"/>
    </row>
    <row r="64" spans="1:256" x14ac:dyDescent="0.35">
      <c r="A64" s="112" t="s">
        <v>475</v>
      </c>
      <c r="B64" s="113" t="s">
        <v>695</v>
      </c>
      <c r="C64" s="12">
        <f t="shared" ref="C64:AH64" si="30">C24</f>
        <v>6404.5</v>
      </c>
      <c r="D64" s="12">
        <f t="shared" si="30"/>
        <v>32699.5</v>
      </c>
      <c r="E64" s="12">
        <f t="shared" si="30"/>
        <v>4867</v>
      </c>
      <c r="F64" s="12">
        <f t="shared" si="30"/>
        <v>21051.5</v>
      </c>
      <c r="G64" s="12">
        <f t="shared" si="30"/>
        <v>1709</v>
      </c>
      <c r="H64" s="12">
        <f t="shared" si="30"/>
        <v>1089</v>
      </c>
      <c r="I64" s="12">
        <f t="shared" si="30"/>
        <v>7236</v>
      </c>
      <c r="J64" s="12">
        <f t="shared" si="30"/>
        <v>2024</v>
      </c>
      <c r="K64" s="12">
        <f t="shared" si="30"/>
        <v>243.5</v>
      </c>
      <c r="L64" s="12">
        <f t="shared" si="30"/>
        <v>2087</v>
      </c>
      <c r="M64" s="12">
        <f t="shared" si="30"/>
        <v>866</v>
      </c>
      <c r="N64" s="12">
        <f t="shared" si="30"/>
        <v>50007.5</v>
      </c>
      <c r="O64" s="12">
        <f t="shared" si="30"/>
        <v>12583.5</v>
      </c>
      <c r="P64" s="12">
        <f t="shared" si="30"/>
        <v>303</v>
      </c>
      <c r="Q64" s="12">
        <f t="shared" si="30"/>
        <v>37010</v>
      </c>
      <c r="R64" s="12">
        <f t="shared" si="30"/>
        <v>467.5</v>
      </c>
      <c r="S64" s="12">
        <f t="shared" si="30"/>
        <v>1535</v>
      </c>
      <c r="T64" s="12">
        <f t="shared" si="30"/>
        <v>158</v>
      </c>
      <c r="U64" s="12">
        <f t="shared" si="30"/>
        <v>57</v>
      </c>
      <c r="V64" s="12">
        <f t="shared" si="30"/>
        <v>245.5</v>
      </c>
      <c r="W64" s="12">
        <f t="shared" si="30"/>
        <v>49.5</v>
      </c>
      <c r="X64" s="12">
        <f t="shared" si="30"/>
        <v>36.5</v>
      </c>
      <c r="Y64" s="12">
        <f t="shared" si="30"/>
        <v>404</v>
      </c>
      <c r="Z64" s="12">
        <f t="shared" si="30"/>
        <v>231</v>
      </c>
      <c r="AA64" s="12">
        <f t="shared" si="30"/>
        <v>30258.5</v>
      </c>
      <c r="AB64" s="12">
        <f t="shared" si="30"/>
        <v>26784.5</v>
      </c>
      <c r="AC64" s="12">
        <f t="shared" si="30"/>
        <v>864</v>
      </c>
      <c r="AD64" s="12">
        <f t="shared" si="30"/>
        <v>1269.5</v>
      </c>
      <c r="AE64" s="12">
        <f t="shared" si="30"/>
        <v>97</v>
      </c>
      <c r="AF64" s="12">
        <f t="shared" si="30"/>
        <v>164.5</v>
      </c>
      <c r="AG64" s="12">
        <f t="shared" si="30"/>
        <v>589</v>
      </c>
      <c r="AH64" s="12">
        <f t="shared" si="30"/>
        <v>927</v>
      </c>
      <c r="AI64" s="12">
        <f t="shared" ref="AI64:BN64" si="31">AI24</f>
        <v>363</v>
      </c>
      <c r="AJ64" s="12">
        <f t="shared" si="31"/>
        <v>176</v>
      </c>
      <c r="AK64" s="12">
        <f t="shared" si="31"/>
        <v>163</v>
      </c>
      <c r="AL64" s="12">
        <f t="shared" si="31"/>
        <v>286</v>
      </c>
      <c r="AM64" s="12">
        <f t="shared" si="31"/>
        <v>331</v>
      </c>
      <c r="AN64" s="12">
        <f t="shared" si="31"/>
        <v>271.5</v>
      </c>
      <c r="AO64" s="12">
        <f t="shared" si="31"/>
        <v>3767</v>
      </c>
      <c r="AP64" s="12">
        <f t="shared" si="31"/>
        <v>84396.5</v>
      </c>
      <c r="AQ64" s="12">
        <f t="shared" si="31"/>
        <v>242.5</v>
      </c>
      <c r="AR64" s="12">
        <f t="shared" si="31"/>
        <v>57877.5</v>
      </c>
      <c r="AS64" s="12">
        <f t="shared" si="31"/>
        <v>6025</v>
      </c>
      <c r="AT64" s="12">
        <f t="shared" si="31"/>
        <v>2340.5</v>
      </c>
      <c r="AU64" s="12">
        <f t="shared" si="31"/>
        <v>250</v>
      </c>
      <c r="AV64" s="12">
        <f t="shared" si="31"/>
        <v>299</v>
      </c>
      <c r="AW64" s="12">
        <f t="shared" si="31"/>
        <v>250</v>
      </c>
      <c r="AX64" s="12">
        <f t="shared" si="31"/>
        <v>73</v>
      </c>
      <c r="AY64" s="12">
        <f t="shared" si="31"/>
        <v>392</v>
      </c>
      <c r="AZ64" s="12">
        <f t="shared" si="31"/>
        <v>11891</v>
      </c>
      <c r="BA64" s="12">
        <f t="shared" si="31"/>
        <v>8667</v>
      </c>
      <c r="BB64" s="12">
        <f t="shared" si="31"/>
        <v>7399</v>
      </c>
      <c r="BC64" s="12">
        <f t="shared" si="31"/>
        <v>21443</v>
      </c>
      <c r="BD64" s="12">
        <f t="shared" si="31"/>
        <v>3598.5</v>
      </c>
      <c r="BE64" s="12">
        <f t="shared" si="31"/>
        <v>1113</v>
      </c>
      <c r="BF64" s="12">
        <f t="shared" si="31"/>
        <v>24230</v>
      </c>
      <c r="BG64" s="12">
        <f t="shared" si="31"/>
        <v>921.5</v>
      </c>
      <c r="BH64" s="12">
        <f t="shared" si="31"/>
        <v>529</v>
      </c>
      <c r="BI64" s="12">
        <f t="shared" si="31"/>
        <v>251</v>
      </c>
      <c r="BJ64" s="12">
        <f t="shared" si="31"/>
        <v>6198.5</v>
      </c>
      <c r="BK64" s="12">
        <f t="shared" si="31"/>
        <v>21041</v>
      </c>
      <c r="BL64" s="12">
        <f t="shared" si="31"/>
        <v>64.5</v>
      </c>
      <c r="BM64" s="12">
        <f t="shared" si="31"/>
        <v>331.5</v>
      </c>
      <c r="BN64" s="12">
        <f t="shared" si="31"/>
        <v>3018.5</v>
      </c>
      <c r="BO64" s="12">
        <f t="shared" ref="BO64:CT64" si="32">BO24</f>
        <v>1190</v>
      </c>
      <c r="BP64" s="12">
        <f t="shared" si="32"/>
        <v>144</v>
      </c>
      <c r="BQ64" s="12">
        <f t="shared" si="32"/>
        <v>5632</v>
      </c>
      <c r="BR64" s="12">
        <f t="shared" si="32"/>
        <v>4471</v>
      </c>
      <c r="BS64" s="12">
        <f t="shared" si="32"/>
        <v>1151</v>
      </c>
      <c r="BT64" s="12">
        <f t="shared" si="32"/>
        <v>355.5</v>
      </c>
      <c r="BU64" s="12">
        <f t="shared" si="32"/>
        <v>383</v>
      </c>
      <c r="BV64" s="12">
        <f t="shared" si="32"/>
        <v>1247.5</v>
      </c>
      <c r="BW64" s="12">
        <f t="shared" si="32"/>
        <v>2017</v>
      </c>
      <c r="BX64" s="12">
        <f t="shared" si="32"/>
        <v>67</v>
      </c>
      <c r="BY64" s="12">
        <f t="shared" si="32"/>
        <v>404</v>
      </c>
      <c r="BZ64" s="12">
        <f t="shared" si="32"/>
        <v>224</v>
      </c>
      <c r="CA64" s="12">
        <f t="shared" si="32"/>
        <v>130</v>
      </c>
      <c r="CB64" s="12">
        <f t="shared" si="32"/>
        <v>70467</v>
      </c>
      <c r="CC64" s="12">
        <f t="shared" si="32"/>
        <v>190</v>
      </c>
      <c r="CD64" s="12">
        <f t="shared" si="32"/>
        <v>27</v>
      </c>
      <c r="CE64" s="12">
        <f t="shared" si="32"/>
        <v>158.5</v>
      </c>
      <c r="CF64" s="12">
        <f t="shared" si="32"/>
        <v>92</v>
      </c>
      <c r="CG64" s="12">
        <f t="shared" si="32"/>
        <v>195.5</v>
      </c>
      <c r="CH64" s="12">
        <f t="shared" si="32"/>
        <v>90</v>
      </c>
      <c r="CI64" s="12">
        <f t="shared" si="32"/>
        <v>662</v>
      </c>
      <c r="CJ64" s="12">
        <f t="shared" si="32"/>
        <v>855.5</v>
      </c>
      <c r="CK64" s="12">
        <f t="shared" si="32"/>
        <v>4231.5</v>
      </c>
      <c r="CL64" s="12">
        <f t="shared" si="32"/>
        <v>1169</v>
      </c>
      <c r="CM64" s="12">
        <f t="shared" si="32"/>
        <v>659</v>
      </c>
      <c r="CN64" s="12">
        <f t="shared" si="32"/>
        <v>28020.5</v>
      </c>
      <c r="CO64" s="12">
        <f t="shared" si="32"/>
        <v>14006.5</v>
      </c>
      <c r="CP64" s="12">
        <f t="shared" si="32"/>
        <v>869.5</v>
      </c>
      <c r="CQ64" s="12">
        <f t="shared" si="32"/>
        <v>763</v>
      </c>
      <c r="CR64" s="12">
        <f t="shared" si="32"/>
        <v>199.5</v>
      </c>
      <c r="CS64" s="12">
        <f t="shared" si="32"/>
        <v>270</v>
      </c>
      <c r="CT64" s="12">
        <f t="shared" si="32"/>
        <v>115</v>
      </c>
      <c r="CU64" s="12">
        <f t="shared" ref="CU64:DZ64" si="33">CU24</f>
        <v>67</v>
      </c>
      <c r="CV64" s="12">
        <f t="shared" si="33"/>
        <v>22</v>
      </c>
      <c r="CW64" s="12">
        <f t="shared" si="33"/>
        <v>204</v>
      </c>
      <c r="CX64" s="12">
        <f t="shared" si="33"/>
        <v>450.5</v>
      </c>
      <c r="CY64" s="12">
        <f t="shared" si="33"/>
        <v>26.5</v>
      </c>
      <c r="CZ64" s="12">
        <f t="shared" si="33"/>
        <v>1773</v>
      </c>
      <c r="DA64" s="12">
        <f t="shared" si="33"/>
        <v>197.5</v>
      </c>
      <c r="DB64" s="12">
        <f t="shared" si="33"/>
        <v>314</v>
      </c>
      <c r="DC64" s="12">
        <f t="shared" si="33"/>
        <v>183</v>
      </c>
      <c r="DD64" s="12">
        <f t="shared" si="33"/>
        <v>170</v>
      </c>
      <c r="DE64" s="12">
        <f t="shared" si="33"/>
        <v>280.5</v>
      </c>
      <c r="DF64" s="12">
        <f t="shared" si="33"/>
        <v>18900.5</v>
      </c>
      <c r="DG64" s="12">
        <f t="shared" si="33"/>
        <v>92</v>
      </c>
      <c r="DH64" s="12">
        <f t="shared" si="33"/>
        <v>1689</v>
      </c>
      <c r="DI64" s="12">
        <f t="shared" si="33"/>
        <v>2308</v>
      </c>
      <c r="DJ64" s="12">
        <f t="shared" si="33"/>
        <v>598</v>
      </c>
      <c r="DK64" s="12">
        <f t="shared" si="33"/>
        <v>475</v>
      </c>
      <c r="DL64" s="12">
        <f t="shared" si="33"/>
        <v>5671</v>
      </c>
      <c r="DM64" s="12">
        <f t="shared" si="33"/>
        <v>228</v>
      </c>
      <c r="DN64" s="12">
        <f t="shared" si="33"/>
        <v>1275.5</v>
      </c>
      <c r="DO64" s="12">
        <f t="shared" si="33"/>
        <v>3255.5</v>
      </c>
      <c r="DP64" s="12">
        <f t="shared" si="33"/>
        <v>198</v>
      </c>
      <c r="DQ64" s="12">
        <f t="shared" si="33"/>
        <v>843</v>
      </c>
      <c r="DR64" s="12">
        <f t="shared" si="33"/>
        <v>1280.5</v>
      </c>
      <c r="DS64" s="12">
        <f t="shared" si="33"/>
        <v>554</v>
      </c>
      <c r="DT64" s="12">
        <f t="shared" si="33"/>
        <v>174</v>
      </c>
      <c r="DU64" s="12">
        <f t="shared" si="33"/>
        <v>342</v>
      </c>
      <c r="DV64" s="12">
        <f t="shared" si="33"/>
        <v>200.5</v>
      </c>
      <c r="DW64" s="12">
        <f t="shared" si="33"/>
        <v>289.5</v>
      </c>
      <c r="DX64" s="12">
        <f t="shared" si="33"/>
        <v>166</v>
      </c>
      <c r="DY64" s="12">
        <f t="shared" si="33"/>
        <v>287</v>
      </c>
      <c r="DZ64" s="12">
        <f t="shared" si="33"/>
        <v>634</v>
      </c>
      <c r="EA64" s="12">
        <f t="shared" ref="EA64:FF64" si="34">EA24</f>
        <v>496</v>
      </c>
      <c r="EB64" s="12">
        <f t="shared" si="34"/>
        <v>508.5</v>
      </c>
      <c r="EC64" s="12">
        <f t="shared" si="34"/>
        <v>266.5</v>
      </c>
      <c r="ED64" s="12">
        <f t="shared" si="34"/>
        <v>1551.5</v>
      </c>
      <c r="EE64" s="12">
        <f t="shared" si="34"/>
        <v>194</v>
      </c>
      <c r="EF64" s="12">
        <f t="shared" si="34"/>
        <v>1271</v>
      </c>
      <c r="EG64" s="12">
        <f t="shared" si="34"/>
        <v>257</v>
      </c>
      <c r="EH64" s="12">
        <f t="shared" si="34"/>
        <v>245</v>
      </c>
      <c r="EI64" s="12">
        <f t="shared" si="34"/>
        <v>13446</v>
      </c>
      <c r="EJ64" s="12">
        <f t="shared" si="34"/>
        <v>9802</v>
      </c>
      <c r="EK64" s="12">
        <f t="shared" si="34"/>
        <v>639.5</v>
      </c>
      <c r="EL64" s="12">
        <f t="shared" si="34"/>
        <v>457</v>
      </c>
      <c r="EM64" s="12">
        <f t="shared" si="34"/>
        <v>365</v>
      </c>
      <c r="EN64" s="12">
        <f t="shared" si="34"/>
        <v>882.5</v>
      </c>
      <c r="EO64" s="12">
        <f t="shared" si="34"/>
        <v>293</v>
      </c>
      <c r="EP64" s="12">
        <f t="shared" si="34"/>
        <v>417.5</v>
      </c>
      <c r="EQ64" s="12">
        <f t="shared" si="34"/>
        <v>2460</v>
      </c>
      <c r="ER64" s="12">
        <f t="shared" si="34"/>
        <v>297</v>
      </c>
      <c r="ES64" s="12">
        <f t="shared" si="34"/>
        <v>147.5</v>
      </c>
      <c r="ET64" s="12">
        <f t="shared" si="34"/>
        <v>193.5</v>
      </c>
      <c r="EU64" s="12">
        <f t="shared" si="34"/>
        <v>576</v>
      </c>
      <c r="EV64" s="12">
        <f t="shared" si="34"/>
        <v>72</v>
      </c>
      <c r="EW64" s="12">
        <f t="shared" si="34"/>
        <v>799</v>
      </c>
      <c r="EX64" s="12">
        <f t="shared" si="34"/>
        <v>170</v>
      </c>
      <c r="EY64" s="12">
        <f t="shared" si="34"/>
        <v>196.5</v>
      </c>
      <c r="EZ64" s="12">
        <f t="shared" si="34"/>
        <v>130</v>
      </c>
      <c r="FA64" s="12">
        <f t="shared" si="34"/>
        <v>3294</v>
      </c>
      <c r="FB64" s="12">
        <f t="shared" si="34"/>
        <v>276</v>
      </c>
      <c r="FC64" s="12">
        <f t="shared" si="34"/>
        <v>1684</v>
      </c>
      <c r="FD64" s="12">
        <f t="shared" si="34"/>
        <v>395</v>
      </c>
      <c r="FE64" s="12">
        <f t="shared" si="34"/>
        <v>75</v>
      </c>
      <c r="FF64" s="12">
        <f t="shared" si="34"/>
        <v>178</v>
      </c>
      <c r="FG64" s="12">
        <f t="shared" ref="FG64:FX64" si="35">FG24</f>
        <v>117</v>
      </c>
      <c r="FH64" s="12">
        <f t="shared" si="35"/>
        <v>71</v>
      </c>
      <c r="FI64" s="12">
        <f t="shared" si="35"/>
        <v>1639.5</v>
      </c>
      <c r="FJ64" s="12">
        <f t="shared" si="35"/>
        <v>2009</v>
      </c>
      <c r="FK64" s="12">
        <f t="shared" si="35"/>
        <v>2481</v>
      </c>
      <c r="FL64" s="12">
        <f t="shared" si="35"/>
        <v>8455.5</v>
      </c>
      <c r="FM64" s="12">
        <f t="shared" si="35"/>
        <v>3910.5</v>
      </c>
      <c r="FN64" s="12">
        <f t="shared" si="35"/>
        <v>22092.5</v>
      </c>
      <c r="FO64" s="12">
        <f t="shared" si="35"/>
        <v>1111</v>
      </c>
      <c r="FP64" s="12">
        <f t="shared" si="35"/>
        <v>2307.5</v>
      </c>
      <c r="FQ64" s="12">
        <f t="shared" si="35"/>
        <v>974.5</v>
      </c>
      <c r="FR64" s="12">
        <f t="shared" si="35"/>
        <v>165.5</v>
      </c>
      <c r="FS64" s="12">
        <f t="shared" si="35"/>
        <v>151</v>
      </c>
      <c r="FT64" s="12">
        <f t="shared" si="35"/>
        <v>53</v>
      </c>
      <c r="FU64" s="12">
        <f t="shared" si="35"/>
        <v>759.5</v>
      </c>
      <c r="FV64" s="12">
        <f t="shared" si="35"/>
        <v>690.5</v>
      </c>
      <c r="FW64" s="12">
        <f t="shared" si="35"/>
        <v>134</v>
      </c>
      <c r="FX64" s="12">
        <f t="shared" si="35"/>
        <v>65</v>
      </c>
      <c r="FY64" s="2"/>
      <c r="FZ64" s="12">
        <f>SUM(C64:FX64)</f>
        <v>785348.5</v>
      </c>
      <c r="GA64" s="14"/>
      <c r="GB64" s="2"/>
      <c r="GC64" s="2"/>
      <c r="GD64" s="2"/>
      <c r="GE64" s="2"/>
      <c r="GF64" s="2"/>
      <c r="GG64" s="2"/>
      <c r="GH64" s="2"/>
      <c r="GI64" s="113"/>
      <c r="GJ64" s="113"/>
      <c r="GK64" s="113"/>
      <c r="GL64" s="113"/>
      <c r="GM64" s="113"/>
    </row>
    <row r="65" spans="1:197" x14ac:dyDescent="0.35">
      <c r="A65" s="112" t="s">
        <v>476</v>
      </c>
      <c r="B65" s="113" t="s">
        <v>696</v>
      </c>
      <c r="C65" s="12">
        <f t="shared" ref="C65:AH65" si="36">C25</f>
        <v>6332.5</v>
      </c>
      <c r="D65" s="12">
        <f t="shared" si="36"/>
        <v>33220</v>
      </c>
      <c r="E65" s="12">
        <f t="shared" si="36"/>
        <v>4999.5</v>
      </c>
      <c r="F65" s="12">
        <f t="shared" si="36"/>
        <v>20597.5</v>
      </c>
      <c r="G65" s="12">
        <f t="shared" si="36"/>
        <v>1573</v>
      </c>
      <c r="H65" s="12">
        <f t="shared" si="36"/>
        <v>1094</v>
      </c>
      <c r="I65" s="12">
        <f t="shared" si="36"/>
        <v>7057.5</v>
      </c>
      <c r="J65" s="12">
        <f t="shared" si="36"/>
        <v>2039</v>
      </c>
      <c r="K65" s="12">
        <f t="shared" si="36"/>
        <v>263</v>
      </c>
      <c r="L65" s="12">
        <f t="shared" si="36"/>
        <v>2102</v>
      </c>
      <c r="M65" s="12">
        <f t="shared" si="36"/>
        <v>933</v>
      </c>
      <c r="N65" s="12">
        <f t="shared" si="36"/>
        <v>49949</v>
      </c>
      <c r="O65" s="12">
        <f t="shared" si="36"/>
        <v>12783.5</v>
      </c>
      <c r="P65" s="12">
        <f t="shared" si="36"/>
        <v>330</v>
      </c>
      <c r="Q65" s="12">
        <f t="shared" si="36"/>
        <v>36546</v>
      </c>
      <c r="R65" s="12">
        <f t="shared" si="36"/>
        <v>497</v>
      </c>
      <c r="S65" s="12">
        <f t="shared" si="36"/>
        <v>1567.5</v>
      </c>
      <c r="T65" s="12">
        <f t="shared" si="36"/>
        <v>160</v>
      </c>
      <c r="U65" s="12">
        <f t="shared" si="36"/>
        <v>50</v>
      </c>
      <c r="V65" s="12">
        <f t="shared" si="36"/>
        <v>261.5</v>
      </c>
      <c r="W65" s="12">
        <f t="shared" si="36"/>
        <v>58.5</v>
      </c>
      <c r="X65" s="12">
        <f t="shared" si="36"/>
        <v>27</v>
      </c>
      <c r="Y65" s="12">
        <f t="shared" si="36"/>
        <v>428</v>
      </c>
      <c r="Z65" s="12">
        <f t="shared" si="36"/>
        <v>227</v>
      </c>
      <c r="AA65" s="12">
        <f t="shared" si="36"/>
        <v>30394.5</v>
      </c>
      <c r="AB65" s="12">
        <f t="shared" si="36"/>
        <v>26932</v>
      </c>
      <c r="AC65" s="12">
        <f t="shared" si="36"/>
        <v>909</v>
      </c>
      <c r="AD65" s="12">
        <f t="shared" si="36"/>
        <v>1255</v>
      </c>
      <c r="AE65" s="12">
        <f t="shared" si="36"/>
        <v>94</v>
      </c>
      <c r="AF65" s="12">
        <f t="shared" si="36"/>
        <v>162.5</v>
      </c>
      <c r="AG65" s="12">
        <f t="shared" si="36"/>
        <v>590</v>
      </c>
      <c r="AH65" s="12">
        <f t="shared" si="36"/>
        <v>955</v>
      </c>
      <c r="AI65" s="12">
        <f t="shared" ref="AI65:BN65" si="37">AI25</f>
        <v>385.5</v>
      </c>
      <c r="AJ65" s="12">
        <f t="shared" si="37"/>
        <v>164</v>
      </c>
      <c r="AK65" s="12">
        <f t="shared" si="37"/>
        <v>159</v>
      </c>
      <c r="AL65" s="12">
        <f t="shared" si="37"/>
        <v>276</v>
      </c>
      <c r="AM65" s="12">
        <f t="shared" si="37"/>
        <v>343</v>
      </c>
      <c r="AN65" s="12">
        <f t="shared" si="37"/>
        <v>309</v>
      </c>
      <c r="AO65" s="12">
        <f t="shared" si="37"/>
        <v>4127.5</v>
      </c>
      <c r="AP65" s="12">
        <f t="shared" si="37"/>
        <v>82476.5</v>
      </c>
      <c r="AQ65" s="12">
        <f t="shared" si="37"/>
        <v>232</v>
      </c>
      <c r="AR65" s="12">
        <f t="shared" si="37"/>
        <v>58489.5</v>
      </c>
      <c r="AS65" s="12">
        <f t="shared" si="37"/>
        <v>6165</v>
      </c>
      <c r="AT65" s="12">
        <f t="shared" si="37"/>
        <v>2332.5</v>
      </c>
      <c r="AU65" s="12">
        <f t="shared" si="37"/>
        <v>291</v>
      </c>
      <c r="AV65" s="12">
        <f t="shared" si="37"/>
        <v>297</v>
      </c>
      <c r="AW65" s="12">
        <f t="shared" si="37"/>
        <v>256</v>
      </c>
      <c r="AX65" s="12">
        <f t="shared" si="37"/>
        <v>63</v>
      </c>
      <c r="AY65" s="12">
        <f t="shared" si="37"/>
        <v>415</v>
      </c>
      <c r="AZ65" s="12">
        <f t="shared" si="37"/>
        <v>12050</v>
      </c>
      <c r="BA65" s="12">
        <f t="shared" si="37"/>
        <v>8756</v>
      </c>
      <c r="BB65" s="12">
        <f t="shared" si="37"/>
        <v>7341</v>
      </c>
      <c r="BC65" s="12">
        <f t="shared" si="37"/>
        <v>20943.5</v>
      </c>
      <c r="BD65" s="12">
        <f t="shared" si="37"/>
        <v>3609.5</v>
      </c>
      <c r="BE65" s="12">
        <f t="shared" si="37"/>
        <v>1207</v>
      </c>
      <c r="BF65" s="12">
        <f t="shared" si="37"/>
        <v>24346</v>
      </c>
      <c r="BG65" s="12">
        <f t="shared" si="37"/>
        <v>884.5</v>
      </c>
      <c r="BH65" s="12">
        <f t="shared" si="37"/>
        <v>542</v>
      </c>
      <c r="BI65" s="12">
        <f t="shared" si="37"/>
        <v>253.5</v>
      </c>
      <c r="BJ65" s="12">
        <f t="shared" si="37"/>
        <v>6224.5</v>
      </c>
      <c r="BK65" s="12">
        <f t="shared" si="37"/>
        <v>19735</v>
      </c>
      <c r="BL65" s="12">
        <f t="shared" si="37"/>
        <v>58</v>
      </c>
      <c r="BM65" s="12">
        <f t="shared" si="37"/>
        <v>360.5</v>
      </c>
      <c r="BN65" s="12">
        <f t="shared" si="37"/>
        <v>3019.5</v>
      </c>
      <c r="BO65" s="12">
        <f t="shared" ref="BO65:CT65" si="38">BO25</f>
        <v>1251</v>
      </c>
      <c r="BP65" s="12">
        <f t="shared" si="38"/>
        <v>152</v>
      </c>
      <c r="BQ65" s="12">
        <f t="shared" si="38"/>
        <v>5653</v>
      </c>
      <c r="BR65" s="12">
        <f t="shared" si="38"/>
        <v>4483</v>
      </c>
      <c r="BS65" s="12">
        <f t="shared" si="38"/>
        <v>1106</v>
      </c>
      <c r="BT65" s="12">
        <f t="shared" si="38"/>
        <v>362</v>
      </c>
      <c r="BU65" s="12">
        <f t="shared" si="38"/>
        <v>410</v>
      </c>
      <c r="BV65" s="12">
        <f t="shared" si="38"/>
        <v>1223</v>
      </c>
      <c r="BW65" s="12">
        <f t="shared" si="38"/>
        <v>1985.5</v>
      </c>
      <c r="BX65" s="12">
        <f t="shared" si="38"/>
        <v>67</v>
      </c>
      <c r="BY65" s="12">
        <f t="shared" si="38"/>
        <v>439.5</v>
      </c>
      <c r="BZ65" s="12">
        <f t="shared" si="38"/>
        <v>195</v>
      </c>
      <c r="CA65" s="12">
        <f t="shared" si="38"/>
        <v>139</v>
      </c>
      <c r="CB65" s="12">
        <f t="shared" si="38"/>
        <v>71260.5</v>
      </c>
      <c r="CC65" s="12">
        <f t="shared" si="38"/>
        <v>192</v>
      </c>
      <c r="CD65" s="12">
        <f t="shared" si="38"/>
        <v>23</v>
      </c>
      <c r="CE65" s="12">
        <f t="shared" si="38"/>
        <v>151</v>
      </c>
      <c r="CF65" s="12">
        <f t="shared" si="38"/>
        <v>110</v>
      </c>
      <c r="CG65" s="12">
        <f t="shared" si="38"/>
        <v>201.5</v>
      </c>
      <c r="CH65" s="12">
        <f t="shared" si="38"/>
        <v>99</v>
      </c>
      <c r="CI65" s="12">
        <f t="shared" si="38"/>
        <v>691</v>
      </c>
      <c r="CJ65" s="12">
        <f t="shared" si="38"/>
        <v>873</v>
      </c>
      <c r="CK65" s="12">
        <f t="shared" si="38"/>
        <v>4272.5</v>
      </c>
      <c r="CL65" s="12">
        <f t="shared" si="38"/>
        <v>1244.5</v>
      </c>
      <c r="CM65" s="12">
        <f t="shared" si="38"/>
        <v>701</v>
      </c>
      <c r="CN65" s="12">
        <f t="shared" si="38"/>
        <v>28337.5</v>
      </c>
      <c r="CO65" s="12">
        <f t="shared" si="38"/>
        <v>14308.5</v>
      </c>
      <c r="CP65" s="12">
        <f t="shared" si="38"/>
        <v>937</v>
      </c>
      <c r="CQ65" s="12">
        <f t="shared" si="38"/>
        <v>740</v>
      </c>
      <c r="CR65" s="12">
        <f t="shared" si="38"/>
        <v>230.5</v>
      </c>
      <c r="CS65" s="12">
        <f t="shared" si="38"/>
        <v>290</v>
      </c>
      <c r="CT65" s="12">
        <f t="shared" si="38"/>
        <v>101</v>
      </c>
      <c r="CU65" s="12">
        <f t="shared" ref="CU65:DZ65" si="39">CU25</f>
        <v>73</v>
      </c>
      <c r="CV65" s="12">
        <f t="shared" si="39"/>
        <v>23.5</v>
      </c>
      <c r="CW65" s="12">
        <f t="shared" si="39"/>
        <v>205</v>
      </c>
      <c r="CX65" s="12">
        <f t="shared" si="39"/>
        <v>470.5</v>
      </c>
      <c r="CY65" s="12">
        <f t="shared" si="39"/>
        <v>29.5</v>
      </c>
      <c r="CZ65" s="12">
        <f t="shared" si="39"/>
        <v>1759</v>
      </c>
      <c r="DA65" s="12">
        <f t="shared" si="39"/>
        <v>201</v>
      </c>
      <c r="DB65" s="12">
        <f t="shared" si="39"/>
        <v>322.5</v>
      </c>
      <c r="DC65" s="12">
        <f t="shared" si="39"/>
        <v>182</v>
      </c>
      <c r="DD65" s="12">
        <f t="shared" si="39"/>
        <v>156</v>
      </c>
      <c r="DE65" s="12">
        <f t="shared" si="39"/>
        <v>287.5</v>
      </c>
      <c r="DF65" s="12">
        <f t="shared" si="39"/>
        <v>19273</v>
      </c>
      <c r="DG65" s="12">
        <f t="shared" si="39"/>
        <v>95</v>
      </c>
      <c r="DH65" s="12">
        <f t="shared" si="39"/>
        <v>1764</v>
      </c>
      <c r="DI65" s="12">
        <f t="shared" si="39"/>
        <v>2394.5</v>
      </c>
      <c r="DJ65" s="12">
        <f t="shared" si="39"/>
        <v>623</v>
      </c>
      <c r="DK65" s="12">
        <f t="shared" si="39"/>
        <v>485.5</v>
      </c>
      <c r="DL65" s="12">
        <f t="shared" si="39"/>
        <v>5690.5</v>
      </c>
      <c r="DM65" s="12">
        <f t="shared" si="39"/>
        <v>228.5</v>
      </c>
      <c r="DN65" s="12">
        <f t="shared" si="39"/>
        <v>1263.5</v>
      </c>
      <c r="DO65" s="12">
        <f t="shared" si="39"/>
        <v>3230</v>
      </c>
      <c r="DP65" s="12">
        <f t="shared" si="39"/>
        <v>191</v>
      </c>
      <c r="DQ65" s="12">
        <f t="shared" si="39"/>
        <v>817</v>
      </c>
      <c r="DR65" s="12">
        <f t="shared" si="39"/>
        <v>1318.5</v>
      </c>
      <c r="DS65" s="12">
        <f t="shared" si="39"/>
        <v>589</v>
      </c>
      <c r="DT65" s="12">
        <f t="shared" si="39"/>
        <v>180.5</v>
      </c>
      <c r="DU65" s="12">
        <f t="shared" si="39"/>
        <v>355</v>
      </c>
      <c r="DV65" s="12">
        <f t="shared" si="39"/>
        <v>206.5</v>
      </c>
      <c r="DW65" s="12">
        <f t="shared" si="39"/>
        <v>301</v>
      </c>
      <c r="DX65" s="12">
        <f t="shared" si="39"/>
        <v>159</v>
      </c>
      <c r="DY65" s="12">
        <f t="shared" si="39"/>
        <v>296</v>
      </c>
      <c r="DZ65" s="12">
        <f t="shared" si="39"/>
        <v>675</v>
      </c>
      <c r="EA65" s="12">
        <f t="shared" ref="EA65:FF65" si="40">EA25</f>
        <v>510.5</v>
      </c>
      <c r="EB65" s="12">
        <f t="shared" si="40"/>
        <v>527</v>
      </c>
      <c r="EC65" s="12">
        <f t="shared" si="40"/>
        <v>281.5</v>
      </c>
      <c r="ED65" s="12">
        <f t="shared" si="40"/>
        <v>1523</v>
      </c>
      <c r="EE65" s="12">
        <f t="shared" si="40"/>
        <v>189</v>
      </c>
      <c r="EF65" s="12">
        <f t="shared" si="40"/>
        <v>1350</v>
      </c>
      <c r="EG65" s="12">
        <f t="shared" si="40"/>
        <v>246</v>
      </c>
      <c r="EH65" s="12">
        <f t="shared" si="40"/>
        <v>250</v>
      </c>
      <c r="EI65" s="12">
        <f t="shared" si="40"/>
        <v>13862.5</v>
      </c>
      <c r="EJ65" s="12">
        <f t="shared" si="40"/>
        <v>10059</v>
      </c>
      <c r="EK65" s="12">
        <f t="shared" si="40"/>
        <v>686</v>
      </c>
      <c r="EL65" s="12">
        <f t="shared" si="40"/>
        <v>467.5</v>
      </c>
      <c r="EM65" s="12">
        <f t="shared" si="40"/>
        <v>373</v>
      </c>
      <c r="EN65" s="12">
        <f t="shared" si="40"/>
        <v>899</v>
      </c>
      <c r="EO65" s="12">
        <f t="shared" si="40"/>
        <v>296</v>
      </c>
      <c r="EP65" s="12">
        <f t="shared" si="40"/>
        <v>417.5</v>
      </c>
      <c r="EQ65" s="12">
        <f t="shared" si="40"/>
        <v>2509</v>
      </c>
      <c r="ER65" s="12">
        <f t="shared" si="40"/>
        <v>310.5</v>
      </c>
      <c r="ES65" s="12">
        <f t="shared" si="40"/>
        <v>174.5</v>
      </c>
      <c r="ET65" s="12">
        <f t="shared" si="40"/>
        <v>182</v>
      </c>
      <c r="EU65" s="12">
        <f t="shared" si="40"/>
        <v>569</v>
      </c>
      <c r="EV65" s="12">
        <f t="shared" si="40"/>
        <v>71</v>
      </c>
      <c r="EW65" s="12">
        <f t="shared" si="40"/>
        <v>801</v>
      </c>
      <c r="EX65" s="12">
        <f t="shared" si="40"/>
        <v>170</v>
      </c>
      <c r="EY65" s="12">
        <f t="shared" si="40"/>
        <v>216</v>
      </c>
      <c r="EZ65" s="12">
        <f t="shared" si="40"/>
        <v>131</v>
      </c>
      <c r="FA65" s="12">
        <f t="shared" si="40"/>
        <v>3409</v>
      </c>
      <c r="FB65" s="12">
        <f t="shared" si="40"/>
        <v>266.5</v>
      </c>
      <c r="FC65" s="12">
        <f t="shared" si="40"/>
        <v>1815</v>
      </c>
      <c r="FD65" s="12">
        <f t="shared" si="40"/>
        <v>399</v>
      </c>
      <c r="FE65" s="12">
        <f t="shared" si="40"/>
        <v>82</v>
      </c>
      <c r="FF65" s="12">
        <f t="shared" si="40"/>
        <v>183</v>
      </c>
      <c r="FG65" s="12">
        <f t="shared" ref="FG65:FX65" si="41">FG25</f>
        <v>124</v>
      </c>
      <c r="FH65" s="12">
        <f t="shared" si="41"/>
        <v>68</v>
      </c>
      <c r="FI65" s="12">
        <f t="shared" si="41"/>
        <v>1691</v>
      </c>
      <c r="FJ65" s="12">
        <f t="shared" si="41"/>
        <v>2017</v>
      </c>
      <c r="FK65" s="12">
        <f t="shared" si="41"/>
        <v>2536</v>
      </c>
      <c r="FL65" s="12">
        <f t="shared" si="41"/>
        <v>8175.5</v>
      </c>
      <c r="FM65" s="12">
        <f t="shared" si="41"/>
        <v>3824.5</v>
      </c>
      <c r="FN65" s="12">
        <f t="shared" si="41"/>
        <v>21727</v>
      </c>
      <c r="FO65" s="12">
        <f t="shared" si="41"/>
        <v>1082</v>
      </c>
      <c r="FP65" s="12">
        <f t="shared" si="41"/>
        <v>2224.5</v>
      </c>
      <c r="FQ65" s="12">
        <f t="shared" si="41"/>
        <v>956.5</v>
      </c>
      <c r="FR65" s="12">
        <f t="shared" si="41"/>
        <v>164</v>
      </c>
      <c r="FS65" s="12">
        <f t="shared" si="41"/>
        <v>168</v>
      </c>
      <c r="FT65" s="12">
        <f t="shared" si="41"/>
        <v>58</v>
      </c>
      <c r="FU65" s="12">
        <f t="shared" si="41"/>
        <v>785</v>
      </c>
      <c r="FV65" s="12">
        <f t="shared" si="41"/>
        <v>691.5</v>
      </c>
      <c r="FW65" s="12">
        <f t="shared" si="41"/>
        <v>147</v>
      </c>
      <c r="FX65" s="12">
        <f t="shared" si="41"/>
        <v>57.5</v>
      </c>
      <c r="FY65" s="12"/>
      <c r="FZ65" s="12">
        <f>SUM(C65:FX65)</f>
        <v>786298</v>
      </c>
      <c r="GA65" s="14"/>
      <c r="GB65" s="2"/>
      <c r="GC65" s="2"/>
      <c r="GD65" s="2"/>
      <c r="GE65" s="2"/>
      <c r="GF65" s="2"/>
      <c r="GG65" s="2"/>
      <c r="GH65" s="2"/>
      <c r="GI65" s="113"/>
      <c r="GJ65" s="113"/>
      <c r="GK65" s="113"/>
      <c r="GL65" s="113"/>
      <c r="GM65" s="113"/>
    </row>
    <row r="66" spans="1:197" x14ac:dyDescent="0.35">
      <c r="A66" s="112" t="s">
        <v>477</v>
      </c>
      <c r="B66" s="113" t="s">
        <v>697</v>
      </c>
      <c r="C66" s="12">
        <f t="shared" ref="C66:AH66" si="42">C26</f>
        <v>6372</v>
      </c>
      <c r="D66" s="12">
        <f t="shared" si="42"/>
        <v>34363.5</v>
      </c>
      <c r="E66" s="12">
        <f t="shared" si="42"/>
        <v>5274</v>
      </c>
      <c r="F66" s="12">
        <f t="shared" si="42"/>
        <v>20215.5</v>
      </c>
      <c r="G66" s="12">
        <f t="shared" si="42"/>
        <v>1234</v>
      </c>
      <c r="H66" s="12">
        <f t="shared" si="42"/>
        <v>1129</v>
      </c>
      <c r="I66" s="12">
        <f t="shared" si="42"/>
        <v>7427.5</v>
      </c>
      <c r="J66" s="12">
        <f t="shared" si="42"/>
        <v>2111.5</v>
      </c>
      <c r="K66" s="12">
        <f t="shared" si="42"/>
        <v>249</v>
      </c>
      <c r="L66" s="12">
        <f t="shared" si="42"/>
        <v>2195</v>
      </c>
      <c r="M66" s="12">
        <f t="shared" si="42"/>
        <v>998.5</v>
      </c>
      <c r="N66" s="12">
        <f t="shared" si="42"/>
        <v>50787.5</v>
      </c>
      <c r="O66" s="12">
        <f t="shared" si="42"/>
        <v>13067.5</v>
      </c>
      <c r="P66" s="12">
        <f t="shared" si="42"/>
        <v>303.5</v>
      </c>
      <c r="Q66" s="12">
        <f t="shared" si="42"/>
        <v>36575</v>
      </c>
      <c r="R66" s="12">
        <f t="shared" si="42"/>
        <v>477.5</v>
      </c>
      <c r="S66" s="12">
        <f t="shared" si="42"/>
        <v>1644</v>
      </c>
      <c r="T66" s="12">
        <f t="shared" si="42"/>
        <v>166.5</v>
      </c>
      <c r="U66" s="12">
        <f t="shared" si="42"/>
        <v>48.5</v>
      </c>
      <c r="V66" s="12">
        <f t="shared" si="42"/>
        <v>265.5</v>
      </c>
      <c r="W66" s="12">
        <f t="shared" si="42"/>
        <v>66</v>
      </c>
      <c r="X66" s="12">
        <f t="shared" si="42"/>
        <v>30</v>
      </c>
      <c r="Y66" s="12">
        <f t="shared" si="42"/>
        <v>456</v>
      </c>
      <c r="Z66" s="12">
        <f t="shared" si="42"/>
        <v>235.5</v>
      </c>
      <c r="AA66" s="12">
        <f t="shared" si="42"/>
        <v>30979.5</v>
      </c>
      <c r="AB66" s="12">
        <f t="shared" si="42"/>
        <v>27171.5</v>
      </c>
      <c r="AC66" s="12">
        <f t="shared" si="42"/>
        <v>951</v>
      </c>
      <c r="AD66" s="12">
        <f t="shared" si="42"/>
        <v>1259.5</v>
      </c>
      <c r="AE66" s="12">
        <f t="shared" si="42"/>
        <v>92</v>
      </c>
      <c r="AF66" s="12">
        <f t="shared" si="42"/>
        <v>172</v>
      </c>
      <c r="AG66" s="12">
        <f t="shared" si="42"/>
        <v>609</v>
      </c>
      <c r="AH66" s="12">
        <f t="shared" si="42"/>
        <v>991.5</v>
      </c>
      <c r="AI66" s="12">
        <f t="shared" ref="AI66:BN66" si="43">AI26</f>
        <v>365.5</v>
      </c>
      <c r="AJ66" s="12">
        <f t="shared" si="43"/>
        <v>153</v>
      </c>
      <c r="AK66" s="12">
        <f t="shared" si="43"/>
        <v>166.5</v>
      </c>
      <c r="AL66" s="12">
        <f t="shared" si="43"/>
        <v>259.5</v>
      </c>
      <c r="AM66" s="12">
        <f t="shared" si="43"/>
        <v>380</v>
      </c>
      <c r="AN66" s="12">
        <f t="shared" si="43"/>
        <v>318.5</v>
      </c>
      <c r="AO66" s="12">
        <f t="shared" si="43"/>
        <v>4241</v>
      </c>
      <c r="AP66" s="12">
        <f t="shared" si="43"/>
        <v>82330</v>
      </c>
      <c r="AQ66" s="12">
        <f t="shared" si="43"/>
        <v>244.5</v>
      </c>
      <c r="AR66" s="12">
        <f t="shared" si="43"/>
        <v>59455.5</v>
      </c>
      <c r="AS66" s="12">
        <f t="shared" si="43"/>
        <v>6343.5</v>
      </c>
      <c r="AT66" s="12">
        <f t="shared" si="43"/>
        <v>2293.5</v>
      </c>
      <c r="AU66" s="12">
        <f t="shared" si="43"/>
        <v>275</v>
      </c>
      <c r="AV66" s="12">
        <f t="shared" si="43"/>
        <v>329.5</v>
      </c>
      <c r="AW66" s="12">
        <f t="shared" si="43"/>
        <v>248.5</v>
      </c>
      <c r="AX66" s="12">
        <f t="shared" si="43"/>
        <v>69.5</v>
      </c>
      <c r="AY66" s="12">
        <f t="shared" si="43"/>
        <v>409.5</v>
      </c>
      <c r="AZ66" s="12">
        <f t="shared" si="43"/>
        <v>12298.5</v>
      </c>
      <c r="BA66" s="12">
        <f t="shared" si="43"/>
        <v>9225.5</v>
      </c>
      <c r="BB66" s="12">
        <f t="shared" si="43"/>
        <v>7727</v>
      </c>
      <c r="BC66" s="12">
        <f t="shared" si="43"/>
        <v>21009</v>
      </c>
      <c r="BD66" s="12">
        <f t="shared" si="43"/>
        <v>3622.5</v>
      </c>
      <c r="BE66" s="12">
        <f t="shared" si="43"/>
        <v>1286</v>
      </c>
      <c r="BF66" s="12">
        <f t="shared" si="43"/>
        <v>24490.5</v>
      </c>
      <c r="BG66" s="12">
        <f t="shared" si="43"/>
        <v>894</v>
      </c>
      <c r="BH66" s="12">
        <f t="shared" si="43"/>
        <v>566</v>
      </c>
      <c r="BI66" s="12">
        <f t="shared" si="43"/>
        <v>270</v>
      </c>
      <c r="BJ66" s="12">
        <f t="shared" si="43"/>
        <v>6299.5</v>
      </c>
      <c r="BK66" s="12">
        <f t="shared" si="43"/>
        <v>18861.5</v>
      </c>
      <c r="BL66" s="12">
        <f t="shared" si="43"/>
        <v>75.5</v>
      </c>
      <c r="BM66" s="12">
        <f t="shared" si="43"/>
        <v>303</v>
      </c>
      <c r="BN66" s="12">
        <f t="shared" si="43"/>
        <v>3219</v>
      </c>
      <c r="BO66" s="12">
        <f t="shared" ref="BO66:CT66" si="44">BO26</f>
        <v>1303.5</v>
      </c>
      <c r="BP66" s="12">
        <f t="shared" si="44"/>
        <v>175</v>
      </c>
      <c r="BQ66" s="12">
        <f t="shared" si="44"/>
        <v>5661.5</v>
      </c>
      <c r="BR66" s="12">
        <f t="shared" si="44"/>
        <v>4525</v>
      </c>
      <c r="BS66" s="12">
        <f t="shared" si="44"/>
        <v>1123.5</v>
      </c>
      <c r="BT66" s="12">
        <f t="shared" si="44"/>
        <v>379.5</v>
      </c>
      <c r="BU66" s="12">
        <f t="shared" si="44"/>
        <v>395.5</v>
      </c>
      <c r="BV66" s="12">
        <f t="shared" si="44"/>
        <v>1232</v>
      </c>
      <c r="BW66" s="12">
        <f t="shared" si="44"/>
        <v>1990</v>
      </c>
      <c r="BX66" s="12">
        <f t="shared" si="44"/>
        <v>72.5</v>
      </c>
      <c r="BY66" s="12">
        <f t="shared" si="44"/>
        <v>451</v>
      </c>
      <c r="BZ66" s="12">
        <f t="shared" si="44"/>
        <v>217</v>
      </c>
      <c r="CA66" s="12">
        <f t="shared" si="44"/>
        <v>167.5</v>
      </c>
      <c r="CB66" s="12">
        <f t="shared" si="44"/>
        <v>72924.5</v>
      </c>
      <c r="CC66" s="12">
        <f t="shared" si="44"/>
        <v>186</v>
      </c>
      <c r="CD66" s="12">
        <f t="shared" si="44"/>
        <v>35.5</v>
      </c>
      <c r="CE66" s="12">
        <f t="shared" si="44"/>
        <v>156.5</v>
      </c>
      <c r="CF66" s="12">
        <f t="shared" si="44"/>
        <v>119</v>
      </c>
      <c r="CG66" s="12">
        <f t="shared" si="44"/>
        <v>202.5</v>
      </c>
      <c r="CH66" s="12">
        <f t="shared" si="44"/>
        <v>101.5</v>
      </c>
      <c r="CI66" s="12">
        <f t="shared" si="44"/>
        <v>715.5</v>
      </c>
      <c r="CJ66" s="12">
        <f t="shared" si="44"/>
        <v>900</v>
      </c>
      <c r="CK66" s="12">
        <f t="shared" si="44"/>
        <v>4395</v>
      </c>
      <c r="CL66" s="12">
        <f t="shared" si="44"/>
        <v>1269</v>
      </c>
      <c r="CM66" s="12">
        <f t="shared" si="44"/>
        <v>698</v>
      </c>
      <c r="CN66" s="12">
        <f t="shared" si="44"/>
        <v>28615</v>
      </c>
      <c r="CO66" s="12">
        <f t="shared" si="44"/>
        <v>14617</v>
      </c>
      <c r="CP66" s="12">
        <f t="shared" si="44"/>
        <v>983</v>
      </c>
      <c r="CQ66" s="12">
        <f t="shared" si="44"/>
        <v>805</v>
      </c>
      <c r="CR66" s="12">
        <f t="shared" si="44"/>
        <v>238</v>
      </c>
      <c r="CS66" s="12">
        <f t="shared" si="44"/>
        <v>308</v>
      </c>
      <c r="CT66" s="12">
        <f t="shared" si="44"/>
        <v>107.5</v>
      </c>
      <c r="CU66" s="12">
        <f t="shared" ref="CU66:DZ66" si="45">CU26</f>
        <v>69</v>
      </c>
      <c r="CV66" s="12">
        <f t="shared" si="45"/>
        <v>29.5</v>
      </c>
      <c r="CW66" s="12">
        <f t="shared" si="45"/>
        <v>195.5</v>
      </c>
      <c r="CX66" s="12">
        <f t="shared" si="45"/>
        <v>467.5</v>
      </c>
      <c r="CY66" s="12">
        <f t="shared" si="45"/>
        <v>37</v>
      </c>
      <c r="CZ66" s="12">
        <f t="shared" si="45"/>
        <v>1845</v>
      </c>
      <c r="DA66" s="12">
        <f t="shared" si="45"/>
        <v>203.5</v>
      </c>
      <c r="DB66" s="12">
        <f t="shared" si="45"/>
        <v>316</v>
      </c>
      <c r="DC66" s="12">
        <f t="shared" si="45"/>
        <v>162</v>
      </c>
      <c r="DD66" s="12">
        <f t="shared" si="45"/>
        <v>157</v>
      </c>
      <c r="DE66" s="12">
        <f t="shared" si="45"/>
        <v>291.5</v>
      </c>
      <c r="DF66" s="12">
        <f t="shared" si="45"/>
        <v>19957.5</v>
      </c>
      <c r="DG66" s="12">
        <f t="shared" si="45"/>
        <v>85</v>
      </c>
      <c r="DH66" s="12">
        <f t="shared" si="45"/>
        <v>1945</v>
      </c>
      <c r="DI66" s="12">
        <f t="shared" si="45"/>
        <v>2362.5</v>
      </c>
      <c r="DJ66" s="12">
        <f t="shared" si="45"/>
        <v>631.5</v>
      </c>
      <c r="DK66" s="12">
        <f t="shared" si="45"/>
        <v>468</v>
      </c>
      <c r="DL66" s="12">
        <f t="shared" si="45"/>
        <v>5726</v>
      </c>
      <c r="DM66" s="12">
        <f t="shared" si="45"/>
        <v>236</v>
      </c>
      <c r="DN66" s="12">
        <f t="shared" si="45"/>
        <v>1296.5</v>
      </c>
      <c r="DO66" s="12">
        <f t="shared" si="45"/>
        <v>3203</v>
      </c>
      <c r="DP66" s="12">
        <f t="shared" si="45"/>
        <v>208.5</v>
      </c>
      <c r="DQ66" s="12">
        <f t="shared" si="45"/>
        <v>798</v>
      </c>
      <c r="DR66" s="12">
        <f t="shared" si="45"/>
        <v>1356.5</v>
      </c>
      <c r="DS66" s="12">
        <f t="shared" si="45"/>
        <v>632</v>
      </c>
      <c r="DT66" s="12">
        <f t="shared" si="45"/>
        <v>163</v>
      </c>
      <c r="DU66" s="12">
        <f t="shared" si="45"/>
        <v>346.5</v>
      </c>
      <c r="DV66" s="12">
        <f t="shared" si="45"/>
        <v>218</v>
      </c>
      <c r="DW66" s="12">
        <f t="shared" si="45"/>
        <v>314</v>
      </c>
      <c r="DX66" s="12">
        <f t="shared" si="45"/>
        <v>160.5</v>
      </c>
      <c r="DY66" s="12">
        <f t="shared" si="45"/>
        <v>309.5</v>
      </c>
      <c r="DZ66" s="12">
        <f t="shared" si="45"/>
        <v>729.5</v>
      </c>
      <c r="EA66" s="12">
        <f t="shared" ref="EA66:FF66" si="46">EA26</f>
        <v>533.5</v>
      </c>
      <c r="EB66" s="12">
        <f t="shared" si="46"/>
        <v>556.5</v>
      </c>
      <c r="EC66" s="12">
        <f t="shared" si="46"/>
        <v>306.5</v>
      </c>
      <c r="ED66" s="12">
        <f t="shared" si="46"/>
        <v>1552.5</v>
      </c>
      <c r="EE66" s="12">
        <f t="shared" si="46"/>
        <v>198</v>
      </c>
      <c r="EF66" s="12">
        <f t="shared" si="46"/>
        <v>1414</v>
      </c>
      <c r="EG66" s="12">
        <f t="shared" si="46"/>
        <v>252.5</v>
      </c>
      <c r="EH66" s="12">
        <f t="shared" si="46"/>
        <v>248.5</v>
      </c>
      <c r="EI66" s="12">
        <f t="shared" si="46"/>
        <v>14340.5</v>
      </c>
      <c r="EJ66" s="12">
        <f t="shared" si="46"/>
        <v>10073.5</v>
      </c>
      <c r="EK66" s="12">
        <f t="shared" si="46"/>
        <v>673.5</v>
      </c>
      <c r="EL66" s="12">
        <f t="shared" si="46"/>
        <v>457.5</v>
      </c>
      <c r="EM66" s="12">
        <f t="shared" si="46"/>
        <v>391.5</v>
      </c>
      <c r="EN66" s="12">
        <f t="shared" si="46"/>
        <v>896.5</v>
      </c>
      <c r="EO66" s="12">
        <f t="shared" si="46"/>
        <v>322</v>
      </c>
      <c r="EP66" s="12">
        <f t="shared" si="46"/>
        <v>424.5</v>
      </c>
      <c r="EQ66" s="12">
        <f t="shared" si="46"/>
        <v>2592.5</v>
      </c>
      <c r="ER66" s="12">
        <f t="shared" si="46"/>
        <v>316.5</v>
      </c>
      <c r="ES66" s="12">
        <f t="shared" si="46"/>
        <v>168.5</v>
      </c>
      <c r="ET66" s="12">
        <f t="shared" si="46"/>
        <v>166</v>
      </c>
      <c r="EU66" s="12">
        <f t="shared" si="46"/>
        <v>581</v>
      </c>
      <c r="EV66" s="12">
        <f t="shared" si="46"/>
        <v>80</v>
      </c>
      <c r="EW66" s="12">
        <f t="shared" si="46"/>
        <v>871</v>
      </c>
      <c r="EX66" s="12">
        <f t="shared" si="46"/>
        <v>165.5</v>
      </c>
      <c r="EY66" s="12">
        <f t="shared" si="46"/>
        <v>208.5</v>
      </c>
      <c r="EZ66" s="12">
        <f t="shared" si="46"/>
        <v>114</v>
      </c>
      <c r="FA66" s="12">
        <f t="shared" si="46"/>
        <v>3486</v>
      </c>
      <c r="FB66" s="12">
        <f t="shared" si="46"/>
        <v>286.5</v>
      </c>
      <c r="FC66" s="12">
        <f t="shared" si="46"/>
        <v>1944</v>
      </c>
      <c r="FD66" s="12">
        <f t="shared" si="46"/>
        <v>415</v>
      </c>
      <c r="FE66" s="12">
        <f t="shared" si="46"/>
        <v>82</v>
      </c>
      <c r="FF66" s="12">
        <f t="shared" si="46"/>
        <v>188</v>
      </c>
      <c r="FG66" s="12">
        <f t="shared" ref="FG66:FX66" si="47">FG26</f>
        <v>124</v>
      </c>
      <c r="FH66" s="12">
        <f t="shared" si="47"/>
        <v>72</v>
      </c>
      <c r="FI66" s="12">
        <f t="shared" si="47"/>
        <v>1752</v>
      </c>
      <c r="FJ66" s="12">
        <f t="shared" si="47"/>
        <v>1998.5</v>
      </c>
      <c r="FK66" s="12">
        <f t="shared" si="47"/>
        <v>2612.5</v>
      </c>
      <c r="FL66" s="12">
        <f t="shared" si="47"/>
        <v>7995.5</v>
      </c>
      <c r="FM66" s="12">
        <f t="shared" si="47"/>
        <v>3731.5</v>
      </c>
      <c r="FN66" s="12">
        <f t="shared" si="47"/>
        <v>21573.5</v>
      </c>
      <c r="FO66" s="12">
        <f t="shared" si="47"/>
        <v>1104</v>
      </c>
      <c r="FP66" s="12">
        <f t="shared" si="47"/>
        <v>2342</v>
      </c>
      <c r="FQ66" s="12">
        <f t="shared" si="47"/>
        <v>994.5</v>
      </c>
      <c r="FR66" s="12">
        <f t="shared" si="47"/>
        <v>169.5</v>
      </c>
      <c r="FS66" s="12">
        <f t="shared" si="47"/>
        <v>179</v>
      </c>
      <c r="FT66" s="12">
        <f t="shared" si="47"/>
        <v>58</v>
      </c>
      <c r="FU66" s="12">
        <f t="shared" si="47"/>
        <v>832.5</v>
      </c>
      <c r="FV66" s="12">
        <f t="shared" si="47"/>
        <v>689</v>
      </c>
      <c r="FW66" s="12">
        <f t="shared" si="47"/>
        <v>156</v>
      </c>
      <c r="FX66" s="12">
        <f t="shared" si="47"/>
        <v>57.5</v>
      </c>
      <c r="FY66" s="12"/>
      <c r="FZ66" s="12">
        <f>SUM(C66:FX66)</f>
        <v>796687.5</v>
      </c>
      <c r="GA66" s="14"/>
      <c r="GB66" s="12"/>
      <c r="GC66" s="12"/>
      <c r="GD66" s="12"/>
      <c r="GE66" s="12"/>
      <c r="GF66" s="12"/>
      <c r="GG66" s="2"/>
      <c r="GH66" s="2"/>
      <c r="GI66" s="113"/>
      <c r="GJ66" s="113"/>
      <c r="GK66" s="113"/>
      <c r="GL66" s="113"/>
      <c r="GM66" s="113"/>
    </row>
    <row r="67" spans="1:197" x14ac:dyDescent="0.35">
      <c r="A67" s="112" t="s">
        <v>478</v>
      </c>
      <c r="B67" s="113" t="s">
        <v>698</v>
      </c>
      <c r="C67" s="12">
        <f t="shared" ref="C67:BN67" si="48">ROUND(MAX(C63,ROUND(AVERAGE(C63:C64),1),ROUND(AVERAGE(C63:C65),1),ROUND(AVERAGE(C63:C66),1)),1)</f>
        <v>6384.5</v>
      </c>
      <c r="D67" s="12">
        <f t="shared" si="48"/>
        <v>33093</v>
      </c>
      <c r="E67" s="12">
        <f t="shared" si="48"/>
        <v>4957.8999999999996</v>
      </c>
      <c r="F67" s="12">
        <f t="shared" si="48"/>
        <v>21462.5</v>
      </c>
      <c r="G67" s="12">
        <f t="shared" si="48"/>
        <v>1844</v>
      </c>
      <c r="H67" s="12">
        <f t="shared" si="48"/>
        <v>1095.5</v>
      </c>
      <c r="I67" s="12">
        <f t="shared" si="48"/>
        <v>7187</v>
      </c>
      <c r="J67" s="12">
        <f t="shared" si="48"/>
        <v>2040.6</v>
      </c>
      <c r="K67" s="12">
        <f t="shared" si="48"/>
        <v>251.7</v>
      </c>
      <c r="L67" s="12">
        <f t="shared" si="48"/>
        <v>2111.5</v>
      </c>
      <c r="M67" s="12">
        <f t="shared" si="48"/>
        <v>909.1</v>
      </c>
      <c r="N67" s="12">
        <f t="shared" si="48"/>
        <v>50075.3</v>
      </c>
      <c r="O67" s="12">
        <f t="shared" si="48"/>
        <v>12674.5</v>
      </c>
      <c r="P67" s="12">
        <f t="shared" si="48"/>
        <v>315.3</v>
      </c>
      <c r="Q67" s="12">
        <f t="shared" si="48"/>
        <v>37352</v>
      </c>
      <c r="R67" s="12">
        <f t="shared" si="48"/>
        <v>481.8</v>
      </c>
      <c r="S67" s="12">
        <f t="shared" si="48"/>
        <v>1573</v>
      </c>
      <c r="T67" s="12">
        <f t="shared" si="48"/>
        <v>161.1</v>
      </c>
      <c r="U67" s="12">
        <f t="shared" si="48"/>
        <v>55.5</v>
      </c>
      <c r="V67" s="12">
        <f t="shared" si="48"/>
        <v>256.39999999999998</v>
      </c>
      <c r="W67" s="12">
        <f t="shared" si="48"/>
        <v>55</v>
      </c>
      <c r="X67" s="12">
        <f t="shared" si="48"/>
        <v>37.5</v>
      </c>
      <c r="Y67" s="12">
        <f t="shared" si="48"/>
        <v>421.3</v>
      </c>
      <c r="Z67" s="12">
        <f t="shared" si="48"/>
        <v>231.1</v>
      </c>
      <c r="AA67" s="12">
        <f t="shared" si="48"/>
        <v>30471.8</v>
      </c>
      <c r="AB67" s="12">
        <f t="shared" si="48"/>
        <v>26850.5</v>
      </c>
      <c r="AC67" s="12">
        <f t="shared" si="48"/>
        <v>892.9</v>
      </c>
      <c r="AD67" s="12">
        <f t="shared" si="48"/>
        <v>1281</v>
      </c>
      <c r="AE67" s="12">
        <f t="shared" si="48"/>
        <v>97</v>
      </c>
      <c r="AF67" s="12">
        <f t="shared" si="48"/>
        <v>165.8</v>
      </c>
      <c r="AG67" s="12">
        <f t="shared" si="48"/>
        <v>593.4</v>
      </c>
      <c r="AH67" s="12">
        <f t="shared" si="48"/>
        <v>945.4</v>
      </c>
      <c r="AI67" s="12">
        <f t="shared" si="48"/>
        <v>383</v>
      </c>
      <c r="AJ67" s="12">
        <f t="shared" si="48"/>
        <v>181.5</v>
      </c>
      <c r="AK67" s="12">
        <f t="shared" si="48"/>
        <v>162.80000000000001</v>
      </c>
      <c r="AL67" s="12">
        <f t="shared" si="48"/>
        <v>288.5</v>
      </c>
      <c r="AM67" s="12">
        <f t="shared" si="48"/>
        <v>340</v>
      </c>
      <c r="AN67" s="12">
        <f t="shared" si="48"/>
        <v>291.5</v>
      </c>
      <c r="AO67" s="12">
        <f t="shared" si="48"/>
        <v>3954.1</v>
      </c>
      <c r="AP67" s="12">
        <f t="shared" si="48"/>
        <v>83959.5</v>
      </c>
      <c r="AQ67" s="12">
        <f t="shared" si="48"/>
        <v>251</v>
      </c>
      <c r="AR67" s="12">
        <f t="shared" si="48"/>
        <v>58283.6</v>
      </c>
      <c r="AS67" s="12">
        <f t="shared" si="48"/>
        <v>6122</v>
      </c>
      <c r="AT67" s="12">
        <f t="shared" si="48"/>
        <v>2358</v>
      </c>
      <c r="AU67" s="12">
        <f t="shared" si="48"/>
        <v>271</v>
      </c>
      <c r="AV67" s="12">
        <f t="shared" si="48"/>
        <v>305.39999999999998</v>
      </c>
      <c r="AW67" s="12">
        <f t="shared" si="48"/>
        <v>255</v>
      </c>
      <c r="AX67" s="12">
        <f t="shared" si="48"/>
        <v>81</v>
      </c>
      <c r="AY67" s="12">
        <f t="shared" si="48"/>
        <v>402</v>
      </c>
      <c r="AZ67" s="12">
        <f t="shared" si="48"/>
        <v>12004.5</v>
      </c>
      <c r="BA67" s="12">
        <f t="shared" si="48"/>
        <v>8874.5</v>
      </c>
      <c r="BB67" s="12">
        <f t="shared" si="48"/>
        <v>7477</v>
      </c>
      <c r="BC67" s="12">
        <f t="shared" si="48"/>
        <v>21205.8</v>
      </c>
      <c r="BD67" s="12">
        <f t="shared" si="48"/>
        <v>3633.5</v>
      </c>
      <c r="BE67" s="12">
        <f t="shared" si="48"/>
        <v>1174.5</v>
      </c>
      <c r="BF67" s="12">
        <f t="shared" si="48"/>
        <v>24352.6</v>
      </c>
      <c r="BG67" s="12">
        <f t="shared" si="48"/>
        <v>920.5</v>
      </c>
      <c r="BH67" s="12">
        <f t="shared" si="48"/>
        <v>542.79999999999995</v>
      </c>
      <c r="BI67" s="12">
        <f t="shared" si="48"/>
        <v>257.3</v>
      </c>
      <c r="BJ67" s="12">
        <f t="shared" si="48"/>
        <v>6294</v>
      </c>
      <c r="BK67" s="12">
        <f t="shared" si="48"/>
        <v>21812.5</v>
      </c>
      <c r="BL67" s="12">
        <f t="shared" si="48"/>
        <v>69.5</v>
      </c>
      <c r="BM67" s="12">
        <f t="shared" si="48"/>
        <v>340.8</v>
      </c>
      <c r="BN67" s="12">
        <f t="shared" si="48"/>
        <v>3062.5</v>
      </c>
      <c r="BO67" s="12">
        <f t="shared" ref="BO67:DZ67" si="49">ROUND(MAX(BO63,ROUND(AVERAGE(BO63:BO64),1),ROUND(AVERAGE(BO63:BO65),1),ROUND(AVERAGE(BO63:BO66),1)),1)</f>
        <v>1232.5999999999999</v>
      </c>
      <c r="BP67" s="12">
        <f t="shared" si="49"/>
        <v>152</v>
      </c>
      <c r="BQ67" s="12">
        <f t="shared" si="49"/>
        <v>5632.1</v>
      </c>
      <c r="BR67" s="12">
        <f t="shared" si="49"/>
        <v>4488.3999999999996</v>
      </c>
      <c r="BS67" s="12">
        <f t="shared" si="49"/>
        <v>1158</v>
      </c>
      <c r="BT67" s="12">
        <f t="shared" si="49"/>
        <v>362.5</v>
      </c>
      <c r="BU67" s="12">
        <f t="shared" si="49"/>
        <v>392.6</v>
      </c>
      <c r="BV67" s="12">
        <f t="shared" si="49"/>
        <v>1245.3</v>
      </c>
      <c r="BW67" s="12">
        <f t="shared" si="49"/>
        <v>2017.5</v>
      </c>
      <c r="BX67" s="12">
        <f t="shared" si="49"/>
        <v>65.900000000000006</v>
      </c>
      <c r="BY67" s="12">
        <f t="shared" si="49"/>
        <v>421.8</v>
      </c>
      <c r="BZ67" s="12">
        <f t="shared" si="49"/>
        <v>228</v>
      </c>
      <c r="CA67" s="12">
        <f t="shared" si="49"/>
        <v>144.5</v>
      </c>
      <c r="CB67" s="12">
        <f t="shared" si="49"/>
        <v>71214.899999999994</v>
      </c>
      <c r="CC67" s="12">
        <f t="shared" si="49"/>
        <v>189.3</v>
      </c>
      <c r="CD67" s="12">
        <f t="shared" si="49"/>
        <v>30</v>
      </c>
      <c r="CE67" s="12">
        <f t="shared" si="49"/>
        <v>158.30000000000001</v>
      </c>
      <c r="CF67" s="12">
        <f t="shared" si="49"/>
        <v>105.3</v>
      </c>
      <c r="CG67" s="12">
        <f t="shared" si="49"/>
        <v>197.6</v>
      </c>
      <c r="CH67" s="12">
        <f t="shared" si="49"/>
        <v>95.1</v>
      </c>
      <c r="CI67" s="12">
        <f t="shared" si="49"/>
        <v>687.9</v>
      </c>
      <c r="CJ67" s="12">
        <f t="shared" si="49"/>
        <v>862.8</v>
      </c>
      <c r="CK67" s="12">
        <f t="shared" si="49"/>
        <v>4271.8999999999996</v>
      </c>
      <c r="CL67" s="12">
        <f t="shared" si="49"/>
        <v>1207.5999999999999</v>
      </c>
      <c r="CM67" s="12">
        <f t="shared" si="49"/>
        <v>683.4</v>
      </c>
      <c r="CN67" s="12">
        <f t="shared" si="49"/>
        <v>28219.599999999999</v>
      </c>
      <c r="CO67" s="12">
        <f t="shared" si="49"/>
        <v>14212.9</v>
      </c>
      <c r="CP67" s="12">
        <f t="shared" si="49"/>
        <v>911.5</v>
      </c>
      <c r="CQ67" s="12">
        <f t="shared" si="49"/>
        <v>766.8</v>
      </c>
      <c r="CR67" s="12">
        <f t="shared" si="49"/>
        <v>215.8</v>
      </c>
      <c r="CS67" s="12">
        <f t="shared" si="49"/>
        <v>278.39999999999998</v>
      </c>
      <c r="CT67" s="12">
        <f t="shared" si="49"/>
        <v>113.5</v>
      </c>
      <c r="CU67" s="12">
        <f t="shared" si="49"/>
        <v>69</v>
      </c>
      <c r="CV67" s="12">
        <f t="shared" si="49"/>
        <v>24.8</v>
      </c>
      <c r="CW67" s="12">
        <f t="shared" si="49"/>
        <v>198.7</v>
      </c>
      <c r="CX67" s="12">
        <f t="shared" si="49"/>
        <v>461.4</v>
      </c>
      <c r="CY67" s="12">
        <f t="shared" si="49"/>
        <v>29.5</v>
      </c>
      <c r="CZ67" s="12">
        <f t="shared" si="49"/>
        <v>1786.3</v>
      </c>
      <c r="DA67" s="12">
        <f t="shared" si="49"/>
        <v>203.5</v>
      </c>
      <c r="DB67" s="12">
        <f t="shared" si="49"/>
        <v>315.8</v>
      </c>
      <c r="DC67" s="12">
        <f t="shared" si="49"/>
        <v>193</v>
      </c>
      <c r="DD67" s="12">
        <f t="shared" si="49"/>
        <v>174.5</v>
      </c>
      <c r="DE67" s="12">
        <f t="shared" si="49"/>
        <v>284.8</v>
      </c>
      <c r="DF67" s="12">
        <f t="shared" si="49"/>
        <v>19144.099999999999</v>
      </c>
      <c r="DG67" s="12">
        <f t="shared" si="49"/>
        <v>93.5</v>
      </c>
      <c r="DH67" s="12">
        <f t="shared" si="49"/>
        <v>1770.5</v>
      </c>
      <c r="DI67" s="12">
        <f t="shared" si="49"/>
        <v>2338.5</v>
      </c>
      <c r="DJ67" s="12">
        <f t="shared" si="49"/>
        <v>613.1</v>
      </c>
      <c r="DK67" s="12">
        <f t="shared" si="49"/>
        <v>477.7</v>
      </c>
      <c r="DL67" s="12">
        <f t="shared" si="49"/>
        <v>5675.9</v>
      </c>
      <c r="DM67" s="12">
        <f t="shared" si="49"/>
        <v>235</v>
      </c>
      <c r="DN67" s="12">
        <f t="shared" si="49"/>
        <v>1294.5</v>
      </c>
      <c r="DO67" s="12">
        <f t="shared" si="49"/>
        <v>3290</v>
      </c>
      <c r="DP67" s="12">
        <f t="shared" si="49"/>
        <v>199.1</v>
      </c>
      <c r="DQ67" s="12">
        <f t="shared" si="49"/>
        <v>887</v>
      </c>
      <c r="DR67" s="12">
        <f t="shared" si="49"/>
        <v>1305.4000000000001</v>
      </c>
      <c r="DS67" s="12">
        <f t="shared" si="49"/>
        <v>580</v>
      </c>
      <c r="DT67" s="12">
        <f t="shared" si="49"/>
        <v>176.5</v>
      </c>
      <c r="DU67" s="12">
        <f t="shared" si="49"/>
        <v>347.7</v>
      </c>
      <c r="DV67" s="12">
        <f t="shared" si="49"/>
        <v>205.8</v>
      </c>
      <c r="DW67" s="12">
        <f t="shared" si="49"/>
        <v>297.39999999999998</v>
      </c>
      <c r="DX67" s="12">
        <f t="shared" si="49"/>
        <v>168</v>
      </c>
      <c r="DY67" s="12">
        <f t="shared" si="49"/>
        <v>293.10000000000002</v>
      </c>
      <c r="DZ67" s="12">
        <f t="shared" si="49"/>
        <v>661.3</v>
      </c>
      <c r="EA67" s="12">
        <f t="shared" ref="EA67:FX67" si="50">ROUND(MAX(EA63,ROUND(AVERAGE(EA63:EA64),1),ROUND(AVERAGE(EA63:EA65),1),ROUND(AVERAGE(EA63:EA66),1)),1)</f>
        <v>506.9</v>
      </c>
      <c r="EB67" s="12">
        <f t="shared" si="50"/>
        <v>522.5</v>
      </c>
      <c r="EC67" s="12">
        <f t="shared" si="50"/>
        <v>278.60000000000002</v>
      </c>
      <c r="ED67" s="12">
        <f t="shared" si="50"/>
        <v>1549</v>
      </c>
      <c r="EE67" s="12">
        <f t="shared" si="50"/>
        <v>191.6</v>
      </c>
      <c r="EF67" s="12">
        <f t="shared" si="50"/>
        <v>1323.8</v>
      </c>
      <c r="EG67" s="12">
        <f t="shared" si="50"/>
        <v>253.5</v>
      </c>
      <c r="EH67" s="12">
        <f t="shared" si="50"/>
        <v>247.4</v>
      </c>
      <c r="EI67" s="12">
        <f t="shared" si="50"/>
        <v>13726.9</v>
      </c>
      <c r="EJ67" s="12">
        <f t="shared" si="50"/>
        <v>9921.6</v>
      </c>
      <c r="EK67" s="12">
        <f t="shared" si="50"/>
        <v>665.6</v>
      </c>
      <c r="EL67" s="12">
        <f t="shared" si="50"/>
        <v>457.3</v>
      </c>
      <c r="EM67" s="12">
        <f t="shared" si="50"/>
        <v>371.1</v>
      </c>
      <c r="EN67" s="12">
        <f t="shared" si="50"/>
        <v>888.6</v>
      </c>
      <c r="EO67" s="12">
        <f t="shared" si="50"/>
        <v>299.5</v>
      </c>
      <c r="EP67" s="12">
        <f t="shared" si="50"/>
        <v>428.5</v>
      </c>
      <c r="EQ67" s="12">
        <f t="shared" si="50"/>
        <v>2491.6</v>
      </c>
      <c r="ER67" s="12">
        <f t="shared" si="50"/>
        <v>307.60000000000002</v>
      </c>
      <c r="ES67" s="12">
        <f t="shared" si="50"/>
        <v>161.5</v>
      </c>
      <c r="ET67" s="12">
        <f t="shared" si="50"/>
        <v>197.5</v>
      </c>
      <c r="EU67" s="12">
        <f t="shared" si="50"/>
        <v>573.5</v>
      </c>
      <c r="EV67" s="12">
        <f t="shared" si="50"/>
        <v>72.3</v>
      </c>
      <c r="EW67" s="12">
        <f t="shared" si="50"/>
        <v>804.4</v>
      </c>
      <c r="EX67" s="12">
        <f t="shared" si="50"/>
        <v>173.5</v>
      </c>
      <c r="EY67" s="12">
        <f t="shared" si="50"/>
        <v>205.5</v>
      </c>
      <c r="EZ67" s="12">
        <f t="shared" si="50"/>
        <v>129.30000000000001</v>
      </c>
      <c r="FA67" s="12">
        <f t="shared" si="50"/>
        <v>3358.5</v>
      </c>
      <c r="FB67" s="12">
        <f t="shared" si="50"/>
        <v>276.10000000000002</v>
      </c>
      <c r="FC67" s="12">
        <f t="shared" si="50"/>
        <v>1770.8</v>
      </c>
      <c r="FD67" s="12">
        <f t="shared" si="50"/>
        <v>402</v>
      </c>
      <c r="FE67" s="12">
        <f t="shared" si="50"/>
        <v>77.3</v>
      </c>
      <c r="FF67" s="12">
        <f t="shared" si="50"/>
        <v>181</v>
      </c>
      <c r="FG67" s="12">
        <f t="shared" si="50"/>
        <v>119.8</v>
      </c>
      <c r="FH67" s="12">
        <f t="shared" si="50"/>
        <v>70</v>
      </c>
      <c r="FI67" s="12">
        <f t="shared" si="50"/>
        <v>1681.9</v>
      </c>
      <c r="FJ67" s="12">
        <f t="shared" si="50"/>
        <v>2016.5</v>
      </c>
      <c r="FK67" s="12">
        <f t="shared" si="50"/>
        <v>2527.9</v>
      </c>
      <c r="FL67" s="12">
        <f t="shared" si="50"/>
        <v>8537.5</v>
      </c>
      <c r="FM67" s="12">
        <f t="shared" si="50"/>
        <v>3981.5</v>
      </c>
      <c r="FN67" s="12">
        <f t="shared" si="50"/>
        <v>22420.5</v>
      </c>
      <c r="FO67" s="12">
        <f t="shared" si="50"/>
        <v>1117</v>
      </c>
      <c r="FP67" s="12">
        <f t="shared" si="50"/>
        <v>2341.5</v>
      </c>
      <c r="FQ67" s="12">
        <f t="shared" si="50"/>
        <v>982.5</v>
      </c>
      <c r="FR67" s="12">
        <f t="shared" si="50"/>
        <v>165.4</v>
      </c>
      <c r="FS67" s="12">
        <f t="shared" si="50"/>
        <v>164.6</v>
      </c>
      <c r="FT67" s="12">
        <f t="shared" si="50"/>
        <v>55.8</v>
      </c>
      <c r="FU67" s="12">
        <f t="shared" si="50"/>
        <v>784.3</v>
      </c>
      <c r="FV67" s="12">
        <f t="shared" si="50"/>
        <v>692</v>
      </c>
      <c r="FW67" s="12">
        <f t="shared" si="50"/>
        <v>141.30000000000001</v>
      </c>
      <c r="FX67" s="12">
        <f t="shared" si="50"/>
        <v>64.5</v>
      </c>
      <c r="FY67" s="12"/>
      <c r="FZ67" s="12">
        <f>SUM(C67:FX67)</f>
        <v>792675.60000000079</v>
      </c>
      <c r="GA67" s="56"/>
      <c r="GB67" s="12">
        <f>FZ67-GA67</f>
        <v>792675.60000000079</v>
      </c>
      <c r="GC67" s="12"/>
      <c r="GD67" s="12"/>
      <c r="GE67" s="12"/>
      <c r="GF67" s="12"/>
      <c r="GG67" s="2"/>
      <c r="GH67" s="2"/>
      <c r="GI67" s="113"/>
      <c r="GJ67" s="113"/>
      <c r="GK67" s="113"/>
      <c r="GL67" s="113"/>
      <c r="GM67" s="113"/>
      <c r="GN67" s="131"/>
      <c r="GO67" s="131"/>
    </row>
    <row r="68" spans="1:197" x14ac:dyDescent="0.35">
      <c r="A68" s="113"/>
      <c r="B68" s="113" t="s">
        <v>699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12"/>
      <c r="FZ68" s="14"/>
      <c r="GA68" s="15"/>
      <c r="GB68" s="12"/>
      <c r="GC68" s="12"/>
      <c r="GD68" s="12"/>
      <c r="GE68" s="12"/>
      <c r="GF68" s="12"/>
      <c r="GG68" s="2"/>
      <c r="GH68" s="2"/>
      <c r="GI68" s="113"/>
      <c r="GJ68" s="113"/>
      <c r="GK68" s="113"/>
      <c r="GL68" s="113"/>
      <c r="GM68" s="113"/>
      <c r="GN68" s="131"/>
      <c r="GO68" s="131"/>
    </row>
    <row r="69" spans="1:197" x14ac:dyDescent="0.35">
      <c r="A69" s="112" t="s">
        <v>479</v>
      </c>
      <c r="B69" s="113" t="s">
        <v>1006</v>
      </c>
      <c r="C69" s="33">
        <f t="shared" ref="C69:AH69" si="51">ROUND(C10*2*$A$61,2)</f>
        <v>0</v>
      </c>
      <c r="D69" s="33">
        <f t="shared" si="51"/>
        <v>0.08</v>
      </c>
      <c r="E69" s="33">
        <f t="shared" si="51"/>
        <v>0.24</v>
      </c>
      <c r="F69" s="33">
        <f t="shared" si="51"/>
        <v>2.8</v>
      </c>
      <c r="G69" s="33">
        <f t="shared" si="51"/>
        <v>0</v>
      </c>
      <c r="H69" s="33">
        <f t="shared" si="51"/>
        <v>0</v>
      </c>
      <c r="I69" s="33">
        <f t="shared" si="51"/>
        <v>0</v>
      </c>
      <c r="J69" s="33">
        <f t="shared" si="51"/>
        <v>0</v>
      </c>
      <c r="K69" s="33">
        <f t="shared" si="51"/>
        <v>0</v>
      </c>
      <c r="L69" s="33">
        <f t="shared" si="51"/>
        <v>0</v>
      </c>
      <c r="M69" s="33">
        <f t="shared" si="51"/>
        <v>0</v>
      </c>
      <c r="N69" s="33">
        <f t="shared" si="51"/>
        <v>4.6399999999999997</v>
      </c>
      <c r="O69" s="33">
        <f t="shared" si="51"/>
        <v>0.32</v>
      </c>
      <c r="P69" s="33">
        <f t="shared" si="51"/>
        <v>0</v>
      </c>
      <c r="Q69" s="33">
        <f t="shared" si="51"/>
        <v>7.52</v>
      </c>
      <c r="R69" s="33">
        <f t="shared" si="51"/>
        <v>0</v>
      </c>
      <c r="S69" s="33">
        <f t="shared" si="51"/>
        <v>0.48</v>
      </c>
      <c r="T69" s="33">
        <f t="shared" si="51"/>
        <v>0</v>
      </c>
      <c r="U69" s="33">
        <f t="shared" si="51"/>
        <v>0</v>
      </c>
      <c r="V69" s="33">
        <f t="shared" si="51"/>
        <v>0</v>
      </c>
      <c r="W69" s="33">
        <f t="shared" si="51"/>
        <v>0</v>
      </c>
      <c r="X69" s="33">
        <f t="shared" si="51"/>
        <v>0.4</v>
      </c>
      <c r="Y69" s="33">
        <f t="shared" si="51"/>
        <v>0</v>
      </c>
      <c r="Z69" s="33">
        <f t="shared" si="51"/>
        <v>0</v>
      </c>
      <c r="AA69" s="33">
        <f t="shared" si="51"/>
        <v>4.32</v>
      </c>
      <c r="AB69" s="33">
        <f t="shared" si="51"/>
        <v>0.16</v>
      </c>
      <c r="AC69" s="33">
        <f t="shared" si="51"/>
        <v>0</v>
      </c>
      <c r="AD69" s="33">
        <f t="shared" si="51"/>
        <v>0.08</v>
      </c>
      <c r="AE69" s="33">
        <f t="shared" si="51"/>
        <v>0</v>
      </c>
      <c r="AF69" s="33">
        <f t="shared" si="51"/>
        <v>0</v>
      </c>
      <c r="AG69" s="33">
        <f t="shared" si="51"/>
        <v>0</v>
      </c>
      <c r="AH69" s="33">
        <f t="shared" si="51"/>
        <v>0</v>
      </c>
      <c r="AI69" s="33">
        <f t="shared" ref="AI69:BN69" si="52">ROUND(AI10*2*$A$61,2)</f>
        <v>0</v>
      </c>
      <c r="AJ69" s="33">
        <f t="shared" si="52"/>
        <v>0</v>
      </c>
      <c r="AK69" s="33">
        <f t="shared" si="52"/>
        <v>0</v>
      </c>
      <c r="AL69" s="33">
        <f t="shared" si="52"/>
        <v>0</v>
      </c>
      <c r="AM69" s="33">
        <f t="shared" si="52"/>
        <v>0</v>
      </c>
      <c r="AN69" s="33">
        <f t="shared" si="52"/>
        <v>0</v>
      </c>
      <c r="AO69" s="33">
        <f t="shared" si="52"/>
        <v>0.64</v>
      </c>
      <c r="AP69" s="33">
        <f t="shared" si="52"/>
        <v>0.08</v>
      </c>
      <c r="AQ69" s="33">
        <f t="shared" si="52"/>
        <v>0</v>
      </c>
      <c r="AR69" s="33">
        <f t="shared" si="52"/>
        <v>13.04</v>
      </c>
      <c r="AS69" s="33">
        <f t="shared" si="52"/>
        <v>0</v>
      </c>
      <c r="AT69" s="33">
        <f t="shared" si="52"/>
        <v>2.2400000000000002</v>
      </c>
      <c r="AU69" s="33">
        <f t="shared" si="52"/>
        <v>0</v>
      </c>
      <c r="AV69" s="33">
        <f t="shared" si="52"/>
        <v>0</v>
      </c>
      <c r="AW69" s="33">
        <f t="shared" si="52"/>
        <v>0</v>
      </c>
      <c r="AX69" s="33">
        <f t="shared" si="52"/>
        <v>0</v>
      </c>
      <c r="AY69" s="33">
        <f t="shared" si="52"/>
        <v>0</v>
      </c>
      <c r="AZ69" s="33">
        <f t="shared" si="52"/>
        <v>2.4</v>
      </c>
      <c r="BA69" s="33">
        <f t="shared" si="52"/>
        <v>0</v>
      </c>
      <c r="BB69" s="33">
        <f t="shared" si="52"/>
        <v>0.16</v>
      </c>
      <c r="BC69" s="33">
        <f t="shared" si="52"/>
        <v>6.48</v>
      </c>
      <c r="BD69" s="33">
        <f t="shared" si="52"/>
        <v>0</v>
      </c>
      <c r="BE69" s="33">
        <f t="shared" si="52"/>
        <v>0</v>
      </c>
      <c r="BF69" s="33">
        <f t="shared" si="52"/>
        <v>33.68</v>
      </c>
      <c r="BG69" s="33">
        <f t="shared" si="52"/>
        <v>0.08</v>
      </c>
      <c r="BH69" s="33">
        <f t="shared" si="52"/>
        <v>0</v>
      </c>
      <c r="BI69" s="33">
        <f t="shared" si="52"/>
        <v>0</v>
      </c>
      <c r="BJ69" s="33">
        <f t="shared" si="52"/>
        <v>3.44</v>
      </c>
      <c r="BK69" s="33">
        <f t="shared" si="52"/>
        <v>52.16</v>
      </c>
      <c r="BL69" s="33">
        <f t="shared" si="52"/>
        <v>0</v>
      </c>
      <c r="BM69" s="33">
        <f t="shared" si="52"/>
        <v>0</v>
      </c>
      <c r="BN69" s="33">
        <f t="shared" si="52"/>
        <v>0.08</v>
      </c>
      <c r="BO69" s="33">
        <f t="shared" ref="BO69:CT69" si="53">ROUND(BO10*2*$A$61,2)</f>
        <v>0</v>
      </c>
      <c r="BP69" s="33">
        <f t="shared" si="53"/>
        <v>0</v>
      </c>
      <c r="BQ69" s="33">
        <f t="shared" si="53"/>
        <v>0</v>
      </c>
      <c r="BR69" s="33">
        <f t="shared" si="53"/>
        <v>0</v>
      </c>
      <c r="BS69" s="33">
        <f t="shared" si="53"/>
        <v>0.08</v>
      </c>
      <c r="BT69" s="33">
        <f t="shared" si="53"/>
        <v>0</v>
      </c>
      <c r="BU69" s="33">
        <f t="shared" si="53"/>
        <v>0</v>
      </c>
      <c r="BV69" s="33">
        <f t="shared" si="53"/>
        <v>0</v>
      </c>
      <c r="BW69" s="33">
        <f t="shared" si="53"/>
        <v>0</v>
      </c>
      <c r="BX69" s="33">
        <f t="shared" si="53"/>
        <v>0</v>
      </c>
      <c r="BY69" s="33">
        <f t="shared" si="53"/>
        <v>0.08</v>
      </c>
      <c r="BZ69" s="33">
        <f t="shared" si="53"/>
        <v>0</v>
      </c>
      <c r="CA69" s="33">
        <f t="shared" si="53"/>
        <v>0</v>
      </c>
      <c r="CB69" s="33">
        <f t="shared" si="53"/>
        <v>11.92</v>
      </c>
      <c r="CC69" s="33">
        <f t="shared" si="53"/>
        <v>0</v>
      </c>
      <c r="CD69" s="33">
        <f t="shared" si="53"/>
        <v>0</v>
      </c>
      <c r="CE69" s="33">
        <f t="shared" si="53"/>
        <v>0</v>
      </c>
      <c r="CF69" s="33">
        <f t="shared" si="53"/>
        <v>0</v>
      </c>
      <c r="CG69" s="33">
        <f t="shared" si="53"/>
        <v>0</v>
      </c>
      <c r="CH69" s="33">
        <f t="shared" si="53"/>
        <v>0</v>
      </c>
      <c r="CI69" s="33">
        <f t="shared" si="53"/>
        <v>0</v>
      </c>
      <c r="CJ69" s="33">
        <f t="shared" si="53"/>
        <v>0</v>
      </c>
      <c r="CK69" s="33">
        <f t="shared" si="53"/>
        <v>2</v>
      </c>
      <c r="CL69" s="33">
        <f t="shared" si="53"/>
        <v>0</v>
      </c>
      <c r="CM69" s="33">
        <f t="shared" si="53"/>
        <v>1.1200000000000001</v>
      </c>
      <c r="CN69" s="33">
        <f t="shared" si="53"/>
        <v>16.32</v>
      </c>
      <c r="CO69" s="33">
        <f t="shared" si="53"/>
        <v>4.6399999999999997</v>
      </c>
      <c r="CP69" s="33">
        <f t="shared" si="53"/>
        <v>0.8</v>
      </c>
      <c r="CQ69" s="33">
        <f t="shared" si="53"/>
        <v>0</v>
      </c>
      <c r="CR69" s="33">
        <f t="shared" si="53"/>
        <v>0</v>
      </c>
      <c r="CS69" s="33">
        <f t="shared" si="53"/>
        <v>0</v>
      </c>
      <c r="CT69" s="33">
        <f t="shared" si="53"/>
        <v>0</v>
      </c>
      <c r="CU69" s="33">
        <f t="shared" ref="CU69:DZ69" si="54">ROUND(CU10*2*$A$61,2)</f>
        <v>0</v>
      </c>
      <c r="CV69" s="33">
        <f t="shared" si="54"/>
        <v>0</v>
      </c>
      <c r="CW69" s="33">
        <f t="shared" si="54"/>
        <v>0</v>
      </c>
      <c r="CX69" s="33">
        <f t="shared" si="54"/>
        <v>0</v>
      </c>
      <c r="CY69" s="33">
        <f t="shared" si="54"/>
        <v>0</v>
      </c>
      <c r="CZ69" s="33">
        <f t="shared" si="54"/>
        <v>0.16</v>
      </c>
      <c r="DA69" s="33">
        <f t="shared" si="54"/>
        <v>0</v>
      </c>
      <c r="DB69" s="33">
        <f t="shared" si="54"/>
        <v>0</v>
      </c>
      <c r="DC69" s="33">
        <f t="shared" si="54"/>
        <v>0</v>
      </c>
      <c r="DD69" s="33">
        <f t="shared" si="54"/>
        <v>0</v>
      </c>
      <c r="DE69" s="33">
        <f t="shared" si="54"/>
        <v>0</v>
      </c>
      <c r="DF69" s="33">
        <f t="shared" si="54"/>
        <v>3.76</v>
      </c>
      <c r="DG69" s="33">
        <f t="shared" si="54"/>
        <v>0</v>
      </c>
      <c r="DH69" s="33">
        <f t="shared" si="54"/>
        <v>0</v>
      </c>
      <c r="DI69" s="33">
        <f t="shared" si="54"/>
        <v>0.08</v>
      </c>
      <c r="DJ69" s="33">
        <f t="shared" si="54"/>
        <v>0</v>
      </c>
      <c r="DK69" s="33">
        <f t="shared" si="54"/>
        <v>0</v>
      </c>
      <c r="DL69" s="33">
        <f t="shared" si="54"/>
        <v>0.08</v>
      </c>
      <c r="DM69" s="33">
        <f t="shared" si="54"/>
        <v>0</v>
      </c>
      <c r="DN69" s="33">
        <f t="shared" si="54"/>
        <v>0</v>
      </c>
      <c r="DO69" s="33">
        <f t="shared" si="54"/>
        <v>0</v>
      </c>
      <c r="DP69" s="33">
        <f t="shared" si="54"/>
        <v>0</v>
      </c>
      <c r="DQ69" s="33">
        <f t="shared" si="54"/>
        <v>0</v>
      </c>
      <c r="DR69" s="33">
        <f t="shared" si="54"/>
        <v>0.08</v>
      </c>
      <c r="DS69" s="33">
        <f t="shared" si="54"/>
        <v>0</v>
      </c>
      <c r="DT69" s="33">
        <f t="shared" si="54"/>
        <v>0</v>
      </c>
      <c r="DU69" s="33">
        <f t="shared" si="54"/>
        <v>0</v>
      </c>
      <c r="DV69" s="33">
        <f t="shared" si="54"/>
        <v>0</v>
      </c>
      <c r="DW69" s="33">
        <f t="shared" si="54"/>
        <v>0</v>
      </c>
      <c r="DX69" s="33">
        <f t="shared" si="54"/>
        <v>0</v>
      </c>
      <c r="DY69" s="33">
        <f t="shared" si="54"/>
        <v>0</v>
      </c>
      <c r="DZ69" s="33">
        <f t="shared" si="54"/>
        <v>0</v>
      </c>
      <c r="EA69" s="33">
        <f t="shared" ref="EA69:FF69" si="55">ROUND(EA10*2*$A$61,2)</f>
        <v>0</v>
      </c>
      <c r="EB69" s="33">
        <f t="shared" si="55"/>
        <v>0</v>
      </c>
      <c r="EC69" s="33">
        <f t="shared" si="55"/>
        <v>0</v>
      </c>
      <c r="ED69" s="33">
        <f t="shared" si="55"/>
        <v>0</v>
      </c>
      <c r="EE69" s="33">
        <f t="shared" si="55"/>
        <v>0</v>
      </c>
      <c r="EF69" s="33">
        <f t="shared" si="55"/>
        <v>0</v>
      </c>
      <c r="EG69" s="33">
        <f t="shared" si="55"/>
        <v>0</v>
      </c>
      <c r="EH69" s="33">
        <f t="shared" si="55"/>
        <v>0</v>
      </c>
      <c r="EI69" s="33">
        <f t="shared" si="55"/>
        <v>0</v>
      </c>
      <c r="EJ69" s="33">
        <f t="shared" si="55"/>
        <v>0</v>
      </c>
      <c r="EK69" s="33">
        <f t="shared" si="55"/>
        <v>0</v>
      </c>
      <c r="EL69" s="33">
        <f t="shared" si="55"/>
        <v>0</v>
      </c>
      <c r="EM69" s="33">
        <f t="shared" si="55"/>
        <v>0</v>
      </c>
      <c r="EN69" s="33">
        <f t="shared" si="55"/>
        <v>0</v>
      </c>
      <c r="EO69" s="33">
        <f t="shared" si="55"/>
        <v>0</v>
      </c>
      <c r="EP69" s="33">
        <f t="shared" si="55"/>
        <v>0</v>
      </c>
      <c r="EQ69" s="33">
        <f t="shared" si="55"/>
        <v>0.16</v>
      </c>
      <c r="ER69" s="33">
        <f t="shared" si="55"/>
        <v>0</v>
      </c>
      <c r="ES69" s="33">
        <f t="shared" si="55"/>
        <v>1.52</v>
      </c>
      <c r="ET69" s="33">
        <f t="shared" si="55"/>
        <v>0</v>
      </c>
      <c r="EU69" s="33">
        <f t="shared" si="55"/>
        <v>0</v>
      </c>
      <c r="EV69" s="33">
        <f t="shared" si="55"/>
        <v>0</v>
      </c>
      <c r="EW69" s="33">
        <f t="shared" si="55"/>
        <v>0</v>
      </c>
      <c r="EX69" s="33">
        <f t="shared" si="55"/>
        <v>0</v>
      </c>
      <c r="EY69" s="33">
        <f t="shared" si="55"/>
        <v>0</v>
      </c>
      <c r="EZ69" s="33">
        <f t="shared" si="55"/>
        <v>0</v>
      </c>
      <c r="FA69" s="33">
        <f t="shared" si="55"/>
        <v>0</v>
      </c>
      <c r="FB69" s="33">
        <f t="shared" si="55"/>
        <v>0</v>
      </c>
      <c r="FC69" s="33">
        <f t="shared" si="55"/>
        <v>0.88</v>
      </c>
      <c r="FD69" s="33">
        <f t="shared" si="55"/>
        <v>0</v>
      </c>
      <c r="FE69" s="33">
        <f t="shared" si="55"/>
        <v>0</v>
      </c>
      <c r="FF69" s="33">
        <f t="shared" si="55"/>
        <v>0</v>
      </c>
      <c r="FG69" s="33">
        <f t="shared" ref="FG69:FX69" si="56">ROUND(FG10*2*$A$61,2)</f>
        <v>0</v>
      </c>
      <c r="FH69" s="33">
        <f t="shared" si="56"/>
        <v>0</v>
      </c>
      <c r="FI69" s="33">
        <f t="shared" si="56"/>
        <v>0</v>
      </c>
      <c r="FJ69" s="33">
        <f t="shared" si="56"/>
        <v>0</v>
      </c>
      <c r="FK69" s="33">
        <f t="shared" si="56"/>
        <v>0</v>
      </c>
      <c r="FL69" s="33">
        <f t="shared" si="56"/>
        <v>0.96</v>
      </c>
      <c r="FM69" s="33">
        <f t="shared" si="56"/>
        <v>0</v>
      </c>
      <c r="FN69" s="33">
        <f t="shared" si="56"/>
        <v>1.84</v>
      </c>
      <c r="FO69" s="33">
        <f t="shared" si="56"/>
        <v>0.16</v>
      </c>
      <c r="FP69" s="33">
        <f t="shared" si="56"/>
        <v>0</v>
      </c>
      <c r="FQ69" s="33">
        <f t="shared" si="56"/>
        <v>0</v>
      </c>
      <c r="FR69" s="33">
        <f t="shared" si="56"/>
        <v>0</v>
      </c>
      <c r="FS69" s="33">
        <f t="shared" si="56"/>
        <v>0</v>
      </c>
      <c r="FT69" s="33">
        <f t="shared" si="56"/>
        <v>0</v>
      </c>
      <c r="FU69" s="33">
        <f t="shared" si="56"/>
        <v>0</v>
      </c>
      <c r="FV69" s="33">
        <f t="shared" si="56"/>
        <v>0</v>
      </c>
      <c r="FW69" s="33">
        <f t="shared" si="56"/>
        <v>0</v>
      </c>
      <c r="FX69" s="33">
        <f t="shared" si="56"/>
        <v>0</v>
      </c>
      <c r="FY69" s="2"/>
      <c r="FZ69" s="2">
        <f>SUM(C69:FX69)</f>
        <v>182.16000000000005</v>
      </c>
      <c r="GA69" s="15"/>
      <c r="GB69" s="14"/>
      <c r="GC69" s="14"/>
      <c r="GD69" s="14"/>
      <c r="GE69" s="14"/>
      <c r="GF69" s="2"/>
      <c r="GG69" s="2"/>
      <c r="GH69" s="12"/>
      <c r="GI69" s="126"/>
      <c r="GJ69" s="126"/>
      <c r="GK69" s="126"/>
      <c r="GL69" s="126"/>
      <c r="GM69" s="126"/>
      <c r="GN69" s="131"/>
      <c r="GO69" s="131"/>
    </row>
    <row r="70" spans="1:197" x14ac:dyDescent="0.35">
      <c r="A70" s="112" t="s">
        <v>480</v>
      </c>
      <c r="B70" s="113" t="s">
        <v>689</v>
      </c>
      <c r="C70" s="15">
        <f>C30+C36</f>
        <v>0</v>
      </c>
      <c r="D70" s="15">
        <f t="shared" ref="D70:BO70" si="57">D30+D36</f>
        <v>4639.8999999999996</v>
      </c>
      <c r="E70" s="15">
        <f t="shared" si="57"/>
        <v>662.7</v>
      </c>
      <c r="F70" s="15">
        <f t="shared" si="57"/>
        <v>929.3</v>
      </c>
      <c r="G70" s="15">
        <f t="shared" si="57"/>
        <v>0</v>
      </c>
      <c r="H70" s="15">
        <f t="shared" si="57"/>
        <v>0</v>
      </c>
      <c r="I70" s="15">
        <f t="shared" si="57"/>
        <v>748</v>
      </c>
      <c r="J70" s="15">
        <f t="shared" si="57"/>
        <v>0</v>
      </c>
      <c r="K70" s="15">
        <f t="shared" si="57"/>
        <v>0</v>
      </c>
      <c r="L70" s="15">
        <f t="shared" si="57"/>
        <v>0</v>
      </c>
      <c r="M70" s="15">
        <f t="shared" si="57"/>
        <v>0</v>
      </c>
      <c r="N70" s="15">
        <f t="shared" si="57"/>
        <v>90</v>
      </c>
      <c r="O70" s="15">
        <f t="shared" si="57"/>
        <v>0</v>
      </c>
      <c r="P70" s="15">
        <f t="shared" si="57"/>
        <v>0</v>
      </c>
      <c r="Q70" s="15">
        <f t="shared" si="57"/>
        <v>1949.1</v>
      </c>
      <c r="R70" s="15">
        <f t="shared" si="57"/>
        <v>0</v>
      </c>
      <c r="S70" s="15">
        <f t="shared" si="57"/>
        <v>0</v>
      </c>
      <c r="T70" s="15">
        <f t="shared" si="57"/>
        <v>0</v>
      </c>
      <c r="U70" s="15">
        <f t="shared" si="57"/>
        <v>0</v>
      </c>
      <c r="V70" s="15">
        <f t="shared" si="57"/>
        <v>0</v>
      </c>
      <c r="W70" s="15">
        <f t="shared" si="57"/>
        <v>0</v>
      </c>
      <c r="X70" s="15">
        <f t="shared" si="57"/>
        <v>0</v>
      </c>
      <c r="Y70" s="15">
        <f t="shared" si="57"/>
        <v>0</v>
      </c>
      <c r="Z70" s="15">
        <f t="shared" si="57"/>
        <v>0</v>
      </c>
      <c r="AA70" s="15">
        <f t="shared" si="57"/>
        <v>0</v>
      </c>
      <c r="AB70" s="15">
        <f t="shared" si="57"/>
        <v>0</v>
      </c>
      <c r="AC70" s="15">
        <f t="shared" si="57"/>
        <v>0</v>
      </c>
      <c r="AD70" s="15">
        <f t="shared" si="57"/>
        <v>154</v>
      </c>
      <c r="AE70" s="15">
        <f t="shared" si="57"/>
        <v>0</v>
      </c>
      <c r="AF70" s="15">
        <f t="shared" si="57"/>
        <v>0</v>
      </c>
      <c r="AG70" s="15">
        <f t="shared" si="57"/>
        <v>0</v>
      </c>
      <c r="AH70" s="15">
        <f t="shared" si="57"/>
        <v>0</v>
      </c>
      <c r="AI70" s="15">
        <f t="shared" si="57"/>
        <v>0</v>
      </c>
      <c r="AJ70" s="15">
        <f t="shared" si="57"/>
        <v>0</v>
      </c>
      <c r="AK70" s="15">
        <f t="shared" si="57"/>
        <v>0</v>
      </c>
      <c r="AL70" s="15">
        <f t="shared" si="57"/>
        <v>0</v>
      </c>
      <c r="AM70" s="15">
        <f t="shared" si="57"/>
        <v>0</v>
      </c>
      <c r="AN70" s="15">
        <f t="shared" si="57"/>
        <v>0</v>
      </c>
      <c r="AO70" s="15">
        <f t="shared" si="57"/>
        <v>0</v>
      </c>
      <c r="AP70" s="15">
        <f t="shared" si="57"/>
        <v>0</v>
      </c>
      <c r="AQ70" s="15">
        <f t="shared" si="57"/>
        <v>0</v>
      </c>
      <c r="AR70" s="15">
        <f t="shared" si="57"/>
        <v>2007.3</v>
      </c>
      <c r="AS70" s="15">
        <f t="shared" si="57"/>
        <v>300.3</v>
      </c>
      <c r="AT70" s="15">
        <f t="shared" si="57"/>
        <v>0</v>
      </c>
      <c r="AU70" s="15">
        <f t="shared" si="57"/>
        <v>0</v>
      </c>
      <c r="AV70" s="15">
        <f t="shared" si="57"/>
        <v>0</v>
      </c>
      <c r="AW70" s="15">
        <f t="shared" si="57"/>
        <v>0</v>
      </c>
      <c r="AX70" s="15">
        <f t="shared" si="57"/>
        <v>0</v>
      </c>
      <c r="AY70" s="15">
        <f t="shared" si="57"/>
        <v>0</v>
      </c>
      <c r="AZ70" s="15">
        <f t="shared" si="57"/>
        <v>0</v>
      </c>
      <c r="BA70" s="15">
        <f t="shared" si="57"/>
        <v>0</v>
      </c>
      <c r="BB70" s="15">
        <f t="shared" si="57"/>
        <v>0</v>
      </c>
      <c r="BC70" s="15">
        <f t="shared" si="57"/>
        <v>2953.8</v>
      </c>
      <c r="BD70" s="15">
        <f t="shared" si="57"/>
        <v>0</v>
      </c>
      <c r="BE70" s="15">
        <f t="shared" si="57"/>
        <v>0</v>
      </c>
      <c r="BF70" s="15">
        <f t="shared" si="57"/>
        <v>0</v>
      </c>
      <c r="BG70" s="15">
        <f t="shared" si="57"/>
        <v>0</v>
      </c>
      <c r="BH70" s="15">
        <f t="shared" si="57"/>
        <v>0</v>
      </c>
      <c r="BI70" s="15">
        <f t="shared" si="57"/>
        <v>0</v>
      </c>
      <c r="BJ70" s="15">
        <f t="shared" si="57"/>
        <v>0</v>
      </c>
      <c r="BK70" s="15">
        <f t="shared" si="57"/>
        <v>0</v>
      </c>
      <c r="BL70" s="15">
        <f t="shared" si="57"/>
        <v>0</v>
      </c>
      <c r="BM70" s="15">
        <f t="shared" si="57"/>
        <v>0</v>
      </c>
      <c r="BN70" s="15">
        <f t="shared" si="57"/>
        <v>0</v>
      </c>
      <c r="BO70" s="15">
        <f t="shared" si="57"/>
        <v>0</v>
      </c>
      <c r="BP70" s="15">
        <f t="shared" ref="BP70:EA70" si="58">BP30+BP36</f>
        <v>0</v>
      </c>
      <c r="BQ70" s="15">
        <f t="shared" si="58"/>
        <v>237.5</v>
      </c>
      <c r="BR70" s="15">
        <f t="shared" si="58"/>
        <v>0</v>
      </c>
      <c r="BS70" s="15">
        <f t="shared" si="58"/>
        <v>0</v>
      </c>
      <c r="BT70" s="15">
        <f t="shared" si="58"/>
        <v>0</v>
      </c>
      <c r="BU70" s="15">
        <f t="shared" si="58"/>
        <v>0</v>
      </c>
      <c r="BV70" s="15">
        <f t="shared" si="58"/>
        <v>0</v>
      </c>
      <c r="BW70" s="15">
        <f t="shared" si="58"/>
        <v>0</v>
      </c>
      <c r="BX70" s="15">
        <f t="shared" si="58"/>
        <v>0</v>
      </c>
      <c r="BY70" s="15">
        <f t="shared" si="58"/>
        <v>0</v>
      </c>
      <c r="BZ70" s="15">
        <f t="shared" si="58"/>
        <v>0</v>
      </c>
      <c r="CA70" s="15">
        <f t="shared" si="58"/>
        <v>0</v>
      </c>
      <c r="CB70" s="15">
        <f t="shared" si="58"/>
        <v>834.8</v>
      </c>
      <c r="CC70" s="15">
        <f t="shared" si="58"/>
        <v>0</v>
      </c>
      <c r="CD70" s="15">
        <f t="shared" si="58"/>
        <v>0</v>
      </c>
      <c r="CE70" s="15">
        <f t="shared" si="58"/>
        <v>0</v>
      </c>
      <c r="CF70" s="15">
        <f t="shared" si="58"/>
        <v>0</v>
      </c>
      <c r="CG70" s="15">
        <f t="shared" si="58"/>
        <v>0</v>
      </c>
      <c r="CH70" s="15">
        <f t="shared" si="58"/>
        <v>0</v>
      </c>
      <c r="CI70" s="15">
        <f t="shared" si="58"/>
        <v>0</v>
      </c>
      <c r="CJ70" s="15">
        <f t="shared" si="58"/>
        <v>0</v>
      </c>
      <c r="CK70" s="15">
        <f t="shared" si="58"/>
        <v>582.20000000000005</v>
      </c>
      <c r="CL70" s="15">
        <f t="shared" si="58"/>
        <v>0</v>
      </c>
      <c r="CM70" s="15">
        <f t="shared" si="58"/>
        <v>0</v>
      </c>
      <c r="CN70" s="15">
        <f t="shared" si="58"/>
        <v>2311.4</v>
      </c>
      <c r="CO70" s="15">
        <f t="shared" si="58"/>
        <v>0</v>
      </c>
      <c r="CP70" s="15">
        <f t="shared" si="58"/>
        <v>0</v>
      </c>
      <c r="CQ70" s="15">
        <f t="shared" si="58"/>
        <v>0</v>
      </c>
      <c r="CR70" s="15">
        <f t="shared" si="58"/>
        <v>0</v>
      </c>
      <c r="CS70" s="15">
        <f t="shared" si="58"/>
        <v>0</v>
      </c>
      <c r="CT70" s="15">
        <f t="shared" si="58"/>
        <v>0</v>
      </c>
      <c r="CU70" s="15">
        <f t="shared" si="58"/>
        <v>0</v>
      </c>
      <c r="CV70" s="15">
        <f t="shared" si="58"/>
        <v>0</v>
      </c>
      <c r="CW70" s="15">
        <f t="shared" si="58"/>
        <v>0</v>
      </c>
      <c r="CX70" s="15">
        <f t="shared" si="58"/>
        <v>0</v>
      </c>
      <c r="CY70" s="15">
        <f t="shared" si="58"/>
        <v>0</v>
      </c>
      <c r="CZ70" s="15">
        <f t="shared" si="58"/>
        <v>0</v>
      </c>
      <c r="DA70" s="15">
        <f t="shared" si="58"/>
        <v>0</v>
      </c>
      <c r="DB70" s="15">
        <f t="shared" si="58"/>
        <v>0</v>
      </c>
      <c r="DC70" s="15">
        <f t="shared" si="58"/>
        <v>0</v>
      </c>
      <c r="DD70" s="15">
        <f t="shared" si="58"/>
        <v>0</v>
      </c>
      <c r="DE70" s="15">
        <f t="shared" si="58"/>
        <v>0</v>
      </c>
      <c r="DF70" s="15">
        <f t="shared" si="58"/>
        <v>1381.8</v>
      </c>
      <c r="DG70" s="15">
        <f t="shared" si="58"/>
        <v>0</v>
      </c>
      <c r="DH70" s="15">
        <f t="shared" si="58"/>
        <v>0</v>
      </c>
      <c r="DI70" s="15">
        <f t="shared" si="58"/>
        <v>75.8</v>
      </c>
      <c r="DJ70" s="15">
        <f t="shared" si="58"/>
        <v>0</v>
      </c>
      <c r="DK70" s="15">
        <f t="shared" si="58"/>
        <v>0</v>
      </c>
      <c r="DL70" s="15">
        <f t="shared" si="58"/>
        <v>0</v>
      </c>
      <c r="DM70" s="15">
        <f t="shared" si="58"/>
        <v>0</v>
      </c>
      <c r="DN70" s="15">
        <f t="shared" si="58"/>
        <v>0</v>
      </c>
      <c r="DO70" s="15">
        <f t="shared" si="58"/>
        <v>0</v>
      </c>
      <c r="DP70" s="15">
        <f t="shared" si="58"/>
        <v>0</v>
      </c>
      <c r="DQ70" s="15">
        <f t="shared" si="58"/>
        <v>0</v>
      </c>
      <c r="DR70" s="15">
        <f t="shared" si="58"/>
        <v>0</v>
      </c>
      <c r="DS70" s="15">
        <f t="shared" si="58"/>
        <v>0</v>
      </c>
      <c r="DT70" s="15">
        <f t="shared" si="58"/>
        <v>0</v>
      </c>
      <c r="DU70" s="15">
        <f t="shared" si="58"/>
        <v>0</v>
      </c>
      <c r="DV70" s="15">
        <f t="shared" si="58"/>
        <v>0</v>
      </c>
      <c r="DW70" s="15">
        <f t="shared" si="58"/>
        <v>0</v>
      </c>
      <c r="DX70" s="15">
        <f t="shared" si="58"/>
        <v>0</v>
      </c>
      <c r="DY70" s="15">
        <f t="shared" si="58"/>
        <v>0</v>
      </c>
      <c r="DZ70" s="15">
        <f t="shared" si="58"/>
        <v>0</v>
      </c>
      <c r="EA70" s="15">
        <f t="shared" si="58"/>
        <v>20</v>
      </c>
      <c r="EB70" s="15">
        <f t="shared" ref="EB70:FX70" si="59">EB30+EB36</f>
        <v>0</v>
      </c>
      <c r="EC70" s="15">
        <f t="shared" si="59"/>
        <v>0</v>
      </c>
      <c r="ED70" s="15">
        <f t="shared" si="59"/>
        <v>0</v>
      </c>
      <c r="EE70" s="15">
        <f t="shared" si="59"/>
        <v>0</v>
      </c>
      <c r="EF70" s="15">
        <f t="shared" si="59"/>
        <v>0</v>
      </c>
      <c r="EG70" s="15">
        <f t="shared" si="59"/>
        <v>0</v>
      </c>
      <c r="EH70" s="15">
        <f t="shared" si="59"/>
        <v>0</v>
      </c>
      <c r="EI70" s="15">
        <f t="shared" si="59"/>
        <v>0</v>
      </c>
      <c r="EJ70" s="15">
        <f t="shared" si="59"/>
        <v>0</v>
      </c>
      <c r="EK70" s="15">
        <f t="shared" si="59"/>
        <v>0</v>
      </c>
      <c r="EL70" s="15">
        <f t="shared" si="59"/>
        <v>0</v>
      </c>
      <c r="EM70" s="15">
        <f t="shared" si="59"/>
        <v>0</v>
      </c>
      <c r="EN70" s="15">
        <f t="shared" si="59"/>
        <v>0</v>
      </c>
      <c r="EO70" s="15">
        <f t="shared" si="59"/>
        <v>0</v>
      </c>
      <c r="EP70" s="15">
        <f t="shared" si="59"/>
        <v>0</v>
      </c>
      <c r="EQ70" s="15">
        <f t="shared" si="59"/>
        <v>103</v>
      </c>
      <c r="ER70" s="15">
        <f t="shared" si="59"/>
        <v>0</v>
      </c>
      <c r="ES70" s="15">
        <f t="shared" si="59"/>
        <v>0</v>
      </c>
      <c r="ET70" s="15">
        <f t="shared" si="59"/>
        <v>0</v>
      </c>
      <c r="EU70" s="15">
        <f t="shared" si="59"/>
        <v>0</v>
      </c>
      <c r="EV70" s="15">
        <f t="shared" si="59"/>
        <v>0</v>
      </c>
      <c r="EW70" s="15">
        <f t="shared" si="59"/>
        <v>0</v>
      </c>
      <c r="EX70" s="15">
        <f t="shared" si="59"/>
        <v>0</v>
      </c>
      <c r="EY70" s="15">
        <f t="shared" si="59"/>
        <v>0</v>
      </c>
      <c r="EZ70" s="15">
        <f t="shared" si="59"/>
        <v>0</v>
      </c>
      <c r="FA70" s="15">
        <f t="shared" si="59"/>
        <v>0</v>
      </c>
      <c r="FB70" s="15">
        <f t="shared" si="59"/>
        <v>0</v>
      </c>
      <c r="FC70" s="15">
        <f t="shared" si="59"/>
        <v>0</v>
      </c>
      <c r="FD70" s="15">
        <f t="shared" si="59"/>
        <v>0</v>
      </c>
      <c r="FE70" s="15">
        <f t="shared" si="59"/>
        <v>0</v>
      </c>
      <c r="FF70" s="15">
        <f t="shared" si="59"/>
        <v>0</v>
      </c>
      <c r="FG70" s="15">
        <f t="shared" si="59"/>
        <v>0</v>
      </c>
      <c r="FH70" s="15">
        <f t="shared" si="59"/>
        <v>0</v>
      </c>
      <c r="FI70" s="15">
        <f t="shared" si="59"/>
        <v>0</v>
      </c>
      <c r="FJ70" s="15">
        <f t="shared" si="59"/>
        <v>0</v>
      </c>
      <c r="FK70" s="15">
        <f t="shared" si="59"/>
        <v>0</v>
      </c>
      <c r="FL70" s="15">
        <f t="shared" si="59"/>
        <v>0</v>
      </c>
      <c r="FM70" s="15">
        <f t="shared" si="59"/>
        <v>0</v>
      </c>
      <c r="FN70" s="15">
        <f t="shared" si="59"/>
        <v>0</v>
      </c>
      <c r="FO70" s="15">
        <f t="shared" si="59"/>
        <v>0</v>
      </c>
      <c r="FP70" s="15">
        <f t="shared" si="59"/>
        <v>0</v>
      </c>
      <c r="FQ70" s="15">
        <f t="shared" si="59"/>
        <v>0</v>
      </c>
      <c r="FR70" s="15">
        <f t="shared" si="59"/>
        <v>0</v>
      </c>
      <c r="FS70" s="15">
        <f t="shared" si="59"/>
        <v>0</v>
      </c>
      <c r="FT70" s="15">
        <f t="shared" si="59"/>
        <v>0</v>
      </c>
      <c r="FU70" s="15">
        <f t="shared" si="59"/>
        <v>0</v>
      </c>
      <c r="FV70" s="15">
        <f t="shared" si="59"/>
        <v>0</v>
      </c>
      <c r="FW70" s="15">
        <f t="shared" si="59"/>
        <v>0</v>
      </c>
      <c r="FX70" s="15">
        <f t="shared" si="59"/>
        <v>0</v>
      </c>
      <c r="FY70" s="15"/>
      <c r="FZ70" s="15">
        <f>SUM(C70:FY70)</f>
        <v>19980.899999999998</v>
      </c>
      <c r="GA70" s="14"/>
      <c r="GB70" s="14"/>
      <c r="GC70" s="14"/>
      <c r="GD70" s="14"/>
      <c r="GE70" s="14"/>
      <c r="GF70" s="14"/>
      <c r="GG70" s="2"/>
      <c r="GH70" s="12"/>
      <c r="GI70" s="126"/>
      <c r="GJ70" s="126"/>
      <c r="GK70" s="126"/>
      <c r="GL70" s="126"/>
      <c r="GM70" s="126"/>
      <c r="GN70" s="131"/>
      <c r="GO70" s="131"/>
    </row>
    <row r="71" spans="1:197" x14ac:dyDescent="0.35">
      <c r="A71" s="112" t="s">
        <v>481</v>
      </c>
      <c r="B71" s="113" t="s">
        <v>1007</v>
      </c>
      <c r="C71" s="15">
        <f t="shared" ref="C71:AH71" si="60">ROUND(C32*2*$A$61,2)</f>
        <v>0</v>
      </c>
      <c r="D71" s="15">
        <f t="shared" si="60"/>
        <v>0</v>
      </c>
      <c r="E71" s="15">
        <f t="shared" si="60"/>
        <v>0</v>
      </c>
      <c r="F71" s="15">
        <f t="shared" si="60"/>
        <v>0</v>
      </c>
      <c r="G71" s="15">
        <f t="shared" si="60"/>
        <v>0</v>
      </c>
      <c r="H71" s="15">
        <f t="shared" si="60"/>
        <v>0</v>
      </c>
      <c r="I71" s="15">
        <f t="shared" si="60"/>
        <v>0</v>
      </c>
      <c r="J71" s="15">
        <f t="shared" si="60"/>
        <v>0</v>
      </c>
      <c r="K71" s="15">
        <f t="shared" si="60"/>
        <v>0</v>
      </c>
      <c r="L71" s="15">
        <f t="shared" si="60"/>
        <v>0</v>
      </c>
      <c r="M71" s="15">
        <f t="shared" si="60"/>
        <v>0</v>
      </c>
      <c r="N71" s="15">
        <f t="shared" si="60"/>
        <v>0</v>
      </c>
      <c r="O71" s="15">
        <f t="shared" si="60"/>
        <v>0</v>
      </c>
      <c r="P71" s="15">
        <f t="shared" si="60"/>
        <v>0</v>
      </c>
      <c r="Q71" s="15">
        <f t="shared" si="60"/>
        <v>0</v>
      </c>
      <c r="R71" s="15">
        <f t="shared" si="60"/>
        <v>0</v>
      </c>
      <c r="S71" s="15">
        <f t="shared" si="60"/>
        <v>0</v>
      </c>
      <c r="T71" s="15">
        <f t="shared" si="60"/>
        <v>0</v>
      </c>
      <c r="U71" s="15">
        <f t="shared" si="60"/>
        <v>0</v>
      </c>
      <c r="V71" s="15">
        <f t="shared" si="60"/>
        <v>0</v>
      </c>
      <c r="W71" s="15">
        <f t="shared" si="60"/>
        <v>0</v>
      </c>
      <c r="X71" s="15">
        <f t="shared" si="60"/>
        <v>0</v>
      </c>
      <c r="Y71" s="15">
        <f t="shared" si="60"/>
        <v>0</v>
      </c>
      <c r="Z71" s="15">
        <f t="shared" si="60"/>
        <v>0</v>
      </c>
      <c r="AA71" s="15">
        <f t="shared" si="60"/>
        <v>0</v>
      </c>
      <c r="AB71" s="15">
        <f t="shared" si="60"/>
        <v>0</v>
      </c>
      <c r="AC71" s="15">
        <f t="shared" si="60"/>
        <v>0</v>
      </c>
      <c r="AD71" s="15">
        <f t="shared" si="60"/>
        <v>0</v>
      </c>
      <c r="AE71" s="15">
        <f t="shared" si="60"/>
        <v>0</v>
      </c>
      <c r="AF71" s="15">
        <f t="shared" si="60"/>
        <v>0</v>
      </c>
      <c r="AG71" s="15">
        <f t="shared" si="60"/>
        <v>0</v>
      </c>
      <c r="AH71" s="15">
        <f t="shared" si="60"/>
        <v>0</v>
      </c>
      <c r="AI71" s="15">
        <f t="shared" ref="AI71:BN71" si="61">ROUND(AI32*2*$A$61,2)</f>
        <v>0</v>
      </c>
      <c r="AJ71" s="15">
        <f t="shared" si="61"/>
        <v>0</v>
      </c>
      <c r="AK71" s="15">
        <f t="shared" si="61"/>
        <v>0</v>
      </c>
      <c r="AL71" s="15">
        <f t="shared" si="61"/>
        <v>0</v>
      </c>
      <c r="AM71" s="15">
        <f t="shared" si="61"/>
        <v>0</v>
      </c>
      <c r="AN71" s="15">
        <f t="shared" si="61"/>
        <v>0</v>
      </c>
      <c r="AO71" s="15">
        <f t="shared" si="61"/>
        <v>0</v>
      </c>
      <c r="AP71" s="15">
        <f t="shared" si="61"/>
        <v>0</v>
      </c>
      <c r="AQ71" s="15">
        <f t="shared" si="61"/>
        <v>0</v>
      </c>
      <c r="AR71" s="15">
        <f t="shared" si="61"/>
        <v>0</v>
      </c>
      <c r="AS71" s="15">
        <f t="shared" si="61"/>
        <v>0</v>
      </c>
      <c r="AT71" s="15">
        <f t="shared" si="61"/>
        <v>0</v>
      </c>
      <c r="AU71" s="15">
        <f t="shared" si="61"/>
        <v>0</v>
      </c>
      <c r="AV71" s="15">
        <f t="shared" si="61"/>
        <v>0</v>
      </c>
      <c r="AW71" s="15">
        <f t="shared" si="61"/>
        <v>0</v>
      </c>
      <c r="AX71" s="15">
        <f t="shared" si="61"/>
        <v>0</v>
      </c>
      <c r="AY71" s="15">
        <f t="shared" si="61"/>
        <v>0</v>
      </c>
      <c r="AZ71" s="15">
        <f t="shared" si="61"/>
        <v>0</v>
      </c>
      <c r="BA71" s="15">
        <f t="shared" si="61"/>
        <v>0</v>
      </c>
      <c r="BB71" s="15">
        <f t="shared" si="61"/>
        <v>0</v>
      </c>
      <c r="BC71" s="15">
        <f t="shared" si="61"/>
        <v>0</v>
      </c>
      <c r="BD71" s="15">
        <f t="shared" si="61"/>
        <v>0</v>
      </c>
      <c r="BE71" s="15">
        <f t="shared" si="61"/>
        <v>0</v>
      </c>
      <c r="BF71" s="15">
        <f t="shared" si="61"/>
        <v>0</v>
      </c>
      <c r="BG71" s="15">
        <f t="shared" si="61"/>
        <v>0</v>
      </c>
      <c r="BH71" s="15">
        <f t="shared" si="61"/>
        <v>0</v>
      </c>
      <c r="BI71" s="15">
        <f t="shared" si="61"/>
        <v>0</v>
      </c>
      <c r="BJ71" s="15">
        <f t="shared" si="61"/>
        <v>0</v>
      </c>
      <c r="BK71" s="15">
        <f t="shared" si="61"/>
        <v>0</v>
      </c>
      <c r="BL71" s="15">
        <f t="shared" si="61"/>
        <v>0</v>
      </c>
      <c r="BM71" s="15">
        <f t="shared" si="61"/>
        <v>0</v>
      </c>
      <c r="BN71" s="15">
        <f t="shared" si="61"/>
        <v>0</v>
      </c>
      <c r="BO71" s="15">
        <f t="shared" ref="BO71:CT71" si="62">ROUND(BO32*2*$A$61,2)</f>
        <v>0</v>
      </c>
      <c r="BP71" s="15">
        <f t="shared" si="62"/>
        <v>0</v>
      </c>
      <c r="BQ71" s="15">
        <f t="shared" si="62"/>
        <v>0</v>
      </c>
      <c r="BR71" s="15">
        <f t="shared" si="62"/>
        <v>0</v>
      </c>
      <c r="BS71" s="15">
        <f t="shared" si="62"/>
        <v>0</v>
      </c>
      <c r="BT71" s="15">
        <f t="shared" si="62"/>
        <v>0</v>
      </c>
      <c r="BU71" s="15">
        <f t="shared" si="62"/>
        <v>0</v>
      </c>
      <c r="BV71" s="15">
        <f t="shared" si="62"/>
        <v>0</v>
      </c>
      <c r="BW71" s="15">
        <f t="shared" si="62"/>
        <v>0</v>
      </c>
      <c r="BX71" s="15">
        <f t="shared" si="62"/>
        <v>0</v>
      </c>
      <c r="BY71" s="15">
        <f t="shared" si="62"/>
        <v>0</v>
      </c>
      <c r="BZ71" s="15">
        <f t="shared" si="62"/>
        <v>0</v>
      </c>
      <c r="CA71" s="15">
        <f t="shared" si="62"/>
        <v>0</v>
      </c>
      <c r="CB71" s="15">
        <f t="shared" si="62"/>
        <v>0</v>
      </c>
      <c r="CC71" s="15">
        <f t="shared" si="62"/>
        <v>0</v>
      </c>
      <c r="CD71" s="15">
        <f t="shared" si="62"/>
        <v>0</v>
      </c>
      <c r="CE71" s="15">
        <f t="shared" si="62"/>
        <v>0</v>
      </c>
      <c r="CF71" s="15">
        <f t="shared" si="62"/>
        <v>0</v>
      </c>
      <c r="CG71" s="15">
        <f t="shared" si="62"/>
        <v>0</v>
      </c>
      <c r="CH71" s="15">
        <f t="shared" si="62"/>
        <v>0</v>
      </c>
      <c r="CI71" s="15">
        <f t="shared" si="62"/>
        <v>0</v>
      </c>
      <c r="CJ71" s="15">
        <f t="shared" si="62"/>
        <v>0</v>
      </c>
      <c r="CK71" s="15">
        <f t="shared" si="62"/>
        <v>0</v>
      </c>
      <c r="CL71" s="15">
        <f t="shared" si="62"/>
        <v>0</v>
      </c>
      <c r="CM71" s="15">
        <f t="shared" si="62"/>
        <v>0</v>
      </c>
      <c r="CN71" s="15">
        <f t="shared" si="62"/>
        <v>0</v>
      </c>
      <c r="CO71" s="15">
        <f t="shared" si="62"/>
        <v>0</v>
      </c>
      <c r="CP71" s="15">
        <f t="shared" si="62"/>
        <v>0</v>
      </c>
      <c r="CQ71" s="15">
        <f t="shared" si="62"/>
        <v>0</v>
      </c>
      <c r="CR71" s="15">
        <f t="shared" si="62"/>
        <v>0</v>
      </c>
      <c r="CS71" s="15">
        <f t="shared" si="62"/>
        <v>0</v>
      </c>
      <c r="CT71" s="15">
        <f t="shared" si="62"/>
        <v>0</v>
      </c>
      <c r="CU71" s="15">
        <f t="shared" ref="CU71:DZ71" si="63">ROUND(CU32*2*$A$61,2)</f>
        <v>0</v>
      </c>
      <c r="CV71" s="15">
        <f t="shared" si="63"/>
        <v>0</v>
      </c>
      <c r="CW71" s="15">
        <f t="shared" si="63"/>
        <v>0</v>
      </c>
      <c r="CX71" s="15">
        <f t="shared" si="63"/>
        <v>0</v>
      </c>
      <c r="CY71" s="15">
        <f t="shared" si="63"/>
        <v>0</v>
      </c>
      <c r="CZ71" s="15">
        <f t="shared" si="63"/>
        <v>0</v>
      </c>
      <c r="DA71" s="15">
        <f t="shared" si="63"/>
        <v>0</v>
      </c>
      <c r="DB71" s="15">
        <f t="shared" si="63"/>
        <v>0</v>
      </c>
      <c r="DC71" s="15">
        <f t="shared" si="63"/>
        <v>0</v>
      </c>
      <c r="DD71" s="15">
        <f t="shared" si="63"/>
        <v>0</v>
      </c>
      <c r="DE71" s="15">
        <f t="shared" si="63"/>
        <v>0</v>
      </c>
      <c r="DF71" s="15">
        <f t="shared" si="63"/>
        <v>0</v>
      </c>
      <c r="DG71" s="15">
        <f t="shared" si="63"/>
        <v>0</v>
      </c>
      <c r="DH71" s="15">
        <f t="shared" si="63"/>
        <v>0</v>
      </c>
      <c r="DI71" s="15">
        <f t="shared" si="63"/>
        <v>0</v>
      </c>
      <c r="DJ71" s="15">
        <f t="shared" si="63"/>
        <v>0</v>
      </c>
      <c r="DK71" s="15">
        <f t="shared" si="63"/>
        <v>0</v>
      </c>
      <c r="DL71" s="15">
        <f t="shared" si="63"/>
        <v>0</v>
      </c>
      <c r="DM71" s="15">
        <f t="shared" si="63"/>
        <v>0</v>
      </c>
      <c r="DN71" s="15">
        <f t="shared" si="63"/>
        <v>0</v>
      </c>
      <c r="DO71" s="15">
        <f t="shared" si="63"/>
        <v>0</v>
      </c>
      <c r="DP71" s="15">
        <f t="shared" si="63"/>
        <v>0</v>
      </c>
      <c r="DQ71" s="15">
        <f t="shared" si="63"/>
        <v>0</v>
      </c>
      <c r="DR71" s="15">
        <f t="shared" si="63"/>
        <v>0</v>
      </c>
      <c r="DS71" s="15">
        <f t="shared" si="63"/>
        <v>0</v>
      </c>
      <c r="DT71" s="15">
        <f t="shared" si="63"/>
        <v>0</v>
      </c>
      <c r="DU71" s="15">
        <f t="shared" si="63"/>
        <v>0</v>
      </c>
      <c r="DV71" s="15">
        <f t="shared" si="63"/>
        <v>0</v>
      </c>
      <c r="DW71" s="15">
        <f t="shared" si="63"/>
        <v>0</v>
      </c>
      <c r="DX71" s="15">
        <f t="shared" si="63"/>
        <v>0</v>
      </c>
      <c r="DY71" s="15">
        <f t="shared" si="63"/>
        <v>0</v>
      </c>
      <c r="DZ71" s="15">
        <f t="shared" si="63"/>
        <v>0</v>
      </c>
      <c r="EA71" s="15">
        <f t="shared" ref="EA71:FF71" si="64">ROUND(EA32*2*$A$61,2)</f>
        <v>0</v>
      </c>
      <c r="EB71" s="15">
        <f t="shared" si="64"/>
        <v>0</v>
      </c>
      <c r="EC71" s="15">
        <f t="shared" si="64"/>
        <v>0</v>
      </c>
      <c r="ED71" s="15">
        <f t="shared" si="64"/>
        <v>0</v>
      </c>
      <c r="EE71" s="15">
        <f t="shared" si="64"/>
        <v>0</v>
      </c>
      <c r="EF71" s="15">
        <f t="shared" si="64"/>
        <v>0</v>
      </c>
      <c r="EG71" s="15">
        <f t="shared" si="64"/>
        <v>0</v>
      </c>
      <c r="EH71" s="15">
        <f t="shared" si="64"/>
        <v>0</v>
      </c>
      <c r="EI71" s="15">
        <f t="shared" si="64"/>
        <v>0</v>
      </c>
      <c r="EJ71" s="15">
        <f t="shared" si="64"/>
        <v>0</v>
      </c>
      <c r="EK71" s="15">
        <f t="shared" si="64"/>
        <v>0</v>
      </c>
      <c r="EL71" s="15">
        <f t="shared" si="64"/>
        <v>0</v>
      </c>
      <c r="EM71" s="15">
        <f t="shared" si="64"/>
        <v>0</v>
      </c>
      <c r="EN71" s="15">
        <f t="shared" si="64"/>
        <v>0</v>
      </c>
      <c r="EO71" s="15">
        <f t="shared" si="64"/>
        <v>0</v>
      </c>
      <c r="EP71" s="15">
        <f t="shared" si="64"/>
        <v>0</v>
      </c>
      <c r="EQ71" s="15">
        <f t="shared" si="64"/>
        <v>0</v>
      </c>
      <c r="ER71" s="15">
        <f t="shared" si="64"/>
        <v>0</v>
      </c>
      <c r="ES71" s="15">
        <f t="shared" si="64"/>
        <v>0</v>
      </c>
      <c r="ET71" s="15">
        <f t="shared" si="64"/>
        <v>0</v>
      </c>
      <c r="EU71" s="15">
        <f t="shared" si="64"/>
        <v>0</v>
      </c>
      <c r="EV71" s="15">
        <f t="shared" si="64"/>
        <v>0</v>
      </c>
      <c r="EW71" s="15">
        <f t="shared" si="64"/>
        <v>0</v>
      </c>
      <c r="EX71" s="15">
        <f t="shared" si="64"/>
        <v>0</v>
      </c>
      <c r="EY71" s="15">
        <f t="shared" si="64"/>
        <v>0</v>
      </c>
      <c r="EZ71" s="15">
        <f t="shared" si="64"/>
        <v>0</v>
      </c>
      <c r="FA71" s="15">
        <f t="shared" si="64"/>
        <v>0</v>
      </c>
      <c r="FB71" s="15">
        <f t="shared" si="64"/>
        <v>0</v>
      </c>
      <c r="FC71" s="15">
        <f t="shared" si="64"/>
        <v>0</v>
      </c>
      <c r="FD71" s="15">
        <f t="shared" si="64"/>
        <v>0</v>
      </c>
      <c r="FE71" s="15">
        <f t="shared" si="64"/>
        <v>0</v>
      </c>
      <c r="FF71" s="15">
        <f t="shared" si="64"/>
        <v>0</v>
      </c>
      <c r="FG71" s="15">
        <f t="shared" ref="FG71:FX71" si="65">ROUND(FG32*2*$A$61,2)</f>
        <v>0</v>
      </c>
      <c r="FH71" s="15">
        <f t="shared" si="65"/>
        <v>0</v>
      </c>
      <c r="FI71" s="15">
        <f t="shared" si="65"/>
        <v>0</v>
      </c>
      <c r="FJ71" s="15">
        <f t="shared" si="65"/>
        <v>0</v>
      </c>
      <c r="FK71" s="15">
        <f t="shared" si="65"/>
        <v>0</v>
      </c>
      <c r="FL71" s="15">
        <f t="shared" si="65"/>
        <v>0</v>
      </c>
      <c r="FM71" s="15">
        <f t="shared" si="65"/>
        <v>0</v>
      </c>
      <c r="FN71" s="15">
        <f t="shared" si="65"/>
        <v>0</v>
      </c>
      <c r="FO71" s="15">
        <f t="shared" si="65"/>
        <v>0</v>
      </c>
      <c r="FP71" s="15">
        <f t="shared" si="65"/>
        <v>0</v>
      </c>
      <c r="FQ71" s="15">
        <f t="shared" si="65"/>
        <v>0</v>
      </c>
      <c r="FR71" s="15">
        <f t="shared" si="65"/>
        <v>0</v>
      </c>
      <c r="FS71" s="15">
        <f t="shared" si="65"/>
        <v>0</v>
      </c>
      <c r="FT71" s="15">
        <f t="shared" si="65"/>
        <v>0</v>
      </c>
      <c r="FU71" s="15">
        <f t="shared" si="65"/>
        <v>0</v>
      </c>
      <c r="FV71" s="15">
        <f t="shared" si="65"/>
        <v>0</v>
      </c>
      <c r="FW71" s="15">
        <f t="shared" si="65"/>
        <v>0</v>
      </c>
      <c r="FX71" s="15">
        <f t="shared" si="65"/>
        <v>0</v>
      </c>
      <c r="FY71" s="15"/>
      <c r="FZ71" s="33">
        <f>SUM(C71:FY71)</f>
        <v>0</v>
      </c>
      <c r="GA71" s="14"/>
      <c r="GB71" s="15"/>
      <c r="GC71" s="15"/>
      <c r="GD71" s="15"/>
      <c r="GE71" s="15"/>
      <c r="GF71" s="2"/>
      <c r="GG71" s="2"/>
      <c r="GH71" s="12"/>
      <c r="GI71" s="126"/>
      <c r="GJ71" s="126"/>
      <c r="GK71" s="126"/>
      <c r="GL71" s="126"/>
      <c r="GM71" s="126"/>
      <c r="GN71" s="131"/>
      <c r="GO71" s="131"/>
    </row>
    <row r="72" spans="1:197" x14ac:dyDescent="0.35">
      <c r="A72" s="112" t="s">
        <v>482</v>
      </c>
      <c r="B72" s="113" t="s">
        <v>700</v>
      </c>
      <c r="C72" s="180">
        <f t="shared" ref="C72:V72" si="66">ROUND(IF(SUM(C67:C71)&lt;60,60-C12-C13-C15,SUM(C67:C71)),1)</f>
        <v>6384.5</v>
      </c>
      <c r="D72" s="180">
        <f t="shared" si="66"/>
        <v>37733</v>
      </c>
      <c r="E72" s="180">
        <f t="shared" si="66"/>
        <v>5620.8</v>
      </c>
      <c r="F72" s="180">
        <f t="shared" si="66"/>
        <v>22394.6</v>
      </c>
      <c r="G72" s="180">
        <f t="shared" si="66"/>
        <v>1844</v>
      </c>
      <c r="H72" s="180">
        <f t="shared" si="66"/>
        <v>1095.5</v>
      </c>
      <c r="I72" s="180">
        <f t="shared" si="66"/>
        <v>7935</v>
      </c>
      <c r="J72" s="180">
        <f t="shared" si="66"/>
        <v>2040.6</v>
      </c>
      <c r="K72" s="180">
        <f t="shared" si="66"/>
        <v>251.7</v>
      </c>
      <c r="L72" s="180">
        <f t="shared" si="66"/>
        <v>2111.5</v>
      </c>
      <c r="M72" s="180">
        <f t="shared" si="66"/>
        <v>909.1</v>
      </c>
      <c r="N72" s="180">
        <f t="shared" si="66"/>
        <v>50169.9</v>
      </c>
      <c r="O72" s="180">
        <f t="shared" si="66"/>
        <v>12674.8</v>
      </c>
      <c r="P72" s="180">
        <f t="shared" si="66"/>
        <v>315.3</v>
      </c>
      <c r="Q72" s="180">
        <f t="shared" si="66"/>
        <v>39308.6</v>
      </c>
      <c r="R72" s="180">
        <f t="shared" si="66"/>
        <v>481.8</v>
      </c>
      <c r="S72" s="180">
        <f t="shared" si="66"/>
        <v>1573.5</v>
      </c>
      <c r="T72" s="180">
        <f t="shared" si="66"/>
        <v>161.1</v>
      </c>
      <c r="U72" s="180">
        <f t="shared" si="66"/>
        <v>60</v>
      </c>
      <c r="V72" s="180">
        <f t="shared" si="66"/>
        <v>256.39999999999998</v>
      </c>
      <c r="W72" s="180">
        <f>ROUND(IF(SUM(W67:W71)&lt;60,60-W12-W13-W15,SUM(W67:W71)),1)</f>
        <v>59</v>
      </c>
      <c r="X72" s="180">
        <f t="shared" ref="X72:CI72" si="67">ROUND(IF(SUM(X67:X71)&lt;60,60-X12-X13-X15,SUM(X67:X71)),1)</f>
        <v>60</v>
      </c>
      <c r="Y72" s="180">
        <f t="shared" si="67"/>
        <v>421.3</v>
      </c>
      <c r="Z72" s="180">
        <f t="shared" si="67"/>
        <v>231.1</v>
      </c>
      <c r="AA72" s="180">
        <f t="shared" si="67"/>
        <v>30476.1</v>
      </c>
      <c r="AB72" s="180">
        <f t="shared" si="67"/>
        <v>26850.7</v>
      </c>
      <c r="AC72" s="180">
        <f t="shared" si="67"/>
        <v>892.9</v>
      </c>
      <c r="AD72" s="180">
        <f t="shared" si="67"/>
        <v>1435.1</v>
      </c>
      <c r="AE72" s="180">
        <f t="shared" si="67"/>
        <v>97</v>
      </c>
      <c r="AF72" s="180">
        <f t="shared" si="67"/>
        <v>165.8</v>
      </c>
      <c r="AG72" s="180">
        <f t="shared" si="67"/>
        <v>593.4</v>
      </c>
      <c r="AH72" s="180">
        <f t="shared" si="67"/>
        <v>945.4</v>
      </c>
      <c r="AI72" s="180">
        <f t="shared" si="67"/>
        <v>383</v>
      </c>
      <c r="AJ72" s="180">
        <f t="shared" si="67"/>
        <v>181.5</v>
      </c>
      <c r="AK72" s="180">
        <f t="shared" si="67"/>
        <v>162.80000000000001</v>
      </c>
      <c r="AL72" s="180">
        <f t="shared" si="67"/>
        <v>288.5</v>
      </c>
      <c r="AM72" s="180">
        <f t="shared" si="67"/>
        <v>340</v>
      </c>
      <c r="AN72" s="180">
        <f t="shared" si="67"/>
        <v>291.5</v>
      </c>
      <c r="AO72" s="180">
        <f t="shared" si="67"/>
        <v>3954.7</v>
      </c>
      <c r="AP72" s="180">
        <f t="shared" si="67"/>
        <v>83959.6</v>
      </c>
      <c r="AQ72" s="180">
        <f t="shared" si="67"/>
        <v>251</v>
      </c>
      <c r="AR72" s="180">
        <f t="shared" si="67"/>
        <v>60303.9</v>
      </c>
      <c r="AS72" s="180">
        <f t="shared" si="67"/>
        <v>6422.3</v>
      </c>
      <c r="AT72" s="180">
        <f t="shared" si="67"/>
        <v>2360.1999999999998</v>
      </c>
      <c r="AU72" s="180">
        <f t="shared" si="67"/>
        <v>271</v>
      </c>
      <c r="AV72" s="180">
        <f t="shared" si="67"/>
        <v>305.39999999999998</v>
      </c>
      <c r="AW72" s="180">
        <f t="shared" si="67"/>
        <v>255</v>
      </c>
      <c r="AX72" s="180">
        <f t="shared" si="67"/>
        <v>81</v>
      </c>
      <c r="AY72" s="180">
        <f t="shared" si="67"/>
        <v>402</v>
      </c>
      <c r="AZ72" s="180">
        <f t="shared" si="67"/>
        <v>12006.9</v>
      </c>
      <c r="BA72" s="180">
        <f t="shared" si="67"/>
        <v>8874.5</v>
      </c>
      <c r="BB72" s="180">
        <f t="shared" si="67"/>
        <v>7477.2</v>
      </c>
      <c r="BC72" s="180">
        <f t="shared" si="67"/>
        <v>24166.1</v>
      </c>
      <c r="BD72" s="180">
        <f t="shared" si="67"/>
        <v>3633.5</v>
      </c>
      <c r="BE72" s="180">
        <f t="shared" si="67"/>
        <v>1174.5</v>
      </c>
      <c r="BF72" s="180">
        <f t="shared" si="67"/>
        <v>24386.3</v>
      </c>
      <c r="BG72" s="180">
        <f t="shared" si="67"/>
        <v>920.6</v>
      </c>
      <c r="BH72" s="180">
        <f t="shared" si="67"/>
        <v>542.79999999999995</v>
      </c>
      <c r="BI72" s="180">
        <f t="shared" si="67"/>
        <v>257.3</v>
      </c>
      <c r="BJ72" s="180">
        <f t="shared" si="67"/>
        <v>6297.4</v>
      </c>
      <c r="BK72" s="180">
        <f t="shared" si="67"/>
        <v>21864.7</v>
      </c>
      <c r="BL72" s="180">
        <f t="shared" si="67"/>
        <v>69.5</v>
      </c>
      <c r="BM72" s="180">
        <f t="shared" si="67"/>
        <v>340.8</v>
      </c>
      <c r="BN72" s="180">
        <f t="shared" si="67"/>
        <v>3062.6</v>
      </c>
      <c r="BO72" s="180">
        <f t="shared" si="67"/>
        <v>1232.5999999999999</v>
      </c>
      <c r="BP72" s="180">
        <f t="shared" si="67"/>
        <v>152</v>
      </c>
      <c r="BQ72" s="180">
        <f t="shared" si="67"/>
        <v>5869.6</v>
      </c>
      <c r="BR72" s="180">
        <f t="shared" si="67"/>
        <v>4488.3999999999996</v>
      </c>
      <c r="BS72" s="180">
        <f t="shared" si="67"/>
        <v>1158.0999999999999</v>
      </c>
      <c r="BT72" s="180">
        <f t="shared" si="67"/>
        <v>362.5</v>
      </c>
      <c r="BU72" s="180">
        <f t="shared" si="67"/>
        <v>392.6</v>
      </c>
      <c r="BV72" s="180">
        <f t="shared" si="67"/>
        <v>1245.3</v>
      </c>
      <c r="BW72" s="180">
        <f t="shared" si="67"/>
        <v>2017.5</v>
      </c>
      <c r="BX72" s="180">
        <f t="shared" si="67"/>
        <v>65.900000000000006</v>
      </c>
      <c r="BY72" s="180">
        <f t="shared" si="67"/>
        <v>421.9</v>
      </c>
      <c r="BZ72" s="180">
        <f t="shared" si="67"/>
        <v>228</v>
      </c>
      <c r="CA72" s="180">
        <f t="shared" si="67"/>
        <v>144.5</v>
      </c>
      <c r="CB72" s="180">
        <f t="shared" si="67"/>
        <v>72061.600000000006</v>
      </c>
      <c r="CC72" s="180">
        <f t="shared" si="67"/>
        <v>189.3</v>
      </c>
      <c r="CD72" s="180">
        <f t="shared" si="67"/>
        <v>60</v>
      </c>
      <c r="CE72" s="180">
        <f t="shared" si="67"/>
        <v>158.30000000000001</v>
      </c>
      <c r="CF72" s="180">
        <f t="shared" si="67"/>
        <v>105.3</v>
      </c>
      <c r="CG72" s="180">
        <f t="shared" si="67"/>
        <v>197.6</v>
      </c>
      <c r="CH72" s="180">
        <f t="shared" si="67"/>
        <v>95.1</v>
      </c>
      <c r="CI72" s="180">
        <f t="shared" si="67"/>
        <v>687.9</v>
      </c>
      <c r="CJ72" s="180">
        <f t="shared" ref="CJ72:EU72" si="68">ROUND(IF(SUM(CJ67:CJ71)&lt;60,60-CJ12-CJ13-CJ15,SUM(CJ67:CJ71)),1)</f>
        <v>862.8</v>
      </c>
      <c r="CK72" s="180">
        <f t="shared" si="68"/>
        <v>4856.1000000000004</v>
      </c>
      <c r="CL72" s="180">
        <f t="shared" si="68"/>
        <v>1207.5999999999999</v>
      </c>
      <c r="CM72" s="180">
        <f t="shared" si="68"/>
        <v>684.5</v>
      </c>
      <c r="CN72" s="180">
        <f t="shared" si="68"/>
        <v>30547.3</v>
      </c>
      <c r="CO72" s="180">
        <f t="shared" si="68"/>
        <v>14217.5</v>
      </c>
      <c r="CP72" s="180">
        <f t="shared" si="68"/>
        <v>912.3</v>
      </c>
      <c r="CQ72" s="180">
        <f t="shared" si="68"/>
        <v>766.8</v>
      </c>
      <c r="CR72" s="180">
        <f t="shared" si="68"/>
        <v>215.8</v>
      </c>
      <c r="CS72" s="180">
        <f t="shared" si="68"/>
        <v>278.39999999999998</v>
      </c>
      <c r="CT72" s="180">
        <f t="shared" si="68"/>
        <v>113.5</v>
      </c>
      <c r="CU72" s="180">
        <f t="shared" si="68"/>
        <v>69</v>
      </c>
      <c r="CV72" s="180">
        <f t="shared" si="68"/>
        <v>60</v>
      </c>
      <c r="CW72" s="180">
        <f t="shared" si="68"/>
        <v>198.7</v>
      </c>
      <c r="CX72" s="180">
        <f t="shared" si="68"/>
        <v>461.4</v>
      </c>
      <c r="CY72" s="180">
        <f t="shared" si="68"/>
        <v>60</v>
      </c>
      <c r="CZ72" s="180">
        <f t="shared" si="68"/>
        <v>1786.5</v>
      </c>
      <c r="DA72" s="180">
        <f t="shared" si="68"/>
        <v>203.5</v>
      </c>
      <c r="DB72" s="180">
        <f t="shared" si="68"/>
        <v>315.8</v>
      </c>
      <c r="DC72" s="180">
        <f t="shared" si="68"/>
        <v>193</v>
      </c>
      <c r="DD72" s="180">
        <f t="shared" si="68"/>
        <v>174.5</v>
      </c>
      <c r="DE72" s="180">
        <f t="shared" si="68"/>
        <v>284.8</v>
      </c>
      <c r="DF72" s="180">
        <f t="shared" si="68"/>
        <v>20529.7</v>
      </c>
      <c r="DG72" s="180">
        <f t="shared" si="68"/>
        <v>93.5</v>
      </c>
      <c r="DH72" s="180">
        <f t="shared" si="68"/>
        <v>1770.5</v>
      </c>
      <c r="DI72" s="180">
        <f t="shared" si="68"/>
        <v>2414.4</v>
      </c>
      <c r="DJ72" s="180">
        <f t="shared" si="68"/>
        <v>613.1</v>
      </c>
      <c r="DK72" s="180">
        <f t="shared" si="68"/>
        <v>477.7</v>
      </c>
      <c r="DL72" s="180">
        <f t="shared" si="68"/>
        <v>5676</v>
      </c>
      <c r="DM72" s="180">
        <f t="shared" si="68"/>
        <v>235</v>
      </c>
      <c r="DN72" s="180">
        <f t="shared" si="68"/>
        <v>1294.5</v>
      </c>
      <c r="DO72" s="180">
        <f t="shared" si="68"/>
        <v>3290</v>
      </c>
      <c r="DP72" s="180">
        <f t="shared" si="68"/>
        <v>199.1</v>
      </c>
      <c r="DQ72" s="180">
        <f t="shared" si="68"/>
        <v>887</v>
      </c>
      <c r="DR72" s="180">
        <f t="shared" si="68"/>
        <v>1305.5</v>
      </c>
      <c r="DS72" s="180">
        <f t="shared" si="68"/>
        <v>580</v>
      </c>
      <c r="DT72" s="180">
        <f t="shared" si="68"/>
        <v>176.5</v>
      </c>
      <c r="DU72" s="180">
        <f t="shared" si="68"/>
        <v>347.7</v>
      </c>
      <c r="DV72" s="180">
        <f t="shared" si="68"/>
        <v>205.8</v>
      </c>
      <c r="DW72" s="180">
        <f t="shared" si="68"/>
        <v>297.39999999999998</v>
      </c>
      <c r="DX72" s="180">
        <f t="shared" si="68"/>
        <v>168</v>
      </c>
      <c r="DY72" s="180">
        <f t="shared" si="68"/>
        <v>293.10000000000002</v>
      </c>
      <c r="DZ72" s="180">
        <f t="shared" si="68"/>
        <v>661.3</v>
      </c>
      <c r="EA72" s="180">
        <f t="shared" si="68"/>
        <v>526.9</v>
      </c>
      <c r="EB72" s="180">
        <f t="shared" si="68"/>
        <v>522.5</v>
      </c>
      <c r="EC72" s="180">
        <f t="shared" si="68"/>
        <v>278.60000000000002</v>
      </c>
      <c r="ED72" s="180">
        <f t="shared" si="68"/>
        <v>1549</v>
      </c>
      <c r="EE72" s="180">
        <f t="shared" si="68"/>
        <v>191.6</v>
      </c>
      <c r="EF72" s="180">
        <f t="shared" si="68"/>
        <v>1323.8</v>
      </c>
      <c r="EG72" s="180">
        <f t="shared" si="68"/>
        <v>253.5</v>
      </c>
      <c r="EH72" s="180">
        <f t="shared" si="68"/>
        <v>247.4</v>
      </c>
      <c r="EI72" s="180">
        <f t="shared" si="68"/>
        <v>13726.9</v>
      </c>
      <c r="EJ72" s="180">
        <f t="shared" si="68"/>
        <v>9921.6</v>
      </c>
      <c r="EK72" s="180">
        <f t="shared" si="68"/>
        <v>665.6</v>
      </c>
      <c r="EL72" s="180">
        <f t="shared" si="68"/>
        <v>457.3</v>
      </c>
      <c r="EM72" s="180">
        <f t="shared" si="68"/>
        <v>371.1</v>
      </c>
      <c r="EN72" s="180">
        <f t="shared" si="68"/>
        <v>888.6</v>
      </c>
      <c r="EO72" s="180">
        <f t="shared" si="68"/>
        <v>299.5</v>
      </c>
      <c r="EP72" s="180">
        <f t="shared" si="68"/>
        <v>428.5</v>
      </c>
      <c r="EQ72" s="180">
        <f t="shared" si="68"/>
        <v>2594.8000000000002</v>
      </c>
      <c r="ER72" s="180">
        <f t="shared" si="68"/>
        <v>307.60000000000002</v>
      </c>
      <c r="ES72" s="180">
        <f t="shared" si="68"/>
        <v>163</v>
      </c>
      <c r="ET72" s="180">
        <f t="shared" si="68"/>
        <v>197.5</v>
      </c>
      <c r="EU72" s="180">
        <f t="shared" si="68"/>
        <v>573.5</v>
      </c>
      <c r="EV72" s="180">
        <f t="shared" ref="EV72:FX72" si="69">ROUND(IF(SUM(EV67:EV71)&lt;60,60-EV12-EV13-EV15,SUM(EV67:EV71)),1)</f>
        <v>72.3</v>
      </c>
      <c r="EW72" s="180">
        <f t="shared" si="69"/>
        <v>804.4</v>
      </c>
      <c r="EX72" s="180">
        <f t="shared" si="69"/>
        <v>173.5</v>
      </c>
      <c r="EY72" s="180">
        <f t="shared" si="69"/>
        <v>205.5</v>
      </c>
      <c r="EZ72" s="180">
        <f t="shared" si="69"/>
        <v>129.30000000000001</v>
      </c>
      <c r="FA72" s="180">
        <f t="shared" si="69"/>
        <v>3358.5</v>
      </c>
      <c r="FB72" s="180">
        <f t="shared" si="69"/>
        <v>276.10000000000002</v>
      </c>
      <c r="FC72" s="180">
        <f t="shared" si="69"/>
        <v>1771.7</v>
      </c>
      <c r="FD72" s="180">
        <f t="shared" si="69"/>
        <v>402</v>
      </c>
      <c r="FE72" s="180">
        <f t="shared" si="69"/>
        <v>77.3</v>
      </c>
      <c r="FF72" s="180">
        <f t="shared" si="69"/>
        <v>181</v>
      </c>
      <c r="FG72" s="180">
        <f t="shared" si="69"/>
        <v>119.8</v>
      </c>
      <c r="FH72" s="180">
        <f t="shared" si="69"/>
        <v>70</v>
      </c>
      <c r="FI72" s="180">
        <f t="shared" si="69"/>
        <v>1681.9</v>
      </c>
      <c r="FJ72" s="180">
        <f t="shared" si="69"/>
        <v>2016.5</v>
      </c>
      <c r="FK72" s="180">
        <f t="shared" si="69"/>
        <v>2527.9</v>
      </c>
      <c r="FL72" s="180">
        <f t="shared" si="69"/>
        <v>8538.5</v>
      </c>
      <c r="FM72" s="180">
        <f t="shared" si="69"/>
        <v>3981.5</v>
      </c>
      <c r="FN72" s="180">
        <f t="shared" si="69"/>
        <v>22422.3</v>
      </c>
      <c r="FO72" s="180">
        <f t="shared" si="69"/>
        <v>1117.2</v>
      </c>
      <c r="FP72" s="180">
        <f t="shared" si="69"/>
        <v>2341.5</v>
      </c>
      <c r="FQ72" s="180">
        <f t="shared" si="69"/>
        <v>982.5</v>
      </c>
      <c r="FR72" s="180">
        <f t="shared" si="69"/>
        <v>165.4</v>
      </c>
      <c r="FS72" s="180">
        <f t="shared" si="69"/>
        <v>164.6</v>
      </c>
      <c r="FT72" s="180">
        <f t="shared" si="69"/>
        <v>60</v>
      </c>
      <c r="FU72" s="180">
        <f t="shared" si="69"/>
        <v>784.3</v>
      </c>
      <c r="FV72" s="180">
        <f t="shared" si="69"/>
        <v>692</v>
      </c>
      <c r="FW72" s="180">
        <f t="shared" si="69"/>
        <v>141.30000000000001</v>
      </c>
      <c r="FX72" s="180">
        <f t="shared" si="69"/>
        <v>64.5</v>
      </c>
      <c r="FY72" s="15"/>
      <c r="FZ72" s="15">
        <f t="shared" ref="FZ72:FZ81" si="70">SUM(C72:FX72)</f>
        <v>812969.30000000063</v>
      </c>
      <c r="GA72" s="59"/>
      <c r="GB72" s="15">
        <f>FZ72-GA72</f>
        <v>812969.30000000063</v>
      </c>
      <c r="GC72" s="15"/>
      <c r="GD72" s="15"/>
      <c r="GE72" s="15"/>
      <c r="GF72" s="2"/>
      <c r="GG72" s="2"/>
      <c r="GH72" s="12"/>
      <c r="GI72" s="126"/>
      <c r="GJ72" s="126"/>
      <c r="GK72" s="126"/>
      <c r="GL72" s="126"/>
      <c r="GM72" s="126"/>
      <c r="GN72" s="131"/>
      <c r="GO72" s="131"/>
    </row>
    <row r="73" spans="1:197" x14ac:dyDescent="0.35">
      <c r="A73" s="112" t="s">
        <v>483</v>
      </c>
      <c r="B73" s="113" t="s">
        <v>701</v>
      </c>
      <c r="C73" s="15">
        <f t="shared" ref="C73:AH73" si="71">C13</f>
        <v>0</v>
      </c>
      <c r="D73" s="15">
        <f t="shared" si="71"/>
        <v>38</v>
      </c>
      <c r="E73" s="15">
        <f t="shared" si="71"/>
        <v>0</v>
      </c>
      <c r="F73" s="15">
        <f t="shared" si="71"/>
        <v>1</v>
      </c>
      <c r="G73" s="15">
        <f t="shared" si="71"/>
        <v>0</v>
      </c>
      <c r="H73" s="15">
        <f t="shared" si="71"/>
        <v>0</v>
      </c>
      <c r="I73" s="15">
        <f t="shared" si="71"/>
        <v>5</v>
      </c>
      <c r="J73" s="15">
        <f t="shared" si="71"/>
        <v>0</v>
      </c>
      <c r="K73" s="15">
        <f t="shared" si="71"/>
        <v>0</v>
      </c>
      <c r="L73" s="15">
        <f t="shared" si="71"/>
        <v>0</v>
      </c>
      <c r="M73" s="15">
        <f t="shared" si="71"/>
        <v>0</v>
      </c>
      <c r="N73" s="15">
        <f t="shared" si="71"/>
        <v>30.5</v>
      </c>
      <c r="O73" s="15">
        <f t="shared" si="71"/>
        <v>6</v>
      </c>
      <c r="P73" s="15">
        <f t="shared" si="71"/>
        <v>0</v>
      </c>
      <c r="Q73" s="15">
        <f t="shared" si="71"/>
        <v>3</v>
      </c>
      <c r="R73" s="15">
        <f t="shared" si="71"/>
        <v>0</v>
      </c>
      <c r="S73" s="15">
        <f t="shared" si="71"/>
        <v>0</v>
      </c>
      <c r="T73" s="15">
        <f t="shared" si="71"/>
        <v>0</v>
      </c>
      <c r="U73" s="15">
        <f t="shared" si="71"/>
        <v>0</v>
      </c>
      <c r="V73" s="15">
        <f t="shared" si="71"/>
        <v>0</v>
      </c>
      <c r="W73" s="15">
        <f t="shared" si="71"/>
        <v>0</v>
      </c>
      <c r="X73" s="15">
        <f t="shared" si="71"/>
        <v>0</v>
      </c>
      <c r="Y73" s="15">
        <f t="shared" si="71"/>
        <v>0</v>
      </c>
      <c r="Z73" s="15">
        <f t="shared" si="71"/>
        <v>0</v>
      </c>
      <c r="AA73" s="15">
        <f t="shared" si="71"/>
        <v>45</v>
      </c>
      <c r="AB73" s="15">
        <f t="shared" si="71"/>
        <v>1</v>
      </c>
      <c r="AC73" s="15">
        <f t="shared" si="71"/>
        <v>0</v>
      </c>
      <c r="AD73" s="15">
        <f t="shared" si="71"/>
        <v>0</v>
      </c>
      <c r="AE73" s="15">
        <f t="shared" si="71"/>
        <v>0</v>
      </c>
      <c r="AF73" s="15">
        <f t="shared" si="71"/>
        <v>0</v>
      </c>
      <c r="AG73" s="15">
        <f t="shared" si="71"/>
        <v>0</v>
      </c>
      <c r="AH73" s="15">
        <f t="shared" si="71"/>
        <v>0</v>
      </c>
      <c r="AI73" s="15">
        <f t="shared" ref="AI73:BN73" si="72">AI13</f>
        <v>0</v>
      </c>
      <c r="AJ73" s="15">
        <f t="shared" si="72"/>
        <v>0</v>
      </c>
      <c r="AK73" s="15">
        <f t="shared" si="72"/>
        <v>0</v>
      </c>
      <c r="AL73" s="15">
        <f t="shared" si="72"/>
        <v>0</v>
      </c>
      <c r="AM73" s="15">
        <f t="shared" si="72"/>
        <v>0</v>
      </c>
      <c r="AN73" s="15">
        <f t="shared" si="72"/>
        <v>0</v>
      </c>
      <c r="AO73" s="15">
        <f t="shared" si="72"/>
        <v>0</v>
      </c>
      <c r="AP73" s="15">
        <f t="shared" si="72"/>
        <v>7.5</v>
      </c>
      <c r="AQ73" s="15">
        <f t="shared" si="72"/>
        <v>0</v>
      </c>
      <c r="AR73" s="15">
        <f t="shared" si="72"/>
        <v>8</v>
      </c>
      <c r="AS73" s="15">
        <f t="shared" si="72"/>
        <v>1</v>
      </c>
      <c r="AT73" s="15">
        <f t="shared" si="72"/>
        <v>0</v>
      </c>
      <c r="AU73" s="15">
        <f t="shared" si="72"/>
        <v>0</v>
      </c>
      <c r="AV73" s="15">
        <f t="shared" si="72"/>
        <v>0</v>
      </c>
      <c r="AW73" s="15">
        <f t="shared" si="72"/>
        <v>0</v>
      </c>
      <c r="AX73" s="15">
        <f t="shared" si="72"/>
        <v>0</v>
      </c>
      <c r="AY73" s="15">
        <f t="shared" si="72"/>
        <v>0</v>
      </c>
      <c r="AZ73" s="15">
        <f t="shared" si="72"/>
        <v>0</v>
      </c>
      <c r="BA73" s="15">
        <f t="shared" si="72"/>
        <v>0</v>
      </c>
      <c r="BB73" s="15">
        <f t="shared" si="72"/>
        <v>1</v>
      </c>
      <c r="BC73" s="15">
        <f t="shared" si="72"/>
        <v>17.5</v>
      </c>
      <c r="BD73" s="15">
        <f t="shared" si="72"/>
        <v>0</v>
      </c>
      <c r="BE73" s="15">
        <f t="shared" si="72"/>
        <v>0</v>
      </c>
      <c r="BF73" s="15">
        <f t="shared" si="72"/>
        <v>2</v>
      </c>
      <c r="BG73" s="15">
        <f t="shared" si="72"/>
        <v>0</v>
      </c>
      <c r="BH73" s="15">
        <f t="shared" si="72"/>
        <v>0</v>
      </c>
      <c r="BI73" s="15">
        <f t="shared" si="72"/>
        <v>0</v>
      </c>
      <c r="BJ73" s="15">
        <f t="shared" si="72"/>
        <v>2</v>
      </c>
      <c r="BK73" s="15">
        <f t="shared" si="72"/>
        <v>23.5</v>
      </c>
      <c r="BL73" s="15">
        <f t="shared" si="72"/>
        <v>0.5</v>
      </c>
      <c r="BM73" s="15">
        <f t="shared" si="72"/>
        <v>0</v>
      </c>
      <c r="BN73" s="15">
        <f t="shared" si="72"/>
        <v>12</v>
      </c>
      <c r="BO73" s="15">
        <f t="shared" ref="BO73:CT73" si="73">BO13</f>
        <v>0</v>
      </c>
      <c r="BP73" s="15">
        <f t="shared" si="73"/>
        <v>0</v>
      </c>
      <c r="BQ73" s="15">
        <f t="shared" si="73"/>
        <v>0.5</v>
      </c>
      <c r="BR73" s="15">
        <f t="shared" si="73"/>
        <v>0</v>
      </c>
      <c r="BS73" s="15">
        <f t="shared" si="73"/>
        <v>0</v>
      </c>
      <c r="BT73" s="15">
        <f t="shared" si="73"/>
        <v>0</v>
      </c>
      <c r="BU73" s="15">
        <f t="shared" si="73"/>
        <v>0</v>
      </c>
      <c r="BV73" s="15">
        <f t="shared" si="73"/>
        <v>0</v>
      </c>
      <c r="BW73" s="15">
        <f t="shared" si="73"/>
        <v>0</v>
      </c>
      <c r="BX73" s="15">
        <f t="shared" si="73"/>
        <v>0</v>
      </c>
      <c r="BY73" s="15">
        <f t="shared" si="73"/>
        <v>0</v>
      </c>
      <c r="BZ73" s="15">
        <f t="shared" si="73"/>
        <v>0</v>
      </c>
      <c r="CA73" s="15">
        <f t="shared" si="73"/>
        <v>0</v>
      </c>
      <c r="CB73" s="15">
        <f t="shared" si="73"/>
        <v>17</v>
      </c>
      <c r="CC73" s="15">
        <f t="shared" si="73"/>
        <v>0</v>
      </c>
      <c r="CD73" s="15">
        <f t="shared" si="73"/>
        <v>0</v>
      </c>
      <c r="CE73" s="15">
        <f t="shared" si="73"/>
        <v>0</v>
      </c>
      <c r="CF73" s="15">
        <f t="shared" si="73"/>
        <v>0</v>
      </c>
      <c r="CG73" s="15">
        <f t="shared" si="73"/>
        <v>0</v>
      </c>
      <c r="CH73" s="15">
        <f t="shared" si="73"/>
        <v>0</v>
      </c>
      <c r="CI73" s="15">
        <f t="shared" si="73"/>
        <v>0</v>
      </c>
      <c r="CJ73" s="15">
        <f t="shared" si="73"/>
        <v>0</v>
      </c>
      <c r="CK73" s="15">
        <f t="shared" si="73"/>
        <v>0</v>
      </c>
      <c r="CL73" s="15">
        <f t="shared" si="73"/>
        <v>0</v>
      </c>
      <c r="CM73" s="15">
        <f t="shared" si="73"/>
        <v>0</v>
      </c>
      <c r="CN73" s="15">
        <f t="shared" si="73"/>
        <v>25.5</v>
      </c>
      <c r="CO73" s="15">
        <f t="shared" si="73"/>
        <v>1</v>
      </c>
      <c r="CP73" s="15">
        <f t="shared" si="73"/>
        <v>2</v>
      </c>
      <c r="CQ73" s="15">
        <f t="shared" si="73"/>
        <v>0</v>
      </c>
      <c r="CR73" s="15">
        <f t="shared" si="73"/>
        <v>0</v>
      </c>
      <c r="CS73" s="15">
        <f t="shared" si="73"/>
        <v>0</v>
      </c>
      <c r="CT73" s="15">
        <f t="shared" si="73"/>
        <v>0</v>
      </c>
      <c r="CU73" s="15">
        <f t="shared" ref="CU73:DZ73" si="74">CU13</f>
        <v>0</v>
      </c>
      <c r="CV73" s="15">
        <f t="shared" si="74"/>
        <v>0</v>
      </c>
      <c r="CW73" s="15">
        <f t="shared" si="74"/>
        <v>0</v>
      </c>
      <c r="CX73" s="15">
        <f t="shared" si="74"/>
        <v>0</v>
      </c>
      <c r="CY73" s="15">
        <f t="shared" si="74"/>
        <v>0</v>
      </c>
      <c r="CZ73" s="15">
        <f t="shared" si="74"/>
        <v>0</v>
      </c>
      <c r="DA73" s="15">
        <f t="shared" si="74"/>
        <v>0</v>
      </c>
      <c r="DB73" s="15">
        <f t="shared" si="74"/>
        <v>0</v>
      </c>
      <c r="DC73" s="15">
        <f t="shared" si="74"/>
        <v>0</v>
      </c>
      <c r="DD73" s="15">
        <f t="shared" si="74"/>
        <v>0</v>
      </c>
      <c r="DE73" s="15">
        <f t="shared" si="74"/>
        <v>0</v>
      </c>
      <c r="DF73" s="15">
        <f t="shared" si="74"/>
        <v>26</v>
      </c>
      <c r="DG73" s="15">
        <f t="shared" si="74"/>
        <v>0</v>
      </c>
      <c r="DH73" s="15">
        <f t="shared" si="74"/>
        <v>0</v>
      </c>
      <c r="DI73" s="15">
        <f t="shared" si="74"/>
        <v>0</v>
      </c>
      <c r="DJ73" s="15">
        <f t="shared" si="74"/>
        <v>0</v>
      </c>
      <c r="DK73" s="15">
        <f t="shared" si="74"/>
        <v>0</v>
      </c>
      <c r="DL73" s="15">
        <f t="shared" si="74"/>
        <v>0</v>
      </c>
      <c r="DM73" s="15">
        <f t="shared" si="74"/>
        <v>0</v>
      </c>
      <c r="DN73" s="15">
        <f t="shared" si="74"/>
        <v>0.5</v>
      </c>
      <c r="DO73" s="15">
        <f t="shared" si="74"/>
        <v>0</v>
      </c>
      <c r="DP73" s="15">
        <f t="shared" si="74"/>
        <v>0</v>
      </c>
      <c r="DQ73" s="15">
        <f t="shared" si="74"/>
        <v>0</v>
      </c>
      <c r="DR73" s="15">
        <f t="shared" si="74"/>
        <v>0</v>
      </c>
      <c r="DS73" s="15">
        <f t="shared" si="74"/>
        <v>0</v>
      </c>
      <c r="DT73" s="15">
        <f t="shared" si="74"/>
        <v>0</v>
      </c>
      <c r="DU73" s="15">
        <f t="shared" si="74"/>
        <v>0</v>
      </c>
      <c r="DV73" s="15">
        <f t="shared" si="74"/>
        <v>0</v>
      </c>
      <c r="DW73" s="15">
        <f t="shared" si="74"/>
        <v>0</v>
      </c>
      <c r="DX73" s="15">
        <f t="shared" si="74"/>
        <v>0</v>
      </c>
      <c r="DY73" s="15">
        <f t="shared" si="74"/>
        <v>0</v>
      </c>
      <c r="DZ73" s="15">
        <f t="shared" si="74"/>
        <v>0</v>
      </c>
      <c r="EA73" s="15">
        <f t="shared" ref="EA73:FF73" si="75">EA13</f>
        <v>0</v>
      </c>
      <c r="EB73" s="15">
        <f t="shared" si="75"/>
        <v>0</v>
      </c>
      <c r="EC73" s="15">
        <f t="shared" si="75"/>
        <v>0</v>
      </c>
      <c r="ED73" s="15">
        <f t="shared" si="75"/>
        <v>0</v>
      </c>
      <c r="EE73" s="15">
        <f t="shared" si="75"/>
        <v>0</v>
      </c>
      <c r="EF73" s="15">
        <f t="shared" si="75"/>
        <v>0</v>
      </c>
      <c r="EG73" s="15">
        <f t="shared" si="75"/>
        <v>0</v>
      </c>
      <c r="EH73" s="15">
        <f t="shared" si="75"/>
        <v>0</v>
      </c>
      <c r="EI73" s="15">
        <f t="shared" si="75"/>
        <v>0</v>
      </c>
      <c r="EJ73" s="15">
        <f t="shared" si="75"/>
        <v>2</v>
      </c>
      <c r="EK73" s="15">
        <f t="shared" si="75"/>
        <v>0</v>
      </c>
      <c r="EL73" s="15">
        <f t="shared" si="75"/>
        <v>0</v>
      </c>
      <c r="EM73" s="15">
        <f t="shared" si="75"/>
        <v>0</v>
      </c>
      <c r="EN73" s="15">
        <f t="shared" si="75"/>
        <v>0</v>
      </c>
      <c r="EO73" s="15">
        <f t="shared" si="75"/>
        <v>0</v>
      </c>
      <c r="EP73" s="15">
        <f t="shared" si="75"/>
        <v>0</v>
      </c>
      <c r="EQ73" s="15">
        <f t="shared" si="75"/>
        <v>0</v>
      </c>
      <c r="ER73" s="15">
        <f t="shared" si="75"/>
        <v>0</v>
      </c>
      <c r="ES73" s="15">
        <f t="shared" si="75"/>
        <v>0</v>
      </c>
      <c r="ET73" s="15">
        <f t="shared" si="75"/>
        <v>0</v>
      </c>
      <c r="EU73" s="15">
        <f t="shared" si="75"/>
        <v>0</v>
      </c>
      <c r="EV73" s="15">
        <f t="shared" si="75"/>
        <v>0</v>
      </c>
      <c r="EW73" s="15">
        <f t="shared" si="75"/>
        <v>0</v>
      </c>
      <c r="EX73" s="15">
        <f t="shared" si="75"/>
        <v>0</v>
      </c>
      <c r="EY73" s="15">
        <f t="shared" si="75"/>
        <v>0</v>
      </c>
      <c r="EZ73" s="15">
        <f t="shared" si="75"/>
        <v>0</v>
      </c>
      <c r="FA73" s="15">
        <f t="shared" si="75"/>
        <v>0</v>
      </c>
      <c r="FB73" s="15">
        <f t="shared" si="75"/>
        <v>0</v>
      </c>
      <c r="FC73" s="15">
        <f t="shared" si="75"/>
        <v>0</v>
      </c>
      <c r="FD73" s="15">
        <f t="shared" si="75"/>
        <v>0</v>
      </c>
      <c r="FE73" s="15">
        <f t="shared" si="75"/>
        <v>0</v>
      </c>
      <c r="FF73" s="15">
        <f t="shared" si="75"/>
        <v>0</v>
      </c>
      <c r="FG73" s="15">
        <f t="shared" ref="FG73:FX73" si="76">FG13</f>
        <v>0</v>
      </c>
      <c r="FH73" s="15">
        <f t="shared" si="76"/>
        <v>0</v>
      </c>
      <c r="FI73" s="15">
        <f t="shared" si="76"/>
        <v>0</v>
      </c>
      <c r="FJ73" s="15">
        <f t="shared" si="76"/>
        <v>0</v>
      </c>
      <c r="FK73" s="15">
        <f t="shared" si="76"/>
        <v>0</v>
      </c>
      <c r="FL73" s="15">
        <f t="shared" si="76"/>
        <v>0</v>
      </c>
      <c r="FM73" s="15">
        <f t="shared" si="76"/>
        <v>0</v>
      </c>
      <c r="FN73" s="15">
        <f t="shared" si="76"/>
        <v>13</v>
      </c>
      <c r="FO73" s="15">
        <f t="shared" si="76"/>
        <v>2</v>
      </c>
      <c r="FP73" s="15">
        <f t="shared" si="76"/>
        <v>0</v>
      </c>
      <c r="FQ73" s="15">
        <f t="shared" si="76"/>
        <v>0</v>
      </c>
      <c r="FR73" s="15">
        <f t="shared" si="76"/>
        <v>0</v>
      </c>
      <c r="FS73" s="15">
        <f t="shared" si="76"/>
        <v>0</v>
      </c>
      <c r="FT73" s="15">
        <f t="shared" si="76"/>
        <v>0</v>
      </c>
      <c r="FU73" s="15">
        <f t="shared" si="76"/>
        <v>0</v>
      </c>
      <c r="FV73" s="15">
        <f t="shared" si="76"/>
        <v>0</v>
      </c>
      <c r="FW73" s="15">
        <f t="shared" si="76"/>
        <v>0</v>
      </c>
      <c r="FX73" s="15">
        <f t="shared" si="76"/>
        <v>0</v>
      </c>
      <c r="FZ73" s="15">
        <f t="shared" si="70"/>
        <v>294</v>
      </c>
      <c r="GA73" s="14"/>
      <c r="GB73" s="15"/>
      <c r="GC73" s="15"/>
      <c r="GD73" s="15"/>
      <c r="GE73" s="15"/>
      <c r="GF73" s="15"/>
      <c r="GG73" s="2"/>
      <c r="GH73" s="12"/>
      <c r="GI73" s="126"/>
      <c r="GJ73" s="126"/>
      <c r="GK73" s="126"/>
      <c r="GL73" s="126"/>
      <c r="GM73" s="126"/>
      <c r="GN73" s="131"/>
      <c r="GO73" s="131"/>
    </row>
    <row r="74" spans="1:197" x14ac:dyDescent="0.35">
      <c r="A74" s="112" t="s">
        <v>484</v>
      </c>
      <c r="B74" s="113" t="s">
        <v>1004</v>
      </c>
      <c r="C74" s="15">
        <f>C34</f>
        <v>0</v>
      </c>
      <c r="D74" s="15">
        <f t="shared" ref="D74:BO74" si="77">D34</f>
        <v>0</v>
      </c>
      <c r="E74" s="15">
        <f t="shared" si="77"/>
        <v>0</v>
      </c>
      <c r="F74" s="15">
        <f t="shared" si="77"/>
        <v>0</v>
      </c>
      <c r="G74" s="15">
        <f t="shared" si="77"/>
        <v>0</v>
      </c>
      <c r="H74" s="15">
        <f t="shared" si="77"/>
        <v>0</v>
      </c>
      <c r="I74" s="15">
        <f t="shared" si="77"/>
        <v>0</v>
      </c>
      <c r="J74" s="15">
        <f t="shared" si="77"/>
        <v>0</v>
      </c>
      <c r="K74" s="15">
        <f t="shared" si="77"/>
        <v>0</v>
      </c>
      <c r="L74" s="15">
        <f t="shared" si="77"/>
        <v>0</v>
      </c>
      <c r="M74" s="15">
        <f t="shared" si="77"/>
        <v>0</v>
      </c>
      <c r="N74" s="15">
        <f t="shared" si="77"/>
        <v>0</v>
      </c>
      <c r="O74" s="15">
        <f t="shared" si="77"/>
        <v>0</v>
      </c>
      <c r="P74" s="15">
        <f t="shared" si="77"/>
        <v>0</v>
      </c>
      <c r="Q74" s="15">
        <f t="shared" si="77"/>
        <v>1</v>
      </c>
      <c r="R74" s="15">
        <f t="shared" si="77"/>
        <v>0</v>
      </c>
      <c r="S74" s="15">
        <f t="shared" si="77"/>
        <v>0</v>
      </c>
      <c r="T74" s="15">
        <f t="shared" si="77"/>
        <v>0</v>
      </c>
      <c r="U74" s="15">
        <f t="shared" si="77"/>
        <v>0</v>
      </c>
      <c r="V74" s="15">
        <f t="shared" si="77"/>
        <v>0</v>
      </c>
      <c r="W74" s="15">
        <f t="shared" si="77"/>
        <v>0</v>
      </c>
      <c r="X74" s="15">
        <f t="shared" si="77"/>
        <v>0</v>
      </c>
      <c r="Y74" s="15">
        <f t="shared" si="77"/>
        <v>0</v>
      </c>
      <c r="Z74" s="15">
        <f t="shared" si="77"/>
        <v>0</v>
      </c>
      <c r="AA74" s="15">
        <f t="shared" si="77"/>
        <v>0</v>
      </c>
      <c r="AB74" s="15">
        <f t="shared" si="77"/>
        <v>0</v>
      </c>
      <c r="AC74" s="15">
        <f t="shared" si="77"/>
        <v>0</v>
      </c>
      <c r="AD74" s="15">
        <f t="shared" si="77"/>
        <v>0</v>
      </c>
      <c r="AE74" s="15">
        <f t="shared" si="77"/>
        <v>0</v>
      </c>
      <c r="AF74" s="15">
        <f t="shared" si="77"/>
        <v>0</v>
      </c>
      <c r="AG74" s="15">
        <f t="shared" si="77"/>
        <v>0</v>
      </c>
      <c r="AH74" s="15">
        <f t="shared" si="77"/>
        <v>0</v>
      </c>
      <c r="AI74" s="15">
        <f t="shared" si="77"/>
        <v>0</v>
      </c>
      <c r="AJ74" s="15">
        <f t="shared" si="77"/>
        <v>0</v>
      </c>
      <c r="AK74" s="15">
        <f t="shared" si="77"/>
        <v>0</v>
      </c>
      <c r="AL74" s="15">
        <f t="shared" si="77"/>
        <v>0</v>
      </c>
      <c r="AM74" s="15">
        <f t="shared" si="77"/>
        <v>0</v>
      </c>
      <c r="AN74" s="15">
        <f t="shared" si="77"/>
        <v>0</v>
      </c>
      <c r="AO74" s="15">
        <f t="shared" si="77"/>
        <v>0</v>
      </c>
      <c r="AP74" s="15">
        <f t="shared" si="77"/>
        <v>0</v>
      </c>
      <c r="AQ74" s="15">
        <f t="shared" si="77"/>
        <v>0</v>
      </c>
      <c r="AR74" s="15">
        <f t="shared" si="77"/>
        <v>0</v>
      </c>
      <c r="AS74" s="15">
        <f t="shared" si="77"/>
        <v>0</v>
      </c>
      <c r="AT74" s="15">
        <f t="shared" si="77"/>
        <v>0</v>
      </c>
      <c r="AU74" s="15">
        <f t="shared" si="77"/>
        <v>0</v>
      </c>
      <c r="AV74" s="15">
        <f t="shared" si="77"/>
        <v>0</v>
      </c>
      <c r="AW74" s="15">
        <f t="shared" si="77"/>
        <v>0</v>
      </c>
      <c r="AX74" s="15">
        <f t="shared" si="77"/>
        <v>0</v>
      </c>
      <c r="AY74" s="15">
        <f t="shared" si="77"/>
        <v>0</v>
      </c>
      <c r="AZ74" s="15">
        <f t="shared" si="77"/>
        <v>0</v>
      </c>
      <c r="BA74" s="15">
        <f t="shared" si="77"/>
        <v>0</v>
      </c>
      <c r="BB74" s="15">
        <f t="shared" si="77"/>
        <v>0</v>
      </c>
      <c r="BC74" s="15">
        <f t="shared" si="77"/>
        <v>0</v>
      </c>
      <c r="BD74" s="15">
        <f t="shared" si="77"/>
        <v>0</v>
      </c>
      <c r="BE74" s="15">
        <f t="shared" si="77"/>
        <v>0</v>
      </c>
      <c r="BF74" s="15">
        <f t="shared" si="77"/>
        <v>0</v>
      </c>
      <c r="BG74" s="15">
        <f t="shared" si="77"/>
        <v>0</v>
      </c>
      <c r="BH74" s="15">
        <f t="shared" si="77"/>
        <v>0</v>
      </c>
      <c r="BI74" s="15">
        <f t="shared" si="77"/>
        <v>0</v>
      </c>
      <c r="BJ74" s="15">
        <f t="shared" si="77"/>
        <v>0</v>
      </c>
      <c r="BK74" s="15">
        <f t="shared" si="77"/>
        <v>0</v>
      </c>
      <c r="BL74" s="15">
        <f t="shared" si="77"/>
        <v>0</v>
      </c>
      <c r="BM74" s="15">
        <f t="shared" si="77"/>
        <v>0</v>
      </c>
      <c r="BN74" s="15">
        <f t="shared" si="77"/>
        <v>0</v>
      </c>
      <c r="BO74" s="15">
        <f t="shared" si="77"/>
        <v>0</v>
      </c>
      <c r="BP74" s="15">
        <f t="shared" ref="BP74:EA74" si="78">BP34</f>
        <v>0</v>
      </c>
      <c r="BQ74" s="15">
        <f t="shared" si="78"/>
        <v>0</v>
      </c>
      <c r="BR74" s="15">
        <f t="shared" si="78"/>
        <v>0</v>
      </c>
      <c r="BS74" s="15">
        <f t="shared" si="78"/>
        <v>0</v>
      </c>
      <c r="BT74" s="15">
        <f t="shared" si="78"/>
        <v>0</v>
      </c>
      <c r="BU74" s="15">
        <f t="shared" si="78"/>
        <v>0</v>
      </c>
      <c r="BV74" s="15">
        <f t="shared" si="78"/>
        <v>0</v>
      </c>
      <c r="BW74" s="15">
        <f t="shared" si="78"/>
        <v>0</v>
      </c>
      <c r="BX74" s="15">
        <f t="shared" si="78"/>
        <v>0</v>
      </c>
      <c r="BY74" s="15">
        <f t="shared" si="78"/>
        <v>0</v>
      </c>
      <c r="BZ74" s="15">
        <f t="shared" si="78"/>
        <v>0</v>
      </c>
      <c r="CA74" s="15">
        <f t="shared" si="78"/>
        <v>0</v>
      </c>
      <c r="CB74" s="15">
        <f t="shared" si="78"/>
        <v>0</v>
      </c>
      <c r="CC74" s="15">
        <f t="shared" si="78"/>
        <v>0</v>
      </c>
      <c r="CD74" s="15">
        <f t="shared" si="78"/>
        <v>0</v>
      </c>
      <c r="CE74" s="15">
        <f t="shared" si="78"/>
        <v>0</v>
      </c>
      <c r="CF74" s="15">
        <f t="shared" si="78"/>
        <v>0</v>
      </c>
      <c r="CG74" s="15">
        <f t="shared" si="78"/>
        <v>0</v>
      </c>
      <c r="CH74" s="15">
        <f t="shared" si="78"/>
        <v>0</v>
      </c>
      <c r="CI74" s="15">
        <f t="shared" si="78"/>
        <v>0</v>
      </c>
      <c r="CJ74" s="15">
        <f t="shared" si="78"/>
        <v>0</v>
      </c>
      <c r="CK74" s="15">
        <f t="shared" si="78"/>
        <v>0</v>
      </c>
      <c r="CL74" s="15">
        <f t="shared" si="78"/>
        <v>0</v>
      </c>
      <c r="CM74" s="15">
        <f t="shared" si="78"/>
        <v>0</v>
      </c>
      <c r="CN74" s="15">
        <f t="shared" si="78"/>
        <v>0</v>
      </c>
      <c r="CO74" s="15">
        <f t="shared" si="78"/>
        <v>0</v>
      </c>
      <c r="CP74" s="15">
        <f t="shared" si="78"/>
        <v>0</v>
      </c>
      <c r="CQ74" s="15">
        <f t="shared" si="78"/>
        <v>0</v>
      </c>
      <c r="CR74" s="15">
        <f t="shared" si="78"/>
        <v>0</v>
      </c>
      <c r="CS74" s="15">
        <f t="shared" si="78"/>
        <v>0</v>
      </c>
      <c r="CT74" s="15">
        <f t="shared" si="78"/>
        <v>0</v>
      </c>
      <c r="CU74" s="15">
        <f t="shared" si="78"/>
        <v>0</v>
      </c>
      <c r="CV74" s="15">
        <f t="shared" si="78"/>
        <v>0</v>
      </c>
      <c r="CW74" s="15">
        <f t="shared" si="78"/>
        <v>0</v>
      </c>
      <c r="CX74" s="15">
        <f t="shared" si="78"/>
        <v>0</v>
      </c>
      <c r="CY74" s="15">
        <f t="shared" si="78"/>
        <v>0</v>
      </c>
      <c r="CZ74" s="15">
        <f t="shared" si="78"/>
        <v>0</v>
      </c>
      <c r="DA74" s="15">
        <f t="shared" si="78"/>
        <v>0</v>
      </c>
      <c r="DB74" s="15">
        <f t="shared" si="78"/>
        <v>0</v>
      </c>
      <c r="DC74" s="15">
        <f t="shared" si="78"/>
        <v>0</v>
      </c>
      <c r="DD74" s="15">
        <f t="shared" si="78"/>
        <v>0</v>
      </c>
      <c r="DE74" s="15">
        <f t="shared" si="78"/>
        <v>0</v>
      </c>
      <c r="DF74" s="15">
        <f t="shared" si="78"/>
        <v>0</v>
      </c>
      <c r="DG74" s="15">
        <f t="shared" si="78"/>
        <v>0</v>
      </c>
      <c r="DH74" s="15">
        <f t="shared" si="78"/>
        <v>0</v>
      </c>
      <c r="DI74" s="15">
        <f t="shared" si="78"/>
        <v>0</v>
      </c>
      <c r="DJ74" s="15">
        <f t="shared" si="78"/>
        <v>0</v>
      </c>
      <c r="DK74" s="15">
        <f t="shared" si="78"/>
        <v>0</v>
      </c>
      <c r="DL74" s="15">
        <f t="shared" si="78"/>
        <v>0</v>
      </c>
      <c r="DM74" s="15">
        <f t="shared" si="78"/>
        <v>0</v>
      </c>
      <c r="DN74" s="15">
        <f t="shared" si="78"/>
        <v>0</v>
      </c>
      <c r="DO74" s="15">
        <f t="shared" si="78"/>
        <v>0</v>
      </c>
      <c r="DP74" s="15">
        <f t="shared" si="78"/>
        <v>0</v>
      </c>
      <c r="DQ74" s="15">
        <f t="shared" si="78"/>
        <v>0</v>
      </c>
      <c r="DR74" s="15">
        <f t="shared" si="78"/>
        <v>0</v>
      </c>
      <c r="DS74" s="15">
        <f t="shared" si="78"/>
        <v>0</v>
      </c>
      <c r="DT74" s="15">
        <f t="shared" si="78"/>
        <v>0</v>
      </c>
      <c r="DU74" s="15">
        <f t="shared" si="78"/>
        <v>0</v>
      </c>
      <c r="DV74" s="15">
        <f t="shared" si="78"/>
        <v>0</v>
      </c>
      <c r="DW74" s="15">
        <f t="shared" si="78"/>
        <v>0</v>
      </c>
      <c r="DX74" s="15">
        <f t="shared" si="78"/>
        <v>0</v>
      </c>
      <c r="DY74" s="15">
        <f t="shared" si="78"/>
        <v>0</v>
      </c>
      <c r="DZ74" s="15">
        <f t="shared" si="78"/>
        <v>0</v>
      </c>
      <c r="EA74" s="15">
        <f t="shared" si="78"/>
        <v>0</v>
      </c>
      <c r="EB74" s="15">
        <f t="shared" ref="EB74:FX74" si="79">EB34</f>
        <v>0</v>
      </c>
      <c r="EC74" s="15">
        <f t="shared" si="79"/>
        <v>0</v>
      </c>
      <c r="ED74" s="15">
        <f t="shared" si="79"/>
        <v>0</v>
      </c>
      <c r="EE74" s="15">
        <f t="shared" si="79"/>
        <v>0</v>
      </c>
      <c r="EF74" s="15">
        <f t="shared" si="79"/>
        <v>0</v>
      </c>
      <c r="EG74" s="15">
        <f t="shared" si="79"/>
        <v>0</v>
      </c>
      <c r="EH74" s="15">
        <f t="shared" si="79"/>
        <v>0</v>
      </c>
      <c r="EI74" s="15">
        <f t="shared" si="79"/>
        <v>0</v>
      </c>
      <c r="EJ74" s="15">
        <f t="shared" si="79"/>
        <v>0</v>
      </c>
      <c r="EK74" s="15">
        <f t="shared" si="79"/>
        <v>0</v>
      </c>
      <c r="EL74" s="15">
        <f t="shared" si="79"/>
        <v>0</v>
      </c>
      <c r="EM74" s="15">
        <f t="shared" si="79"/>
        <v>0</v>
      </c>
      <c r="EN74" s="15">
        <f t="shared" si="79"/>
        <v>0</v>
      </c>
      <c r="EO74" s="15">
        <f t="shared" si="79"/>
        <v>0</v>
      </c>
      <c r="EP74" s="15">
        <f t="shared" si="79"/>
        <v>0</v>
      </c>
      <c r="EQ74" s="15">
        <f t="shared" si="79"/>
        <v>0</v>
      </c>
      <c r="ER74" s="15">
        <f t="shared" si="79"/>
        <v>0</v>
      </c>
      <c r="ES74" s="15">
        <f t="shared" si="79"/>
        <v>0</v>
      </c>
      <c r="ET74" s="15">
        <f t="shared" si="79"/>
        <v>0</v>
      </c>
      <c r="EU74" s="15">
        <f t="shared" si="79"/>
        <v>0</v>
      </c>
      <c r="EV74" s="15">
        <f t="shared" si="79"/>
        <v>0</v>
      </c>
      <c r="EW74" s="15">
        <f t="shared" si="79"/>
        <v>0</v>
      </c>
      <c r="EX74" s="15">
        <f t="shared" si="79"/>
        <v>0</v>
      </c>
      <c r="EY74" s="15">
        <f t="shared" si="79"/>
        <v>0</v>
      </c>
      <c r="EZ74" s="15">
        <f t="shared" si="79"/>
        <v>0</v>
      </c>
      <c r="FA74" s="15">
        <f t="shared" si="79"/>
        <v>0</v>
      </c>
      <c r="FB74" s="15">
        <f t="shared" si="79"/>
        <v>0</v>
      </c>
      <c r="FC74" s="15">
        <f t="shared" si="79"/>
        <v>0</v>
      </c>
      <c r="FD74" s="15">
        <f t="shared" si="79"/>
        <v>0</v>
      </c>
      <c r="FE74" s="15">
        <f t="shared" si="79"/>
        <v>0</v>
      </c>
      <c r="FF74" s="15">
        <f t="shared" si="79"/>
        <v>0</v>
      </c>
      <c r="FG74" s="15">
        <f t="shared" si="79"/>
        <v>0</v>
      </c>
      <c r="FH74" s="15">
        <f t="shared" si="79"/>
        <v>0</v>
      </c>
      <c r="FI74" s="15">
        <f t="shared" si="79"/>
        <v>0</v>
      </c>
      <c r="FJ74" s="15">
        <f t="shared" si="79"/>
        <v>0</v>
      </c>
      <c r="FK74" s="15">
        <f t="shared" si="79"/>
        <v>0</v>
      </c>
      <c r="FL74" s="15">
        <f t="shared" si="79"/>
        <v>0</v>
      </c>
      <c r="FM74" s="15">
        <f t="shared" si="79"/>
        <v>0</v>
      </c>
      <c r="FN74" s="15">
        <f t="shared" si="79"/>
        <v>0</v>
      </c>
      <c r="FO74" s="15">
        <f t="shared" si="79"/>
        <v>0</v>
      </c>
      <c r="FP74" s="15">
        <f t="shared" si="79"/>
        <v>0</v>
      </c>
      <c r="FQ74" s="15">
        <f t="shared" si="79"/>
        <v>0</v>
      </c>
      <c r="FR74" s="15">
        <f t="shared" si="79"/>
        <v>0</v>
      </c>
      <c r="FS74" s="15">
        <f t="shared" si="79"/>
        <v>0</v>
      </c>
      <c r="FT74" s="15">
        <f t="shared" si="79"/>
        <v>0</v>
      </c>
      <c r="FU74" s="15">
        <f t="shared" si="79"/>
        <v>0</v>
      </c>
      <c r="FV74" s="15">
        <f t="shared" si="79"/>
        <v>0</v>
      </c>
      <c r="FW74" s="15">
        <f t="shared" si="79"/>
        <v>0</v>
      </c>
      <c r="FX74" s="15">
        <f t="shared" si="79"/>
        <v>0</v>
      </c>
      <c r="FY74" s="23"/>
      <c r="FZ74" s="15">
        <f t="shared" si="70"/>
        <v>1</v>
      </c>
      <c r="GA74" s="14"/>
      <c r="GB74" s="15"/>
      <c r="GC74" s="15"/>
      <c r="GD74" s="15"/>
      <c r="GE74" s="15"/>
      <c r="GF74" s="15"/>
      <c r="GG74" s="2"/>
      <c r="GH74" s="12"/>
      <c r="GI74" s="126"/>
      <c r="GJ74" s="126"/>
      <c r="GK74" s="126"/>
      <c r="GL74" s="126"/>
      <c r="GM74" s="126"/>
      <c r="GN74" s="131"/>
      <c r="GO74" s="131"/>
    </row>
    <row r="75" spans="1:197" x14ac:dyDescent="0.35">
      <c r="A75" s="112" t="s">
        <v>1014</v>
      </c>
      <c r="B75" s="113" t="s">
        <v>1037</v>
      </c>
      <c r="C75" s="15">
        <f>C15</f>
        <v>4</v>
      </c>
      <c r="D75" s="15">
        <f t="shared" ref="D75:BO75" si="80">D15</f>
        <v>58</v>
      </c>
      <c r="E75" s="15">
        <f t="shared" si="80"/>
        <v>11</v>
      </c>
      <c r="F75" s="15">
        <f t="shared" si="80"/>
        <v>11</v>
      </c>
      <c r="G75" s="15">
        <f t="shared" si="80"/>
        <v>1</v>
      </c>
      <c r="H75" s="15">
        <f t="shared" si="80"/>
        <v>1</v>
      </c>
      <c r="I75" s="15">
        <f t="shared" si="80"/>
        <v>9</v>
      </c>
      <c r="J75" s="15">
        <f t="shared" si="80"/>
        <v>0</v>
      </c>
      <c r="K75" s="15">
        <f t="shared" si="80"/>
        <v>0</v>
      </c>
      <c r="L75" s="15">
        <f t="shared" si="80"/>
        <v>23</v>
      </c>
      <c r="M75" s="15">
        <f t="shared" si="80"/>
        <v>14</v>
      </c>
      <c r="N75" s="15">
        <f t="shared" si="80"/>
        <v>159.5</v>
      </c>
      <c r="O75" s="15">
        <f t="shared" si="80"/>
        <v>98</v>
      </c>
      <c r="P75" s="15">
        <f t="shared" si="80"/>
        <v>0</v>
      </c>
      <c r="Q75" s="15">
        <f t="shared" si="80"/>
        <v>209</v>
      </c>
      <c r="R75" s="15">
        <f t="shared" si="80"/>
        <v>1</v>
      </c>
      <c r="S75" s="15">
        <f t="shared" si="80"/>
        <v>0</v>
      </c>
      <c r="T75" s="15">
        <f t="shared" si="80"/>
        <v>0</v>
      </c>
      <c r="U75" s="15">
        <f t="shared" si="80"/>
        <v>0</v>
      </c>
      <c r="V75" s="15">
        <f t="shared" si="80"/>
        <v>0</v>
      </c>
      <c r="W75" s="15">
        <f t="shared" si="80"/>
        <v>1</v>
      </c>
      <c r="X75" s="15">
        <f t="shared" si="80"/>
        <v>0</v>
      </c>
      <c r="Y75" s="15">
        <f t="shared" si="80"/>
        <v>0</v>
      </c>
      <c r="Z75" s="15">
        <f t="shared" si="80"/>
        <v>0</v>
      </c>
      <c r="AA75" s="15">
        <f t="shared" si="80"/>
        <v>37</v>
      </c>
      <c r="AB75" s="15">
        <f t="shared" si="80"/>
        <v>46.5</v>
      </c>
      <c r="AC75" s="15">
        <f t="shared" si="80"/>
        <v>0</v>
      </c>
      <c r="AD75" s="15">
        <f t="shared" si="80"/>
        <v>6.5</v>
      </c>
      <c r="AE75" s="15">
        <f t="shared" si="80"/>
        <v>0</v>
      </c>
      <c r="AF75" s="15">
        <f t="shared" si="80"/>
        <v>0</v>
      </c>
      <c r="AG75" s="15">
        <f t="shared" si="80"/>
        <v>0</v>
      </c>
      <c r="AH75" s="15">
        <f t="shared" si="80"/>
        <v>0</v>
      </c>
      <c r="AI75" s="15">
        <f t="shared" si="80"/>
        <v>0</v>
      </c>
      <c r="AJ75" s="15">
        <f t="shared" si="80"/>
        <v>0</v>
      </c>
      <c r="AK75" s="15">
        <f t="shared" si="80"/>
        <v>0</v>
      </c>
      <c r="AL75" s="15">
        <f t="shared" si="80"/>
        <v>0</v>
      </c>
      <c r="AM75" s="15">
        <f t="shared" si="80"/>
        <v>0</v>
      </c>
      <c r="AN75" s="15">
        <f t="shared" si="80"/>
        <v>1</v>
      </c>
      <c r="AO75" s="15">
        <f t="shared" si="80"/>
        <v>0</v>
      </c>
      <c r="AP75" s="15">
        <f t="shared" si="80"/>
        <v>191</v>
      </c>
      <c r="AQ75" s="15">
        <f t="shared" si="80"/>
        <v>0</v>
      </c>
      <c r="AR75" s="15">
        <f t="shared" si="80"/>
        <v>155</v>
      </c>
      <c r="AS75" s="15">
        <f t="shared" si="80"/>
        <v>16</v>
      </c>
      <c r="AT75" s="15">
        <f t="shared" si="80"/>
        <v>3</v>
      </c>
      <c r="AU75" s="15">
        <f t="shared" si="80"/>
        <v>0</v>
      </c>
      <c r="AV75" s="15">
        <f t="shared" si="80"/>
        <v>0</v>
      </c>
      <c r="AW75" s="15">
        <f t="shared" si="80"/>
        <v>2</v>
      </c>
      <c r="AX75" s="15">
        <f t="shared" si="80"/>
        <v>0</v>
      </c>
      <c r="AY75" s="15">
        <f t="shared" si="80"/>
        <v>0</v>
      </c>
      <c r="AZ75" s="15">
        <f t="shared" si="80"/>
        <v>1</v>
      </c>
      <c r="BA75" s="15">
        <f t="shared" si="80"/>
        <v>0.5</v>
      </c>
      <c r="BB75" s="15">
        <f t="shared" si="80"/>
        <v>9</v>
      </c>
      <c r="BC75" s="15">
        <f t="shared" si="80"/>
        <v>30</v>
      </c>
      <c r="BD75" s="15">
        <f t="shared" si="80"/>
        <v>4</v>
      </c>
      <c r="BE75" s="15">
        <f t="shared" si="80"/>
        <v>0</v>
      </c>
      <c r="BF75" s="15">
        <f t="shared" si="80"/>
        <v>31.5</v>
      </c>
      <c r="BG75" s="15">
        <f t="shared" si="80"/>
        <v>0</v>
      </c>
      <c r="BH75" s="15">
        <f t="shared" si="80"/>
        <v>12</v>
      </c>
      <c r="BI75" s="15">
        <f t="shared" si="80"/>
        <v>0</v>
      </c>
      <c r="BJ75" s="15">
        <f t="shared" si="80"/>
        <v>15.5</v>
      </c>
      <c r="BK75" s="15">
        <f t="shared" si="80"/>
        <v>83</v>
      </c>
      <c r="BL75" s="15">
        <f t="shared" si="80"/>
        <v>2.5</v>
      </c>
      <c r="BM75" s="15">
        <f t="shared" si="80"/>
        <v>18.5</v>
      </c>
      <c r="BN75" s="15">
        <f t="shared" si="80"/>
        <v>33.5</v>
      </c>
      <c r="BO75" s="15">
        <f t="shared" si="80"/>
        <v>3</v>
      </c>
      <c r="BP75" s="15">
        <f t="shared" ref="BP75:EA75" si="81">BP15</f>
        <v>0</v>
      </c>
      <c r="BQ75" s="15">
        <f t="shared" si="81"/>
        <v>2</v>
      </c>
      <c r="BR75" s="15">
        <f t="shared" si="81"/>
        <v>0</v>
      </c>
      <c r="BS75" s="15">
        <f t="shared" si="81"/>
        <v>0</v>
      </c>
      <c r="BT75" s="15">
        <f t="shared" si="81"/>
        <v>0</v>
      </c>
      <c r="BU75" s="15">
        <f t="shared" si="81"/>
        <v>0</v>
      </c>
      <c r="BV75" s="15">
        <f t="shared" si="81"/>
        <v>0</v>
      </c>
      <c r="BW75" s="15">
        <f t="shared" si="81"/>
        <v>0</v>
      </c>
      <c r="BX75" s="15">
        <f t="shared" si="81"/>
        <v>0</v>
      </c>
      <c r="BY75" s="15">
        <f t="shared" si="81"/>
        <v>0</v>
      </c>
      <c r="BZ75" s="15">
        <f t="shared" si="81"/>
        <v>0</v>
      </c>
      <c r="CA75" s="15">
        <f t="shared" si="81"/>
        <v>0</v>
      </c>
      <c r="CB75" s="15">
        <f t="shared" si="81"/>
        <v>235</v>
      </c>
      <c r="CC75" s="15">
        <f t="shared" si="81"/>
        <v>0</v>
      </c>
      <c r="CD75" s="15">
        <f t="shared" si="81"/>
        <v>0</v>
      </c>
      <c r="CE75" s="15">
        <f t="shared" si="81"/>
        <v>0</v>
      </c>
      <c r="CF75" s="15">
        <f t="shared" si="81"/>
        <v>0</v>
      </c>
      <c r="CG75" s="15">
        <f t="shared" si="81"/>
        <v>0</v>
      </c>
      <c r="CH75" s="15">
        <f t="shared" si="81"/>
        <v>0</v>
      </c>
      <c r="CI75" s="15">
        <f t="shared" si="81"/>
        <v>0</v>
      </c>
      <c r="CJ75" s="15">
        <f t="shared" si="81"/>
        <v>0</v>
      </c>
      <c r="CK75" s="15">
        <f t="shared" si="81"/>
        <v>0</v>
      </c>
      <c r="CL75" s="15">
        <f t="shared" si="81"/>
        <v>4</v>
      </c>
      <c r="CM75" s="15">
        <f t="shared" si="81"/>
        <v>0</v>
      </c>
      <c r="CN75" s="15">
        <f t="shared" si="81"/>
        <v>232</v>
      </c>
      <c r="CO75" s="15">
        <f t="shared" si="81"/>
        <v>69.5</v>
      </c>
      <c r="CP75" s="15">
        <f t="shared" si="81"/>
        <v>3</v>
      </c>
      <c r="CQ75" s="15">
        <f t="shared" si="81"/>
        <v>0</v>
      </c>
      <c r="CR75" s="15">
        <f t="shared" si="81"/>
        <v>0</v>
      </c>
      <c r="CS75" s="15">
        <f t="shared" si="81"/>
        <v>0</v>
      </c>
      <c r="CT75" s="15">
        <f t="shared" si="81"/>
        <v>0</v>
      </c>
      <c r="CU75" s="15">
        <f t="shared" si="81"/>
        <v>2</v>
      </c>
      <c r="CV75" s="15">
        <f t="shared" si="81"/>
        <v>0</v>
      </c>
      <c r="CW75" s="15">
        <f t="shared" si="81"/>
        <v>0</v>
      </c>
      <c r="CX75" s="15">
        <f t="shared" si="81"/>
        <v>0</v>
      </c>
      <c r="CY75" s="15">
        <f t="shared" si="81"/>
        <v>0</v>
      </c>
      <c r="CZ75" s="15">
        <f t="shared" si="81"/>
        <v>0</v>
      </c>
      <c r="DA75" s="15">
        <f t="shared" si="81"/>
        <v>0</v>
      </c>
      <c r="DB75" s="15">
        <f t="shared" si="81"/>
        <v>0</v>
      </c>
      <c r="DC75" s="15">
        <f t="shared" si="81"/>
        <v>0</v>
      </c>
      <c r="DD75" s="15">
        <f t="shared" si="81"/>
        <v>0</v>
      </c>
      <c r="DE75" s="15">
        <f t="shared" si="81"/>
        <v>0</v>
      </c>
      <c r="DF75" s="15">
        <f t="shared" si="81"/>
        <v>18.5</v>
      </c>
      <c r="DG75" s="15">
        <f t="shared" si="81"/>
        <v>0</v>
      </c>
      <c r="DH75" s="15">
        <f t="shared" si="81"/>
        <v>0</v>
      </c>
      <c r="DI75" s="15">
        <f t="shared" si="81"/>
        <v>0</v>
      </c>
      <c r="DJ75" s="15">
        <f t="shared" si="81"/>
        <v>0</v>
      </c>
      <c r="DK75" s="15">
        <f t="shared" si="81"/>
        <v>0</v>
      </c>
      <c r="DL75" s="15">
        <f t="shared" si="81"/>
        <v>0</v>
      </c>
      <c r="DM75" s="15">
        <f t="shared" si="81"/>
        <v>0</v>
      </c>
      <c r="DN75" s="15">
        <f t="shared" si="81"/>
        <v>1</v>
      </c>
      <c r="DO75" s="15">
        <f t="shared" si="81"/>
        <v>0</v>
      </c>
      <c r="DP75" s="15">
        <f t="shared" si="81"/>
        <v>0</v>
      </c>
      <c r="DQ75" s="15">
        <f t="shared" si="81"/>
        <v>1</v>
      </c>
      <c r="DR75" s="15">
        <f t="shared" si="81"/>
        <v>0</v>
      </c>
      <c r="DS75" s="15">
        <f t="shared" si="81"/>
        <v>0</v>
      </c>
      <c r="DT75" s="15">
        <f t="shared" si="81"/>
        <v>0</v>
      </c>
      <c r="DU75" s="15">
        <f t="shared" si="81"/>
        <v>0</v>
      </c>
      <c r="DV75" s="15">
        <f t="shared" si="81"/>
        <v>0</v>
      </c>
      <c r="DW75" s="15">
        <f t="shared" si="81"/>
        <v>0</v>
      </c>
      <c r="DX75" s="15">
        <f t="shared" si="81"/>
        <v>0</v>
      </c>
      <c r="DY75" s="15">
        <f t="shared" si="81"/>
        <v>0</v>
      </c>
      <c r="DZ75" s="15">
        <f t="shared" si="81"/>
        <v>1</v>
      </c>
      <c r="EA75" s="15">
        <f t="shared" si="81"/>
        <v>0</v>
      </c>
      <c r="EB75" s="15">
        <f t="shared" ref="EB75:FX75" si="82">EB15</f>
        <v>0</v>
      </c>
      <c r="EC75" s="15">
        <f t="shared" si="82"/>
        <v>0</v>
      </c>
      <c r="ED75" s="15">
        <f t="shared" si="82"/>
        <v>0</v>
      </c>
      <c r="EE75" s="15">
        <f t="shared" si="82"/>
        <v>0</v>
      </c>
      <c r="EF75" s="15">
        <f t="shared" si="82"/>
        <v>2</v>
      </c>
      <c r="EG75" s="15">
        <f t="shared" si="82"/>
        <v>0</v>
      </c>
      <c r="EH75" s="15">
        <f t="shared" si="82"/>
        <v>0</v>
      </c>
      <c r="EI75" s="15">
        <f t="shared" si="82"/>
        <v>24.5</v>
      </c>
      <c r="EJ75" s="15">
        <f t="shared" si="82"/>
        <v>26</v>
      </c>
      <c r="EK75" s="15">
        <f t="shared" si="82"/>
        <v>0</v>
      </c>
      <c r="EL75" s="15">
        <f t="shared" si="82"/>
        <v>0</v>
      </c>
      <c r="EM75" s="15">
        <f t="shared" si="82"/>
        <v>0</v>
      </c>
      <c r="EN75" s="15">
        <f t="shared" si="82"/>
        <v>0</v>
      </c>
      <c r="EO75" s="15">
        <f t="shared" si="82"/>
        <v>0</v>
      </c>
      <c r="EP75" s="15">
        <f t="shared" si="82"/>
        <v>0</v>
      </c>
      <c r="EQ75" s="15">
        <f t="shared" si="82"/>
        <v>2</v>
      </c>
      <c r="ER75" s="15">
        <f t="shared" si="82"/>
        <v>2</v>
      </c>
      <c r="ES75" s="15">
        <f t="shared" si="82"/>
        <v>0</v>
      </c>
      <c r="ET75" s="15">
        <f t="shared" si="82"/>
        <v>0</v>
      </c>
      <c r="EU75" s="15">
        <f t="shared" si="82"/>
        <v>0</v>
      </c>
      <c r="EV75" s="15">
        <f t="shared" si="82"/>
        <v>0</v>
      </c>
      <c r="EW75" s="15">
        <f t="shared" si="82"/>
        <v>0</v>
      </c>
      <c r="EX75" s="15">
        <f t="shared" si="82"/>
        <v>0</v>
      </c>
      <c r="EY75" s="15">
        <f t="shared" si="82"/>
        <v>0</v>
      </c>
      <c r="EZ75" s="15">
        <f t="shared" si="82"/>
        <v>0</v>
      </c>
      <c r="FA75" s="15">
        <f t="shared" si="82"/>
        <v>12</v>
      </c>
      <c r="FB75" s="15">
        <f t="shared" si="82"/>
        <v>0</v>
      </c>
      <c r="FC75" s="15">
        <f t="shared" si="82"/>
        <v>4</v>
      </c>
      <c r="FD75" s="15">
        <f t="shared" si="82"/>
        <v>0</v>
      </c>
      <c r="FE75" s="15">
        <f t="shared" si="82"/>
        <v>0</v>
      </c>
      <c r="FF75" s="15">
        <f t="shared" si="82"/>
        <v>0</v>
      </c>
      <c r="FG75" s="15">
        <f t="shared" si="82"/>
        <v>0</v>
      </c>
      <c r="FH75" s="15">
        <f t="shared" si="82"/>
        <v>0</v>
      </c>
      <c r="FI75" s="15">
        <f t="shared" si="82"/>
        <v>0</v>
      </c>
      <c r="FJ75" s="15">
        <f t="shared" si="82"/>
        <v>0</v>
      </c>
      <c r="FK75" s="15">
        <f t="shared" si="82"/>
        <v>0</v>
      </c>
      <c r="FL75" s="15">
        <f t="shared" si="82"/>
        <v>0</v>
      </c>
      <c r="FM75" s="15">
        <f t="shared" si="82"/>
        <v>0</v>
      </c>
      <c r="FN75" s="15">
        <f t="shared" si="82"/>
        <v>15.5</v>
      </c>
      <c r="FO75" s="15">
        <f t="shared" si="82"/>
        <v>0</v>
      </c>
      <c r="FP75" s="15">
        <f t="shared" si="82"/>
        <v>0</v>
      </c>
      <c r="FQ75" s="15">
        <f t="shared" si="82"/>
        <v>0</v>
      </c>
      <c r="FR75" s="15">
        <f t="shared" si="82"/>
        <v>0</v>
      </c>
      <c r="FS75" s="15">
        <f t="shared" si="82"/>
        <v>0</v>
      </c>
      <c r="FT75" s="15">
        <f t="shared" si="82"/>
        <v>0</v>
      </c>
      <c r="FU75" s="15">
        <f t="shared" si="82"/>
        <v>0</v>
      </c>
      <c r="FV75" s="15">
        <f t="shared" si="82"/>
        <v>1</v>
      </c>
      <c r="FW75" s="15">
        <f t="shared" si="82"/>
        <v>2</v>
      </c>
      <c r="FX75" s="15">
        <f t="shared" si="82"/>
        <v>0</v>
      </c>
      <c r="FY75" s="23"/>
      <c r="FZ75" s="15">
        <f t="shared" si="70"/>
        <v>1962.5</v>
      </c>
      <c r="GA75" s="14"/>
      <c r="GB75" s="15"/>
      <c r="GC75" s="15"/>
      <c r="GD75" s="15"/>
      <c r="GE75" s="15"/>
      <c r="GF75" s="15"/>
      <c r="GG75" s="2"/>
      <c r="GH75" s="12"/>
      <c r="GI75" s="126"/>
      <c r="GJ75" s="126"/>
      <c r="GK75" s="126"/>
      <c r="GL75" s="126"/>
      <c r="GM75" s="126"/>
      <c r="GN75" s="131"/>
      <c r="GO75" s="131"/>
    </row>
    <row r="76" spans="1:197" x14ac:dyDescent="0.35">
      <c r="A76" s="112" t="s">
        <v>1036</v>
      </c>
      <c r="B76" s="113" t="s">
        <v>1038</v>
      </c>
      <c r="C76" s="15">
        <f>C35</f>
        <v>0</v>
      </c>
      <c r="D76" s="15">
        <f t="shared" ref="D76:BO76" si="83">D35</f>
        <v>23</v>
      </c>
      <c r="E76" s="15">
        <f t="shared" si="83"/>
        <v>0</v>
      </c>
      <c r="F76" s="15">
        <f t="shared" si="83"/>
        <v>0</v>
      </c>
      <c r="G76" s="15">
        <f t="shared" si="83"/>
        <v>0</v>
      </c>
      <c r="H76" s="15">
        <f t="shared" si="83"/>
        <v>0</v>
      </c>
      <c r="I76" s="15">
        <f t="shared" si="83"/>
        <v>0</v>
      </c>
      <c r="J76" s="15">
        <f t="shared" si="83"/>
        <v>0</v>
      </c>
      <c r="K76" s="15">
        <f t="shared" si="83"/>
        <v>0</v>
      </c>
      <c r="L76" s="15">
        <f t="shared" si="83"/>
        <v>0</v>
      </c>
      <c r="M76" s="15">
        <f t="shared" si="83"/>
        <v>0</v>
      </c>
      <c r="N76" s="15">
        <f t="shared" si="83"/>
        <v>0</v>
      </c>
      <c r="O76" s="15">
        <f t="shared" si="83"/>
        <v>0</v>
      </c>
      <c r="P76" s="15">
        <f t="shared" si="83"/>
        <v>0</v>
      </c>
      <c r="Q76" s="15">
        <f t="shared" si="83"/>
        <v>0</v>
      </c>
      <c r="R76" s="15">
        <f t="shared" si="83"/>
        <v>0</v>
      </c>
      <c r="S76" s="15">
        <f t="shared" si="83"/>
        <v>0</v>
      </c>
      <c r="T76" s="15">
        <f t="shared" si="83"/>
        <v>0</v>
      </c>
      <c r="U76" s="15">
        <f t="shared" si="83"/>
        <v>0</v>
      </c>
      <c r="V76" s="15">
        <f t="shared" si="83"/>
        <v>0</v>
      </c>
      <c r="W76" s="15">
        <f t="shared" si="83"/>
        <v>0</v>
      </c>
      <c r="X76" s="15">
        <f t="shared" si="83"/>
        <v>0</v>
      </c>
      <c r="Y76" s="15">
        <f t="shared" si="83"/>
        <v>0</v>
      </c>
      <c r="Z76" s="15">
        <f t="shared" si="83"/>
        <v>0</v>
      </c>
      <c r="AA76" s="15">
        <f t="shared" si="83"/>
        <v>0</v>
      </c>
      <c r="AB76" s="15">
        <f t="shared" si="83"/>
        <v>0</v>
      </c>
      <c r="AC76" s="15">
        <f t="shared" si="83"/>
        <v>0</v>
      </c>
      <c r="AD76" s="15">
        <f t="shared" si="83"/>
        <v>0</v>
      </c>
      <c r="AE76" s="15">
        <f t="shared" si="83"/>
        <v>0</v>
      </c>
      <c r="AF76" s="15">
        <f t="shared" si="83"/>
        <v>0</v>
      </c>
      <c r="AG76" s="15">
        <f t="shared" si="83"/>
        <v>0</v>
      </c>
      <c r="AH76" s="15">
        <f t="shared" si="83"/>
        <v>0</v>
      </c>
      <c r="AI76" s="15">
        <f t="shared" si="83"/>
        <v>0</v>
      </c>
      <c r="AJ76" s="15">
        <f t="shared" si="83"/>
        <v>0</v>
      </c>
      <c r="AK76" s="15">
        <f t="shared" si="83"/>
        <v>0</v>
      </c>
      <c r="AL76" s="15">
        <f t="shared" si="83"/>
        <v>0</v>
      </c>
      <c r="AM76" s="15">
        <f t="shared" si="83"/>
        <v>0</v>
      </c>
      <c r="AN76" s="15">
        <f t="shared" si="83"/>
        <v>0</v>
      </c>
      <c r="AO76" s="15">
        <f t="shared" si="83"/>
        <v>0</v>
      </c>
      <c r="AP76" s="15">
        <f t="shared" si="83"/>
        <v>0</v>
      </c>
      <c r="AQ76" s="15">
        <f t="shared" si="83"/>
        <v>0</v>
      </c>
      <c r="AR76" s="15">
        <f t="shared" si="83"/>
        <v>0</v>
      </c>
      <c r="AS76" s="15">
        <f t="shared" si="83"/>
        <v>0</v>
      </c>
      <c r="AT76" s="15">
        <f t="shared" si="83"/>
        <v>0</v>
      </c>
      <c r="AU76" s="15">
        <f t="shared" si="83"/>
        <v>0</v>
      </c>
      <c r="AV76" s="15">
        <f t="shared" si="83"/>
        <v>0</v>
      </c>
      <c r="AW76" s="15">
        <f t="shared" si="83"/>
        <v>0</v>
      </c>
      <c r="AX76" s="15">
        <f t="shared" si="83"/>
        <v>0</v>
      </c>
      <c r="AY76" s="15">
        <f t="shared" si="83"/>
        <v>0</v>
      </c>
      <c r="AZ76" s="15">
        <f t="shared" si="83"/>
        <v>0</v>
      </c>
      <c r="BA76" s="15">
        <f t="shared" si="83"/>
        <v>0</v>
      </c>
      <c r="BB76" s="15">
        <f t="shared" si="83"/>
        <v>0</v>
      </c>
      <c r="BC76" s="15">
        <f t="shared" si="83"/>
        <v>0</v>
      </c>
      <c r="BD76" s="15">
        <f t="shared" si="83"/>
        <v>0</v>
      </c>
      <c r="BE76" s="15">
        <f t="shared" si="83"/>
        <v>0</v>
      </c>
      <c r="BF76" s="15">
        <f t="shared" si="83"/>
        <v>0</v>
      </c>
      <c r="BG76" s="15">
        <f t="shared" si="83"/>
        <v>0</v>
      </c>
      <c r="BH76" s="15">
        <f t="shared" si="83"/>
        <v>0</v>
      </c>
      <c r="BI76" s="15">
        <f t="shared" si="83"/>
        <v>0</v>
      </c>
      <c r="BJ76" s="15">
        <f t="shared" si="83"/>
        <v>0</v>
      </c>
      <c r="BK76" s="15">
        <f t="shared" si="83"/>
        <v>0</v>
      </c>
      <c r="BL76" s="15">
        <f t="shared" si="83"/>
        <v>0</v>
      </c>
      <c r="BM76" s="15">
        <f t="shared" si="83"/>
        <v>0</v>
      </c>
      <c r="BN76" s="15">
        <f t="shared" si="83"/>
        <v>0</v>
      </c>
      <c r="BO76" s="15">
        <f t="shared" si="83"/>
        <v>0</v>
      </c>
      <c r="BP76" s="15">
        <f t="shared" ref="BP76:EA76" si="84">BP35</f>
        <v>0</v>
      </c>
      <c r="BQ76" s="15">
        <f t="shared" si="84"/>
        <v>0</v>
      </c>
      <c r="BR76" s="15">
        <f t="shared" si="84"/>
        <v>0</v>
      </c>
      <c r="BS76" s="15">
        <f t="shared" si="84"/>
        <v>0</v>
      </c>
      <c r="BT76" s="15">
        <f t="shared" si="84"/>
        <v>0</v>
      </c>
      <c r="BU76" s="15">
        <f t="shared" si="84"/>
        <v>0</v>
      </c>
      <c r="BV76" s="15">
        <f t="shared" si="84"/>
        <v>0</v>
      </c>
      <c r="BW76" s="15">
        <f t="shared" si="84"/>
        <v>0</v>
      </c>
      <c r="BX76" s="15">
        <f t="shared" si="84"/>
        <v>0</v>
      </c>
      <c r="BY76" s="15">
        <f t="shared" si="84"/>
        <v>0</v>
      </c>
      <c r="BZ76" s="15">
        <f t="shared" si="84"/>
        <v>0</v>
      </c>
      <c r="CA76" s="15">
        <f t="shared" si="84"/>
        <v>0</v>
      </c>
      <c r="CB76" s="15">
        <f t="shared" si="84"/>
        <v>0</v>
      </c>
      <c r="CC76" s="15">
        <f t="shared" si="84"/>
        <v>0</v>
      </c>
      <c r="CD76" s="15">
        <f t="shared" si="84"/>
        <v>0</v>
      </c>
      <c r="CE76" s="15">
        <f t="shared" si="84"/>
        <v>0</v>
      </c>
      <c r="CF76" s="15">
        <f t="shared" si="84"/>
        <v>0</v>
      </c>
      <c r="CG76" s="15">
        <f t="shared" si="84"/>
        <v>0</v>
      </c>
      <c r="CH76" s="15">
        <f t="shared" si="84"/>
        <v>0</v>
      </c>
      <c r="CI76" s="15">
        <f t="shared" si="84"/>
        <v>0</v>
      </c>
      <c r="CJ76" s="15">
        <f t="shared" si="84"/>
        <v>0</v>
      </c>
      <c r="CK76" s="15">
        <f t="shared" si="84"/>
        <v>0</v>
      </c>
      <c r="CL76" s="15">
        <f t="shared" si="84"/>
        <v>0</v>
      </c>
      <c r="CM76" s="15">
        <f t="shared" si="84"/>
        <v>0</v>
      </c>
      <c r="CN76" s="15">
        <f t="shared" si="84"/>
        <v>0</v>
      </c>
      <c r="CO76" s="15">
        <f t="shared" si="84"/>
        <v>0</v>
      </c>
      <c r="CP76" s="15">
        <f t="shared" si="84"/>
        <v>0</v>
      </c>
      <c r="CQ76" s="15">
        <f t="shared" si="84"/>
        <v>0</v>
      </c>
      <c r="CR76" s="15">
        <f t="shared" si="84"/>
        <v>0</v>
      </c>
      <c r="CS76" s="15">
        <f t="shared" si="84"/>
        <v>0</v>
      </c>
      <c r="CT76" s="15">
        <f t="shared" si="84"/>
        <v>0</v>
      </c>
      <c r="CU76" s="15">
        <f t="shared" si="84"/>
        <v>0</v>
      </c>
      <c r="CV76" s="15">
        <f t="shared" si="84"/>
        <v>0</v>
      </c>
      <c r="CW76" s="15">
        <f t="shared" si="84"/>
        <v>0</v>
      </c>
      <c r="CX76" s="15">
        <f t="shared" si="84"/>
        <v>0</v>
      </c>
      <c r="CY76" s="15">
        <f t="shared" si="84"/>
        <v>0</v>
      </c>
      <c r="CZ76" s="15">
        <f t="shared" si="84"/>
        <v>0</v>
      </c>
      <c r="DA76" s="15">
        <f t="shared" si="84"/>
        <v>0</v>
      </c>
      <c r="DB76" s="15">
        <f t="shared" si="84"/>
        <v>0</v>
      </c>
      <c r="DC76" s="15">
        <f t="shared" si="84"/>
        <v>0</v>
      </c>
      <c r="DD76" s="15">
        <f t="shared" si="84"/>
        <v>0</v>
      </c>
      <c r="DE76" s="15">
        <f t="shared" si="84"/>
        <v>0</v>
      </c>
      <c r="DF76" s="15">
        <f t="shared" si="84"/>
        <v>0</v>
      </c>
      <c r="DG76" s="15">
        <f t="shared" si="84"/>
        <v>0</v>
      </c>
      <c r="DH76" s="15">
        <f t="shared" si="84"/>
        <v>0</v>
      </c>
      <c r="DI76" s="15">
        <f t="shared" si="84"/>
        <v>0</v>
      </c>
      <c r="DJ76" s="15">
        <f t="shared" si="84"/>
        <v>0</v>
      </c>
      <c r="DK76" s="15">
        <f t="shared" si="84"/>
        <v>0</v>
      </c>
      <c r="DL76" s="15">
        <f t="shared" si="84"/>
        <v>0</v>
      </c>
      <c r="DM76" s="15">
        <f t="shared" si="84"/>
        <v>0</v>
      </c>
      <c r="DN76" s="15">
        <f t="shared" si="84"/>
        <v>0</v>
      </c>
      <c r="DO76" s="15">
        <f t="shared" si="84"/>
        <v>0</v>
      </c>
      <c r="DP76" s="15">
        <f t="shared" si="84"/>
        <v>0</v>
      </c>
      <c r="DQ76" s="15">
        <f t="shared" si="84"/>
        <v>0</v>
      </c>
      <c r="DR76" s="15">
        <f t="shared" si="84"/>
        <v>0</v>
      </c>
      <c r="DS76" s="15">
        <f t="shared" si="84"/>
        <v>0</v>
      </c>
      <c r="DT76" s="15">
        <f t="shared" si="84"/>
        <v>0</v>
      </c>
      <c r="DU76" s="15">
        <f t="shared" si="84"/>
        <v>0</v>
      </c>
      <c r="DV76" s="15">
        <f t="shared" si="84"/>
        <v>0</v>
      </c>
      <c r="DW76" s="15">
        <f t="shared" si="84"/>
        <v>0</v>
      </c>
      <c r="DX76" s="15">
        <f t="shared" si="84"/>
        <v>0</v>
      </c>
      <c r="DY76" s="15">
        <f t="shared" si="84"/>
        <v>0</v>
      </c>
      <c r="DZ76" s="15">
        <f t="shared" si="84"/>
        <v>0</v>
      </c>
      <c r="EA76" s="15">
        <f t="shared" si="84"/>
        <v>0</v>
      </c>
      <c r="EB76" s="15">
        <f t="shared" ref="EB76:FX76" si="85">EB35</f>
        <v>0</v>
      </c>
      <c r="EC76" s="15">
        <f t="shared" si="85"/>
        <v>0</v>
      </c>
      <c r="ED76" s="15">
        <f t="shared" si="85"/>
        <v>0</v>
      </c>
      <c r="EE76" s="15">
        <f t="shared" si="85"/>
        <v>0</v>
      </c>
      <c r="EF76" s="15">
        <f t="shared" si="85"/>
        <v>0</v>
      </c>
      <c r="EG76" s="15">
        <f t="shared" si="85"/>
        <v>0</v>
      </c>
      <c r="EH76" s="15">
        <f t="shared" si="85"/>
        <v>0</v>
      </c>
      <c r="EI76" s="15">
        <f t="shared" si="85"/>
        <v>0</v>
      </c>
      <c r="EJ76" s="15">
        <f t="shared" si="85"/>
        <v>0</v>
      </c>
      <c r="EK76" s="15">
        <f t="shared" si="85"/>
        <v>0</v>
      </c>
      <c r="EL76" s="15">
        <f t="shared" si="85"/>
        <v>0</v>
      </c>
      <c r="EM76" s="15">
        <f t="shared" si="85"/>
        <v>0</v>
      </c>
      <c r="EN76" s="15">
        <f t="shared" si="85"/>
        <v>0</v>
      </c>
      <c r="EO76" s="15">
        <f t="shared" si="85"/>
        <v>0</v>
      </c>
      <c r="EP76" s="15">
        <f t="shared" si="85"/>
        <v>0</v>
      </c>
      <c r="EQ76" s="15">
        <f t="shared" si="85"/>
        <v>0</v>
      </c>
      <c r="ER76" s="15">
        <f t="shared" si="85"/>
        <v>0</v>
      </c>
      <c r="ES76" s="15">
        <f t="shared" si="85"/>
        <v>0</v>
      </c>
      <c r="ET76" s="15">
        <f t="shared" si="85"/>
        <v>0</v>
      </c>
      <c r="EU76" s="15">
        <f t="shared" si="85"/>
        <v>0</v>
      </c>
      <c r="EV76" s="15">
        <f t="shared" si="85"/>
        <v>0</v>
      </c>
      <c r="EW76" s="15">
        <f t="shared" si="85"/>
        <v>0</v>
      </c>
      <c r="EX76" s="15">
        <f t="shared" si="85"/>
        <v>0</v>
      </c>
      <c r="EY76" s="15">
        <f t="shared" si="85"/>
        <v>0</v>
      </c>
      <c r="EZ76" s="15">
        <f t="shared" si="85"/>
        <v>0</v>
      </c>
      <c r="FA76" s="15">
        <f t="shared" si="85"/>
        <v>0</v>
      </c>
      <c r="FB76" s="15">
        <f t="shared" si="85"/>
        <v>0</v>
      </c>
      <c r="FC76" s="15">
        <f t="shared" si="85"/>
        <v>0</v>
      </c>
      <c r="FD76" s="15">
        <f t="shared" si="85"/>
        <v>0</v>
      </c>
      <c r="FE76" s="15">
        <f t="shared" si="85"/>
        <v>0</v>
      </c>
      <c r="FF76" s="15">
        <f t="shared" si="85"/>
        <v>0</v>
      </c>
      <c r="FG76" s="15">
        <f t="shared" si="85"/>
        <v>0</v>
      </c>
      <c r="FH76" s="15">
        <f t="shared" si="85"/>
        <v>0</v>
      </c>
      <c r="FI76" s="15">
        <f t="shared" si="85"/>
        <v>0</v>
      </c>
      <c r="FJ76" s="15">
        <f t="shared" si="85"/>
        <v>0</v>
      </c>
      <c r="FK76" s="15">
        <f t="shared" si="85"/>
        <v>0</v>
      </c>
      <c r="FL76" s="15">
        <f t="shared" si="85"/>
        <v>0</v>
      </c>
      <c r="FM76" s="15">
        <f t="shared" si="85"/>
        <v>0</v>
      </c>
      <c r="FN76" s="15">
        <f t="shared" si="85"/>
        <v>0</v>
      </c>
      <c r="FO76" s="15">
        <f t="shared" si="85"/>
        <v>0</v>
      </c>
      <c r="FP76" s="15">
        <f t="shared" si="85"/>
        <v>0</v>
      </c>
      <c r="FQ76" s="15">
        <f t="shared" si="85"/>
        <v>0</v>
      </c>
      <c r="FR76" s="15">
        <f t="shared" si="85"/>
        <v>0</v>
      </c>
      <c r="FS76" s="15">
        <f t="shared" si="85"/>
        <v>0</v>
      </c>
      <c r="FT76" s="15">
        <f t="shared" si="85"/>
        <v>0</v>
      </c>
      <c r="FU76" s="15">
        <f t="shared" si="85"/>
        <v>0</v>
      </c>
      <c r="FV76" s="15">
        <f t="shared" si="85"/>
        <v>0</v>
      </c>
      <c r="FW76" s="15">
        <f t="shared" si="85"/>
        <v>0</v>
      </c>
      <c r="FX76" s="15">
        <f t="shared" si="85"/>
        <v>0</v>
      </c>
      <c r="FY76" s="23"/>
      <c r="FZ76" s="15">
        <f t="shared" si="70"/>
        <v>23</v>
      </c>
      <c r="GA76" s="14"/>
      <c r="GB76" s="15"/>
      <c r="GC76" s="15"/>
      <c r="GD76" s="15"/>
      <c r="GE76" s="15"/>
      <c r="GF76" s="15"/>
      <c r="GG76" s="2"/>
      <c r="GH76" s="12"/>
      <c r="GI76" s="126"/>
      <c r="GJ76" s="126"/>
      <c r="GK76" s="126"/>
      <c r="GL76" s="126"/>
      <c r="GM76" s="126"/>
      <c r="GN76" s="131"/>
      <c r="GO76" s="131"/>
    </row>
    <row r="77" spans="1:197" x14ac:dyDescent="0.35">
      <c r="A77" s="112" t="s">
        <v>485</v>
      </c>
      <c r="B77" s="113" t="s">
        <v>702</v>
      </c>
      <c r="C77" s="14">
        <f t="shared" ref="C77:AH77" si="86">C12</f>
        <v>152</v>
      </c>
      <c r="D77" s="14">
        <f t="shared" si="86"/>
        <v>499</v>
      </c>
      <c r="E77" s="14">
        <f t="shared" si="86"/>
        <v>0</v>
      </c>
      <c r="F77" s="14">
        <f t="shared" si="86"/>
        <v>2031</v>
      </c>
      <c r="G77" s="14">
        <f t="shared" si="86"/>
        <v>0</v>
      </c>
      <c r="H77" s="14">
        <f t="shared" si="86"/>
        <v>0</v>
      </c>
      <c r="I77" s="14">
        <f t="shared" si="86"/>
        <v>0</v>
      </c>
      <c r="J77" s="14">
        <f t="shared" si="86"/>
        <v>0</v>
      </c>
      <c r="K77" s="14">
        <f t="shared" si="86"/>
        <v>0</v>
      </c>
      <c r="L77" s="14">
        <f t="shared" si="86"/>
        <v>0</v>
      </c>
      <c r="M77" s="14">
        <f t="shared" si="86"/>
        <v>0</v>
      </c>
      <c r="N77" s="14">
        <f t="shared" si="86"/>
        <v>0</v>
      </c>
      <c r="O77" s="14">
        <f t="shared" si="86"/>
        <v>0</v>
      </c>
      <c r="P77" s="14">
        <f t="shared" si="86"/>
        <v>0</v>
      </c>
      <c r="Q77" s="14">
        <f t="shared" si="86"/>
        <v>0</v>
      </c>
      <c r="R77" s="14">
        <f t="shared" si="86"/>
        <v>6618</v>
      </c>
      <c r="S77" s="14">
        <f t="shared" si="86"/>
        <v>14</v>
      </c>
      <c r="T77" s="14">
        <f t="shared" si="86"/>
        <v>0</v>
      </c>
      <c r="U77" s="14">
        <f t="shared" si="86"/>
        <v>0</v>
      </c>
      <c r="V77" s="14">
        <f t="shared" si="86"/>
        <v>0</v>
      </c>
      <c r="W77" s="14">
        <f t="shared" si="86"/>
        <v>0</v>
      </c>
      <c r="X77" s="14">
        <f t="shared" si="86"/>
        <v>0</v>
      </c>
      <c r="Y77" s="14">
        <f t="shared" si="86"/>
        <v>473.5</v>
      </c>
      <c r="Z77" s="14">
        <f t="shared" si="86"/>
        <v>0</v>
      </c>
      <c r="AA77" s="14">
        <f t="shared" si="86"/>
        <v>336.5</v>
      </c>
      <c r="AB77" s="14">
        <f t="shared" si="86"/>
        <v>224</v>
      </c>
      <c r="AC77" s="14">
        <f t="shared" si="86"/>
        <v>0</v>
      </c>
      <c r="AD77" s="14">
        <f t="shared" si="86"/>
        <v>0</v>
      </c>
      <c r="AE77" s="14">
        <f t="shared" si="86"/>
        <v>0</v>
      </c>
      <c r="AF77" s="14">
        <f t="shared" si="86"/>
        <v>0</v>
      </c>
      <c r="AG77" s="14">
        <f t="shared" si="86"/>
        <v>0</v>
      </c>
      <c r="AH77" s="14">
        <f t="shared" si="86"/>
        <v>0</v>
      </c>
      <c r="AI77" s="14">
        <f t="shared" ref="AI77:BN77" si="87">AI12</f>
        <v>0</v>
      </c>
      <c r="AJ77" s="14">
        <f t="shared" si="87"/>
        <v>0</v>
      </c>
      <c r="AK77" s="14">
        <f t="shared" si="87"/>
        <v>0</v>
      </c>
      <c r="AL77" s="14">
        <f t="shared" si="87"/>
        <v>0</v>
      </c>
      <c r="AM77" s="14">
        <f t="shared" si="87"/>
        <v>0</v>
      </c>
      <c r="AN77" s="14">
        <f t="shared" si="87"/>
        <v>0</v>
      </c>
      <c r="AO77" s="14">
        <f t="shared" si="87"/>
        <v>370.5</v>
      </c>
      <c r="AP77" s="14">
        <f t="shared" si="87"/>
        <v>595.5</v>
      </c>
      <c r="AQ77" s="14">
        <f t="shared" si="87"/>
        <v>0</v>
      </c>
      <c r="AR77" s="14">
        <f t="shared" si="87"/>
        <v>1303</v>
      </c>
      <c r="AS77" s="14">
        <f t="shared" si="87"/>
        <v>0</v>
      </c>
      <c r="AT77" s="14">
        <f t="shared" si="87"/>
        <v>0</v>
      </c>
      <c r="AU77" s="14">
        <f t="shared" si="87"/>
        <v>0</v>
      </c>
      <c r="AV77" s="14">
        <f t="shared" si="87"/>
        <v>0</v>
      </c>
      <c r="AW77" s="14">
        <f t="shared" si="87"/>
        <v>0</v>
      </c>
      <c r="AX77" s="14">
        <f t="shared" si="87"/>
        <v>0</v>
      </c>
      <c r="AY77" s="14">
        <f t="shared" si="87"/>
        <v>0</v>
      </c>
      <c r="AZ77" s="14">
        <f t="shared" si="87"/>
        <v>98</v>
      </c>
      <c r="BA77" s="14">
        <f t="shared" si="87"/>
        <v>240</v>
      </c>
      <c r="BB77" s="14">
        <f t="shared" si="87"/>
        <v>0</v>
      </c>
      <c r="BC77" s="14">
        <f t="shared" si="87"/>
        <v>475</v>
      </c>
      <c r="BD77" s="14">
        <f t="shared" si="87"/>
        <v>0</v>
      </c>
      <c r="BE77" s="14">
        <f t="shared" si="87"/>
        <v>0</v>
      </c>
      <c r="BF77" s="14">
        <f t="shared" si="87"/>
        <v>1194.5</v>
      </c>
      <c r="BG77" s="14">
        <f t="shared" si="87"/>
        <v>0</v>
      </c>
      <c r="BH77" s="14">
        <f t="shared" si="87"/>
        <v>28</v>
      </c>
      <c r="BI77" s="14">
        <f t="shared" si="87"/>
        <v>0</v>
      </c>
      <c r="BJ77" s="14">
        <f t="shared" si="87"/>
        <v>0</v>
      </c>
      <c r="BK77" s="14">
        <f t="shared" si="87"/>
        <v>13175.5</v>
      </c>
      <c r="BL77" s="14">
        <f t="shared" si="87"/>
        <v>0</v>
      </c>
      <c r="BM77" s="14">
        <f t="shared" si="87"/>
        <v>0</v>
      </c>
      <c r="BN77" s="14">
        <f t="shared" si="87"/>
        <v>0</v>
      </c>
      <c r="BO77" s="14">
        <f t="shared" ref="BO77:CM77" si="88">BO12</f>
        <v>0</v>
      </c>
      <c r="BP77" s="14">
        <f t="shared" si="88"/>
        <v>0</v>
      </c>
      <c r="BQ77" s="14">
        <f t="shared" si="88"/>
        <v>0</v>
      </c>
      <c r="BR77" s="14">
        <f t="shared" si="88"/>
        <v>0</v>
      </c>
      <c r="BS77" s="14">
        <f t="shared" si="88"/>
        <v>0</v>
      </c>
      <c r="BT77" s="14">
        <f t="shared" si="88"/>
        <v>0</v>
      </c>
      <c r="BU77" s="14">
        <f t="shared" si="88"/>
        <v>0</v>
      </c>
      <c r="BV77" s="14">
        <f t="shared" si="88"/>
        <v>0</v>
      </c>
      <c r="BW77" s="14">
        <f t="shared" si="88"/>
        <v>0</v>
      </c>
      <c r="BX77" s="14">
        <f t="shared" si="88"/>
        <v>0</v>
      </c>
      <c r="BY77" s="14">
        <f t="shared" si="88"/>
        <v>0</v>
      </c>
      <c r="BZ77" s="14">
        <f t="shared" si="88"/>
        <v>0</v>
      </c>
      <c r="CA77" s="14">
        <f t="shared" si="88"/>
        <v>0</v>
      </c>
      <c r="CB77" s="14">
        <f t="shared" si="88"/>
        <v>815.5</v>
      </c>
      <c r="CC77" s="14">
        <f t="shared" si="88"/>
        <v>0</v>
      </c>
      <c r="CD77" s="14">
        <f t="shared" si="88"/>
        <v>0</v>
      </c>
      <c r="CE77" s="14">
        <f t="shared" si="88"/>
        <v>0</v>
      </c>
      <c r="CF77" s="14">
        <f t="shared" si="88"/>
        <v>0</v>
      </c>
      <c r="CG77" s="14">
        <f t="shared" si="88"/>
        <v>0</v>
      </c>
      <c r="CH77" s="14">
        <f t="shared" si="88"/>
        <v>0</v>
      </c>
      <c r="CI77" s="14">
        <f t="shared" si="88"/>
        <v>0</v>
      </c>
      <c r="CJ77" s="14">
        <f t="shared" si="88"/>
        <v>0</v>
      </c>
      <c r="CK77" s="14">
        <f t="shared" si="88"/>
        <v>23.5</v>
      </c>
      <c r="CL77" s="14">
        <f t="shared" si="88"/>
        <v>5.5</v>
      </c>
      <c r="CM77" s="14">
        <f t="shared" si="88"/>
        <v>2</v>
      </c>
      <c r="CN77" s="14">
        <f>CN12</f>
        <v>254</v>
      </c>
      <c r="CO77" s="14">
        <f t="shared" ref="CO77:DT77" si="89">CO12</f>
        <v>0</v>
      </c>
      <c r="CP77" s="14">
        <f t="shared" si="89"/>
        <v>0</v>
      </c>
      <c r="CQ77" s="14">
        <f t="shared" si="89"/>
        <v>0</v>
      </c>
      <c r="CR77" s="14">
        <f t="shared" si="89"/>
        <v>0</v>
      </c>
      <c r="CS77" s="14">
        <f t="shared" si="89"/>
        <v>0</v>
      </c>
      <c r="CT77" s="14">
        <f t="shared" si="89"/>
        <v>0</v>
      </c>
      <c r="CU77" s="14">
        <f t="shared" si="89"/>
        <v>396</v>
      </c>
      <c r="CV77" s="14">
        <f t="shared" si="89"/>
        <v>0</v>
      </c>
      <c r="CW77" s="14">
        <f t="shared" si="89"/>
        <v>0</v>
      </c>
      <c r="CX77" s="14">
        <f t="shared" si="89"/>
        <v>0</v>
      </c>
      <c r="CY77" s="14">
        <f t="shared" si="89"/>
        <v>0</v>
      </c>
      <c r="CZ77" s="14">
        <f t="shared" si="89"/>
        <v>0</v>
      </c>
      <c r="DA77" s="14">
        <f t="shared" si="89"/>
        <v>0</v>
      </c>
      <c r="DB77" s="14">
        <f t="shared" si="89"/>
        <v>0</v>
      </c>
      <c r="DC77" s="14">
        <f t="shared" si="89"/>
        <v>0</v>
      </c>
      <c r="DD77" s="14">
        <f t="shared" si="89"/>
        <v>0</v>
      </c>
      <c r="DE77" s="14">
        <f t="shared" si="89"/>
        <v>0</v>
      </c>
      <c r="DF77" s="14">
        <f t="shared" si="89"/>
        <v>0</v>
      </c>
      <c r="DG77" s="14">
        <f t="shared" si="89"/>
        <v>0</v>
      </c>
      <c r="DH77" s="14">
        <f t="shared" si="89"/>
        <v>0</v>
      </c>
      <c r="DI77" s="14">
        <f t="shared" si="89"/>
        <v>4</v>
      </c>
      <c r="DJ77" s="14">
        <f t="shared" si="89"/>
        <v>1</v>
      </c>
      <c r="DK77" s="14">
        <f t="shared" si="89"/>
        <v>1</v>
      </c>
      <c r="DL77" s="14">
        <f t="shared" si="89"/>
        <v>0</v>
      </c>
      <c r="DM77" s="14">
        <f t="shared" si="89"/>
        <v>0</v>
      </c>
      <c r="DN77" s="14">
        <f t="shared" si="89"/>
        <v>0</v>
      </c>
      <c r="DO77" s="14">
        <f t="shared" si="89"/>
        <v>0</v>
      </c>
      <c r="DP77" s="14">
        <f t="shared" si="89"/>
        <v>0</v>
      </c>
      <c r="DQ77" s="14">
        <f t="shared" si="89"/>
        <v>0</v>
      </c>
      <c r="DR77" s="14">
        <f t="shared" si="89"/>
        <v>0</v>
      </c>
      <c r="DS77" s="14">
        <f t="shared" si="89"/>
        <v>0</v>
      </c>
      <c r="DT77" s="14">
        <f t="shared" si="89"/>
        <v>0</v>
      </c>
      <c r="DU77" s="14">
        <f t="shared" ref="DU77:EZ77" si="90">DU12</f>
        <v>0</v>
      </c>
      <c r="DV77" s="14">
        <f t="shared" si="90"/>
        <v>0</v>
      </c>
      <c r="DW77" s="14">
        <f t="shared" si="90"/>
        <v>0</v>
      </c>
      <c r="DX77" s="14">
        <f t="shared" si="90"/>
        <v>0</v>
      </c>
      <c r="DY77" s="14">
        <f t="shared" si="90"/>
        <v>0</v>
      </c>
      <c r="DZ77" s="14">
        <f t="shared" si="90"/>
        <v>0</v>
      </c>
      <c r="EA77" s="14">
        <f t="shared" si="90"/>
        <v>0</v>
      </c>
      <c r="EB77" s="14">
        <f t="shared" si="90"/>
        <v>0</v>
      </c>
      <c r="EC77" s="14">
        <f t="shared" si="90"/>
        <v>0</v>
      </c>
      <c r="ED77" s="14">
        <f t="shared" si="90"/>
        <v>0</v>
      </c>
      <c r="EE77" s="14">
        <f t="shared" si="90"/>
        <v>0</v>
      </c>
      <c r="EF77" s="14">
        <f t="shared" si="90"/>
        <v>0</v>
      </c>
      <c r="EG77" s="14">
        <f t="shared" si="90"/>
        <v>0</v>
      </c>
      <c r="EH77" s="14">
        <f t="shared" si="90"/>
        <v>0</v>
      </c>
      <c r="EI77" s="14">
        <f t="shared" si="90"/>
        <v>0</v>
      </c>
      <c r="EJ77" s="14">
        <f t="shared" si="90"/>
        <v>207.5</v>
      </c>
      <c r="EK77" s="14">
        <f t="shared" si="90"/>
        <v>0</v>
      </c>
      <c r="EL77" s="14">
        <f t="shared" si="90"/>
        <v>0</v>
      </c>
      <c r="EM77" s="14">
        <f t="shared" si="90"/>
        <v>0</v>
      </c>
      <c r="EN77" s="14">
        <f t="shared" si="90"/>
        <v>43</v>
      </c>
      <c r="EO77" s="14">
        <f t="shared" si="90"/>
        <v>0</v>
      </c>
      <c r="EP77" s="14">
        <f t="shared" si="90"/>
        <v>0</v>
      </c>
      <c r="EQ77" s="14">
        <f t="shared" si="90"/>
        <v>0</v>
      </c>
      <c r="ER77" s="14">
        <f t="shared" si="90"/>
        <v>0</v>
      </c>
      <c r="ES77" s="14">
        <f t="shared" si="90"/>
        <v>0</v>
      </c>
      <c r="ET77" s="14">
        <f t="shared" si="90"/>
        <v>0</v>
      </c>
      <c r="EU77" s="14">
        <f t="shared" si="90"/>
        <v>0</v>
      </c>
      <c r="EV77" s="14">
        <f t="shared" si="90"/>
        <v>0</v>
      </c>
      <c r="EW77" s="14">
        <f t="shared" si="90"/>
        <v>0</v>
      </c>
      <c r="EX77" s="14">
        <f t="shared" si="90"/>
        <v>0</v>
      </c>
      <c r="EY77" s="14">
        <f t="shared" si="90"/>
        <v>450</v>
      </c>
      <c r="EZ77" s="14">
        <f t="shared" si="90"/>
        <v>0</v>
      </c>
      <c r="FA77" s="14">
        <f t="shared" ref="FA77:FX77" si="91">FA12</f>
        <v>0</v>
      </c>
      <c r="FB77" s="14">
        <f t="shared" si="91"/>
        <v>0</v>
      </c>
      <c r="FC77" s="14">
        <f t="shared" si="91"/>
        <v>0</v>
      </c>
      <c r="FD77" s="14">
        <f t="shared" si="91"/>
        <v>0</v>
      </c>
      <c r="FE77" s="14">
        <f t="shared" si="91"/>
        <v>0</v>
      </c>
      <c r="FF77" s="14">
        <f t="shared" si="91"/>
        <v>0</v>
      </c>
      <c r="FG77" s="14">
        <f t="shared" si="91"/>
        <v>0</v>
      </c>
      <c r="FH77" s="14">
        <f t="shared" si="91"/>
        <v>0</v>
      </c>
      <c r="FI77" s="14">
        <f t="shared" si="91"/>
        <v>0</v>
      </c>
      <c r="FJ77" s="14">
        <f t="shared" si="91"/>
        <v>0</v>
      </c>
      <c r="FK77" s="14">
        <f t="shared" si="91"/>
        <v>0</v>
      </c>
      <c r="FL77" s="14">
        <f t="shared" si="91"/>
        <v>0</v>
      </c>
      <c r="FM77" s="14">
        <f t="shared" si="91"/>
        <v>0</v>
      </c>
      <c r="FN77" s="14">
        <f t="shared" si="91"/>
        <v>254.5</v>
      </c>
      <c r="FO77" s="14">
        <f t="shared" si="91"/>
        <v>0</v>
      </c>
      <c r="FP77" s="14">
        <f t="shared" si="91"/>
        <v>0</v>
      </c>
      <c r="FQ77" s="14">
        <f t="shared" si="91"/>
        <v>0</v>
      </c>
      <c r="FR77" s="14">
        <f t="shared" si="91"/>
        <v>0</v>
      </c>
      <c r="FS77" s="14">
        <f t="shared" si="91"/>
        <v>0</v>
      </c>
      <c r="FT77" s="14">
        <f t="shared" si="91"/>
        <v>0</v>
      </c>
      <c r="FU77" s="14">
        <f t="shared" si="91"/>
        <v>0</v>
      </c>
      <c r="FV77" s="14">
        <f t="shared" si="91"/>
        <v>0</v>
      </c>
      <c r="FW77" s="14">
        <f t="shared" si="91"/>
        <v>0</v>
      </c>
      <c r="FX77" s="14">
        <f t="shared" si="91"/>
        <v>0</v>
      </c>
      <c r="FY77" s="23"/>
      <c r="FZ77" s="14">
        <f t="shared" si="70"/>
        <v>30285.5</v>
      </c>
      <c r="GA77" s="14"/>
      <c r="GB77" s="15"/>
      <c r="GC77" s="15"/>
      <c r="GD77" s="15"/>
      <c r="GE77" s="15"/>
      <c r="GF77" s="2"/>
      <c r="GG77" s="2"/>
      <c r="GH77" s="12"/>
      <c r="GI77" s="126"/>
      <c r="GJ77" s="126"/>
      <c r="GK77" s="126"/>
      <c r="GL77" s="126"/>
      <c r="GM77" s="126"/>
      <c r="GN77" s="131"/>
      <c r="GO77" s="131"/>
    </row>
    <row r="78" spans="1:197" x14ac:dyDescent="0.35">
      <c r="A78" s="112" t="s">
        <v>486</v>
      </c>
      <c r="B78" s="113" t="s">
        <v>703</v>
      </c>
      <c r="C78" s="14">
        <f t="shared" ref="C78:AH78" si="92">C33</f>
        <v>0</v>
      </c>
      <c r="D78" s="14">
        <f t="shared" si="92"/>
        <v>0</v>
      </c>
      <c r="E78" s="14">
        <f t="shared" si="92"/>
        <v>0</v>
      </c>
      <c r="F78" s="14">
        <f t="shared" si="92"/>
        <v>0</v>
      </c>
      <c r="G78" s="14">
        <f t="shared" si="92"/>
        <v>0</v>
      </c>
      <c r="H78" s="14">
        <f t="shared" si="92"/>
        <v>0</v>
      </c>
      <c r="I78" s="14">
        <f t="shared" si="92"/>
        <v>0</v>
      </c>
      <c r="J78" s="14">
        <f t="shared" si="92"/>
        <v>0</v>
      </c>
      <c r="K78" s="14">
        <f t="shared" si="92"/>
        <v>0</v>
      </c>
      <c r="L78" s="14">
        <f t="shared" si="92"/>
        <v>0</v>
      </c>
      <c r="M78" s="14">
        <f t="shared" si="92"/>
        <v>0</v>
      </c>
      <c r="N78" s="14">
        <f t="shared" si="92"/>
        <v>0</v>
      </c>
      <c r="O78" s="14">
        <f t="shared" si="92"/>
        <v>0</v>
      </c>
      <c r="P78" s="14">
        <f t="shared" si="92"/>
        <v>0</v>
      </c>
      <c r="Q78" s="14">
        <f t="shared" si="92"/>
        <v>0</v>
      </c>
      <c r="R78" s="14">
        <f t="shared" si="92"/>
        <v>0</v>
      </c>
      <c r="S78" s="14">
        <f t="shared" si="92"/>
        <v>0</v>
      </c>
      <c r="T78" s="14">
        <f t="shared" si="92"/>
        <v>0</v>
      </c>
      <c r="U78" s="14">
        <f t="shared" si="92"/>
        <v>0</v>
      </c>
      <c r="V78" s="14">
        <f t="shared" si="92"/>
        <v>0</v>
      </c>
      <c r="W78" s="14">
        <f t="shared" si="92"/>
        <v>0</v>
      </c>
      <c r="X78" s="14">
        <f t="shared" si="92"/>
        <v>0</v>
      </c>
      <c r="Y78" s="14">
        <f t="shared" si="92"/>
        <v>0</v>
      </c>
      <c r="Z78" s="14">
        <f t="shared" si="92"/>
        <v>0</v>
      </c>
      <c r="AA78" s="14">
        <f t="shared" si="92"/>
        <v>0</v>
      </c>
      <c r="AB78" s="14">
        <f t="shared" si="92"/>
        <v>0</v>
      </c>
      <c r="AC78" s="14">
        <f t="shared" si="92"/>
        <v>0</v>
      </c>
      <c r="AD78" s="14">
        <f t="shared" si="92"/>
        <v>0</v>
      </c>
      <c r="AE78" s="14">
        <f t="shared" si="92"/>
        <v>0</v>
      </c>
      <c r="AF78" s="14">
        <f t="shared" si="92"/>
        <v>0</v>
      </c>
      <c r="AG78" s="14">
        <f t="shared" si="92"/>
        <v>0</v>
      </c>
      <c r="AH78" s="14">
        <f t="shared" si="92"/>
        <v>0</v>
      </c>
      <c r="AI78" s="14">
        <f t="shared" ref="AI78:BN78" si="93">AI33</f>
        <v>0</v>
      </c>
      <c r="AJ78" s="14">
        <f t="shared" si="93"/>
        <v>0</v>
      </c>
      <c r="AK78" s="14">
        <f t="shared" si="93"/>
        <v>0</v>
      </c>
      <c r="AL78" s="14">
        <f t="shared" si="93"/>
        <v>0</v>
      </c>
      <c r="AM78" s="14">
        <f t="shared" si="93"/>
        <v>0</v>
      </c>
      <c r="AN78" s="14">
        <f t="shared" si="93"/>
        <v>0</v>
      </c>
      <c r="AO78" s="14">
        <f t="shared" si="93"/>
        <v>0</v>
      </c>
      <c r="AP78" s="14">
        <f t="shared" si="93"/>
        <v>0</v>
      </c>
      <c r="AQ78" s="14">
        <f t="shared" si="93"/>
        <v>0</v>
      </c>
      <c r="AR78" s="14">
        <f t="shared" si="93"/>
        <v>0</v>
      </c>
      <c r="AS78" s="14">
        <f t="shared" si="93"/>
        <v>0</v>
      </c>
      <c r="AT78" s="14">
        <f t="shared" si="93"/>
        <v>0</v>
      </c>
      <c r="AU78" s="14">
        <f t="shared" si="93"/>
        <v>0</v>
      </c>
      <c r="AV78" s="14">
        <f t="shared" si="93"/>
        <v>0</v>
      </c>
      <c r="AW78" s="14">
        <f t="shared" si="93"/>
        <v>0</v>
      </c>
      <c r="AX78" s="14">
        <f t="shared" si="93"/>
        <v>0</v>
      </c>
      <c r="AY78" s="14">
        <f t="shared" si="93"/>
        <v>0</v>
      </c>
      <c r="AZ78" s="14">
        <f t="shared" si="93"/>
        <v>0</v>
      </c>
      <c r="BA78" s="14">
        <f t="shared" si="93"/>
        <v>0</v>
      </c>
      <c r="BB78" s="14">
        <f t="shared" si="93"/>
        <v>0</v>
      </c>
      <c r="BC78" s="14">
        <f t="shared" si="93"/>
        <v>0</v>
      </c>
      <c r="BD78" s="14">
        <f t="shared" si="93"/>
        <v>0</v>
      </c>
      <c r="BE78" s="14">
        <f t="shared" si="93"/>
        <v>0</v>
      </c>
      <c r="BF78" s="14">
        <f t="shared" si="93"/>
        <v>0</v>
      </c>
      <c r="BG78" s="14">
        <f t="shared" si="93"/>
        <v>0</v>
      </c>
      <c r="BH78" s="14">
        <f t="shared" si="93"/>
        <v>0</v>
      </c>
      <c r="BI78" s="14">
        <f t="shared" si="93"/>
        <v>0</v>
      </c>
      <c r="BJ78" s="14">
        <f t="shared" si="93"/>
        <v>0</v>
      </c>
      <c r="BK78" s="14">
        <f t="shared" si="93"/>
        <v>0</v>
      </c>
      <c r="BL78" s="14">
        <f t="shared" si="93"/>
        <v>0</v>
      </c>
      <c r="BM78" s="14">
        <f t="shared" si="93"/>
        <v>0</v>
      </c>
      <c r="BN78" s="14">
        <f t="shared" si="93"/>
        <v>0</v>
      </c>
      <c r="BO78" s="14">
        <f t="shared" ref="BO78:CM78" si="94">BO33</f>
        <v>0</v>
      </c>
      <c r="BP78" s="14">
        <f t="shared" si="94"/>
        <v>0</v>
      </c>
      <c r="BQ78" s="14">
        <f t="shared" si="94"/>
        <v>0</v>
      </c>
      <c r="BR78" s="14">
        <f t="shared" si="94"/>
        <v>0</v>
      </c>
      <c r="BS78" s="14">
        <f t="shared" si="94"/>
        <v>0</v>
      </c>
      <c r="BT78" s="14">
        <f t="shared" si="94"/>
        <v>0</v>
      </c>
      <c r="BU78" s="14">
        <f t="shared" si="94"/>
        <v>0</v>
      </c>
      <c r="BV78" s="14">
        <f t="shared" si="94"/>
        <v>0</v>
      </c>
      <c r="BW78" s="14">
        <f t="shared" si="94"/>
        <v>0</v>
      </c>
      <c r="BX78" s="14">
        <f t="shared" si="94"/>
        <v>0</v>
      </c>
      <c r="BY78" s="14">
        <f t="shared" si="94"/>
        <v>0</v>
      </c>
      <c r="BZ78" s="14">
        <f t="shared" si="94"/>
        <v>0</v>
      </c>
      <c r="CA78" s="14">
        <f t="shared" si="94"/>
        <v>0</v>
      </c>
      <c r="CB78" s="14">
        <f t="shared" si="94"/>
        <v>0</v>
      </c>
      <c r="CC78" s="14">
        <f t="shared" si="94"/>
        <v>0</v>
      </c>
      <c r="CD78" s="14">
        <f t="shared" si="94"/>
        <v>0</v>
      </c>
      <c r="CE78" s="14">
        <f t="shared" si="94"/>
        <v>0</v>
      </c>
      <c r="CF78" s="14">
        <f t="shared" si="94"/>
        <v>0</v>
      </c>
      <c r="CG78" s="14">
        <f t="shared" si="94"/>
        <v>0</v>
      </c>
      <c r="CH78" s="14">
        <f t="shared" si="94"/>
        <v>0</v>
      </c>
      <c r="CI78" s="14">
        <f t="shared" si="94"/>
        <v>0</v>
      </c>
      <c r="CJ78" s="14">
        <f t="shared" si="94"/>
        <v>0</v>
      </c>
      <c r="CK78" s="14">
        <f t="shared" si="94"/>
        <v>0</v>
      </c>
      <c r="CL78" s="14">
        <f t="shared" si="94"/>
        <v>0</v>
      </c>
      <c r="CM78" s="14">
        <f t="shared" si="94"/>
        <v>0</v>
      </c>
      <c r="CN78" s="14">
        <f t="shared" ref="CN78:DT78" si="95">CN33</f>
        <v>408</v>
      </c>
      <c r="CO78" s="14">
        <f t="shared" si="95"/>
        <v>0</v>
      </c>
      <c r="CP78" s="14">
        <f t="shared" si="95"/>
        <v>0</v>
      </c>
      <c r="CQ78" s="14">
        <f t="shared" si="95"/>
        <v>0</v>
      </c>
      <c r="CR78" s="14">
        <f t="shared" si="95"/>
        <v>0</v>
      </c>
      <c r="CS78" s="14">
        <f t="shared" si="95"/>
        <v>0</v>
      </c>
      <c r="CT78" s="14">
        <f t="shared" si="95"/>
        <v>0</v>
      </c>
      <c r="CU78" s="14">
        <f t="shared" si="95"/>
        <v>0</v>
      </c>
      <c r="CV78" s="14">
        <f t="shared" si="95"/>
        <v>0</v>
      </c>
      <c r="CW78" s="14">
        <f t="shared" si="95"/>
        <v>0</v>
      </c>
      <c r="CX78" s="14">
        <f t="shared" si="95"/>
        <v>0</v>
      </c>
      <c r="CY78" s="14">
        <f t="shared" si="95"/>
        <v>0</v>
      </c>
      <c r="CZ78" s="14">
        <f t="shared" si="95"/>
        <v>0</v>
      </c>
      <c r="DA78" s="14">
        <f t="shared" si="95"/>
        <v>0</v>
      </c>
      <c r="DB78" s="14">
        <f t="shared" si="95"/>
        <v>0</v>
      </c>
      <c r="DC78" s="14">
        <f t="shared" si="95"/>
        <v>0</v>
      </c>
      <c r="DD78" s="14">
        <f t="shared" si="95"/>
        <v>0</v>
      </c>
      <c r="DE78" s="14">
        <f t="shared" si="95"/>
        <v>0</v>
      </c>
      <c r="DF78" s="14">
        <f t="shared" si="95"/>
        <v>0</v>
      </c>
      <c r="DG78" s="14">
        <f t="shared" si="95"/>
        <v>0</v>
      </c>
      <c r="DH78" s="14">
        <f t="shared" si="95"/>
        <v>0</v>
      </c>
      <c r="DI78" s="14">
        <f t="shared" si="95"/>
        <v>0</v>
      </c>
      <c r="DJ78" s="14">
        <f t="shared" si="95"/>
        <v>0</v>
      </c>
      <c r="DK78" s="14">
        <f t="shared" si="95"/>
        <v>0</v>
      </c>
      <c r="DL78" s="14">
        <f t="shared" si="95"/>
        <v>0</v>
      </c>
      <c r="DM78" s="14">
        <f t="shared" si="95"/>
        <v>0</v>
      </c>
      <c r="DN78" s="14">
        <f t="shared" si="95"/>
        <v>0</v>
      </c>
      <c r="DO78" s="14">
        <f t="shared" si="95"/>
        <v>0</v>
      </c>
      <c r="DP78" s="14">
        <f t="shared" si="95"/>
        <v>0</v>
      </c>
      <c r="DQ78" s="14">
        <f t="shared" si="95"/>
        <v>0</v>
      </c>
      <c r="DR78" s="14">
        <f t="shared" si="95"/>
        <v>0</v>
      </c>
      <c r="DS78" s="14">
        <f t="shared" si="95"/>
        <v>0</v>
      </c>
      <c r="DT78" s="14">
        <f t="shared" si="95"/>
        <v>0</v>
      </c>
      <c r="DU78" s="14">
        <f t="shared" ref="DU78:EZ78" si="96">DU33</f>
        <v>0</v>
      </c>
      <c r="DV78" s="14">
        <f t="shared" si="96"/>
        <v>0</v>
      </c>
      <c r="DW78" s="14">
        <f t="shared" si="96"/>
        <v>0</v>
      </c>
      <c r="DX78" s="14">
        <f t="shared" si="96"/>
        <v>0</v>
      </c>
      <c r="DY78" s="14">
        <f t="shared" si="96"/>
        <v>0</v>
      </c>
      <c r="DZ78" s="14">
        <f t="shared" si="96"/>
        <v>0</v>
      </c>
      <c r="EA78" s="14">
        <f t="shared" si="96"/>
        <v>0</v>
      </c>
      <c r="EB78" s="14">
        <f t="shared" si="96"/>
        <v>0</v>
      </c>
      <c r="EC78" s="14">
        <f t="shared" si="96"/>
        <v>0</v>
      </c>
      <c r="ED78" s="14">
        <f t="shared" si="96"/>
        <v>0</v>
      </c>
      <c r="EE78" s="14">
        <f t="shared" si="96"/>
        <v>0</v>
      </c>
      <c r="EF78" s="14">
        <f t="shared" si="96"/>
        <v>0</v>
      </c>
      <c r="EG78" s="14">
        <f t="shared" si="96"/>
        <v>0</v>
      </c>
      <c r="EH78" s="14">
        <f t="shared" si="96"/>
        <v>0</v>
      </c>
      <c r="EI78" s="14">
        <f t="shared" si="96"/>
        <v>0</v>
      </c>
      <c r="EJ78" s="14">
        <f t="shared" si="96"/>
        <v>0</v>
      </c>
      <c r="EK78" s="14">
        <f t="shared" si="96"/>
        <v>0</v>
      </c>
      <c r="EL78" s="14">
        <f t="shared" si="96"/>
        <v>0</v>
      </c>
      <c r="EM78" s="14">
        <f t="shared" si="96"/>
        <v>0</v>
      </c>
      <c r="EN78" s="14">
        <f t="shared" si="96"/>
        <v>0</v>
      </c>
      <c r="EO78" s="14">
        <f t="shared" si="96"/>
        <v>0</v>
      </c>
      <c r="EP78" s="14">
        <f t="shared" si="96"/>
        <v>0</v>
      </c>
      <c r="EQ78" s="14">
        <f t="shared" si="96"/>
        <v>0</v>
      </c>
      <c r="ER78" s="14">
        <f t="shared" si="96"/>
        <v>0</v>
      </c>
      <c r="ES78" s="14">
        <f t="shared" si="96"/>
        <v>0</v>
      </c>
      <c r="ET78" s="14">
        <f t="shared" si="96"/>
        <v>0</v>
      </c>
      <c r="EU78" s="14">
        <f t="shared" si="96"/>
        <v>0</v>
      </c>
      <c r="EV78" s="14">
        <f t="shared" si="96"/>
        <v>0</v>
      </c>
      <c r="EW78" s="14">
        <f t="shared" si="96"/>
        <v>0</v>
      </c>
      <c r="EX78" s="14">
        <f t="shared" si="96"/>
        <v>0</v>
      </c>
      <c r="EY78" s="14">
        <f t="shared" si="96"/>
        <v>0</v>
      </c>
      <c r="EZ78" s="14">
        <f t="shared" si="96"/>
        <v>0</v>
      </c>
      <c r="FA78" s="14">
        <f t="shared" ref="FA78:FX78" si="97">FA33</f>
        <v>0</v>
      </c>
      <c r="FB78" s="14">
        <f t="shared" si="97"/>
        <v>0</v>
      </c>
      <c r="FC78" s="14">
        <f t="shared" si="97"/>
        <v>0</v>
      </c>
      <c r="FD78" s="14">
        <f t="shared" si="97"/>
        <v>0</v>
      </c>
      <c r="FE78" s="14">
        <f t="shared" si="97"/>
        <v>0</v>
      </c>
      <c r="FF78" s="14">
        <f t="shared" si="97"/>
        <v>0</v>
      </c>
      <c r="FG78" s="14">
        <f t="shared" si="97"/>
        <v>0</v>
      </c>
      <c r="FH78" s="14">
        <f t="shared" si="97"/>
        <v>0</v>
      </c>
      <c r="FI78" s="14">
        <f t="shared" si="97"/>
        <v>0</v>
      </c>
      <c r="FJ78" s="14">
        <f t="shared" si="97"/>
        <v>0</v>
      </c>
      <c r="FK78" s="14">
        <f t="shared" si="97"/>
        <v>0</v>
      </c>
      <c r="FL78" s="14">
        <f t="shared" si="97"/>
        <v>0</v>
      </c>
      <c r="FM78" s="14">
        <f t="shared" si="97"/>
        <v>0</v>
      </c>
      <c r="FN78" s="14">
        <f t="shared" si="97"/>
        <v>0</v>
      </c>
      <c r="FO78" s="14">
        <f t="shared" si="97"/>
        <v>0</v>
      </c>
      <c r="FP78" s="14">
        <f t="shared" si="97"/>
        <v>0</v>
      </c>
      <c r="FQ78" s="14">
        <f t="shared" si="97"/>
        <v>0</v>
      </c>
      <c r="FR78" s="14">
        <f t="shared" si="97"/>
        <v>0</v>
      </c>
      <c r="FS78" s="14">
        <f t="shared" si="97"/>
        <v>0</v>
      </c>
      <c r="FT78" s="14">
        <f t="shared" si="97"/>
        <v>0</v>
      </c>
      <c r="FU78" s="14">
        <f t="shared" si="97"/>
        <v>0</v>
      </c>
      <c r="FV78" s="14">
        <f t="shared" si="97"/>
        <v>0</v>
      </c>
      <c r="FW78" s="14">
        <f t="shared" si="97"/>
        <v>0</v>
      </c>
      <c r="FX78" s="14">
        <f t="shared" si="97"/>
        <v>0</v>
      </c>
      <c r="FY78" s="14"/>
      <c r="FZ78" s="14">
        <f t="shared" si="70"/>
        <v>408</v>
      </c>
      <c r="GA78" s="57"/>
      <c r="GB78" s="15"/>
      <c r="GC78" s="15"/>
      <c r="GD78" s="15"/>
      <c r="GE78" s="15"/>
      <c r="GF78" s="2"/>
      <c r="GG78" s="2"/>
      <c r="GH78" s="12"/>
      <c r="GI78" s="126"/>
      <c r="GJ78" s="126"/>
      <c r="GK78" s="126"/>
      <c r="GL78" s="126"/>
      <c r="GM78" s="126"/>
      <c r="GN78" s="131"/>
      <c r="GO78" s="131"/>
    </row>
    <row r="79" spans="1:197" x14ac:dyDescent="0.35">
      <c r="A79" s="112" t="s">
        <v>487</v>
      </c>
      <c r="B79" s="113" t="s">
        <v>704</v>
      </c>
      <c r="C79" s="180">
        <f>ROUND(IF(SUM(C72:C78)&lt;60,60,SUM(C72:C78)),1)</f>
        <v>6540.5</v>
      </c>
      <c r="D79" s="180">
        <f t="shared" ref="D79:BO79" si="98">ROUND(IF(SUM(D72:D78)&lt;60,60,SUM(D72:D78)),1)</f>
        <v>38351</v>
      </c>
      <c r="E79" s="180">
        <f t="shared" si="98"/>
        <v>5631.8</v>
      </c>
      <c r="F79" s="180">
        <f t="shared" si="98"/>
        <v>24437.599999999999</v>
      </c>
      <c r="G79" s="180">
        <f t="shared" si="98"/>
        <v>1845</v>
      </c>
      <c r="H79" s="180">
        <f t="shared" si="98"/>
        <v>1096.5</v>
      </c>
      <c r="I79" s="180">
        <f t="shared" si="98"/>
        <v>7949</v>
      </c>
      <c r="J79" s="180">
        <f t="shared" si="98"/>
        <v>2040.6</v>
      </c>
      <c r="K79" s="180">
        <f t="shared" si="98"/>
        <v>251.7</v>
      </c>
      <c r="L79" s="180">
        <f t="shared" si="98"/>
        <v>2134.5</v>
      </c>
      <c r="M79" s="180">
        <f t="shared" si="98"/>
        <v>923.1</v>
      </c>
      <c r="N79" s="180">
        <f t="shared" si="98"/>
        <v>50359.9</v>
      </c>
      <c r="O79" s="180">
        <f t="shared" si="98"/>
        <v>12778.8</v>
      </c>
      <c r="P79" s="180">
        <f t="shared" si="98"/>
        <v>315.3</v>
      </c>
      <c r="Q79" s="180">
        <f t="shared" si="98"/>
        <v>39521.599999999999</v>
      </c>
      <c r="R79" s="180">
        <f t="shared" si="98"/>
        <v>7100.8</v>
      </c>
      <c r="S79" s="180">
        <f t="shared" si="98"/>
        <v>1587.5</v>
      </c>
      <c r="T79" s="180">
        <f t="shared" si="98"/>
        <v>161.1</v>
      </c>
      <c r="U79" s="180">
        <f t="shared" si="98"/>
        <v>60</v>
      </c>
      <c r="V79" s="180">
        <f t="shared" si="98"/>
        <v>256.39999999999998</v>
      </c>
      <c r="W79" s="180">
        <f t="shared" si="98"/>
        <v>60</v>
      </c>
      <c r="X79" s="180">
        <f t="shared" si="98"/>
        <v>60</v>
      </c>
      <c r="Y79" s="180">
        <f t="shared" si="98"/>
        <v>894.8</v>
      </c>
      <c r="Z79" s="180">
        <f t="shared" si="98"/>
        <v>231.1</v>
      </c>
      <c r="AA79" s="180">
        <f t="shared" si="98"/>
        <v>30894.6</v>
      </c>
      <c r="AB79" s="180">
        <f t="shared" si="98"/>
        <v>27122.2</v>
      </c>
      <c r="AC79" s="180">
        <f t="shared" si="98"/>
        <v>892.9</v>
      </c>
      <c r="AD79" s="180">
        <f t="shared" si="98"/>
        <v>1441.6</v>
      </c>
      <c r="AE79" s="180">
        <f t="shared" si="98"/>
        <v>97</v>
      </c>
      <c r="AF79" s="180">
        <f t="shared" si="98"/>
        <v>165.8</v>
      </c>
      <c r="AG79" s="180">
        <f t="shared" si="98"/>
        <v>593.4</v>
      </c>
      <c r="AH79" s="180">
        <f t="shared" si="98"/>
        <v>945.4</v>
      </c>
      <c r="AI79" s="180">
        <f t="shared" si="98"/>
        <v>383</v>
      </c>
      <c r="AJ79" s="180">
        <f t="shared" si="98"/>
        <v>181.5</v>
      </c>
      <c r="AK79" s="180">
        <f t="shared" si="98"/>
        <v>162.80000000000001</v>
      </c>
      <c r="AL79" s="180">
        <f t="shared" si="98"/>
        <v>288.5</v>
      </c>
      <c r="AM79" s="180">
        <f t="shared" si="98"/>
        <v>340</v>
      </c>
      <c r="AN79" s="180">
        <f t="shared" si="98"/>
        <v>292.5</v>
      </c>
      <c r="AO79" s="180">
        <f t="shared" si="98"/>
        <v>4325.2</v>
      </c>
      <c r="AP79" s="180">
        <f t="shared" si="98"/>
        <v>84753.600000000006</v>
      </c>
      <c r="AQ79" s="180">
        <f t="shared" si="98"/>
        <v>251</v>
      </c>
      <c r="AR79" s="180">
        <f t="shared" si="98"/>
        <v>61769.9</v>
      </c>
      <c r="AS79" s="180">
        <f t="shared" si="98"/>
        <v>6439.3</v>
      </c>
      <c r="AT79" s="180">
        <f t="shared" si="98"/>
        <v>2363.1999999999998</v>
      </c>
      <c r="AU79" s="180">
        <f t="shared" si="98"/>
        <v>271</v>
      </c>
      <c r="AV79" s="180">
        <f t="shared" si="98"/>
        <v>305.39999999999998</v>
      </c>
      <c r="AW79" s="180">
        <f t="shared" si="98"/>
        <v>257</v>
      </c>
      <c r="AX79" s="180">
        <f t="shared" si="98"/>
        <v>81</v>
      </c>
      <c r="AY79" s="180">
        <f t="shared" si="98"/>
        <v>402</v>
      </c>
      <c r="AZ79" s="180">
        <f t="shared" si="98"/>
        <v>12105.9</v>
      </c>
      <c r="BA79" s="180">
        <f t="shared" si="98"/>
        <v>9115</v>
      </c>
      <c r="BB79" s="180">
        <f t="shared" si="98"/>
        <v>7487.2</v>
      </c>
      <c r="BC79" s="180">
        <f t="shared" si="98"/>
        <v>24688.6</v>
      </c>
      <c r="BD79" s="180">
        <f t="shared" si="98"/>
        <v>3637.5</v>
      </c>
      <c r="BE79" s="180">
        <f t="shared" si="98"/>
        <v>1174.5</v>
      </c>
      <c r="BF79" s="180">
        <f t="shared" si="98"/>
        <v>25614.3</v>
      </c>
      <c r="BG79" s="180">
        <f t="shared" si="98"/>
        <v>920.6</v>
      </c>
      <c r="BH79" s="180">
        <f t="shared" si="98"/>
        <v>582.79999999999995</v>
      </c>
      <c r="BI79" s="180">
        <f t="shared" si="98"/>
        <v>257.3</v>
      </c>
      <c r="BJ79" s="180">
        <f t="shared" si="98"/>
        <v>6314.9</v>
      </c>
      <c r="BK79" s="180">
        <f t="shared" si="98"/>
        <v>35146.699999999997</v>
      </c>
      <c r="BL79" s="180">
        <f t="shared" si="98"/>
        <v>72.5</v>
      </c>
      <c r="BM79" s="180">
        <f t="shared" si="98"/>
        <v>359.3</v>
      </c>
      <c r="BN79" s="180">
        <f t="shared" si="98"/>
        <v>3108.1</v>
      </c>
      <c r="BO79" s="180">
        <f t="shared" si="98"/>
        <v>1235.5999999999999</v>
      </c>
      <c r="BP79" s="180">
        <f t="shared" ref="BP79:EA79" si="99">ROUND(IF(SUM(BP72:BP78)&lt;60,60,SUM(BP72:BP78)),1)</f>
        <v>152</v>
      </c>
      <c r="BQ79" s="180">
        <f t="shared" si="99"/>
        <v>5872.1</v>
      </c>
      <c r="BR79" s="180">
        <f t="shared" si="99"/>
        <v>4488.3999999999996</v>
      </c>
      <c r="BS79" s="180">
        <f t="shared" si="99"/>
        <v>1158.0999999999999</v>
      </c>
      <c r="BT79" s="180">
        <f t="shared" si="99"/>
        <v>362.5</v>
      </c>
      <c r="BU79" s="180">
        <f t="shared" si="99"/>
        <v>392.6</v>
      </c>
      <c r="BV79" s="180">
        <f t="shared" si="99"/>
        <v>1245.3</v>
      </c>
      <c r="BW79" s="180">
        <f t="shared" si="99"/>
        <v>2017.5</v>
      </c>
      <c r="BX79" s="180">
        <f t="shared" si="99"/>
        <v>65.900000000000006</v>
      </c>
      <c r="BY79" s="180">
        <f t="shared" si="99"/>
        <v>421.9</v>
      </c>
      <c r="BZ79" s="180">
        <f t="shared" si="99"/>
        <v>228</v>
      </c>
      <c r="CA79" s="180">
        <f t="shared" si="99"/>
        <v>144.5</v>
      </c>
      <c r="CB79" s="180">
        <f t="shared" si="99"/>
        <v>73129.100000000006</v>
      </c>
      <c r="CC79" s="180">
        <f t="shared" si="99"/>
        <v>189.3</v>
      </c>
      <c r="CD79" s="180">
        <f t="shared" si="99"/>
        <v>60</v>
      </c>
      <c r="CE79" s="180">
        <f t="shared" si="99"/>
        <v>158.30000000000001</v>
      </c>
      <c r="CF79" s="180">
        <f t="shared" si="99"/>
        <v>105.3</v>
      </c>
      <c r="CG79" s="180">
        <f t="shared" si="99"/>
        <v>197.6</v>
      </c>
      <c r="CH79" s="180">
        <f t="shared" si="99"/>
        <v>95.1</v>
      </c>
      <c r="CI79" s="180">
        <f t="shared" si="99"/>
        <v>687.9</v>
      </c>
      <c r="CJ79" s="180">
        <f t="shared" si="99"/>
        <v>862.8</v>
      </c>
      <c r="CK79" s="180">
        <f t="shared" si="99"/>
        <v>4879.6000000000004</v>
      </c>
      <c r="CL79" s="180">
        <f t="shared" si="99"/>
        <v>1217.0999999999999</v>
      </c>
      <c r="CM79" s="180">
        <f t="shared" si="99"/>
        <v>686.5</v>
      </c>
      <c r="CN79" s="180">
        <f t="shared" si="99"/>
        <v>31466.799999999999</v>
      </c>
      <c r="CO79" s="180">
        <f t="shared" si="99"/>
        <v>14288</v>
      </c>
      <c r="CP79" s="180">
        <f t="shared" si="99"/>
        <v>917.3</v>
      </c>
      <c r="CQ79" s="180">
        <f t="shared" si="99"/>
        <v>766.8</v>
      </c>
      <c r="CR79" s="180">
        <f t="shared" si="99"/>
        <v>215.8</v>
      </c>
      <c r="CS79" s="180">
        <f t="shared" si="99"/>
        <v>278.39999999999998</v>
      </c>
      <c r="CT79" s="180">
        <f t="shared" si="99"/>
        <v>113.5</v>
      </c>
      <c r="CU79" s="180">
        <f t="shared" si="99"/>
        <v>467</v>
      </c>
      <c r="CV79" s="180">
        <f t="shared" si="99"/>
        <v>60</v>
      </c>
      <c r="CW79" s="180">
        <f t="shared" si="99"/>
        <v>198.7</v>
      </c>
      <c r="CX79" s="180">
        <f t="shared" si="99"/>
        <v>461.4</v>
      </c>
      <c r="CY79" s="180">
        <f t="shared" si="99"/>
        <v>60</v>
      </c>
      <c r="CZ79" s="180">
        <f t="shared" si="99"/>
        <v>1786.5</v>
      </c>
      <c r="DA79" s="180">
        <f t="shared" si="99"/>
        <v>203.5</v>
      </c>
      <c r="DB79" s="180">
        <f t="shared" si="99"/>
        <v>315.8</v>
      </c>
      <c r="DC79" s="180">
        <f t="shared" si="99"/>
        <v>193</v>
      </c>
      <c r="DD79" s="180">
        <f t="shared" si="99"/>
        <v>174.5</v>
      </c>
      <c r="DE79" s="180">
        <f t="shared" si="99"/>
        <v>284.8</v>
      </c>
      <c r="DF79" s="180">
        <f t="shared" si="99"/>
        <v>20574.2</v>
      </c>
      <c r="DG79" s="180">
        <f t="shared" si="99"/>
        <v>93.5</v>
      </c>
      <c r="DH79" s="180">
        <f t="shared" si="99"/>
        <v>1770.5</v>
      </c>
      <c r="DI79" s="180">
        <f t="shared" si="99"/>
        <v>2418.4</v>
      </c>
      <c r="DJ79" s="180">
        <f t="shared" si="99"/>
        <v>614.1</v>
      </c>
      <c r="DK79" s="180">
        <f t="shared" si="99"/>
        <v>478.7</v>
      </c>
      <c r="DL79" s="180">
        <f t="shared" si="99"/>
        <v>5676</v>
      </c>
      <c r="DM79" s="180">
        <f t="shared" si="99"/>
        <v>235</v>
      </c>
      <c r="DN79" s="180">
        <f t="shared" si="99"/>
        <v>1296</v>
      </c>
      <c r="DO79" s="180">
        <f t="shared" si="99"/>
        <v>3290</v>
      </c>
      <c r="DP79" s="180">
        <f t="shared" si="99"/>
        <v>199.1</v>
      </c>
      <c r="DQ79" s="180">
        <f t="shared" si="99"/>
        <v>888</v>
      </c>
      <c r="DR79" s="180">
        <f t="shared" si="99"/>
        <v>1305.5</v>
      </c>
      <c r="DS79" s="180">
        <f t="shared" si="99"/>
        <v>580</v>
      </c>
      <c r="DT79" s="180">
        <f t="shared" si="99"/>
        <v>176.5</v>
      </c>
      <c r="DU79" s="180">
        <f t="shared" si="99"/>
        <v>347.7</v>
      </c>
      <c r="DV79" s="180">
        <f t="shared" si="99"/>
        <v>205.8</v>
      </c>
      <c r="DW79" s="180">
        <f t="shared" si="99"/>
        <v>297.39999999999998</v>
      </c>
      <c r="DX79" s="180">
        <f t="shared" si="99"/>
        <v>168</v>
      </c>
      <c r="DY79" s="180">
        <f t="shared" si="99"/>
        <v>293.10000000000002</v>
      </c>
      <c r="DZ79" s="180">
        <f t="shared" si="99"/>
        <v>662.3</v>
      </c>
      <c r="EA79" s="180">
        <f t="shared" si="99"/>
        <v>526.9</v>
      </c>
      <c r="EB79" s="180">
        <f t="shared" ref="EB79:FX79" si="100">ROUND(IF(SUM(EB72:EB78)&lt;60,60,SUM(EB72:EB78)),1)</f>
        <v>522.5</v>
      </c>
      <c r="EC79" s="180">
        <f t="shared" si="100"/>
        <v>278.60000000000002</v>
      </c>
      <c r="ED79" s="180">
        <f t="shared" si="100"/>
        <v>1549</v>
      </c>
      <c r="EE79" s="180">
        <f t="shared" si="100"/>
        <v>191.6</v>
      </c>
      <c r="EF79" s="180">
        <f t="shared" si="100"/>
        <v>1325.8</v>
      </c>
      <c r="EG79" s="180">
        <f t="shared" si="100"/>
        <v>253.5</v>
      </c>
      <c r="EH79" s="180">
        <f t="shared" si="100"/>
        <v>247.4</v>
      </c>
      <c r="EI79" s="180">
        <f t="shared" si="100"/>
        <v>13751.4</v>
      </c>
      <c r="EJ79" s="180">
        <f t="shared" si="100"/>
        <v>10157.1</v>
      </c>
      <c r="EK79" s="180">
        <f t="shared" si="100"/>
        <v>665.6</v>
      </c>
      <c r="EL79" s="180">
        <f t="shared" si="100"/>
        <v>457.3</v>
      </c>
      <c r="EM79" s="180">
        <f t="shared" si="100"/>
        <v>371.1</v>
      </c>
      <c r="EN79" s="180">
        <f t="shared" si="100"/>
        <v>931.6</v>
      </c>
      <c r="EO79" s="180">
        <f t="shared" si="100"/>
        <v>299.5</v>
      </c>
      <c r="EP79" s="180">
        <f t="shared" si="100"/>
        <v>428.5</v>
      </c>
      <c r="EQ79" s="180">
        <f t="shared" si="100"/>
        <v>2596.8000000000002</v>
      </c>
      <c r="ER79" s="180">
        <f t="shared" si="100"/>
        <v>309.60000000000002</v>
      </c>
      <c r="ES79" s="180">
        <f t="shared" si="100"/>
        <v>163</v>
      </c>
      <c r="ET79" s="180">
        <f t="shared" si="100"/>
        <v>197.5</v>
      </c>
      <c r="EU79" s="180">
        <f t="shared" si="100"/>
        <v>573.5</v>
      </c>
      <c r="EV79" s="180">
        <f t="shared" si="100"/>
        <v>72.3</v>
      </c>
      <c r="EW79" s="180">
        <f t="shared" si="100"/>
        <v>804.4</v>
      </c>
      <c r="EX79" s="180">
        <f t="shared" si="100"/>
        <v>173.5</v>
      </c>
      <c r="EY79" s="180">
        <f t="shared" si="100"/>
        <v>655.5</v>
      </c>
      <c r="EZ79" s="180">
        <f t="shared" si="100"/>
        <v>129.30000000000001</v>
      </c>
      <c r="FA79" s="180">
        <f t="shared" si="100"/>
        <v>3370.5</v>
      </c>
      <c r="FB79" s="180">
        <f t="shared" si="100"/>
        <v>276.10000000000002</v>
      </c>
      <c r="FC79" s="180">
        <f t="shared" si="100"/>
        <v>1775.7</v>
      </c>
      <c r="FD79" s="180">
        <f t="shared" si="100"/>
        <v>402</v>
      </c>
      <c r="FE79" s="180">
        <f t="shared" si="100"/>
        <v>77.3</v>
      </c>
      <c r="FF79" s="180">
        <f t="shared" si="100"/>
        <v>181</v>
      </c>
      <c r="FG79" s="180">
        <f t="shared" si="100"/>
        <v>119.8</v>
      </c>
      <c r="FH79" s="180">
        <f t="shared" si="100"/>
        <v>70</v>
      </c>
      <c r="FI79" s="180">
        <f t="shared" si="100"/>
        <v>1681.9</v>
      </c>
      <c r="FJ79" s="180">
        <f t="shared" si="100"/>
        <v>2016.5</v>
      </c>
      <c r="FK79" s="180">
        <f t="shared" si="100"/>
        <v>2527.9</v>
      </c>
      <c r="FL79" s="180">
        <f t="shared" si="100"/>
        <v>8538.5</v>
      </c>
      <c r="FM79" s="180">
        <f t="shared" si="100"/>
        <v>3981.5</v>
      </c>
      <c r="FN79" s="180">
        <f t="shared" si="100"/>
        <v>22705.3</v>
      </c>
      <c r="FO79" s="180">
        <f t="shared" si="100"/>
        <v>1119.2</v>
      </c>
      <c r="FP79" s="180">
        <f t="shared" si="100"/>
        <v>2341.5</v>
      </c>
      <c r="FQ79" s="180">
        <f t="shared" si="100"/>
        <v>982.5</v>
      </c>
      <c r="FR79" s="180">
        <f t="shared" si="100"/>
        <v>165.4</v>
      </c>
      <c r="FS79" s="180">
        <f t="shared" si="100"/>
        <v>164.6</v>
      </c>
      <c r="FT79" s="180">
        <f t="shared" si="100"/>
        <v>60</v>
      </c>
      <c r="FU79" s="180">
        <f t="shared" si="100"/>
        <v>784.3</v>
      </c>
      <c r="FV79" s="180">
        <f t="shared" si="100"/>
        <v>693</v>
      </c>
      <c r="FW79" s="180">
        <f t="shared" si="100"/>
        <v>143.30000000000001</v>
      </c>
      <c r="FX79" s="180">
        <f t="shared" si="100"/>
        <v>64.5</v>
      </c>
      <c r="FY79" s="14"/>
      <c r="FZ79" s="58">
        <f t="shared" si="70"/>
        <v>845943.30000000063</v>
      </c>
      <c r="GA79" s="59">
        <v>845943.3</v>
      </c>
      <c r="GB79" s="15">
        <f>FZ79-GA79</f>
        <v>0</v>
      </c>
      <c r="GC79" s="15"/>
      <c r="GD79" s="15"/>
      <c r="GE79" s="15"/>
      <c r="GF79" s="2"/>
      <c r="GG79" s="2"/>
      <c r="GH79" s="12"/>
      <c r="GI79" s="126"/>
      <c r="GJ79" s="126"/>
      <c r="GK79" s="126"/>
      <c r="GL79" s="126"/>
      <c r="GM79" s="126"/>
      <c r="GN79" s="131"/>
      <c r="GO79" s="131"/>
    </row>
    <row r="80" spans="1:197" x14ac:dyDescent="0.35">
      <c r="A80" s="170" t="s">
        <v>488</v>
      </c>
      <c r="B80" s="147" t="s">
        <v>705</v>
      </c>
      <c r="C80" s="15">
        <f>C79-C81</f>
        <v>6540.5</v>
      </c>
      <c r="D80" s="15">
        <f t="shared" ref="D80:BO80" si="101">D79-D81</f>
        <v>33688.1</v>
      </c>
      <c r="E80" s="15">
        <f t="shared" si="101"/>
        <v>4969.1000000000004</v>
      </c>
      <c r="F80" s="15">
        <f t="shared" si="101"/>
        <v>23508.3</v>
      </c>
      <c r="G80" s="15">
        <f t="shared" si="101"/>
        <v>1845</v>
      </c>
      <c r="H80" s="15">
        <f t="shared" si="101"/>
        <v>1096.5</v>
      </c>
      <c r="I80" s="15">
        <f t="shared" si="101"/>
        <v>7201</v>
      </c>
      <c r="J80" s="15">
        <f t="shared" si="101"/>
        <v>2040.6</v>
      </c>
      <c r="K80" s="15">
        <f t="shared" si="101"/>
        <v>251.7</v>
      </c>
      <c r="L80" s="15">
        <f t="shared" si="101"/>
        <v>2134.5</v>
      </c>
      <c r="M80" s="15">
        <f t="shared" si="101"/>
        <v>923.1</v>
      </c>
      <c r="N80" s="15">
        <f t="shared" si="101"/>
        <v>50269.9</v>
      </c>
      <c r="O80" s="15">
        <f t="shared" si="101"/>
        <v>12778.8</v>
      </c>
      <c r="P80" s="15">
        <f t="shared" si="101"/>
        <v>315.3</v>
      </c>
      <c r="Q80" s="15">
        <f t="shared" si="101"/>
        <v>37571.5</v>
      </c>
      <c r="R80" s="15">
        <f t="shared" si="101"/>
        <v>7100.8</v>
      </c>
      <c r="S80" s="15">
        <f t="shared" si="101"/>
        <v>1587.5</v>
      </c>
      <c r="T80" s="15">
        <f t="shared" si="101"/>
        <v>161.1</v>
      </c>
      <c r="U80" s="15">
        <f t="shared" si="101"/>
        <v>60</v>
      </c>
      <c r="V80" s="15">
        <f t="shared" si="101"/>
        <v>256.39999999999998</v>
      </c>
      <c r="W80" s="15">
        <f t="shared" si="101"/>
        <v>60</v>
      </c>
      <c r="X80" s="15">
        <f t="shared" si="101"/>
        <v>60</v>
      </c>
      <c r="Y80" s="15">
        <f t="shared" si="101"/>
        <v>894.8</v>
      </c>
      <c r="Z80" s="15">
        <f t="shared" si="101"/>
        <v>231.1</v>
      </c>
      <c r="AA80" s="15">
        <f t="shared" si="101"/>
        <v>30894.6</v>
      </c>
      <c r="AB80" s="15">
        <f t="shared" si="101"/>
        <v>27122.2</v>
      </c>
      <c r="AC80" s="15">
        <f t="shared" si="101"/>
        <v>892.9</v>
      </c>
      <c r="AD80" s="15">
        <f t="shared" si="101"/>
        <v>1287.5999999999999</v>
      </c>
      <c r="AE80" s="15">
        <f t="shared" si="101"/>
        <v>97</v>
      </c>
      <c r="AF80" s="15">
        <f t="shared" si="101"/>
        <v>165.8</v>
      </c>
      <c r="AG80" s="15">
        <f t="shared" si="101"/>
        <v>593.4</v>
      </c>
      <c r="AH80" s="15">
        <f t="shared" si="101"/>
        <v>945.4</v>
      </c>
      <c r="AI80" s="15">
        <f t="shared" si="101"/>
        <v>383</v>
      </c>
      <c r="AJ80" s="15">
        <f t="shared" si="101"/>
        <v>181.5</v>
      </c>
      <c r="AK80" s="15">
        <f t="shared" si="101"/>
        <v>162.80000000000001</v>
      </c>
      <c r="AL80" s="15">
        <f t="shared" si="101"/>
        <v>288.5</v>
      </c>
      <c r="AM80" s="15">
        <f t="shared" si="101"/>
        <v>340</v>
      </c>
      <c r="AN80" s="15">
        <f t="shared" si="101"/>
        <v>292.5</v>
      </c>
      <c r="AO80" s="15">
        <f t="shared" si="101"/>
        <v>4325.2</v>
      </c>
      <c r="AP80" s="15">
        <f t="shared" si="101"/>
        <v>84753.600000000006</v>
      </c>
      <c r="AQ80" s="15">
        <f t="shared" si="101"/>
        <v>251</v>
      </c>
      <c r="AR80" s="15">
        <f t="shared" si="101"/>
        <v>59762.6</v>
      </c>
      <c r="AS80" s="15">
        <f t="shared" si="101"/>
        <v>6139</v>
      </c>
      <c r="AT80" s="15">
        <f t="shared" si="101"/>
        <v>2363.1999999999998</v>
      </c>
      <c r="AU80" s="15">
        <f t="shared" si="101"/>
        <v>271</v>
      </c>
      <c r="AV80" s="15">
        <f t="shared" si="101"/>
        <v>305.39999999999998</v>
      </c>
      <c r="AW80" s="15">
        <f t="shared" si="101"/>
        <v>257</v>
      </c>
      <c r="AX80" s="15">
        <f t="shared" si="101"/>
        <v>81</v>
      </c>
      <c r="AY80" s="15">
        <f t="shared" si="101"/>
        <v>402</v>
      </c>
      <c r="AZ80" s="15">
        <f t="shared" si="101"/>
        <v>12105.9</v>
      </c>
      <c r="BA80" s="15">
        <f t="shared" si="101"/>
        <v>9115</v>
      </c>
      <c r="BB80" s="15">
        <f t="shared" si="101"/>
        <v>7487.2</v>
      </c>
      <c r="BC80" s="15">
        <f t="shared" si="101"/>
        <v>21734.799999999999</v>
      </c>
      <c r="BD80" s="15">
        <f t="shared" si="101"/>
        <v>3637.5</v>
      </c>
      <c r="BE80" s="15">
        <f t="shared" si="101"/>
        <v>1174.5</v>
      </c>
      <c r="BF80" s="15">
        <f t="shared" si="101"/>
        <v>25614.3</v>
      </c>
      <c r="BG80" s="15">
        <f t="shared" si="101"/>
        <v>920.6</v>
      </c>
      <c r="BH80" s="15">
        <f t="shared" si="101"/>
        <v>582.79999999999995</v>
      </c>
      <c r="BI80" s="15">
        <f t="shared" si="101"/>
        <v>257.3</v>
      </c>
      <c r="BJ80" s="15">
        <f t="shared" si="101"/>
        <v>6314.9</v>
      </c>
      <c r="BK80" s="15">
        <f t="shared" si="101"/>
        <v>35146.699999999997</v>
      </c>
      <c r="BL80" s="15">
        <f t="shared" si="101"/>
        <v>72.5</v>
      </c>
      <c r="BM80" s="15">
        <f t="shared" si="101"/>
        <v>359.3</v>
      </c>
      <c r="BN80" s="15">
        <f t="shared" si="101"/>
        <v>3108.1</v>
      </c>
      <c r="BO80" s="15">
        <f t="shared" si="101"/>
        <v>1235.5999999999999</v>
      </c>
      <c r="BP80" s="15">
        <f t="shared" ref="BP80:EA80" si="102">BP79-BP81</f>
        <v>152</v>
      </c>
      <c r="BQ80" s="15">
        <f t="shared" si="102"/>
        <v>5634.6</v>
      </c>
      <c r="BR80" s="15">
        <f t="shared" si="102"/>
        <v>4488.3999999999996</v>
      </c>
      <c r="BS80" s="15">
        <f t="shared" si="102"/>
        <v>1158.0999999999999</v>
      </c>
      <c r="BT80" s="15">
        <f t="shared" si="102"/>
        <v>362.5</v>
      </c>
      <c r="BU80" s="15">
        <f t="shared" si="102"/>
        <v>392.6</v>
      </c>
      <c r="BV80" s="15">
        <f t="shared" si="102"/>
        <v>1245.3</v>
      </c>
      <c r="BW80" s="15">
        <f t="shared" si="102"/>
        <v>2017.5</v>
      </c>
      <c r="BX80" s="15">
        <f t="shared" si="102"/>
        <v>65.900000000000006</v>
      </c>
      <c r="BY80" s="15">
        <f t="shared" si="102"/>
        <v>421.9</v>
      </c>
      <c r="BZ80" s="15">
        <f t="shared" si="102"/>
        <v>228</v>
      </c>
      <c r="CA80" s="15">
        <f t="shared" si="102"/>
        <v>144.5</v>
      </c>
      <c r="CB80" s="15">
        <f t="shared" si="102"/>
        <v>72294.3</v>
      </c>
      <c r="CC80" s="15">
        <f t="shared" si="102"/>
        <v>189.3</v>
      </c>
      <c r="CD80" s="15">
        <f t="shared" si="102"/>
        <v>60</v>
      </c>
      <c r="CE80" s="15">
        <f t="shared" si="102"/>
        <v>158.30000000000001</v>
      </c>
      <c r="CF80" s="15">
        <f t="shared" si="102"/>
        <v>105.3</v>
      </c>
      <c r="CG80" s="15">
        <f t="shared" si="102"/>
        <v>197.6</v>
      </c>
      <c r="CH80" s="15">
        <f t="shared" si="102"/>
        <v>95.1</v>
      </c>
      <c r="CI80" s="15">
        <f t="shared" si="102"/>
        <v>687.9</v>
      </c>
      <c r="CJ80" s="15">
        <f t="shared" si="102"/>
        <v>862.8</v>
      </c>
      <c r="CK80" s="15">
        <f t="shared" si="102"/>
        <v>4297.4000000000005</v>
      </c>
      <c r="CL80" s="15">
        <f t="shared" si="102"/>
        <v>1217.0999999999999</v>
      </c>
      <c r="CM80" s="15">
        <f t="shared" si="102"/>
        <v>686.5</v>
      </c>
      <c r="CN80" s="15">
        <f t="shared" si="102"/>
        <v>28747.399999999998</v>
      </c>
      <c r="CO80" s="15">
        <f t="shared" si="102"/>
        <v>14288</v>
      </c>
      <c r="CP80" s="15">
        <f t="shared" si="102"/>
        <v>917.3</v>
      </c>
      <c r="CQ80" s="15">
        <f t="shared" si="102"/>
        <v>766.8</v>
      </c>
      <c r="CR80" s="15">
        <f t="shared" si="102"/>
        <v>215.8</v>
      </c>
      <c r="CS80" s="15">
        <f t="shared" si="102"/>
        <v>278.39999999999998</v>
      </c>
      <c r="CT80" s="15">
        <f t="shared" si="102"/>
        <v>113.5</v>
      </c>
      <c r="CU80" s="15">
        <f t="shared" si="102"/>
        <v>467</v>
      </c>
      <c r="CV80" s="15">
        <f t="shared" si="102"/>
        <v>60</v>
      </c>
      <c r="CW80" s="15">
        <f t="shared" si="102"/>
        <v>198.7</v>
      </c>
      <c r="CX80" s="15">
        <f t="shared" si="102"/>
        <v>461.4</v>
      </c>
      <c r="CY80" s="15">
        <f t="shared" si="102"/>
        <v>60</v>
      </c>
      <c r="CZ80" s="15">
        <f t="shared" si="102"/>
        <v>1786.5</v>
      </c>
      <c r="DA80" s="15">
        <f t="shared" si="102"/>
        <v>203.5</v>
      </c>
      <c r="DB80" s="15">
        <f t="shared" si="102"/>
        <v>315.8</v>
      </c>
      <c r="DC80" s="15">
        <f t="shared" si="102"/>
        <v>193</v>
      </c>
      <c r="DD80" s="15">
        <f t="shared" si="102"/>
        <v>174.5</v>
      </c>
      <c r="DE80" s="15">
        <f t="shared" si="102"/>
        <v>284.8</v>
      </c>
      <c r="DF80" s="15">
        <f t="shared" si="102"/>
        <v>19192.400000000001</v>
      </c>
      <c r="DG80" s="15">
        <f t="shared" si="102"/>
        <v>93.5</v>
      </c>
      <c r="DH80" s="15">
        <f t="shared" si="102"/>
        <v>1770.5</v>
      </c>
      <c r="DI80" s="15">
        <f t="shared" si="102"/>
        <v>2342.6</v>
      </c>
      <c r="DJ80" s="15">
        <f t="shared" si="102"/>
        <v>614.1</v>
      </c>
      <c r="DK80" s="15">
        <f t="shared" si="102"/>
        <v>478.7</v>
      </c>
      <c r="DL80" s="15">
        <f t="shared" si="102"/>
        <v>5676</v>
      </c>
      <c r="DM80" s="15">
        <f t="shared" si="102"/>
        <v>235</v>
      </c>
      <c r="DN80" s="15">
        <f t="shared" si="102"/>
        <v>1296</v>
      </c>
      <c r="DO80" s="15">
        <f t="shared" si="102"/>
        <v>3290</v>
      </c>
      <c r="DP80" s="15">
        <f t="shared" si="102"/>
        <v>199.1</v>
      </c>
      <c r="DQ80" s="15">
        <f t="shared" si="102"/>
        <v>888</v>
      </c>
      <c r="DR80" s="15">
        <f t="shared" si="102"/>
        <v>1305.5</v>
      </c>
      <c r="DS80" s="15">
        <f t="shared" si="102"/>
        <v>580</v>
      </c>
      <c r="DT80" s="15">
        <f t="shared" si="102"/>
        <v>176.5</v>
      </c>
      <c r="DU80" s="15">
        <f t="shared" si="102"/>
        <v>347.7</v>
      </c>
      <c r="DV80" s="15">
        <f t="shared" si="102"/>
        <v>205.8</v>
      </c>
      <c r="DW80" s="15">
        <f t="shared" si="102"/>
        <v>297.39999999999998</v>
      </c>
      <c r="DX80" s="15">
        <f t="shared" si="102"/>
        <v>168</v>
      </c>
      <c r="DY80" s="15">
        <f t="shared" si="102"/>
        <v>293.10000000000002</v>
      </c>
      <c r="DZ80" s="15">
        <f t="shared" si="102"/>
        <v>662.3</v>
      </c>
      <c r="EA80" s="15">
        <f t="shared" si="102"/>
        <v>506.9</v>
      </c>
      <c r="EB80" s="15">
        <f t="shared" ref="EB80:FX80" si="103">EB79-EB81</f>
        <v>522.5</v>
      </c>
      <c r="EC80" s="15">
        <f t="shared" si="103"/>
        <v>278.60000000000002</v>
      </c>
      <c r="ED80" s="15">
        <f t="shared" si="103"/>
        <v>1549</v>
      </c>
      <c r="EE80" s="15">
        <f t="shared" si="103"/>
        <v>191.6</v>
      </c>
      <c r="EF80" s="15">
        <f t="shared" si="103"/>
        <v>1325.8</v>
      </c>
      <c r="EG80" s="15">
        <f t="shared" si="103"/>
        <v>253.5</v>
      </c>
      <c r="EH80" s="15">
        <f t="shared" si="103"/>
        <v>247.4</v>
      </c>
      <c r="EI80" s="15">
        <f t="shared" si="103"/>
        <v>13751.4</v>
      </c>
      <c r="EJ80" s="15">
        <f t="shared" si="103"/>
        <v>10157.1</v>
      </c>
      <c r="EK80" s="15">
        <f t="shared" si="103"/>
        <v>665.6</v>
      </c>
      <c r="EL80" s="15">
        <f t="shared" si="103"/>
        <v>457.3</v>
      </c>
      <c r="EM80" s="15">
        <f t="shared" si="103"/>
        <v>371.1</v>
      </c>
      <c r="EN80" s="15">
        <f t="shared" si="103"/>
        <v>931.6</v>
      </c>
      <c r="EO80" s="15">
        <f t="shared" si="103"/>
        <v>299.5</v>
      </c>
      <c r="EP80" s="15">
        <f t="shared" si="103"/>
        <v>428.5</v>
      </c>
      <c r="EQ80" s="15">
        <f t="shared" si="103"/>
        <v>2493.8000000000002</v>
      </c>
      <c r="ER80" s="15">
        <f t="shared" si="103"/>
        <v>309.60000000000002</v>
      </c>
      <c r="ES80" s="15">
        <f t="shared" si="103"/>
        <v>163</v>
      </c>
      <c r="ET80" s="15">
        <f t="shared" si="103"/>
        <v>197.5</v>
      </c>
      <c r="EU80" s="15">
        <f t="shared" si="103"/>
        <v>573.5</v>
      </c>
      <c r="EV80" s="15">
        <f t="shared" si="103"/>
        <v>72.3</v>
      </c>
      <c r="EW80" s="15">
        <f t="shared" si="103"/>
        <v>804.4</v>
      </c>
      <c r="EX80" s="15">
        <f t="shared" si="103"/>
        <v>173.5</v>
      </c>
      <c r="EY80" s="15">
        <f t="shared" si="103"/>
        <v>655.5</v>
      </c>
      <c r="EZ80" s="15">
        <f t="shared" si="103"/>
        <v>129.30000000000001</v>
      </c>
      <c r="FA80" s="15">
        <f t="shared" si="103"/>
        <v>3370.5</v>
      </c>
      <c r="FB80" s="15">
        <f t="shared" si="103"/>
        <v>276.10000000000002</v>
      </c>
      <c r="FC80" s="15">
        <f t="shared" si="103"/>
        <v>1775.7</v>
      </c>
      <c r="FD80" s="15">
        <f t="shared" si="103"/>
        <v>402</v>
      </c>
      <c r="FE80" s="15">
        <f t="shared" si="103"/>
        <v>77.3</v>
      </c>
      <c r="FF80" s="15">
        <f t="shared" si="103"/>
        <v>181</v>
      </c>
      <c r="FG80" s="15">
        <f t="shared" si="103"/>
        <v>119.8</v>
      </c>
      <c r="FH80" s="15">
        <f t="shared" si="103"/>
        <v>70</v>
      </c>
      <c r="FI80" s="15">
        <f t="shared" si="103"/>
        <v>1681.9</v>
      </c>
      <c r="FJ80" s="15">
        <f t="shared" si="103"/>
        <v>2016.5</v>
      </c>
      <c r="FK80" s="15">
        <f t="shared" si="103"/>
        <v>2527.9</v>
      </c>
      <c r="FL80" s="15">
        <f t="shared" si="103"/>
        <v>8538.5</v>
      </c>
      <c r="FM80" s="15">
        <f t="shared" si="103"/>
        <v>3981.5</v>
      </c>
      <c r="FN80" s="15">
        <f t="shared" si="103"/>
        <v>22705.3</v>
      </c>
      <c r="FO80" s="15">
        <f t="shared" si="103"/>
        <v>1119.2</v>
      </c>
      <c r="FP80" s="15">
        <f t="shared" si="103"/>
        <v>2341.5</v>
      </c>
      <c r="FQ80" s="15">
        <f t="shared" si="103"/>
        <v>982.5</v>
      </c>
      <c r="FR80" s="15">
        <f t="shared" si="103"/>
        <v>165.4</v>
      </c>
      <c r="FS80" s="15">
        <f t="shared" si="103"/>
        <v>164.6</v>
      </c>
      <c r="FT80" s="15">
        <f t="shared" si="103"/>
        <v>60</v>
      </c>
      <c r="FU80" s="15">
        <f t="shared" si="103"/>
        <v>784.3</v>
      </c>
      <c r="FV80" s="15">
        <f t="shared" si="103"/>
        <v>693</v>
      </c>
      <c r="FW80" s="15">
        <f t="shared" si="103"/>
        <v>143.30000000000001</v>
      </c>
      <c r="FX80" s="15">
        <f t="shared" si="103"/>
        <v>64.5</v>
      </c>
      <c r="FZ80" s="14">
        <f t="shared" si="70"/>
        <v>825530.40000000072</v>
      </c>
      <c r="GA80" s="14"/>
      <c r="GB80" s="14"/>
      <c r="GC80" s="14"/>
      <c r="GD80" s="14"/>
      <c r="GE80" s="14"/>
      <c r="GF80" s="2"/>
      <c r="GG80" s="2"/>
      <c r="GH80" s="12"/>
      <c r="GI80" s="126"/>
      <c r="GJ80" s="126"/>
      <c r="GK80" s="126"/>
      <c r="GL80" s="126"/>
      <c r="GM80" s="126"/>
      <c r="GN80" s="131"/>
      <c r="GO80" s="131"/>
    </row>
    <row r="81" spans="1:198" x14ac:dyDescent="0.35">
      <c r="A81" s="170" t="s">
        <v>489</v>
      </c>
      <c r="B81" s="147" t="s">
        <v>688</v>
      </c>
      <c r="C81" s="12">
        <f>C70+C71+C78+C74+C76</f>
        <v>0</v>
      </c>
      <c r="D81" s="12">
        <f t="shared" ref="D81:BO81" si="104">D70+D71+D78+D74+D76</f>
        <v>4662.8999999999996</v>
      </c>
      <c r="E81" s="12">
        <f t="shared" si="104"/>
        <v>662.7</v>
      </c>
      <c r="F81" s="12">
        <f t="shared" si="104"/>
        <v>929.3</v>
      </c>
      <c r="G81" s="12">
        <f t="shared" si="104"/>
        <v>0</v>
      </c>
      <c r="H81" s="12">
        <f t="shared" si="104"/>
        <v>0</v>
      </c>
      <c r="I81" s="12">
        <f t="shared" si="104"/>
        <v>748</v>
      </c>
      <c r="J81" s="12">
        <f t="shared" si="104"/>
        <v>0</v>
      </c>
      <c r="K81" s="12">
        <f t="shared" si="104"/>
        <v>0</v>
      </c>
      <c r="L81" s="12">
        <f t="shared" si="104"/>
        <v>0</v>
      </c>
      <c r="M81" s="12">
        <f t="shared" si="104"/>
        <v>0</v>
      </c>
      <c r="N81" s="12">
        <f t="shared" si="104"/>
        <v>90</v>
      </c>
      <c r="O81" s="12">
        <f t="shared" si="104"/>
        <v>0</v>
      </c>
      <c r="P81" s="12">
        <f t="shared" si="104"/>
        <v>0</v>
      </c>
      <c r="Q81" s="12">
        <f t="shared" si="104"/>
        <v>1950.1</v>
      </c>
      <c r="R81" s="12">
        <f t="shared" si="104"/>
        <v>0</v>
      </c>
      <c r="S81" s="12">
        <f t="shared" si="104"/>
        <v>0</v>
      </c>
      <c r="T81" s="12">
        <f t="shared" si="104"/>
        <v>0</v>
      </c>
      <c r="U81" s="12">
        <f t="shared" si="104"/>
        <v>0</v>
      </c>
      <c r="V81" s="12">
        <f t="shared" si="104"/>
        <v>0</v>
      </c>
      <c r="W81" s="12">
        <f t="shared" si="104"/>
        <v>0</v>
      </c>
      <c r="X81" s="12">
        <f t="shared" si="104"/>
        <v>0</v>
      </c>
      <c r="Y81" s="12">
        <f t="shared" si="104"/>
        <v>0</v>
      </c>
      <c r="Z81" s="12">
        <f t="shared" si="104"/>
        <v>0</v>
      </c>
      <c r="AA81" s="12">
        <f t="shared" si="104"/>
        <v>0</v>
      </c>
      <c r="AB81" s="12">
        <f t="shared" si="104"/>
        <v>0</v>
      </c>
      <c r="AC81" s="12">
        <f t="shared" si="104"/>
        <v>0</v>
      </c>
      <c r="AD81" s="12">
        <f t="shared" si="104"/>
        <v>154</v>
      </c>
      <c r="AE81" s="12">
        <f t="shared" si="104"/>
        <v>0</v>
      </c>
      <c r="AF81" s="12">
        <f t="shared" si="104"/>
        <v>0</v>
      </c>
      <c r="AG81" s="12">
        <f t="shared" si="104"/>
        <v>0</v>
      </c>
      <c r="AH81" s="12">
        <f t="shared" si="104"/>
        <v>0</v>
      </c>
      <c r="AI81" s="12">
        <f t="shared" si="104"/>
        <v>0</v>
      </c>
      <c r="AJ81" s="12">
        <f t="shared" si="104"/>
        <v>0</v>
      </c>
      <c r="AK81" s="12">
        <f t="shared" si="104"/>
        <v>0</v>
      </c>
      <c r="AL81" s="12">
        <f t="shared" si="104"/>
        <v>0</v>
      </c>
      <c r="AM81" s="12">
        <f t="shared" si="104"/>
        <v>0</v>
      </c>
      <c r="AN81" s="12">
        <f t="shared" si="104"/>
        <v>0</v>
      </c>
      <c r="AO81" s="12">
        <f t="shared" si="104"/>
        <v>0</v>
      </c>
      <c r="AP81" s="12">
        <f t="shared" si="104"/>
        <v>0</v>
      </c>
      <c r="AQ81" s="12">
        <f t="shared" si="104"/>
        <v>0</v>
      </c>
      <c r="AR81" s="12">
        <f t="shared" si="104"/>
        <v>2007.3</v>
      </c>
      <c r="AS81" s="12">
        <f t="shared" si="104"/>
        <v>300.3</v>
      </c>
      <c r="AT81" s="12">
        <f t="shared" si="104"/>
        <v>0</v>
      </c>
      <c r="AU81" s="12">
        <f t="shared" si="104"/>
        <v>0</v>
      </c>
      <c r="AV81" s="12">
        <f t="shared" si="104"/>
        <v>0</v>
      </c>
      <c r="AW81" s="12">
        <f t="shared" si="104"/>
        <v>0</v>
      </c>
      <c r="AX81" s="12">
        <f t="shared" si="104"/>
        <v>0</v>
      </c>
      <c r="AY81" s="12">
        <f t="shared" si="104"/>
        <v>0</v>
      </c>
      <c r="AZ81" s="12">
        <f t="shared" si="104"/>
        <v>0</v>
      </c>
      <c r="BA81" s="12">
        <f t="shared" si="104"/>
        <v>0</v>
      </c>
      <c r="BB81" s="12">
        <f t="shared" si="104"/>
        <v>0</v>
      </c>
      <c r="BC81" s="12">
        <f t="shared" si="104"/>
        <v>2953.8</v>
      </c>
      <c r="BD81" s="12">
        <f t="shared" si="104"/>
        <v>0</v>
      </c>
      <c r="BE81" s="12">
        <f t="shared" si="104"/>
        <v>0</v>
      </c>
      <c r="BF81" s="12">
        <f t="shared" si="104"/>
        <v>0</v>
      </c>
      <c r="BG81" s="12">
        <f t="shared" si="104"/>
        <v>0</v>
      </c>
      <c r="BH81" s="12">
        <f t="shared" si="104"/>
        <v>0</v>
      </c>
      <c r="BI81" s="12">
        <f t="shared" si="104"/>
        <v>0</v>
      </c>
      <c r="BJ81" s="12">
        <f t="shared" si="104"/>
        <v>0</v>
      </c>
      <c r="BK81" s="12">
        <f t="shared" si="104"/>
        <v>0</v>
      </c>
      <c r="BL81" s="12">
        <f t="shared" si="104"/>
        <v>0</v>
      </c>
      <c r="BM81" s="12">
        <f t="shared" si="104"/>
        <v>0</v>
      </c>
      <c r="BN81" s="12">
        <f t="shared" si="104"/>
        <v>0</v>
      </c>
      <c r="BO81" s="12">
        <f t="shared" si="104"/>
        <v>0</v>
      </c>
      <c r="BP81" s="12">
        <f t="shared" ref="BP81:EA81" si="105">BP70+BP71+BP78+BP74+BP76</f>
        <v>0</v>
      </c>
      <c r="BQ81" s="12">
        <f t="shared" si="105"/>
        <v>237.5</v>
      </c>
      <c r="BR81" s="12">
        <f t="shared" si="105"/>
        <v>0</v>
      </c>
      <c r="BS81" s="12">
        <f t="shared" si="105"/>
        <v>0</v>
      </c>
      <c r="BT81" s="12">
        <f t="shared" si="105"/>
        <v>0</v>
      </c>
      <c r="BU81" s="12">
        <f t="shared" si="105"/>
        <v>0</v>
      </c>
      <c r="BV81" s="12">
        <f t="shared" si="105"/>
        <v>0</v>
      </c>
      <c r="BW81" s="12">
        <f t="shared" si="105"/>
        <v>0</v>
      </c>
      <c r="BX81" s="12">
        <f t="shared" si="105"/>
        <v>0</v>
      </c>
      <c r="BY81" s="12">
        <f t="shared" si="105"/>
        <v>0</v>
      </c>
      <c r="BZ81" s="12">
        <f t="shared" si="105"/>
        <v>0</v>
      </c>
      <c r="CA81" s="12">
        <f t="shared" si="105"/>
        <v>0</v>
      </c>
      <c r="CB81" s="12">
        <f t="shared" si="105"/>
        <v>834.8</v>
      </c>
      <c r="CC81" s="12">
        <f t="shared" si="105"/>
        <v>0</v>
      </c>
      <c r="CD81" s="12">
        <f t="shared" si="105"/>
        <v>0</v>
      </c>
      <c r="CE81" s="12">
        <f t="shared" si="105"/>
        <v>0</v>
      </c>
      <c r="CF81" s="12">
        <f t="shared" si="105"/>
        <v>0</v>
      </c>
      <c r="CG81" s="12">
        <f t="shared" si="105"/>
        <v>0</v>
      </c>
      <c r="CH81" s="12">
        <f t="shared" si="105"/>
        <v>0</v>
      </c>
      <c r="CI81" s="12">
        <f t="shared" si="105"/>
        <v>0</v>
      </c>
      <c r="CJ81" s="12">
        <f t="shared" si="105"/>
        <v>0</v>
      </c>
      <c r="CK81" s="12">
        <f t="shared" si="105"/>
        <v>582.20000000000005</v>
      </c>
      <c r="CL81" s="12">
        <f t="shared" si="105"/>
        <v>0</v>
      </c>
      <c r="CM81" s="12">
        <f t="shared" si="105"/>
        <v>0</v>
      </c>
      <c r="CN81" s="12">
        <f t="shared" si="105"/>
        <v>2719.4</v>
      </c>
      <c r="CO81" s="12">
        <f t="shared" si="105"/>
        <v>0</v>
      </c>
      <c r="CP81" s="12">
        <f t="shared" si="105"/>
        <v>0</v>
      </c>
      <c r="CQ81" s="12">
        <f t="shared" si="105"/>
        <v>0</v>
      </c>
      <c r="CR81" s="12">
        <f t="shared" si="105"/>
        <v>0</v>
      </c>
      <c r="CS81" s="12">
        <f t="shared" si="105"/>
        <v>0</v>
      </c>
      <c r="CT81" s="12">
        <f t="shared" si="105"/>
        <v>0</v>
      </c>
      <c r="CU81" s="12">
        <f t="shared" si="105"/>
        <v>0</v>
      </c>
      <c r="CV81" s="12">
        <f t="shared" si="105"/>
        <v>0</v>
      </c>
      <c r="CW81" s="12">
        <f t="shared" si="105"/>
        <v>0</v>
      </c>
      <c r="CX81" s="12">
        <f t="shared" si="105"/>
        <v>0</v>
      </c>
      <c r="CY81" s="12">
        <f t="shared" si="105"/>
        <v>0</v>
      </c>
      <c r="CZ81" s="12">
        <f t="shared" si="105"/>
        <v>0</v>
      </c>
      <c r="DA81" s="12">
        <f t="shared" si="105"/>
        <v>0</v>
      </c>
      <c r="DB81" s="12">
        <f t="shared" si="105"/>
        <v>0</v>
      </c>
      <c r="DC81" s="12">
        <f t="shared" si="105"/>
        <v>0</v>
      </c>
      <c r="DD81" s="12">
        <f t="shared" si="105"/>
        <v>0</v>
      </c>
      <c r="DE81" s="12">
        <f t="shared" si="105"/>
        <v>0</v>
      </c>
      <c r="DF81" s="12">
        <f t="shared" si="105"/>
        <v>1381.8</v>
      </c>
      <c r="DG81" s="12">
        <f t="shared" si="105"/>
        <v>0</v>
      </c>
      <c r="DH81" s="12">
        <f t="shared" si="105"/>
        <v>0</v>
      </c>
      <c r="DI81" s="12">
        <f t="shared" si="105"/>
        <v>75.8</v>
      </c>
      <c r="DJ81" s="12">
        <f t="shared" si="105"/>
        <v>0</v>
      </c>
      <c r="DK81" s="12">
        <f t="shared" si="105"/>
        <v>0</v>
      </c>
      <c r="DL81" s="12">
        <f t="shared" si="105"/>
        <v>0</v>
      </c>
      <c r="DM81" s="12">
        <f t="shared" si="105"/>
        <v>0</v>
      </c>
      <c r="DN81" s="12">
        <f t="shared" si="105"/>
        <v>0</v>
      </c>
      <c r="DO81" s="12">
        <f t="shared" si="105"/>
        <v>0</v>
      </c>
      <c r="DP81" s="12">
        <f t="shared" si="105"/>
        <v>0</v>
      </c>
      <c r="DQ81" s="12">
        <f t="shared" si="105"/>
        <v>0</v>
      </c>
      <c r="DR81" s="12">
        <f t="shared" si="105"/>
        <v>0</v>
      </c>
      <c r="DS81" s="12">
        <f t="shared" si="105"/>
        <v>0</v>
      </c>
      <c r="DT81" s="12">
        <f t="shared" si="105"/>
        <v>0</v>
      </c>
      <c r="DU81" s="12">
        <f t="shared" si="105"/>
        <v>0</v>
      </c>
      <c r="DV81" s="12">
        <f t="shared" si="105"/>
        <v>0</v>
      </c>
      <c r="DW81" s="12">
        <f t="shared" si="105"/>
        <v>0</v>
      </c>
      <c r="DX81" s="12">
        <f t="shared" si="105"/>
        <v>0</v>
      </c>
      <c r="DY81" s="12">
        <f t="shared" si="105"/>
        <v>0</v>
      </c>
      <c r="DZ81" s="12">
        <f t="shared" si="105"/>
        <v>0</v>
      </c>
      <c r="EA81" s="12">
        <f t="shared" si="105"/>
        <v>20</v>
      </c>
      <c r="EB81" s="12">
        <f t="shared" ref="EB81:FX81" si="106">EB70+EB71+EB78+EB74+EB76</f>
        <v>0</v>
      </c>
      <c r="EC81" s="12">
        <f t="shared" si="106"/>
        <v>0</v>
      </c>
      <c r="ED81" s="12">
        <f t="shared" si="106"/>
        <v>0</v>
      </c>
      <c r="EE81" s="12">
        <f t="shared" si="106"/>
        <v>0</v>
      </c>
      <c r="EF81" s="12">
        <f t="shared" si="106"/>
        <v>0</v>
      </c>
      <c r="EG81" s="12">
        <f t="shared" si="106"/>
        <v>0</v>
      </c>
      <c r="EH81" s="12">
        <f t="shared" si="106"/>
        <v>0</v>
      </c>
      <c r="EI81" s="12">
        <f t="shared" si="106"/>
        <v>0</v>
      </c>
      <c r="EJ81" s="12">
        <f t="shared" si="106"/>
        <v>0</v>
      </c>
      <c r="EK81" s="12">
        <f t="shared" si="106"/>
        <v>0</v>
      </c>
      <c r="EL81" s="12">
        <f t="shared" si="106"/>
        <v>0</v>
      </c>
      <c r="EM81" s="12">
        <f t="shared" si="106"/>
        <v>0</v>
      </c>
      <c r="EN81" s="12">
        <f t="shared" si="106"/>
        <v>0</v>
      </c>
      <c r="EO81" s="12">
        <f t="shared" si="106"/>
        <v>0</v>
      </c>
      <c r="EP81" s="12">
        <f t="shared" si="106"/>
        <v>0</v>
      </c>
      <c r="EQ81" s="12">
        <f t="shared" si="106"/>
        <v>103</v>
      </c>
      <c r="ER81" s="12">
        <f t="shared" si="106"/>
        <v>0</v>
      </c>
      <c r="ES81" s="12">
        <f t="shared" si="106"/>
        <v>0</v>
      </c>
      <c r="ET81" s="12">
        <f t="shared" si="106"/>
        <v>0</v>
      </c>
      <c r="EU81" s="12">
        <f t="shared" si="106"/>
        <v>0</v>
      </c>
      <c r="EV81" s="12">
        <f t="shared" si="106"/>
        <v>0</v>
      </c>
      <c r="EW81" s="12">
        <f t="shared" si="106"/>
        <v>0</v>
      </c>
      <c r="EX81" s="12">
        <f t="shared" si="106"/>
        <v>0</v>
      </c>
      <c r="EY81" s="12">
        <f t="shared" si="106"/>
        <v>0</v>
      </c>
      <c r="EZ81" s="12">
        <f t="shared" si="106"/>
        <v>0</v>
      </c>
      <c r="FA81" s="12">
        <f t="shared" si="106"/>
        <v>0</v>
      </c>
      <c r="FB81" s="12">
        <f t="shared" si="106"/>
        <v>0</v>
      </c>
      <c r="FC81" s="12">
        <f t="shared" si="106"/>
        <v>0</v>
      </c>
      <c r="FD81" s="12">
        <f t="shared" si="106"/>
        <v>0</v>
      </c>
      <c r="FE81" s="12">
        <f t="shared" si="106"/>
        <v>0</v>
      </c>
      <c r="FF81" s="12">
        <f t="shared" si="106"/>
        <v>0</v>
      </c>
      <c r="FG81" s="12">
        <f t="shared" si="106"/>
        <v>0</v>
      </c>
      <c r="FH81" s="12">
        <f t="shared" si="106"/>
        <v>0</v>
      </c>
      <c r="FI81" s="12">
        <f t="shared" si="106"/>
        <v>0</v>
      </c>
      <c r="FJ81" s="12">
        <f t="shared" si="106"/>
        <v>0</v>
      </c>
      <c r="FK81" s="12">
        <f t="shared" si="106"/>
        <v>0</v>
      </c>
      <c r="FL81" s="12">
        <f t="shared" si="106"/>
        <v>0</v>
      </c>
      <c r="FM81" s="12">
        <f t="shared" si="106"/>
        <v>0</v>
      </c>
      <c r="FN81" s="12">
        <f t="shared" si="106"/>
        <v>0</v>
      </c>
      <c r="FO81" s="12">
        <f t="shared" si="106"/>
        <v>0</v>
      </c>
      <c r="FP81" s="12">
        <f t="shared" si="106"/>
        <v>0</v>
      </c>
      <c r="FQ81" s="12">
        <f t="shared" si="106"/>
        <v>0</v>
      </c>
      <c r="FR81" s="12">
        <f t="shared" si="106"/>
        <v>0</v>
      </c>
      <c r="FS81" s="12">
        <f t="shared" si="106"/>
        <v>0</v>
      </c>
      <c r="FT81" s="12">
        <f t="shared" si="106"/>
        <v>0</v>
      </c>
      <c r="FU81" s="12">
        <f t="shared" si="106"/>
        <v>0</v>
      </c>
      <c r="FV81" s="12">
        <f t="shared" si="106"/>
        <v>0</v>
      </c>
      <c r="FW81" s="12">
        <f t="shared" si="106"/>
        <v>0</v>
      </c>
      <c r="FX81" s="12">
        <f t="shared" si="106"/>
        <v>0</v>
      </c>
      <c r="FY81" s="14"/>
      <c r="FZ81" s="14">
        <f t="shared" si="70"/>
        <v>20412.899999999998</v>
      </c>
      <c r="GA81" s="2"/>
      <c r="GB81" s="14"/>
      <c r="GC81" s="14"/>
      <c r="GD81" s="14"/>
      <c r="GE81" s="14"/>
      <c r="GF81" s="14"/>
      <c r="GG81" s="2"/>
      <c r="GH81" s="12"/>
      <c r="GI81" s="126"/>
      <c r="GJ81" s="126"/>
      <c r="GK81" s="126"/>
      <c r="GL81" s="126"/>
      <c r="GM81" s="126"/>
      <c r="GN81" s="131"/>
      <c r="GO81" s="131"/>
    </row>
    <row r="82" spans="1:198" x14ac:dyDescent="0.35">
      <c r="A82" s="112"/>
      <c r="B82" s="147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4"/>
      <c r="FZ82" s="14"/>
      <c r="GA82" s="2"/>
      <c r="GB82" s="14"/>
      <c r="GC82" s="14"/>
      <c r="GD82" s="14"/>
      <c r="GE82" s="14"/>
      <c r="GF82" s="14"/>
      <c r="GG82" s="2"/>
      <c r="GH82" s="12"/>
      <c r="GI82" s="126"/>
      <c r="GJ82" s="126"/>
      <c r="GK82" s="126"/>
      <c r="GL82" s="126"/>
      <c r="GM82" s="126"/>
      <c r="GN82" s="131"/>
      <c r="GO82" s="131"/>
    </row>
    <row r="83" spans="1:198" x14ac:dyDescent="0.35">
      <c r="A83" s="112"/>
      <c r="B83" s="147" t="s">
        <v>673</v>
      </c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4"/>
      <c r="FZ83" s="14"/>
      <c r="GA83" s="2"/>
      <c r="GB83" s="14"/>
      <c r="GC83" s="14"/>
      <c r="GD83" s="14"/>
      <c r="GE83" s="14"/>
      <c r="GF83" s="14"/>
      <c r="GG83" s="2"/>
      <c r="GH83" s="12"/>
      <c r="GI83" s="126"/>
      <c r="GJ83" s="126"/>
      <c r="GK83" s="126"/>
      <c r="GL83" s="126"/>
      <c r="GM83" s="126"/>
      <c r="GN83" s="131"/>
      <c r="GO83" s="131"/>
    </row>
    <row r="84" spans="1:198" x14ac:dyDescent="0.35">
      <c r="A84" s="112" t="s">
        <v>719</v>
      </c>
      <c r="B84" s="113" t="s">
        <v>677</v>
      </c>
      <c r="C84" s="31">
        <f>$B$2</f>
        <v>8691.7999999999993</v>
      </c>
      <c r="D84" s="31">
        <f t="shared" ref="D84:BO84" si="107">$B$2</f>
        <v>8691.7999999999993</v>
      </c>
      <c r="E84" s="31">
        <f t="shared" si="107"/>
        <v>8691.7999999999993</v>
      </c>
      <c r="F84" s="31">
        <f t="shared" si="107"/>
        <v>8691.7999999999993</v>
      </c>
      <c r="G84" s="31">
        <f t="shared" si="107"/>
        <v>8691.7999999999993</v>
      </c>
      <c r="H84" s="31">
        <f t="shared" si="107"/>
        <v>8691.7999999999993</v>
      </c>
      <c r="I84" s="31">
        <f t="shared" si="107"/>
        <v>8691.7999999999993</v>
      </c>
      <c r="J84" s="31">
        <f t="shared" si="107"/>
        <v>8691.7999999999993</v>
      </c>
      <c r="K84" s="31">
        <f t="shared" si="107"/>
        <v>8691.7999999999993</v>
      </c>
      <c r="L84" s="31">
        <f t="shared" si="107"/>
        <v>8691.7999999999993</v>
      </c>
      <c r="M84" s="31">
        <f t="shared" si="107"/>
        <v>8691.7999999999993</v>
      </c>
      <c r="N84" s="31">
        <f t="shared" si="107"/>
        <v>8691.7999999999993</v>
      </c>
      <c r="O84" s="31">
        <f t="shared" si="107"/>
        <v>8691.7999999999993</v>
      </c>
      <c r="P84" s="31">
        <f t="shared" si="107"/>
        <v>8691.7999999999993</v>
      </c>
      <c r="Q84" s="31">
        <f t="shared" si="107"/>
        <v>8691.7999999999993</v>
      </c>
      <c r="R84" s="31">
        <f t="shared" si="107"/>
        <v>8691.7999999999993</v>
      </c>
      <c r="S84" s="31">
        <f t="shared" si="107"/>
        <v>8691.7999999999993</v>
      </c>
      <c r="T84" s="31">
        <f t="shared" si="107"/>
        <v>8691.7999999999993</v>
      </c>
      <c r="U84" s="31">
        <f t="shared" si="107"/>
        <v>8691.7999999999993</v>
      </c>
      <c r="V84" s="31">
        <f t="shared" si="107"/>
        <v>8691.7999999999993</v>
      </c>
      <c r="W84" s="31">
        <f t="shared" si="107"/>
        <v>8691.7999999999993</v>
      </c>
      <c r="X84" s="31">
        <f t="shared" si="107"/>
        <v>8691.7999999999993</v>
      </c>
      <c r="Y84" s="31">
        <f t="shared" si="107"/>
        <v>8691.7999999999993</v>
      </c>
      <c r="Z84" s="31">
        <f t="shared" si="107"/>
        <v>8691.7999999999993</v>
      </c>
      <c r="AA84" s="31">
        <f t="shared" si="107"/>
        <v>8691.7999999999993</v>
      </c>
      <c r="AB84" s="31">
        <f t="shared" si="107"/>
        <v>8691.7999999999993</v>
      </c>
      <c r="AC84" s="31">
        <f t="shared" si="107"/>
        <v>8691.7999999999993</v>
      </c>
      <c r="AD84" s="31">
        <f t="shared" si="107"/>
        <v>8691.7999999999993</v>
      </c>
      <c r="AE84" s="31">
        <f t="shared" si="107"/>
        <v>8691.7999999999993</v>
      </c>
      <c r="AF84" s="31">
        <f t="shared" si="107"/>
        <v>8691.7999999999993</v>
      </c>
      <c r="AG84" s="31">
        <f t="shared" si="107"/>
        <v>8691.7999999999993</v>
      </c>
      <c r="AH84" s="31">
        <f t="shared" si="107"/>
        <v>8691.7999999999993</v>
      </c>
      <c r="AI84" s="31">
        <f t="shared" si="107"/>
        <v>8691.7999999999993</v>
      </c>
      <c r="AJ84" s="31">
        <f t="shared" si="107"/>
        <v>8691.7999999999993</v>
      </c>
      <c r="AK84" s="31">
        <f t="shared" si="107"/>
        <v>8691.7999999999993</v>
      </c>
      <c r="AL84" s="31">
        <f t="shared" si="107"/>
        <v>8691.7999999999993</v>
      </c>
      <c r="AM84" s="31">
        <f t="shared" si="107"/>
        <v>8691.7999999999993</v>
      </c>
      <c r="AN84" s="31">
        <f t="shared" si="107"/>
        <v>8691.7999999999993</v>
      </c>
      <c r="AO84" s="31">
        <f t="shared" si="107"/>
        <v>8691.7999999999993</v>
      </c>
      <c r="AP84" s="31">
        <f t="shared" si="107"/>
        <v>8691.7999999999993</v>
      </c>
      <c r="AQ84" s="31">
        <f t="shared" si="107"/>
        <v>8691.7999999999993</v>
      </c>
      <c r="AR84" s="31">
        <f t="shared" si="107"/>
        <v>8691.7999999999993</v>
      </c>
      <c r="AS84" s="31">
        <f t="shared" si="107"/>
        <v>8691.7999999999993</v>
      </c>
      <c r="AT84" s="31">
        <f t="shared" si="107"/>
        <v>8691.7999999999993</v>
      </c>
      <c r="AU84" s="31">
        <f t="shared" si="107"/>
        <v>8691.7999999999993</v>
      </c>
      <c r="AV84" s="31">
        <f t="shared" si="107"/>
        <v>8691.7999999999993</v>
      </c>
      <c r="AW84" s="31">
        <f t="shared" si="107"/>
        <v>8691.7999999999993</v>
      </c>
      <c r="AX84" s="31">
        <f t="shared" si="107"/>
        <v>8691.7999999999993</v>
      </c>
      <c r="AY84" s="31">
        <f t="shared" si="107"/>
        <v>8691.7999999999993</v>
      </c>
      <c r="AZ84" s="31">
        <f t="shared" si="107"/>
        <v>8691.7999999999993</v>
      </c>
      <c r="BA84" s="31">
        <f t="shared" si="107"/>
        <v>8691.7999999999993</v>
      </c>
      <c r="BB84" s="31">
        <f t="shared" si="107"/>
        <v>8691.7999999999993</v>
      </c>
      <c r="BC84" s="31">
        <f t="shared" si="107"/>
        <v>8691.7999999999993</v>
      </c>
      <c r="BD84" s="31">
        <f t="shared" si="107"/>
        <v>8691.7999999999993</v>
      </c>
      <c r="BE84" s="31">
        <f t="shared" si="107"/>
        <v>8691.7999999999993</v>
      </c>
      <c r="BF84" s="31">
        <f t="shared" si="107"/>
        <v>8691.7999999999993</v>
      </c>
      <c r="BG84" s="31">
        <f t="shared" si="107"/>
        <v>8691.7999999999993</v>
      </c>
      <c r="BH84" s="31">
        <f t="shared" si="107"/>
        <v>8691.7999999999993</v>
      </c>
      <c r="BI84" s="31">
        <f t="shared" si="107"/>
        <v>8691.7999999999993</v>
      </c>
      <c r="BJ84" s="31">
        <f t="shared" si="107"/>
        <v>8691.7999999999993</v>
      </c>
      <c r="BK84" s="31">
        <f t="shared" si="107"/>
        <v>8691.7999999999993</v>
      </c>
      <c r="BL84" s="31">
        <f t="shared" si="107"/>
        <v>8691.7999999999993</v>
      </c>
      <c r="BM84" s="31">
        <f t="shared" si="107"/>
        <v>8691.7999999999993</v>
      </c>
      <c r="BN84" s="31">
        <f t="shared" si="107"/>
        <v>8691.7999999999993</v>
      </c>
      <c r="BO84" s="31">
        <f t="shared" si="107"/>
        <v>8691.7999999999993</v>
      </c>
      <c r="BP84" s="31">
        <f t="shared" ref="BP84:EA84" si="108">$B$2</f>
        <v>8691.7999999999993</v>
      </c>
      <c r="BQ84" s="31">
        <f t="shared" si="108"/>
        <v>8691.7999999999993</v>
      </c>
      <c r="BR84" s="31">
        <f t="shared" si="108"/>
        <v>8691.7999999999993</v>
      </c>
      <c r="BS84" s="31">
        <f t="shared" si="108"/>
        <v>8691.7999999999993</v>
      </c>
      <c r="BT84" s="31">
        <f t="shared" si="108"/>
        <v>8691.7999999999993</v>
      </c>
      <c r="BU84" s="31">
        <f t="shared" si="108"/>
        <v>8691.7999999999993</v>
      </c>
      <c r="BV84" s="31">
        <f t="shared" si="108"/>
        <v>8691.7999999999993</v>
      </c>
      <c r="BW84" s="31">
        <f t="shared" si="108"/>
        <v>8691.7999999999993</v>
      </c>
      <c r="BX84" s="31">
        <f t="shared" si="108"/>
        <v>8691.7999999999993</v>
      </c>
      <c r="BY84" s="31">
        <f t="shared" si="108"/>
        <v>8691.7999999999993</v>
      </c>
      <c r="BZ84" s="31">
        <f t="shared" si="108"/>
        <v>8691.7999999999993</v>
      </c>
      <c r="CA84" s="31">
        <f t="shared" si="108"/>
        <v>8691.7999999999993</v>
      </c>
      <c r="CB84" s="31">
        <f t="shared" si="108"/>
        <v>8691.7999999999993</v>
      </c>
      <c r="CC84" s="31">
        <f t="shared" si="108"/>
        <v>8691.7999999999993</v>
      </c>
      <c r="CD84" s="31">
        <f t="shared" si="108"/>
        <v>8691.7999999999993</v>
      </c>
      <c r="CE84" s="31">
        <f t="shared" si="108"/>
        <v>8691.7999999999993</v>
      </c>
      <c r="CF84" s="31">
        <f t="shared" si="108"/>
        <v>8691.7999999999993</v>
      </c>
      <c r="CG84" s="31">
        <f t="shared" si="108"/>
        <v>8691.7999999999993</v>
      </c>
      <c r="CH84" s="31">
        <f t="shared" si="108"/>
        <v>8691.7999999999993</v>
      </c>
      <c r="CI84" s="31">
        <f t="shared" si="108"/>
        <v>8691.7999999999993</v>
      </c>
      <c r="CJ84" s="31">
        <f t="shared" si="108"/>
        <v>8691.7999999999993</v>
      </c>
      <c r="CK84" s="31">
        <f t="shared" si="108"/>
        <v>8691.7999999999993</v>
      </c>
      <c r="CL84" s="31">
        <f t="shared" si="108"/>
        <v>8691.7999999999993</v>
      </c>
      <c r="CM84" s="31">
        <f t="shared" si="108"/>
        <v>8691.7999999999993</v>
      </c>
      <c r="CN84" s="31">
        <f t="shared" si="108"/>
        <v>8691.7999999999993</v>
      </c>
      <c r="CO84" s="31">
        <f t="shared" si="108"/>
        <v>8691.7999999999993</v>
      </c>
      <c r="CP84" s="31">
        <f t="shared" si="108"/>
        <v>8691.7999999999993</v>
      </c>
      <c r="CQ84" s="31">
        <f t="shared" si="108"/>
        <v>8691.7999999999993</v>
      </c>
      <c r="CR84" s="31">
        <f t="shared" si="108"/>
        <v>8691.7999999999993</v>
      </c>
      <c r="CS84" s="31">
        <f t="shared" si="108"/>
        <v>8691.7999999999993</v>
      </c>
      <c r="CT84" s="31">
        <f t="shared" si="108"/>
        <v>8691.7999999999993</v>
      </c>
      <c r="CU84" s="31">
        <f t="shared" si="108"/>
        <v>8691.7999999999993</v>
      </c>
      <c r="CV84" s="31">
        <f t="shared" si="108"/>
        <v>8691.7999999999993</v>
      </c>
      <c r="CW84" s="31">
        <f t="shared" si="108"/>
        <v>8691.7999999999993</v>
      </c>
      <c r="CX84" s="31">
        <f t="shared" si="108"/>
        <v>8691.7999999999993</v>
      </c>
      <c r="CY84" s="31">
        <f t="shared" si="108"/>
        <v>8691.7999999999993</v>
      </c>
      <c r="CZ84" s="31">
        <f t="shared" si="108"/>
        <v>8691.7999999999993</v>
      </c>
      <c r="DA84" s="31">
        <f t="shared" si="108"/>
        <v>8691.7999999999993</v>
      </c>
      <c r="DB84" s="31">
        <f t="shared" si="108"/>
        <v>8691.7999999999993</v>
      </c>
      <c r="DC84" s="31">
        <f t="shared" si="108"/>
        <v>8691.7999999999993</v>
      </c>
      <c r="DD84" s="31">
        <f t="shared" si="108"/>
        <v>8691.7999999999993</v>
      </c>
      <c r="DE84" s="31">
        <f t="shared" si="108"/>
        <v>8691.7999999999993</v>
      </c>
      <c r="DF84" s="31">
        <f t="shared" si="108"/>
        <v>8691.7999999999993</v>
      </c>
      <c r="DG84" s="31">
        <f t="shared" si="108"/>
        <v>8691.7999999999993</v>
      </c>
      <c r="DH84" s="31">
        <f t="shared" si="108"/>
        <v>8691.7999999999993</v>
      </c>
      <c r="DI84" s="31">
        <f t="shared" si="108"/>
        <v>8691.7999999999993</v>
      </c>
      <c r="DJ84" s="31">
        <f t="shared" si="108"/>
        <v>8691.7999999999993</v>
      </c>
      <c r="DK84" s="31">
        <f t="shared" si="108"/>
        <v>8691.7999999999993</v>
      </c>
      <c r="DL84" s="31">
        <f t="shared" si="108"/>
        <v>8691.7999999999993</v>
      </c>
      <c r="DM84" s="31">
        <f t="shared" si="108"/>
        <v>8691.7999999999993</v>
      </c>
      <c r="DN84" s="31">
        <f t="shared" si="108"/>
        <v>8691.7999999999993</v>
      </c>
      <c r="DO84" s="31">
        <f t="shared" si="108"/>
        <v>8691.7999999999993</v>
      </c>
      <c r="DP84" s="31">
        <f t="shared" si="108"/>
        <v>8691.7999999999993</v>
      </c>
      <c r="DQ84" s="31">
        <f t="shared" si="108"/>
        <v>8691.7999999999993</v>
      </c>
      <c r="DR84" s="31">
        <f t="shared" si="108"/>
        <v>8691.7999999999993</v>
      </c>
      <c r="DS84" s="31">
        <f t="shared" si="108"/>
        <v>8691.7999999999993</v>
      </c>
      <c r="DT84" s="31">
        <f t="shared" si="108"/>
        <v>8691.7999999999993</v>
      </c>
      <c r="DU84" s="31">
        <f t="shared" si="108"/>
        <v>8691.7999999999993</v>
      </c>
      <c r="DV84" s="31">
        <f t="shared" si="108"/>
        <v>8691.7999999999993</v>
      </c>
      <c r="DW84" s="31">
        <f t="shared" si="108"/>
        <v>8691.7999999999993</v>
      </c>
      <c r="DX84" s="31">
        <f t="shared" si="108"/>
        <v>8691.7999999999993</v>
      </c>
      <c r="DY84" s="31">
        <f t="shared" si="108"/>
        <v>8691.7999999999993</v>
      </c>
      <c r="DZ84" s="31">
        <f t="shared" si="108"/>
        <v>8691.7999999999993</v>
      </c>
      <c r="EA84" s="31">
        <f t="shared" si="108"/>
        <v>8691.7999999999993</v>
      </c>
      <c r="EB84" s="31">
        <f t="shared" ref="EB84:FX84" si="109">$B$2</f>
        <v>8691.7999999999993</v>
      </c>
      <c r="EC84" s="31">
        <f t="shared" si="109"/>
        <v>8691.7999999999993</v>
      </c>
      <c r="ED84" s="31">
        <f t="shared" si="109"/>
        <v>8691.7999999999993</v>
      </c>
      <c r="EE84" s="31">
        <f t="shared" si="109"/>
        <v>8691.7999999999993</v>
      </c>
      <c r="EF84" s="31">
        <f t="shared" si="109"/>
        <v>8691.7999999999993</v>
      </c>
      <c r="EG84" s="31">
        <f t="shared" si="109"/>
        <v>8691.7999999999993</v>
      </c>
      <c r="EH84" s="31">
        <f t="shared" si="109"/>
        <v>8691.7999999999993</v>
      </c>
      <c r="EI84" s="31">
        <f t="shared" si="109"/>
        <v>8691.7999999999993</v>
      </c>
      <c r="EJ84" s="31">
        <f t="shared" si="109"/>
        <v>8691.7999999999993</v>
      </c>
      <c r="EK84" s="31">
        <f t="shared" si="109"/>
        <v>8691.7999999999993</v>
      </c>
      <c r="EL84" s="31">
        <f t="shared" si="109"/>
        <v>8691.7999999999993</v>
      </c>
      <c r="EM84" s="31">
        <f t="shared" si="109"/>
        <v>8691.7999999999993</v>
      </c>
      <c r="EN84" s="31">
        <f t="shared" si="109"/>
        <v>8691.7999999999993</v>
      </c>
      <c r="EO84" s="31">
        <f t="shared" si="109"/>
        <v>8691.7999999999993</v>
      </c>
      <c r="EP84" s="31">
        <f t="shared" si="109"/>
        <v>8691.7999999999993</v>
      </c>
      <c r="EQ84" s="31">
        <f t="shared" si="109"/>
        <v>8691.7999999999993</v>
      </c>
      <c r="ER84" s="31">
        <f t="shared" si="109"/>
        <v>8691.7999999999993</v>
      </c>
      <c r="ES84" s="31">
        <f t="shared" si="109"/>
        <v>8691.7999999999993</v>
      </c>
      <c r="ET84" s="31">
        <f t="shared" si="109"/>
        <v>8691.7999999999993</v>
      </c>
      <c r="EU84" s="31">
        <f t="shared" si="109"/>
        <v>8691.7999999999993</v>
      </c>
      <c r="EV84" s="31">
        <f t="shared" si="109"/>
        <v>8691.7999999999993</v>
      </c>
      <c r="EW84" s="31">
        <f t="shared" si="109"/>
        <v>8691.7999999999993</v>
      </c>
      <c r="EX84" s="31">
        <f t="shared" si="109"/>
        <v>8691.7999999999993</v>
      </c>
      <c r="EY84" s="31">
        <f t="shared" si="109"/>
        <v>8691.7999999999993</v>
      </c>
      <c r="EZ84" s="31">
        <f t="shared" si="109"/>
        <v>8691.7999999999993</v>
      </c>
      <c r="FA84" s="31">
        <f t="shared" si="109"/>
        <v>8691.7999999999993</v>
      </c>
      <c r="FB84" s="31">
        <f t="shared" si="109"/>
        <v>8691.7999999999993</v>
      </c>
      <c r="FC84" s="31">
        <f t="shared" si="109"/>
        <v>8691.7999999999993</v>
      </c>
      <c r="FD84" s="31">
        <f t="shared" si="109"/>
        <v>8691.7999999999993</v>
      </c>
      <c r="FE84" s="31">
        <f t="shared" si="109"/>
        <v>8691.7999999999993</v>
      </c>
      <c r="FF84" s="31">
        <f t="shared" si="109"/>
        <v>8691.7999999999993</v>
      </c>
      <c r="FG84" s="31">
        <f t="shared" si="109"/>
        <v>8691.7999999999993</v>
      </c>
      <c r="FH84" s="31">
        <f t="shared" si="109"/>
        <v>8691.7999999999993</v>
      </c>
      <c r="FI84" s="31">
        <f t="shared" si="109"/>
        <v>8691.7999999999993</v>
      </c>
      <c r="FJ84" s="31">
        <f t="shared" si="109"/>
        <v>8691.7999999999993</v>
      </c>
      <c r="FK84" s="31">
        <f t="shared" si="109"/>
        <v>8691.7999999999993</v>
      </c>
      <c r="FL84" s="31">
        <f t="shared" si="109"/>
        <v>8691.7999999999993</v>
      </c>
      <c r="FM84" s="31">
        <f t="shared" si="109"/>
        <v>8691.7999999999993</v>
      </c>
      <c r="FN84" s="31">
        <f t="shared" si="109"/>
        <v>8691.7999999999993</v>
      </c>
      <c r="FO84" s="31">
        <f t="shared" si="109"/>
        <v>8691.7999999999993</v>
      </c>
      <c r="FP84" s="31">
        <f t="shared" si="109"/>
        <v>8691.7999999999993</v>
      </c>
      <c r="FQ84" s="31">
        <f t="shared" si="109"/>
        <v>8691.7999999999993</v>
      </c>
      <c r="FR84" s="31">
        <f t="shared" si="109"/>
        <v>8691.7999999999993</v>
      </c>
      <c r="FS84" s="31">
        <f t="shared" si="109"/>
        <v>8691.7999999999993</v>
      </c>
      <c r="FT84" s="31">
        <f t="shared" si="109"/>
        <v>8691.7999999999993</v>
      </c>
      <c r="FU84" s="31">
        <f t="shared" si="109"/>
        <v>8691.7999999999993</v>
      </c>
      <c r="FV84" s="31">
        <f t="shared" si="109"/>
        <v>8691.7999999999993</v>
      </c>
      <c r="FW84" s="31">
        <f t="shared" si="109"/>
        <v>8691.7999999999993</v>
      </c>
      <c r="FX84" s="31">
        <f t="shared" si="109"/>
        <v>8691.7999999999993</v>
      </c>
      <c r="FY84" s="14"/>
      <c r="FZ84" s="14"/>
      <c r="GA84" s="2"/>
      <c r="GB84" s="14"/>
      <c r="GC84" s="14"/>
      <c r="GD84" s="14"/>
      <c r="GE84" s="14"/>
      <c r="GF84" s="14"/>
      <c r="GG84" s="2"/>
      <c r="GH84" s="12"/>
      <c r="GI84" s="126"/>
      <c r="GJ84" s="126"/>
      <c r="GK84" s="126"/>
      <c r="GL84" s="126"/>
      <c r="GM84" s="126"/>
      <c r="GN84" s="131"/>
      <c r="GO84" s="131"/>
    </row>
    <row r="85" spans="1:198" x14ac:dyDescent="0.35">
      <c r="A85" s="112" t="s">
        <v>720</v>
      </c>
      <c r="B85" s="113" t="s">
        <v>734</v>
      </c>
      <c r="C85" s="12">
        <f t="shared" ref="C85:AH85" si="110">C72</f>
        <v>6384.5</v>
      </c>
      <c r="D85" s="12">
        <f t="shared" si="110"/>
        <v>37733</v>
      </c>
      <c r="E85" s="12">
        <f t="shared" si="110"/>
        <v>5620.8</v>
      </c>
      <c r="F85" s="12">
        <f t="shared" si="110"/>
        <v>22394.6</v>
      </c>
      <c r="G85" s="12">
        <f t="shared" si="110"/>
        <v>1844</v>
      </c>
      <c r="H85" s="12">
        <f t="shared" si="110"/>
        <v>1095.5</v>
      </c>
      <c r="I85" s="12">
        <f t="shared" si="110"/>
        <v>7935</v>
      </c>
      <c r="J85" s="12">
        <f t="shared" si="110"/>
        <v>2040.6</v>
      </c>
      <c r="K85" s="12">
        <f t="shared" si="110"/>
        <v>251.7</v>
      </c>
      <c r="L85" s="12">
        <f t="shared" si="110"/>
        <v>2111.5</v>
      </c>
      <c r="M85" s="12">
        <f t="shared" si="110"/>
        <v>909.1</v>
      </c>
      <c r="N85" s="12">
        <f t="shared" si="110"/>
        <v>50169.9</v>
      </c>
      <c r="O85" s="12">
        <f t="shared" si="110"/>
        <v>12674.8</v>
      </c>
      <c r="P85" s="12">
        <f t="shared" si="110"/>
        <v>315.3</v>
      </c>
      <c r="Q85" s="12">
        <f t="shared" si="110"/>
        <v>39308.6</v>
      </c>
      <c r="R85" s="12">
        <f t="shared" si="110"/>
        <v>481.8</v>
      </c>
      <c r="S85" s="12">
        <f t="shared" si="110"/>
        <v>1573.5</v>
      </c>
      <c r="T85" s="12">
        <f t="shared" si="110"/>
        <v>161.1</v>
      </c>
      <c r="U85" s="12">
        <f t="shared" si="110"/>
        <v>60</v>
      </c>
      <c r="V85" s="12">
        <f t="shared" si="110"/>
        <v>256.39999999999998</v>
      </c>
      <c r="W85" s="12">
        <f t="shared" si="110"/>
        <v>59</v>
      </c>
      <c r="X85" s="12">
        <f t="shared" si="110"/>
        <v>60</v>
      </c>
      <c r="Y85" s="12">
        <f t="shared" si="110"/>
        <v>421.3</v>
      </c>
      <c r="Z85" s="12">
        <f t="shared" si="110"/>
        <v>231.1</v>
      </c>
      <c r="AA85" s="12">
        <f t="shared" si="110"/>
        <v>30476.1</v>
      </c>
      <c r="AB85" s="12">
        <f t="shared" si="110"/>
        <v>26850.7</v>
      </c>
      <c r="AC85" s="12">
        <f t="shared" si="110"/>
        <v>892.9</v>
      </c>
      <c r="AD85" s="12">
        <f t="shared" si="110"/>
        <v>1435.1</v>
      </c>
      <c r="AE85" s="12">
        <f t="shared" si="110"/>
        <v>97</v>
      </c>
      <c r="AF85" s="12">
        <f t="shared" si="110"/>
        <v>165.8</v>
      </c>
      <c r="AG85" s="12">
        <f t="shared" si="110"/>
        <v>593.4</v>
      </c>
      <c r="AH85" s="12">
        <f t="shared" si="110"/>
        <v>945.4</v>
      </c>
      <c r="AI85" s="12">
        <f t="shared" ref="AI85:BN85" si="111">AI72</f>
        <v>383</v>
      </c>
      <c r="AJ85" s="12">
        <f t="shared" si="111"/>
        <v>181.5</v>
      </c>
      <c r="AK85" s="12">
        <f t="shared" si="111"/>
        <v>162.80000000000001</v>
      </c>
      <c r="AL85" s="12">
        <f t="shared" si="111"/>
        <v>288.5</v>
      </c>
      <c r="AM85" s="12">
        <f t="shared" si="111"/>
        <v>340</v>
      </c>
      <c r="AN85" s="12">
        <f t="shared" si="111"/>
        <v>291.5</v>
      </c>
      <c r="AO85" s="12">
        <f t="shared" si="111"/>
        <v>3954.7</v>
      </c>
      <c r="AP85" s="12">
        <f t="shared" si="111"/>
        <v>83959.6</v>
      </c>
      <c r="AQ85" s="12">
        <f t="shared" si="111"/>
        <v>251</v>
      </c>
      <c r="AR85" s="12">
        <f t="shared" si="111"/>
        <v>60303.9</v>
      </c>
      <c r="AS85" s="12">
        <f t="shared" si="111"/>
        <v>6422.3</v>
      </c>
      <c r="AT85" s="12">
        <f t="shared" si="111"/>
        <v>2360.1999999999998</v>
      </c>
      <c r="AU85" s="12">
        <f t="shared" si="111"/>
        <v>271</v>
      </c>
      <c r="AV85" s="12">
        <f t="shared" si="111"/>
        <v>305.39999999999998</v>
      </c>
      <c r="AW85" s="12">
        <f t="shared" si="111"/>
        <v>255</v>
      </c>
      <c r="AX85" s="12">
        <f t="shared" si="111"/>
        <v>81</v>
      </c>
      <c r="AY85" s="12">
        <f t="shared" si="111"/>
        <v>402</v>
      </c>
      <c r="AZ85" s="12">
        <f t="shared" si="111"/>
        <v>12006.9</v>
      </c>
      <c r="BA85" s="12">
        <f t="shared" si="111"/>
        <v>8874.5</v>
      </c>
      <c r="BB85" s="12">
        <f t="shared" si="111"/>
        <v>7477.2</v>
      </c>
      <c r="BC85" s="12">
        <f t="shared" si="111"/>
        <v>24166.1</v>
      </c>
      <c r="BD85" s="12">
        <f t="shared" si="111"/>
        <v>3633.5</v>
      </c>
      <c r="BE85" s="12">
        <f t="shared" si="111"/>
        <v>1174.5</v>
      </c>
      <c r="BF85" s="12">
        <f t="shared" si="111"/>
        <v>24386.3</v>
      </c>
      <c r="BG85" s="12">
        <f t="shared" si="111"/>
        <v>920.6</v>
      </c>
      <c r="BH85" s="12">
        <f t="shared" si="111"/>
        <v>542.79999999999995</v>
      </c>
      <c r="BI85" s="12">
        <f t="shared" si="111"/>
        <v>257.3</v>
      </c>
      <c r="BJ85" s="12">
        <f t="shared" si="111"/>
        <v>6297.4</v>
      </c>
      <c r="BK85" s="12">
        <f t="shared" si="111"/>
        <v>21864.7</v>
      </c>
      <c r="BL85" s="12">
        <f t="shared" si="111"/>
        <v>69.5</v>
      </c>
      <c r="BM85" s="12">
        <f t="shared" si="111"/>
        <v>340.8</v>
      </c>
      <c r="BN85" s="12">
        <f t="shared" si="111"/>
        <v>3062.6</v>
      </c>
      <c r="BO85" s="12">
        <f t="shared" ref="BO85:CT85" si="112">BO72</f>
        <v>1232.5999999999999</v>
      </c>
      <c r="BP85" s="12">
        <f t="shared" si="112"/>
        <v>152</v>
      </c>
      <c r="BQ85" s="12">
        <f t="shared" si="112"/>
        <v>5869.6</v>
      </c>
      <c r="BR85" s="12">
        <f t="shared" si="112"/>
        <v>4488.3999999999996</v>
      </c>
      <c r="BS85" s="12">
        <f t="shared" si="112"/>
        <v>1158.0999999999999</v>
      </c>
      <c r="BT85" s="12">
        <f t="shared" si="112"/>
        <v>362.5</v>
      </c>
      <c r="BU85" s="12">
        <f t="shared" si="112"/>
        <v>392.6</v>
      </c>
      <c r="BV85" s="12">
        <f t="shared" si="112"/>
        <v>1245.3</v>
      </c>
      <c r="BW85" s="12">
        <f t="shared" si="112"/>
        <v>2017.5</v>
      </c>
      <c r="BX85" s="12">
        <f t="shared" si="112"/>
        <v>65.900000000000006</v>
      </c>
      <c r="BY85" s="12">
        <f t="shared" si="112"/>
        <v>421.9</v>
      </c>
      <c r="BZ85" s="12">
        <f t="shared" si="112"/>
        <v>228</v>
      </c>
      <c r="CA85" s="12">
        <f t="shared" si="112"/>
        <v>144.5</v>
      </c>
      <c r="CB85" s="12">
        <f t="shared" si="112"/>
        <v>72061.600000000006</v>
      </c>
      <c r="CC85" s="12">
        <f t="shared" si="112"/>
        <v>189.3</v>
      </c>
      <c r="CD85" s="12">
        <f t="shared" si="112"/>
        <v>60</v>
      </c>
      <c r="CE85" s="12">
        <f t="shared" si="112"/>
        <v>158.30000000000001</v>
      </c>
      <c r="CF85" s="12">
        <f t="shared" si="112"/>
        <v>105.3</v>
      </c>
      <c r="CG85" s="12">
        <f t="shared" si="112"/>
        <v>197.6</v>
      </c>
      <c r="CH85" s="12">
        <f t="shared" si="112"/>
        <v>95.1</v>
      </c>
      <c r="CI85" s="12">
        <f t="shared" si="112"/>
        <v>687.9</v>
      </c>
      <c r="CJ85" s="12">
        <f t="shared" si="112"/>
        <v>862.8</v>
      </c>
      <c r="CK85" s="12">
        <f t="shared" si="112"/>
        <v>4856.1000000000004</v>
      </c>
      <c r="CL85" s="12">
        <f t="shared" si="112"/>
        <v>1207.5999999999999</v>
      </c>
      <c r="CM85" s="12">
        <f t="shared" si="112"/>
        <v>684.5</v>
      </c>
      <c r="CN85" s="12">
        <f t="shared" si="112"/>
        <v>30547.3</v>
      </c>
      <c r="CO85" s="12">
        <f t="shared" si="112"/>
        <v>14217.5</v>
      </c>
      <c r="CP85" s="12">
        <f t="shared" si="112"/>
        <v>912.3</v>
      </c>
      <c r="CQ85" s="12">
        <f t="shared" si="112"/>
        <v>766.8</v>
      </c>
      <c r="CR85" s="12">
        <f t="shared" si="112"/>
        <v>215.8</v>
      </c>
      <c r="CS85" s="12">
        <f t="shared" si="112"/>
        <v>278.39999999999998</v>
      </c>
      <c r="CT85" s="12">
        <f t="shared" si="112"/>
        <v>113.5</v>
      </c>
      <c r="CU85" s="12">
        <f t="shared" ref="CU85:DZ85" si="113">CU72</f>
        <v>69</v>
      </c>
      <c r="CV85" s="12">
        <f t="shared" si="113"/>
        <v>60</v>
      </c>
      <c r="CW85" s="12">
        <f t="shared" si="113"/>
        <v>198.7</v>
      </c>
      <c r="CX85" s="12">
        <f t="shared" si="113"/>
        <v>461.4</v>
      </c>
      <c r="CY85" s="12">
        <f t="shared" si="113"/>
        <v>60</v>
      </c>
      <c r="CZ85" s="12">
        <f t="shared" si="113"/>
        <v>1786.5</v>
      </c>
      <c r="DA85" s="12">
        <f t="shared" si="113"/>
        <v>203.5</v>
      </c>
      <c r="DB85" s="12">
        <f t="shared" si="113"/>
        <v>315.8</v>
      </c>
      <c r="DC85" s="12">
        <f t="shared" si="113"/>
        <v>193</v>
      </c>
      <c r="DD85" s="12">
        <f t="shared" si="113"/>
        <v>174.5</v>
      </c>
      <c r="DE85" s="12">
        <f t="shared" si="113"/>
        <v>284.8</v>
      </c>
      <c r="DF85" s="12">
        <f t="shared" si="113"/>
        <v>20529.7</v>
      </c>
      <c r="DG85" s="12">
        <f t="shared" si="113"/>
        <v>93.5</v>
      </c>
      <c r="DH85" s="12">
        <f t="shared" si="113"/>
        <v>1770.5</v>
      </c>
      <c r="DI85" s="12">
        <f t="shared" si="113"/>
        <v>2414.4</v>
      </c>
      <c r="DJ85" s="12">
        <f t="shared" si="113"/>
        <v>613.1</v>
      </c>
      <c r="DK85" s="12">
        <f t="shared" si="113"/>
        <v>477.7</v>
      </c>
      <c r="DL85" s="12">
        <f t="shared" si="113"/>
        <v>5676</v>
      </c>
      <c r="DM85" s="12">
        <f t="shared" si="113"/>
        <v>235</v>
      </c>
      <c r="DN85" s="12">
        <f t="shared" si="113"/>
        <v>1294.5</v>
      </c>
      <c r="DO85" s="12">
        <f t="shared" si="113"/>
        <v>3290</v>
      </c>
      <c r="DP85" s="12">
        <f t="shared" si="113"/>
        <v>199.1</v>
      </c>
      <c r="DQ85" s="12">
        <f t="shared" si="113"/>
        <v>887</v>
      </c>
      <c r="DR85" s="12">
        <f t="shared" si="113"/>
        <v>1305.5</v>
      </c>
      <c r="DS85" s="12">
        <f t="shared" si="113"/>
        <v>580</v>
      </c>
      <c r="DT85" s="12">
        <f t="shared" si="113"/>
        <v>176.5</v>
      </c>
      <c r="DU85" s="12">
        <f t="shared" si="113"/>
        <v>347.7</v>
      </c>
      <c r="DV85" s="12">
        <f t="shared" si="113"/>
        <v>205.8</v>
      </c>
      <c r="DW85" s="12">
        <f t="shared" si="113"/>
        <v>297.39999999999998</v>
      </c>
      <c r="DX85" s="12">
        <f t="shared" si="113"/>
        <v>168</v>
      </c>
      <c r="DY85" s="12">
        <f t="shared" si="113"/>
        <v>293.10000000000002</v>
      </c>
      <c r="DZ85" s="12">
        <f t="shared" si="113"/>
        <v>661.3</v>
      </c>
      <c r="EA85" s="12">
        <f t="shared" ref="EA85:FF85" si="114">EA72</f>
        <v>526.9</v>
      </c>
      <c r="EB85" s="12">
        <f t="shared" si="114"/>
        <v>522.5</v>
      </c>
      <c r="EC85" s="12">
        <f t="shared" si="114"/>
        <v>278.60000000000002</v>
      </c>
      <c r="ED85" s="12">
        <f t="shared" si="114"/>
        <v>1549</v>
      </c>
      <c r="EE85" s="12">
        <f t="shared" si="114"/>
        <v>191.6</v>
      </c>
      <c r="EF85" s="12">
        <f t="shared" si="114"/>
        <v>1323.8</v>
      </c>
      <c r="EG85" s="12">
        <f t="shared" si="114"/>
        <v>253.5</v>
      </c>
      <c r="EH85" s="12">
        <f t="shared" si="114"/>
        <v>247.4</v>
      </c>
      <c r="EI85" s="12">
        <f t="shared" si="114"/>
        <v>13726.9</v>
      </c>
      <c r="EJ85" s="12">
        <f t="shared" si="114"/>
        <v>9921.6</v>
      </c>
      <c r="EK85" s="12">
        <f t="shared" si="114"/>
        <v>665.6</v>
      </c>
      <c r="EL85" s="12">
        <f t="shared" si="114"/>
        <v>457.3</v>
      </c>
      <c r="EM85" s="12">
        <f t="shared" si="114"/>
        <v>371.1</v>
      </c>
      <c r="EN85" s="12">
        <f t="shared" si="114"/>
        <v>888.6</v>
      </c>
      <c r="EO85" s="12">
        <f t="shared" si="114"/>
        <v>299.5</v>
      </c>
      <c r="EP85" s="12">
        <f t="shared" si="114"/>
        <v>428.5</v>
      </c>
      <c r="EQ85" s="12">
        <f t="shared" si="114"/>
        <v>2594.8000000000002</v>
      </c>
      <c r="ER85" s="12">
        <f t="shared" si="114"/>
        <v>307.60000000000002</v>
      </c>
      <c r="ES85" s="12">
        <f t="shared" si="114"/>
        <v>163</v>
      </c>
      <c r="ET85" s="12">
        <f t="shared" si="114"/>
        <v>197.5</v>
      </c>
      <c r="EU85" s="12">
        <f t="shared" si="114"/>
        <v>573.5</v>
      </c>
      <c r="EV85" s="12">
        <f t="shared" si="114"/>
        <v>72.3</v>
      </c>
      <c r="EW85" s="12">
        <f t="shared" si="114"/>
        <v>804.4</v>
      </c>
      <c r="EX85" s="12">
        <f t="shared" si="114"/>
        <v>173.5</v>
      </c>
      <c r="EY85" s="12">
        <f t="shared" si="114"/>
        <v>205.5</v>
      </c>
      <c r="EZ85" s="12">
        <f t="shared" si="114"/>
        <v>129.30000000000001</v>
      </c>
      <c r="FA85" s="12">
        <f t="shared" si="114"/>
        <v>3358.5</v>
      </c>
      <c r="FB85" s="12">
        <f t="shared" si="114"/>
        <v>276.10000000000002</v>
      </c>
      <c r="FC85" s="12">
        <f t="shared" si="114"/>
        <v>1771.7</v>
      </c>
      <c r="FD85" s="12">
        <f t="shared" si="114"/>
        <v>402</v>
      </c>
      <c r="FE85" s="12">
        <f t="shared" si="114"/>
        <v>77.3</v>
      </c>
      <c r="FF85" s="12">
        <f t="shared" si="114"/>
        <v>181</v>
      </c>
      <c r="FG85" s="12">
        <f t="shared" ref="FG85:FX85" si="115">FG72</f>
        <v>119.8</v>
      </c>
      <c r="FH85" s="12">
        <f t="shared" si="115"/>
        <v>70</v>
      </c>
      <c r="FI85" s="12">
        <f t="shared" si="115"/>
        <v>1681.9</v>
      </c>
      <c r="FJ85" s="12">
        <f t="shared" si="115"/>
        <v>2016.5</v>
      </c>
      <c r="FK85" s="12">
        <f t="shared" si="115"/>
        <v>2527.9</v>
      </c>
      <c r="FL85" s="12">
        <f t="shared" si="115"/>
        <v>8538.5</v>
      </c>
      <c r="FM85" s="12">
        <f t="shared" si="115"/>
        <v>3981.5</v>
      </c>
      <c r="FN85" s="12">
        <f t="shared" si="115"/>
        <v>22422.3</v>
      </c>
      <c r="FO85" s="12">
        <f t="shared" si="115"/>
        <v>1117.2</v>
      </c>
      <c r="FP85" s="12">
        <f t="shared" si="115"/>
        <v>2341.5</v>
      </c>
      <c r="FQ85" s="12">
        <f t="shared" si="115"/>
        <v>982.5</v>
      </c>
      <c r="FR85" s="12">
        <f t="shared" si="115"/>
        <v>165.4</v>
      </c>
      <c r="FS85" s="12">
        <f t="shared" si="115"/>
        <v>164.6</v>
      </c>
      <c r="FT85" s="12">
        <f t="shared" si="115"/>
        <v>60</v>
      </c>
      <c r="FU85" s="12">
        <f t="shared" si="115"/>
        <v>784.3</v>
      </c>
      <c r="FV85" s="12">
        <f t="shared" si="115"/>
        <v>692</v>
      </c>
      <c r="FW85" s="12">
        <f t="shared" si="115"/>
        <v>141.30000000000001</v>
      </c>
      <c r="FX85" s="12">
        <f t="shared" si="115"/>
        <v>64.5</v>
      </c>
      <c r="FY85" s="14"/>
      <c r="FZ85" s="14"/>
      <c r="GA85" s="2"/>
      <c r="GB85" s="14"/>
      <c r="GC85" s="14"/>
      <c r="GD85" s="14"/>
      <c r="GE85" s="14"/>
      <c r="GF85" s="14"/>
      <c r="GG85" s="2"/>
      <c r="GH85" s="12"/>
      <c r="GI85" s="126"/>
      <c r="GJ85" s="126"/>
      <c r="GK85" s="126"/>
      <c r="GL85" s="126"/>
      <c r="GM85" s="126"/>
      <c r="GN85" s="131"/>
      <c r="GO85" s="131"/>
    </row>
    <row r="86" spans="1:198" x14ac:dyDescent="0.35">
      <c r="A86" s="170" t="s">
        <v>721</v>
      </c>
      <c r="B86" s="147" t="s">
        <v>722</v>
      </c>
      <c r="C86" s="181">
        <f>C84*C85</f>
        <v>55492797.099999994</v>
      </c>
      <c r="D86" s="181">
        <f t="shared" ref="D86:BO86" si="116">D84*D85</f>
        <v>327967689.39999998</v>
      </c>
      <c r="E86" s="181">
        <f t="shared" si="116"/>
        <v>48854869.439999998</v>
      </c>
      <c r="F86" s="181">
        <f t="shared" si="116"/>
        <v>194649384.27999997</v>
      </c>
      <c r="G86" s="181">
        <f t="shared" si="116"/>
        <v>16027679.199999999</v>
      </c>
      <c r="H86" s="181">
        <f t="shared" si="116"/>
        <v>9521866.8999999985</v>
      </c>
      <c r="I86" s="181">
        <f t="shared" si="116"/>
        <v>68969433</v>
      </c>
      <c r="J86" s="181">
        <f t="shared" si="116"/>
        <v>17736487.079999998</v>
      </c>
      <c r="K86" s="181">
        <f t="shared" si="116"/>
        <v>2187726.0599999996</v>
      </c>
      <c r="L86" s="181">
        <f t="shared" si="116"/>
        <v>18352735.699999999</v>
      </c>
      <c r="M86" s="181">
        <f t="shared" si="116"/>
        <v>7901715.3799999999</v>
      </c>
      <c r="N86" s="181">
        <f t="shared" si="116"/>
        <v>436066736.81999999</v>
      </c>
      <c r="O86" s="181">
        <f t="shared" si="116"/>
        <v>110166826.63999999</v>
      </c>
      <c r="P86" s="181">
        <f t="shared" si="116"/>
        <v>2740524.54</v>
      </c>
      <c r="Q86" s="181">
        <f t="shared" si="116"/>
        <v>341662489.47999996</v>
      </c>
      <c r="R86" s="181">
        <f t="shared" si="116"/>
        <v>4187709.2399999998</v>
      </c>
      <c r="S86" s="181">
        <f t="shared" si="116"/>
        <v>13676547.299999999</v>
      </c>
      <c r="T86" s="181">
        <f t="shared" si="116"/>
        <v>1400248.9799999997</v>
      </c>
      <c r="U86" s="181">
        <f t="shared" si="116"/>
        <v>521507.99999999994</v>
      </c>
      <c r="V86" s="181">
        <f t="shared" si="116"/>
        <v>2228577.5199999996</v>
      </c>
      <c r="W86" s="181">
        <f t="shared" si="116"/>
        <v>512816.19999999995</v>
      </c>
      <c r="X86" s="181">
        <f t="shared" si="116"/>
        <v>521507.99999999994</v>
      </c>
      <c r="Y86" s="181">
        <f t="shared" si="116"/>
        <v>3661855.34</v>
      </c>
      <c r="Z86" s="181">
        <f t="shared" si="116"/>
        <v>2008674.9799999997</v>
      </c>
      <c r="AA86" s="181">
        <f t="shared" si="116"/>
        <v>264892165.97999996</v>
      </c>
      <c r="AB86" s="181">
        <f t="shared" si="116"/>
        <v>233380914.25999999</v>
      </c>
      <c r="AC86" s="181">
        <f t="shared" si="116"/>
        <v>7760908.2199999988</v>
      </c>
      <c r="AD86" s="181">
        <f t="shared" si="116"/>
        <v>12473602.179999998</v>
      </c>
      <c r="AE86" s="181">
        <f t="shared" si="116"/>
        <v>843104.6</v>
      </c>
      <c r="AF86" s="181">
        <f t="shared" si="116"/>
        <v>1441100.44</v>
      </c>
      <c r="AG86" s="181">
        <f t="shared" si="116"/>
        <v>5157714.1199999992</v>
      </c>
      <c r="AH86" s="181">
        <f t="shared" si="116"/>
        <v>8217227.7199999988</v>
      </c>
      <c r="AI86" s="181">
        <f t="shared" si="116"/>
        <v>3328959.4</v>
      </c>
      <c r="AJ86" s="181">
        <f t="shared" si="116"/>
        <v>1577561.7</v>
      </c>
      <c r="AK86" s="181">
        <f t="shared" si="116"/>
        <v>1415025.04</v>
      </c>
      <c r="AL86" s="181">
        <f t="shared" si="116"/>
        <v>2507584.2999999998</v>
      </c>
      <c r="AM86" s="181">
        <f t="shared" si="116"/>
        <v>2955211.9999999995</v>
      </c>
      <c r="AN86" s="181">
        <f t="shared" si="116"/>
        <v>2533659.6999999997</v>
      </c>
      <c r="AO86" s="181">
        <f t="shared" si="116"/>
        <v>34373461.459999993</v>
      </c>
      <c r="AP86" s="181">
        <f t="shared" si="116"/>
        <v>729760051.27999997</v>
      </c>
      <c r="AQ86" s="181">
        <f t="shared" si="116"/>
        <v>2181641.7999999998</v>
      </c>
      <c r="AR86" s="181">
        <f t="shared" si="116"/>
        <v>524149438.01999998</v>
      </c>
      <c r="AS86" s="181">
        <f t="shared" si="116"/>
        <v>55821347.140000001</v>
      </c>
      <c r="AT86" s="181">
        <f t="shared" si="116"/>
        <v>20514386.359999996</v>
      </c>
      <c r="AU86" s="181">
        <f t="shared" si="116"/>
        <v>2355477.7999999998</v>
      </c>
      <c r="AV86" s="181">
        <f t="shared" si="116"/>
        <v>2654475.7199999997</v>
      </c>
      <c r="AW86" s="181">
        <f t="shared" si="116"/>
        <v>2216409</v>
      </c>
      <c r="AX86" s="181">
        <f t="shared" si="116"/>
        <v>704035.79999999993</v>
      </c>
      <c r="AY86" s="181">
        <f t="shared" si="116"/>
        <v>3494103.5999999996</v>
      </c>
      <c r="AZ86" s="181">
        <f t="shared" si="116"/>
        <v>104361573.41999999</v>
      </c>
      <c r="BA86" s="181">
        <f t="shared" si="116"/>
        <v>77135379.099999994</v>
      </c>
      <c r="BB86" s="181">
        <f t="shared" si="116"/>
        <v>64990326.959999993</v>
      </c>
      <c r="BC86" s="181">
        <f t="shared" si="116"/>
        <v>210046907.97999996</v>
      </c>
      <c r="BD86" s="181">
        <f t="shared" si="116"/>
        <v>31581655.299999997</v>
      </c>
      <c r="BE86" s="181">
        <f t="shared" si="116"/>
        <v>10208519.1</v>
      </c>
      <c r="BF86" s="181">
        <f t="shared" si="116"/>
        <v>211960842.33999997</v>
      </c>
      <c r="BG86" s="181">
        <f t="shared" si="116"/>
        <v>8001671.0799999991</v>
      </c>
      <c r="BH86" s="181">
        <f t="shared" si="116"/>
        <v>4717909.0399999991</v>
      </c>
      <c r="BI86" s="181">
        <f t="shared" si="116"/>
        <v>2236400.14</v>
      </c>
      <c r="BJ86" s="181">
        <f t="shared" si="116"/>
        <v>54735741.319999993</v>
      </c>
      <c r="BK86" s="181">
        <f t="shared" si="116"/>
        <v>190043599.45999998</v>
      </c>
      <c r="BL86" s="181">
        <f t="shared" si="116"/>
        <v>604080.1</v>
      </c>
      <c r="BM86" s="181">
        <f t="shared" si="116"/>
        <v>2962165.44</v>
      </c>
      <c r="BN86" s="181">
        <f t="shared" si="116"/>
        <v>26619506.679999996</v>
      </c>
      <c r="BO86" s="181">
        <f t="shared" si="116"/>
        <v>10713512.679999998</v>
      </c>
      <c r="BP86" s="181">
        <f t="shared" ref="BP86:EA86" si="117">BP84*BP85</f>
        <v>1321153.5999999999</v>
      </c>
      <c r="BQ86" s="181">
        <f t="shared" si="117"/>
        <v>51017389.280000001</v>
      </c>
      <c r="BR86" s="181">
        <f t="shared" si="117"/>
        <v>39012275.11999999</v>
      </c>
      <c r="BS86" s="181">
        <f t="shared" si="117"/>
        <v>10065973.579999998</v>
      </c>
      <c r="BT86" s="181">
        <f t="shared" si="117"/>
        <v>3150777.4999999995</v>
      </c>
      <c r="BU86" s="181">
        <f t="shared" si="117"/>
        <v>3412400.6799999997</v>
      </c>
      <c r="BV86" s="181">
        <f t="shared" si="117"/>
        <v>10823898.539999999</v>
      </c>
      <c r="BW86" s="181">
        <f t="shared" si="117"/>
        <v>17535706.5</v>
      </c>
      <c r="BX86" s="181">
        <f t="shared" si="117"/>
        <v>572789.62</v>
      </c>
      <c r="BY86" s="181">
        <f t="shared" si="117"/>
        <v>3667070.4199999995</v>
      </c>
      <c r="BZ86" s="181">
        <f t="shared" si="117"/>
        <v>1981730.4</v>
      </c>
      <c r="CA86" s="181">
        <f t="shared" si="117"/>
        <v>1255965.0999999999</v>
      </c>
      <c r="CB86" s="181">
        <f t="shared" si="117"/>
        <v>626345014.88</v>
      </c>
      <c r="CC86" s="181">
        <f t="shared" si="117"/>
        <v>1645357.74</v>
      </c>
      <c r="CD86" s="181">
        <f t="shared" si="117"/>
        <v>521507.99999999994</v>
      </c>
      <c r="CE86" s="181">
        <f t="shared" si="117"/>
        <v>1375911.94</v>
      </c>
      <c r="CF86" s="181">
        <f t="shared" si="117"/>
        <v>915246.53999999992</v>
      </c>
      <c r="CG86" s="181">
        <f t="shared" si="117"/>
        <v>1717499.6799999997</v>
      </c>
      <c r="CH86" s="181">
        <f t="shared" si="117"/>
        <v>826590.17999999993</v>
      </c>
      <c r="CI86" s="181">
        <f t="shared" si="117"/>
        <v>5979089.2199999997</v>
      </c>
      <c r="CJ86" s="181">
        <f t="shared" si="117"/>
        <v>7499285.0399999991</v>
      </c>
      <c r="CK86" s="181">
        <f t="shared" si="117"/>
        <v>42208249.979999997</v>
      </c>
      <c r="CL86" s="181">
        <f t="shared" si="117"/>
        <v>10496217.679999998</v>
      </c>
      <c r="CM86" s="181">
        <f t="shared" si="117"/>
        <v>5949537.0999999996</v>
      </c>
      <c r="CN86" s="181">
        <f t="shared" si="117"/>
        <v>265511022.13999999</v>
      </c>
      <c r="CO86" s="181">
        <f t="shared" si="117"/>
        <v>123575666.49999999</v>
      </c>
      <c r="CP86" s="181">
        <f t="shared" si="117"/>
        <v>7929529.1399999987</v>
      </c>
      <c r="CQ86" s="181">
        <f t="shared" si="117"/>
        <v>6664872.2399999993</v>
      </c>
      <c r="CR86" s="181">
        <f t="shared" si="117"/>
        <v>1875690.44</v>
      </c>
      <c r="CS86" s="181">
        <f t="shared" si="117"/>
        <v>2419797.1199999996</v>
      </c>
      <c r="CT86" s="181">
        <f t="shared" si="117"/>
        <v>986519.29999999993</v>
      </c>
      <c r="CU86" s="181">
        <f t="shared" si="117"/>
        <v>599734.19999999995</v>
      </c>
      <c r="CV86" s="181">
        <f t="shared" si="117"/>
        <v>521507.99999999994</v>
      </c>
      <c r="CW86" s="181">
        <f t="shared" si="117"/>
        <v>1727060.6599999997</v>
      </c>
      <c r="CX86" s="181">
        <f t="shared" si="117"/>
        <v>4010396.5199999996</v>
      </c>
      <c r="CY86" s="181">
        <f t="shared" si="117"/>
        <v>521507.99999999994</v>
      </c>
      <c r="CZ86" s="181">
        <f t="shared" si="117"/>
        <v>15527900.699999999</v>
      </c>
      <c r="DA86" s="181">
        <f t="shared" si="117"/>
        <v>1768781.2999999998</v>
      </c>
      <c r="DB86" s="181">
        <f t="shared" si="117"/>
        <v>2744870.44</v>
      </c>
      <c r="DC86" s="181">
        <f t="shared" si="117"/>
        <v>1677517.4</v>
      </c>
      <c r="DD86" s="181">
        <f t="shared" si="117"/>
        <v>1516719.0999999999</v>
      </c>
      <c r="DE86" s="181">
        <f t="shared" si="117"/>
        <v>2475424.6399999997</v>
      </c>
      <c r="DF86" s="181">
        <f t="shared" si="117"/>
        <v>178440046.45999998</v>
      </c>
      <c r="DG86" s="181">
        <f t="shared" si="117"/>
        <v>812683.29999999993</v>
      </c>
      <c r="DH86" s="181">
        <f t="shared" si="117"/>
        <v>15388831.899999999</v>
      </c>
      <c r="DI86" s="181">
        <f t="shared" si="117"/>
        <v>20985481.919999998</v>
      </c>
      <c r="DJ86" s="181">
        <f t="shared" si="117"/>
        <v>5328942.58</v>
      </c>
      <c r="DK86" s="181">
        <f t="shared" si="117"/>
        <v>4152072.8599999994</v>
      </c>
      <c r="DL86" s="181">
        <f t="shared" si="117"/>
        <v>49334656.799999997</v>
      </c>
      <c r="DM86" s="181">
        <f t="shared" si="117"/>
        <v>2042572.9999999998</v>
      </c>
      <c r="DN86" s="181">
        <f t="shared" si="117"/>
        <v>11251535.1</v>
      </c>
      <c r="DO86" s="181">
        <f t="shared" si="117"/>
        <v>28596021.999999996</v>
      </c>
      <c r="DP86" s="181">
        <f t="shared" si="117"/>
        <v>1730537.38</v>
      </c>
      <c r="DQ86" s="181">
        <f t="shared" si="117"/>
        <v>7709626.5999999996</v>
      </c>
      <c r="DR86" s="181">
        <f t="shared" si="117"/>
        <v>11347144.899999999</v>
      </c>
      <c r="DS86" s="181">
        <f t="shared" si="117"/>
        <v>5041244</v>
      </c>
      <c r="DT86" s="181">
        <f t="shared" si="117"/>
        <v>1534102.7</v>
      </c>
      <c r="DU86" s="181">
        <f t="shared" si="117"/>
        <v>3022138.86</v>
      </c>
      <c r="DV86" s="181">
        <f t="shared" si="117"/>
        <v>1788772.44</v>
      </c>
      <c r="DW86" s="181">
        <f t="shared" si="117"/>
        <v>2584941.3199999994</v>
      </c>
      <c r="DX86" s="181">
        <f t="shared" si="117"/>
        <v>1460222.4</v>
      </c>
      <c r="DY86" s="181">
        <f t="shared" si="117"/>
        <v>2547566.58</v>
      </c>
      <c r="DZ86" s="181">
        <f t="shared" si="117"/>
        <v>5747887.3399999989</v>
      </c>
      <c r="EA86" s="181">
        <f t="shared" si="117"/>
        <v>4579709.419999999</v>
      </c>
      <c r="EB86" s="181">
        <f t="shared" ref="EB86:FX86" si="118">EB84*EB85</f>
        <v>4541465.5</v>
      </c>
      <c r="EC86" s="181">
        <f t="shared" si="118"/>
        <v>2421535.48</v>
      </c>
      <c r="ED86" s="181">
        <f t="shared" si="118"/>
        <v>13463598.199999999</v>
      </c>
      <c r="EE86" s="181">
        <f t="shared" si="118"/>
        <v>1665348.88</v>
      </c>
      <c r="EF86" s="181">
        <f t="shared" si="118"/>
        <v>11506204.839999998</v>
      </c>
      <c r="EG86" s="181">
        <f t="shared" si="118"/>
        <v>2203371.2999999998</v>
      </c>
      <c r="EH86" s="181">
        <f t="shared" si="118"/>
        <v>2150351.3199999998</v>
      </c>
      <c r="EI86" s="181">
        <f t="shared" si="118"/>
        <v>119311469.41999999</v>
      </c>
      <c r="EJ86" s="181">
        <f t="shared" si="118"/>
        <v>86236562.879999995</v>
      </c>
      <c r="EK86" s="181">
        <f t="shared" si="118"/>
        <v>5785262.0800000001</v>
      </c>
      <c r="EL86" s="181">
        <f t="shared" si="118"/>
        <v>3974760.1399999997</v>
      </c>
      <c r="EM86" s="181">
        <f t="shared" si="118"/>
        <v>3225526.98</v>
      </c>
      <c r="EN86" s="181">
        <f t="shared" si="118"/>
        <v>7723533.4799999995</v>
      </c>
      <c r="EO86" s="181">
        <f t="shared" si="118"/>
        <v>2603194.0999999996</v>
      </c>
      <c r="EP86" s="181">
        <f t="shared" si="118"/>
        <v>3724436.3</v>
      </c>
      <c r="EQ86" s="181">
        <f t="shared" si="118"/>
        <v>22553482.640000001</v>
      </c>
      <c r="ER86" s="181">
        <f t="shared" si="118"/>
        <v>2673597.6800000002</v>
      </c>
      <c r="ES86" s="181">
        <f t="shared" si="118"/>
        <v>1416763.4</v>
      </c>
      <c r="ET86" s="181">
        <f t="shared" si="118"/>
        <v>1716630.4999999998</v>
      </c>
      <c r="EU86" s="181">
        <f t="shared" si="118"/>
        <v>4984747.3</v>
      </c>
      <c r="EV86" s="181">
        <f t="shared" si="118"/>
        <v>628417.1399999999</v>
      </c>
      <c r="EW86" s="181">
        <f t="shared" si="118"/>
        <v>6991683.919999999</v>
      </c>
      <c r="EX86" s="181">
        <f t="shared" si="118"/>
        <v>1508027.2999999998</v>
      </c>
      <c r="EY86" s="181">
        <f t="shared" si="118"/>
        <v>1786164.9</v>
      </c>
      <c r="EZ86" s="181">
        <f t="shared" si="118"/>
        <v>1123849.74</v>
      </c>
      <c r="FA86" s="181">
        <f t="shared" si="118"/>
        <v>29191410.299999997</v>
      </c>
      <c r="FB86" s="181">
        <f t="shared" si="118"/>
        <v>2399805.98</v>
      </c>
      <c r="FC86" s="181">
        <f t="shared" si="118"/>
        <v>15399262.059999999</v>
      </c>
      <c r="FD86" s="181">
        <f t="shared" si="118"/>
        <v>3494103.5999999996</v>
      </c>
      <c r="FE86" s="181">
        <f t="shared" si="118"/>
        <v>671876.1399999999</v>
      </c>
      <c r="FF86" s="181">
        <f t="shared" si="118"/>
        <v>1573215.7999999998</v>
      </c>
      <c r="FG86" s="181">
        <f t="shared" si="118"/>
        <v>1041277.6399999999</v>
      </c>
      <c r="FH86" s="181">
        <f t="shared" si="118"/>
        <v>608426</v>
      </c>
      <c r="FI86" s="181">
        <f t="shared" si="118"/>
        <v>14618738.42</v>
      </c>
      <c r="FJ86" s="181">
        <f t="shared" si="118"/>
        <v>17527014.699999999</v>
      </c>
      <c r="FK86" s="181">
        <f t="shared" si="118"/>
        <v>21972001.219999999</v>
      </c>
      <c r="FL86" s="181">
        <f t="shared" si="118"/>
        <v>74214934.299999997</v>
      </c>
      <c r="FM86" s="181">
        <f t="shared" si="118"/>
        <v>34606401.699999996</v>
      </c>
      <c r="FN86" s="181">
        <f t="shared" si="118"/>
        <v>194890147.13999999</v>
      </c>
      <c r="FO86" s="181">
        <f t="shared" si="118"/>
        <v>9710478.959999999</v>
      </c>
      <c r="FP86" s="181">
        <f t="shared" si="118"/>
        <v>20351849.699999999</v>
      </c>
      <c r="FQ86" s="181">
        <f t="shared" si="118"/>
        <v>8539693.5</v>
      </c>
      <c r="FR86" s="181">
        <f t="shared" si="118"/>
        <v>1437623.72</v>
      </c>
      <c r="FS86" s="181">
        <f t="shared" si="118"/>
        <v>1430670.2799999998</v>
      </c>
      <c r="FT86" s="181">
        <f t="shared" si="118"/>
        <v>521507.99999999994</v>
      </c>
      <c r="FU86" s="181">
        <f t="shared" si="118"/>
        <v>6816978.7399999993</v>
      </c>
      <c r="FV86" s="181">
        <f t="shared" si="118"/>
        <v>6014725.5999999996</v>
      </c>
      <c r="FW86" s="181">
        <f t="shared" si="118"/>
        <v>1228151.3400000001</v>
      </c>
      <c r="FX86" s="181">
        <f t="shared" si="118"/>
        <v>560621.1</v>
      </c>
      <c r="FY86" s="14"/>
      <c r="FZ86" s="2">
        <f>SUM(C86:FX86)</f>
        <v>7066166561.7400017</v>
      </c>
      <c r="GA86" s="62">
        <v>7066166561.7400017</v>
      </c>
      <c r="GB86" s="15">
        <f>FZ86-GA86</f>
        <v>0</v>
      </c>
      <c r="GC86" s="14"/>
      <c r="GD86" s="14"/>
      <c r="GE86" s="14"/>
      <c r="GF86" s="14"/>
      <c r="GG86" s="2"/>
      <c r="GH86" s="12"/>
      <c r="GI86" s="126"/>
      <c r="GJ86" s="126"/>
      <c r="GK86" s="126"/>
      <c r="GL86" s="126"/>
      <c r="GM86" s="126"/>
      <c r="GN86" s="131"/>
      <c r="GO86" s="131"/>
    </row>
    <row r="87" spans="1:198" x14ac:dyDescent="0.35">
      <c r="A87" s="112"/>
      <c r="B87" s="147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  <c r="BI87" s="126"/>
      <c r="BJ87" s="126"/>
      <c r="BK87" s="126"/>
      <c r="BL87" s="126"/>
      <c r="BM87" s="126"/>
      <c r="BN87" s="126"/>
      <c r="BO87" s="126"/>
      <c r="BP87" s="126"/>
      <c r="BQ87" s="126"/>
      <c r="BR87" s="126"/>
      <c r="BS87" s="126"/>
      <c r="BT87" s="126"/>
      <c r="BU87" s="126"/>
      <c r="BV87" s="126"/>
      <c r="BW87" s="126"/>
      <c r="BX87" s="126"/>
      <c r="BY87" s="126"/>
      <c r="BZ87" s="126"/>
      <c r="CA87" s="126"/>
      <c r="CB87" s="126"/>
      <c r="CC87" s="126"/>
      <c r="CD87" s="126"/>
      <c r="CE87" s="126"/>
      <c r="CF87" s="126"/>
      <c r="CG87" s="126"/>
      <c r="CH87" s="126"/>
      <c r="CI87" s="126"/>
      <c r="CJ87" s="126"/>
      <c r="CK87" s="126"/>
      <c r="CL87" s="126"/>
      <c r="CM87" s="126"/>
      <c r="CN87" s="126"/>
      <c r="CO87" s="126"/>
      <c r="CP87" s="126"/>
      <c r="CQ87" s="126"/>
      <c r="CR87" s="126"/>
      <c r="CS87" s="126"/>
      <c r="CT87" s="126"/>
      <c r="CU87" s="126"/>
      <c r="CV87" s="126"/>
      <c r="CW87" s="126"/>
      <c r="CX87" s="126"/>
      <c r="CY87" s="126"/>
      <c r="CZ87" s="126"/>
      <c r="DA87" s="126"/>
      <c r="DB87" s="126"/>
      <c r="DC87" s="126"/>
      <c r="DD87" s="126"/>
      <c r="DE87" s="126"/>
      <c r="DF87" s="126"/>
      <c r="DG87" s="126"/>
      <c r="DH87" s="126"/>
      <c r="DI87" s="126"/>
      <c r="DJ87" s="126"/>
      <c r="DK87" s="126"/>
      <c r="DL87" s="126"/>
      <c r="DM87" s="126"/>
      <c r="DN87" s="126"/>
      <c r="DO87" s="126"/>
      <c r="DP87" s="126"/>
      <c r="DQ87" s="126"/>
      <c r="DR87" s="126"/>
      <c r="DS87" s="126"/>
      <c r="DT87" s="126"/>
      <c r="DU87" s="126"/>
      <c r="DV87" s="126"/>
      <c r="DW87" s="126"/>
      <c r="DX87" s="126"/>
      <c r="DY87" s="126"/>
      <c r="DZ87" s="126"/>
      <c r="EA87" s="126"/>
      <c r="EB87" s="126"/>
      <c r="EC87" s="126"/>
      <c r="ED87" s="126"/>
      <c r="EE87" s="126"/>
      <c r="EF87" s="126"/>
      <c r="EG87" s="126"/>
      <c r="EH87" s="126"/>
      <c r="EI87" s="126"/>
      <c r="EJ87" s="126"/>
      <c r="EK87" s="126"/>
      <c r="EL87" s="126"/>
      <c r="EM87" s="126"/>
      <c r="EN87" s="126"/>
      <c r="EO87" s="126"/>
      <c r="EP87" s="126"/>
      <c r="EQ87" s="126"/>
      <c r="ER87" s="126"/>
      <c r="ES87" s="126"/>
      <c r="ET87" s="126"/>
      <c r="EU87" s="126"/>
      <c r="EV87" s="126"/>
      <c r="EW87" s="126"/>
      <c r="EX87" s="126"/>
      <c r="EY87" s="126"/>
      <c r="EZ87" s="126"/>
      <c r="FA87" s="126"/>
      <c r="FB87" s="126"/>
      <c r="FC87" s="126"/>
      <c r="FD87" s="126"/>
      <c r="FE87" s="126"/>
      <c r="FF87" s="126"/>
      <c r="FG87" s="126"/>
      <c r="FH87" s="126"/>
      <c r="FI87" s="126"/>
      <c r="FJ87" s="126"/>
      <c r="FK87" s="126"/>
      <c r="FL87" s="126"/>
      <c r="FM87" s="126"/>
      <c r="FN87" s="126"/>
      <c r="FO87" s="126"/>
      <c r="FP87" s="126"/>
      <c r="FQ87" s="126"/>
      <c r="FR87" s="126"/>
      <c r="FS87" s="126"/>
      <c r="FT87" s="126"/>
      <c r="FU87" s="126"/>
      <c r="FV87" s="126"/>
      <c r="FW87" s="126"/>
      <c r="FX87" s="126"/>
      <c r="FY87" s="14"/>
      <c r="FZ87" s="14"/>
      <c r="GA87" s="2"/>
      <c r="GB87" s="14"/>
      <c r="GC87" s="14"/>
      <c r="GD87" s="14"/>
      <c r="GE87" s="14"/>
      <c r="GF87" s="14"/>
      <c r="GG87" s="2"/>
      <c r="GH87" s="12"/>
      <c r="GI87" s="126"/>
      <c r="GJ87" s="126"/>
      <c r="GK87" s="126"/>
      <c r="GL87" s="126"/>
      <c r="GM87" s="126"/>
      <c r="GN87" s="131"/>
      <c r="GO87" s="131"/>
    </row>
    <row r="88" spans="1:198" x14ac:dyDescent="0.35">
      <c r="A88" s="113"/>
      <c r="B88" s="147" t="s">
        <v>674</v>
      </c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  <c r="BU88" s="172"/>
      <c r="BV88" s="172"/>
      <c r="BW88" s="172"/>
      <c r="BX88" s="172"/>
      <c r="BY88" s="172"/>
      <c r="BZ88" s="172"/>
      <c r="CA88" s="172"/>
      <c r="CB88" s="172"/>
      <c r="CC88" s="172"/>
      <c r="CD88" s="172"/>
      <c r="CE88" s="172"/>
      <c r="CF88" s="172"/>
      <c r="CG88" s="172"/>
      <c r="CH88" s="172"/>
      <c r="CI88" s="172"/>
      <c r="CJ88" s="172"/>
      <c r="CK88" s="172"/>
      <c r="CL88" s="172"/>
      <c r="CM88" s="172"/>
      <c r="CN88" s="172"/>
      <c r="CO88" s="172"/>
      <c r="CP88" s="172"/>
      <c r="CQ88" s="172"/>
      <c r="CR88" s="172"/>
      <c r="CS88" s="172"/>
      <c r="CT88" s="172"/>
      <c r="CU88" s="172"/>
      <c r="CV88" s="172"/>
      <c r="CW88" s="172"/>
      <c r="CX88" s="172"/>
      <c r="CY88" s="172"/>
      <c r="CZ88" s="172"/>
      <c r="DA88" s="172"/>
      <c r="DB88" s="172"/>
      <c r="DC88" s="172"/>
      <c r="DD88" s="172"/>
      <c r="DE88" s="172"/>
      <c r="DF88" s="172"/>
      <c r="DG88" s="172"/>
      <c r="DH88" s="172"/>
      <c r="DI88" s="172"/>
      <c r="DJ88" s="172"/>
      <c r="DK88" s="172"/>
      <c r="DL88" s="172"/>
      <c r="DM88" s="172"/>
      <c r="DN88" s="172"/>
      <c r="DO88" s="172"/>
      <c r="DP88" s="172"/>
      <c r="DQ88" s="172"/>
      <c r="DR88" s="172"/>
      <c r="DS88" s="172"/>
      <c r="DT88" s="172"/>
      <c r="DU88" s="172"/>
      <c r="DV88" s="172"/>
      <c r="DW88" s="172"/>
      <c r="DX88" s="172"/>
      <c r="DY88" s="172"/>
      <c r="DZ88" s="172"/>
      <c r="EA88" s="172"/>
      <c r="EB88" s="172"/>
      <c r="EC88" s="172"/>
      <c r="ED88" s="172"/>
      <c r="EE88" s="172"/>
      <c r="EF88" s="172"/>
      <c r="EG88" s="172"/>
      <c r="EH88" s="172"/>
      <c r="EI88" s="172"/>
      <c r="EJ88" s="172"/>
      <c r="EK88" s="172"/>
      <c r="EL88" s="172"/>
      <c r="EM88" s="172"/>
      <c r="EN88" s="172"/>
      <c r="EO88" s="172"/>
      <c r="EP88" s="172"/>
      <c r="EQ88" s="172"/>
      <c r="ER88" s="172"/>
      <c r="ES88" s="172"/>
      <c r="ET88" s="172"/>
      <c r="EU88" s="172"/>
      <c r="EV88" s="172"/>
      <c r="EW88" s="172"/>
      <c r="EX88" s="172"/>
      <c r="EY88" s="172"/>
      <c r="EZ88" s="172"/>
      <c r="FA88" s="172"/>
      <c r="FB88" s="172"/>
      <c r="FC88" s="172"/>
      <c r="FD88" s="172"/>
      <c r="FE88" s="172"/>
      <c r="FF88" s="172"/>
      <c r="FG88" s="172"/>
      <c r="FH88" s="172"/>
      <c r="FI88" s="172"/>
      <c r="FJ88" s="172"/>
      <c r="FK88" s="172"/>
      <c r="FL88" s="172"/>
      <c r="FM88" s="172"/>
      <c r="FN88" s="172"/>
      <c r="FO88" s="172"/>
      <c r="FP88" s="172"/>
      <c r="FQ88" s="172"/>
      <c r="FR88" s="172"/>
      <c r="FS88" s="172"/>
      <c r="FT88" s="172"/>
      <c r="FU88" s="172"/>
      <c r="FV88" s="172"/>
      <c r="FW88" s="172"/>
      <c r="FX88" s="172"/>
      <c r="FY88" s="2"/>
      <c r="FZ88" s="2"/>
      <c r="GA88" s="14"/>
      <c r="GB88" s="2"/>
      <c r="GC88" s="2"/>
      <c r="GD88" s="2"/>
      <c r="GE88" s="2"/>
      <c r="GF88" s="2"/>
      <c r="GG88" s="2"/>
      <c r="GH88" s="2"/>
      <c r="GI88" s="113"/>
      <c r="GJ88" s="113"/>
      <c r="GK88" s="113"/>
      <c r="GL88" s="113"/>
      <c r="GM88" s="113"/>
      <c r="GN88" s="134"/>
      <c r="GO88" s="134"/>
      <c r="GP88" s="134"/>
    </row>
    <row r="89" spans="1:198" x14ac:dyDescent="0.35">
      <c r="A89" s="112" t="s">
        <v>491</v>
      </c>
      <c r="B89" s="113" t="s">
        <v>681</v>
      </c>
      <c r="C89" s="179">
        <f t="shared" ref="C89:AH89" si="119">C17</f>
        <v>2311</v>
      </c>
      <c r="D89" s="179">
        <f t="shared" si="119"/>
        <v>9785</v>
      </c>
      <c r="E89" s="179">
        <f t="shared" si="119"/>
        <v>2809</v>
      </c>
      <c r="F89" s="179">
        <f t="shared" si="119"/>
        <v>3989</v>
      </c>
      <c r="G89" s="179">
        <f t="shared" si="119"/>
        <v>189</v>
      </c>
      <c r="H89" s="179">
        <f t="shared" si="119"/>
        <v>169</v>
      </c>
      <c r="I89" s="179">
        <f t="shared" si="119"/>
        <v>4032</v>
      </c>
      <c r="J89" s="179">
        <f t="shared" si="119"/>
        <v>831</v>
      </c>
      <c r="K89" s="179">
        <f t="shared" si="119"/>
        <v>83</v>
      </c>
      <c r="L89" s="179">
        <f t="shared" si="119"/>
        <v>732</v>
      </c>
      <c r="M89" s="179">
        <f t="shared" si="119"/>
        <v>521</v>
      </c>
      <c r="N89" s="179">
        <f t="shared" si="119"/>
        <v>8671</v>
      </c>
      <c r="O89" s="179">
        <f t="shared" si="119"/>
        <v>1022</v>
      </c>
      <c r="P89" s="179">
        <f t="shared" si="119"/>
        <v>65</v>
      </c>
      <c r="Q89" s="179">
        <f t="shared" si="119"/>
        <v>17070</v>
      </c>
      <c r="R89" s="179">
        <f t="shared" si="119"/>
        <v>839</v>
      </c>
      <c r="S89" s="179">
        <f t="shared" si="119"/>
        <v>529</v>
      </c>
      <c r="T89" s="179">
        <f t="shared" si="119"/>
        <v>57</v>
      </c>
      <c r="U89" s="179">
        <f t="shared" si="119"/>
        <v>22</v>
      </c>
      <c r="V89" s="179">
        <f t="shared" si="119"/>
        <v>100</v>
      </c>
      <c r="W89" s="179">
        <f t="shared" si="119"/>
        <v>50</v>
      </c>
      <c r="X89" s="179">
        <f t="shared" si="119"/>
        <v>14</v>
      </c>
      <c r="Y89" s="179">
        <f t="shared" si="119"/>
        <v>276</v>
      </c>
      <c r="Z89" s="179">
        <f t="shared" si="119"/>
        <v>60</v>
      </c>
      <c r="AA89" s="179">
        <f t="shared" si="119"/>
        <v>5295</v>
      </c>
      <c r="AB89" s="179">
        <f t="shared" si="119"/>
        <v>3397</v>
      </c>
      <c r="AC89" s="179">
        <f t="shared" si="119"/>
        <v>123</v>
      </c>
      <c r="AD89" s="179">
        <f t="shared" si="119"/>
        <v>283</v>
      </c>
      <c r="AE89" s="179">
        <f t="shared" si="119"/>
        <v>20</v>
      </c>
      <c r="AF89" s="179">
        <f t="shared" si="119"/>
        <v>34</v>
      </c>
      <c r="AG89" s="179">
        <f t="shared" si="119"/>
        <v>74</v>
      </c>
      <c r="AH89" s="179">
        <f t="shared" si="119"/>
        <v>356</v>
      </c>
      <c r="AI89" s="179">
        <f t="shared" ref="AI89:BN89" si="120">AI17</f>
        <v>129</v>
      </c>
      <c r="AJ89" s="179">
        <f t="shared" si="120"/>
        <v>71</v>
      </c>
      <c r="AK89" s="179">
        <f t="shared" si="120"/>
        <v>106</v>
      </c>
      <c r="AL89" s="179">
        <f t="shared" si="120"/>
        <v>109</v>
      </c>
      <c r="AM89" s="179">
        <f t="shared" si="120"/>
        <v>175</v>
      </c>
      <c r="AN89" s="179">
        <f t="shared" si="120"/>
        <v>98</v>
      </c>
      <c r="AO89" s="179">
        <f t="shared" si="120"/>
        <v>1189</v>
      </c>
      <c r="AP89" s="179">
        <f t="shared" si="120"/>
        <v>30699</v>
      </c>
      <c r="AQ89" s="179">
        <f t="shared" si="120"/>
        <v>74</v>
      </c>
      <c r="AR89" s="179">
        <f t="shared" si="120"/>
        <v>3849</v>
      </c>
      <c r="AS89" s="179">
        <f t="shared" si="120"/>
        <v>1103</v>
      </c>
      <c r="AT89" s="179">
        <f t="shared" si="120"/>
        <v>221</v>
      </c>
      <c r="AU89" s="179">
        <f t="shared" si="120"/>
        <v>48</v>
      </c>
      <c r="AV89" s="179">
        <f t="shared" si="120"/>
        <v>107</v>
      </c>
      <c r="AW89" s="179">
        <f t="shared" si="120"/>
        <v>42</v>
      </c>
      <c r="AX89" s="179">
        <f t="shared" si="120"/>
        <v>0</v>
      </c>
      <c r="AY89" s="179">
        <f t="shared" si="120"/>
        <v>133</v>
      </c>
      <c r="AZ89" s="179">
        <f t="shared" si="120"/>
        <v>5157</v>
      </c>
      <c r="BA89" s="179">
        <f t="shared" si="120"/>
        <v>2278</v>
      </c>
      <c r="BB89" s="179">
        <f t="shared" si="120"/>
        <v>2184</v>
      </c>
      <c r="BC89" s="179">
        <f t="shared" si="120"/>
        <v>8604</v>
      </c>
      <c r="BD89" s="179">
        <f t="shared" si="120"/>
        <v>170</v>
      </c>
      <c r="BE89" s="179">
        <f t="shared" si="120"/>
        <v>210</v>
      </c>
      <c r="BF89" s="179">
        <f t="shared" si="120"/>
        <v>1507</v>
      </c>
      <c r="BG89" s="179">
        <f t="shared" si="120"/>
        <v>224</v>
      </c>
      <c r="BH89" s="179">
        <f t="shared" si="120"/>
        <v>65</v>
      </c>
      <c r="BI89" s="179">
        <f t="shared" si="120"/>
        <v>101</v>
      </c>
      <c r="BJ89" s="179">
        <f t="shared" si="120"/>
        <v>387</v>
      </c>
      <c r="BK89" s="179">
        <f t="shared" si="120"/>
        <v>3764</v>
      </c>
      <c r="BL89" s="179">
        <f t="shared" si="120"/>
        <v>24</v>
      </c>
      <c r="BM89" s="179">
        <f t="shared" si="120"/>
        <v>92</v>
      </c>
      <c r="BN89" s="179">
        <f t="shared" si="120"/>
        <v>1087</v>
      </c>
      <c r="BO89" s="179">
        <f t="shared" ref="BO89:CT89" si="121">BO17</f>
        <v>366</v>
      </c>
      <c r="BP89" s="179">
        <f t="shared" si="121"/>
        <v>82</v>
      </c>
      <c r="BQ89" s="179">
        <f t="shared" si="121"/>
        <v>1279</v>
      </c>
      <c r="BR89" s="179">
        <f t="shared" si="121"/>
        <v>1093</v>
      </c>
      <c r="BS89" s="179">
        <f t="shared" si="121"/>
        <v>465</v>
      </c>
      <c r="BT89" s="179">
        <f t="shared" si="121"/>
        <v>61</v>
      </c>
      <c r="BU89" s="179">
        <f t="shared" si="121"/>
        <v>78</v>
      </c>
      <c r="BV89" s="179">
        <f t="shared" si="121"/>
        <v>206</v>
      </c>
      <c r="BW89" s="179">
        <f t="shared" si="121"/>
        <v>217</v>
      </c>
      <c r="BX89" s="179">
        <f t="shared" si="121"/>
        <v>14</v>
      </c>
      <c r="BY89" s="179">
        <f t="shared" si="121"/>
        <v>256</v>
      </c>
      <c r="BZ89" s="179">
        <f t="shared" si="121"/>
        <v>55</v>
      </c>
      <c r="CA89" s="179">
        <f t="shared" si="121"/>
        <v>33</v>
      </c>
      <c r="CB89" s="179">
        <f t="shared" si="121"/>
        <v>13384</v>
      </c>
      <c r="CC89" s="179">
        <f t="shared" si="121"/>
        <v>49</v>
      </c>
      <c r="CD89" s="179">
        <f t="shared" si="121"/>
        <v>7</v>
      </c>
      <c r="CE89" s="179">
        <f t="shared" si="121"/>
        <v>25</v>
      </c>
      <c r="CF89" s="179">
        <f t="shared" si="121"/>
        <v>41</v>
      </c>
      <c r="CG89" s="179">
        <f t="shared" si="121"/>
        <v>63</v>
      </c>
      <c r="CH89" s="179">
        <f t="shared" si="121"/>
        <v>36</v>
      </c>
      <c r="CI89" s="179">
        <f t="shared" si="121"/>
        <v>281</v>
      </c>
      <c r="CJ89" s="179">
        <f t="shared" si="121"/>
        <v>280</v>
      </c>
      <c r="CK89" s="179">
        <f t="shared" si="121"/>
        <v>852</v>
      </c>
      <c r="CL89" s="179">
        <f t="shared" si="121"/>
        <v>250</v>
      </c>
      <c r="CM89" s="179">
        <f t="shared" si="121"/>
        <v>180</v>
      </c>
      <c r="CN89" s="179">
        <f t="shared" si="121"/>
        <v>4931</v>
      </c>
      <c r="CO89" s="179">
        <f t="shared" si="121"/>
        <v>2428</v>
      </c>
      <c r="CP89" s="179">
        <f t="shared" si="121"/>
        <v>198</v>
      </c>
      <c r="CQ89" s="179">
        <f t="shared" si="121"/>
        <v>352</v>
      </c>
      <c r="CR89" s="179">
        <f t="shared" si="121"/>
        <v>62</v>
      </c>
      <c r="CS89" s="179">
        <f t="shared" si="121"/>
        <v>80</v>
      </c>
      <c r="CT89" s="179">
        <f t="shared" si="121"/>
        <v>54</v>
      </c>
      <c r="CU89" s="179">
        <f t="shared" ref="CU89:DZ89" si="122">CU17</f>
        <v>68</v>
      </c>
      <c r="CV89" s="179">
        <f t="shared" si="122"/>
        <v>3</v>
      </c>
      <c r="CW89" s="179">
        <f t="shared" si="122"/>
        <v>53</v>
      </c>
      <c r="CX89" s="179">
        <f t="shared" si="122"/>
        <v>117</v>
      </c>
      <c r="CY89" s="179">
        <f t="shared" si="122"/>
        <v>13.2</v>
      </c>
      <c r="CZ89" s="179">
        <f t="shared" si="122"/>
        <v>677</v>
      </c>
      <c r="DA89" s="179">
        <f t="shared" si="122"/>
        <v>36</v>
      </c>
      <c r="DB89" s="179">
        <f t="shared" si="122"/>
        <v>59</v>
      </c>
      <c r="DC89" s="179">
        <f t="shared" si="122"/>
        <v>28</v>
      </c>
      <c r="DD89" s="179">
        <f t="shared" si="122"/>
        <v>41</v>
      </c>
      <c r="DE89" s="179">
        <f t="shared" si="122"/>
        <v>34</v>
      </c>
      <c r="DF89" s="179">
        <f t="shared" si="122"/>
        <v>5994</v>
      </c>
      <c r="DG89" s="179">
        <f t="shared" si="122"/>
        <v>20</v>
      </c>
      <c r="DH89" s="179">
        <f t="shared" si="122"/>
        <v>548</v>
      </c>
      <c r="DI89" s="179">
        <f t="shared" si="122"/>
        <v>1006</v>
      </c>
      <c r="DJ89" s="179">
        <f t="shared" si="122"/>
        <v>126</v>
      </c>
      <c r="DK89" s="179">
        <f t="shared" si="122"/>
        <v>132</v>
      </c>
      <c r="DL89" s="179">
        <f t="shared" si="122"/>
        <v>1818</v>
      </c>
      <c r="DM89" s="179">
        <f t="shared" si="122"/>
        <v>81</v>
      </c>
      <c r="DN89" s="179">
        <f t="shared" si="122"/>
        <v>418</v>
      </c>
      <c r="DO89" s="179">
        <f t="shared" si="122"/>
        <v>925</v>
      </c>
      <c r="DP89" s="179">
        <f t="shared" si="122"/>
        <v>47</v>
      </c>
      <c r="DQ89" s="179">
        <f t="shared" si="122"/>
        <v>162</v>
      </c>
      <c r="DR89" s="179">
        <f t="shared" si="122"/>
        <v>640</v>
      </c>
      <c r="DS89" s="179">
        <f t="shared" si="122"/>
        <v>342</v>
      </c>
      <c r="DT89" s="179">
        <f t="shared" si="122"/>
        <v>72</v>
      </c>
      <c r="DU89" s="179">
        <f t="shared" si="122"/>
        <v>128</v>
      </c>
      <c r="DV89" s="179">
        <f t="shared" si="122"/>
        <v>56</v>
      </c>
      <c r="DW89" s="179">
        <f t="shared" si="122"/>
        <v>91</v>
      </c>
      <c r="DX89" s="179">
        <f t="shared" si="122"/>
        <v>24</v>
      </c>
      <c r="DY89" s="179">
        <f t="shared" si="122"/>
        <v>27</v>
      </c>
      <c r="DZ89" s="179">
        <f t="shared" si="122"/>
        <v>74</v>
      </c>
      <c r="EA89" s="179">
        <f t="shared" ref="EA89:FF89" si="123">EA17</f>
        <v>130</v>
      </c>
      <c r="EB89" s="179">
        <f t="shared" si="123"/>
        <v>172</v>
      </c>
      <c r="EC89" s="179">
        <f t="shared" si="123"/>
        <v>68</v>
      </c>
      <c r="ED89" s="179">
        <f t="shared" si="123"/>
        <v>24</v>
      </c>
      <c r="EE89" s="179">
        <f t="shared" si="123"/>
        <v>69</v>
      </c>
      <c r="EF89" s="179">
        <f t="shared" si="123"/>
        <v>603</v>
      </c>
      <c r="EG89" s="179">
        <f t="shared" si="123"/>
        <v>100</v>
      </c>
      <c r="EH89" s="179">
        <f t="shared" si="123"/>
        <v>68</v>
      </c>
      <c r="EI89" s="179">
        <f t="shared" si="123"/>
        <v>6981</v>
      </c>
      <c r="EJ89" s="179">
        <f t="shared" si="123"/>
        <v>2957</v>
      </c>
      <c r="EK89" s="179">
        <f t="shared" si="123"/>
        <v>147</v>
      </c>
      <c r="EL89" s="179">
        <f t="shared" si="123"/>
        <v>123</v>
      </c>
      <c r="EM89" s="179">
        <f t="shared" si="123"/>
        <v>111</v>
      </c>
      <c r="EN89" s="179">
        <f t="shared" si="123"/>
        <v>401</v>
      </c>
      <c r="EO89" s="179">
        <f t="shared" si="123"/>
        <v>68</v>
      </c>
      <c r="EP89" s="179">
        <f t="shared" si="123"/>
        <v>53</v>
      </c>
      <c r="EQ89" s="179">
        <f t="shared" si="123"/>
        <v>54</v>
      </c>
      <c r="ER89" s="179">
        <f t="shared" si="123"/>
        <v>52</v>
      </c>
      <c r="ES89" s="179">
        <f t="shared" si="123"/>
        <v>45</v>
      </c>
      <c r="ET89" s="179">
        <f t="shared" si="123"/>
        <v>105</v>
      </c>
      <c r="EU89" s="179">
        <f t="shared" si="123"/>
        <v>308</v>
      </c>
      <c r="EV89" s="179">
        <f t="shared" si="123"/>
        <v>32</v>
      </c>
      <c r="EW89" s="179">
        <f t="shared" si="123"/>
        <v>111</v>
      </c>
      <c r="EX89" s="179">
        <f t="shared" si="123"/>
        <v>40</v>
      </c>
      <c r="EY89" s="179">
        <f t="shared" si="123"/>
        <v>163</v>
      </c>
      <c r="EZ89" s="179">
        <f t="shared" si="123"/>
        <v>39</v>
      </c>
      <c r="FA89" s="179">
        <f t="shared" si="123"/>
        <v>619</v>
      </c>
      <c r="FB89" s="179">
        <f t="shared" si="123"/>
        <v>87</v>
      </c>
      <c r="FC89" s="179">
        <f t="shared" si="123"/>
        <v>275</v>
      </c>
      <c r="FD89" s="179">
        <f t="shared" si="123"/>
        <v>127</v>
      </c>
      <c r="FE89" s="179">
        <f t="shared" si="123"/>
        <v>25</v>
      </c>
      <c r="FF89" s="179">
        <f t="shared" si="123"/>
        <v>63</v>
      </c>
      <c r="FG89" s="179">
        <f t="shared" ref="FG89:FX89" si="124">FG17</f>
        <v>16</v>
      </c>
      <c r="FH89" s="179">
        <f t="shared" si="124"/>
        <v>18</v>
      </c>
      <c r="FI89" s="179">
        <f t="shared" si="124"/>
        <v>453</v>
      </c>
      <c r="FJ89" s="179">
        <f t="shared" si="124"/>
        <v>369</v>
      </c>
      <c r="FK89" s="179">
        <f t="shared" si="124"/>
        <v>506</v>
      </c>
      <c r="FL89" s="179">
        <f t="shared" si="124"/>
        <v>657</v>
      </c>
      <c r="FM89" s="179">
        <f t="shared" si="124"/>
        <v>275</v>
      </c>
      <c r="FN89" s="179">
        <f t="shared" si="124"/>
        <v>8885</v>
      </c>
      <c r="FO89" s="179">
        <f t="shared" si="124"/>
        <v>307</v>
      </c>
      <c r="FP89" s="179">
        <f t="shared" si="124"/>
        <v>752</v>
      </c>
      <c r="FQ89" s="179">
        <f t="shared" si="124"/>
        <v>184</v>
      </c>
      <c r="FR89" s="179">
        <f t="shared" si="124"/>
        <v>31</v>
      </c>
      <c r="FS89" s="179">
        <f t="shared" si="124"/>
        <v>18</v>
      </c>
      <c r="FT89" s="179">
        <f t="shared" si="124"/>
        <v>16</v>
      </c>
      <c r="FU89" s="179">
        <f t="shared" si="124"/>
        <v>332</v>
      </c>
      <c r="FV89" s="179">
        <f t="shared" si="124"/>
        <v>237</v>
      </c>
      <c r="FW89" s="179">
        <f t="shared" si="124"/>
        <v>50</v>
      </c>
      <c r="FX89" s="179">
        <f t="shared" si="124"/>
        <v>16</v>
      </c>
      <c r="FY89" s="64"/>
      <c r="FZ89" s="2">
        <f>SUM(C89:FX89)</f>
        <v>196775.2</v>
      </c>
      <c r="GA89" s="14"/>
      <c r="GB89" s="2"/>
      <c r="GC89" s="2"/>
      <c r="GD89" s="2"/>
      <c r="GE89" s="2"/>
      <c r="GF89" s="2"/>
      <c r="GG89" s="2"/>
      <c r="GH89" s="2"/>
      <c r="GI89" s="113"/>
      <c r="GJ89" s="113"/>
      <c r="GK89" s="113"/>
      <c r="GL89" s="113"/>
      <c r="GM89" s="113"/>
    </row>
    <row r="90" spans="1:198" x14ac:dyDescent="0.35">
      <c r="A90" s="112" t="s">
        <v>492</v>
      </c>
      <c r="B90" s="113" t="s">
        <v>682</v>
      </c>
      <c r="C90" s="179">
        <f t="shared" ref="C90:AH90" si="125">C20</f>
        <v>5936.4</v>
      </c>
      <c r="D90" s="179">
        <f t="shared" si="125"/>
        <v>28893.599999999999</v>
      </c>
      <c r="E90" s="179">
        <f t="shared" si="125"/>
        <v>4468.8</v>
      </c>
      <c r="F90" s="179">
        <f t="shared" si="125"/>
        <v>15351.599999999999</v>
      </c>
      <c r="G90" s="179">
        <f t="shared" si="125"/>
        <v>850.8</v>
      </c>
      <c r="H90" s="179">
        <f t="shared" si="125"/>
        <v>794.4</v>
      </c>
      <c r="I90" s="179">
        <f t="shared" si="125"/>
        <v>6464.4</v>
      </c>
      <c r="J90" s="179">
        <f t="shared" si="125"/>
        <v>1663.2</v>
      </c>
      <c r="K90" s="179">
        <f t="shared" si="125"/>
        <v>186</v>
      </c>
      <c r="L90" s="179">
        <f t="shared" si="125"/>
        <v>1503.6</v>
      </c>
      <c r="M90" s="179">
        <f t="shared" si="125"/>
        <v>685.19999999999993</v>
      </c>
      <c r="N90" s="179">
        <f t="shared" si="125"/>
        <v>36894</v>
      </c>
      <c r="O90" s="179">
        <f t="shared" si="125"/>
        <v>9018</v>
      </c>
      <c r="P90" s="179">
        <f t="shared" si="125"/>
        <v>188.4</v>
      </c>
      <c r="Q90" s="179">
        <f t="shared" si="125"/>
        <v>28060.799999999999</v>
      </c>
      <c r="R90" s="179">
        <f t="shared" si="125"/>
        <v>3002.4</v>
      </c>
      <c r="S90" s="179">
        <f t="shared" si="125"/>
        <v>1274.3999999999999</v>
      </c>
      <c r="T90" s="179">
        <f t="shared" si="125"/>
        <v>124.8</v>
      </c>
      <c r="U90" s="179">
        <f t="shared" si="125"/>
        <v>37.199999999999996</v>
      </c>
      <c r="V90" s="179">
        <f t="shared" si="125"/>
        <v>208.79999999999998</v>
      </c>
      <c r="W90" s="179">
        <f t="shared" si="125"/>
        <v>181.2</v>
      </c>
      <c r="X90" s="179">
        <f t="shared" si="125"/>
        <v>36</v>
      </c>
      <c r="Y90" s="179">
        <f t="shared" si="125"/>
        <v>460.79999999999995</v>
      </c>
      <c r="Z90" s="179">
        <f t="shared" si="125"/>
        <v>170.4</v>
      </c>
      <c r="AA90" s="179">
        <f t="shared" si="125"/>
        <v>22339.200000000001</v>
      </c>
      <c r="AB90" s="179">
        <f t="shared" si="125"/>
        <v>19311.599999999999</v>
      </c>
      <c r="AC90" s="179">
        <f t="shared" si="125"/>
        <v>718.8</v>
      </c>
      <c r="AD90" s="179">
        <f t="shared" si="125"/>
        <v>1010.4</v>
      </c>
      <c r="AE90" s="179">
        <f t="shared" si="125"/>
        <v>67.2</v>
      </c>
      <c r="AF90" s="179">
        <f t="shared" si="125"/>
        <v>141.6</v>
      </c>
      <c r="AG90" s="179">
        <f t="shared" si="125"/>
        <v>415.2</v>
      </c>
      <c r="AH90" s="179">
        <f t="shared" si="125"/>
        <v>710.4</v>
      </c>
      <c r="AI90" s="179">
        <f t="shared" ref="AI90:BN90" si="126">AI20</f>
        <v>262.8</v>
      </c>
      <c r="AJ90" s="179">
        <f t="shared" si="126"/>
        <v>108</v>
      </c>
      <c r="AK90" s="179">
        <f t="shared" si="126"/>
        <v>139.19999999999999</v>
      </c>
      <c r="AL90" s="179">
        <f t="shared" si="126"/>
        <v>169.2</v>
      </c>
      <c r="AM90" s="179">
        <f t="shared" si="126"/>
        <v>295.2</v>
      </c>
      <c r="AN90" s="179">
        <f t="shared" si="126"/>
        <v>248.39999999999998</v>
      </c>
      <c r="AO90" s="179">
        <f t="shared" si="126"/>
        <v>3228</v>
      </c>
      <c r="AP90" s="179">
        <f t="shared" si="126"/>
        <v>60844.799999999996</v>
      </c>
      <c r="AQ90" s="179">
        <f t="shared" si="126"/>
        <v>171.6</v>
      </c>
      <c r="AR90" s="179">
        <f t="shared" si="126"/>
        <v>45588</v>
      </c>
      <c r="AS90" s="179">
        <f t="shared" si="126"/>
        <v>4693.2</v>
      </c>
      <c r="AT90" s="179">
        <f t="shared" si="126"/>
        <v>1702.8</v>
      </c>
      <c r="AU90" s="179">
        <f t="shared" si="126"/>
        <v>177.6</v>
      </c>
      <c r="AV90" s="179">
        <f t="shared" si="126"/>
        <v>230.39999999999998</v>
      </c>
      <c r="AW90" s="179">
        <f t="shared" si="126"/>
        <v>178.79999999999998</v>
      </c>
      <c r="AX90" s="179">
        <f t="shared" si="126"/>
        <v>61.199999999999996</v>
      </c>
      <c r="AY90" s="179">
        <f t="shared" si="126"/>
        <v>319.2</v>
      </c>
      <c r="AZ90" s="179">
        <f t="shared" si="126"/>
        <v>10087.199999999999</v>
      </c>
      <c r="BA90" s="179">
        <f t="shared" si="126"/>
        <v>6768</v>
      </c>
      <c r="BB90" s="179">
        <f t="shared" si="126"/>
        <v>6028.8</v>
      </c>
      <c r="BC90" s="179">
        <f t="shared" si="126"/>
        <v>19404</v>
      </c>
      <c r="BD90" s="179">
        <f t="shared" si="126"/>
        <v>2425.1999999999998</v>
      </c>
      <c r="BE90" s="179">
        <f t="shared" si="126"/>
        <v>919.19999999999993</v>
      </c>
      <c r="BF90" s="179">
        <f t="shared" si="126"/>
        <v>18489.599999999999</v>
      </c>
      <c r="BG90" s="179">
        <f t="shared" si="126"/>
        <v>656.4</v>
      </c>
      <c r="BH90" s="179">
        <f t="shared" si="126"/>
        <v>358.8</v>
      </c>
      <c r="BI90" s="179">
        <f t="shared" si="126"/>
        <v>177.6</v>
      </c>
      <c r="BJ90" s="179">
        <f t="shared" si="126"/>
        <v>4314</v>
      </c>
      <c r="BK90" s="179">
        <f t="shared" si="126"/>
        <v>14372.4</v>
      </c>
      <c r="BL90" s="179">
        <f t="shared" si="126"/>
        <v>57.599999999999994</v>
      </c>
      <c r="BM90" s="179">
        <f t="shared" si="126"/>
        <v>207.6</v>
      </c>
      <c r="BN90" s="179">
        <f t="shared" si="126"/>
        <v>2450.4</v>
      </c>
      <c r="BO90" s="179">
        <f t="shared" ref="BO90:CT90" si="127">BO20</f>
        <v>1017.5999999999999</v>
      </c>
      <c r="BP90" s="179">
        <f t="shared" si="127"/>
        <v>153.6</v>
      </c>
      <c r="BQ90" s="179">
        <f t="shared" si="127"/>
        <v>4099.2</v>
      </c>
      <c r="BR90" s="179">
        <f t="shared" si="127"/>
        <v>3291.6</v>
      </c>
      <c r="BS90" s="179">
        <f t="shared" si="127"/>
        <v>853.19999999999993</v>
      </c>
      <c r="BT90" s="179">
        <f t="shared" si="127"/>
        <v>291.59999999999997</v>
      </c>
      <c r="BU90" s="179">
        <f t="shared" si="127"/>
        <v>290.39999999999998</v>
      </c>
      <c r="BV90" s="179">
        <f t="shared" si="127"/>
        <v>890.4</v>
      </c>
      <c r="BW90" s="179">
        <f t="shared" si="127"/>
        <v>1508.3999999999999</v>
      </c>
      <c r="BX90" s="179">
        <f t="shared" si="127"/>
        <v>45.6</v>
      </c>
      <c r="BY90" s="179">
        <f t="shared" si="127"/>
        <v>372</v>
      </c>
      <c r="BZ90" s="179">
        <f t="shared" si="127"/>
        <v>128.4</v>
      </c>
      <c r="CA90" s="179">
        <f t="shared" si="127"/>
        <v>106.8</v>
      </c>
      <c r="CB90" s="179">
        <f t="shared" si="127"/>
        <v>54669.599999999999</v>
      </c>
      <c r="CC90" s="179">
        <f t="shared" si="127"/>
        <v>139.19999999999999</v>
      </c>
      <c r="CD90" s="179">
        <f t="shared" si="127"/>
        <v>122.39999999999999</v>
      </c>
      <c r="CE90" s="179">
        <f t="shared" si="127"/>
        <v>96</v>
      </c>
      <c r="CF90" s="179">
        <f t="shared" si="127"/>
        <v>99.6</v>
      </c>
      <c r="CG90" s="179">
        <f t="shared" si="127"/>
        <v>148.79999999999998</v>
      </c>
      <c r="CH90" s="179">
        <f t="shared" si="127"/>
        <v>66</v>
      </c>
      <c r="CI90" s="179">
        <f t="shared" si="127"/>
        <v>511.2</v>
      </c>
      <c r="CJ90" s="179">
        <f t="shared" si="127"/>
        <v>643.19999999999993</v>
      </c>
      <c r="CK90" s="179">
        <f t="shared" si="127"/>
        <v>4425.5999999999995</v>
      </c>
      <c r="CL90" s="179">
        <f t="shared" si="127"/>
        <v>985.19999999999993</v>
      </c>
      <c r="CM90" s="179">
        <f t="shared" si="127"/>
        <v>456</v>
      </c>
      <c r="CN90" s="179">
        <f t="shared" si="127"/>
        <v>23926.799999999999</v>
      </c>
      <c r="CO90" s="179">
        <f t="shared" si="127"/>
        <v>10768.8</v>
      </c>
      <c r="CP90" s="179">
        <f t="shared" si="127"/>
        <v>679.19999999999993</v>
      </c>
      <c r="CQ90" s="179">
        <f t="shared" si="127"/>
        <v>577.19999999999993</v>
      </c>
      <c r="CR90" s="179">
        <f t="shared" si="127"/>
        <v>177.6</v>
      </c>
      <c r="CS90" s="179">
        <f t="shared" si="127"/>
        <v>240</v>
      </c>
      <c r="CT90" s="179">
        <f t="shared" si="127"/>
        <v>80.399999999999991</v>
      </c>
      <c r="CU90" s="179">
        <f t="shared" ref="CU90:DZ90" si="128">CU20</f>
        <v>340.8</v>
      </c>
      <c r="CV90" s="179">
        <f t="shared" si="128"/>
        <v>14.399999999999999</v>
      </c>
      <c r="CW90" s="179">
        <f t="shared" si="128"/>
        <v>150</v>
      </c>
      <c r="CX90" s="179">
        <f t="shared" si="128"/>
        <v>315.59999999999997</v>
      </c>
      <c r="CY90" s="179">
        <f t="shared" si="128"/>
        <v>26.4</v>
      </c>
      <c r="CZ90" s="179">
        <f t="shared" si="128"/>
        <v>1434</v>
      </c>
      <c r="DA90" s="179">
        <f t="shared" si="128"/>
        <v>154.79999999999998</v>
      </c>
      <c r="DB90" s="179">
        <f t="shared" si="128"/>
        <v>228</v>
      </c>
      <c r="DC90" s="179">
        <f t="shared" si="128"/>
        <v>115.19999999999999</v>
      </c>
      <c r="DD90" s="179">
        <f t="shared" si="128"/>
        <v>126</v>
      </c>
      <c r="DE90" s="179">
        <f t="shared" si="128"/>
        <v>177.6</v>
      </c>
      <c r="DF90" s="179">
        <f t="shared" si="128"/>
        <v>15525.599999999999</v>
      </c>
      <c r="DG90" s="179">
        <f t="shared" si="128"/>
        <v>56.4</v>
      </c>
      <c r="DH90" s="179">
        <f t="shared" si="128"/>
        <v>1485.6</v>
      </c>
      <c r="DI90" s="179">
        <f t="shared" si="128"/>
        <v>1899.6</v>
      </c>
      <c r="DJ90" s="179">
        <f t="shared" si="128"/>
        <v>543.6</v>
      </c>
      <c r="DK90" s="179">
        <f t="shared" si="128"/>
        <v>338.4</v>
      </c>
      <c r="DL90" s="179">
        <f t="shared" si="128"/>
        <v>4126.8</v>
      </c>
      <c r="DM90" s="179">
        <f t="shared" si="128"/>
        <v>174</v>
      </c>
      <c r="DN90" s="179">
        <f t="shared" si="128"/>
        <v>985.19999999999993</v>
      </c>
      <c r="DO90" s="179">
        <f t="shared" si="128"/>
        <v>2394</v>
      </c>
      <c r="DP90" s="179">
        <f t="shared" si="128"/>
        <v>163.19999999999999</v>
      </c>
      <c r="DQ90" s="179">
        <f t="shared" si="128"/>
        <v>570</v>
      </c>
      <c r="DR90" s="179">
        <f t="shared" si="128"/>
        <v>1002</v>
      </c>
      <c r="DS90" s="179">
        <f t="shared" si="128"/>
        <v>495.59999999999997</v>
      </c>
      <c r="DT90" s="179">
        <f t="shared" si="128"/>
        <v>106.8</v>
      </c>
      <c r="DU90" s="179">
        <f t="shared" si="128"/>
        <v>266.39999999999998</v>
      </c>
      <c r="DV90" s="179">
        <f t="shared" si="128"/>
        <v>160.79999999999998</v>
      </c>
      <c r="DW90" s="179">
        <f t="shared" si="128"/>
        <v>235.2</v>
      </c>
      <c r="DX90" s="179">
        <f t="shared" si="128"/>
        <v>136.79999999999998</v>
      </c>
      <c r="DY90" s="179">
        <f t="shared" si="128"/>
        <v>223.2</v>
      </c>
      <c r="DZ90" s="179">
        <f t="shared" si="128"/>
        <v>536.4</v>
      </c>
      <c r="EA90" s="179">
        <f t="shared" ref="EA90:FF90" si="129">EA20</f>
        <v>430.8</v>
      </c>
      <c r="EB90" s="179">
        <f t="shared" si="129"/>
        <v>394.8</v>
      </c>
      <c r="EC90" s="179">
        <f t="shared" si="129"/>
        <v>222</v>
      </c>
      <c r="ED90" s="179">
        <f t="shared" si="129"/>
        <v>1160.3999999999999</v>
      </c>
      <c r="EE90" s="179">
        <f t="shared" si="129"/>
        <v>122.39999999999999</v>
      </c>
      <c r="EF90" s="179">
        <f t="shared" si="129"/>
        <v>1033.2</v>
      </c>
      <c r="EG90" s="179">
        <f t="shared" si="129"/>
        <v>186</v>
      </c>
      <c r="EH90" s="179">
        <f t="shared" si="129"/>
        <v>198</v>
      </c>
      <c r="EI90" s="179">
        <f t="shared" si="129"/>
        <v>10844.4</v>
      </c>
      <c r="EJ90" s="179">
        <f t="shared" si="129"/>
        <v>7365.5999999999995</v>
      </c>
      <c r="EK90" s="179">
        <f t="shared" si="129"/>
        <v>490.79999999999995</v>
      </c>
      <c r="EL90" s="179">
        <f t="shared" si="129"/>
        <v>357.59999999999997</v>
      </c>
      <c r="EM90" s="179">
        <f t="shared" si="129"/>
        <v>310.8</v>
      </c>
      <c r="EN90" s="179">
        <f t="shared" si="129"/>
        <v>699.6</v>
      </c>
      <c r="EO90" s="179">
        <f t="shared" si="129"/>
        <v>244.79999999999998</v>
      </c>
      <c r="EP90" s="179">
        <f t="shared" si="129"/>
        <v>316.8</v>
      </c>
      <c r="EQ90" s="179">
        <f t="shared" si="129"/>
        <v>1966.8</v>
      </c>
      <c r="ER90" s="179">
        <f t="shared" si="129"/>
        <v>212.4</v>
      </c>
      <c r="ES90" s="179">
        <f t="shared" si="129"/>
        <v>134.4</v>
      </c>
      <c r="ET90" s="179">
        <f t="shared" si="129"/>
        <v>158.4</v>
      </c>
      <c r="EU90" s="179">
        <f t="shared" si="129"/>
        <v>408</v>
      </c>
      <c r="EV90" s="179">
        <f t="shared" si="129"/>
        <v>60</v>
      </c>
      <c r="EW90" s="179">
        <f t="shared" si="129"/>
        <v>604.79999999999995</v>
      </c>
      <c r="EX90" s="179">
        <f t="shared" si="129"/>
        <v>140.4</v>
      </c>
      <c r="EY90" s="179">
        <f t="shared" si="129"/>
        <v>393.59999999999997</v>
      </c>
      <c r="EZ90" s="179">
        <f t="shared" si="129"/>
        <v>99.6</v>
      </c>
      <c r="FA90" s="179">
        <f t="shared" si="129"/>
        <v>2515.1999999999998</v>
      </c>
      <c r="FB90" s="179">
        <f t="shared" si="129"/>
        <v>220.79999999999998</v>
      </c>
      <c r="FC90" s="179">
        <f t="shared" si="129"/>
        <v>1204.8</v>
      </c>
      <c r="FD90" s="179">
        <f t="shared" si="129"/>
        <v>306</v>
      </c>
      <c r="FE90" s="179">
        <f t="shared" si="129"/>
        <v>56.4</v>
      </c>
      <c r="FF90" s="179">
        <f t="shared" si="129"/>
        <v>146.4</v>
      </c>
      <c r="FG90" s="179">
        <f t="shared" ref="FG90:FX90" si="130">FG20</f>
        <v>92.399999999999991</v>
      </c>
      <c r="FH90" s="179">
        <f t="shared" si="130"/>
        <v>57.599999999999994</v>
      </c>
      <c r="FI90" s="179">
        <f t="shared" si="130"/>
        <v>1282.8</v>
      </c>
      <c r="FJ90" s="179">
        <f t="shared" si="130"/>
        <v>1510.8</v>
      </c>
      <c r="FK90" s="179">
        <f t="shared" si="130"/>
        <v>1927.1999999999998</v>
      </c>
      <c r="FL90" s="179">
        <f t="shared" si="130"/>
        <v>5967.5999999999995</v>
      </c>
      <c r="FM90" s="179">
        <f t="shared" si="130"/>
        <v>2769.6</v>
      </c>
      <c r="FN90" s="179">
        <f t="shared" si="130"/>
        <v>15997.199999999999</v>
      </c>
      <c r="FO90" s="179">
        <f t="shared" si="130"/>
        <v>782.4</v>
      </c>
      <c r="FP90" s="179">
        <f t="shared" si="130"/>
        <v>1665.6</v>
      </c>
      <c r="FQ90" s="179">
        <f t="shared" si="130"/>
        <v>739.19999999999993</v>
      </c>
      <c r="FR90" s="179">
        <f t="shared" si="130"/>
        <v>116.39999999999999</v>
      </c>
      <c r="FS90" s="179">
        <f t="shared" si="130"/>
        <v>141.6</v>
      </c>
      <c r="FT90" s="179">
        <f t="shared" si="130"/>
        <v>48</v>
      </c>
      <c r="FU90" s="179">
        <f t="shared" si="130"/>
        <v>598.79999999999995</v>
      </c>
      <c r="FV90" s="179">
        <f t="shared" si="130"/>
        <v>510</v>
      </c>
      <c r="FW90" s="179">
        <f t="shared" si="130"/>
        <v>120</v>
      </c>
      <c r="FX90" s="179">
        <f t="shared" si="130"/>
        <v>50.4</v>
      </c>
      <c r="FY90" s="33"/>
      <c r="FZ90" s="2">
        <f>SUM(C90:FX90)</f>
        <v>610058.40000000037</v>
      </c>
      <c r="GA90" s="26"/>
      <c r="GB90" s="2"/>
      <c r="GC90" s="2"/>
      <c r="GD90" s="2"/>
      <c r="GE90" s="2"/>
      <c r="GF90" s="2"/>
      <c r="GG90" s="2"/>
      <c r="GH90" s="2"/>
      <c r="GI90" s="113"/>
      <c r="GJ90" s="113"/>
      <c r="GK90" s="113"/>
      <c r="GL90" s="113"/>
      <c r="GM90" s="113"/>
    </row>
    <row r="91" spans="1:198" x14ac:dyDescent="0.35">
      <c r="A91" s="112" t="s">
        <v>493</v>
      </c>
      <c r="B91" s="113" t="s">
        <v>686</v>
      </c>
      <c r="C91" s="182">
        <f>ROUND(C89/C90,4)</f>
        <v>0.38929999999999998</v>
      </c>
      <c r="D91" s="182">
        <f t="shared" ref="D91:BO91" si="131">ROUND(D89/D90,4)</f>
        <v>0.3387</v>
      </c>
      <c r="E91" s="182">
        <f t="shared" si="131"/>
        <v>0.62860000000000005</v>
      </c>
      <c r="F91" s="182">
        <f t="shared" si="131"/>
        <v>0.25979999999999998</v>
      </c>
      <c r="G91" s="182">
        <f t="shared" si="131"/>
        <v>0.22209999999999999</v>
      </c>
      <c r="H91" s="182">
        <f t="shared" si="131"/>
        <v>0.2127</v>
      </c>
      <c r="I91" s="182">
        <f t="shared" si="131"/>
        <v>0.62370000000000003</v>
      </c>
      <c r="J91" s="182">
        <f t="shared" si="131"/>
        <v>0.49959999999999999</v>
      </c>
      <c r="K91" s="182">
        <f t="shared" si="131"/>
        <v>0.44619999999999999</v>
      </c>
      <c r="L91" s="182">
        <f t="shared" si="131"/>
        <v>0.48680000000000001</v>
      </c>
      <c r="M91" s="182">
        <f t="shared" si="131"/>
        <v>0.76039999999999996</v>
      </c>
      <c r="N91" s="182">
        <f t="shared" si="131"/>
        <v>0.23499999999999999</v>
      </c>
      <c r="O91" s="182">
        <f t="shared" si="131"/>
        <v>0.1133</v>
      </c>
      <c r="P91" s="182">
        <f t="shared" si="131"/>
        <v>0.34499999999999997</v>
      </c>
      <c r="Q91" s="182">
        <f t="shared" si="131"/>
        <v>0.60829999999999995</v>
      </c>
      <c r="R91" s="182">
        <f t="shared" si="131"/>
        <v>0.27939999999999998</v>
      </c>
      <c r="S91" s="182">
        <f t="shared" si="131"/>
        <v>0.41510000000000002</v>
      </c>
      <c r="T91" s="182">
        <f t="shared" si="131"/>
        <v>0.45669999999999999</v>
      </c>
      <c r="U91" s="182">
        <f t="shared" si="131"/>
        <v>0.59140000000000004</v>
      </c>
      <c r="V91" s="182">
        <f t="shared" si="131"/>
        <v>0.47889999999999999</v>
      </c>
      <c r="W91" s="182">
        <f t="shared" si="131"/>
        <v>0.27589999999999998</v>
      </c>
      <c r="X91" s="182">
        <f t="shared" si="131"/>
        <v>0.38890000000000002</v>
      </c>
      <c r="Y91" s="182">
        <f t="shared" si="131"/>
        <v>0.59899999999999998</v>
      </c>
      <c r="Z91" s="182">
        <f t="shared" si="131"/>
        <v>0.35210000000000002</v>
      </c>
      <c r="AA91" s="182">
        <f t="shared" si="131"/>
        <v>0.23699999999999999</v>
      </c>
      <c r="AB91" s="182">
        <f t="shared" si="131"/>
        <v>0.1759</v>
      </c>
      <c r="AC91" s="182">
        <f t="shared" si="131"/>
        <v>0.1711</v>
      </c>
      <c r="AD91" s="182">
        <f t="shared" si="131"/>
        <v>0.28010000000000002</v>
      </c>
      <c r="AE91" s="182">
        <f t="shared" si="131"/>
        <v>0.29759999999999998</v>
      </c>
      <c r="AF91" s="182">
        <f t="shared" si="131"/>
        <v>0.24010000000000001</v>
      </c>
      <c r="AG91" s="182">
        <f t="shared" si="131"/>
        <v>0.1782</v>
      </c>
      <c r="AH91" s="182">
        <f t="shared" si="131"/>
        <v>0.50109999999999999</v>
      </c>
      <c r="AI91" s="182">
        <f t="shared" si="131"/>
        <v>0.4909</v>
      </c>
      <c r="AJ91" s="182">
        <f t="shared" si="131"/>
        <v>0.65739999999999998</v>
      </c>
      <c r="AK91" s="182">
        <f t="shared" si="131"/>
        <v>0.76149999999999995</v>
      </c>
      <c r="AL91" s="182">
        <f t="shared" si="131"/>
        <v>0.64419999999999999</v>
      </c>
      <c r="AM91" s="182">
        <f t="shared" si="131"/>
        <v>0.59279999999999999</v>
      </c>
      <c r="AN91" s="182">
        <f t="shared" si="131"/>
        <v>0.39450000000000002</v>
      </c>
      <c r="AO91" s="182">
        <f t="shared" si="131"/>
        <v>0.36830000000000002</v>
      </c>
      <c r="AP91" s="182">
        <f t="shared" si="131"/>
        <v>0.50449999999999995</v>
      </c>
      <c r="AQ91" s="182">
        <f t="shared" si="131"/>
        <v>0.43120000000000003</v>
      </c>
      <c r="AR91" s="182">
        <f t="shared" si="131"/>
        <v>8.4400000000000003E-2</v>
      </c>
      <c r="AS91" s="182">
        <f t="shared" si="131"/>
        <v>0.23499999999999999</v>
      </c>
      <c r="AT91" s="182">
        <f t="shared" si="131"/>
        <v>0.1298</v>
      </c>
      <c r="AU91" s="182">
        <f t="shared" si="131"/>
        <v>0.27029999999999998</v>
      </c>
      <c r="AV91" s="182">
        <f t="shared" si="131"/>
        <v>0.46439999999999998</v>
      </c>
      <c r="AW91" s="182">
        <f t="shared" si="131"/>
        <v>0.2349</v>
      </c>
      <c r="AX91" s="182">
        <f t="shared" si="131"/>
        <v>0</v>
      </c>
      <c r="AY91" s="182">
        <f t="shared" si="131"/>
        <v>0.41670000000000001</v>
      </c>
      <c r="AZ91" s="182">
        <f t="shared" si="131"/>
        <v>0.51119999999999999</v>
      </c>
      <c r="BA91" s="182">
        <f t="shared" si="131"/>
        <v>0.33660000000000001</v>
      </c>
      <c r="BB91" s="182">
        <f t="shared" si="131"/>
        <v>0.36230000000000001</v>
      </c>
      <c r="BC91" s="182">
        <f t="shared" si="131"/>
        <v>0.44340000000000002</v>
      </c>
      <c r="BD91" s="182">
        <f t="shared" si="131"/>
        <v>7.0099999999999996E-2</v>
      </c>
      <c r="BE91" s="182">
        <f t="shared" si="131"/>
        <v>0.22850000000000001</v>
      </c>
      <c r="BF91" s="182">
        <f t="shared" si="131"/>
        <v>8.1500000000000003E-2</v>
      </c>
      <c r="BG91" s="182">
        <f t="shared" si="131"/>
        <v>0.34129999999999999</v>
      </c>
      <c r="BH91" s="182">
        <f t="shared" si="131"/>
        <v>0.1812</v>
      </c>
      <c r="BI91" s="182">
        <f t="shared" si="131"/>
        <v>0.56869999999999998</v>
      </c>
      <c r="BJ91" s="182">
        <f t="shared" si="131"/>
        <v>8.9700000000000002E-2</v>
      </c>
      <c r="BK91" s="182">
        <f t="shared" si="131"/>
        <v>0.26190000000000002</v>
      </c>
      <c r="BL91" s="182">
        <f t="shared" si="131"/>
        <v>0.41670000000000001</v>
      </c>
      <c r="BM91" s="182">
        <f t="shared" si="131"/>
        <v>0.44319999999999998</v>
      </c>
      <c r="BN91" s="182">
        <f t="shared" si="131"/>
        <v>0.44359999999999999</v>
      </c>
      <c r="BO91" s="182">
        <f t="shared" si="131"/>
        <v>0.35970000000000002</v>
      </c>
      <c r="BP91" s="182">
        <f t="shared" ref="BP91:EA91" si="132">ROUND(BP89/BP90,4)</f>
        <v>0.53390000000000004</v>
      </c>
      <c r="BQ91" s="182">
        <f t="shared" si="132"/>
        <v>0.312</v>
      </c>
      <c r="BR91" s="182">
        <f t="shared" si="132"/>
        <v>0.33210000000000001</v>
      </c>
      <c r="BS91" s="182">
        <f t="shared" si="132"/>
        <v>0.54500000000000004</v>
      </c>
      <c r="BT91" s="182">
        <f t="shared" si="132"/>
        <v>0.2092</v>
      </c>
      <c r="BU91" s="182">
        <f t="shared" si="132"/>
        <v>0.26860000000000001</v>
      </c>
      <c r="BV91" s="182">
        <f t="shared" si="132"/>
        <v>0.23139999999999999</v>
      </c>
      <c r="BW91" s="182">
        <f t="shared" si="132"/>
        <v>0.1439</v>
      </c>
      <c r="BX91" s="182">
        <f t="shared" si="132"/>
        <v>0.307</v>
      </c>
      <c r="BY91" s="182">
        <f t="shared" si="132"/>
        <v>0.68820000000000003</v>
      </c>
      <c r="BZ91" s="182">
        <f t="shared" si="132"/>
        <v>0.42830000000000001</v>
      </c>
      <c r="CA91" s="182">
        <f t="shared" si="132"/>
        <v>0.309</v>
      </c>
      <c r="CB91" s="182">
        <f t="shared" si="132"/>
        <v>0.24479999999999999</v>
      </c>
      <c r="CC91" s="182">
        <f t="shared" si="132"/>
        <v>0.35199999999999998</v>
      </c>
      <c r="CD91" s="182">
        <f t="shared" si="132"/>
        <v>5.7200000000000001E-2</v>
      </c>
      <c r="CE91" s="182">
        <f t="shared" si="132"/>
        <v>0.26040000000000002</v>
      </c>
      <c r="CF91" s="182">
        <f t="shared" si="132"/>
        <v>0.41160000000000002</v>
      </c>
      <c r="CG91" s="182">
        <f t="shared" si="132"/>
        <v>0.4234</v>
      </c>
      <c r="CH91" s="182">
        <f t="shared" si="132"/>
        <v>0.54549999999999998</v>
      </c>
      <c r="CI91" s="182">
        <f t="shared" si="132"/>
        <v>0.54969999999999997</v>
      </c>
      <c r="CJ91" s="182">
        <f t="shared" si="132"/>
        <v>0.43530000000000002</v>
      </c>
      <c r="CK91" s="182">
        <f t="shared" si="132"/>
        <v>0.1925</v>
      </c>
      <c r="CL91" s="182">
        <f t="shared" si="132"/>
        <v>0.25380000000000003</v>
      </c>
      <c r="CM91" s="182">
        <f t="shared" si="132"/>
        <v>0.3947</v>
      </c>
      <c r="CN91" s="182">
        <f t="shared" si="132"/>
        <v>0.20610000000000001</v>
      </c>
      <c r="CO91" s="182">
        <f t="shared" si="132"/>
        <v>0.22550000000000001</v>
      </c>
      <c r="CP91" s="182">
        <f t="shared" si="132"/>
        <v>0.29149999999999998</v>
      </c>
      <c r="CQ91" s="182">
        <f t="shared" si="132"/>
        <v>0.60980000000000001</v>
      </c>
      <c r="CR91" s="182">
        <f t="shared" si="132"/>
        <v>0.34910000000000002</v>
      </c>
      <c r="CS91" s="182">
        <f t="shared" si="132"/>
        <v>0.33329999999999999</v>
      </c>
      <c r="CT91" s="182">
        <f t="shared" si="132"/>
        <v>0.67159999999999997</v>
      </c>
      <c r="CU91" s="182">
        <f t="shared" si="132"/>
        <v>0.19950000000000001</v>
      </c>
      <c r="CV91" s="182">
        <f t="shared" si="132"/>
        <v>0.20830000000000001</v>
      </c>
      <c r="CW91" s="182">
        <f t="shared" si="132"/>
        <v>0.3533</v>
      </c>
      <c r="CX91" s="182">
        <f t="shared" si="132"/>
        <v>0.37069999999999997</v>
      </c>
      <c r="CY91" s="182">
        <f t="shared" si="132"/>
        <v>0.5</v>
      </c>
      <c r="CZ91" s="182">
        <f t="shared" si="132"/>
        <v>0.47210000000000002</v>
      </c>
      <c r="DA91" s="182">
        <f t="shared" si="132"/>
        <v>0.2326</v>
      </c>
      <c r="DB91" s="182">
        <f t="shared" si="132"/>
        <v>0.25879999999999997</v>
      </c>
      <c r="DC91" s="182">
        <f t="shared" si="132"/>
        <v>0.24310000000000001</v>
      </c>
      <c r="DD91" s="182">
        <f t="shared" si="132"/>
        <v>0.32540000000000002</v>
      </c>
      <c r="DE91" s="182">
        <f t="shared" si="132"/>
        <v>0.19139999999999999</v>
      </c>
      <c r="DF91" s="182">
        <f t="shared" si="132"/>
        <v>0.3861</v>
      </c>
      <c r="DG91" s="182">
        <f t="shared" si="132"/>
        <v>0.35460000000000003</v>
      </c>
      <c r="DH91" s="182">
        <f t="shared" si="132"/>
        <v>0.36890000000000001</v>
      </c>
      <c r="DI91" s="182">
        <f t="shared" si="132"/>
        <v>0.52959999999999996</v>
      </c>
      <c r="DJ91" s="182">
        <f t="shared" si="132"/>
        <v>0.23180000000000001</v>
      </c>
      <c r="DK91" s="182">
        <f t="shared" si="132"/>
        <v>0.3901</v>
      </c>
      <c r="DL91" s="182">
        <f t="shared" si="132"/>
        <v>0.4405</v>
      </c>
      <c r="DM91" s="182">
        <f t="shared" si="132"/>
        <v>0.46550000000000002</v>
      </c>
      <c r="DN91" s="182">
        <f t="shared" si="132"/>
        <v>0.42430000000000001</v>
      </c>
      <c r="DO91" s="182">
        <f t="shared" si="132"/>
        <v>0.38640000000000002</v>
      </c>
      <c r="DP91" s="182">
        <f t="shared" si="132"/>
        <v>0.28799999999999998</v>
      </c>
      <c r="DQ91" s="182">
        <f t="shared" si="132"/>
        <v>0.28420000000000001</v>
      </c>
      <c r="DR91" s="182">
        <f t="shared" si="132"/>
        <v>0.63870000000000005</v>
      </c>
      <c r="DS91" s="182">
        <f t="shared" si="132"/>
        <v>0.69010000000000005</v>
      </c>
      <c r="DT91" s="182">
        <f t="shared" si="132"/>
        <v>0.67420000000000002</v>
      </c>
      <c r="DU91" s="182">
        <f t="shared" si="132"/>
        <v>0.48049999999999998</v>
      </c>
      <c r="DV91" s="182">
        <f t="shared" si="132"/>
        <v>0.3483</v>
      </c>
      <c r="DW91" s="182">
        <f t="shared" si="132"/>
        <v>0.38690000000000002</v>
      </c>
      <c r="DX91" s="182">
        <f t="shared" si="132"/>
        <v>0.1754</v>
      </c>
      <c r="DY91" s="182">
        <f t="shared" si="132"/>
        <v>0.121</v>
      </c>
      <c r="DZ91" s="182">
        <f t="shared" si="132"/>
        <v>0.13800000000000001</v>
      </c>
      <c r="EA91" s="182">
        <f t="shared" si="132"/>
        <v>0.30180000000000001</v>
      </c>
      <c r="EB91" s="182">
        <f t="shared" ref="EB91:FX91" si="133">ROUND(EB89/EB90,4)</f>
        <v>0.43569999999999998</v>
      </c>
      <c r="EC91" s="182">
        <f t="shared" si="133"/>
        <v>0.30630000000000002</v>
      </c>
      <c r="ED91" s="182">
        <f t="shared" si="133"/>
        <v>2.07E-2</v>
      </c>
      <c r="EE91" s="182">
        <f t="shared" si="133"/>
        <v>0.56369999999999998</v>
      </c>
      <c r="EF91" s="182">
        <f t="shared" si="133"/>
        <v>0.58360000000000001</v>
      </c>
      <c r="EG91" s="182">
        <f t="shared" si="133"/>
        <v>0.53759999999999997</v>
      </c>
      <c r="EH91" s="182">
        <f t="shared" si="133"/>
        <v>0.34339999999999998</v>
      </c>
      <c r="EI91" s="182">
        <f t="shared" si="133"/>
        <v>0.64370000000000005</v>
      </c>
      <c r="EJ91" s="182">
        <f t="shared" si="133"/>
        <v>0.40150000000000002</v>
      </c>
      <c r="EK91" s="182">
        <f t="shared" si="133"/>
        <v>0.29949999999999999</v>
      </c>
      <c r="EL91" s="182">
        <f t="shared" si="133"/>
        <v>0.34399999999999997</v>
      </c>
      <c r="EM91" s="182">
        <f t="shared" si="133"/>
        <v>0.35709999999999997</v>
      </c>
      <c r="EN91" s="182">
        <f t="shared" si="133"/>
        <v>0.57320000000000004</v>
      </c>
      <c r="EO91" s="182">
        <f t="shared" si="133"/>
        <v>0.27779999999999999</v>
      </c>
      <c r="EP91" s="182">
        <f t="shared" si="133"/>
        <v>0.1673</v>
      </c>
      <c r="EQ91" s="182">
        <f t="shared" si="133"/>
        <v>2.75E-2</v>
      </c>
      <c r="ER91" s="182">
        <f t="shared" si="133"/>
        <v>0.24479999999999999</v>
      </c>
      <c r="ES91" s="182">
        <f t="shared" si="133"/>
        <v>0.33479999999999999</v>
      </c>
      <c r="ET91" s="182">
        <f t="shared" si="133"/>
        <v>0.66290000000000004</v>
      </c>
      <c r="EU91" s="182">
        <f t="shared" si="133"/>
        <v>0.75490000000000002</v>
      </c>
      <c r="EV91" s="182">
        <f t="shared" si="133"/>
        <v>0.5333</v>
      </c>
      <c r="EW91" s="182">
        <f t="shared" si="133"/>
        <v>0.1835</v>
      </c>
      <c r="EX91" s="182">
        <f t="shared" si="133"/>
        <v>0.28489999999999999</v>
      </c>
      <c r="EY91" s="182">
        <f t="shared" si="133"/>
        <v>0.41410000000000002</v>
      </c>
      <c r="EZ91" s="182">
        <f t="shared" si="133"/>
        <v>0.3916</v>
      </c>
      <c r="FA91" s="182">
        <f t="shared" si="133"/>
        <v>0.24610000000000001</v>
      </c>
      <c r="FB91" s="182">
        <f t="shared" si="133"/>
        <v>0.39400000000000002</v>
      </c>
      <c r="FC91" s="182">
        <f t="shared" si="133"/>
        <v>0.2283</v>
      </c>
      <c r="FD91" s="182">
        <f t="shared" si="133"/>
        <v>0.41499999999999998</v>
      </c>
      <c r="FE91" s="182">
        <f t="shared" si="133"/>
        <v>0.44330000000000003</v>
      </c>
      <c r="FF91" s="182">
        <f t="shared" si="133"/>
        <v>0.43030000000000002</v>
      </c>
      <c r="FG91" s="182">
        <f t="shared" si="133"/>
        <v>0.17319999999999999</v>
      </c>
      <c r="FH91" s="182">
        <f t="shared" si="133"/>
        <v>0.3125</v>
      </c>
      <c r="FI91" s="182">
        <f t="shared" si="133"/>
        <v>0.35310000000000002</v>
      </c>
      <c r="FJ91" s="182">
        <f t="shared" si="133"/>
        <v>0.2442</v>
      </c>
      <c r="FK91" s="182">
        <f t="shared" si="133"/>
        <v>0.2626</v>
      </c>
      <c r="FL91" s="182">
        <f t="shared" si="133"/>
        <v>0.1101</v>
      </c>
      <c r="FM91" s="182">
        <f t="shared" si="133"/>
        <v>9.9299999999999999E-2</v>
      </c>
      <c r="FN91" s="182">
        <f t="shared" si="133"/>
        <v>0.5554</v>
      </c>
      <c r="FO91" s="182">
        <f t="shared" si="133"/>
        <v>0.39240000000000003</v>
      </c>
      <c r="FP91" s="182">
        <f t="shared" si="133"/>
        <v>0.45150000000000001</v>
      </c>
      <c r="FQ91" s="182">
        <f t="shared" si="133"/>
        <v>0.24890000000000001</v>
      </c>
      <c r="FR91" s="182">
        <f t="shared" si="133"/>
        <v>0.26629999999999998</v>
      </c>
      <c r="FS91" s="182">
        <f t="shared" si="133"/>
        <v>0.12709999999999999</v>
      </c>
      <c r="FT91" s="182">
        <f t="shared" si="133"/>
        <v>0.33329999999999999</v>
      </c>
      <c r="FU91" s="182">
        <f t="shared" si="133"/>
        <v>0.5544</v>
      </c>
      <c r="FV91" s="182">
        <f t="shared" si="133"/>
        <v>0.4647</v>
      </c>
      <c r="FW91" s="182">
        <f t="shared" si="133"/>
        <v>0.41670000000000001</v>
      </c>
      <c r="FX91" s="182">
        <f t="shared" si="133"/>
        <v>0.3175</v>
      </c>
      <c r="FY91" s="21"/>
      <c r="FZ91" s="2"/>
      <c r="GA91" s="2"/>
      <c r="GB91" s="2"/>
      <c r="GC91" s="2"/>
      <c r="GD91" s="2"/>
      <c r="GE91" s="2"/>
      <c r="GF91" s="2"/>
      <c r="GG91" s="2"/>
      <c r="GH91" s="2"/>
      <c r="GI91" s="113"/>
      <c r="GJ91" s="113"/>
      <c r="GK91" s="113"/>
      <c r="GL91" s="113"/>
      <c r="GM91" s="113"/>
    </row>
    <row r="92" spans="1:198" x14ac:dyDescent="0.35">
      <c r="A92" s="112" t="s">
        <v>494</v>
      </c>
      <c r="B92" s="113" t="s">
        <v>683</v>
      </c>
      <c r="C92" s="12">
        <f t="shared" ref="C92:AH92" si="134">ROUND((C91*C21),1)</f>
        <v>2539</v>
      </c>
      <c r="D92" s="12">
        <f t="shared" si="134"/>
        <v>12576.3</v>
      </c>
      <c r="E92" s="12">
        <f t="shared" si="134"/>
        <v>3347.5</v>
      </c>
      <c r="F92" s="12">
        <f t="shared" si="134"/>
        <v>6343</v>
      </c>
      <c r="G92" s="12">
        <f t="shared" si="134"/>
        <v>409.5</v>
      </c>
      <c r="H92" s="12">
        <f t="shared" si="134"/>
        <v>227.8</v>
      </c>
      <c r="I92" s="12">
        <f t="shared" si="134"/>
        <v>4861.1000000000004</v>
      </c>
      <c r="J92" s="12">
        <f t="shared" si="134"/>
        <v>993.7</v>
      </c>
      <c r="K92" s="12">
        <f t="shared" si="134"/>
        <v>111.1</v>
      </c>
      <c r="L92" s="12">
        <f t="shared" si="134"/>
        <v>1016.4</v>
      </c>
      <c r="M92" s="12">
        <f t="shared" si="134"/>
        <v>645.70000000000005</v>
      </c>
      <c r="N92" s="12">
        <f t="shared" si="134"/>
        <v>11808.1</v>
      </c>
      <c r="O92" s="12">
        <f t="shared" si="134"/>
        <v>1401.6</v>
      </c>
      <c r="P92" s="12">
        <f t="shared" si="134"/>
        <v>107.6</v>
      </c>
      <c r="Q92" s="12">
        <f t="shared" si="134"/>
        <v>24359.9</v>
      </c>
      <c r="R92" s="12">
        <f t="shared" si="134"/>
        <v>2066.1</v>
      </c>
      <c r="S92" s="12">
        <f t="shared" si="134"/>
        <v>657.8</v>
      </c>
      <c r="T92" s="12">
        <f t="shared" si="134"/>
        <v>73.099999999999994</v>
      </c>
      <c r="U92" s="12">
        <f t="shared" si="134"/>
        <v>31.9</v>
      </c>
      <c r="V92" s="12">
        <f t="shared" si="134"/>
        <v>121.4</v>
      </c>
      <c r="W92" s="12">
        <f t="shared" si="134"/>
        <v>13.1</v>
      </c>
      <c r="X92" s="12">
        <f t="shared" si="134"/>
        <v>15.6</v>
      </c>
      <c r="Y92" s="12">
        <f t="shared" si="134"/>
        <v>523.20000000000005</v>
      </c>
      <c r="Z92" s="12">
        <f t="shared" si="134"/>
        <v>81.3</v>
      </c>
      <c r="AA92" s="12">
        <f t="shared" si="134"/>
        <v>7365.1</v>
      </c>
      <c r="AB92" s="12">
        <f t="shared" si="134"/>
        <v>4724.6000000000004</v>
      </c>
      <c r="AC92" s="12">
        <f t="shared" si="134"/>
        <v>145</v>
      </c>
      <c r="AD92" s="12">
        <f t="shared" si="134"/>
        <v>405.2</v>
      </c>
      <c r="AE92" s="12">
        <f t="shared" si="134"/>
        <v>28.9</v>
      </c>
      <c r="AF92" s="12">
        <f t="shared" si="134"/>
        <v>39.5</v>
      </c>
      <c r="AG92" s="12">
        <f t="shared" si="134"/>
        <v>104.3</v>
      </c>
      <c r="AH92" s="12">
        <f t="shared" si="134"/>
        <v>455</v>
      </c>
      <c r="AI92" s="12">
        <f t="shared" ref="AI92:BN92" si="135">ROUND((AI91*AI21),1)</f>
        <v>188</v>
      </c>
      <c r="AJ92" s="12">
        <f t="shared" si="135"/>
        <v>119.3</v>
      </c>
      <c r="AK92" s="12">
        <f t="shared" si="135"/>
        <v>121.5</v>
      </c>
      <c r="AL92" s="12">
        <f t="shared" si="135"/>
        <v>183.9</v>
      </c>
      <c r="AM92" s="12">
        <f t="shared" si="135"/>
        <v>181.9</v>
      </c>
      <c r="AN92" s="12">
        <f t="shared" si="135"/>
        <v>106.7</v>
      </c>
      <c r="AO92" s="12">
        <f t="shared" si="135"/>
        <v>1517.7</v>
      </c>
      <c r="AP92" s="12">
        <f t="shared" si="135"/>
        <v>42425.599999999999</v>
      </c>
      <c r="AQ92" s="12">
        <f t="shared" si="135"/>
        <v>108.4</v>
      </c>
      <c r="AR92" s="12">
        <f t="shared" si="135"/>
        <v>5168.6000000000004</v>
      </c>
      <c r="AS92" s="12">
        <f t="shared" si="135"/>
        <v>1473.5</v>
      </c>
      <c r="AT92" s="12">
        <f t="shared" si="135"/>
        <v>331.9</v>
      </c>
      <c r="AU92" s="12">
        <f t="shared" si="135"/>
        <v>72.400000000000006</v>
      </c>
      <c r="AV92" s="12">
        <f t="shared" si="135"/>
        <v>137.5</v>
      </c>
      <c r="AW92" s="12">
        <f t="shared" si="135"/>
        <v>60.4</v>
      </c>
      <c r="AX92" s="12">
        <f t="shared" si="135"/>
        <v>0</v>
      </c>
      <c r="AY92" s="12">
        <f t="shared" si="135"/>
        <v>163.1</v>
      </c>
      <c r="AZ92" s="12">
        <f t="shared" si="135"/>
        <v>6180.1</v>
      </c>
      <c r="BA92" s="12">
        <f t="shared" si="135"/>
        <v>3059.6</v>
      </c>
      <c r="BB92" s="12">
        <f t="shared" si="135"/>
        <v>2705.7</v>
      </c>
      <c r="BC92" s="12">
        <f t="shared" si="135"/>
        <v>10943.5</v>
      </c>
      <c r="BD92" s="12">
        <f t="shared" si="135"/>
        <v>255.2</v>
      </c>
      <c r="BE92" s="12">
        <f t="shared" si="135"/>
        <v>249.5</v>
      </c>
      <c r="BF92" s="12">
        <f t="shared" si="135"/>
        <v>2140.9</v>
      </c>
      <c r="BG92" s="12">
        <f t="shared" si="135"/>
        <v>314.3</v>
      </c>
      <c r="BH92" s="12">
        <f t="shared" si="135"/>
        <v>104.7</v>
      </c>
      <c r="BI92" s="12">
        <f t="shared" si="135"/>
        <v>144.69999999999999</v>
      </c>
      <c r="BJ92" s="12">
        <f t="shared" si="135"/>
        <v>576.5</v>
      </c>
      <c r="BK92" s="12">
        <f t="shared" si="135"/>
        <v>7290.4</v>
      </c>
      <c r="BL92" s="12">
        <f t="shared" si="135"/>
        <v>37.6</v>
      </c>
      <c r="BM92" s="12">
        <f t="shared" si="135"/>
        <v>159.6</v>
      </c>
      <c r="BN92" s="12">
        <f t="shared" si="135"/>
        <v>1352.3</v>
      </c>
      <c r="BO92" s="12">
        <f t="shared" ref="BO92:CT92" si="136">ROUND((BO91*BO21),1)</f>
        <v>427.7</v>
      </c>
      <c r="BP92" s="12">
        <f t="shared" si="136"/>
        <v>73.099999999999994</v>
      </c>
      <c r="BQ92" s="12">
        <f t="shared" si="136"/>
        <v>1779.5</v>
      </c>
      <c r="BR92" s="12">
        <f t="shared" si="136"/>
        <v>1455.4</v>
      </c>
      <c r="BS92" s="12">
        <f t="shared" si="136"/>
        <v>621.79999999999995</v>
      </c>
      <c r="BT92" s="12">
        <f t="shared" si="136"/>
        <v>74</v>
      </c>
      <c r="BU92" s="12">
        <f t="shared" si="136"/>
        <v>102.9</v>
      </c>
      <c r="BV92" s="12">
        <f t="shared" si="136"/>
        <v>288</v>
      </c>
      <c r="BW92" s="12">
        <f t="shared" si="136"/>
        <v>291</v>
      </c>
      <c r="BX92" s="12">
        <f t="shared" si="136"/>
        <v>17.5</v>
      </c>
      <c r="BY92" s="12">
        <f t="shared" si="136"/>
        <v>270.8</v>
      </c>
      <c r="BZ92" s="12">
        <f t="shared" si="136"/>
        <v>97.7</v>
      </c>
      <c r="CA92" s="12">
        <f t="shared" si="136"/>
        <v>43.7</v>
      </c>
      <c r="CB92" s="12">
        <f t="shared" si="136"/>
        <v>17892.7</v>
      </c>
      <c r="CC92" s="12">
        <f t="shared" si="136"/>
        <v>65.5</v>
      </c>
      <c r="CD92" s="12">
        <f t="shared" si="136"/>
        <v>1.7</v>
      </c>
      <c r="CE92" s="12">
        <f t="shared" si="136"/>
        <v>41.5</v>
      </c>
      <c r="CF92" s="12">
        <f t="shared" si="136"/>
        <v>41.2</v>
      </c>
      <c r="CG92" s="12">
        <f t="shared" si="136"/>
        <v>81.5</v>
      </c>
      <c r="CH92" s="12">
        <f t="shared" si="136"/>
        <v>49.1</v>
      </c>
      <c r="CI92" s="12">
        <f t="shared" si="136"/>
        <v>375.4</v>
      </c>
      <c r="CJ92" s="12">
        <f t="shared" si="136"/>
        <v>358.3</v>
      </c>
      <c r="CK92" s="12">
        <f t="shared" si="136"/>
        <v>935.3</v>
      </c>
      <c r="CL92" s="12">
        <f t="shared" si="136"/>
        <v>293.2</v>
      </c>
      <c r="CM92" s="12">
        <f t="shared" si="136"/>
        <v>243.5</v>
      </c>
      <c r="CN92" s="12">
        <f t="shared" si="136"/>
        <v>6287.5</v>
      </c>
      <c r="CO92" s="12">
        <f t="shared" si="136"/>
        <v>3185.5</v>
      </c>
      <c r="CP92" s="12">
        <f t="shared" si="136"/>
        <v>261.89999999999998</v>
      </c>
      <c r="CQ92" s="12">
        <f t="shared" si="136"/>
        <v>462.8</v>
      </c>
      <c r="CR92" s="12">
        <f t="shared" si="136"/>
        <v>68.2</v>
      </c>
      <c r="CS92" s="12">
        <f t="shared" si="136"/>
        <v>82.1</v>
      </c>
      <c r="CT92" s="12">
        <f t="shared" si="136"/>
        <v>75.2</v>
      </c>
      <c r="CU92" s="12">
        <f t="shared" ref="CU92:DZ92" si="137">ROUND((CU91*CU21),1)</f>
        <v>92.8</v>
      </c>
      <c r="CV92" s="12">
        <f t="shared" si="137"/>
        <v>5</v>
      </c>
      <c r="CW92" s="12">
        <f t="shared" si="137"/>
        <v>65.7</v>
      </c>
      <c r="CX92" s="12">
        <f t="shared" si="137"/>
        <v>169.6</v>
      </c>
      <c r="CY92" s="12">
        <f t="shared" si="137"/>
        <v>12.8</v>
      </c>
      <c r="CZ92" s="12">
        <f t="shared" si="137"/>
        <v>836.1</v>
      </c>
      <c r="DA92" s="12">
        <f t="shared" si="137"/>
        <v>47.5</v>
      </c>
      <c r="DB92" s="12">
        <f t="shared" si="137"/>
        <v>80.400000000000006</v>
      </c>
      <c r="DC92" s="12">
        <f t="shared" si="137"/>
        <v>46.9</v>
      </c>
      <c r="DD92" s="12">
        <f t="shared" si="137"/>
        <v>57.1</v>
      </c>
      <c r="DE92" s="12">
        <f t="shared" si="137"/>
        <v>53.6</v>
      </c>
      <c r="DF92" s="12">
        <f t="shared" si="137"/>
        <v>8045.4</v>
      </c>
      <c r="DG92" s="12">
        <f t="shared" si="137"/>
        <v>33.200000000000003</v>
      </c>
      <c r="DH92" s="12">
        <f t="shared" si="137"/>
        <v>622.70000000000005</v>
      </c>
      <c r="DI92" s="12">
        <f t="shared" si="137"/>
        <v>1246.0999999999999</v>
      </c>
      <c r="DJ92" s="12">
        <f t="shared" si="137"/>
        <v>138.80000000000001</v>
      </c>
      <c r="DK92" s="12">
        <f t="shared" si="137"/>
        <v>184.3</v>
      </c>
      <c r="DL92" s="12">
        <f t="shared" si="137"/>
        <v>2482.6</v>
      </c>
      <c r="DM92" s="12">
        <f t="shared" si="137"/>
        <v>109.9</v>
      </c>
      <c r="DN92" s="12">
        <f t="shared" si="137"/>
        <v>544.29999999999995</v>
      </c>
      <c r="DO92" s="12">
        <f t="shared" si="137"/>
        <v>1267.9000000000001</v>
      </c>
      <c r="DP92" s="12">
        <f t="shared" si="137"/>
        <v>57.3</v>
      </c>
      <c r="DQ92" s="12">
        <f t="shared" si="137"/>
        <v>249.1</v>
      </c>
      <c r="DR92" s="12">
        <f t="shared" si="137"/>
        <v>808.9</v>
      </c>
      <c r="DS92" s="12">
        <f t="shared" si="137"/>
        <v>376.1</v>
      </c>
      <c r="DT92" s="12">
        <f t="shared" si="137"/>
        <v>118.7</v>
      </c>
      <c r="DU92" s="12">
        <f t="shared" si="137"/>
        <v>166.3</v>
      </c>
      <c r="DV92" s="12">
        <f t="shared" si="137"/>
        <v>69.099999999999994</v>
      </c>
      <c r="DW92" s="12">
        <f t="shared" si="137"/>
        <v>110.5</v>
      </c>
      <c r="DX92" s="12">
        <f t="shared" si="137"/>
        <v>29.5</v>
      </c>
      <c r="DY92" s="12">
        <f t="shared" si="137"/>
        <v>33.9</v>
      </c>
      <c r="DZ92" s="12">
        <f t="shared" si="137"/>
        <v>83.7</v>
      </c>
      <c r="EA92" s="12">
        <f t="shared" ref="EA92:FF92" si="138">ROUND((EA91*EA21),1)</f>
        <v>153.5</v>
      </c>
      <c r="EB92" s="12">
        <f t="shared" si="138"/>
        <v>217.6</v>
      </c>
      <c r="EC92" s="12">
        <f t="shared" si="138"/>
        <v>79.8</v>
      </c>
      <c r="ED92" s="12">
        <f t="shared" si="138"/>
        <v>32.1</v>
      </c>
      <c r="EE92" s="12">
        <f t="shared" si="138"/>
        <v>104.6</v>
      </c>
      <c r="EF92" s="12">
        <f t="shared" si="138"/>
        <v>736.5</v>
      </c>
      <c r="EG92" s="12">
        <f t="shared" si="138"/>
        <v>134.4</v>
      </c>
      <c r="EH92" s="12">
        <f t="shared" si="138"/>
        <v>84.5</v>
      </c>
      <c r="EI92" s="12">
        <f t="shared" si="138"/>
        <v>8558.7999999999993</v>
      </c>
      <c r="EJ92" s="12">
        <f t="shared" si="138"/>
        <v>4015.8</v>
      </c>
      <c r="EK92" s="12">
        <f t="shared" si="138"/>
        <v>199.5</v>
      </c>
      <c r="EL92" s="12">
        <f t="shared" si="138"/>
        <v>153.80000000000001</v>
      </c>
      <c r="EM92" s="12">
        <f t="shared" si="138"/>
        <v>125</v>
      </c>
      <c r="EN92" s="12">
        <f t="shared" si="138"/>
        <v>527.5</v>
      </c>
      <c r="EO92" s="12">
        <f t="shared" si="138"/>
        <v>79.7</v>
      </c>
      <c r="EP92" s="12">
        <f t="shared" si="138"/>
        <v>71.8</v>
      </c>
      <c r="EQ92" s="12">
        <f t="shared" si="138"/>
        <v>69.2</v>
      </c>
      <c r="ER92" s="12">
        <f t="shared" si="138"/>
        <v>75.8</v>
      </c>
      <c r="ES92" s="12">
        <f t="shared" si="138"/>
        <v>69.2</v>
      </c>
      <c r="ET92" s="12">
        <f t="shared" si="138"/>
        <v>132.6</v>
      </c>
      <c r="EU92" s="12">
        <f t="shared" si="138"/>
        <v>428.8</v>
      </c>
      <c r="EV92" s="12">
        <f t="shared" si="138"/>
        <v>35.200000000000003</v>
      </c>
      <c r="EW92" s="12">
        <f t="shared" si="138"/>
        <v>137</v>
      </c>
      <c r="EX92" s="12">
        <f t="shared" si="138"/>
        <v>49.4</v>
      </c>
      <c r="EY92" s="12">
        <f t="shared" si="138"/>
        <v>269</v>
      </c>
      <c r="EZ92" s="12">
        <f t="shared" si="138"/>
        <v>49.7</v>
      </c>
      <c r="FA92" s="12">
        <f t="shared" si="138"/>
        <v>802.8</v>
      </c>
      <c r="FB92" s="12">
        <f t="shared" si="138"/>
        <v>105.8</v>
      </c>
      <c r="FC92" s="12">
        <f t="shared" si="138"/>
        <v>386.9</v>
      </c>
      <c r="FD92" s="12">
        <f t="shared" si="138"/>
        <v>165.6</v>
      </c>
      <c r="FE92" s="12">
        <f t="shared" si="138"/>
        <v>31</v>
      </c>
      <c r="FF92" s="12">
        <f t="shared" si="138"/>
        <v>75.3</v>
      </c>
      <c r="FG92" s="12">
        <f t="shared" ref="FG92:FX92" si="139">ROUND((FG91*FG21),1)</f>
        <v>19.7</v>
      </c>
      <c r="FH92" s="12">
        <f t="shared" si="139"/>
        <v>21.6</v>
      </c>
      <c r="FI92" s="12">
        <f t="shared" si="139"/>
        <v>580</v>
      </c>
      <c r="FJ92" s="12">
        <f t="shared" si="139"/>
        <v>490.2</v>
      </c>
      <c r="FK92" s="12">
        <f t="shared" si="139"/>
        <v>650.5</v>
      </c>
      <c r="FL92" s="12">
        <f t="shared" si="139"/>
        <v>940.7</v>
      </c>
      <c r="FM92" s="12">
        <f t="shared" si="139"/>
        <v>394</v>
      </c>
      <c r="FN92" s="12">
        <f t="shared" si="139"/>
        <v>12679.3</v>
      </c>
      <c r="FO92" s="12">
        <f t="shared" si="139"/>
        <v>439.5</v>
      </c>
      <c r="FP92" s="12">
        <f t="shared" si="139"/>
        <v>1057.9000000000001</v>
      </c>
      <c r="FQ92" s="12">
        <f t="shared" si="139"/>
        <v>244.9</v>
      </c>
      <c r="FR92" s="12">
        <f t="shared" si="139"/>
        <v>41.8</v>
      </c>
      <c r="FS92" s="12">
        <f t="shared" si="139"/>
        <v>20.399999999999999</v>
      </c>
      <c r="FT92" s="12">
        <f t="shared" si="139"/>
        <v>18</v>
      </c>
      <c r="FU92" s="12">
        <f t="shared" si="139"/>
        <v>421.6</v>
      </c>
      <c r="FV92" s="12">
        <f t="shared" si="139"/>
        <v>323.7</v>
      </c>
      <c r="FW92" s="12">
        <f t="shared" si="139"/>
        <v>54.2</v>
      </c>
      <c r="FX92" s="12">
        <f t="shared" si="139"/>
        <v>20.3</v>
      </c>
      <c r="FY92" s="21"/>
      <c r="FZ92" s="2"/>
      <c r="GA92" s="32"/>
      <c r="GB92" s="2"/>
      <c r="GC92" s="2"/>
      <c r="GD92" s="2"/>
      <c r="GE92" s="2"/>
      <c r="GF92" s="2"/>
      <c r="GG92" s="2"/>
      <c r="GH92" s="2"/>
      <c r="GI92" s="113"/>
      <c r="GJ92" s="113"/>
      <c r="GK92" s="113"/>
      <c r="GL92" s="113"/>
      <c r="GM92" s="113"/>
    </row>
    <row r="93" spans="1:198" x14ac:dyDescent="0.35">
      <c r="A93" s="112" t="s">
        <v>495</v>
      </c>
      <c r="B93" s="113" t="s">
        <v>684</v>
      </c>
      <c r="C93" s="179">
        <f t="shared" ref="C93:AH93" si="140">C18</f>
        <v>4792.3</v>
      </c>
      <c r="D93" s="179">
        <f t="shared" si="140"/>
        <v>19193</v>
      </c>
      <c r="E93" s="179">
        <f t="shared" si="140"/>
        <v>4709.3</v>
      </c>
      <c r="F93" s="179">
        <f t="shared" si="140"/>
        <v>12549.4</v>
      </c>
      <c r="G93" s="179">
        <f t="shared" si="140"/>
        <v>812.2</v>
      </c>
      <c r="H93" s="179">
        <f t="shared" si="140"/>
        <v>438.2</v>
      </c>
      <c r="I93" s="179">
        <f t="shared" si="140"/>
        <v>6388</v>
      </c>
      <c r="J93" s="179">
        <f t="shared" si="140"/>
        <v>1579.5</v>
      </c>
      <c r="K93" s="179">
        <f t="shared" si="140"/>
        <v>152.1</v>
      </c>
      <c r="L93" s="179">
        <f t="shared" si="140"/>
        <v>1348.7</v>
      </c>
      <c r="M93" s="179">
        <f t="shared" si="140"/>
        <v>729.9</v>
      </c>
      <c r="N93" s="179">
        <f t="shared" si="140"/>
        <v>18867.900000000001</v>
      </c>
      <c r="O93" s="179">
        <f t="shared" si="140"/>
        <v>3029.6</v>
      </c>
      <c r="P93" s="179">
        <f t="shared" si="140"/>
        <v>163.6</v>
      </c>
      <c r="Q93" s="179">
        <f t="shared" si="140"/>
        <v>31548.1</v>
      </c>
      <c r="R93" s="179">
        <f t="shared" si="140"/>
        <v>3944.3</v>
      </c>
      <c r="S93" s="179">
        <f t="shared" si="140"/>
        <v>938.6</v>
      </c>
      <c r="T93" s="179">
        <f t="shared" si="140"/>
        <v>118.5</v>
      </c>
      <c r="U93" s="179">
        <f t="shared" si="140"/>
        <v>36.5</v>
      </c>
      <c r="V93" s="179">
        <f t="shared" si="140"/>
        <v>188.9</v>
      </c>
      <c r="W93" s="179">
        <f t="shared" si="140"/>
        <v>37.200000000000003</v>
      </c>
      <c r="X93" s="179">
        <f t="shared" si="140"/>
        <v>22.6</v>
      </c>
      <c r="Y93" s="179">
        <f t="shared" si="140"/>
        <v>735.2</v>
      </c>
      <c r="Z93" s="179">
        <f t="shared" si="140"/>
        <v>90.1</v>
      </c>
      <c r="AA93" s="179">
        <f t="shared" si="140"/>
        <v>11330.4</v>
      </c>
      <c r="AB93" s="179">
        <f t="shared" si="140"/>
        <v>7389</v>
      </c>
      <c r="AC93" s="179">
        <f t="shared" si="140"/>
        <v>311.89999999999998</v>
      </c>
      <c r="AD93" s="179">
        <f t="shared" si="140"/>
        <v>559.29999999999995</v>
      </c>
      <c r="AE93" s="179">
        <f t="shared" si="140"/>
        <v>67.7</v>
      </c>
      <c r="AF93" s="179">
        <f t="shared" si="140"/>
        <v>89.6</v>
      </c>
      <c r="AG93" s="179">
        <f t="shared" si="140"/>
        <v>188.1</v>
      </c>
      <c r="AH93" s="179">
        <f t="shared" si="140"/>
        <v>624.1</v>
      </c>
      <c r="AI93" s="179">
        <f t="shared" ref="AI93:BN93" si="141">AI18</f>
        <v>234.2</v>
      </c>
      <c r="AJ93" s="179">
        <f t="shared" si="141"/>
        <v>153.69999999999999</v>
      </c>
      <c r="AK93" s="179">
        <f t="shared" si="141"/>
        <v>148.5</v>
      </c>
      <c r="AL93" s="179">
        <f t="shared" si="141"/>
        <v>237.9</v>
      </c>
      <c r="AM93" s="179">
        <f t="shared" si="141"/>
        <v>201</v>
      </c>
      <c r="AN93" s="179">
        <f t="shared" si="141"/>
        <v>139.6</v>
      </c>
      <c r="AO93" s="179">
        <f t="shared" si="141"/>
        <v>2493.1</v>
      </c>
      <c r="AP93" s="179">
        <f t="shared" si="141"/>
        <v>52878.5</v>
      </c>
      <c r="AQ93" s="179">
        <f t="shared" si="141"/>
        <v>151.5</v>
      </c>
      <c r="AR93" s="179">
        <f t="shared" si="141"/>
        <v>10739.2</v>
      </c>
      <c r="AS93" s="179">
        <f t="shared" si="141"/>
        <v>2678</v>
      </c>
      <c r="AT93" s="179">
        <f t="shared" si="141"/>
        <v>605.20000000000005</v>
      </c>
      <c r="AU93" s="179">
        <f t="shared" si="141"/>
        <v>108.3</v>
      </c>
      <c r="AV93" s="179">
        <f t="shared" si="141"/>
        <v>187.1</v>
      </c>
      <c r="AW93" s="179">
        <f t="shared" si="141"/>
        <v>88.3</v>
      </c>
      <c r="AX93" s="179">
        <f t="shared" si="141"/>
        <v>44.4</v>
      </c>
      <c r="AY93" s="179">
        <f t="shared" si="141"/>
        <v>210.6</v>
      </c>
      <c r="AZ93" s="179">
        <f t="shared" si="141"/>
        <v>8114.5</v>
      </c>
      <c r="BA93" s="179">
        <f t="shared" si="141"/>
        <v>4395.8</v>
      </c>
      <c r="BB93" s="179">
        <f t="shared" si="141"/>
        <v>3664.6</v>
      </c>
      <c r="BC93" s="179">
        <f t="shared" si="141"/>
        <v>14233.5</v>
      </c>
      <c r="BD93" s="179">
        <f t="shared" si="141"/>
        <v>795.2</v>
      </c>
      <c r="BE93" s="179">
        <f t="shared" si="141"/>
        <v>415.3</v>
      </c>
      <c r="BF93" s="179">
        <f t="shared" si="141"/>
        <v>5915.8</v>
      </c>
      <c r="BG93" s="179">
        <f t="shared" si="141"/>
        <v>551.29999999999995</v>
      </c>
      <c r="BH93" s="179">
        <f t="shared" si="141"/>
        <v>170.4</v>
      </c>
      <c r="BI93" s="179">
        <f t="shared" si="141"/>
        <v>190.9</v>
      </c>
      <c r="BJ93" s="179">
        <f t="shared" si="141"/>
        <v>1101</v>
      </c>
      <c r="BK93" s="179">
        <f t="shared" si="141"/>
        <v>14155.7</v>
      </c>
      <c r="BL93" s="179">
        <f t="shared" si="141"/>
        <v>55.7</v>
      </c>
      <c r="BM93" s="179">
        <f t="shared" si="141"/>
        <v>229</v>
      </c>
      <c r="BN93" s="179">
        <f t="shared" si="141"/>
        <v>1807.7</v>
      </c>
      <c r="BO93" s="179">
        <f t="shared" ref="BO93:CT93" si="142">BO18</f>
        <v>683.1</v>
      </c>
      <c r="BP93" s="179">
        <f t="shared" si="142"/>
        <v>87.6</v>
      </c>
      <c r="BQ93" s="179">
        <f t="shared" si="142"/>
        <v>2928.7</v>
      </c>
      <c r="BR93" s="179">
        <f t="shared" si="142"/>
        <v>2231.5</v>
      </c>
      <c r="BS93" s="179">
        <f t="shared" si="142"/>
        <v>772.3</v>
      </c>
      <c r="BT93" s="179">
        <f t="shared" si="142"/>
        <v>162.69999999999999</v>
      </c>
      <c r="BU93" s="179">
        <f t="shared" si="142"/>
        <v>166.7</v>
      </c>
      <c r="BV93" s="179">
        <f t="shared" si="142"/>
        <v>413.7</v>
      </c>
      <c r="BW93" s="179">
        <f t="shared" si="142"/>
        <v>715</v>
      </c>
      <c r="BX93" s="179">
        <f t="shared" si="142"/>
        <v>22.5</v>
      </c>
      <c r="BY93" s="179">
        <f t="shared" si="142"/>
        <v>343.9</v>
      </c>
      <c r="BZ93" s="179">
        <f t="shared" si="142"/>
        <v>163.6</v>
      </c>
      <c r="CA93" s="179">
        <f t="shared" si="142"/>
        <v>45.4</v>
      </c>
      <c r="CB93" s="179">
        <f t="shared" si="142"/>
        <v>22526.7</v>
      </c>
      <c r="CC93" s="179">
        <f t="shared" si="142"/>
        <v>121.6</v>
      </c>
      <c r="CD93" s="179">
        <f t="shared" si="142"/>
        <v>12.2</v>
      </c>
      <c r="CE93" s="179">
        <f t="shared" si="142"/>
        <v>73.8</v>
      </c>
      <c r="CF93" s="179">
        <f t="shared" si="142"/>
        <v>50</v>
      </c>
      <c r="CG93" s="179">
        <f t="shared" si="142"/>
        <v>86.8</v>
      </c>
      <c r="CH93" s="179">
        <f t="shared" si="142"/>
        <v>68</v>
      </c>
      <c r="CI93" s="179">
        <f t="shared" si="142"/>
        <v>430.8</v>
      </c>
      <c r="CJ93" s="179">
        <f t="shared" si="142"/>
        <v>511.5</v>
      </c>
      <c r="CK93" s="179">
        <f t="shared" si="142"/>
        <v>1796.8</v>
      </c>
      <c r="CL93" s="179">
        <f t="shared" si="142"/>
        <v>493.5</v>
      </c>
      <c r="CM93" s="179">
        <f t="shared" si="142"/>
        <v>352.2</v>
      </c>
      <c r="CN93" s="179">
        <f t="shared" si="142"/>
        <v>9777.4</v>
      </c>
      <c r="CO93" s="179">
        <f t="shared" si="142"/>
        <v>4698.3999999999996</v>
      </c>
      <c r="CP93" s="179">
        <f t="shared" si="142"/>
        <v>426.6</v>
      </c>
      <c r="CQ93" s="179">
        <f t="shared" si="142"/>
        <v>574.20000000000005</v>
      </c>
      <c r="CR93" s="179">
        <f t="shared" si="142"/>
        <v>73.3</v>
      </c>
      <c r="CS93" s="179">
        <f t="shared" si="142"/>
        <v>99.5</v>
      </c>
      <c r="CT93" s="179">
        <f t="shared" si="142"/>
        <v>90.6</v>
      </c>
      <c r="CU93" s="179">
        <f t="shared" ref="CU93:DZ93" si="143">CU18</f>
        <v>208.7</v>
      </c>
      <c r="CV93" s="179">
        <f t="shared" si="143"/>
        <v>9.1</v>
      </c>
      <c r="CW93" s="179">
        <f t="shared" si="143"/>
        <v>105.2</v>
      </c>
      <c r="CX93" s="179">
        <f t="shared" si="143"/>
        <v>231.2</v>
      </c>
      <c r="CY93" s="179">
        <f t="shared" si="143"/>
        <v>13.2</v>
      </c>
      <c r="CZ93" s="179">
        <f t="shared" si="143"/>
        <v>1003.3</v>
      </c>
      <c r="DA93" s="179">
        <f t="shared" si="143"/>
        <v>50.5</v>
      </c>
      <c r="DB93" s="179">
        <f t="shared" si="143"/>
        <v>91</v>
      </c>
      <c r="DC93" s="179">
        <f t="shared" si="143"/>
        <v>50.6</v>
      </c>
      <c r="DD93" s="179">
        <f t="shared" si="143"/>
        <v>109.8</v>
      </c>
      <c r="DE93" s="179">
        <f t="shared" si="143"/>
        <v>129.5</v>
      </c>
      <c r="DF93" s="179">
        <f t="shared" si="143"/>
        <v>11723.2</v>
      </c>
      <c r="DG93" s="179">
        <f t="shared" si="143"/>
        <v>37.6</v>
      </c>
      <c r="DH93" s="179">
        <f t="shared" si="143"/>
        <v>977.3</v>
      </c>
      <c r="DI93" s="179">
        <f t="shared" si="143"/>
        <v>1568.7</v>
      </c>
      <c r="DJ93" s="179">
        <f t="shared" si="143"/>
        <v>338.6</v>
      </c>
      <c r="DK93" s="179">
        <f t="shared" si="143"/>
        <v>196.6</v>
      </c>
      <c r="DL93" s="179">
        <f t="shared" si="143"/>
        <v>3187.1</v>
      </c>
      <c r="DM93" s="179">
        <f t="shared" si="143"/>
        <v>137.1</v>
      </c>
      <c r="DN93" s="179">
        <f t="shared" si="143"/>
        <v>851</v>
      </c>
      <c r="DO93" s="179">
        <f t="shared" si="143"/>
        <v>2012.2</v>
      </c>
      <c r="DP93" s="179">
        <f t="shared" si="143"/>
        <v>66.3</v>
      </c>
      <c r="DQ93" s="179">
        <f t="shared" si="143"/>
        <v>373.1</v>
      </c>
      <c r="DR93" s="179">
        <f t="shared" si="143"/>
        <v>982.1</v>
      </c>
      <c r="DS93" s="179">
        <f t="shared" si="143"/>
        <v>453.9</v>
      </c>
      <c r="DT93" s="179">
        <f t="shared" si="143"/>
        <v>152.19999999999999</v>
      </c>
      <c r="DU93" s="179">
        <f t="shared" si="143"/>
        <v>207.3</v>
      </c>
      <c r="DV93" s="179">
        <f t="shared" si="143"/>
        <v>92.1</v>
      </c>
      <c r="DW93" s="179">
        <f t="shared" si="143"/>
        <v>151.30000000000001</v>
      </c>
      <c r="DX93" s="179">
        <f t="shared" si="143"/>
        <v>56.7</v>
      </c>
      <c r="DY93" s="179">
        <f t="shared" si="143"/>
        <v>71.2</v>
      </c>
      <c r="DZ93" s="179">
        <f t="shared" si="143"/>
        <v>240.2</v>
      </c>
      <c r="EA93" s="179">
        <f t="shared" ref="EA93:FF93" si="144">EA18</f>
        <v>222.4</v>
      </c>
      <c r="EB93" s="179">
        <f t="shared" si="144"/>
        <v>314.8</v>
      </c>
      <c r="EC93" s="179">
        <f t="shared" si="144"/>
        <v>96.6</v>
      </c>
      <c r="ED93" s="179">
        <f t="shared" si="144"/>
        <v>103</v>
      </c>
      <c r="EE93" s="179">
        <f t="shared" si="144"/>
        <v>132.30000000000001</v>
      </c>
      <c r="EF93" s="179">
        <f t="shared" si="144"/>
        <v>963.2</v>
      </c>
      <c r="EG93" s="179">
        <f t="shared" si="144"/>
        <v>161.30000000000001</v>
      </c>
      <c r="EH93" s="179">
        <f t="shared" si="144"/>
        <v>130.69999999999999</v>
      </c>
      <c r="EI93" s="179">
        <f t="shared" si="144"/>
        <v>10751.4</v>
      </c>
      <c r="EJ93" s="179">
        <f t="shared" si="144"/>
        <v>5234</v>
      </c>
      <c r="EK93" s="179">
        <f t="shared" si="144"/>
        <v>254.2</v>
      </c>
      <c r="EL93" s="179">
        <f t="shared" si="144"/>
        <v>215.9</v>
      </c>
      <c r="EM93" s="179">
        <f t="shared" si="144"/>
        <v>208.5</v>
      </c>
      <c r="EN93" s="179">
        <f t="shared" si="144"/>
        <v>680</v>
      </c>
      <c r="EO93" s="179">
        <f t="shared" si="144"/>
        <v>138.19999999999999</v>
      </c>
      <c r="EP93" s="179">
        <f t="shared" si="144"/>
        <v>118</v>
      </c>
      <c r="EQ93" s="179">
        <f t="shared" si="144"/>
        <v>480.4</v>
      </c>
      <c r="ER93" s="179">
        <f t="shared" si="144"/>
        <v>87.7</v>
      </c>
      <c r="ES93" s="179">
        <f t="shared" si="144"/>
        <v>124.4</v>
      </c>
      <c r="ET93" s="179">
        <f t="shared" si="144"/>
        <v>153.1</v>
      </c>
      <c r="EU93" s="179">
        <f t="shared" si="144"/>
        <v>532.79999999999995</v>
      </c>
      <c r="EV93" s="179">
        <f t="shared" si="144"/>
        <v>40.299999999999997</v>
      </c>
      <c r="EW93" s="179">
        <f t="shared" si="144"/>
        <v>229.6</v>
      </c>
      <c r="EX93" s="179">
        <f t="shared" si="144"/>
        <v>92.2</v>
      </c>
      <c r="EY93" s="179">
        <f t="shared" si="144"/>
        <v>427.7</v>
      </c>
      <c r="EZ93" s="179">
        <f t="shared" si="144"/>
        <v>69.900000000000006</v>
      </c>
      <c r="FA93" s="179">
        <f t="shared" si="144"/>
        <v>1285.8</v>
      </c>
      <c r="FB93" s="179">
        <f t="shared" si="144"/>
        <v>214.1</v>
      </c>
      <c r="FC93" s="179">
        <f t="shared" si="144"/>
        <v>618.70000000000005</v>
      </c>
      <c r="FD93" s="179">
        <f t="shared" si="144"/>
        <v>228</v>
      </c>
      <c r="FE93" s="179">
        <f t="shared" si="144"/>
        <v>47.7</v>
      </c>
      <c r="FF93" s="179">
        <f t="shared" si="144"/>
        <v>102.8</v>
      </c>
      <c r="FG93" s="179">
        <f t="shared" ref="FG93:FX93" si="145">FG18</f>
        <v>52.6</v>
      </c>
      <c r="FH93" s="179">
        <f t="shared" si="145"/>
        <v>32.1</v>
      </c>
      <c r="FI93" s="179">
        <f t="shared" si="145"/>
        <v>1032.5</v>
      </c>
      <c r="FJ93" s="179">
        <f t="shared" si="145"/>
        <v>747.8</v>
      </c>
      <c r="FK93" s="179">
        <f t="shared" si="145"/>
        <v>1374.3</v>
      </c>
      <c r="FL93" s="179">
        <f t="shared" si="145"/>
        <v>2171.9</v>
      </c>
      <c r="FM93" s="179">
        <f t="shared" si="145"/>
        <v>1300.2</v>
      </c>
      <c r="FN93" s="179">
        <f t="shared" si="145"/>
        <v>15884.6</v>
      </c>
      <c r="FO93" s="179">
        <f t="shared" si="145"/>
        <v>578.4</v>
      </c>
      <c r="FP93" s="179">
        <f t="shared" si="145"/>
        <v>1343.2</v>
      </c>
      <c r="FQ93" s="179">
        <f t="shared" si="145"/>
        <v>354</v>
      </c>
      <c r="FR93" s="179">
        <f t="shared" si="145"/>
        <v>44.2</v>
      </c>
      <c r="FS93" s="179">
        <f t="shared" si="145"/>
        <v>45</v>
      </c>
      <c r="FT93" s="179">
        <f t="shared" si="145"/>
        <v>32.1</v>
      </c>
      <c r="FU93" s="179">
        <f t="shared" si="145"/>
        <v>485.3</v>
      </c>
      <c r="FV93" s="179">
        <f t="shared" si="145"/>
        <v>434.2</v>
      </c>
      <c r="FW93" s="179">
        <f t="shared" si="145"/>
        <v>81.7</v>
      </c>
      <c r="FX93" s="179">
        <f t="shared" si="145"/>
        <v>29.3</v>
      </c>
      <c r="FY93" s="12"/>
      <c r="FZ93" s="14"/>
      <c r="GA93" s="2"/>
      <c r="GB93" s="21"/>
      <c r="GC93" s="21"/>
      <c r="GD93" s="21"/>
      <c r="GE93" s="21"/>
      <c r="GF93" s="21"/>
      <c r="GG93" s="2"/>
      <c r="GH93" s="21"/>
      <c r="GI93" s="135"/>
      <c r="GJ93" s="135"/>
      <c r="GK93" s="113"/>
      <c r="GL93" s="113"/>
      <c r="GM93" s="113"/>
    </row>
    <row r="94" spans="1:198" x14ac:dyDescent="0.35">
      <c r="A94" s="112" t="s">
        <v>496</v>
      </c>
      <c r="B94" s="128" t="s">
        <v>667</v>
      </c>
      <c r="C94" s="179">
        <f>MAX(C92,C93)</f>
        <v>4792.3</v>
      </c>
      <c r="D94" s="179">
        <f t="shared" ref="D94:BO94" si="146">MAX(D92,D93)</f>
        <v>19193</v>
      </c>
      <c r="E94" s="179">
        <f t="shared" si="146"/>
        <v>4709.3</v>
      </c>
      <c r="F94" s="179">
        <f t="shared" si="146"/>
        <v>12549.4</v>
      </c>
      <c r="G94" s="179">
        <f t="shared" si="146"/>
        <v>812.2</v>
      </c>
      <c r="H94" s="179">
        <f t="shared" si="146"/>
        <v>438.2</v>
      </c>
      <c r="I94" s="179">
        <f t="shared" si="146"/>
        <v>6388</v>
      </c>
      <c r="J94" s="179">
        <f t="shared" si="146"/>
        <v>1579.5</v>
      </c>
      <c r="K94" s="179">
        <f t="shared" si="146"/>
        <v>152.1</v>
      </c>
      <c r="L94" s="179">
        <f t="shared" si="146"/>
        <v>1348.7</v>
      </c>
      <c r="M94" s="179">
        <f t="shared" si="146"/>
        <v>729.9</v>
      </c>
      <c r="N94" s="179">
        <f t="shared" si="146"/>
        <v>18867.900000000001</v>
      </c>
      <c r="O94" s="179">
        <f t="shared" si="146"/>
        <v>3029.6</v>
      </c>
      <c r="P94" s="179">
        <f t="shared" si="146"/>
        <v>163.6</v>
      </c>
      <c r="Q94" s="179">
        <f t="shared" si="146"/>
        <v>31548.1</v>
      </c>
      <c r="R94" s="179">
        <f t="shared" si="146"/>
        <v>3944.3</v>
      </c>
      <c r="S94" s="179">
        <f t="shared" si="146"/>
        <v>938.6</v>
      </c>
      <c r="T94" s="179">
        <f t="shared" si="146"/>
        <v>118.5</v>
      </c>
      <c r="U94" s="179">
        <f t="shared" si="146"/>
        <v>36.5</v>
      </c>
      <c r="V94" s="179">
        <f t="shared" si="146"/>
        <v>188.9</v>
      </c>
      <c r="W94" s="179">
        <f t="shared" si="146"/>
        <v>37.200000000000003</v>
      </c>
      <c r="X94" s="179">
        <f t="shared" si="146"/>
        <v>22.6</v>
      </c>
      <c r="Y94" s="179">
        <f t="shared" si="146"/>
        <v>735.2</v>
      </c>
      <c r="Z94" s="179">
        <f t="shared" si="146"/>
        <v>90.1</v>
      </c>
      <c r="AA94" s="179">
        <f t="shared" si="146"/>
        <v>11330.4</v>
      </c>
      <c r="AB94" s="179">
        <f t="shared" si="146"/>
        <v>7389</v>
      </c>
      <c r="AC94" s="179">
        <f t="shared" si="146"/>
        <v>311.89999999999998</v>
      </c>
      <c r="AD94" s="179">
        <f t="shared" si="146"/>
        <v>559.29999999999995</v>
      </c>
      <c r="AE94" s="179">
        <f t="shared" si="146"/>
        <v>67.7</v>
      </c>
      <c r="AF94" s="179">
        <f t="shared" si="146"/>
        <v>89.6</v>
      </c>
      <c r="AG94" s="179">
        <f t="shared" si="146"/>
        <v>188.1</v>
      </c>
      <c r="AH94" s="179">
        <f t="shared" si="146"/>
        <v>624.1</v>
      </c>
      <c r="AI94" s="179">
        <f t="shared" si="146"/>
        <v>234.2</v>
      </c>
      <c r="AJ94" s="179">
        <f t="shared" si="146"/>
        <v>153.69999999999999</v>
      </c>
      <c r="AK94" s="179">
        <f t="shared" si="146"/>
        <v>148.5</v>
      </c>
      <c r="AL94" s="179">
        <f t="shared" si="146"/>
        <v>237.9</v>
      </c>
      <c r="AM94" s="179">
        <f t="shared" si="146"/>
        <v>201</v>
      </c>
      <c r="AN94" s="179">
        <f t="shared" si="146"/>
        <v>139.6</v>
      </c>
      <c r="AO94" s="179">
        <f t="shared" si="146"/>
        <v>2493.1</v>
      </c>
      <c r="AP94" s="179">
        <f t="shared" si="146"/>
        <v>52878.5</v>
      </c>
      <c r="AQ94" s="179">
        <f t="shared" si="146"/>
        <v>151.5</v>
      </c>
      <c r="AR94" s="179">
        <f t="shared" si="146"/>
        <v>10739.2</v>
      </c>
      <c r="AS94" s="179">
        <f t="shared" si="146"/>
        <v>2678</v>
      </c>
      <c r="AT94" s="179">
        <f t="shared" si="146"/>
        <v>605.20000000000005</v>
      </c>
      <c r="AU94" s="179">
        <f t="shared" si="146"/>
        <v>108.3</v>
      </c>
      <c r="AV94" s="179">
        <f t="shared" si="146"/>
        <v>187.1</v>
      </c>
      <c r="AW94" s="179">
        <f t="shared" si="146"/>
        <v>88.3</v>
      </c>
      <c r="AX94" s="179">
        <f t="shared" si="146"/>
        <v>44.4</v>
      </c>
      <c r="AY94" s="179">
        <f t="shared" si="146"/>
        <v>210.6</v>
      </c>
      <c r="AZ94" s="179">
        <f t="shared" si="146"/>
        <v>8114.5</v>
      </c>
      <c r="BA94" s="179">
        <f t="shared" si="146"/>
        <v>4395.8</v>
      </c>
      <c r="BB94" s="179">
        <f t="shared" si="146"/>
        <v>3664.6</v>
      </c>
      <c r="BC94" s="179">
        <f t="shared" si="146"/>
        <v>14233.5</v>
      </c>
      <c r="BD94" s="179">
        <f t="shared" si="146"/>
        <v>795.2</v>
      </c>
      <c r="BE94" s="179">
        <f t="shared" si="146"/>
        <v>415.3</v>
      </c>
      <c r="BF94" s="179">
        <f t="shared" si="146"/>
        <v>5915.8</v>
      </c>
      <c r="BG94" s="179">
        <f t="shared" si="146"/>
        <v>551.29999999999995</v>
      </c>
      <c r="BH94" s="179">
        <f t="shared" si="146"/>
        <v>170.4</v>
      </c>
      <c r="BI94" s="179">
        <f t="shared" si="146"/>
        <v>190.9</v>
      </c>
      <c r="BJ94" s="179">
        <f t="shared" si="146"/>
        <v>1101</v>
      </c>
      <c r="BK94" s="179">
        <f t="shared" si="146"/>
        <v>14155.7</v>
      </c>
      <c r="BL94" s="179">
        <f t="shared" si="146"/>
        <v>55.7</v>
      </c>
      <c r="BM94" s="179">
        <f t="shared" si="146"/>
        <v>229</v>
      </c>
      <c r="BN94" s="179">
        <f t="shared" si="146"/>
        <v>1807.7</v>
      </c>
      <c r="BO94" s="179">
        <f t="shared" si="146"/>
        <v>683.1</v>
      </c>
      <c r="BP94" s="179">
        <f t="shared" ref="BP94:EA94" si="147">MAX(BP92,BP93)</f>
        <v>87.6</v>
      </c>
      <c r="BQ94" s="179">
        <f t="shared" si="147"/>
        <v>2928.7</v>
      </c>
      <c r="BR94" s="179">
        <f t="shared" si="147"/>
        <v>2231.5</v>
      </c>
      <c r="BS94" s="179">
        <f t="shared" si="147"/>
        <v>772.3</v>
      </c>
      <c r="BT94" s="179">
        <f t="shared" si="147"/>
        <v>162.69999999999999</v>
      </c>
      <c r="BU94" s="179">
        <f t="shared" si="147"/>
        <v>166.7</v>
      </c>
      <c r="BV94" s="179">
        <f t="shared" si="147"/>
        <v>413.7</v>
      </c>
      <c r="BW94" s="179">
        <f t="shared" si="147"/>
        <v>715</v>
      </c>
      <c r="BX94" s="179">
        <f t="shared" si="147"/>
        <v>22.5</v>
      </c>
      <c r="BY94" s="179">
        <f t="shared" si="147"/>
        <v>343.9</v>
      </c>
      <c r="BZ94" s="179">
        <f t="shared" si="147"/>
        <v>163.6</v>
      </c>
      <c r="CA94" s="179">
        <f t="shared" si="147"/>
        <v>45.4</v>
      </c>
      <c r="CB94" s="179">
        <f t="shared" si="147"/>
        <v>22526.7</v>
      </c>
      <c r="CC94" s="179">
        <f t="shared" si="147"/>
        <v>121.6</v>
      </c>
      <c r="CD94" s="179">
        <f t="shared" si="147"/>
        <v>12.2</v>
      </c>
      <c r="CE94" s="179">
        <f t="shared" si="147"/>
        <v>73.8</v>
      </c>
      <c r="CF94" s="179">
        <f t="shared" si="147"/>
        <v>50</v>
      </c>
      <c r="CG94" s="179">
        <f t="shared" si="147"/>
        <v>86.8</v>
      </c>
      <c r="CH94" s="179">
        <f t="shared" si="147"/>
        <v>68</v>
      </c>
      <c r="CI94" s="179">
        <f t="shared" si="147"/>
        <v>430.8</v>
      </c>
      <c r="CJ94" s="179">
        <f t="shared" si="147"/>
        <v>511.5</v>
      </c>
      <c r="CK94" s="179">
        <f t="shared" si="147"/>
        <v>1796.8</v>
      </c>
      <c r="CL94" s="179">
        <f t="shared" si="147"/>
        <v>493.5</v>
      </c>
      <c r="CM94" s="179">
        <f t="shared" si="147"/>
        <v>352.2</v>
      </c>
      <c r="CN94" s="179">
        <f t="shared" si="147"/>
        <v>9777.4</v>
      </c>
      <c r="CO94" s="179">
        <f t="shared" si="147"/>
        <v>4698.3999999999996</v>
      </c>
      <c r="CP94" s="179">
        <f t="shared" si="147"/>
        <v>426.6</v>
      </c>
      <c r="CQ94" s="179">
        <f t="shared" si="147"/>
        <v>574.20000000000005</v>
      </c>
      <c r="CR94" s="179">
        <f t="shared" si="147"/>
        <v>73.3</v>
      </c>
      <c r="CS94" s="179">
        <f t="shared" si="147"/>
        <v>99.5</v>
      </c>
      <c r="CT94" s="179">
        <f t="shared" si="147"/>
        <v>90.6</v>
      </c>
      <c r="CU94" s="179">
        <f t="shared" si="147"/>
        <v>208.7</v>
      </c>
      <c r="CV94" s="179">
        <f t="shared" si="147"/>
        <v>9.1</v>
      </c>
      <c r="CW94" s="179">
        <f t="shared" si="147"/>
        <v>105.2</v>
      </c>
      <c r="CX94" s="179">
        <f t="shared" si="147"/>
        <v>231.2</v>
      </c>
      <c r="CY94" s="179">
        <f t="shared" si="147"/>
        <v>13.2</v>
      </c>
      <c r="CZ94" s="179">
        <f t="shared" si="147"/>
        <v>1003.3</v>
      </c>
      <c r="DA94" s="179">
        <f t="shared" si="147"/>
        <v>50.5</v>
      </c>
      <c r="DB94" s="179">
        <f t="shared" si="147"/>
        <v>91</v>
      </c>
      <c r="DC94" s="179">
        <f t="shared" si="147"/>
        <v>50.6</v>
      </c>
      <c r="DD94" s="179">
        <f t="shared" si="147"/>
        <v>109.8</v>
      </c>
      <c r="DE94" s="179">
        <f t="shared" si="147"/>
        <v>129.5</v>
      </c>
      <c r="DF94" s="179">
        <f t="shared" si="147"/>
        <v>11723.2</v>
      </c>
      <c r="DG94" s="179">
        <f t="shared" si="147"/>
        <v>37.6</v>
      </c>
      <c r="DH94" s="179">
        <f t="shared" si="147"/>
        <v>977.3</v>
      </c>
      <c r="DI94" s="179">
        <f t="shared" si="147"/>
        <v>1568.7</v>
      </c>
      <c r="DJ94" s="179">
        <f t="shared" si="147"/>
        <v>338.6</v>
      </c>
      <c r="DK94" s="179">
        <f t="shared" si="147"/>
        <v>196.6</v>
      </c>
      <c r="DL94" s="179">
        <f t="shared" si="147"/>
        <v>3187.1</v>
      </c>
      <c r="DM94" s="179">
        <f t="shared" si="147"/>
        <v>137.1</v>
      </c>
      <c r="DN94" s="179">
        <f t="shared" si="147"/>
        <v>851</v>
      </c>
      <c r="DO94" s="179">
        <f t="shared" si="147"/>
        <v>2012.2</v>
      </c>
      <c r="DP94" s="179">
        <f t="shared" si="147"/>
        <v>66.3</v>
      </c>
      <c r="DQ94" s="179">
        <f t="shared" si="147"/>
        <v>373.1</v>
      </c>
      <c r="DR94" s="179">
        <f t="shared" si="147"/>
        <v>982.1</v>
      </c>
      <c r="DS94" s="179">
        <f t="shared" si="147"/>
        <v>453.9</v>
      </c>
      <c r="DT94" s="179">
        <f t="shared" si="147"/>
        <v>152.19999999999999</v>
      </c>
      <c r="DU94" s="179">
        <f t="shared" si="147"/>
        <v>207.3</v>
      </c>
      <c r="DV94" s="179">
        <f t="shared" si="147"/>
        <v>92.1</v>
      </c>
      <c r="DW94" s="179">
        <f t="shared" si="147"/>
        <v>151.30000000000001</v>
      </c>
      <c r="DX94" s="179">
        <f t="shared" si="147"/>
        <v>56.7</v>
      </c>
      <c r="DY94" s="179">
        <f t="shared" si="147"/>
        <v>71.2</v>
      </c>
      <c r="DZ94" s="179">
        <f t="shared" si="147"/>
        <v>240.2</v>
      </c>
      <c r="EA94" s="179">
        <f t="shared" si="147"/>
        <v>222.4</v>
      </c>
      <c r="EB94" s="179">
        <f t="shared" ref="EB94:FX94" si="148">MAX(EB92,EB93)</f>
        <v>314.8</v>
      </c>
      <c r="EC94" s="179">
        <f t="shared" si="148"/>
        <v>96.6</v>
      </c>
      <c r="ED94" s="179">
        <f t="shared" si="148"/>
        <v>103</v>
      </c>
      <c r="EE94" s="179">
        <f t="shared" si="148"/>
        <v>132.30000000000001</v>
      </c>
      <c r="EF94" s="179">
        <f t="shared" si="148"/>
        <v>963.2</v>
      </c>
      <c r="EG94" s="179">
        <f t="shared" si="148"/>
        <v>161.30000000000001</v>
      </c>
      <c r="EH94" s="179">
        <f t="shared" si="148"/>
        <v>130.69999999999999</v>
      </c>
      <c r="EI94" s="179">
        <f t="shared" si="148"/>
        <v>10751.4</v>
      </c>
      <c r="EJ94" s="179">
        <f t="shared" si="148"/>
        <v>5234</v>
      </c>
      <c r="EK94" s="179">
        <f t="shared" si="148"/>
        <v>254.2</v>
      </c>
      <c r="EL94" s="179">
        <f t="shared" si="148"/>
        <v>215.9</v>
      </c>
      <c r="EM94" s="179">
        <f t="shared" si="148"/>
        <v>208.5</v>
      </c>
      <c r="EN94" s="179">
        <f t="shared" si="148"/>
        <v>680</v>
      </c>
      <c r="EO94" s="179">
        <f t="shared" si="148"/>
        <v>138.19999999999999</v>
      </c>
      <c r="EP94" s="179">
        <f t="shared" si="148"/>
        <v>118</v>
      </c>
      <c r="EQ94" s="179">
        <f t="shared" si="148"/>
        <v>480.4</v>
      </c>
      <c r="ER94" s="179">
        <f t="shared" si="148"/>
        <v>87.7</v>
      </c>
      <c r="ES94" s="179">
        <f t="shared" si="148"/>
        <v>124.4</v>
      </c>
      <c r="ET94" s="179">
        <f t="shared" si="148"/>
        <v>153.1</v>
      </c>
      <c r="EU94" s="179">
        <f t="shared" si="148"/>
        <v>532.79999999999995</v>
      </c>
      <c r="EV94" s="179">
        <f t="shared" si="148"/>
        <v>40.299999999999997</v>
      </c>
      <c r="EW94" s="179">
        <f t="shared" si="148"/>
        <v>229.6</v>
      </c>
      <c r="EX94" s="179">
        <f t="shared" si="148"/>
        <v>92.2</v>
      </c>
      <c r="EY94" s="179">
        <f t="shared" si="148"/>
        <v>427.7</v>
      </c>
      <c r="EZ94" s="179">
        <f t="shared" si="148"/>
        <v>69.900000000000006</v>
      </c>
      <c r="FA94" s="179">
        <f t="shared" si="148"/>
        <v>1285.8</v>
      </c>
      <c r="FB94" s="179">
        <f t="shared" si="148"/>
        <v>214.1</v>
      </c>
      <c r="FC94" s="179">
        <f t="shared" si="148"/>
        <v>618.70000000000005</v>
      </c>
      <c r="FD94" s="179">
        <f t="shared" si="148"/>
        <v>228</v>
      </c>
      <c r="FE94" s="179">
        <f t="shared" si="148"/>
        <v>47.7</v>
      </c>
      <c r="FF94" s="179">
        <f t="shared" si="148"/>
        <v>102.8</v>
      </c>
      <c r="FG94" s="179">
        <f t="shared" si="148"/>
        <v>52.6</v>
      </c>
      <c r="FH94" s="179">
        <f t="shared" si="148"/>
        <v>32.1</v>
      </c>
      <c r="FI94" s="179">
        <f t="shared" si="148"/>
        <v>1032.5</v>
      </c>
      <c r="FJ94" s="179">
        <f t="shared" si="148"/>
        <v>747.8</v>
      </c>
      <c r="FK94" s="179">
        <f t="shared" si="148"/>
        <v>1374.3</v>
      </c>
      <c r="FL94" s="179">
        <f t="shared" si="148"/>
        <v>2171.9</v>
      </c>
      <c r="FM94" s="179">
        <f t="shared" si="148"/>
        <v>1300.2</v>
      </c>
      <c r="FN94" s="179">
        <f t="shared" si="148"/>
        <v>15884.6</v>
      </c>
      <c r="FO94" s="179">
        <f t="shared" si="148"/>
        <v>578.4</v>
      </c>
      <c r="FP94" s="179">
        <f t="shared" si="148"/>
        <v>1343.2</v>
      </c>
      <c r="FQ94" s="179">
        <f t="shared" si="148"/>
        <v>354</v>
      </c>
      <c r="FR94" s="179">
        <f t="shared" si="148"/>
        <v>44.2</v>
      </c>
      <c r="FS94" s="179">
        <f t="shared" si="148"/>
        <v>45</v>
      </c>
      <c r="FT94" s="179">
        <f t="shared" si="148"/>
        <v>32.1</v>
      </c>
      <c r="FU94" s="179">
        <f t="shared" si="148"/>
        <v>485.3</v>
      </c>
      <c r="FV94" s="179">
        <f t="shared" si="148"/>
        <v>434.2</v>
      </c>
      <c r="FW94" s="179">
        <f t="shared" si="148"/>
        <v>81.7</v>
      </c>
      <c r="FX94" s="179">
        <f t="shared" si="148"/>
        <v>29.3</v>
      </c>
      <c r="FY94" s="2"/>
      <c r="FZ94" s="14">
        <f>SUM(C94:FX94)</f>
        <v>387430.89999999997</v>
      </c>
      <c r="GA94" s="59">
        <v>387430.89999999997</v>
      </c>
      <c r="GB94" s="14">
        <f>FZ94-GA94</f>
        <v>0</v>
      </c>
      <c r="GC94" s="14"/>
      <c r="GD94" s="14"/>
      <c r="GE94" s="14"/>
      <c r="GF94" s="14"/>
      <c r="GG94" s="2"/>
      <c r="GH94" s="26"/>
      <c r="GI94" s="138"/>
      <c r="GJ94" s="138"/>
      <c r="GK94" s="138"/>
      <c r="GL94" s="138"/>
      <c r="GM94" s="138"/>
    </row>
    <row r="95" spans="1:198" x14ac:dyDescent="0.35">
      <c r="A95" s="112" t="s">
        <v>497</v>
      </c>
      <c r="B95" s="113" t="s">
        <v>723</v>
      </c>
      <c r="C95" s="31">
        <f>C84*0.25</f>
        <v>2172.9499999999998</v>
      </c>
      <c r="D95" s="31">
        <f t="shared" ref="D95:BO95" si="149">D84*0.25</f>
        <v>2172.9499999999998</v>
      </c>
      <c r="E95" s="31">
        <f t="shared" si="149"/>
        <v>2172.9499999999998</v>
      </c>
      <c r="F95" s="31">
        <f t="shared" si="149"/>
        <v>2172.9499999999998</v>
      </c>
      <c r="G95" s="31">
        <f t="shared" si="149"/>
        <v>2172.9499999999998</v>
      </c>
      <c r="H95" s="31">
        <f t="shared" si="149"/>
        <v>2172.9499999999998</v>
      </c>
      <c r="I95" s="31">
        <f t="shared" si="149"/>
        <v>2172.9499999999998</v>
      </c>
      <c r="J95" s="31">
        <f t="shared" si="149"/>
        <v>2172.9499999999998</v>
      </c>
      <c r="K95" s="31">
        <f t="shared" si="149"/>
        <v>2172.9499999999998</v>
      </c>
      <c r="L95" s="31">
        <f t="shared" si="149"/>
        <v>2172.9499999999998</v>
      </c>
      <c r="M95" s="31">
        <f t="shared" si="149"/>
        <v>2172.9499999999998</v>
      </c>
      <c r="N95" s="31">
        <f t="shared" si="149"/>
        <v>2172.9499999999998</v>
      </c>
      <c r="O95" s="31">
        <f t="shared" si="149"/>
        <v>2172.9499999999998</v>
      </c>
      <c r="P95" s="31">
        <f t="shared" si="149"/>
        <v>2172.9499999999998</v>
      </c>
      <c r="Q95" s="31">
        <f t="shared" si="149"/>
        <v>2172.9499999999998</v>
      </c>
      <c r="R95" s="31">
        <f t="shared" si="149"/>
        <v>2172.9499999999998</v>
      </c>
      <c r="S95" s="31">
        <f t="shared" si="149"/>
        <v>2172.9499999999998</v>
      </c>
      <c r="T95" s="31">
        <f t="shared" si="149"/>
        <v>2172.9499999999998</v>
      </c>
      <c r="U95" s="31">
        <f t="shared" si="149"/>
        <v>2172.9499999999998</v>
      </c>
      <c r="V95" s="31">
        <f t="shared" si="149"/>
        <v>2172.9499999999998</v>
      </c>
      <c r="W95" s="31">
        <f t="shared" si="149"/>
        <v>2172.9499999999998</v>
      </c>
      <c r="X95" s="31">
        <f t="shared" si="149"/>
        <v>2172.9499999999998</v>
      </c>
      <c r="Y95" s="31">
        <f t="shared" si="149"/>
        <v>2172.9499999999998</v>
      </c>
      <c r="Z95" s="31">
        <f t="shared" si="149"/>
        <v>2172.9499999999998</v>
      </c>
      <c r="AA95" s="31">
        <f t="shared" si="149"/>
        <v>2172.9499999999998</v>
      </c>
      <c r="AB95" s="31">
        <f t="shared" si="149"/>
        <v>2172.9499999999998</v>
      </c>
      <c r="AC95" s="31">
        <f t="shared" si="149"/>
        <v>2172.9499999999998</v>
      </c>
      <c r="AD95" s="31">
        <f t="shared" si="149"/>
        <v>2172.9499999999998</v>
      </c>
      <c r="AE95" s="31">
        <f t="shared" si="149"/>
        <v>2172.9499999999998</v>
      </c>
      <c r="AF95" s="31">
        <f t="shared" si="149"/>
        <v>2172.9499999999998</v>
      </c>
      <c r="AG95" s="31">
        <f t="shared" si="149"/>
        <v>2172.9499999999998</v>
      </c>
      <c r="AH95" s="31">
        <f t="shared" si="149"/>
        <v>2172.9499999999998</v>
      </c>
      <c r="AI95" s="31">
        <f t="shared" si="149"/>
        <v>2172.9499999999998</v>
      </c>
      <c r="AJ95" s="31">
        <f t="shared" si="149"/>
        <v>2172.9499999999998</v>
      </c>
      <c r="AK95" s="31">
        <f t="shared" si="149"/>
        <v>2172.9499999999998</v>
      </c>
      <c r="AL95" s="31">
        <f t="shared" si="149"/>
        <v>2172.9499999999998</v>
      </c>
      <c r="AM95" s="31">
        <f t="shared" si="149"/>
        <v>2172.9499999999998</v>
      </c>
      <c r="AN95" s="31">
        <f t="shared" si="149"/>
        <v>2172.9499999999998</v>
      </c>
      <c r="AO95" s="31">
        <f t="shared" si="149"/>
        <v>2172.9499999999998</v>
      </c>
      <c r="AP95" s="31">
        <f t="shared" si="149"/>
        <v>2172.9499999999998</v>
      </c>
      <c r="AQ95" s="31">
        <f t="shared" si="149"/>
        <v>2172.9499999999998</v>
      </c>
      <c r="AR95" s="31">
        <f t="shared" si="149"/>
        <v>2172.9499999999998</v>
      </c>
      <c r="AS95" s="31">
        <f t="shared" si="149"/>
        <v>2172.9499999999998</v>
      </c>
      <c r="AT95" s="31">
        <f t="shared" si="149"/>
        <v>2172.9499999999998</v>
      </c>
      <c r="AU95" s="31">
        <f t="shared" si="149"/>
        <v>2172.9499999999998</v>
      </c>
      <c r="AV95" s="31">
        <f t="shared" si="149"/>
        <v>2172.9499999999998</v>
      </c>
      <c r="AW95" s="31">
        <f t="shared" si="149"/>
        <v>2172.9499999999998</v>
      </c>
      <c r="AX95" s="31">
        <f t="shared" si="149"/>
        <v>2172.9499999999998</v>
      </c>
      <c r="AY95" s="31">
        <f t="shared" si="149"/>
        <v>2172.9499999999998</v>
      </c>
      <c r="AZ95" s="31">
        <f t="shared" si="149"/>
        <v>2172.9499999999998</v>
      </c>
      <c r="BA95" s="31">
        <f t="shared" si="149"/>
        <v>2172.9499999999998</v>
      </c>
      <c r="BB95" s="31">
        <f t="shared" si="149"/>
        <v>2172.9499999999998</v>
      </c>
      <c r="BC95" s="31">
        <f t="shared" si="149"/>
        <v>2172.9499999999998</v>
      </c>
      <c r="BD95" s="31">
        <f t="shared" si="149"/>
        <v>2172.9499999999998</v>
      </c>
      <c r="BE95" s="31">
        <f t="shared" si="149"/>
        <v>2172.9499999999998</v>
      </c>
      <c r="BF95" s="31">
        <f t="shared" si="149"/>
        <v>2172.9499999999998</v>
      </c>
      <c r="BG95" s="31">
        <f t="shared" si="149"/>
        <v>2172.9499999999998</v>
      </c>
      <c r="BH95" s="31">
        <f t="shared" si="149"/>
        <v>2172.9499999999998</v>
      </c>
      <c r="BI95" s="31">
        <f t="shared" si="149"/>
        <v>2172.9499999999998</v>
      </c>
      <c r="BJ95" s="31">
        <f t="shared" si="149"/>
        <v>2172.9499999999998</v>
      </c>
      <c r="BK95" s="31">
        <f t="shared" si="149"/>
        <v>2172.9499999999998</v>
      </c>
      <c r="BL95" s="31">
        <f t="shared" si="149"/>
        <v>2172.9499999999998</v>
      </c>
      <c r="BM95" s="31">
        <f t="shared" si="149"/>
        <v>2172.9499999999998</v>
      </c>
      <c r="BN95" s="31">
        <f t="shared" si="149"/>
        <v>2172.9499999999998</v>
      </c>
      <c r="BO95" s="31">
        <f t="shared" si="149"/>
        <v>2172.9499999999998</v>
      </c>
      <c r="BP95" s="31">
        <f t="shared" ref="BP95:EA95" si="150">BP84*0.25</f>
        <v>2172.9499999999998</v>
      </c>
      <c r="BQ95" s="31">
        <f t="shared" si="150"/>
        <v>2172.9499999999998</v>
      </c>
      <c r="BR95" s="31">
        <f t="shared" si="150"/>
        <v>2172.9499999999998</v>
      </c>
      <c r="BS95" s="31">
        <f t="shared" si="150"/>
        <v>2172.9499999999998</v>
      </c>
      <c r="BT95" s="31">
        <f t="shared" si="150"/>
        <v>2172.9499999999998</v>
      </c>
      <c r="BU95" s="31">
        <f t="shared" si="150"/>
        <v>2172.9499999999998</v>
      </c>
      <c r="BV95" s="31">
        <f t="shared" si="150"/>
        <v>2172.9499999999998</v>
      </c>
      <c r="BW95" s="31">
        <f t="shared" si="150"/>
        <v>2172.9499999999998</v>
      </c>
      <c r="BX95" s="31">
        <f t="shared" si="150"/>
        <v>2172.9499999999998</v>
      </c>
      <c r="BY95" s="31">
        <f t="shared" si="150"/>
        <v>2172.9499999999998</v>
      </c>
      <c r="BZ95" s="31">
        <f t="shared" si="150"/>
        <v>2172.9499999999998</v>
      </c>
      <c r="CA95" s="31">
        <f t="shared" si="150"/>
        <v>2172.9499999999998</v>
      </c>
      <c r="CB95" s="31">
        <f t="shared" si="150"/>
        <v>2172.9499999999998</v>
      </c>
      <c r="CC95" s="31">
        <f t="shared" si="150"/>
        <v>2172.9499999999998</v>
      </c>
      <c r="CD95" s="31">
        <f t="shared" si="150"/>
        <v>2172.9499999999998</v>
      </c>
      <c r="CE95" s="31">
        <f t="shared" si="150"/>
        <v>2172.9499999999998</v>
      </c>
      <c r="CF95" s="31">
        <f t="shared" si="150"/>
        <v>2172.9499999999998</v>
      </c>
      <c r="CG95" s="31">
        <f t="shared" si="150"/>
        <v>2172.9499999999998</v>
      </c>
      <c r="CH95" s="31">
        <f t="shared" si="150"/>
        <v>2172.9499999999998</v>
      </c>
      <c r="CI95" s="31">
        <f t="shared" si="150"/>
        <v>2172.9499999999998</v>
      </c>
      <c r="CJ95" s="31">
        <f t="shared" si="150"/>
        <v>2172.9499999999998</v>
      </c>
      <c r="CK95" s="31">
        <f t="shared" si="150"/>
        <v>2172.9499999999998</v>
      </c>
      <c r="CL95" s="31">
        <f t="shared" si="150"/>
        <v>2172.9499999999998</v>
      </c>
      <c r="CM95" s="31">
        <f t="shared" si="150"/>
        <v>2172.9499999999998</v>
      </c>
      <c r="CN95" s="31">
        <f t="shared" si="150"/>
        <v>2172.9499999999998</v>
      </c>
      <c r="CO95" s="31">
        <f t="shared" si="150"/>
        <v>2172.9499999999998</v>
      </c>
      <c r="CP95" s="31">
        <f t="shared" si="150"/>
        <v>2172.9499999999998</v>
      </c>
      <c r="CQ95" s="31">
        <f t="shared" si="150"/>
        <v>2172.9499999999998</v>
      </c>
      <c r="CR95" s="31">
        <f t="shared" si="150"/>
        <v>2172.9499999999998</v>
      </c>
      <c r="CS95" s="31">
        <f t="shared" si="150"/>
        <v>2172.9499999999998</v>
      </c>
      <c r="CT95" s="31">
        <f t="shared" si="150"/>
        <v>2172.9499999999998</v>
      </c>
      <c r="CU95" s="31">
        <f t="shared" si="150"/>
        <v>2172.9499999999998</v>
      </c>
      <c r="CV95" s="31">
        <f t="shared" si="150"/>
        <v>2172.9499999999998</v>
      </c>
      <c r="CW95" s="31">
        <f t="shared" si="150"/>
        <v>2172.9499999999998</v>
      </c>
      <c r="CX95" s="31">
        <f t="shared" si="150"/>
        <v>2172.9499999999998</v>
      </c>
      <c r="CY95" s="31">
        <f t="shared" si="150"/>
        <v>2172.9499999999998</v>
      </c>
      <c r="CZ95" s="31">
        <f t="shared" si="150"/>
        <v>2172.9499999999998</v>
      </c>
      <c r="DA95" s="31">
        <f t="shared" si="150"/>
        <v>2172.9499999999998</v>
      </c>
      <c r="DB95" s="31">
        <f t="shared" si="150"/>
        <v>2172.9499999999998</v>
      </c>
      <c r="DC95" s="31">
        <f t="shared" si="150"/>
        <v>2172.9499999999998</v>
      </c>
      <c r="DD95" s="31">
        <f t="shared" si="150"/>
        <v>2172.9499999999998</v>
      </c>
      <c r="DE95" s="31">
        <f t="shared" si="150"/>
        <v>2172.9499999999998</v>
      </c>
      <c r="DF95" s="31">
        <f t="shared" si="150"/>
        <v>2172.9499999999998</v>
      </c>
      <c r="DG95" s="31">
        <f t="shared" si="150"/>
        <v>2172.9499999999998</v>
      </c>
      <c r="DH95" s="31">
        <f t="shared" si="150"/>
        <v>2172.9499999999998</v>
      </c>
      <c r="DI95" s="31">
        <f t="shared" si="150"/>
        <v>2172.9499999999998</v>
      </c>
      <c r="DJ95" s="31">
        <f t="shared" si="150"/>
        <v>2172.9499999999998</v>
      </c>
      <c r="DK95" s="31">
        <f t="shared" si="150"/>
        <v>2172.9499999999998</v>
      </c>
      <c r="DL95" s="31">
        <f t="shared" si="150"/>
        <v>2172.9499999999998</v>
      </c>
      <c r="DM95" s="31">
        <f t="shared" si="150"/>
        <v>2172.9499999999998</v>
      </c>
      <c r="DN95" s="31">
        <f t="shared" si="150"/>
        <v>2172.9499999999998</v>
      </c>
      <c r="DO95" s="31">
        <f t="shared" si="150"/>
        <v>2172.9499999999998</v>
      </c>
      <c r="DP95" s="31">
        <f t="shared" si="150"/>
        <v>2172.9499999999998</v>
      </c>
      <c r="DQ95" s="31">
        <f t="shared" si="150"/>
        <v>2172.9499999999998</v>
      </c>
      <c r="DR95" s="31">
        <f t="shared" si="150"/>
        <v>2172.9499999999998</v>
      </c>
      <c r="DS95" s="31">
        <f t="shared" si="150"/>
        <v>2172.9499999999998</v>
      </c>
      <c r="DT95" s="31">
        <f t="shared" si="150"/>
        <v>2172.9499999999998</v>
      </c>
      <c r="DU95" s="31">
        <f t="shared" si="150"/>
        <v>2172.9499999999998</v>
      </c>
      <c r="DV95" s="31">
        <f t="shared" si="150"/>
        <v>2172.9499999999998</v>
      </c>
      <c r="DW95" s="31">
        <f t="shared" si="150"/>
        <v>2172.9499999999998</v>
      </c>
      <c r="DX95" s="31">
        <f t="shared" si="150"/>
        <v>2172.9499999999998</v>
      </c>
      <c r="DY95" s="31">
        <f t="shared" si="150"/>
        <v>2172.9499999999998</v>
      </c>
      <c r="DZ95" s="31">
        <f t="shared" si="150"/>
        <v>2172.9499999999998</v>
      </c>
      <c r="EA95" s="31">
        <f t="shared" si="150"/>
        <v>2172.9499999999998</v>
      </c>
      <c r="EB95" s="31">
        <f t="shared" ref="EB95:FX95" si="151">EB84*0.25</f>
        <v>2172.9499999999998</v>
      </c>
      <c r="EC95" s="31">
        <f t="shared" si="151"/>
        <v>2172.9499999999998</v>
      </c>
      <c r="ED95" s="31">
        <f t="shared" si="151"/>
        <v>2172.9499999999998</v>
      </c>
      <c r="EE95" s="31">
        <f t="shared" si="151"/>
        <v>2172.9499999999998</v>
      </c>
      <c r="EF95" s="31">
        <f t="shared" si="151"/>
        <v>2172.9499999999998</v>
      </c>
      <c r="EG95" s="31">
        <f t="shared" si="151"/>
        <v>2172.9499999999998</v>
      </c>
      <c r="EH95" s="31">
        <f t="shared" si="151"/>
        <v>2172.9499999999998</v>
      </c>
      <c r="EI95" s="31">
        <f t="shared" si="151"/>
        <v>2172.9499999999998</v>
      </c>
      <c r="EJ95" s="31">
        <f t="shared" si="151"/>
        <v>2172.9499999999998</v>
      </c>
      <c r="EK95" s="31">
        <f t="shared" si="151"/>
        <v>2172.9499999999998</v>
      </c>
      <c r="EL95" s="31">
        <f t="shared" si="151"/>
        <v>2172.9499999999998</v>
      </c>
      <c r="EM95" s="31">
        <f t="shared" si="151"/>
        <v>2172.9499999999998</v>
      </c>
      <c r="EN95" s="31">
        <f t="shared" si="151"/>
        <v>2172.9499999999998</v>
      </c>
      <c r="EO95" s="31">
        <f t="shared" si="151"/>
        <v>2172.9499999999998</v>
      </c>
      <c r="EP95" s="31">
        <f t="shared" si="151"/>
        <v>2172.9499999999998</v>
      </c>
      <c r="EQ95" s="31">
        <f t="shared" si="151"/>
        <v>2172.9499999999998</v>
      </c>
      <c r="ER95" s="31">
        <f t="shared" si="151"/>
        <v>2172.9499999999998</v>
      </c>
      <c r="ES95" s="31">
        <f t="shared" si="151"/>
        <v>2172.9499999999998</v>
      </c>
      <c r="ET95" s="31">
        <f t="shared" si="151"/>
        <v>2172.9499999999998</v>
      </c>
      <c r="EU95" s="31">
        <f t="shared" si="151"/>
        <v>2172.9499999999998</v>
      </c>
      <c r="EV95" s="31">
        <f t="shared" si="151"/>
        <v>2172.9499999999998</v>
      </c>
      <c r="EW95" s="31">
        <f t="shared" si="151"/>
        <v>2172.9499999999998</v>
      </c>
      <c r="EX95" s="31">
        <f t="shared" si="151"/>
        <v>2172.9499999999998</v>
      </c>
      <c r="EY95" s="31">
        <f t="shared" si="151"/>
        <v>2172.9499999999998</v>
      </c>
      <c r="EZ95" s="31">
        <f t="shared" si="151"/>
        <v>2172.9499999999998</v>
      </c>
      <c r="FA95" s="31">
        <f t="shared" si="151"/>
        <v>2172.9499999999998</v>
      </c>
      <c r="FB95" s="31">
        <f t="shared" si="151"/>
        <v>2172.9499999999998</v>
      </c>
      <c r="FC95" s="31">
        <f t="shared" si="151"/>
        <v>2172.9499999999998</v>
      </c>
      <c r="FD95" s="31">
        <f t="shared" si="151"/>
        <v>2172.9499999999998</v>
      </c>
      <c r="FE95" s="31">
        <f t="shared" si="151"/>
        <v>2172.9499999999998</v>
      </c>
      <c r="FF95" s="31">
        <f t="shared" si="151"/>
        <v>2172.9499999999998</v>
      </c>
      <c r="FG95" s="31">
        <f t="shared" si="151"/>
        <v>2172.9499999999998</v>
      </c>
      <c r="FH95" s="31">
        <f t="shared" si="151"/>
        <v>2172.9499999999998</v>
      </c>
      <c r="FI95" s="31">
        <f t="shared" si="151"/>
        <v>2172.9499999999998</v>
      </c>
      <c r="FJ95" s="31">
        <f t="shared" si="151"/>
        <v>2172.9499999999998</v>
      </c>
      <c r="FK95" s="31">
        <f t="shared" si="151"/>
        <v>2172.9499999999998</v>
      </c>
      <c r="FL95" s="31">
        <f t="shared" si="151"/>
        <v>2172.9499999999998</v>
      </c>
      <c r="FM95" s="31">
        <f t="shared" si="151"/>
        <v>2172.9499999999998</v>
      </c>
      <c r="FN95" s="31">
        <f t="shared" si="151"/>
        <v>2172.9499999999998</v>
      </c>
      <c r="FO95" s="31">
        <f t="shared" si="151"/>
        <v>2172.9499999999998</v>
      </c>
      <c r="FP95" s="31">
        <f t="shared" si="151"/>
        <v>2172.9499999999998</v>
      </c>
      <c r="FQ95" s="31">
        <f t="shared" si="151"/>
        <v>2172.9499999999998</v>
      </c>
      <c r="FR95" s="31">
        <f t="shared" si="151"/>
        <v>2172.9499999999998</v>
      </c>
      <c r="FS95" s="31">
        <f t="shared" si="151"/>
        <v>2172.9499999999998</v>
      </c>
      <c r="FT95" s="31">
        <f t="shared" si="151"/>
        <v>2172.9499999999998</v>
      </c>
      <c r="FU95" s="31">
        <f t="shared" si="151"/>
        <v>2172.9499999999998</v>
      </c>
      <c r="FV95" s="31">
        <f t="shared" si="151"/>
        <v>2172.9499999999998</v>
      </c>
      <c r="FW95" s="31">
        <f t="shared" si="151"/>
        <v>2172.9499999999998</v>
      </c>
      <c r="FX95" s="31">
        <f t="shared" si="151"/>
        <v>2172.9499999999998</v>
      </c>
      <c r="FY95" s="14"/>
      <c r="FZ95" s="14"/>
      <c r="GA95" s="2"/>
      <c r="GB95" s="14"/>
      <c r="GC95" s="14"/>
      <c r="GD95" s="14"/>
      <c r="GE95" s="14"/>
      <c r="GF95" s="14"/>
      <c r="GG95" s="2"/>
      <c r="GH95" s="12"/>
      <c r="GI95" s="126"/>
      <c r="GJ95" s="126"/>
      <c r="GK95" s="126"/>
      <c r="GL95" s="126"/>
      <c r="GM95" s="126"/>
      <c r="GN95" s="131"/>
      <c r="GO95" s="131"/>
    </row>
    <row r="96" spans="1:198" x14ac:dyDescent="0.35">
      <c r="A96" s="112" t="s">
        <v>498</v>
      </c>
      <c r="B96" s="113" t="s">
        <v>1040</v>
      </c>
      <c r="C96" s="183">
        <f t="shared" ref="C96:AH96" si="152">C94/C21</f>
        <v>0.73480120823686357</v>
      </c>
      <c r="D96" s="183">
        <f t="shared" si="152"/>
        <v>0.51689962564972669</v>
      </c>
      <c r="E96" s="183">
        <f t="shared" si="152"/>
        <v>0.88430915987531467</v>
      </c>
      <c r="F96" s="183">
        <f t="shared" si="152"/>
        <v>0.51400158098881432</v>
      </c>
      <c r="G96" s="183">
        <f t="shared" si="152"/>
        <v>0.4404794186235696</v>
      </c>
      <c r="H96" s="183">
        <f t="shared" si="152"/>
        <v>0.40915032679738561</v>
      </c>
      <c r="I96" s="183">
        <f t="shared" si="152"/>
        <v>0.81961534020195281</v>
      </c>
      <c r="J96" s="183">
        <f t="shared" si="152"/>
        <v>0.79411764705882348</v>
      </c>
      <c r="K96" s="183">
        <f t="shared" si="152"/>
        <v>0.61084337349397588</v>
      </c>
      <c r="L96" s="183">
        <f t="shared" si="152"/>
        <v>0.64592911877394643</v>
      </c>
      <c r="M96" s="183">
        <f t="shared" si="152"/>
        <v>0.85961606406783653</v>
      </c>
      <c r="N96" s="183">
        <f t="shared" si="152"/>
        <v>0.37550002587198544</v>
      </c>
      <c r="O96" s="183">
        <f t="shared" si="152"/>
        <v>0.24489729930724524</v>
      </c>
      <c r="P96" s="183">
        <f t="shared" si="152"/>
        <v>0.52435897435897438</v>
      </c>
      <c r="Q96" s="183">
        <f t="shared" si="152"/>
        <v>0.78780046846360907</v>
      </c>
      <c r="R96" s="183">
        <f t="shared" si="152"/>
        <v>0.53338832693243898</v>
      </c>
      <c r="S96" s="183">
        <f t="shared" si="152"/>
        <v>0.59232613908872911</v>
      </c>
      <c r="T96" s="183">
        <f t="shared" si="152"/>
        <v>0.74062499999999998</v>
      </c>
      <c r="U96" s="183">
        <f t="shared" si="152"/>
        <v>0.67592592592592593</v>
      </c>
      <c r="V96" s="183">
        <f t="shared" si="152"/>
        <v>0.74516765285996056</v>
      </c>
      <c r="W96" s="183">
        <f t="shared" si="152"/>
        <v>0.78315789473684216</v>
      </c>
      <c r="X96" s="183">
        <f t="shared" si="152"/>
        <v>0.56359102244389025</v>
      </c>
      <c r="Y96" s="183">
        <f t="shared" si="152"/>
        <v>0.84167143674871214</v>
      </c>
      <c r="Z96" s="183">
        <f t="shared" si="152"/>
        <v>0.39004329004329003</v>
      </c>
      <c r="AA96" s="183">
        <f t="shared" si="152"/>
        <v>0.364597042781523</v>
      </c>
      <c r="AB96" s="183">
        <f t="shared" si="152"/>
        <v>0.27509819616895326</v>
      </c>
      <c r="AC96" s="183">
        <f t="shared" si="152"/>
        <v>0.36802359882005897</v>
      </c>
      <c r="AD96" s="183">
        <f t="shared" si="152"/>
        <v>0.38660399529964745</v>
      </c>
      <c r="AE96" s="183">
        <f t="shared" si="152"/>
        <v>0.69793814432989698</v>
      </c>
      <c r="AF96" s="183">
        <f t="shared" si="152"/>
        <v>0.5446808510638298</v>
      </c>
      <c r="AG96" s="183">
        <f t="shared" si="152"/>
        <v>0.32126387702818104</v>
      </c>
      <c r="AH96" s="183">
        <f t="shared" si="152"/>
        <v>0.68733480176211459</v>
      </c>
      <c r="AI96" s="183">
        <f t="shared" ref="AI96:BN96" si="153">AI94/AI21</f>
        <v>0.61148825065274148</v>
      </c>
      <c r="AJ96" s="183">
        <f t="shared" si="153"/>
        <v>0.84683195592286498</v>
      </c>
      <c r="AK96" s="183">
        <f t="shared" si="153"/>
        <v>0.93103448275862066</v>
      </c>
      <c r="AL96" s="183">
        <f t="shared" si="153"/>
        <v>0.83327495621716285</v>
      </c>
      <c r="AM96" s="183">
        <f t="shared" si="153"/>
        <v>0.65493646138807438</v>
      </c>
      <c r="AN96" s="183">
        <f t="shared" si="153"/>
        <v>0.51608133086876151</v>
      </c>
      <c r="AO96" s="183">
        <f t="shared" si="153"/>
        <v>0.60498920138804635</v>
      </c>
      <c r="AP96" s="183">
        <f t="shared" si="153"/>
        <v>0.62879930173709553</v>
      </c>
      <c r="AQ96" s="183">
        <f t="shared" si="153"/>
        <v>0.60238568588469188</v>
      </c>
      <c r="AR96" s="183">
        <f t="shared" si="153"/>
        <v>0.17536422629875539</v>
      </c>
      <c r="AS96" s="183">
        <f t="shared" si="153"/>
        <v>0.42709961404739882</v>
      </c>
      <c r="AT96" s="183">
        <f t="shared" si="153"/>
        <v>0.23668361360969889</v>
      </c>
      <c r="AU96" s="183">
        <f t="shared" si="153"/>
        <v>0.40410447761194029</v>
      </c>
      <c r="AV96" s="183">
        <f t="shared" si="153"/>
        <v>0.63209459459459461</v>
      </c>
      <c r="AW96" s="183">
        <f t="shared" si="153"/>
        <v>0.34357976653696498</v>
      </c>
      <c r="AX96" s="183">
        <f t="shared" si="153"/>
        <v>0.54814814814814816</v>
      </c>
      <c r="AY96" s="183">
        <f t="shared" si="153"/>
        <v>0.53793103448275859</v>
      </c>
      <c r="AZ96" s="183">
        <f t="shared" si="153"/>
        <v>0.67120783496286007</v>
      </c>
      <c r="BA96" s="183">
        <f t="shared" si="153"/>
        <v>0.48359699883385782</v>
      </c>
      <c r="BB96" s="183">
        <f t="shared" si="153"/>
        <v>0.4907004458965466</v>
      </c>
      <c r="BC96" s="183">
        <f t="shared" si="153"/>
        <v>0.57670101171351118</v>
      </c>
      <c r="BD96" s="183">
        <f t="shared" si="153"/>
        <v>0.21840153803900028</v>
      </c>
      <c r="BE96" s="183">
        <f t="shared" si="153"/>
        <v>0.38031135531135535</v>
      </c>
      <c r="BF96" s="183">
        <f t="shared" si="153"/>
        <v>0.22520166432549515</v>
      </c>
      <c r="BG96" s="183">
        <f t="shared" si="153"/>
        <v>0.59858849077090115</v>
      </c>
      <c r="BH96" s="183">
        <f t="shared" si="153"/>
        <v>0.29491173416407063</v>
      </c>
      <c r="BI96" s="183">
        <f t="shared" si="153"/>
        <v>0.75009823182711199</v>
      </c>
      <c r="BJ96" s="183">
        <f t="shared" si="153"/>
        <v>0.17130054610800802</v>
      </c>
      <c r="BK96" s="183">
        <f t="shared" si="153"/>
        <v>0.50853016722648325</v>
      </c>
      <c r="BL96" s="183">
        <f t="shared" si="153"/>
        <v>0.6175166297117517</v>
      </c>
      <c r="BM96" s="183">
        <f t="shared" si="153"/>
        <v>0.63611111111111107</v>
      </c>
      <c r="BN96" s="183">
        <f t="shared" si="153"/>
        <v>0.59299960635087257</v>
      </c>
      <c r="BO96" s="183">
        <f t="shared" ref="BO96:CT96" si="154">BO94/BO21</f>
        <v>0.57451640033641715</v>
      </c>
      <c r="BP96" s="183">
        <f t="shared" si="154"/>
        <v>0.63941605839416049</v>
      </c>
      <c r="BQ96" s="183">
        <f t="shared" si="154"/>
        <v>0.51350071886944626</v>
      </c>
      <c r="BR96" s="183">
        <f t="shared" si="154"/>
        <v>0.50919587440671787</v>
      </c>
      <c r="BS96" s="183">
        <f t="shared" si="154"/>
        <v>0.67692172845998766</v>
      </c>
      <c r="BT96" s="183">
        <f t="shared" si="154"/>
        <v>0.4602545968882602</v>
      </c>
      <c r="BU96" s="183">
        <f t="shared" si="154"/>
        <v>0.4352480417754569</v>
      </c>
      <c r="BV96" s="183">
        <f t="shared" si="154"/>
        <v>0.33242265970269186</v>
      </c>
      <c r="BW96" s="183">
        <f t="shared" si="154"/>
        <v>0.35352286773794811</v>
      </c>
      <c r="BX96" s="183">
        <f t="shared" si="154"/>
        <v>0.39473684210526316</v>
      </c>
      <c r="BY96" s="183">
        <f t="shared" si="154"/>
        <v>0.87395171537484106</v>
      </c>
      <c r="BZ96" s="183">
        <f t="shared" si="154"/>
        <v>0.71754385964912282</v>
      </c>
      <c r="CA96" s="183">
        <f t="shared" si="154"/>
        <v>0.32084805653710247</v>
      </c>
      <c r="CB96" s="183">
        <f t="shared" si="154"/>
        <v>0.30819989273674536</v>
      </c>
      <c r="CC96" s="183">
        <f t="shared" si="154"/>
        <v>0.65376344086021498</v>
      </c>
      <c r="CD96" s="183">
        <f t="shared" si="154"/>
        <v>0.40666666666666662</v>
      </c>
      <c r="CE96" s="183">
        <f t="shared" si="154"/>
        <v>0.46269592476489024</v>
      </c>
      <c r="CF96" s="183">
        <f t="shared" si="154"/>
        <v>0.5</v>
      </c>
      <c r="CG96" s="183">
        <f t="shared" si="154"/>
        <v>0.45090909090909087</v>
      </c>
      <c r="CH96" s="183">
        <f t="shared" si="154"/>
        <v>0.75555555555555554</v>
      </c>
      <c r="CI96" s="183">
        <f t="shared" si="154"/>
        <v>0.6307467057101025</v>
      </c>
      <c r="CJ96" s="183">
        <f t="shared" si="154"/>
        <v>0.62150668286755772</v>
      </c>
      <c r="CK96" s="183">
        <f t="shared" si="154"/>
        <v>0.36981846622483838</v>
      </c>
      <c r="CL96" s="183">
        <f t="shared" si="154"/>
        <v>0.42723573716561342</v>
      </c>
      <c r="CM96" s="183">
        <f t="shared" si="154"/>
        <v>0.57082658022690436</v>
      </c>
      <c r="CN96" s="183">
        <f t="shared" si="154"/>
        <v>0.32049903628043586</v>
      </c>
      <c r="CO96" s="183">
        <f t="shared" si="154"/>
        <v>0.33260183205674559</v>
      </c>
      <c r="CP96" s="183">
        <f t="shared" si="154"/>
        <v>0.47484416740872665</v>
      </c>
      <c r="CQ96" s="183">
        <f t="shared" si="154"/>
        <v>0.75652173913043486</v>
      </c>
      <c r="CR96" s="183">
        <f t="shared" si="154"/>
        <v>0.37493606138107416</v>
      </c>
      <c r="CS96" s="183">
        <f t="shared" si="154"/>
        <v>0.40381493506493504</v>
      </c>
      <c r="CT96" s="183">
        <f t="shared" si="154"/>
        <v>0.80892857142857133</v>
      </c>
      <c r="CU96" s="183">
        <f t="shared" ref="CU96:DZ96" si="155">CU94/CU21</f>
        <v>0.44881720430107525</v>
      </c>
      <c r="CV96" s="183">
        <f t="shared" si="155"/>
        <v>0.37916666666666665</v>
      </c>
      <c r="CW96" s="183">
        <f t="shared" si="155"/>
        <v>0.56528747984954331</v>
      </c>
      <c r="CX96" s="183">
        <f t="shared" si="155"/>
        <v>0.50535519125683059</v>
      </c>
      <c r="CY96" s="183">
        <f t="shared" si="155"/>
        <v>0.51764705882352935</v>
      </c>
      <c r="CZ96" s="183">
        <f t="shared" si="155"/>
        <v>0.56651609260304914</v>
      </c>
      <c r="DA96" s="183">
        <f t="shared" si="155"/>
        <v>0.24754901960784315</v>
      </c>
      <c r="DB96" s="183">
        <f t="shared" si="155"/>
        <v>0.29307568438003223</v>
      </c>
      <c r="DC96" s="183">
        <f t="shared" si="155"/>
        <v>0.26217616580310882</v>
      </c>
      <c r="DD96" s="183">
        <f t="shared" si="155"/>
        <v>0.62564102564102564</v>
      </c>
      <c r="DE96" s="183">
        <f t="shared" si="155"/>
        <v>0.46250000000000002</v>
      </c>
      <c r="DF96" s="183">
        <f t="shared" si="155"/>
        <v>0.56259837985180638</v>
      </c>
      <c r="DG96" s="183">
        <f t="shared" si="155"/>
        <v>0.4021390374331551</v>
      </c>
      <c r="DH96" s="183">
        <f t="shared" si="155"/>
        <v>0.57896919431279614</v>
      </c>
      <c r="DI96" s="183">
        <f t="shared" si="155"/>
        <v>0.66668083297917557</v>
      </c>
      <c r="DJ96" s="183">
        <f t="shared" si="155"/>
        <v>0.56527545909849752</v>
      </c>
      <c r="DK96" s="183">
        <f t="shared" si="155"/>
        <v>0.41608465608465606</v>
      </c>
      <c r="DL96" s="183">
        <f t="shared" si="155"/>
        <v>0.56550977678412995</v>
      </c>
      <c r="DM96" s="183">
        <f t="shared" si="155"/>
        <v>0.58093220338983054</v>
      </c>
      <c r="DN96" s="183">
        <f t="shared" si="155"/>
        <v>0.66339257873401936</v>
      </c>
      <c r="DO96" s="183">
        <f t="shared" si="155"/>
        <v>0.61321387212775036</v>
      </c>
      <c r="DP96" s="183">
        <f t="shared" si="155"/>
        <v>0.33316582914572862</v>
      </c>
      <c r="DQ96" s="183">
        <f t="shared" si="155"/>
        <v>0.42571884984025565</v>
      </c>
      <c r="DR96" s="183">
        <f t="shared" si="155"/>
        <v>0.7754441373864982</v>
      </c>
      <c r="DS96" s="183">
        <f t="shared" si="155"/>
        <v>0.83284403669724771</v>
      </c>
      <c r="DT96" s="183">
        <f t="shared" si="155"/>
        <v>0.86477272727272725</v>
      </c>
      <c r="DU96" s="183">
        <f t="shared" si="155"/>
        <v>0.59913294797687866</v>
      </c>
      <c r="DV96" s="183">
        <f t="shared" si="155"/>
        <v>0.46397984886649873</v>
      </c>
      <c r="DW96" s="183">
        <f t="shared" si="155"/>
        <v>0.52994746059544662</v>
      </c>
      <c r="DX96" s="183">
        <f t="shared" si="155"/>
        <v>0.33750000000000002</v>
      </c>
      <c r="DY96" s="183">
        <f t="shared" si="155"/>
        <v>0.25428571428571428</v>
      </c>
      <c r="DZ96" s="183">
        <f t="shared" si="155"/>
        <v>0.39604286892003293</v>
      </c>
      <c r="EA96" s="183">
        <f t="shared" ref="EA96:FF96" si="156">EA94/EA21</f>
        <v>0.43736479842674536</v>
      </c>
      <c r="EB96" s="183">
        <f t="shared" si="156"/>
        <v>0.63023023023023028</v>
      </c>
      <c r="EC96" s="183">
        <f t="shared" si="156"/>
        <v>0.37082533589251437</v>
      </c>
      <c r="ED96" s="183">
        <f t="shared" si="156"/>
        <v>6.6451612903225807E-2</v>
      </c>
      <c r="EE96" s="183">
        <f t="shared" si="156"/>
        <v>0.71320754716981138</v>
      </c>
      <c r="EF96" s="183">
        <f t="shared" si="156"/>
        <v>0.76323296354992076</v>
      </c>
      <c r="EG96" s="183">
        <f t="shared" si="156"/>
        <v>0.6452</v>
      </c>
      <c r="EH96" s="183">
        <f t="shared" si="156"/>
        <v>0.53130081300813004</v>
      </c>
      <c r="EI96" s="183">
        <f t="shared" si="156"/>
        <v>0.80860088896911175</v>
      </c>
      <c r="EJ96" s="183">
        <f t="shared" si="156"/>
        <v>0.52330057289115073</v>
      </c>
      <c r="EK96" s="183">
        <f t="shared" si="156"/>
        <v>0.38162438072361504</v>
      </c>
      <c r="EL96" s="183">
        <f t="shared" si="156"/>
        <v>0.48299776286353469</v>
      </c>
      <c r="EM96" s="183">
        <f t="shared" si="156"/>
        <v>0.59554413024850039</v>
      </c>
      <c r="EN96" s="183">
        <f t="shared" si="156"/>
        <v>0.73888949255677505</v>
      </c>
      <c r="EO96" s="183">
        <f t="shared" si="156"/>
        <v>0.48153310104529612</v>
      </c>
      <c r="EP96" s="183">
        <f t="shared" si="156"/>
        <v>0.27505827505827507</v>
      </c>
      <c r="EQ96" s="183">
        <f t="shared" si="156"/>
        <v>0.19090764584326814</v>
      </c>
      <c r="ER96" s="183">
        <f t="shared" si="156"/>
        <v>0.28336025848142166</v>
      </c>
      <c r="ES96" s="183">
        <f t="shared" si="156"/>
        <v>0.60212971926427883</v>
      </c>
      <c r="ET96" s="183">
        <f t="shared" si="156"/>
        <v>0.76511744127936032</v>
      </c>
      <c r="EU96" s="183">
        <f t="shared" si="156"/>
        <v>0.93802816901408448</v>
      </c>
      <c r="EV96" s="183">
        <f t="shared" si="156"/>
        <v>0.6106060606060606</v>
      </c>
      <c r="EW96" s="183">
        <f t="shared" si="156"/>
        <v>0.3075686537173476</v>
      </c>
      <c r="EX96" s="183">
        <f t="shared" si="156"/>
        <v>0.53141210374639769</v>
      </c>
      <c r="EY96" s="183">
        <f t="shared" si="156"/>
        <v>0.65830383253809444</v>
      </c>
      <c r="EZ96" s="183">
        <f t="shared" si="156"/>
        <v>0.55039370078740157</v>
      </c>
      <c r="FA96" s="183">
        <f t="shared" si="156"/>
        <v>0.39418743676998064</v>
      </c>
      <c r="FB96" s="183">
        <f t="shared" si="156"/>
        <v>0.79739292364990688</v>
      </c>
      <c r="FC96" s="183">
        <f t="shared" si="156"/>
        <v>0.36510090876903106</v>
      </c>
      <c r="FD96" s="183">
        <f t="shared" si="156"/>
        <v>0.5714285714285714</v>
      </c>
      <c r="FE96" s="183">
        <f t="shared" si="156"/>
        <v>0.68142857142857149</v>
      </c>
      <c r="FF96" s="183">
        <f t="shared" si="156"/>
        <v>0.58742857142857141</v>
      </c>
      <c r="FG96" s="183">
        <f t="shared" ref="FG96:FX96" si="157">FG94/FG21</f>
        <v>0.46140350877192982</v>
      </c>
      <c r="FH96" s="183">
        <f t="shared" si="157"/>
        <v>0.46521739130434786</v>
      </c>
      <c r="FI96" s="183">
        <f t="shared" si="157"/>
        <v>0.62861491628614918</v>
      </c>
      <c r="FJ96" s="183">
        <f t="shared" si="157"/>
        <v>0.37250311332503111</v>
      </c>
      <c r="FK96" s="183">
        <f t="shared" si="157"/>
        <v>0.55482438433589021</v>
      </c>
      <c r="FL96" s="183">
        <f t="shared" si="157"/>
        <v>0.25419880385295118</v>
      </c>
      <c r="FM96" s="183">
        <f t="shared" si="157"/>
        <v>0.32768788749432937</v>
      </c>
      <c r="FN96" s="183">
        <f t="shared" si="157"/>
        <v>0.69580186778336517</v>
      </c>
      <c r="FO96" s="183">
        <f t="shared" si="157"/>
        <v>0.51642857142857146</v>
      </c>
      <c r="FP96" s="183">
        <f t="shared" si="157"/>
        <v>0.57328211694408882</v>
      </c>
      <c r="FQ96" s="183">
        <f t="shared" si="157"/>
        <v>0.3597560975609756</v>
      </c>
      <c r="FR96" s="183">
        <f t="shared" si="157"/>
        <v>0.28134945894334823</v>
      </c>
      <c r="FS96" s="183">
        <f t="shared" si="157"/>
        <v>0.28037383177570091</v>
      </c>
      <c r="FT96" s="183">
        <f t="shared" si="157"/>
        <v>0.59444444444444444</v>
      </c>
      <c r="FU96" s="183">
        <f t="shared" si="157"/>
        <v>0.63813280736357658</v>
      </c>
      <c r="FV96" s="183">
        <f t="shared" si="157"/>
        <v>0.62340272792534102</v>
      </c>
      <c r="FW96" s="183">
        <f t="shared" si="157"/>
        <v>0.62846153846153852</v>
      </c>
      <c r="FX96" s="183">
        <f t="shared" si="157"/>
        <v>0.45781250000000001</v>
      </c>
      <c r="FY96" s="14"/>
      <c r="FZ96" s="14"/>
      <c r="GA96" s="2"/>
      <c r="GB96" s="14"/>
      <c r="GC96" s="14"/>
      <c r="GD96" s="14"/>
      <c r="GE96" s="14"/>
      <c r="GF96" s="14"/>
      <c r="GG96" s="2"/>
      <c r="GH96" s="12"/>
      <c r="GI96" s="126"/>
      <c r="GJ96" s="126"/>
      <c r="GK96" s="126"/>
      <c r="GL96" s="126"/>
      <c r="GM96" s="126"/>
      <c r="GN96" s="131"/>
      <c r="GO96" s="131"/>
    </row>
    <row r="97" spans="1:197" x14ac:dyDescent="0.35">
      <c r="A97" s="112" t="s">
        <v>870</v>
      </c>
      <c r="B97" s="113" t="s">
        <v>1041</v>
      </c>
      <c r="C97" s="184">
        <f>IF(AND(C96&gt;0.7,C79&lt;7000),C94*0.07*$B$2,0)</f>
        <v>2915759.9198000003</v>
      </c>
      <c r="D97" s="184">
        <f t="shared" ref="D97:BO97" si="158">IF(AND(D96&gt;0.7,D79&lt;7000),D94*0.07*$B$2,0)</f>
        <v>0</v>
      </c>
      <c r="E97" s="184">
        <f t="shared" si="158"/>
        <v>2865260.5618000003</v>
      </c>
      <c r="F97" s="184">
        <f t="shared" si="158"/>
        <v>0</v>
      </c>
      <c r="G97" s="184">
        <f t="shared" si="158"/>
        <v>0</v>
      </c>
      <c r="H97" s="184">
        <f t="shared" si="158"/>
        <v>0</v>
      </c>
      <c r="I97" s="184">
        <f t="shared" si="158"/>
        <v>0</v>
      </c>
      <c r="J97" s="184">
        <f t="shared" si="158"/>
        <v>961008.86699999997</v>
      </c>
      <c r="K97" s="184">
        <f t="shared" si="158"/>
        <v>0</v>
      </c>
      <c r="L97" s="184">
        <f t="shared" si="158"/>
        <v>0</v>
      </c>
      <c r="M97" s="184">
        <f t="shared" si="158"/>
        <v>444090.13740000001</v>
      </c>
      <c r="N97" s="184">
        <f t="shared" si="158"/>
        <v>0</v>
      </c>
      <c r="O97" s="184">
        <f t="shared" si="158"/>
        <v>0</v>
      </c>
      <c r="P97" s="184">
        <f t="shared" si="158"/>
        <v>0</v>
      </c>
      <c r="Q97" s="184">
        <f t="shared" si="158"/>
        <v>0</v>
      </c>
      <c r="R97" s="184">
        <f t="shared" si="158"/>
        <v>0</v>
      </c>
      <c r="S97" s="184">
        <f t="shared" si="158"/>
        <v>0</v>
      </c>
      <c r="T97" s="184">
        <f t="shared" si="158"/>
        <v>72098.481</v>
      </c>
      <c r="U97" s="184">
        <f t="shared" si="158"/>
        <v>0</v>
      </c>
      <c r="V97" s="184">
        <f t="shared" si="158"/>
        <v>114931.67140000001</v>
      </c>
      <c r="W97" s="184">
        <f t="shared" si="158"/>
        <v>22633.447200000002</v>
      </c>
      <c r="X97" s="184">
        <f t="shared" si="158"/>
        <v>0</v>
      </c>
      <c r="Y97" s="184">
        <f t="shared" si="158"/>
        <v>447314.79519999999</v>
      </c>
      <c r="Z97" s="184">
        <f t="shared" si="158"/>
        <v>0</v>
      </c>
      <c r="AA97" s="184">
        <f t="shared" si="158"/>
        <v>0</v>
      </c>
      <c r="AB97" s="184">
        <f t="shared" si="158"/>
        <v>0</v>
      </c>
      <c r="AC97" s="184">
        <f t="shared" si="158"/>
        <v>0</v>
      </c>
      <c r="AD97" s="184">
        <f t="shared" si="158"/>
        <v>0</v>
      </c>
      <c r="AE97" s="184">
        <f t="shared" si="158"/>
        <v>0</v>
      </c>
      <c r="AF97" s="184">
        <f t="shared" si="158"/>
        <v>0</v>
      </c>
      <c r="AG97" s="184">
        <f t="shared" si="158"/>
        <v>0</v>
      </c>
      <c r="AH97" s="184">
        <f t="shared" si="158"/>
        <v>0</v>
      </c>
      <c r="AI97" s="184">
        <f t="shared" si="158"/>
        <v>0</v>
      </c>
      <c r="AJ97" s="184">
        <f t="shared" si="158"/>
        <v>93515.076199999996</v>
      </c>
      <c r="AK97" s="184">
        <f t="shared" si="158"/>
        <v>90351.260999999999</v>
      </c>
      <c r="AL97" s="184">
        <f t="shared" si="158"/>
        <v>144744.5454</v>
      </c>
      <c r="AM97" s="184">
        <f t="shared" si="158"/>
        <v>0</v>
      </c>
      <c r="AN97" s="184">
        <f t="shared" si="158"/>
        <v>0</v>
      </c>
      <c r="AO97" s="184">
        <f t="shared" si="158"/>
        <v>0</v>
      </c>
      <c r="AP97" s="184">
        <f t="shared" si="158"/>
        <v>0</v>
      </c>
      <c r="AQ97" s="184">
        <f t="shared" si="158"/>
        <v>0</v>
      </c>
      <c r="AR97" s="184">
        <f t="shared" si="158"/>
        <v>0</v>
      </c>
      <c r="AS97" s="184">
        <f t="shared" si="158"/>
        <v>0</v>
      </c>
      <c r="AT97" s="184">
        <f t="shared" si="158"/>
        <v>0</v>
      </c>
      <c r="AU97" s="184">
        <f t="shared" si="158"/>
        <v>0</v>
      </c>
      <c r="AV97" s="184">
        <f t="shared" si="158"/>
        <v>0</v>
      </c>
      <c r="AW97" s="184">
        <f t="shared" si="158"/>
        <v>0</v>
      </c>
      <c r="AX97" s="184">
        <f t="shared" si="158"/>
        <v>0</v>
      </c>
      <c r="AY97" s="184">
        <f t="shared" si="158"/>
        <v>0</v>
      </c>
      <c r="AZ97" s="184">
        <f t="shared" si="158"/>
        <v>0</v>
      </c>
      <c r="BA97" s="184">
        <f t="shared" si="158"/>
        <v>0</v>
      </c>
      <c r="BB97" s="184">
        <f t="shared" si="158"/>
        <v>0</v>
      </c>
      <c r="BC97" s="184">
        <f t="shared" si="158"/>
        <v>0</v>
      </c>
      <c r="BD97" s="184">
        <f t="shared" si="158"/>
        <v>0</v>
      </c>
      <c r="BE97" s="184">
        <f t="shared" si="158"/>
        <v>0</v>
      </c>
      <c r="BF97" s="184">
        <f t="shared" si="158"/>
        <v>0</v>
      </c>
      <c r="BG97" s="184">
        <f t="shared" si="158"/>
        <v>0</v>
      </c>
      <c r="BH97" s="184">
        <f t="shared" si="158"/>
        <v>0</v>
      </c>
      <c r="BI97" s="184">
        <f t="shared" si="158"/>
        <v>116148.52340000001</v>
      </c>
      <c r="BJ97" s="184">
        <f t="shared" si="158"/>
        <v>0</v>
      </c>
      <c r="BK97" s="184">
        <f t="shared" si="158"/>
        <v>0</v>
      </c>
      <c r="BL97" s="184">
        <f t="shared" si="158"/>
        <v>0</v>
      </c>
      <c r="BM97" s="184">
        <f t="shared" si="158"/>
        <v>0</v>
      </c>
      <c r="BN97" s="184">
        <f t="shared" si="158"/>
        <v>0</v>
      </c>
      <c r="BO97" s="184">
        <f t="shared" si="158"/>
        <v>0</v>
      </c>
      <c r="BP97" s="184">
        <f t="shared" ref="BP97:EA97" si="159">IF(AND(BP96&gt;0.7,BP79&lt;7000),BP94*0.07*$B$2,0)</f>
        <v>0</v>
      </c>
      <c r="BQ97" s="184">
        <f t="shared" si="159"/>
        <v>0</v>
      </c>
      <c r="BR97" s="184">
        <f t="shared" si="159"/>
        <v>0</v>
      </c>
      <c r="BS97" s="184">
        <f t="shared" si="159"/>
        <v>0</v>
      </c>
      <c r="BT97" s="184">
        <f t="shared" si="159"/>
        <v>0</v>
      </c>
      <c r="BU97" s="184">
        <f t="shared" si="159"/>
        <v>0</v>
      </c>
      <c r="BV97" s="184">
        <f t="shared" si="159"/>
        <v>0</v>
      </c>
      <c r="BW97" s="184">
        <f t="shared" si="159"/>
        <v>0</v>
      </c>
      <c r="BX97" s="184">
        <f t="shared" si="159"/>
        <v>0</v>
      </c>
      <c r="BY97" s="184">
        <f t="shared" si="159"/>
        <v>209237.70139999999</v>
      </c>
      <c r="BZ97" s="184">
        <f t="shared" si="159"/>
        <v>99538.493599999987</v>
      </c>
      <c r="CA97" s="184">
        <f t="shared" si="159"/>
        <v>0</v>
      </c>
      <c r="CB97" s="184">
        <f t="shared" si="159"/>
        <v>0</v>
      </c>
      <c r="CC97" s="184">
        <f t="shared" si="159"/>
        <v>0</v>
      </c>
      <c r="CD97" s="184">
        <f t="shared" si="159"/>
        <v>0</v>
      </c>
      <c r="CE97" s="184">
        <f t="shared" si="159"/>
        <v>0</v>
      </c>
      <c r="CF97" s="184">
        <f t="shared" si="159"/>
        <v>0</v>
      </c>
      <c r="CG97" s="184">
        <f t="shared" si="159"/>
        <v>0</v>
      </c>
      <c r="CH97" s="184">
        <f t="shared" si="159"/>
        <v>41372.968000000001</v>
      </c>
      <c r="CI97" s="184">
        <f t="shared" si="159"/>
        <v>0</v>
      </c>
      <c r="CJ97" s="184">
        <f t="shared" si="159"/>
        <v>0</v>
      </c>
      <c r="CK97" s="184">
        <f t="shared" si="159"/>
        <v>0</v>
      </c>
      <c r="CL97" s="184">
        <f t="shared" si="159"/>
        <v>0</v>
      </c>
      <c r="CM97" s="184">
        <f t="shared" si="159"/>
        <v>0</v>
      </c>
      <c r="CN97" s="184">
        <f t="shared" si="159"/>
        <v>0</v>
      </c>
      <c r="CO97" s="184">
        <f t="shared" si="159"/>
        <v>0</v>
      </c>
      <c r="CP97" s="184">
        <f t="shared" si="159"/>
        <v>0</v>
      </c>
      <c r="CQ97" s="184">
        <f t="shared" si="159"/>
        <v>349358.20920000004</v>
      </c>
      <c r="CR97" s="184">
        <f t="shared" si="159"/>
        <v>0</v>
      </c>
      <c r="CS97" s="184">
        <f t="shared" si="159"/>
        <v>0</v>
      </c>
      <c r="CT97" s="184">
        <f t="shared" si="159"/>
        <v>55123.395600000003</v>
      </c>
      <c r="CU97" s="184">
        <f t="shared" si="159"/>
        <v>0</v>
      </c>
      <c r="CV97" s="184">
        <f t="shared" si="159"/>
        <v>0</v>
      </c>
      <c r="CW97" s="184">
        <f t="shared" si="159"/>
        <v>0</v>
      </c>
      <c r="CX97" s="184">
        <f t="shared" si="159"/>
        <v>0</v>
      </c>
      <c r="CY97" s="184">
        <f t="shared" si="159"/>
        <v>0</v>
      </c>
      <c r="CZ97" s="184">
        <f t="shared" si="159"/>
        <v>0</v>
      </c>
      <c r="DA97" s="184">
        <f t="shared" si="159"/>
        <v>0</v>
      </c>
      <c r="DB97" s="184">
        <f t="shared" si="159"/>
        <v>0</v>
      </c>
      <c r="DC97" s="184">
        <f t="shared" si="159"/>
        <v>0</v>
      </c>
      <c r="DD97" s="184">
        <f t="shared" si="159"/>
        <v>0</v>
      </c>
      <c r="DE97" s="184">
        <f t="shared" si="159"/>
        <v>0</v>
      </c>
      <c r="DF97" s="184">
        <f t="shared" si="159"/>
        <v>0</v>
      </c>
      <c r="DG97" s="184">
        <f t="shared" si="159"/>
        <v>0</v>
      </c>
      <c r="DH97" s="184">
        <f t="shared" si="159"/>
        <v>0</v>
      </c>
      <c r="DI97" s="184">
        <f t="shared" si="159"/>
        <v>0</v>
      </c>
      <c r="DJ97" s="184">
        <f t="shared" si="159"/>
        <v>0</v>
      </c>
      <c r="DK97" s="184">
        <f t="shared" si="159"/>
        <v>0</v>
      </c>
      <c r="DL97" s="184">
        <f t="shared" si="159"/>
        <v>0</v>
      </c>
      <c r="DM97" s="184">
        <f t="shared" si="159"/>
        <v>0</v>
      </c>
      <c r="DN97" s="184">
        <f t="shared" si="159"/>
        <v>0</v>
      </c>
      <c r="DO97" s="184">
        <f t="shared" si="159"/>
        <v>0</v>
      </c>
      <c r="DP97" s="184">
        <f t="shared" si="159"/>
        <v>0</v>
      </c>
      <c r="DQ97" s="184">
        <f t="shared" si="159"/>
        <v>0</v>
      </c>
      <c r="DR97" s="184">
        <f t="shared" si="159"/>
        <v>597535.17460000003</v>
      </c>
      <c r="DS97" s="184">
        <f t="shared" si="159"/>
        <v>276164.56139999995</v>
      </c>
      <c r="DT97" s="184">
        <f t="shared" si="159"/>
        <v>92602.437199999986</v>
      </c>
      <c r="DU97" s="184">
        <f t="shared" si="159"/>
        <v>0</v>
      </c>
      <c r="DV97" s="184">
        <f t="shared" si="159"/>
        <v>0</v>
      </c>
      <c r="DW97" s="184">
        <f t="shared" si="159"/>
        <v>0</v>
      </c>
      <c r="DX97" s="184">
        <f t="shared" si="159"/>
        <v>0</v>
      </c>
      <c r="DY97" s="184">
        <f t="shared" si="159"/>
        <v>0</v>
      </c>
      <c r="DZ97" s="184">
        <f t="shared" si="159"/>
        <v>0</v>
      </c>
      <c r="EA97" s="184">
        <f t="shared" si="159"/>
        <v>0</v>
      </c>
      <c r="EB97" s="184">
        <f t="shared" ref="EB97:FX97" si="160">IF(AND(EB96&gt;0.7,EB79&lt;7000),EB94*0.07*$B$2,0)</f>
        <v>0</v>
      </c>
      <c r="EC97" s="184">
        <f t="shared" si="160"/>
        <v>0</v>
      </c>
      <c r="ED97" s="184">
        <f t="shared" si="160"/>
        <v>0</v>
      </c>
      <c r="EE97" s="184">
        <f t="shared" si="160"/>
        <v>80494.7598</v>
      </c>
      <c r="EF97" s="184">
        <f t="shared" si="160"/>
        <v>586035.92319999996</v>
      </c>
      <c r="EG97" s="184">
        <f t="shared" si="160"/>
        <v>0</v>
      </c>
      <c r="EH97" s="184">
        <f t="shared" si="160"/>
        <v>0</v>
      </c>
      <c r="EI97" s="184">
        <f t="shared" si="160"/>
        <v>0</v>
      </c>
      <c r="EJ97" s="184">
        <f t="shared" si="160"/>
        <v>0</v>
      </c>
      <c r="EK97" s="184">
        <f t="shared" si="160"/>
        <v>0</v>
      </c>
      <c r="EL97" s="184">
        <f t="shared" si="160"/>
        <v>0</v>
      </c>
      <c r="EM97" s="184">
        <f t="shared" si="160"/>
        <v>0</v>
      </c>
      <c r="EN97" s="184">
        <f t="shared" si="160"/>
        <v>413729.68</v>
      </c>
      <c r="EO97" s="184">
        <f t="shared" si="160"/>
        <v>0</v>
      </c>
      <c r="EP97" s="184">
        <f t="shared" si="160"/>
        <v>0</v>
      </c>
      <c r="EQ97" s="184">
        <f t="shared" si="160"/>
        <v>0</v>
      </c>
      <c r="ER97" s="184">
        <f t="shared" si="160"/>
        <v>0</v>
      </c>
      <c r="ES97" s="184">
        <f t="shared" si="160"/>
        <v>0</v>
      </c>
      <c r="ET97" s="184">
        <f t="shared" si="160"/>
        <v>93150.020600000003</v>
      </c>
      <c r="EU97" s="184">
        <f t="shared" si="160"/>
        <v>324169.37279999995</v>
      </c>
      <c r="EV97" s="184">
        <f t="shared" si="160"/>
        <v>0</v>
      </c>
      <c r="EW97" s="184">
        <f t="shared" si="160"/>
        <v>0</v>
      </c>
      <c r="EX97" s="184">
        <f t="shared" si="160"/>
        <v>0</v>
      </c>
      <c r="EY97" s="184">
        <f t="shared" si="160"/>
        <v>0</v>
      </c>
      <c r="EZ97" s="184">
        <f t="shared" si="160"/>
        <v>0</v>
      </c>
      <c r="FA97" s="184">
        <f t="shared" si="160"/>
        <v>0</v>
      </c>
      <c r="FB97" s="184">
        <f t="shared" si="160"/>
        <v>130264.00660000001</v>
      </c>
      <c r="FC97" s="184">
        <f t="shared" si="160"/>
        <v>0</v>
      </c>
      <c r="FD97" s="184">
        <f t="shared" si="160"/>
        <v>0</v>
      </c>
      <c r="FE97" s="184">
        <f t="shared" si="160"/>
        <v>0</v>
      </c>
      <c r="FF97" s="184">
        <f t="shared" si="160"/>
        <v>0</v>
      </c>
      <c r="FG97" s="184">
        <f t="shared" si="160"/>
        <v>0</v>
      </c>
      <c r="FH97" s="184">
        <f t="shared" si="160"/>
        <v>0</v>
      </c>
      <c r="FI97" s="184">
        <f t="shared" si="160"/>
        <v>0</v>
      </c>
      <c r="FJ97" s="184">
        <f t="shared" si="160"/>
        <v>0</v>
      </c>
      <c r="FK97" s="184">
        <f t="shared" si="160"/>
        <v>0</v>
      </c>
      <c r="FL97" s="184">
        <f t="shared" si="160"/>
        <v>0</v>
      </c>
      <c r="FM97" s="184">
        <f t="shared" si="160"/>
        <v>0</v>
      </c>
      <c r="FN97" s="184">
        <f t="shared" si="160"/>
        <v>0</v>
      </c>
      <c r="FO97" s="184">
        <f t="shared" si="160"/>
        <v>0</v>
      </c>
      <c r="FP97" s="184">
        <f t="shared" si="160"/>
        <v>0</v>
      </c>
      <c r="FQ97" s="184">
        <f t="shared" si="160"/>
        <v>0</v>
      </c>
      <c r="FR97" s="184">
        <f t="shared" si="160"/>
        <v>0</v>
      </c>
      <c r="FS97" s="184">
        <f t="shared" si="160"/>
        <v>0</v>
      </c>
      <c r="FT97" s="184">
        <f t="shared" si="160"/>
        <v>0</v>
      </c>
      <c r="FU97" s="184">
        <f t="shared" si="160"/>
        <v>0</v>
      </c>
      <c r="FV97" s="184">
        <f t="shared" si="160"/>
        <v>0</v>
      </c>
      <c r="FW97" s="184">
        <f t="shared" si="160"/>
        <v>0</v>
      </c>
      <c r="FX97" s="184">
        <f t="shared" si="160"/>
        <v>0</v>
      </c>
      <c r="FY97" s="14"/>
      <c r="FZ97" s="14"/>
      <c r="GA97" s="2"/>
      <c r="GB97" s="14"/>
      <c r="GC97" s="14"/>
      <c r="GD97" s="14"/>
      <c r="GE97" s="14"/>
      <c r="GF97" s="14"/>
      <c r="GG97" s="2"/>
      <c r="GH97" s="12"/>
      <c r="GI97" s="126"/>
      <c r="GJ97" s="126"/>
      <c r="GK97" s="126"/>
      <c r="GL97" s="126"/>
      <c r="GM97" s="126"/>
      <c r="GN97" s="131"/>
      <c r="GO97" s="131"/>
    </row>
    <row r="98" spans="1:197" x14ac:dyDescent="0.35">
      <c r="A98" s="170" t="s">
        <v>873</v>
      </c>
      <c r="B98" s="147" t="s">
        <v>1039</v>
      </c>
      <c r="C98" s="181">
        <f>(C94*C95)+C97</f>
        <v>13329188.2048</v>
      </c>
      <c r="D98" s="181">
        <f t="shared" ref="D98:BO98" si="161">(D94*D95)+D97</f>
        <v>41705429.349999994</v>
      </c>
      <c r="E98" s="181">
        <f t="shared" si="161"/>
        <v>13098333.996799998</v>
      </c>
      <c r="F98" s="181">
        <f t="shared" si="161"/>
        <v>27269218.729999997</v>
      </c>
      <c r="G98" s="181">
        <f t="shared" si="161"/>
        <v>1764869.99</v>
      </c>
      <c r="H98" s="181">
        <f t="shared" si="161"/>
        <v>952186.69</v>
      </c>
      <c r="I98" s="181">
        <f t="shared" si="161"/>
        <v>13880804.6</v>
      </c>
      <c r="J98" s="181">
        <f t="shared" si="161"/>
        <v>4393183.392</v>
      </c>
      <c r="K98" s="181">
        <f t="shared" si="161"/>
        <v>330505.69499999995</v>
      </c>
      <c r="L98" s="181">
        <f t="shared" si="161"/>
        <v>2930657.665</v>
      </c>
      <c r="M98" s="181">
        <f t="shared" si="161"/>
        <v>2030126.3424</v>
      </c>
      <c r="N98" s="181">
        <f t="shared" si="161"/>
        <v>40999003.305</v>
      </c>
      <c r="O98" s="181">
        <f t="shared" si="161"/>
        <v>6583169.3199999994</v>
      </c>
      <c r="P98" s="181">
        <f t="shared" si="161"/>
        <v>355494.61999999994</v>
      </c>
      <c r="Q98" s="181">
        <f t="shared" si="161"/>
        <v>68552443.894999996</v>
      </c>
      <c r="R98" s="181">
        <f t="shared" si="161"/>
        <v>8570766.6850000005</v>
      </c>
      <c r="S98" s="181">
        <f t="shared" si="161"/>
        <v>2039530.8699999999</v>
      </c>
      <c r="T98" s="181">
        <f t="shared" si="161"/>
        <v>329593.05599999998</v>
      </c>
      <c r="U98" s="181">
        <f t="shared" si="161"/>
        <v>79312.674999999988</v>
      </c>
      <c r="V98" s="181">
        <f t="shared" si="161"/>
        <v>525401.9264</v>
      </c>
      <c r="W98" s="181">
        <f t="shared" si="161"/>
        <v>103467.18720000001</v>
      </c>
      <c r="X98" s="181">
        <f t="shared" si="161"/>
        <v>49108.67</v>
      </c>
      <c r="Y98" s="181">
        <f t="shared" si="161"/>
        <v>2044867.6351999999</v>
      </c>
      <c r="Z98" s="181">
        <f t="shared" si="161"/>
        <v>195782.79499999998</v>
      </c>
      <c r="AA98" s="181">
        <f t="shared" si="161"/>
        <v>24620392.679999996</v>
      </c>
      <c r="AB98" s="181">
        <f t="shared" si="161"/>
        <v>16055927.549999999</v>
      </c>
      <c r="AC98" s="181">
        <f t="shared" si="161"/>
        <v>677743.10499999986</v>
      </c>
      <c r="AD98" s="181">
        <f t="shared" si="161"/>
        <v>1215330.9349999998</v>
      </c>
      <c r="AE98" s="181">
        <f t="shared" si="161"/>
        <v>147108.715</v>
      </c>
      <c r="AF98" s="181">
        <f t="shared" si="161"/>
        <v>194696.31999999998</v>
      </c>
      <c r="AG98" s="181">
        <f t="shared" si="161"/>
        <v>408731.89499999996</v>
      </c>
      <c r="AH98" s="181">
        <f t="shared" si="161"/>
        <v>1356138.095</v>
      </c>
      <c r="AI98" s="181">
        <f t="shared" si="161"/>
        <v>508904.88999999996</v>
      </c>
      <c r="AJ98" s="181">
        <f t="shared" si="161"/>
        <v>427497.49119999993</v>
      </c>
      <c r="AK98" s="181">
        <f t="shared" si="161"/>
        <v>413034.33599999995</v>
      </c>
      <c r="AL98" s="181">
        <f t="shared" si="161"/>
        <v>661689.3504</v>
      </c>
      <c r="AM98" s="181">
        <f t="shared" si="161"/>
        <v>436762.94999999995</v>
      </c>
      <c r="AN98" s="181">
        <f t="shared" si="161"/>
        <v>303343.81999999995</v>
      </c>
      <c r="AO98" s="181">
        <f t="shared" si="161"/>
        <v>5417381.6449999996</v>
      </c>
      <c r="AP98" s="181">
        <f t="shared" si="161"/>
        <v>114902336.57499999</v>
      </c>
      <c r="AQ98" s="181">
        <f t="shared" si="161"/>
        <v>329201.92499999999</v>
      </c>
      <c r="AR98" s="181">
        <f t="shared" si="161"/>
        <v>23335744.640000001</v>
      </c>
      <c r="AS98" s="181">
        <f t="shared" si="161"/>
        <v>5819160.0999999996</v>
      </c>
      <c r="AT98" s="181">
        <f t="shared" si="161"/>
        <v>1315069.3400000001</v>
      </c>
      <c r="AU98" s="181">
        <f t="shared" si="161"/>
        <v>235330.48499999999</v>
      </c>
      <c r="AV98" s="181">
        <f t="shared" si="161"/>
        <v>406558.94499999995</v>
      </c>
      <c r="AW98" s="181">
        <f t="shared" si="161"/>
        <v>191871.48499999999</v>
      </c>
      <c r="AX98" s="181">
        <f t="shared" si="161"/>
        <v>96478.98</v>
      </c>
      <c r="AY98" s="181">
        <f t="shared" si="161"/>
        <v>457623.26999999996</v>
      </c>
      <c r="AZ98" s="181">
        <f t="shared" si="161"/>
        <v>17632402.774999999</v>
      </c>
      <c r="BA98" s="181">
        <f t="shared" si="161"/>
        <v>9551853.6099999994</v>
      </c>
      <c r="BB98" s="181">
        <f t="shared" si="161"/>
        <v>7962992.5699999994</v>
      </c>
      <c r="BC98" s="181">
        <f t="shared" si="161"/>
        <v>30928683.824999999</v>
      </c>
      <c r="BD98" s="181">
        <f t="shared" si="161"/>
        <v>1727929.8399999999</v>
      </c>
      <c r="BE98" s="181">
        <f t="shared" si="161"/>
        <v>902426.13499999989</v>
      </c>
      <c r="BF98" s="181">
        <f t="shared" si="161"/>
        <v>12854737.609999999</v>
      </c>
      <c r="BG98" s="181">
        <f t="shared" si="161"/>
        <v>1197947.3349999997</v>
      </c>
      <c r="BH98" s="181">
        <f t="shared" si="161"/>
        <v>370270.68</v>
      </c>
      <c r="BI98" s="181">
        <f t="shared" si="161"/>
        <v>530964.67839999998</v>
      </c>
      <c r="BJ98" s="181">
        <f t="shared" si="161"/>
        <v>2392417.9499999997</v>
      </c>
      <c r="BK98" s="181">
        <f t="shared" si="161"/>
        <v>30759628.314999998</v>
      </c>
      <c r="BL98" s="181">
        <f t="shared" si="161"/>
        <v>121033.315</v>
      </c>
      <c r="BM98" s="181">
        <f t="shared" si="161"/>
        <v>497605.54999999993</v>
      </c>
      <c r="BN98" s="181">
        <f t="shared" si="161"/>
        <v>3928041.7149999999</v>
      </c>
      <c r="BO98" s="181">
        <f t="shared" si="161"/>
        <v>1484342.145</v>
      </c>
      <c r="BP98" s="181">
        <f t="shared" ref="BP98:EA98" si="162">(BP94*BP95)+BP97</f>
        <v>190350.41999999998</v>
      </c>
      <c r="BQ98" s="181">
        <f t="shared" si="162"/>
        <v>6363918.6649999991</v>
      </c>
      <c r="BR98" s="181">
        <f t="shared" si="162"/>
        <v>4848937.9249999998</v>
      </c>
      <c r="BS98" s="181">
        <f t="shared" si="162"/>
        <v>1678169.2849999997</v>
      </c>
      <c r="BT98" s="181">
        <f t="shared" si="162"/>
        <v>353538.96499999997</v>
      </c>
      <c r="BU98" s="181">
        <f t="shared" si="162"/>
        <v>362230.76499999996</v>
      </c>
      <c r="BV98" s="181">
        <f t="shared" si="162"/>
        <v>898949.41499999992</v>
      </c>
      <c r="BW98" s="181">
        <f t="shared" si="162"/>
        <v>1553659.2499999998</v>
      </c>
      <c r="BX98" s="181">
        <f t="shared" si="162"/>
        <v>48891.374999999993</v>
      </c>
      <c r="BY98" s="181">
        <f t="shared" si="162"/>
        <v>956515.20639999991</v>
      </c>
      <c r="BZ98" s="181">
        <f t="shared" si="162"/>
        <v>455033.11359999992</v>
      </c>
      <c r="CA98" s="181">
        <f t="shared" si="162"/>
        <v>98651.93</v>
      </c>
      <c r="CB98" s="181">
        <f t="shared" si="162"/>
        <v>48949392.765000001</v>
      </c>
      <c r="CC98" s="181">
        <f t="shared" si="162"/>
        <v>264230.71999999997</v>
      </c>
      <c r="CD98" s="181">
        <f t="shared" si="162"/>
        <v>26509.989999999998</v>
      </c>
      <c r="CE98" s="181">
        <f t="shared" si="162"/>
        <v>160363.71</v>
      </c>
      <c r="CF98" s="181">
        <f t="shared" si="162"/>
        <v>108647.49999999999</v>
      </c>
      <c r="CG98" s="181">
        <f t="shared" si="162"/>
        <v>188612.05999999997</v>
      </c>
      <c r="CH98" s="181">
        <f t="shared" si="162"/>
        <v>189133.56799999997</v>
      </c>
      <c r="CI98" s="181">
        <f t="shared" si="162"/>
        <v>936106.86</v>
      </c>
      <c r="CJ98" s="181">
        <f t="shared" si="162"/>
        <v>1111463.9249999998</v>
      </c>
      <c r="CK98" s="181">
        <f t="shared" si="162"/>
        <v>3904356.5599999996</v>
      </c>
      <c r="CL98" s="181">
        <f t="shared" si="162"/>
        <v>1072350.825</v>
      </c>
      <c r="CM98" s="181">
        <f t="shared" si="162"/>
        <v>765312.98999999987</v>
      </c>
      <c r="CN98" s="181">
        <f t="shared" si="162"/>
        <v>21245801.329999998</v>
      </c>
      <c r="CO98" s="181">
        <f t="shared" si="162"/>
        <v>10209388.279999997</v>
      </c>
      <c r="CP98" s="181">
        <f t="shared" si="162"/>
        <v>926980.47</v>
      </c>
      <c r="CQ98" s="181">
        <f t="shared" si="162"/>
        <v>1597066.0992000001</v>
      </c>
      <c r="CR98" s="181">
        <f t="shared" si="162"/>
        <v>159277.23499999999</v>
      </c>
      <c r="CS98" s="181">
        <f t="shared" si="162"/>
        <v>216208.52499999999</v>
      </c>
      <c r="CT98" s="181">
        <f t="shared" si="162"/>
        <v>251992.66559999995</v>
      </c>
      <c r="CU98" s="181">
        <f t="shared" si="162"/>
        <v>453494.66499999992</v>
      </c>
      <c r="CV98" s="181">
        <f t="shared" si="162"/>
        <v>19773.844999999998</v>
      </c>
      <c r="CW98" s="181">
        <f t="shared" si="162"/>
        <v>228594.34</v>
      </c>
      <c r="CX98" s="181">
        <f t="shared" si="162"/>
        <v>502386.03999999992</v>
      </c>
      <c r="CY98" s="181">
        <f t="shared" si="162"/>
        <v>28682.939999999995</v>
      </c>
      <c r="CZ98" s="181">
        <f t="shared" si="162"/>
        <v>2180120.7349999999</v>
      </c>
      <c r="DA98" s="181">
        <f t="shared" si="162"/>
        <v>109733.97499999999</v>
      </c>
      <c r="DB98" s="181">
        <f t="shared" si="162"/>
        <v>197738.44999999998</v>
      </c>
      <c r="DC98" s="181">
        <f t="shared" si="162"/>
        <v>109951.26999999999</v>
      </c>
      <c r="DD98" s="181">
        <f t="shared" si="162"/>
        <v>238589.90999999997</v>
      </c>
      <c r="DE98" s="181">
        <f t="shared" si="162"/>
        <v>281397.02499999997</v>
      </c>
      <c r="DF98" s="181">
        <f t="shared" si="162"/>
        <v>25473927.439999998</v>
      </c>
      <c r="DG98" s="181">
        <f t="shared" si="162"/>
        <v>81702.92</v>
      </c>
      <c r="DH98" s="181">
        <f t="shared" si="162"/>
        <v>2123624.0349999997</v>
      </c>
      <c r="DI98" s="181">
        <f t="shared" si="162"/>
        <v>3408706.665</v>
      </c>
      <c r="DJ98" s="181">
        <f t="shared" si="162"/>
        <v>735760.87</v>
      </c>
      <c r="DK98" s="181">
        <f t="shared" si="162"/>
        <v>427201.97</v>
      </c>
      <c r="DL98" s="181">
        <f t="shared" si="162"/>
        <v>6925408.9449999994</v>
      </c>
      <c r="DM98" s="181">
        <f t="shared" si="162"/>
        <v>297911.44499999995</v>
      </c>
      <c r="DN98" s="181">
        <f t="shared" si="162"/>
        <v>1849180.45</v>
      </c>
      <c r="DO98" s="181">
        <f t="shared" si="162"/>
        <v>4372409.9899999993</v>
      </c>
      <c r="DP98" s="181">
        <f t="shared" si="162"/>
        <v>144066.58499999999</v>
      </c>
      <c r="DQ98" s="181">
        <f t="shared" si="162"/>
        <v>810727.64500000002</v>
      </c>
      <c r="DR98" s="181">
        <f t="shared" si="162"/>
        <v>2731589.3695999999</v>
      </c>
      <c r="DS98" s="181">
        <f t="shared" si="162"/>
        <v>1262466.5663999999</v>
      </c>
      <c r="DT98" s="181">
        <f t="shared" si="162"/>
        <v>423325.42719999992</v>
      </c>
      <c r="DU98" s="181">
        <f t="shared" si="162"/>
        <v>450452.53499999997</v>
      </c>
      <c r="DV98" s="181">
        <f t="shared" si="162"/>
        <v>200128.69499999998</v>
      </c>
      <c r="DW98" s="181">
        <f t="shared" si="162"/>
        <v>328767.33500000002</v>
      </c>
      <c r="DX98" s="181">
        <f t="shared" si="162"/>
        <v>123206.265</v>
      </c>
      <c r="DY98" s="181">
        <f t="shared" si="162"/>
        <v>154714.03999999998</v>
      </c>
      <c r="DZ98" s="181">
        <f t="shared" si="162"/>
        <v>521942.58999999991</v>
      </c>
      <c r="EA98" s="181">
        <f t="shared" si="162"/>
        <v>483264.07999999996</v>
      </c>
      <c r="EB98" s="181">
        <f t="shared" ref="EB98:FX98" si="163">(EB94*EB95)+EB97</f>
        <v>684044.65999999992</v>
      </c>
      <c r="EC98" s="181">
        <f t="shared" si="163"/>
        <v>209906.96999999997</v>
      </c>
      <c r="ED98" s="181">
        <f t="shared" si="163"/>
        <v>223813.84999999998</v>
      </c>
      <c r="EE98" s="181">
        <f t="shared" si="163"/>
        <v>367976.04479999997</v>
      </c>
      <c r="EF98" s="181">
        <f t="shared" si="163"/>
        <v>2679021.3632</v>
      </c>
      <c r="EG98" s="181">
        <f t="shared" si="163"/>
        <v>350496.83500000002</v>
      </c>
      <c r="EH98" s="181">
        <f t="shared" si="163"/>
        <v>284004.56499999994</v>
      </c>
      <c r="EI98" s="181">
        <f t="shared" si="163"/>
        <v>23362254.629999999</v>
      </c>
      <c r="EJ98" s="181">
        <f t="shared" si="163"/>
        <v>11373220.299999999</v>
      </c>
      <c r="EK98" s="181">
        <f t="shared" si="163"/>
        <v>552363.8899999999</v>
      </c>
      <c r="EL98" s="181">
        <f t="shared" si="163"/>
        <v>469139.90499999997</v>
      </c>
      <c r="EM98" s="181">
        <f t="shared" si="163"/>
        <v>453060.07499999995</v>
      </c>
      <c r="EN98" s="181">
        <f t="shared" si="163"/>
        <v>1891335.6799999997</v>
      </c>
      <c r="EO98" s="181">
        <f t="shared" si="163"/>
        <v>300301.68999999994</v>
      </c>
      <c r="EP98" s="181">
        <f t="shared" si="163"/>
        <v>256408.09999999998</v>
      </c>
      <c r="EQ98" s="181">
        <f t="shared" si="163"/>
        <v>1043885.1799999998</v>
      </c>
      <c r="ER98" s="181">
        <f t="shared" si="163"/>
        <v>190567.715</v>
      </c>
      <c r="ES98" s="181">
        <f t="shared" si="163"/>
        <v>270314.98</v>
      </c>
      <c r="ET98" s="181">
        <f t="shared" si="163"/>
        <v>425828.66559999995</v>
      </c>
      <c r="EU98" s="181">
        <f t="shared" si="163"/>
        <v>1481917.1327999998</v>
      </c>
      <c r="EV98" s="181">
        <f t="shared" si="163"/>
        <v>87569.88499999998</v>
      </c>
      <c r="EW98" s="181">
        <f t="shared" si="163"/>
        <v>498909.31999999995</v>
      </c>
      <c r="EX98" s="181">
        <f t="shared" si="163"/>
        <v>200345.99</v>
      </c>
      <c r="EY98" s="181">
        <f t="shared" si="163"/>
        <v>929370.71499999985</v>
      </c>
      <c r="EZ98" s="181">
        <f t="shared" si="163"/>
        <v>151889.20499999999</v>
      </c>
      <c r="FA98" s="181">
        <f t="shared" si="163"/>
        <v>2793979.11</v>
      </c>
      <c r="FB98" s="181">
        <f t="shared" si="163"/>
        <v>595492.60159999994</v>
      </c>
      <c r="FC98" s="181">
        <f t="shared" si="163"/>
        <v>1344404.165</v>
      </c>
      <c r="FD98" s="181">
        <f t="shared" si="163"/>
        <v>495432.6</v>
      </c>
      <c r="FE98" s="181">
        <f t="shared" si="163"/>
        <v>103649.715</v>
      </c>
      <c r="FF98" s="181">
        <f t="shared" si="163"/>
        <v>223379.25999999998</v>
      </c>
      <c r="FG98" s="181">
        <f t="shared" si="163"/>
        <v>114297.17</v>
      </c>
      <c r="FH98" s="181">
        <f t="shared" si="163"/>
        <v>69751.694999999992</v>
      </c>
      <c r="FI98" s="181">
        <f t="shared" si="163"/>
        <v>2243570.875</v>
      </c>
      <c r="FJ98" s="181">
        <f t="shared" si="163"/>
        <v>1624932.0099999998</v>
      </c>
      <c r="FK98" s="181">
        <f t="shared" si="163"/>
        <v>2986285.1849999996</v>
      </c>
      <c r="FL98" s="181">
        <f t="shared" si="163"/>
        <v>4719430.1049999995</v>
      </c>
      <c r="FM98" s="181">
        <f t="shared" si="163"/>
        <v>2825269.59</v>
      </c>
      <c r="FN98" s="181">
        <f t="shared" si="163"/>
        <v>34516441.57</v>
      </c>
      <c r="FO98" s="181">
        <f t="shared" si="163"/>
        <v>1256834.2799999998</v>
      </c>
      <c r="FP98" s="181">
        <f t="shared" si="163"/>
        <v>2918706.44</v>
      </c>
      <c r="FQ98" s="181">
        <f t="shared" si="163"/>
        <v>769224.29999999993</v>
      </c>
      <c r="FR98" s="181">
        <f t="shared" si="163"/>
        <v>96044.39</v>
      </c>
      <c r="FS98" s="181">
        <f t="shared" si="163"/>
        <v>97782.749999999985</v>
      </c>
      <c r="FT98" s="181">
        <f t="shared" si="163"/>
        <v>69751.694999999992</v>
      </c>
      <c r="FU98" s="181">
        <f t="shared" si="163"/>
        <v>1054532.635</v>
      </c>
      <c r="FV98" s="181">
        <f t="shared" si="163"/>
        <v>943494.8899999999</v>
      </c>
      <c r="FW98" s="181">
        <f t="shared" si="163"/>
        <v>177530.01499999998</v>
      </c>
      <c r="FX98" s="181">
        <f t="shared" si="163"/>
        <v>63667.434999999998</v>
      </c>
      <c r="FY98" s="14"/>
      <c r="FZ98" s="2">
        <f>SUM(C98:FX98)</f>
        <v>853504608.14580011</v>
      </c>
      <c r="GA98" s="62">
        <v>853504608.14580011</v>
      </c>
      <c r="GB98" s="14">
        <f>FZ98-GA98</f>
        <v>0</v>
      </c>
      <c r="GC98" s="14"/>
      <c r="GD98" s="14"/>
      <c r="GE98" s="14"/>
      <c r="GF98" s="14"/>
      <c r="GG98" s="2"/>
      <c r="GH98" s="12"/>
      <c r="GI98" s="126"/>
      <c r="GJ98" s="126"/>
      <c r="GK98" s="126"/>
      <c r="GL98" s="126"/>
      <c r="GM98" s="126"/>
      <c r="GN98" s="131"/>
      <c r="GO98" s="131"/>
    </row>
    <row r="99" spans="1:197" x14ac:dyDescent="0.35">
      <c r="A99" s="112"/>
      <c r="B99" s="147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  <c r="BY99" s="168"/>
      <c r="BZ99" s="168"/>
      <c r="CA99" s="168"/>
      <c r="CB99" s="168"/>
      <c r="CC99" s="168"/>
      <c r="CD99" s="168"/>
      <c r="CE99" s="168"/>
      <c r="CF99" s="168"/>
      <c r="CG99" s="168"/>
      <c r="CH99" s="168"/>
      <c r="CI99" s="168"/>
      <c r="CJ99" s="168"/>
      <c r="CK99" s="168"/>
      <c r="CL99" s="168"/>
      <c r="CM99" s="168"/>
      <c r="CN99" s="168"/>
      <c r="CO99" s="168"/>
      <c r="CP99" s="168"/>
      <c r="CQ99" s="168"/>
      <c r="CR99" s="168"/>
      <c r="CS99" s="168"/>
      <c r="CT99" s="168"/>
      <c r="CU99" s="168"/>
      <c r="CV99" s="168"/>
      <c r="CW99" s="168"/>
      <c r="CX99" s="168"/>
      <c r="CY99" s="168"/>
      <c r="CZ99" s="168"/>
      <c r="DA99" s="168"/>
      <c r="DB99" s="168"/>
      <c r="DC99" s="168"/>
      <c r="DD99" s="168"/>
      <c r="DE99" s="168"/>
      <c r="DF99" s="168"/>
      <c r="DG99" s="168"/>
      <c r="DH99" s="168"/>
      <c r="DI99" s="168"/>
      <c r="DJ99" s="168"/>
      <c r="DK99" s="168"/>
      <c r="DL99" s="168"/>
      <c r="DM99" s="168"/>
      <c r="DN99" s="168"/>
      <c r="DO99" s="168"/>
      <c r="DP99" s="168"/>
      <c r="DQ99" s="168"/>
      <c r="DR99" s="168"/>
      <c r="DS99" s="168"/>
      <c r="DT99" s="168"/>
      <c r="DU99" s="168"/>
      <c r="DV99" s="168"/>
      <c r="DW99" s="168"/>
      <c r="DX99" s="168"/>
      <c r="DY99" s="168"/>
      <c r="DZ99" s="168"/>
      <c r="EA99" s="168"/>
      <c r="EB99" s="168"/>
      <c r="EC99" s="168"/>
      <c r="ED99" s="168"/>
      <c r="EE99" s="168"/>
      <c r="EF99" s="168"/>
      <c r="EG99" s="168"/>
      <c r="EH99" s="168"/>
      <c r="EI99" s="168"/>
      <c r="EJ99" s="168"/>
      <c r="EK99" s="168"/>
      <c r="EL99" s="168"/>
      <c r="EM99" s="168"/>
      <c r="EN99" s="168"/>
      <c r="EO99" s="168"/>
      <c r="EP99" s="168"/>
      <c r="EQ99" s="168"/>
      <c r="ER99" s="168"/>
      <c r="ES99" s="168"/>
      <c r="ET99" s="168"/>
      <c r="EU99" s="168"/>
      <c r="EV99" s="168"/>
      <c r="EW99" s="168"/>
      <c r="EX99" s="168"/>
      <c r="EY99" s="168"/>
      <c r="EZ99" s="168"/>
      <c r="FA99" s="168"/>
      <c r="FB99" s="168"/>
      <c r="FC99" s="168"/>
      <c r="FD99" s="168"/>
      <c r="FE99" s="168"/>
      <c r="FF99" s="168"/>
      <c r="FG99" s="168"/>
      <c r="FH99" s="168"/>
      <c r="FI99" s="168"/>
      <c r="FJ99" s="168"/>
      <c r="FK99" s="168"/>
      <c r="FL99" s="168"/>
      <c r="FM99" s="168"/>
      <c r="FN99" s="168"/>
      <c r="FO99" s="168"/>
      <c r="FP99" s="168"/>
      <c r="FQ99" s="168"/>
      <c r="FR99" s="168"/>
      <c r="FS99" s="168"/>
      <c r="FT99" s="168"/>
      <c r="FU99" s="168"/>
      <c r="FV99" s="168"/>
      <c r="FW99" s="168"/>
      <c r="FX99" s="168"/>
      <c r="FY99" s="14"/>
      <c r="FZ99" s="14"/>
      <c r="GA99" s="2"/>
      <c r="GB99" s="14"/>
      <c r="GC99" s="14"/>
      <c r="GD99" s="14"/>
      <c r="GE99" s="14"/>
      <c r="GF99" s="14"/>
      <c r="GG99" s="2"/>
      <c r="GH99" s="12"/>
      <c r="GI99" s="126"/>
      <c r="GJ99" s="126"/>
      <c r="GK99" s="126"/>
      <c r="GL99" s="126"/>
      <c r="GM99" s="126"/>
      <c r="GN99" s="131"/>
      <c r="GO99" s="131"/>
    </row>
    <row r="100" spans="1:197" x14ac:dyDescent="0.35">
      <c r="A100" s="112"/>
      <c r="B100" s="147" t="s">
        <v>675</v>
      </c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160"/>
      <c r="BH100" s="160"/>
      <c r="BI100" s="160"/>
      <c r="BJ100" s="160"/>
      <c r="BK100" s="160"/>
      <c r="BL100" s="160"/>
      <c r="BM100" s="160"/>
      <c r="BN100" s="160"/>
      <c r="BO100" s="160"/>
      <c r="BP100" s="160"/>
      <c r="BQ100" s="160"/>
      <c r="BR100" s="160"/>
      <c r="BS100" s="160"/>
      <c r="BT100" s="160"/>
      <c r="BU100" s="160"/>
      <c r="BV100" s="160"/>
      <c r="BW100" s="160"/>
      <c r="BX100" s="160"/>
      <c r="BY100" s="160"/>
      <c r="BZ100" s="160"/>
      <c r="CA100" s="160"/>
      <c r="CB100" s="160"/>
      <c r="CC100" s="160"/>
      <c r="CD100" s="160"/>
      <c r="CE100" s="160"/>
      <c r="CF100" s="160"/>
      <c r="CG100" s="160"/>
      <c r="CH100" s="160"/>
      <c r="CI100" s="160"/>
      <c r="CJ100" s="160"/>
      <c r="CK100" s="160"/>
      <c r="CL100" s="160"/>
      <c r="CM100" s="160"/>
      <c r="CN100" s="160"/>
      <c r="CO100" s="160"/>
      <c r="CP100" s="160"/>
      <c r="CQ100" s="160"/>
      <c r="CR100" s="160"/>
      <c r="CS100" s="160"/>
      <c r="CT100" s="160"/>
      <c r="CU100" s="160"/>
      <c r="CV100" s="160"/>
      <c r="CW100" s="160"/>
      <c r="CX100" s="160"/>
      <c r="CY100" s="160"/>
      <c r="CZ100" s="160"/>
      <c r="DA100" s="160"/>
      <c r="DB100" s="160"/>
      <c r="DC100" s="160"/>
      <c r="DD100" s="160"/>
      <c r="DE100" s="160"/>
      <c r="DF100" s="160"/>
      <c r="DG100" s="160"/>
      <c r="DH100" s="160"/>
      <c r="DI100" s="160"/>
      <c r="DJ100" s="160"/>
      <c r="DK100" s="160"/>
      <c r="DL100" s="160"/>
      <c r="DM100" s="160"/>
      <c r="DN100" s="160"/>
      <c r="DO100" s="160"/>
      <c r="DP100" s="160"/>
      <c r="DQ100" s="160"/>
      <c r="DR100" s="160"/>
      <c r="DS100" s="160"/>
      <c r="DT100" s="160"/>
      <c r="DU100" s="160"/>
      <c r="DV100" s="160"/>
      <c r="DW100" s="160"/>
      <c r="DX100" s="160"/>
      <c r="DY100" s="160"/>
      <c r="DZ100" s="160"/>
      <c r="EA100" s="160"/>
      <c r="EB100" s="160"/>
      <c r="EC100" s="160"/>
      <c r="ED100" s="160"/>
      <c r="EE100" s="160"/>
      <c r="EF100" s="160"/>
      <c r="EG100" s="160"/>
      <c r="EH100" s="160"/>
      <c r="EI100" s="160"/>
      <c r="EJ100" s="160"/>
      <c r="EK100" s="160"/>
      <c r="EL100" s="160"/>
      <c r="EM100" s="160"/>
      <c r="EN100" s="160"/>
      <c r="EO100" s="160"/>
      <c r="EP100" s="160"/>
      <c r="EQ100" s="160"/>
      <c r="ER100" s="160"/>
      <c r="ES100" s="160"/>
      <c r="ET100" s="160"/>
      <c r="EU100" s="160"/>
      <c r="EV100" s="160"/>
      <c r="EW100" s="160"/>
      <c r="EX100" s="160"/>
      <c r="EY100" s="160"/>
      <c r="EZ100" s="160"/>
      <c r="FA100" s="160"/>
      <c r="FB100" s="160"/>
      <c r="FC100" s="160"/>
      <c r="FD100" s="160"/>
      <c r="FE100" s="160"/>
      <c r="FF100" s="160"/>
      <c r="FG100" s="160"/>
      <c r="FH100" s="160"/>
      <c r="FI100" s="160"/>
      <c r="FJ100" s="160"/>
      <c r="FK100" s="160"/>
      <c r="FL100" s="160"/>
      <c r="FM100" s="160"/>
      <c r="FN100" s="160"/>
      <c r="FO100" s="160"/>
      <c r="FP100" s="160"/>
      <c r="FQ100" s="160"/>
      <c r="FR100" s="160"/>
      <c r="FS100" s="160"/>
      <c r="FT100" s="160"/>
      <c r="FU100" s="160"/>
      <c r="FV100" s="160"/>
      <c r="FW100" s="160"/>
      <c r="FX100" s="160"/>
      <c r="FY100" s="2"/>
      <c r="FZ100" s="46"/>
      <c r="GA100" s="2"/>
      <c r="GB100" s="2"/>
      <c r="GC100" s="2"/>
      <c r="GD100" s="2"/>
      <c r="GE100" s="2"/>
      <c r="GF100" s="2"/>
      <c r="GG100" s="2"/>
      <c r="GH100" s="2"/>
      <c r="GI100" s="113"/>
      <c r="GJ100" s="113"/>
      <c r="GK100" s="113"/>
      <c r="GL100" s="113"/>
      <c r="GM100" s="113"/>
    </row>
    <row r="101" spans="1:197" x14ac:dyDescent="0.35">
      <c r="A101" s="112" t="s">
        <v>499</v>
      </c>
      <c r="B101" s="113" t="s">
        <v>676</v>
      </c>
      <c r="C101" s="179">
        <f t="shared" ref="C101:AH101" si="164">C28</f>
        <v>1359</v>
      </c>
      <c r="D101" s="179">
        <f t="shared" si="164"/>
        <v>4465</v>
      </c>
      <c r="E101" s="179">
        <f t="shared" si="164"/>
        <v>1525</v>
      </c>
      <c r="F101" s="179">
        <f t="shared" si="164"/>
        <v>2508</v>
      </c>
      <c r="G101" s="179">
        <f t="shared" si="164"/>
        <v>207</v>
      </c>
      <c r="H101" s="179">
        <f t="shared" si="164"/>
        <v>69</v>
      </c>
      <c r="I101" s="179">
        <f t="shared" si="164"/>
        <v>1835</v>
      </c>
      <c r="J101" s="179">
        <f t="shared" si="164"/>
        <v>185</v>
      </c>
      <c r="K101" s="179">
        <f t="shared" si="164"/>
        <v>3</v>
      </c>
      <c r="L101" s="179">
        <f t="shared" si="164"/>
        <v>184</v>
      </c>
      <c r="M101" s="179">
        <f t="shared" si="164"/>
        <v>187</v>
      </c>
      <c r="N101" s="179">
        <f t="shared" si="164"/>
        <v>5452</v>
      </c>
      <c r="O101" s="179">
        <f t="shared" si="164"/>
        <v>401</v>
      </c>
      <c r="P101" s="179">
        <f t="shared" si="164"/>
        <v>31</v>
      </c>
      <c r="Q101" s="179">
        <f t="shared" si="164"/>
        <v>11916</v>
      </c>
      <c r="R101" s="179">
        <f t="shared" si="164"/>
        <v>108</v>
      </c>
      <c r="S101" s="179">
        <f t="shared" si="164"/>
        <v>50</v>
      </c>
      <c r="T101" s="179">
        <f t="shared" si="164"/>
        <v>0</v>
      </c>
      <c r="U101" s="179">
        <f t="shared" si="164"/>
        <v>0</v>
      </c>
      <c r="V101" s="179">
        <f t="shared" si="164"/>
        <v>0</v>
      </c>
      <c r="W101" s="179">
        <f t="shared" si="164"/>
        <v>0</v>
      </c>
      <c r="X101" s="179">
        <f t="shared" si="164"/>
        <v>0</v>
      </c>
      <c r="Y101" s="179">
        <f t="shared" si="164"/>
        <v>4</v>
      </c>
      <c r="Z101" s="179">
        <f t="shared" si="164"/>
        <v>4</v>
      </c>
      <c r="AA101" s="179">
        <f t="shared" si="164"/>
        <v>2041</v>
      </c>
      <c r="AB101" s="179">
        <f t="shared" si="164"/>
        <v>1565</v>
      </c>
      <c r="AC101" s="179">
        <f t="shared" si="164"/>
        <v>32</v>
      </c>
      <c r="AD101" s="179">
        <f t="shared" si="164"/>
        <v>35</v>
      </c>
      <c r="AE101" s="179">
        <f t="shared" si="164"/>
        <v>3</v>
      </c>
      <c r="AF101" s="179">
        <f t="shared" si="164"/>
        <v>6</v>
      </c>
      <c r="AG101" s="179">
        <f t="shared" si="164"/>
        <v>12</v>
      </c>
      <c r="AH101" s="179">
        <f t="shared" si="164"/>
        <v>0</v>
      </c>
      <c r="AI101" s="179">
        <f t="shared" ref="AI101:BN101" si="165">AI28</f>
        <v>3</v>
      </c>
      <c r="AJ101" s="179">
        <f t="shared" si="165"/>
        <v>2</v>
      </c>
      <c r="AK101" s="179">
        <f t="shared" si="165"/>
        <v>1</v>
      </c>
      <c r="AL101" s="179">
        <f t="shared" si="165"/>
        <v>21</v>
      </c>
      <c r="AM101" s="179">
        <f t="shared" si="165"/>
        <v>1</v>
      </c>
      <c r="AN101" s="179">
        <f t="shared" si="165"/>
        <v>0</v>
      </c>
      <c r="AO101" s="179">
        <f t="shared" si="165"/>
        <v>117</v>
      </c>
      <c r="AP101" s="179">
        <f t="shared" si="165"/>
        <v>16832</v>
      </c>
      <c r="AQ101" s="179">
        <f t="shared" si="165"/>
        <v>0</v>
      </c>
      <c r="AR101" s="179">
        <f t="shared" si="165"/>
        <v>1715</v>
      </c>
      <c r="AS101" s="179">
        <f t="shared" si="165"/>
        <v>1141</v>
      </c>
      <c r="AT101" s="179">
        <f t="shared" si="165"/>
        <v>32</v>
      </c>
      <c r="AU101" s="179">
        <f t="shared" si="165"/>
        <v>4</v>
      </c>
      <c r="AV101" s="179">
        <f t="shared" si="165"/>
        <v>3</v>
      </c>
      <c r="AW101" s="179">
        <f t="shared" si="165"/>
        <v>1</v>
      </c>
      <c r="AX101" s="179">
        <f t="shared" si="165"/>
        <v>5</v>
      </c>
      <c r="AY101" s="179">
        <f t="shared" si="165"/>
        <v>5</v>
      </c>
      <c r="AZ101" s="179">
        <f t="shared" si="165"/>
        <v>1133</v>
      </c>
      <c r="BA101" s="179">
        <f t="shared" si="165"/>
        <v>201</v>
      </c>
      <c r="BB101" s="179">
        <f t="shared" si="165"/>
        <v>184</v>
      </c>
      <c r="BC101" s="179">
        <f t="shared" si="165"/>
        <v>1622</v>
      </c>
      <c r="BD101" s="179">
        <f t="shared" si="165"/>
        <v>53</v>
      </c>
      <c r="BE101" s="179">
        <f t="shared" si="165"/>
        <v>3</v>
      </c>
      <c r="BF101" s="179">
        <f t="shared" si="165"/>
        <v>448</v>
      </c>
      <c r="BG101" s="179">
        <f t="shared" si="165"/>
        <v>78</v>
      </c>
      <c r="BH101" s="179">
        <f t="shared" si="165"/>
        <v>6</v>
      </c>
      <c r="BI101" s="179">
        <f t="shared" si="165"/>
        <v>15</v>
      </c>
      <c r="BJ101" s="179">
        <f t="shared" si="165"/>
        <v>68</v>
      </c>
      <c r="BK101" s="179">
        <f t="shared" si="165"/>
        <v>681</v>
      </c>
      <c r="BL101" s="179">
        <f t="shared" si="165"/>
        <v>1</v>
      </c>
      <c r="BM101" s="179">
        <f t="shared" si="165"/>
        <v>11</v>
      </c>
      <c r="BN101" s="179">
        <f t="shared" si="165"/>
        <v>11</v>
      </c>
      <c r="BO101" s="179">
        <f t="shared" ref="BO101:CT101" si="166">BO28</f>
        <v>9</v>
      </c>
      <c r="BP101" s="179">
        <f t="shared" si="166"/>
        <v>1</v>
      </c>
      <c r="BQ101" s="179">
        <f t="shared" si="166"/>
        <v>1133</v>
      </c>
      <c r="BR101" s="179">
        <f t="shared" si="166"/>
        <v>764</v>
      </c>
      <c r="BS101" s="179">
        <f t="shared" si="166"/>
        <v>207</v>
      </c>
      <c r="BT101" s="179">
        <f t="shared" si="166"/>
        <v>2</v>
      </c>
      <c r="BU101" s="179">
        <f t="shared" si="166"/>
        <v>42</v>
      </c>
      <c r="BV101" s="179">
        <f t="shared" si="166"/>
        <v>85</v>
      </c>
      <c r="BW101" s="179">
        <f t="shared" si="166"/>
        <v>214</v>
      </c>
      <c r="BX101" s="179">
        <f t="shared" si="166"/>
        <v>0</v>
      </c>
      <c r="BY101" s="179">
        <f t="shared" si="166"/>
        <v>0</v>
      </c>
      <c r="BZ101" s="179">
        <f t="shared" si="166"/>
        <v>0</v>
      </c>
      <c r="CA101" s="179">
        <f t="shared" si="166"/>
        <v>5</v>
      </c>
      <c r="CB101" s="179">
        <f t="shared" si="166"/>
        <v>2880</v>
      </c>
      <c r="CC101" s="179">
        <f t="shared" si="166"/>
        <v>0</v>
      </c>
      <c r="CD101" s="179">
        <f t="shared" si="166"/>
        <v>1</v>
      </c>
      <c r="CE101" s="179">
        <f t="shared" si="166"/>
        <v>0</v>
      </c>
      <c r="CF101" s="179">
        <f t="shared" si="166"/>
        <v>0</v>
      </c>
      <c r="CG101" s="179">
        <f t="shared" si="166"/>
        <v>11</v>
      </c>
      <c r="CH101" s="179">
        <f t="shared" si="166"/>
        <v>6</v>
      </c>
      <c r="CI101" s="179">
        <f t="shared" si="166"/>
        <v>63</v>
      </c>
      <c r="CJ101" s="179">
        <f t="shared" si="166"/>
        <v>158</v>
      </c>
      <c r="CK101" s="179">
        <f t="shared" si="166"/>
        <v>168</v>
      </c>
      <c r="CL101" s="179">
        <f t="shared" si="166"/>
        <v>22</v>
      </c>
      <c r="CM101" s="179">
        <f t="shared" si="166"/>
        <v>8</v>
      </c>
      <c r="CN101" s="179">
        <f t="shared" si="166"/>
        <v>1199</v>
      </c>
      <c r="CO101" s="179">
        <f t="shared" si="166"/>
        <v>377</v>
      </c>
      <c r="CP101" s="179">
        <f t="shared" si="166"/>
        <v>139</v>
      </c>
      <c r="CQ101" s="179">
        <f t="shared" si="166"/>
        <v>3</v>
      </c>
      <c r="CR101" s="179">
        <f t="shared" si="166"/>
        <v>0</v>
      </c>
      <c r="CS101" s="179">
        <f t="shared" si="166"/>
        <v>1</v>
      </c>
      <c r="CT101" s="179">
        <f t="shared" si="166"/>
        <v>1</v>
      </c>
      <c r="CU101" s="179">
        <f t="shared" ref="CU101:DZ101" si="167">CU28</f>
        <v>3</v>
      </c>
      <c r="CV101" s="179">
        <f t="shared" si="167"/>
        <v>0</v>
      </c>
      <c r="CW101" s="179">
        <f t="shared" si="167"/>
        <v>1</v>
      </c>
      <c r="CX101" s="179">
        <f t="shared" si="167"/>
        <v>12</v>
      </c>
      <c r="CY101" s="179">
        <f t="shared" si="167"/>
        <v>0</v>
      </c>
      <c r="CZ101" s="179">
        <f t="shared" si="167"/>
        <v>39</v>
      </c>
      <c r="DA101" s="179">
        <f t="shared" si="167"/>
        <v>0</v>
      </c>
      <c r="DB101" s="179">
        <f t="shared" si="167"/>
        <v>7</v>
      </c>
      <c r="DC101" s="179">
        <f t="shared" si="167"/>
        <v>0</v>
      </c>
      <c r="DD101" s="179">
        <f t="shared" si="167"/>
        <v>7</v>
      </c>
      <c r="DE101" s="179">
        <f t="shared" si="167"/>
        <v>1</v>
      </c>
      <c r="DF101" s="179">
        <f t="shared" si="167"/>
        <v>654</v>
      </c>
      <c r="DG101" s="179">
        <f t="shared" si="167"/>
        <v>0</v>
      </c>
      <c r="DH101" s="179">
        <f t="shared" si="167"/>
        <v>120</v>
      </c>
      <c r="DI101" s="179">
        <f t="shared" si="167"/>
        <v>62</v>
      </c>
      <c r="DJ101" s="179">
        <f t="shared" si="167"/>
        <v>9</v>
      </c>
      <c r="DK101" s="179">
        <f t="shared" si="167"/>
        <v>19</v>
      </c>
      <c r="DL101" s="179">
        <f t="shared" si="167"/>
        <v>415</v>
      </c>
      <c r="DM101" s="179">
        <f t="shared" si="167"/>
        <v>0</v>
      </c>
      <c r="DN101" s="179">
        <f t="shared" si="167"/>
        <v>66</v>
      </c>
      <c r="DO101" s="179">
        <f t="shared" si="167"/>
        <v>533</v>
      </c>
      <c r="DP101" s="179">
        <f t="shared" si="167"/>
        <v>0</v>
      </c>
      <c r="DQ101" s="179">
        <f t="shared" si="167"/>
        <v>51</v>
      </c>
      <c r="DR101" s="179">
        <f t="shared" si="167"/>
        <v>17</v>
      </c>
      <c r="DS101" s="179">
        <f t="shared" si="167"/>
        <v>32</v>
      </c>
      <c r="DT101" s="179">
        <f t="shared" si="167"/>
        <v>6</v>
      </c>
      <c r="DU101" s="179">
        <f t="shared" si="167"/>
        <v>3</v>
      </c>
      <c r="DV101" s="179">
        <f t="shared" si="167"/>
        <v>1</v>
      </c>
      <c r="DW101" s="179">
        <f t="shared" si="167"/>
        <v>1</v>
      </c>
      <c r="DX101" s="179">
        <f t="shared" si="167"/>
        <v>1</v>
      </c>
      <c r="DY101" s="179">
        <f t="shared" si="167"/>
        <v>4</v>
      </c>
      <c r="DZ101" s="179">
        <f t="shared" si="167"/>
        <v>0</v>
      </c>
      <c r="EA101" s="179">
        <f t="shared" ref="EA101:FF101" si="168">EA28</f>
        <v>28</v>
      </c>
      <c r="EB101" s="179">
        <f t="shared" si="168"/>
        <v>62</v>
      </c>
      <c r="EC101" s="179">
        <f t="shared" si="168"/>
        <v>9</v>
      </c>
      <c r="ED101" s="179">
        <f t="shared" si="168"/>
        <v>66</v>
      </c>
      <c r="EE101" s="179">
        <f t="shared" si="168"/>
        <v>19</v>
      </c>
      <c r="EF101" s="179">
        <f t="shared" si="168"/>
        <v>71</v>
      </c>
      <c r="EG101" s="179">
        <f t="shared" si="168"/>
        <v>44</v>
      </c>
      <c r="EH101" s="179">
        <f t="shared" si="168"/>
        <v>14</v>
      </c>
      <c r="EI101" s="179">
        <f t="shared" si="168"/>
        <v>421</v>
      </c>
      <c r="EJ101" s="179">
        <f t="shared" si="168"/>
        <v>200</v>
      </c>
      <c r="EK101" s="179">
        <f t="shared" si="168"/>
        <v>17</v>
      </c>
      <c r="EL101" s="179">
        <f t="shared" si="168"/>
        <v>1</v>
      </c>
      <c r="EM101" s="179">
        <f t="shared" si="168"/>
        <v>6</v>
      </c>
      <c r="EN101" s="179">
        <f t="shared" si="168"/>
        <v>10</v>
      </c>
      <c r="EO101" s="179">
        <f t="shared" si="168"/>
        <v>5</v>
      </c>
      <c r="EP101" s="179">
        <f t="shared" si="168"/>
        <v>17</v>
      </c>
      <c r="EQ101" s="179">
        <f t="shared" si="168"/>
        <v>184</v>
      </c>
      <c r="ER101" s="179">
        <f t="shared" si="168"/>
        <v>14</v>
      </c>
      <c r="ES101" s="179">
        <f t="shared" si="168"/>
        <v>3</v>
      </c>
      <c r="ET101" s="179">
        <f t="shared" si="168"/>
        <v>5</v>
      </c>
      <c r="EU101" s="179">
        <f t="shared" si="168"/>
        <v>102</v>
      </c>
      <c r="EV101" s="179">
        <f t="shared" si="168"/>
        <v>6</v>
      </c>
      <c r="EW101" s="179">
        <f t="shared" si="168"/>
        <v>59</v>
      </c>
      <c r="EX101" s="179">
        <f t="shared" si="168"/>
        <v>8</v>
      </c>
      <c r="EY101" s="179">
        <f t="shared" si="168"/>
        <v>17</v>
      </c>
      <c r="EZ101" s="179">
        <f t="shared" si="168"/>
        <v>0</v>
      </c>
      <c r="FA101" s="179">
        <f t="shared" si="168"/>
        <v>611</v>
      </c>
      <c r="FB101" s="179">
        <f t="shared" si="168"/>
        <v>3</v>
      </c>
      <c r="FC101" s="179">
        <f t="shared" si="168"/>
        <v>32</v>
      </c>
      <c r="FD101" s="179">
        <f t="shared" si="168"/>
        <v>4</v>
      </c>
      <c r="FE101" s="179">
        <f t="shared" si="168"/>
        <v>13</v>
      </c>
      <c r="FF101" s="179">
        <f t="shared" si="168"/>
        <v>2</v>
      </c>
      <c r="FG101" s="179">
        <f t="shared" ref="FG101:FX101" si="169">FG28</f>
        <v>3</v>
      </c>
      <c r="FH101" s="179">
        <f t="shared" si="169"/>
        <v>0</v>
      </c>
      <c r="FI101" s="179">
        <f t="shared" si="169"/>
        <v>182</v>
      </c>
      <c r="FJ101" s="179">
        <f t="shared" si="169"/>
        <v>72</v>
      </c>
      <c r="FK101" s="179">
        <f t="shared" si="169"/>
        <v>246</v>
      </c>
      <c r="FL101" s="179">
        <f t="shared" si="169"/>
        <v>195</v>
      </c>
      <c r="FM101" s="179">
        <f t="shared" si="169"/>
        <v>93</v>
      </c>
      <c r="FN101" s="179">
        <f t="shared" si="169"/>
        <v>3402</v>
      </c>
      <c r="FO101" s="179">
        <f t="shared" si="169"/>
        <v>55</v>
      </c>
      <c r="FP101" s="179">
        <f t="shared" si="169"/>
        <v>325</v>
      </c>
      <c r="FQ101" s="179">
        <f t="shared" si="169"/>
        <v>60</v>
      </c>
      <c r="FR101" s="179">
        <f t="shared" si="169"/>
        <v>1</v>
      </c>
      <c r="FS101" s="179">
        <f t="shared" si="169"/>
        <v>0</v>
      </c>
      <c r="FT101" s="179">
        <f t="shared" si="169"/>
        <v>0</v>
      </c>
      <c r="FU101" s="179">
        <f t="shared" si="169"/>
        <v>137</v>
      </c>
      <c r="FV101" s="179">
        <f t="shared" si="169"/>
        <v>88</v>
      </c>
      <c r="FW101" s="179">
        <f t="shared" si="169"/>
        <v>5</v>
      </c>
      <c r="FX101" s="179">
        <f t="shared" si="169"/>
        <v>0</v>
      </c>
      <c r="FY101" s="2"/>
      <c r="FZ101" s="2">
        <f>SUM(C101:FX101)</f>
        <v>75065</v>
      </c>
      <c r="GA101" s="2"/>
      <c r="GB101" s="2"/>
      <c r="GC101" s="2"/>
      <c r="GD101" s="2"/>
      <c r="GE101" s="2"/>
      <c r="GF101" s="2"/>
      <c r="GG101" s="2"/>
      <c r="GH101" s="2"/>
      <c r="GI101" s="113"/>
      <c r="GJ101" s="113"/>
      <c r="GK101" s="113"/>
      <c r="GL101" s="113"/>
      <c r="GM101" s="113"/>
    </row>
    <row r="102" spans="1:197" x14ac:dyDescent="0.35">
      <c r="A102" s="112" t="s">
        <v>500</v>
      </c>
      <c r="B102" s="113" t="s">
        <v>724</v>
      </c>
      <c r="C102" s="46">
        <f>C84*0.25</f>
        <v>2172.9499999999998</v>
      </c>
      <c r="D102" s="46">
        <f t="shared" ref="D102:BO102" si="170">D84*0.25</f>
        <v>2172.9499999999998</v>
      </c>
      <c r="E102" s="46">
        <f t="shared" si="170"/>
        <v>2172.9499999999998</v>
      </c>
      <c r="F102" s="46">
        <f t="shared" si="170"/>
        <v>2172.9499999999998</v>
      </c>
      <c r="G102" s="46">
        <f t="shared" si="170"/>
        <v>2172.9499999999998</v>
      </c>
      <c r="H102" s="46">
        <f t="shared" si="170"/>
        <v>2172.9499999999998</v>
      </c>
      <c r="I102" s="46">
        <f t="shared" si="170"/>
        <v>2172.9499999999998</v>
      </c>
      <c r="J102" s="46">
        <f t="shared" si="170"/>
        <v>2172.9499999999998</v>
      </c>
      <c r="K102" s="46">
        <f t="shared" si="170"/>
        <v>2172.9499999999998</v>
      </c>
      <c r="L102" s="46">
        <f t="shared" si="170"/>
        <v>2172.9499999999998</v>
      </c>
      <c r="M102" s="46">
        <f t="shared" si="170"/>
        <v>2172.9499999999998</v>
      </c>
      <c r="N102" s="46">
        <f t="shared" si="170"/>
        <v>2172.9499999999998</v>
      </c>
      <c r="O102" s="46">
        <f t="shared" si="170"/>
        <v>2172.9499999999998</v>
      </c>
      <c r="P102" s="46">
        <f t="shared" si="170"/>
        <v>2172.9499999999998</v>
      </c>
      <c r="Q102" s="46">
        <f t="shared" si="170"/>
        <v>2172.9499999999998</v>
      </c>
      <c r="R102" s="46">
        <f t="shared" si="170"/>
        <v>2172.9499999999998</v>
      </c>
      <c r="S102" s="46">
        <f t="shared" si="170"/>
        <v>2172.9499999999998</v>
      </c>
      <c r="T102" s="46">
        <f t="shared" si="170"/>
        <v>2172.9499999999998</v>
      </c>
      <c r="U102" s="46">
        <f t="shared" si="170"/>
        <v>2172.9499999999998</v>
      </c>
      <c r="V102" s="46">
        <f t="shared" si="170"/>
        <v>2172.9499999999998</v>
      </c>
      <c r="W102" s="46">
        <f t="shared" si="170"/>
        <v>2172.9499999999998</v>
      </c>
      <c r="X102" s="46">
        <f t="shared" si="170"/>
        <v>2172.9499999999998</v>
      </c>
      <c r="Y102" s="46">
        <f t="shared" si="170"/>
        <v>2172.9499999999998</v>
      </c>
      <c r="Z102" s="46">
        <f t="shared" si="170"/>
        <v>2172.9499999999998</v>
      </c>
      <c r="AA102" s="46">
        <f t="shared" si="170"/>
        <v>2172.9499999999998</v>
      </c>
      <c r="AB102" s="46">
        <f t="shared" si="170"/>
        <v>2172.9499999999998</v>
      </c>
      <c r="AC102" s="46">
        <f t="shared" si="170"/>
        <v>2172.9499999999998</v>
      </c>
      <c r="AD102" s="46">
        <f t="shared" si="170"/>
        <v>2172.9499999999998</v>
      </c>
      <c r="AE102" s="46">
        <f t="shared" si="170"/>
        <v>2172.9499999999998</v>
      </c>
      <c r="AF102" s="46">
        <f t="shared" si="170"/>
        <v>2172.9499999999998</v>
      </c>
      <c r="AG102" s="46">
        <f t="shared" si="170"/>
        <v>2172.9499999999998</v>
      </c>
      <c r="AH102" s="46">
        <f t="shared" si="170"/>
        <v>2172.9499999999998</v>
      </c>
      <c r="AI102" s="46">
        <f t="shared" si="170"/>
        <v>2172.9499999999998</v>
      </c>
      <c r="AJ102" s="46">
        <f t="shared" si="170"/>
        <v>2172.9499999999998</v>
      </c>
      <c r="AK102" s="46">
        <f t="shared" si="170"/>
        <v>2172.9499999999998</v>
      </c>
      <c r="AL102" s="46">
        <f t="shared" si="170"/>
        <v>2172.9499999999998</v>
      </c>
      <c r="AM102" s="46">
        <f t="shared" si="170"/>
        <v>2172.9499999999998</v>
      </c>
      <c r="AN102" s="46">
        <f t="shared" si="170"/>
        <v>2172.9499999999998</v>
      </c>
      <c r="AO102" s="46">
        <f t="shared" si="170"/>
        <v>2172.9499999999998</v>
      </c>
      <c r="AP102" s="46">
        <f t="shared" si="170"/>
        <v>2172.9499999999998</v>
      </c>
      <c r="AQ102" s="46">
        <f t="shared" si="170"/>
        <v>2172.9499999999998</v>
      </c>
      <c r="AR102" s="46">
        <f t="shared" si="170"/>
        <v>2172.9499999999998</v>
      </c>
      <c r="AS102" s="46">
        <f t="shared" si="170"/>
        <v>2172.9499999999998</v>
      </c>
      <c r="AT102" s="46">
        <f t="shared" si="170"/>
        <v>2172.9499999999998</v>
      </c>
      <c r="AU102" s="46">
        <f t="shared" si="170"/>
        <v>2172.9499999999998</v>
      </c>
      <c r="AV102" s="46">
        <f t="shared" si="170"/>
        <v>2172.9499999999998</v>
      </c>
      <c r="AW102" s="46">
        <f t="shared" si="170"/>
        <v>2172.9499999999998</v>
      </c>
      <c r="AX102" s="46">
        <f t="shared" si="170"/>
        <v>2172.9499999999998</v>
      </c>
      <c r="AY102" s="46">
        <f t="shared" si="170"/>
        <v>2172.9499999999998</v>
      </c>
      <c r="AZ102" s="46">
        <f t="shared" si="170"/>
        <v>2172.9499999999998</v>
      </c>
      <c r="BA102" s="46">
        <f t="shared" si="170"/>
        <v>2172.9499999999998</v>
      </c>
      <c r="BB102" s="46">
        <f t="shared" si="170"/>
        <v>2172.9499999999998</v>
      </c>
      <c r="BC102" s="46">
        <f t="shared" si="170"/>
        <v>2172.9499999999998</v>
      </c>
      <c r="BD102" s="46">
        <f t="shared" si="170"/>
        <v>2172.9499999999998</v>
      </c>
      <c r="BE102" s="46">
        <f t="shared" si="170"/>
        <v>2172.9499999999998</v>
      </c>
      <c r="BF102" s="46">
        <f t="shared" si="170"/>
        <v>2172.9499999999998</v>
      </c>
      <c r="BG102" s="46">
        <f t="shared" si="170"/>
        <v>2172.9499999999998</v>
      </c>
      <c r="BH102" s="46">
        <f t="shared" si="170"/>
        <v>2172.9499999999998</v>
      </c>
      <c r="BI102" s="46">
        <f t="shared" si="170"/>
        <v>2172.9499999999998</v>
      </c>
      <c r="BJ102" s="46">
        <f t="shared" si="170"/>
        <v>2172.9499999999998</v>
      </c>
      <c r="BK102" s="46">
        <f t="shared" si="170"/>
        <v>2172.9499999999998</v>
      </c>
      <c r="BL102" s="46">
        <f t="shared" si="170"/>
        <v>2172.9499999999998</v>
      </c>
      <c r="BM102" s="46">
        <f t="shared" si="170"/>
        <v>2172.9499999999998</v>
      </c>
      <c r="BN102" s="46">
        <f t="shared" si="170"/>
        <v>2172.9499999999998</v>
      </c>
      <c r="BO102" s="46">
        <f t="shared" si="170"/>
        <v>2172.9499999999998</v>
      </c>
      <c r="BP102" s="46">
        <f t="shared" ref="BP102:EA102" si="171">BP84*0.25</f>
        <v>2172.9499999999998</v>
      </c>
      <c r="BQ102" s="46">
        <f t="shared" si="171"/>
        <v>2172.9499999999998</v>
      </c>
      <c r="BR102" s="46">
        <f t="shared" si="171"/>
        <v>2172.9499999999998</v>
      </c>
      <c r="BS102" s="46">
        <f t="shared" si="171"/>
        <v>2172.9499999999998</v>
      </c>
      <c r="BT102" s="46">
        <f t="shared" si="171"/>
        <v>2172.9499999999998</v>
      </c>
      <c r="BU102" s="46">
        <f t="shared" si="171"/>
        <v>2172.9499999999998</v>
      </c>
      <c r="BV102" s="46">
        <f t="shared" si="171"/>
        <v>2172.9499999999998</v>
      </c>
      <c r="BW102" s="46">
        <f t="shared" si="171"/>
        <v>2172.9499999999998</v>
      </c>
      <c r="BX102" s="46">
        <f t="shared" si="171"/>
        <v>2172.9499999999998</v>
      </c>
      <c r="BY102" s="46">
        <f t="shared" si="171"/>
        <v>2172.9499999999998</v>
      </c>
      <c r="BZ102" s="46">
        <f t="shared" si="171"/>
        <v>2172.9499999999998</v>
      </c>
      <c r="CA102" s="46">
        <f t="shared" si="171"/>
        <v>2172.9499999999998</v>
      </c>
      <c r="CB102" s="46">
        <f t="shared" si="171"/>
        <v>2172.9499999999998</v>
      </c>
      <c r="CC102" s="46">
        <f t="shared" si="171"/>
        <v>2172.9499999999998</v>
      </c>
      <c r="CD102" s="46">
        <f t="shared" si="171"/>
        <v>2172.9499999999998</v>
      </c>
      <c r="CE102" s="46">
        <f t="shared" si="171"/>
        <v>2172.9499999999998</v>
      </c>
      <c r="CF102" s="46">
        <f t="shared" si="171"/>
        <v>2172.9499999999998</v>
      </c>
      <c r="CG102" s="46">
        <f t="shared" si="171"/>
        <v>2172.9499999999998</v>
      </c>
      <c r="CH102" s="46">
        <f t="shared" si="171"/>
        <v>2172.9499999999998</v>
      </c>
      <c r="CI102" s="46">
        <f t="shared" si="171"/>
        <v>2172.9499999999998</v>
      </c>
      <c r="CJ102" s="46">
        <f t="shared" si="171"/>
        <v>2172.9499999999998</v>
      </c>
      <c r="CK102" s="46">
        <f t="shared" si="171"/>
        <v>2172.9499999999998</v>
      </c>
      <c r="CL102" s="46">
        <f t="shared" si="171"/>
        <v>2172.9499999999998</v>
      </c>
      <c r="CM102" s="46">
        <f t="shared" si="171"/>
        <v>2172.9499999999998</v>
      </c>
      <c r="CN102" s="46">
        <f t="shared" si="171"/>
        <v>2172.9499999999998</v>
      </c>
      <c r="CO102" s="46">
        <f t="shared" si="171"/>
        <v>2172.9499999999998</v>
      </c>
      <c r="CP102" s="46">
        <f t="shared" si="171"/>
        <v>2172.9499999999998</v>
      </c>
      <c r="CQ102" s="46">
        <f t="shared" si="171"/>
        <v>2172.9499999999998</v>
      </c>
      <c r="CR102" s="46">
        <f t="shared" si="171"/>
        <v>2172.9499999999998</v>
      </c>
      <c r="CS102" s="46">
        <f t="shared" si="171"/>
        <v>2172.9499999999998</v>
      </c>
      <c r="CT102" s="46">
        <f t="shared" si="171"/>
        <v>2172.9499999999998</v>
      </c>
      <c r="CU102" s="46">
        <f t="shared" si="171"/>
        <v>2172.9499999999998</v>
      </c>
      <c r="CV102" s="46">
        <f t="shared" si="171"/>
        <v>2172.9499999999998</v>
      </c>
      <c r="CW102" s="46">
        <f t="shared" si="171"/>
        <v>2172.9499999999998</v>
      </c>
      <c r="CX102" s="46">
        <f t="shared" si="171"/>
        <v>2172.9499999999998</v>
      </c>
      <c r="CY102" s="46">
        <f t="shared" si="171"/>
        <v>2172.9499999999998</v>
      </c>
      <c r="CZ102" s="46">
        <f t="shared" si="171"/>
        <v>2172.9499999999998</v>
      </c>
      <c r="DA102" s="46">
        <f t="shared" si="171"/>
        <v>2172.9499999999998</v>
      </c>
      <c r="DB102" s="46">
        <f t="shared" si="171"/>
        <v>2172.9499999999998</v>
      </c>
      <c r="DC102" s="46">
        <f t="shared" si="171"/>
        <v>2172.9499999999998</v>
      </c>
      <c r="DD102" s="46">
        <f t="shared" si="171"/>
        <v>2172.9499999999998</v>
      </c>
      <c r="DE102" s="46">
        <f t="shared" si="171"/>
        <v>2172.9499999999998</v>
      </c>
      <c r="DF102" s="46">
        <f t="shared" si="171"/>
        <v>2172.9499999999998</v>
      </c>
      <c r="DG102" s="46">
        <f t="shared" si="171"/>
        <v>2172.9499999999998</v>
      </c>
      <c r="DH102" s="46">
        <f t="shared" si="171"/>
        <v>2172.9499999999998</v>
      </c>
      <c r="DI102" s="46">
        <f t="shared" si="171"/>
        <v>2172.9499999999998</v>
      </c>
      <c r="DJ102" s="46">
        <f t="shared" si="171"/>
        <v>2172.9499999999998</v>
      </c>
      <c r="DK102" s="46">
        <f t="shared" si="171"/>
        <v>2172.9499999999998</v>
      </c>
      <c r="DL102" s="46">
        <f t="shared" si="171"/>
        <v>2172.9499999999998</v>
      </c>
      <c r="DM102" s="46">
        <f t="shared" si="171"/>
        <v>2172.9499999999998</v>
      </c>
      <c r="DN102" s="46">
        <f t="shared" si="171"/>
        <v>2172.9499999999998</v>
      </c>
      <c r="DO102" s="46">
        <f t="shared" si="171"/>
        <v>2172.9499999999998</v>
      </c>
      <c r="DP102" s="46">
        <f t="shared" si="171"/>
        <v>2172.9499999999998</v>
      </c>
      <c r="DQ102" s="46">
        <f t="shared" si="171"/>
        <v>2172.9499999999998</v>
      </c>
      <c r="DR102" s="46">
        <f t="shared" si="171"/>
        <v>2172.9499999999998</v>
      </c>
      <c r="DS102" s="46">
        <f t="shared" si="171"/>
        <v>2172.9499999999998</v>
      </c>
      <c r="DT102" s="46">
        <f t="shared" si="171"/>
        <v>2172.9499999999998</v>
      </c>
      <c r="DU102" s="46">
        <f t="shared" si="171"/>
        <v>2172.9499999999998</v>
      </c>
      <c r="DV102" s="46">
        <f t="shared" si="171"/>
        <v>2172.9499999999998</v>
      </c>
      <c r="DW102" s="46">
        <f t="shared" si="171"/>
        <v>2172.9499999999998</v>
      </c>
      <c r="DX102" s="46">
        <f t="shared" si="171"/>
        <v>2172.9499999999998</v>
      </c>
      <c r="DY102" s="46">
        <f t="shared" si="171"/>
        <v>2172.9499999999998</v>
      </c>
      <c r="DZ102" s="46">
        <f t="shared" si="171"/>
        <v>2172.9499999999998</v>
      </c>
      <c r="EA102" s="46">
        <f t="shared" si="171"/>
        <v>2172.9499999999998</v>
      </c>
      <c r="EB102" s="46">
        <f t="shared" ref="EB102:FX102" si="172">EB84*0.25</f>
        <v>2172.9499999999998</v>
      </c>
      <c r="EC102" s="46">
        <f t="shared" si="172"/>
        <v>2172.9499999999998</v>
      </c>
      <c r="ED102" s="46">
        <f t="shared" si="172"/>
        <v>2172.9499999999998</v>
      </c>
      <c r="EE102" s="46">
        <f t="shared" si="172"/>
        <v>2172.9499999999998</v>
      </c>
      <c r="EF102" s="46">
        <f t="shared" si="172"/>
        <v>2172.9499999999998</v>
      </c>
      <c r="EG102" s="46">
        <f t="shared" si="172"/>
        <v>2172.9499999999998</v>
      </c>
      <c r="EH102" s="46">
        <f t="shared" si="172"/>
        <v>2172.9499999999998</v>
      </c>
      <c r="EI102" s="46">
        <f t="shared" si="172"/>
        <v>2172.9499999999998</v>
      </c>
      <c r="EJ102" s="46">
        <f t="shared" si="172"/>
        <v>2172.9499999999998</v>
      </c>
      <c r="EK102" s="46">
        <f t="shared" si="172"/>
        <v>2172.9499999999998</v>
      </c>
      <c r="EL102" s="46">
        <f t="shared" si="172"/>
        <v>2172.9499999999998</v>
      </c>
      <c r="EM102" s="46">
        <f t="shared" si="172"/>
        <v>2172.9499999999998</v>
      </c>
      <c r="EN102" s="46">
        <f t="shared" si="172"/>
        <v>2172.9499999999998</v>
      </c>
      <c r="EO102" s="46">
        <f t="shared" si="172"/>
        <v>2172.9499999999998</v>
      </c>
      <c r="EP102" s="46">
        <f t="shared" si="172"/>
        <v>2172.9499999999998</v>
      </c>
      <c r="EQ102" s="46">
        <f t="shared" si="172"/>
        <v>2172.9499999999998</v>
      </c>
      <c r="ER102" s="46">
        <f t="shared" si="172"/>
        <v>2172.9499999999998</v>
      </c>
      <c r="ES102" s="46">
        <f t="shared" si="172"/>
        <v>2172.9499999999998</v>
      </c>
      <c r="ET102" s="46">
        <f t="shared" si="172"/>
        <v>2172.9499999999998</v>
      </c>
      <c r="EU102" s="46">
        <f t="shared" si="172"/>
        <v>2172.9499999999998</v>
      </c>
      <c r="EV102" s="46">
        <f t="shared" si="172"/>
        <v>2172.9499999999998</v>
      </c>
      <c r="EW102" s="46">
        <f t="shared" si="172"/>
        <v>2172.9499999999998</v>
      </c>
      <c r="EX102" s="46">
        <f t="shared" si="172"/>
        <v>2172.9499999999998</v>
      </c>
      <c r="EY102" s="46">
        <f t="shared" si="172"/>
        <v>2172.9499999999998</v>
      </c>
      <c r="EZ102" s="46">
        <f t="shared" si="172"/>
        <v>2172.9499999999998</v>
      </c>
      <c r="FA102" s="46">
        <f t="shared" si="172"/>
        <v>2172.9499999999998</v>
      </c>
      <c r="FB102" s="46">
        <f t="shared" si="172"/>
        <v>2172.9499999999998</v>
      </c>
      <c r="FC102" s="46">
        <f t="shared" si="172"/>
        <v>2172.9499999999998</v>
      </c>
      <c r="FD102" s="46">
        <f t="shared" si="172"/>
        <v>2172.9499999999998</v>
      </c>
      <c r="FE102" s="46">
        <f t="shared" si="172"/>
        <v>2172.9499999999998</v>
      </c>
      <c r="FF102" s="46">
        <f t="shared" si="172"/>
        <v>2172.9499999999998</v>
      </c>
      <c r="FG102" s="46">
        <f t="shared" si="172"/>
        <v>2172.9499999999998</v>
      </c>
      <c r="FH102" s="46">
        <f t="shared" si="172"/>
        <v>2172.9499999999998</v>
      </c>
      <c r="FI102" s="46">
        <f t="shared" si="172"/>
        <v>2172.9499999999998</v>
      </c>
      <c r="FJ102" s="46">
        <f t="shared" si="172"/>
        <v>2172.9499999999998</v>
      </c>
      <c r="FK102" s="46">
        <f t="shared" si="172"/>
        <v>2172.9499999999998</v>
      </c>
      <c r="FL102" s="46">
        <f t="shared" si="172"/>
        <v>2172.9499999999998</v>
      </c>
      <c r="FM102" s="46">
        <f t="shared" si="172"/>
        <v>2172.9499999999998</v>
      </c>
      <c r="FN102" s="46">
        <f t="shared" si="172"/>
        <v>2172.9499999999998</v>
      </c>
      <c r="FO102" s="46">
        <f t="shared" si="172"/>
        <v>2172.9499999999998</v>
      </c>
      <c r="FP102" s="46">
        <f t="shared" si="172"/>
        <v>2172.9499999999998</v>
      </c>
      <c r="FQ102" s="46">
        <f t="shared" si="172"/>
        <v>2172.9499999999998</v>
      </c>
      <c r="FR102" s="46">
        <f t="shared" si="172"/>
        <v>2172.9499999999998</v>
      </c>
      <c r="FS102" s="46">
        <f t="shared" si="172"/>
        <v>2172.9499999999998</v>
      </c>
      <c r="FT102" s="46">
        <f t="shared" si="172"/>
        <v>2172.9499999999998</v>
      </c>
      <c r="FU102" s="46">
        <f t="shared" si="172"/>
        <v>2172.9499999999998</v>
      </c>
      <c r="FV102" s="46">
        <f t="shared" si="172"/>
        <v>2172.9499999999998</v>
      </c>
      <c r="FW102" s="46">
        <f t="shared" si="172"/>
        <v>2172.9499999999998</v>
      </c>
      <c r="FX102" s="46">
        <f t="shared" si="172"/>
        <v>2172.9499999999998</v>
      </c>
      <c r="FY102" s="2"/>
      <c r="FZ102" s="46"/>
      <c r="GA102" s="2"/>
      <c r="GB102" s="2"/>
      <c r="GC102" s="2"/>
      <c r="GD102" s="2"/>
      <c r="GE102" s="2"/>
      <c r="GF102" s="2"/>
      <c r="GG102" s="2"/>
      <c r="GH102" s="2"/>
      <c r="GI102" s="113"/>
      <c r="GJ102" s="113"/>
      <c r="GK102" s="113"/>
      <c r="GL102" s="113"/>
      <c r="GM102" s="113"/>
    </row>
    <row r="103" spans="1:197" x14ac:dyDescent="0.35">
      <c r="A103" s="170" t="s">
        <v>501</v>
      </c>
      <c r="B103" s="147" t="s">
        <v>685</v>
      </c>
      <c r="C103" s="192">
        <f>C101*C102</f>
        <v>2953039.05</v>
      </c>
      <c r="D103" s="192">
        <f t="shared" ref="D103:BO103" si="173">D101*D102</f>
        <v>9702221.75</v>
      </c>
      <c r="E103" s="192">
        <f t="shared" si="173"/>
        <v>3313748.7499999995</v>
      </c>
      <c r="F103" s="192">
        <f t="shared" si="173"/>
        <v>5449758.5999999996</v>
      </c>
      <c r="G103" s="192">
        <f t="shared" si="173"/>
        <v>449800.64999999997</v>
      </c>
      <c r="H103" s="192">
        <f t="shared" si="173"/>
        <v>149933.54999999999</v>
      </c>
      <c r="I103" s="192">
        <f t="shared" si="173"/>
        <v>3987363.2499999995</v>
      </c>
      <c r="J103" s="192">
        <f t="shared" si="173"/>
        <v>401995.74999999994</v>
      </c>
      <c r="K103" s="192">
        <f t="shared" si="173"/>
        <v>6518.8499999999995</v>
      </c>
      <c r="L103" s="192">
        <f t="shared" si="173"/>
        <v>399822.8</v>
      </c>
      <c r="M103" s="192">
        <f t="shared" si="173"/>
        <v>406341.64999999997</v>
      </c>
      <c r="N103" s="192">
        <f t="shared" si="173"/>
        <v>11846923.399999999</v>
      </c>
      <c r="O103" s="192">
        <f t="shared" si="173"/>
        <v>871352.95</v>
      </c>
      <c r="P103" s="192">
        <f t="shared" si="173"/>
        <v>67361.45</v>
      </c>
      <c r="Q103" s="192">
        <f t="shared" si="173"/>
        <v>25892872.199999999</v>
      </c>
      <c r="R103" s="192">
        <f t="shared" si="173"/>
        <v>234678.59999999998</v>
      </c>
      <c r="S103" s="192">
        <f t="shared" si="173"/>
        <v>108647.49999999999</v>
      </c>
      <c r="T103" s="192">
        <f t="shared" si="173"/>
        <v>0</v>
      </c>
      <c r="U103" s="192">
        <f t="shared" si="173"/>
        <v>0</v>
      </c>
      <c r="V103" s="192">
        <f t="shared" si="173"/>
        <v>0</v>
      </c>
      <c r="W103" s="192">
        <f t="shared" si="173"/>
        <v>0</v>
      </c>
      <c r="X103" s="192">
        <f t="shared" si="173"/>
        <v>0</v>
      </c>
      <c r="Y103" s="192">
        <f t="shared" si="173"/>
        <v>8691.7999999999993</v>
      </c>
      <c r="Z103" s="192">
        <f t="shared" si="173"/>
        <v>8691.7999999999993</v>
      </c>
      <c r="AA103" s="192">
        <f t="shared" si="173"/>
        <v>4434990.9499999993</v>
      </c>
      <c r="AB103" s="192">
        <f t="shared" si="173"/>
        <v>3400666.7499999995</v>
      </c>
      <c r="AC103" s="192">
        <f t="shared" si="173"/>
        <v>69534.399999999994</v>
      </c>
      <c r="AD103" s="192">
        <f t="shared" si="173"/>
        <v>76053.25</v>
      </c>
      <c r="AE103" s="192">
        <f t="shared" si="173"/>
        <v>6518.8499999999995</v>
      </c>
      <c r="AF103" s="192">
        <f t="shared" si="173"/>
        <v>13037.699999999999</v>
      </c>
      <c r="AG103" s="192">
        <f t="shared" si="173"/>
        <v>26075.399999999998</v>
      </c>
      <c r="AH103" s="192">
        <f t="shared" si="173"/>
        <v>0</v>
      </c>
      <c r="AI103" s="192">
        <f t="shared" si="173"/>
        <v>6518.8499999999995</v>
      </c>
      <c r="AJ103" s="192">
        <f t="shared" si="173"/>
        <v>4345.8999999999996</v>
      </c>
      <c r="AK103" s="192">
        <f t="shared" si="173"/>
        <v>2172.9499999999998</v>
      </c>
      <c r="AL103" s="192">
        <f t="shared" si="173"/>
        <v>45631.95</v>
      </c>
      <c r="AM103" s="192">
        <f t="shared" si="173"/>
        <v>2172.9499999999998</v>
      </c>
      <c r="AN103" s="192">
        <f t="shared" si="173"/>
        <v>0</v>
      </c>
      <c r="AO103" s="192">
        <f t="shared" si="173"/>
        <v>254235.14999999997</v>
      </c>
      <c r="AP103" s="192">
        <f t="shared" si="173"/>
        <v>36575094.399999999</v>
      </c>
      <c r="AQ103" s="192">
        <f t="shared" si="173"/>
        <v>0</v>
      </c>
      <c r="AR103" s="192">
        <f t="shared" si="173"/>
        <v>3726609.2499999995</v>
      </c>
      <c r="AS103" s="192">
        <f t="shared" si="173"/>
        <v>2479335.9499999997</v>
      </c>
      <c r="AT103" s="192">
        <f t="shared" si="173"/>
        <v>69534.399999999994</v>
      </c>
      <c r="AU103" s="192">
        <f t="shared" si="173"/>
        <v>8691.7999999999993</v>
      </c>
      <c r="AV103" s="192">
        <f t="shared" si="173"/>
        <v>6518.8499999999995</v>
      </c>
      <c r="AW103" s="192">
        <f t="shared" si="173"/>
        <v>2172.9499999999998</v>
      </c>
      <c r="AX103" s="192">
        <f t="shared" si="173"/>
        <v>10864.75</v>
      </c>
      <c r="AY103" s="192">
        <f t="shared" si="173"/>
        <v>10864.75</v>
      </c>
      <c r="AZ103" s="192">
        <f t="shared" si="173"/>
        <v>2461952.3499999996</v>
      </c>
      <c r="BA103" s="192">
        <f t="shared" si="173"/>
        <v>436762.94999999995</v>
      </c>
      <c r="BB103" s="192">
        <f t="shared" si="173"/>
        <v>399822.8</v>
      </c>
      <c r="BC103" s="192">
        <f t="shared" si="173"/>
        <v>3524524.9</v>
      </c>
      <c r="BD103" s="192">
        <f t="shared" si="173"/>
        <v>115166.34999999999</v>
      </c>
      <c r="BE103" s="192">
        <f t="shared" si="173"/>
        <v>6518.8499999999995</v>
      </c>
      <c r="BF103" s="192">
        <f t="shared" si="173"/>
        <v>973481.59999999986</v>
      </c>
      <c r="BG103" s="192">
        <f t="shared" si="173"/>
        <v>169490.09999999998</v>
      </c>
      <c r="BH103" s="192">
        <f t="shared" si="173"/>
        <v>13037.699999999999</v>
      </c>
      <c r="BI103" s="192">
        <f t="shared" si="173"/>
        <v>32594.249999999996</v>
      </c>
      <c r="BJ103" s="192">
        <f t="shared" si="173"/>
        <v>147760.59999999998</v>
      </c>
      <c r="BK103" s="192">
        <f t="shared" si="173"/>
        <v>1479778.95</v>
      </c>
      <c r="BL103" s="192">
        <f t="shared" si="173"/>
        <v>2172.9499999999998</v>
      </c>
      <c r="BM103" s="192">
        <f t="shared" si="173"/>
        <v>23902.449999999997</v>
      </c>
      <c r="BN103" s="192">
        <f t="shared" si="173"/>
        <v>23902.449999999997</v>
      </c>
      <c r="BO103" s="192">
        <f t="shared" si="173"/>
        <v>19556.55</v>
      </c>
      <c r="BP103" s="192">
        <f t="shared" ref="BP103:EA103" si="174">BP101*BP102</f>
        <v>2172.9499999999998</v>
      </c>
      <c r="BQ103" s="192">
        <f t="shared" si="174"/>
        <v>2461952.3499999996</v>
      </c>
      <c r="BR103" s="192">
        <f t="shared" si="174"/>
        <v>1660133.7999999998</v>
      </c>
      <c r="BS103" s="192">
        <f t="shared" si="174"/>
        <v>449800.64999999997</v>
      </c>
      <c r="BT103" s="192">
        <f t="shared" si="174"/>
        <v>4345.8999999999996</v>
      </c>
      <c r="BU103" s="192">
        <f t="shared" si="174"/>
        <v>91263.9</v>
      </c>
      <c r="BV103" s="192">
        <f t="shared" si="174"/>
        <v>184700.74999999997</v>
      </c>
      <c r="BW103" s="192">
        <f t="shared" si="174"/>
        <v>465011.3</v>
      </c>
      <c r="BX103" s="192">
        <f t="shared" si="174"/>
        <v>0</v>
      </c>
      <c r="BY103" s="192">
        <f t="shared" si="174"/>
        <v>0</v>
      </c>
      <c r="BZ103" s="192">
        <f t="shared" si="174"/>
        <v>0</v>
      </c>
      <c r="CA103" s="192">
        <f t="shared" si="174"/>
        <v>10864.75</v>
      </c>
      <c r="CB103" s="192">
        <f t="shared" si="174"/>
        <v>6258095.9999999991</v>
      </c>
      <c r="CC103" s="192">
        <f t="shared" si="174"/>
        <v>0</v>
      </c>
      <c r="CD103" s="192">
        <f t="shared" si="174"/>
        <v>2172.9499999999998</v>
      </c>
      <c r="CE103" s="192">
        <f t="shared" si="174"/>
        <v>0</v>
      </c>
      <c r="CF103" s="192">
        <f t="shared" si="174"/>
        <v>0</v>
      </c>
      <c r="CG103" s="192">
        <f t="shared" si="174"/>
        <v>23902.449999999997</v>
      </c>
      <c r="CH103" s="192">
        <f t="shared" si="174"/>
        <v>13037.699999999999</v>
      </c>
      <c r="CI103" s="192">
        <f t="shared" si="174"/>
        <v>136895.84999999998</v>
      </c>
      <c r="CJ103" s="192">
        <f t="shared" si="174"/>
        <v>343326.1</v>
      </c>
      <c r="CK103" s="192">
        <f t="shared" si="174"/>
        <v>365055.6</v>
      </c>
      <c r="CL103" s="192">
        <f t="shared" si="174"/>
        <v>47804.899999999994</v>
      </c>
      <c r="CM103" s="192">
        <f t="shared" si="174"/>
        <v>17383.599999999999</v>
      </c>
      <c r="CN103" s="192">
        <f t="shared" si="174"/>
        <v>2605367.0499999998</v>
      </c>
      <c r="CO103" s="192">
        <f t="shared" si="174"/>
        <v>819202.14999999991</v>
      </c>
      <c r="CP103" s="192">
        <f t="shared" si="174"/>
        <v>302040.05</v>
      </c>
      <c r="CQ103" s="192">
        <f t="shared" si="174"/>
        <v>6518.8499999999995</v>
      </c>
      <c r="CR103" s="192">
        <f t="shared" si="174"/>
        <v>0</v>
      </c>
      <c r="CS103" s="192">
        <f t="shared" si="174"/>
        <v>2172.9499999999998</v>
      </c>
      <c r="CT103" s="192">
        <f t="shared" si="174"/>
        <v>2172.9499999999998</v>
      </c>
      <c r="CU103" s="192">
        <f t="shared" si="174"/>
        <v>6518.8499999999995</v>
      </c>
      <c r="CV103" s="192">
        <f t="shared" si="174"/>
        <v>0</v>
      </c>
      <c r="CW103" s="192">
        <f t="shared" si="174"/>
        <v>2172.9499999999998</v>
      </c>
      <c r="CX103" s="192">
        <f t="shared" si="174"/>
        <v>26075.399999999998</v>
      </c>
      <c r="CY103" s="192">
        <f t="shared" si="174"/>
        <v>0</v>
      </c>
      <c r="CZ103" s="192">
        <f t="shared" si="174"/>
        <v>84745.049999999988</v>
      </c>
      <c r="DA103" s="192">
        <f t="shared" si="174"/>
        <v>0</v>
      </c>
      <c r="DB103" s="192">
        <f t="shared" si="174"/>
        <v>15210.649999999998</v>
      </c>
      <c r="DC103" s="192">
        <f t="shared" si="174"/>
        <v>0</v>
      </c>
      <c r="DD103" s="192">
        <f t="shared" si="174"/>
        <v>15210.649999999998</v>
      </c>
      <c r="DE103" s="192">
        <f t="shared" si="174"/>
        <v>2172.9499999999998</v>
      </c>
      <c r="DF103" s="192">
        <f t="shared" si="174"/>
        <v>1421109.2999999998</v>
      </c>
      <c r="DG103" s="192">
        <f t="shared" si="174"/>
        <v>0</v>
      </c>
      <c r="DH103" s="192">
        <f t="shared" si="174"/>
        <v>260753.99999999997</v>
      </c>
      <c r="DI103" s="192">
        <f t="shared" si="174"/>
        <v>134722.9</v>
      </c>
      <c r="DJ103" s="192">
        <f t="shared" si="174"/>
        <v>19556.55</v>
      </c>
      <c r="DK103" s="192">
        <f t="shared" si="174"/>
        <v>41286.049999999996</v>
      </c>
      <c r="DL103" s="192">
        <f t="shared" si="174"/>
        <v>901774.24999999988</v>
      </c>
      <c r="DM103" s="192">
        <f t="shared" si="174"/>
        <v>0</v>
      </c>
      <c r="DN103" s="192">
        <f t="shared" si="174"/>
        <v>143414.69999999998</v>
      </c>
      <c r="DO103" s="192">
        <f t="shared" si="174"/>
        <v>1158182.3499999999</v>
      </c>
      <c r="DP103" s="192">
        <f t="shared" si="174"/>
        <v>0</v>
      </c>
      <c r="DQ103" s="192">
        <f t="shared" si="174"/>
        <v>110820.45</v>
      </c>
      <c r="DR103" s="192">
        <f t="shared" si="174"/>
        <v>36940.149999999994</v>
      </c>
      <c r="DS103" s="192">
        <f t="shared" si="174"/>
        <v>69534.399999999994</v>
      </c>
      <c r="DT103" s="192">
        <f t="shared" si="174"/>
        <v>13037.699999999999</v>
      </c>
      <c r="DU103" s="192">
        <f t="shared" si="174"/>
        <v>6518.8499999999995</v>
      </c>
      <c r="DV103" s="192">
        <f t="shared" si="174"/>
        <v>2172.9499999999998</v>
      </c>
      <c r="DW103" s="192">
        <f t="shared" si="174"/>
        <v>2172.9499999999998</v>
      </c>
      <c r="DX103" s="192">
        <f t="shared" si="174"/>
        <v>2172.9499999999998</v>
      </c>
      <c r="DY103" s="192">
        <f t="shared" si="174"/>
        <v>8691.7999999999993</v>
      </c>
      <c r="DZ103" s="192">
        <f t="shared" si="174"/>
        <v>0</v>
      </c>
      <c r="EA103" s="192">
        <f t="shared" si="174"/>
        <v>60842.599999999991</v>
      </c>
      <c r="EB103" s="192">
        <f t="shared" ref="EB103:FX103" si="175">EB101*EB102</f>
        <v>134722.9</v>
      </c>
      <c r="EC103" s="192">
        <f t="shared" si="175"/>
        <v>19556.55</v>
      </c>
      <c r="ED103" s="192">
        <f t="shared" si="175"/>
        <v>143414.69999999998</v>
      </c>
      <c r="EE103" s="192">
        <f t="shared" si="175"/>
        <v>41286.049999999996</v>
      </c>
      <c r="EF103" s="192">
        <f t="shared" si="175"/>
        <v>154279.44999999998</v>
      </c>
      <c r="EG103" s="192">
        <f t="shared" si="175"/>
        <v>95609.799999999988</v>
      </c>
      <c r="EH103" s="192">
        <f t="shared" si="175"/>
        <v>30421.299999999996</v>
      </c>
      <c r="EI103" s="192">
        <f t="shared" si="175"/>
        <v>914811.95</v>
      </c>
      <c r="EJ103" s="192">
        <f t="shared" si="175"/>
        <v>434589.99999999994</v>
      </c>
      <c r="EK103" s="192">
        <f t="shared" si="175"/>
        <v>36940.149999999994</v>
      </c>
      <c r="EL103" s="192">
        <f t="shared" si="175"/>
        <v>2172.9499999999998</v>
      </c>
      <c r="EM103" s="192">
        <f t="shared" si="175"/>
        <v>13037.699999999999</v>
      </c>
      <c r="EN103" s="192">
        <f t="shared" si="175"/>
        <v>21729.5</v>
      </c>
      <c r="EO103" s="192">
        <f t="shared" si="175"/>
        <v>10864.75</v>
      </c>
      <c r="EP103" s="192">
        <f t="shared" si="175"/>
        <v>36940.149999999994</v>
      </c>
      <c r="EQ103" s="192">
        <f t="shared" si="175"/>
        <v>399822.8</v>
      </c>
      <c r="ER103" s="192">
        <f t="shared" si="175"/>
        <v>30421.299999999996</v>
      </c>
      <c r="ES103" s="192">
        <f t="shared" si="175"/>
        <v>6518.8499999999995</v>
      </c>
      <c r="ET103" s="192">
        <f t="shared" si="175"/>
        <v>10864.75</v>
      </c>
      <c r="EU103" s="192">
        <f t="shared" si="175"/>
        <v>221640.9</v>
      </c>
      <c r="EV103" s="192">
        <f t="shared" si="175"/>
        <v>13037.699999999999</v>
      </c>
      <c r="EW103" s="192">
        <f t="shared" si="175"/>
        <v>128204.04999999999</v>
      </c>
      <c r="EX103" s="192">
        <f t="shared" si="175"/>
        <v>17383.599999999999</v>
      </c>
      <c r="EY103" s="192">
        <f t="shared" si="175"/>
        <v>36940.149999999994</v>
      </c>
      <c r="EZ103" s="192">
        <f t="shared" si="175"/>
        <v>0</v>
      </c>
      <c r="FA103" s="192">
        <f t="shared" si="175"/>
        <v>1327672.45</v>
      </c>
      <c r="FB103" s="192">
        <f t="shared" si="175"/>
        <v>6518.8499999999995</v>
      </c>
      <c r="FC103" s="192">
        <f t="shared" si="175"/>
        <v>69534.399999999994</v>
      </c>
      <c r="FD103" s="192">
        <f t="shared" si="175"/>
        <v>8691.7999999999993</v>
      </c>
      <c r="FE103" s="192">
        <f t="shared" si="175"/>
        <v>28248.35</v>
      </c>
      <c r="FF103" s="192">
        <f t="shared" si="175"/>
        <v>4345.8999999999996</v>
      </c>
      <c r="FG103" s="192">
        <f t="shared" si="175"/>
        <v>6518.8499999999995</v>
      </c>
      <c r="FH103" s="192">
        <f t="shared" si="175"/>
        <v>0</v>
      </c>
      <c r="FI103" s="192">
        <f t="shared" si="175"/>
        <v>395476.89999999997</v>
      </c>
      <c r="FJ103" s="192">
        <f t="shared" si="175"/>
        <v>156452.4</v>
      </c>
      <c r="FK103" s="192">
        <f t="shared" si="175"/>
        <v>534545.69999999995</v>
      </c>
      <c r="FL103" s="192">
        <f t="shared" si="175"/>
        <v>423725.24999999994</v>
      </c>
      <c r="FM103" s="192">
        <f t="shared" si="175"/>
        <v>202084.34999999998</v>
      </c>
      <c r="FN103" s="192">
        <f t="shared" si="175"/>
        <v>7392375.8999999994</v>
      </c>
      <c r="FO103" s="192">
        <f t="shared" si="175"/>
        <v>119512.24999999999</v>
      </c>
      <c r="FP103" s="192">
        <f t="shared" si="175"/>
        <v>706208.74999999988</v>
      </c>
      <c r="FQ103" s="192">
        <f t="shared" si="175"/>
        <v>130376.99999999999</v>
      </c>
      <c r="FR103" s="192">
        <f t="shared" si="175"/>
        <v>2172.9499999999998</v>
      </c>
      <c r="FS103" s="192">
        <f t="shared" si="175"/>
        <v>0</v>
      </c>
      <c r="FT103" s="192">
        <f t="shared" si="175"/>
        <v>0</v>
      </c>
      <c r="FU103" s="192">
        <f t="shared" si="175"/>
        <v>297694.14999999997</v>
      </c>
      <c r="FV103" s="192">
        <f t="shared" si="175"/>
        <v>191219.59999999998</v>
      </c>
      <c r="FW103" s="192">
        <f t="shared" si="175"/>
        <v>10864.75</v>
      </c>
      <c r="FX103" s="192">
        <f t="shared" si="175"/>
        <v>0</v>
      </c>
      <c r="FY103" s="2"/>
      <c r="FZ103" s="2">
        <f>SUM(C103:FX103)</f>
        <v>163112491.74999994</v>
      </c>
      <c r="GA103" s="62">
        <v>163112491.74999994</v>
      </c>
      <c r="GB103" s="2">
        <f>FZ103-GA103</f>
        <v>0</v>
      </c>
      <c r="GC103" s="2"/>
      <c r="GD103" s="2"/>
      <c r="GE103" s="2"/>
      <c r="GF103" s="2"/>
      <c r="GG103" s="2"/>
      <c r="GH103" s="2"/>
      <c r="GI103" s="113"/>
      <c r="GJ103" s="113"/>
      <c r="GK103" s="113"/>
      <c r="GL103" s="113"/>
      <c r="GM103" s="113"/>
    </row>
    <row r="104" spans="1:197" x14ac:dyDescent="0.35">
      <c r="A104" s="112"/>
      <c r="B104" s="147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  <c r="BI104" s="126"/>
      <c r="BJ104" s="126"/>
      <c r="BK104" s="126"/>
      <c r="BL104" s="126"/>
      <c r="BM104" s="126"/>
      <c r="BN104" s="126"/>
      <c r="BO104" s="126"/>
      <c r="BP104" s="126"/>
      <c r="BQ104" s="126"/>
      <c r="BR104" s="126"/>
      <c r="BS104" s="126"/>
      <c r="BT104" s="126"/>
      <c r="BU104" s="126"/>
      <c r="BV104" s="126"/>
      <c r="BW104" s="126"/>
      <c r="BX104" s="126"/>
      <c r="BY104" s="126"/>
      <c r="BZ104" s="126"/>
      <c r="CA104" s="126"/>
      <c r="CB104" s="126"/>
      <c r="CC104" s="126"/>
      <c r="CD104" s="126"/>
      <c r="CE104" s="126"/>
      <c r="CF104" s="126"/>
      <c r="CG104" s="126"/>
      <c r="CH104" s="126"/>
      <c r="CI104" s="126"/>
      <c r="CJ104" s="126"/>
      <c r="CK104" s="126"/>
      <c r="CL104" s="126"/>
      <c r="CM104" s="126"/>
      <c r="CN104" s="126"/>
      <c r="CO104" s="126"/>
      <c r="CP104" s="126"/>
      <c r="CQ104" s="126"/>
      <c r="CR104" s="126"/>
      <c r="CS104" s="126"/>
      <c r="CT104" s="126"/>
      <c r="CU104" s="126"/>
      <c r="CV104" s="126"/>
      <c r="CW104" s="126"/>
      <c r="CX104" s="126"/>
      <c r="CY104" s="126"/>
      <c r="CZ104" s="126"/>
      <c r="DA104" s="126"/>
      <c r="DB104" s="126"/>
      <c r="DC104" s="126"/>
      <c r="DD104" s="126"/>
      <c r="DE104" s="126"/>
      <c r="DF104" s="126"/>
      <c r="DG104" s="126"/>
      <c r="DH104" s="126"/>
      <c r="DI104" s="126"/>
      <c r="DJ104" s="126"/>
      <c r="DK104" s="126"/>
      <c r="DL104" s="126"/>
      <c r="DM104" s="126"/>
      <c r="DN104" s="126"/>
      <c r="DO104" s="126"/>
      <c r="DP104" s="126"/>
      <c r="DQ104" s="126"/>
      <c r="DR104" s="126"/>
      <c r="DS104" s="126"/>
      <c r="DT104" s="126"/>
      <c r="DU104" s="126"/>
      <c r="DV104" s="126"/>
      <c r="DW104" s="126"/>
      <c r="DX104" s="126"/>
      <c r="DY104" s="126"/>
      <c r="DZ104" s="126"/>
      <c r="EA104" s="126"/>
      <c r="EB104" s="126"/>
      <c r="EC104" s="126"/>
      <c r="ED104" s="126"/>
      <c r="EE104" s="126"/>
      <c r="EF104" s="126"/>
      <c r="EG104" s="126"/>
      <c r="EH104" s="126"/>
      <c r="EI104" s="126"/>
      <c r="EJ104" s="126"/>
      <c r="EK104" s="126"/>
      <c r="EL104" s="126"/>
      <c r="EM104" s="126"/>
      <c r="EN104" s="126"/>
      <c r="EO104" s="126"/>
      <c r="EP104" s="126"/>
      <c r="EQ104" s="126"/>
      <c r="ER104" s="126"/>
      <c r="ES104" s="126"/>
      <c r="ET104" s="126"/>
      <c r="EU104" s="126"/>
      <c r="EV104" s="126"/>
      <c r="EW104" s="126"/>
      <c r="EX104" s="126"/>
      <c r="EY104" s="126"/>
      <c r="EZ104" s="126"/>
      <c r="FA104" s="126"/>
      <c r="FB104" s="126"/>
      <c r="FC104" s="126"/>
      <c r="FD104" s="126"/>
      <c r="FE104" s="126"/>
      <c r="FF104" s="126"/>
      <c r="FG104" s="126"/>
      <c r="FH104" s="126"/>
      <c r="FI104" s="126"/>
      <c r="FJ104" s="126"/>
      <c r="FK104" s="126"/>
      <c r="FL104" s="126"/>
      <c r="FM104" s="126"/>
      <c r="FN104" s="126"/>
      <c r="FO104" s="126"/>
      <c r="FP104" s="126"/>
      <c r="FQ104" s="126"/>
      <c r="FR104" s="126"/>
      <c r="FS104" s="126"/>
      <c r="FT104" s="126"/>
      <c r="FU104" s="126"/>
      <c r="FV104" s="126"/>
      <c r="FW104" s="126"/>
      <c r="FX104" s="126"/>
      <c r="FY104" s="14"/>
      <c r="FZ104" s="14"/>
      <c r="GA104" s="2"/>
      <c r="GB104" s="14"/>
      <c r="GC104" s="14"/>
      <c r="GD104" s="14"/>
      <c r="GE104" s="14"/>
      <c r="GF104" s="14"/>
      <c r="GG104" s="2"/>
      <c r="GH104" s="12"/>
      <c r="GI104" s="126"/>
      <c r="GJ104" s="126"/>
      <c r="GK104" s="126"/>
      <c r="GL104" s="126"/>
      <c r="GM104" s="126"/>
      <c r="GN104" s="131"/>
      <c r="GO104" s="131"/>
    </row>
    <row r="105" spans="1:197" x14ac:dyDescent="0.35">
      <c r="A105" s="112"/>
      <c r="B105" s="147" t="s">
        <v>687</v>
      </c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6"/>
      <c r="BK105" s="126"/>
      <c r="BL105" s="126"/>
      <c r="BM105" s="126"/>
      <c r="BN105" s="126"/>
      <c r="BO105" s="126"/>
      <c r="BP105" s="126"/>
      <c r="BQ105" s="126"/>
      <c r="BR105" s="126"/>
      <c r="BS105" s="126"/>
      <c r="BT105" s="126"/>
      <c r="BU105" s="126"/>
      <c r="BV105" s="126"/>
      <c r="BW105" s="126"/>
      <c r="BX105" s="126"/>
      <c r="BY105" s="126"/>
      <c r="BZ105" s="126"/>
      <c r="CA105" s="126"/>
      <c r="CB105" s="126"/>
      <c r="CC105" s="126"/>
      <c r="CD105" s="126"/>
      <c r="CE105" s="126"/>
      <c r="CF105" s="126"/>
      <c r="CG105" s="126"/>
      <c r="CH105" s="126"/>
      <c r="CI105" s="126"/>
      <c r="CJ105" s="126"/>
      <c r="CK105" s="126"/>
      <c r="CL105" s="126"/>
      <c r="CM105" s="126"/>
      <c r="CN105" s="126"/>
      <c r="CO105" s="126"/>
      <c r="CP105" s="126"/>
      <c r="CQ105" s="126"/>
      <c r="CR105" s="126"/>
      <c r="CS105" s="126"/>
      <c r="CT105" s="126"/>
      <c r="CU105" s="126"/>
      <c r="CV105" s="126"/>
      <c r="CW105" s="126"/>
      <c r="CX105" s="126"/>
      <c r="CY105" s="126"/>
      <c r="CZ105" s="126"/>
      <c r="DA105" s="126"/>
      <c r="DB105" s="126"/>
      <c r="DC105" s="126"/>
      <c r="DD105" s="126"/>
      <c r="DE105" s="126"/>
      <c r="DF105" s="126"/>
      <c r="DG105" s="126"/>
      <c r="DH105" s="126"/>
      <c r="DI105" s="126"/>
      <c r="DJ105" s="126"/>
      <c r="DK105" s="126"/>
      <c r="DL105" s="126"/>
      <c r="DM105" s="126"/>
      <c r="DN105" s="126"/>
      <c r="DO105" s="126"/>
      <c r="DP105" s="126"/>
      <c r="DQ105" s="126"/>
      <c r="DR105" s="126"/>
      <c r="DS105" s="126"/>
      <c r="DT105" s="126"/>
      <c r="DU105" s="126"/>
      <c r="DV105" s="126"/>
      <c r="DW105" s="126"/>
      <c r="DX105" s="126"/>
      <c r="DY105" s="126"/>
      <c r="DZ105" s="126"/>
      <c r="EA105" s="126"/>
      <c r="EB105" s="126"/>
      <c r="EC105" s="126"/>
      <c r="ED105" s="126"/>
      <c r="EE105" s="126"/>
      <c r="EF105" s="126"/>
      <c r="EG105" s="126"/>
      <c r="EH105" s="126"/>
      <c r="EI105" s="126"/>
      <c r="EJ105" s="126"/>
      <c r="EK105" s="126"/>
      <c r="EL105" s="126"/>
      <c r="EM105" s="126"/>
      <c r="EN105" s="126"/>
      <c r="EO105" s="126"/>
      <c r="EP105" s="126"/>
      <c r="EQ105" s="126"/>
      <c r="ER105" s="126"/>
      <c r="ES105" s="126"/>
      <c r="ET105" s="126"/>
      <c r="EU105" s="126"/>
      <c r="EV105" s="126"/>
      <c r="EW105" s="126"/>
      <c r="EX105" s="126"/>
      <c r="EY105" s="126"/>
      <c r="EZ105" s="126"/>
      <c r="FA105" s="126"/>
      <c r="FB105" s="126"/>
      <c r="FC105" s="126"/>
      <c r="FD105" s="126"/>
      <c r="FE105" s="126"/>
      <c r="FF105" s="126"/>
      <c r="FG105" s="126"/>
      <c r="FH105" s="126"/>
      <c r="FI105" s="126"/>
      <c r="FJ105" s="126"/>
      <c r="FK105" s="126"/>
      <c r="FL105" s="126"/>
      <c r="FM105" s="126"/>
      <c r="FN105" s="126"/>
      <c r="FO105" s="126"/>
      <c r="FP105" s="126"/>
      <c r="FQ105" s="126"/>
      <c r="FR105" s="126"/>
      <c r="FS105" s="126"/>
      <c r="FT105" s="126"/>
      <c r="FU105" s="126"/>
      <c r="FV105" s="126"/>
      <c r="FW105" s="126"/>
      <c r="FX105" s="126"/>
      <c r="FY105" s="14"/>
      <c r="FZ105" s="14"/>
      <c r="GA105" s="2"/>
      <c r="GB105" s="14"/>
      <c r="GC105" s="14"/>
      <c r="GD105" s="14"/>
      <c r="GE105" s="14"/>
      <c r="GF105" s="14"/>
      <c r="GG105" s="2"/>
      <c r="GH105" s="12"/>
      <c r="GI105" s="126"/>
      <c r="GJ105" s="126"/>
      <c r="GK105" s="126"/>
      <c r="GL105" s="126"/>
      <c r="GM105" s="126"/>
      <c r="GN105" s="131"/>
      <c r="GO105" s="131"/>
    </row>
    <row r="106" spans="1:197" x14ac:dyDescent="0.35">
      <c r="A106" s="112" t="s">
        <v>708</v>
      </c>
      <c r="B106" s="113" t="s">
        <v>1048</v>
      </c>
      <c r="C106" s="12">
        <f>C13+C14+C34</f>
        <v>0</v>
      </c>
      <c r="D106" s="12">
        <f t="shared" ref="D106:BO106" si="176">D13+D14+D34</f>
        <v>39.5</v>
      </c>
      <c r="E106" s="12">
        <f t="shared" si="176"/>
        <v>0</v>
      </c>
      <c r="F106" s="12">
        <f t="shared" si="176"/>
        <v>3</v>
      </c>
      <c r="G106" s="12">
        <f t="shared" si="176"/>
        <v>0</v>
      </c>
      <c r="H106" s="12">
        <f t="shared" si="176"/>
        <v>0</v>
      </c>
      <c r="I106" s="12">
        <f t="shared" si="176"/>
        <v>6</v>
      </c>
      <c r="J106" s="12">
        <f t="shared" si="176"/>
        <v>0</v>
      </c>
      <c r="K106" s="12">
        <f t="shared" si="176"/>
        <v>0</v>
      </c>
      <c r="L106" s="12">
        <f t="shared" si="176"/>
        <v>0</v>
      </c>
      <c r="M106" s="12">
        <f t="shared" si="176"/>
        <v>0</v>
      </c>
      <c r="N106" s="12">
        <f t="shared" si="176"/>
        <v>35.5</v>
      </c>
      <c r="O106" s="12">
        <f t="shared" si="176"/>
        <v>8</v>
      </c>
      <c r="P106" s="12">
        <f t="shared" si="176"/>
        <v>0</v>
      </c>
      <c r="Q106" s="12">
        <f t="shared" si="176"/>
        <v>9.5</v>
      </c>
      <c r="R106" s="12">
        <f t="shared" si="176"/>
        <v>0</v>
      </c>
      <c r="S106" s="12">
        <f t="shared" si="176"/>
        <v>0</v>
      </c>
      <c r="T106" s="12">
        <f t="shared" si="176"/>
        <v>0</v>
      </c>
      <c r="U106" s="12">
        <f t="shared" si="176"/>
        <v>0</v>
      </c>
      <c r="V106" s="12">
        <f t="shared" si="176"/>
        <v>0</v>
      </c>
      <c r="W106" s="12">
        <f t="shared" si="176"/>
        <v>0</v>
      </c>
      <c r="X106" s="12">
        <f t="shared" si="176"/>
        <v>0</v>
      </c>
      <c r="Y106" s="12">
        <f t="shared" si="176"/>
        <v>0</v>
      </c>
      <c r="Z106" s="12">
        <f t="shared" si="176"/>
        <v>0</v>
      </c>
      <c r="AA106" s="12">
        <f t="shared" si="176"/>
        <v>48.5</v>
      </c>
      <c r="AB106" s="12">
        <f t="shared" si="176"/>
        <v>2</v>
      </c>
      <c r="AC106" s="12">
        <f t="shared" si="176"/>
        <v>0</v>
      </c>
      <c r="AD106" s="12">
        <f t="shared" si="176"/>
        <v>0</v>
      </c>
      <c r="AE106" s="12">
        <f t="shared" si="176"/>
        <v>0</v>
      </c>
      <c r="AF106" s="12">
        <f t="shared" si="176"/>
        <v>0</v>
      </c>
      <c r="AG106" s="12">
        <f t="shared" si="176"/>
        <v>0</v>
      </c>
      <c r="AH106" s="12">
        <f t="shared" si="176"/>
        <v>0</v>
      </c>
      <c r="AI106" s="12">
        <f t="shared" si="176"/>
        <v>0</v>
      </c>
      <c r="AJ106" s="12">
        <f t="shared" si="176"/>
        <v>0</v>
      </c>
      <c r="AK106" s="12">
        <f t="shared" si="176"/>
        <v>0</v>
      </c>
      <c r="AL106" s="12">
        <f t="shared" si="176"/>
        <v>0</v>
      </c>
      <c r="AM106" s="12">
        <f t="shared" si="176"/>
        <v>0</v>
      </c>
      <c r="AN106" s="12">
        <f t="shared" si="176"/>
        <v>0</v>
      </c>
      <c r="AO106" s="12">
        <f t="shared" si="176"/>
        <v>0</v>
      </c>
      <c r="AP106" s="12">
        <f t="shared" si="176"/>
        <v>14.5</v>
      </c>
      <c r="AQ106" s="12">
        <f t="shared" si="176"/>
        <v>0.5</v>
      </c>
      <c r="AR106" s="12">
        <f t="shared" si="176"/>
        <v>10</v>
      </c>
      <c r="AS106" s="12">
        <f t="shared" si="176"/>
        <v>1</v>
      </c>
      <c r="AT106" s="12">
        <f t="shared" si="176"/>
        <v>1</v>
      </c>
      <c r="AU106" s="12">
        <f t="shared" si="176"/>
        <v>0</v>
      </c>
      <c r="AV106" s="12">
        <f t="shared" si="176"/>
        <v>0</v>
      </c>
      <c r="AW106" s="12">
        <f t="shared" si="176"/>
        <v>0</v>
      </c>
      <c r="AX106" s="12">
        <f t="shared" si="176"/>
        <v>0</v>
      </c>
      <c r="AY106" s="12">
        <f t="shared" si="176"/>
        <v>0</v>
      </c>
      <c r="AZ106" s="12">
        <f t="shared" si="176"/>
        <v>0</v>
      </c>
      <c r="BA106" s="12">
        <f t="shared" si="176"/>
        <v>0</v>
      </c>
      <c r="BB106" s="12">
        <f t="shared" si="176"/>
        <v>1</v>
      </c>
      <c r="BC106" s="12">
        <f t="shared" si="176"/>
        <v>21.5</v>
      </c>
      <c r="BD106" s="12">
        <f t="shared" si="176"/>
        <v>0</v>
      </c>
      <c r="BE106" s="12">
        <f t="shared" si="176"/>
        <v>0</v>
      </c>
      <c r="BF106" s="12">
        <f t="shared" si="176"/>
        <v>2</v>
      </c>
      <c r="BG106" s="12">
        <f t="shared" si="176"/>
        <v>0</v>
      </c>
      <c r="BH106" s="12">
        <f t="shared" si="176"/>
        <v>0</v>
      </c>
      <c r="BI106" s="12">
        <f t="shared" si="176"/>
        <v>0</v>
      </c>
      <c r="BJ106" s="12">
        <f t="shared" si="176"/>
        <v>2</v>
      </c>
      <c r="BK106" s="12">
        <f t="shared" si="176"/>
        <v>26</v>
      </c>
      <c r="BL106" s="12">
        <f t="shared" si="176"/>
        <v>2</v>
      </c>
      <c r="BM106" s="12">
        <f t="shared" si="176"/>
        <v>0</v>
      </c>
      <c r="BN106" s="12">
        <f t="shared" si="176"/>
        <v>15</v>
      </c>
      <c r="BO106" s="12">
        <f t="shared" si="176"/>
        <v>0</v>
      </c>
      <c r="BP106" s="12">
        <f t="shared" ref="BP106:EA106" si="177">BP13+BP14+BP34</f>
        <v>0</v>
      </c>
      <c r="BQ106" s="12">
        <f t="shared" si="177"/>
        <v>1</v>
      </c>
      <c r="BR106" s="12">
        <f t="shared" si="177"/>
        <v>0</v>
      </c>
      <c r="BS106" s="12">
        <f t="shared" si="177"/>
        <v>0</v>
      </c>
      <c r="BT106" s="12">
        <f t="shared" si="177"/>
        <v>0</v>
      </c>
      <c r="BU106" s="12">
        <f t="shared" si="177"/>
        <v>0</v>
      </c>
      <c r="BV106" s="12">
        <f t="shared" si="177"/>
        <v>0</v>
      </c>
      <c r="BW106" s="12">
        <f t="shared" si="177"/>
        <v>0</v>
      </c>
      <c r="BX106" s="12">
        <f t="shared" si="177"/>
        <v>0</v>
      </c>
      <c r="BY106" s="12">
        <f t="shared" si="177"/>
        <v>3</v>
      </c>
      <c r="BZ106" s="12">
        <f t="shared" si="177"/>
        <v>0</v>
      </c>
      <c r="CA106" s="12">
        <f t="shared" si="177"/>
        <v>0</v>
      </c>
      <c r="CB106" s="12">
        <f t="shared" si="177"/>
        <v>18.5</v>
      </c>
      <c r="CC106" s="12">
        <f t="shared" si="177"/>
        <v>0</v>
      </c>
      <c r="CD106" s="12">
        <f t="shared" si="177"/>
        <v>0</v>
      </c>
      <c r="CE106" s="12">
        <f t="shared" si="177"/>
        <v>0</v>
      </c>
      <c r="CF106" s="12">
        <f t="shared" si="177"/>
        <v>0</v>
      </c>
      <c r="CG106" s="12">
        <f t="shared" si="177"/>
        <v>0</v>
      </c>
      <c r="CH106" s="12">
        <f t="shared" si="177"/>
        <v>0</v>
      </c>
      <c r="CI106" s="12">
        <f t="shared" si="177"/>
        <v>0</v>
      </c>
      <c r="CJ106" s="12">
        <f t="shared" si="177"/>
        <v>1</v>
      </c>
      <c r="CK106" s="12">
        <f t="shared" si="177"/>
        <v>0</v>
      </c>
      <c r="CL106" s="12">
        <f t="shared" si="177"/>
        <v>0</v>
      </c>
      <c r="CM106" s="12">
        <f t="shared" si="177"/>
        <v>0</v>
      </c>
      <c r="CN106" s="12">
        <f t="shared" si="177"/>
        <v>30.5</v>
      </c>
      <c r="CO106" s="12">
        <f t="shared" si="177"/>
        <v>3</v>
      </c>
      <c r="CP106" s="12">
        <f t="shared" si="177"/>
        <v>2</v>
      </c>
      <c r="CQ106" s="12">
        <f t="shared" si="177"/>
        <v>0</v>
      </c>
      <c r="CR106" s="12">
        <f t="shared" si="177"/>
        <v>0</v>
      </c>
      <c r="CS106" s="12">
        <f t="shared" si="177"/>
        <v>0</v>
      </c>
      <c r="CT106" s="12">
        <f t="shared" si="177"/>
        <v>0</v>
      </c>
      <c r="CU106" s="12">
        <f t="shared" si="177"/>
        <v>0</v>
      </c>
      <c r="CV106" s="12">
        <f t="shared" si="177"/>
        <v>0</v>
      </c>
      <c r="CW106" s="12">
        <f t="shared" si="177"/>
        <v>0</v>
      </c>
      <c r="CX106" s="12">
        <f t="shared" si="177"/>
        <v>0</v>
      </c>
      <c r="CY106" s="12">
        <f t="shared" si="177"/>
        <v>0</v>
      </c>
      <c r="CZ106" s="12">
        <f t="shared" si="177"/>
        <v>0</v>
      </c>
      <c r="DA106" s="12">
        <f t="shared" si="177"/>
        <v>0</v>
      </c>
      <c r="DB106" s="12">
        <f t="shared" si="177"/>
        <v>0</v>
      </c>
      <c r="DC106" s="12">
        <f t="shared" si="177"/>
        <v>0</v>
      </c>
      <c r="DD106" s="12">
        <f t="shared" si="177"/>
        <v>0</v>
      </c>
      <c r="DE106" s="12">
        <f t="shared" si="177"/>
        <v>0</v>
      </c>
      <c r="DF106" s="12">
        <f t="shared" si="177"/>
        <v>30</v>
      </c>
      <c r="DG106" s="12">
        <f t="shared" si="177"/>
        <v>0</v>
      </c>
      <c r="DH106" s="12">
        <f t="shared" si="177"/>
        <v>0</v>
      </c>
      <c r="DI106" s="12">
        <f t="shared" si="177"/>
        <v>0</v>
      </c>
      <c r="DJ106" s="12">
        <f t="shared" si="177"/>
        <v>0</v>
      </c>
      <c r="DK106" s="12">
        <f t="shared" si="177"/>
        <v>0</v>
      </c>
      <c r="DL106" s="12">
        <f t="shared" si="177"/>
        <v>0</v>
      </c>
      <c r="DM106" s="12">
        <f t="shared" si="177"/>
        <v>0</v>
      </c>
      <c r="DN106" s="12">
        <f t="shared" si="177"/>
        <v>0.5</v>
      </c>
      <c r="DO106" s="12">
        <f t="shared" si="177"/>
        <v>1</v>
      </c>
      <c r="DP106" s="12">
        <f t="shared" si="177"/>
        <v>0</v>
      </c>
      <c r="DQ106" s="12">
        <f t="shared" si="177"/>
        <v>0</v>
      </c>
      <c r="DR106" s="12">
        <f t="shared" si="177"/>
        <v>0</v>
      </c>
      <c r="DS106" s="12">
        <f t="shared" si="177"/>
        <v>0</v>
      </c>
      <c r="DT106" s="12">
        <f t="shared" si="177"/>
        <v>0</v>
      </c>
      <c r="DU106" s="12">
        <f t="shared" si="177"/>
        <v>0</v>
      </c>
      <c r="DV106" s="12">
        <f t="shared" si="177"/>
        <v>0</v>
      </c>
      <c r="DW106" s="12">
        <f t="shared" si="177"/>
        <v>0</v>
      </c>
      <c r="DX106" s="12">
        <f t="shared" si="177"/>
        <v>0</v>
      </c>
      <c r="DY106" s="12">
        <f t="shared" si="177"/>
        <v>0</v>
      </c>
      <c r="DZ106" s="12">
        <f t="shared" si="177"/>
        <v>0</v>
      </c>
      <c r="EA106" s="12">
        <f t="shared" si="177"/>
        <v>0</v>
      </c>
      <c r="EB106" s="12">
        <f t="shared" ref="EB106:FX106" si="178">EB13+EB14+EB34</f>
        <v>0</v>
      </c>
      <c r="EC106" s="12">
        <f t="shared" si="178"/>
        <v>0</v>
      </c>
      <c r="ED106" s="12">
        <f t="shared" si="178"/>
        <v>0</v>
      </c>
      <c r="EE106" s="12">
        <f t="shared" si="178"/>
        <v>0</v>
      </c>
      <c r="EF106" s="12">
        <f t="shared" si="178"/>
        <v>0</v>
      </c>
      <c r="EG106" s="12">
        <f t="shared" si="178"/>
        <v>0</v>
      </c>
      <c r="EH106" s="12">
        <f t="shared" si="178"/>
        <v>0</v>
      </c>
      <c r="EI106" s="12">
        <f t="shared" si="178"/>
        <v>1</v>
      </c>
      <c r="EJ106" s="12">
        <f t="shared" si="178"/>
        <v>3</v>
      </c>
      <c r="EK106" s="12">
        <f t="shared" si="178"/>
        <v>0</v>
      </c>
      <c r="EL106" s="12">
        <f t="shared" si="178"/>
        <v>0</v>
      </c>
      <c r="EM106" s="12">
        <f t="shared" si="178"/>
        <v>0</v>
      </c>
      <c r="EN106" s="12">
        <f t="shared" si="178"/>
        <v>0</v>
      </c>
      <c r="EO106" s="12">
        <f t="shared" si="178"/>
        <v>0</v>
      </c>
      <c r="EP106" s="12">
        <f t="shared" si="178"/>
        <v>0</v>
      </c>
      <c r="EQ106" s="12">
        <f t="shared" si="178"/>
        <v>0</v>
      </c>
      <c r="ER106" s="12">
        <f t="shared" si="178"/>
        <v>0</v>
      </c>
      <c r="ES106" s="12">
        <f t="shared" si="178"/>
        <v>0</v>
      </c>
      <c r="ET106" s="12">
        <f t="shared" si="178"/>
        <v>0</v>
      </c>
      <c r="EU106" s="12">
        <f t="shared" si="178"/>
        <v>0</v>
      </c>
      <c r="EV106" s="12">
        <f t="shared" si="178"/>
        <v>0</v>
      </c>
      <c r="EW106" s="12">
        <f t="shared" si="178"/>
        <v>0</v>
      </c>
      <c r="EX106" s="12">
        <f t="shared" si="178"/>
        <v>0</v>
      </c>
      <c r="EY106" s="12">
        <f t="shared" si="178"/>
        <v>0</v>
      </c>
      <c r="EZ106" s="12">
        <f t="shared" si="178"/>
        <v>0</v>
      </c>
      <c r="FA106" s="12">
        <f t="shared" si="178"/>
        <v>0</v>
      </c>
      <c r="FB106" s="12">
        <f t="shared" si="178"/>
        <v>0</v>
      </c>
      <c r="FC106" s="12">
        <f t="shared" si="178"/>
        <v>0</v>
      </c>
      <c r="FD106" s="12">
        <f t="shared" si="178"/>
        <v>0</v>
      </c>
      <c r="FE106" s="12">
        <f t="shared" si="178"/>
        <v>0</v>
      </c>
      <c r="FF106" s="12">
        <f t="shared" si="178"/>
        <v>0</v>
      </c>
      <c r="FG106" s="12">
        <f t="shared" si="178"/>
        <v>0</v>
      </c>
      <c r="FH106" s="12">
        <f t="shared" si="178"/>
        <v>0</v>
      </c>
      <c r="FI106" s="12">
        <f t="shared" si="178"/>
        <v>0</v>
      </c>
      <c r="FJ106" s="12">
        <f t="shared" si="178"/>
        <v>0</v>
      </c>
      <c r="FK106" s="12">
        <f t="shared" si="178"/>
        <v>0</v>
      </c>
      <c r="FL106" s="12">
        <f t="shared" si="178"/>
        <v>0</v>
      </c>
      <c r="FM106" s="12">
        <f t="shared" si="178"/>
        <v>0</v>
      </c>
      <c r="FN106" s="12">
        <f t="shared" si="178"/>
        <v>13</v>
      </c>
      <c r="FO106" s="12">
        <f t="shared" si="178"/>
        <v>2</v>
      </c>
      <c r="FP106" s="12">
        <f t="shared" si="178"/>
        <v>0</v>
      </c>
      <c r="FQ106" s="12">
        <f t="shared" si="178"/>
        <v>0</v>
      </c>
      <c r="FR106" s="12">
        <f t="shared" si="178"/>
        <v>0</v>
      </c>
      <c r="FS106" s="12">
        <f t="shared" si="178"/>
        <v>0</v>
      </c>
      <c r="FT106" s="12">
        <f t="shared" si="178"/>
        <v>0</v>
      </c>
      <c r="FU106" s="12">
        <f t="shared" si="178"/>
        <v>0</v>
      </c>
      <c r="FV106" s="12">
        <f t="shared" si="178"/>
        <v>0</v>
      </c>
      <c r="FW106" s="12">
        <f t="shared" si="178"/>
        <v>0</v>
      </c>
      <c r="FX106" s="12">
        <f t="shared" si="178"/>
        <v>0</v>
      </c>
      <c r="FY106" s="14"/>
      <c r="FZ106" s="2">
        <f t="shared" ref="FZ106:FZ111" si="179">SUM(C106:FX106)</f>
        <v>358</v>
      </c>
      <c r="GA106" s="2"/>
      <c r="GB106" s="14"/>
      <c r="GC106" s="14"/>
      <c r="GD106" s="14"/>
      <c r="GE106" s="14"/>
      <c r="GF106" s="14"/>
      <c r="GG106" s="2"/>
      <c r="GH106" s="12"/>
      <c r="GI106" s="126"/>
      <c r="GJ106" s="126"/>
      <c r="GK106" s="126"/>
      <c r="GL106" s="126"/>
      <c r="GM106" s="126"/>
      <c r="GN106" s="131"/>
      <c r="GO106" s="131"/>
    </row>
    <row r="107" spans="1:197" s="114" customFormat="1" x14ac:dyDescent="0.35">
      <c r="A107" s="112" t="s">
        <v>709</v>
      </c>
      <c r="B107" s="113" t="s">
        <v>711</v>
      </c>
      <c r="C107" s="12">
        <f>$B$3</f>
        <v>10480</v>
      </c>
      <c r="D107" s="12">
        <f t="shared" ref="D107:BO107" si="180">$B$3</f>
        <v>10480</v>
      </c>
      <c r="E107" s="12">
        <f t="shared" si="180"/>
        <v>10480</v>
      </c>
      <c r="F107" s="12">
        <f t="shared" si="180"/>
        <v>10480</v>
      </c>
      <c r="G107" s="12">
        <f t="shared" si="180"/>
        <v>10480</v>
      </c>
      <c r="H107" s="12">
        <f t="shared" si="180"/>
        <v>10480</v>
      </c>
      <c r="I107" s="12">
        <f t="shared" si="180"/>
        <v>10480</v>
      </c>
      <c r="J107" s="12">
        <f t="shared" si="180"/>
        <v>10480</v>
      </c>
      <c r="K107" s="12">
        <f t="shared" si="180"/>
        <v>10480</v>
      </c>
      <c r="L107" s="12">
        <f t="shared" si="180"/>
        <v>10480</v>
      </c>
      <c r="M107" s="12">
        <f t="shared" si="180"/>
        <v>10480</v>
      </c>
      <c r="N107" s="12">
        <f t="shared" si="180"/>
        <v>10480</v>
      </c>
      <c r="O107" s="12">
        <f t="shared" si="180"/>
        <v>10480</v>
      </c>
      <c r="P107" s="12">
        <f t="shared" si="180"/>
        <v>10480</v>
      </c>
      <c r="Q107" s="12">
        <f t="shared" si="180"/>
        <v>10480</v>
      </c>
      <c r="R107" s="12">
        <f t="shared" si="180"/>
        <v>10480</v>
      </c>
      <c r="S107" s="12">
        <f t="shared" si="180"/>
        <v>10480</v>
      </c>
      <c r="T107" s="12">
        <f t="shared" si="180"/>
        <v>10480</v>
      </c>
      <c r="U107" s="12">
        <f t="shared" si="180"/>
        <v>10480</v>
      </c>
      <c r="V107" s="12">
        <f t="shared" si="180"/>
        <v>10480</v>
      </c>
      <c r="W107" s="12">
        <f t="shared" si="180"/>
        <v>10480</v>
      </c>
      <c r="X107" s="12">
        <f t="shared" si="180"/>
        <v>10480</v>
      </c>
      <c r="Y107" s="12">
        <f t="shared" si="180"/>
        <v>10480</v>
      </c>
      <c r="Z107" s="12">
        <f t="shared" si="180"/>
        <v>10480</v>
      </c>
      <c r="AA107" s="12">
        <f t="shared" si="180"/>
        <v>10480</v>
      </c>
      <c r="AB107" s="12">
        <f t="shared" si="180"/>
        <v>10480</v>
      </c>
      <c r="AC107" s="12">
        <f t="shared" si="180"/>
        <v>10480</v>
      </c>
      <c r="AD107" s="12">
        <f t="shared" si="180"/>
        <v>10480</v>
      </c>
      <c r="AE107" s="12">
        <f t="shared" si="180"/>
        <v>10480</v>
      </c>
      <c r="AF107" s="12">
        <f t="shared" si="180"/>
        <v>10480</v>
      </c>
      <c r="AG107" s="12">
        <f t="shared" si="180"/>
        <v>10480</v>
      </c>
      <c r="AH107" s="12">
        <f t="shared" si="180"/>
        <v>10480</v>
      </c>
      <c r="AI107" s="12">
        <f t="shared" si="180"/>
        <v>10480</v>
      </c>
      <c r="AJ107" s="12">
        <f t="shared" si="180"/>
        <v>10480</v>
      </c>
      <c r="AK107" s="12">
        <f t="shared" si="180"/>
        <v>10480</v>
      </c>
      <c r="AL107" s="12">
        <f t="shared" si="180"/>
        <v>10480</v>
      </c>
      <c r="AM107" s="12">
        <f t="shared" si="180"/>
        <v>10480</v>
      </c>
      <c r="AN107" s="12">
        <f t="shared" si="180"/>
        <v>10480</v>
      </c>
      <c r="AO107" s="12">
        <f t="shared" si="180"/>
        <v>10480</v>
      </c>
      <c r="AP107" s="12">
        <f t="shared" si="180"/>
        <v>10480</v>
      </c>
      <c r="AQ107" s="12">
        <f t="shared" si="180"/>
        <v>10480</v>
      </c>
      <c r="AR107" s="12">
        <f t="shared" si="180"/>
        <v>10480</v>
      </c>
      <c r="AS107" s="12">
        <f t="shared" si="180"/>
        <v>10480</v>
      </c>
      <c r="AT107" s="12">
        <f t="shared" si="180"/>
        <v>10480</v>
      </c>
      <c r="AU107" s="12">
        <f t="shared" si="180"/>
        <v>10480</v>
      </c>
      <c r="AV107" s="12">
        <f t="shared" si="180"/>
        <v>10480</v>
      </c>
      <c r="AW107" s="12">
        <f t="shared" si="180"/>
        <v>10480</v>
      </c>
      <c r="AX107" s="12">
        <f t="shared" si="180"/>
        <v>10480</v>
      </c>
      <c r="AY107" s="12">
        <f t="shared" si="180"/>
        <v>10480</v>
      </c>
      <c r="AZ107" s="12">
        <f t="shared" si="180"/>
        <v>10480</v>
      </c>
      <c r="BA107" s="12">
        <f t="shared" si="180"/>
        <v>10480</v>
      </c>
      <c r="BB107" s="12">
        <f t="shared" si="180"/>
        <v>10480</v>
      </c>
      <c r="BC107" s="12">
        <f t="shared" si="180"/>
        <v>10480</v>
      </c>
      <c r="BD107" s="12">
        <f t="shared" si="180"/>
        <v>10480</v>
      </c>
      <c r="BE107" s="12">
        <f t="shared" si="180"/>
        <v>10480</v>
      </c>
      <c r="BF107" s="12">
        <f t="shared" si="180"/>
        <v>10480</v>
      </c>
      <c r="BG107" s="12">
        <f t="shared" si="180"/>
        <v>10480</v>
      </c>
      <c r="BH107" s="12">
        <f t="shared" si="180"/>
        <v>10480</v>
      </c>
      <c r="BI107" s="12">
        <f t="shared" si="180"/>
        <v>10480</v>
      </c>
      <c r="BJ107" s="12">
        <f t="shared" si="180"/>
        <v>10480</v>
      </c>
      <c r="BK107" s="12">
        <f t="shared" si="180"/>
        <v>10480</v>
      </c>
      <c r="BL107" s="12">
        <f t="shared" si="180"/>
        <v>10480</v>
      </c>
      <c r="BM107" s="12">
        <f t="shared" si="180"/>
        <v>10480</v>
      </c>
      <c r="BN107" s="12">
        <f t="shared" si="180"/>
        <v>10480</v>
      </c>
      <c r="BO107" s="12">
        <f t="shared" si="180"/>
        <v>10480</v>
      </c>
      <c r="BP107" s="12">
        <f t="shared" ref="BP107:EA107" si="181">$B$3</f>
        <v>10480</v>
      </c>
      <c r="BQ107" s="12">
        <f t="shared" si="181"/>
        <v>10480</v>
      </c>
      <c r="BR107" s="12">
        <f t="shared" si="181"/>
        <v>10480</v>
      </c>
      <c r="BS107" s="12">
        <f t="shared" si="181"/>
        <v>10480</v>
      </c>
      <c r="BT107" s="12">
        <f t="shared" si="181"/>
        <v>10480</v>
      </c>
      <c r="BU107" s="12">
        <f t="shared" si="181"/>
        <v>10480</v>
      </c>
      <c r="BV107" s="12">
        <f t="shared" si="181"/>
        <v>10480</v>
      </c>
      <c r="BW107" s="12">
        <f t="shared" si="181"/>
        <v>10480</v>
      </c>
      <c r="BX107" s="12">
        <f t="shared" si="181"/>
        <v>10480</v>
      </c>
      <c r="BY107" s="12">
        <f t="shared" si="181"/>
        <v>10480</v>
      </c>
      <c r="BZ107" s="12">
        <f t="shared" si="181"/>
        <v>10480</v>
      </c>
      <c r="CA107" s="12">
        <f t="shared" si="181"/>
        <v>10480</v>
      </c>
      <c r="CB107" s="12">
        <f t="shared" si="181"/>
        <v>10480</v>
      </c>
      <c r="CC107" s="12">
        <f t="shared" si="181"/>
        <v>10480</v>
      </c>
      <c r="CD107" s="12">
        <f t="shared" si="181"/>
        <v>10480</v>
      </c>
      <c r="CE107" s="12">
        <f t="shared" si="181"/>
        <v>10480</v>
      </c>
      <c r="CF107" s="12">
        <f t="shared" si="181"/>
        <v>10480</v>
      </c>
      <c r="CG107" s="12">
        <f t="shared" si="181"/>
        <v>10480</v>
      </c>
      <c r="CH107" s="12">
        <f t="shared" si="181"/>
        <v>10480</v>
      </c>
      <c r="CI107" s="12">
        <f t="shared" si="181"/>
        <v>10480</v>
      </c>
      <c r="CJ107" s="12">
        <f t="shared" si="181"/>
        <v>10480</v>
      </c>
      <c r="CK107" s="12">
        <f t="shared" si="181"/>
        <v>10480</v>
      </c>
      <c r="CL107" s="12">
        <f t="shared" si="181"/>
        <v>10480</v>
      </c>
      <c r="CM107" s="12">
        <f t="shared" si="181"/>
        <v>10480</v>
      </c>
      <c r="CN107" s="12">
        <f t="shared" si="181"/>
        <v>10480</v>
      </c>
      <c r="CO107" s="12">
        <f t="shared" si="181"/>
        <v>10480</v>
      </c>
      <c r="CP107" s="12">
        <f t="shared" si="181"/>
        <v>10480</v>
      </c>
      <c r="CQ107" s="12">
        <f t="shared" si="181"/>
        <v>10480</v>
      </c>
      <c r="CR107" s="12">
        <f t="shared" si="181"/>
        <v>10480</v>
      </c>
      <c r="CS107" s="12">
        <f t="shared" si="181"/>
        <v>10480</v>
      </c>
      <c r="CT107" s="12">
        <f t="shared" si="181"/>
        <v>10480</v>
      </c>
      <c r="CU107" s="12">
        <f t="shared" si="181"/>
        <v>10480</v>
      </c>
      <c r="CV107" s="12">
        <f t="shared" si="181"/>
        <v>10480</v>
      </c>
      <c r="CW107" s="12">
        <f t="shared" si="181"/>
        <v>10480</v>
      </c>
      <c r="CX107" s="12">
        <f t="shared" si="181"/>
        <v>10480</v>
      </c>
      <c r="CY107" s="12">
        <f t="shared" si="181"/>
        <v>10480</v>
      </c>
      <c r="CZ107" s="12">
        <f t="shared" si="181"/>
        <v>10480</v>
      </c>
      <c r="DA107" s="12">
        <f t="shared" si="181"/>
        <v>10480</v>
      </c>
      <c r="DB107" s="12">
        <f t="shared" si="181"/>
        <v>10480</v>
      </c>
      <c r="DC107" s="12">
        <f t="shared" si="181"/>
        <v>10480</v>
      </c>
      <c r="DD107" s="12">
        <f t="shared" si="181"/>
        <v>10480</v>
      </c>
      <c r="DE107" s="12">
        <f t="shared" si="181"/>
        <v>10480</v>
      </c>
      <c r="DF107" s="12">
        <f t="shared" si="181"/>
        <v>10480</v>
      </c>
      <c r="DG107" s="12">
        <f t="shared" si="181"/>
        <v>10480</v>
      </c>
      <c r="DH107" s="12">
        <f t="shared" si="181"/>
        <v>10480</v>
      </c>
      <c r="DI107" s="12">
        <f t="shared" si="181"/>
        <v>10480</v>
      </c>
      <c r="DJ107" s="12">
        <f t="shared" si="181"/>
        <v>10480</v>
      </c>
      <c r="DK107" s="12">
        <f t="shared" si="181"/>
        <v>10480</v>
      </c>
      <c r="DL107" s="12">
        <f t="shared" si="181"/>
        <v>10480</v>
      </c>
      <c r="DM107" s="12">
        <f t="shared" si="181"/>
        <v>10480</v>
      </c>
      <c r="DN107" s="12">
        <f t="shared" si="181"/>
        <v>10480</v>
      </c>
      <c r="DO107" s="12">
        <f t="shared" si="181"/>
        <v>10480</v>
      </c>
      <c r="DP107" s="12">
        <f t="shared" si="181"/>
        <v>10480</v>
      </c>
      <c r="DQ107" s="12">
        <f t="shared" si="181"/>
        <v>10480</v>
      </c>
      <c r="DR107" s="12">
        <f t="shared" si="181"/>
        <v>10480</v>
      </c>
      <c r="DS107" s="12">
        <f t="shared" si="181"/>
        <v>10480</v>
      </c>
      <c r="DT107" s="12">
        <f t="shared" si="181"/>
        <v>10480</v>
      </c>
      <c r="DU107" s="12">
        <f t="shared" si="181"/>
        <v>10480</v>
      </c>
      <c r="DV107" s="12">
        <f t="shared" si="181"/>
        <v>10480</v>
      </c>
      <c r="DW107" s="12">
        <f t="shared" si="181"/>
        <v>10480</v>
      </c>
      <c r="DX107" s="12">
        <f t="shared" si="181"/>
        <v>10480</v>
      </c>
      <c r="DY107" s="12">
        <f t="shared" si="181"/>
        <v>10480</v>
      </c>
      <c r="DZ107" s="12">
        <f t="shared" si="181"/>
        <v>10480</v>
      </c>
      <c r="EA107" s="12">
        <f t="shared" si="181"/>
        <v>10480</v>
      </c>
      <c r="EB107" s="12">
        <f t="shared" ref="EB107:FX107" si="182">$B$3</f>
        <v>10480</v>
      </c>
      <c r="EC107" s="12">
        <f t="shared" si="182"/>
        <v>10480</v>
      </c>
      <c r="ED107" s="12">
        <f t="shared" si="182"/>
        <v>10480</v>
      </c>
      <c r="EE107" s="12">
        <f t="shared" si="182"/>
        <v>10480</v>
      </c>
      <c r="EF107" s="12">
        <f t="shared" si="182"/>
        <v>10480</v>
      </c>
      <c r="EG107" s="12">
        <f t="shared" si="182"/>
        <v>10480</v>
      </c>
      <c r="EH107" s="12">
        <f t="shared" si="182"/>
        <v>10480</v>
      </c>
      <c r="EI107" s="12">
        <f t="shared" si="182"/>
        <v>10480</v>
      </c>
      <c r="EJ107" s="12">
        <f t="shared" si="182"/>
        <v>10480</v>
      </c>
      <c r="EK107" s="12">
        <f t="shared" si="182"/>
        <v>10480</v>
      </c>
      <c r="EL107" s="12">
        <f t="shared" si="182"/>
        <v>10480</v>
      </c>
      <c r="EM107" s="12">
        <f t="shared" si="182"/>
        <v>10480</v>
      </c>
      <c r="EN107" s="12">
        <f t="shared" si="182"/>
        <v>10480</v>
      </c>
      <c r="EO107" s="12">
        <f t="shared" si="182"/>
        <v>10480</v>
      </c>
      <c r="EP107" s="12">
        <f t="shared" si="182"/>
        <v>10480</v>
      </c>
      <c r="EQ107" s="12">
        <f t="shared" si="182"/>
        <v>10480</v>
      </c>
      <c r="ER107" s="12">
        <f t="shared" si="182"/>
        <v>10480</v>
      </c>
      <c r="ES107" s="12">
        <f t="shared" si="182"/>
        <v>10480</v>
      </c>
      <c r="ET107" s="12">
        <f t="shared" si="182"/>
        <v>10480</v>
      </c>
      <c r="EU107" s="12">
        <f t="shared" si="182"/>
        <v>10480</v>
      </c>
      <c r="EV107" s="12">
        <f t="shared" si="182"/>
        <v>10480</v>
      </c>
      <c r="EW107" s="12">
        <f t="shared" si="182"/>
        <v>10480</v>
      </c>
      <c r="EX107" s="12">
        <f t="shared" si="182"/>
        <v>10480</v>
      </c>
      <c r="EY107" s="12">
        <f t="shared" si="182"/>
        <v>10480</v>
      </c>
      <c r="EZ107" s="12">
        <f t="shared" si="182"/>
        <v>10480</v>
      </c>
      <c r="FA107" s="12">
        <f t="shared" si="182"/>
        <v>10480</v>
      </c>
      <c r="FB107" s="12">
        <f t="shared" si="182"/>
        <v>10480</v>
      </c>
      <c r="FC107" s="12">
        <f t="shared" si="182"/>
        <v>10480</v>
      </c>
      <c r="FD107" s="12">
        <f t="shared" si="182"/>
        <v>10480</v>
      </c>
      <c r="FE107" s="12">
        <f t="shared" si="182"/>
        <v>10480</v>
      </c>
      <c r="FF107" s="12">
        <f t="shared" si="182"/>
        <v>10480</v>
      </c>
      <c r="FG107" s="12">
        <f t="shared" si="182"/>
        <v>10480</v>
      </c>
      <c r="FH107" s="12">
        <f t="shared" si="182"/>
        <v>10480</v>
      </c>
      <c r="FI107" s="12">
        <f t="shared" si="182"/>
        <v>10480</v>
      </c>
      <c r="FJ107" s="12">
        <f t="shared" si="182"/>
        <v>10480</v>
      </c>
      <c r="FK107" s="12">
        <f t="shared" si="182"/>
        <v>10480</v>
      </c>
      <c r="FL107" s="12">
        <f t="shared" si="182"/>
        <v>10480</v>
      </c>
      <c r="FM107" s="12">
        <f t="shared" si="182"/>
        <v>10480</v>
      </c>
      <c r="FN107" s="12">
        <f t="shared" si="182"/>
        <v>10480</v>
      </c>
      <c r="FO107" s="12">
        <f t="shared" si="182"/>
        <v>10480</v>
      </c>
      <c r="FP107" s="12">
        <f t="shared" si="182"/>
        <v>10480</v>
      </c>
      <c r="FQ107" s="12">
        <f t="shared" si="182"/>
        <v>10480</v>
      </c>
      <c r="FR107" s="12">
        <f t="shared" si="182"/>
        <v>10480</v>
      </c>
      <c r="FS107" s="12">
        <f t="shared" si="182"/>
        <v>10480</v>
      </c>
      <c r="FT107" s="12">
        <f t="shared" si="182"/>
        <v>10480</v>
      </c>
      <c r="FU107" s="12">
        <f t="shared" si="182"/>
        <v>10480</v>
      </c>
      <c r="FV107" s="12">
        <f t="shared" si="182"/>
        <v>10480</v>
      </c>
      <c r="FW107" s="12">
        <f t="shared" si="182"/>
        <v>10480</v>
      </c>
      <c r="FX107" s="12">
        <f t="shared" si="182"/>
        <v>10480</v>
      </c>
      <c r="FY107" s="14"/>
      <c r="FZ107" s="2">
        <f t="shared" si="179"/>
        <v>1865440</v>
      </c>
      <c r="GA107" s="2"/>
      <c r="GB107" s="14"/>
      <c r="GC107" s="14"/>
      <c r="GD107" s="14"/>
      <c r="GE107" s="14"/>
      <c r="GF107" s="14"/>
      <c r="GG107" s="2"/>
      <c r="GH107" s="12"/>
      <c r="GI107" s="126"/>
      <c r="GJ107" s="126"/>
      <c r="GK107" s="126"/>
      <c r="GL107" s="126"/>
      <c r="GM107" s="126"/>
      <c r="GN107" s="173"/>
      <c r="GO107" s="173"/>
    </row>
    <row r="108" spans="1:197" s="114" customFormat="1" x14ac:dyDescent="0.35">
      <c r="A108" s="112" t="s">
        <v>710</v>
      </c>
      <c r="B108" s="113" t="s">
        <v>1047</v>
      </c>
      <c r="C108" s="12">
        <f>C106*C107</f>
        <v>0</v>
      </c>
      <c r="D108" s="12">
        <f t="shared" ref="D108:BO108" si="183">D106*D107</f>
        <v>413960</v>
      </c>
      <c r="E108" s="12">
        <f t="shared" si="183"/>
        <v>0</v>
      </c>
      <c r="F108" s="12">
        <f t="shared" si="183"/>
        <v>31440</v>
      </c>
      <c r="G108" s="12">
        <f t="shared" si="183"/>
        <v>0</v>
      </c>
      <c r="H108" s="12">
        <f t="shared" si="183"/>
        <v>0</v>
      </c>
      <c r="I108" s="12">
        <f t="shared" si="183"/>
        <v>62880</v>
      </c>
      <c r="J108" s="12">
        <f t="shared" si="183"/>
        <v>0</v>
      </c>
      <c r="K108" s="12">
        <f t="shared" si="183"/>
        <v>0</v>
      </c>
      <c r="L108" s="12">
        <f t="shared" si="183"/>
        <v>0</v>
      </c>
      <c r="M108" s="12">
        <f t="shared" si="183"/>
        <v>0</v>
      </c>
      <c r="N108" s="12">
        <f t="shared" si="183"/>
        <v>372040</v>
      </c>
      <c r="O108" s="12">
        <f t="shared" si="183"/>
        <v>83840</v>
      </c>
      <c r="P108" s="12">
        <f t="shared" si="183"/>
        <v>0</v>
      </c>
      <c r="Q108" s="12">
        <f t="shared" si="183"/>
        <v>99560</v>
      </c>
      <c r="R108" s="12">
        <f t="shared" si="183"/>
        <v>0</v>
      </c>
      <c r="S108" s="12">
        <f t="shared" si="183"/>
        <v>0</v>
      </c>
      <c r="T108" s="12">
        <f t="shared" si="183"/>
        <v>0</v>
      </c>
      <c r="U108" s="12">
        <f t="shared" si="183"/>
        <v>0</v>
      </c>
      <c r="V108" s="12">
        <f t="shared" si="183"/>
        <v>0</v>
      </c>
      <c r="W108" s="12">
        <f t="shared" si="183"/>
        <v>0</v>
      </c>
      <c r="X108" s="12">
        <f t="shared" si="183"/>
        <v>0</v>
      </c>
      <c r="Y108" s="12">
        <f t="shared" si="183"/>
        <v>0</v>
      </c>
      <c r="Z108" s="12">
        <f t="shared" si="183"/>
        <v>0</v>
      </c>
      <c r="AA108" s="12">
        <f t="shared" si="183"/>
        <v>508280</v>
      </c>
      <c r="AB108" s="12">
        <f t="shared" si="183"/>
        <v>20960</v>
      </c>
      <c r="AC108" s="12">
        <f t="shared" si="183"/>
        <v>0</v>
      </c>
      <c r="AD108" s="12">
        <f t="shared" si="183"/>
        <v>0</v>
      </c>
      <c r="AE108" s="12">
        <f t="shared" si="183"/>
        <v>0</v>
      </c>
      <c r="AF108" s="12">
        <f t="shared" si="183"/>
        <v>0</v>
      </c>
      <c r="AG108" s="12">
        <f t="shared" si="183"/>
        <v>0</v>
      </c>
      <c r="AH108" s="12">
        <f t="shared" si="183"/>
        <v>0</v>
      </c>
      <c r="AI108" s="12">
        <f t="shared" si="183"/>
        <v>0</v>
      </c>
      <c r="AJ108" s="12">
        <f t="shared" si="183"/>
        <v>0</v>
      </c>
      <c r="AK108" s="12">
        <f t="shared" si="183"/>
        <v>0</v>
      </c>
      <c r="AL108" s="12">
        <f t="shared" si="183"/>
        <v>0</v>
      </c>
      <c r="AM108" s="12">
        <f t="shared" si="183"/>
        <v>0</v>
      </c>
      <c r="AN108" s="12">
        <f t="shared" si="183"/>
        <v>0</v>
      </c>
      <c r="AO108" s="12">
        <f t="shared" si="183"/>
        <v>0</v>
      </c>
      <c r="AP108" s="12">
        <f t="shared" si="183"/>
        <v>151960</v>
      </c>
      <c r="AQ108" s="12">
        <f t="shared" si="183"/>
        <v>5240</v>
      </c>
      <c r="AR108" s="12">
        <f t="shared" si="183"/>
        <v>104800</v>
      </c>
      <c r="AS108" s="12">
        <f t="shared" si="183"/>
        <v>10480</v>
      </c>
      <c r="AT108" s="12">
        <f t="shared" si="183"/>
        <v>10480</v>
      </c>
      <c r="AU108" s="12">
        <f t="shared" si="183"/>
        <v>0</v>
      </c>
      <c r="AV108" s="12">
        <f t="shared" si="183"/>
        <v>0</v>
      </c>
      <c r="AW108" s="12">
        <f t="shared" si="183"/>
        <v>0</v>
      </c>
      <c r="AX108" s="12">
        <f t="shared" si="183"/>
        <v>0</v>
      </c>
      <c r="AY108" s="12">
        <f t="shared" si="183"/>
        <v>0</v>
      </c>
      <c r="AZ108" s="12">
        <f t="shared" si="183"/>
        <v>0</v>
      </c>
      <c r="BA108" s="12">
        <f t="shared" si="183"/>
        <v>0</v>
      </c>
      <c r="BB108" s="12">
        <f t="shared" si="183"/>
        <v>10480</v>
      </c>
      <c r="BC108" s="12">
        <f t="shared" si="183"/>
        <v>225320</v>
      </c>
      <c r="BD108" s="12">
        <f t="shared" si="183"/>
        <v>0</v>
      </c>
      <c r="BE108" s="12">
        <f t="shared" si="183"/>
        <v>0</v>
      </c>
      <c r="BF108" s="12">
        <f t="shared" si="183"/>
        <v>20960</v>
      </c>
      <c r="BG108" s="12">
        <f t="shared" si="183"/>
        <v>0</v>
      </c>
      <c r="BH108" s="12">
        <f t="shared" si="183"/>
        <v>0</v>
      </c>
      <c r="BI108" s="12">
        <f t="shared" si="183"/>
        <v>0</v>
      </c>
      <c r="BJ108" s="12">
        <f t="shared" si="183"/>
        <v>20960</v>
      </c>
      <c r="BK108" s="12">
        <f t="shared" si="183"/>
        <v>272480</v>
      </c>
      <c r="BL108" s="12">
        <f t="shared" si="183"/>
        <v>20960</v>
      </c>
      <c r="BM108" s="12">
        <f t="shared" si="183"/>
        <v>0</v>
      </c>
      <c r="BN108" s="12">
        <f t="shared" si="183"/>
        <v>157200</v>
      </c>
      <c r="BO108" s="12">
        <f t="shared" si="183"/>
        <v>0</v>
      </c>
      <c r="BP108" s="12">
        <f t="shared" ref="BP108:EA108" si="184">BP106*BP107</f>
        <v>0</v>
      </c>
      <c r="BQ108" s="12">
        <f t="shared" si="184"/>
        <v>10480</v>
      </c>
      <c r="BR108" s="12">
        <f t="shared" si="184"/>
        <v>0</v>
      </c>
      <c r="BS108" s="12">
        <f t="shared" si="184"/>
        <v>0</v>
      </c>
      <c r="BT108" s="12">
        <f t="shared" si="184"/>
        <v>0</v>
      </c>
      <c r="BU108" s="12">
        <f t="shared" si="184"/>
        <v>0</v>
      </c>
      <c r="BV108" s="12">
        <f t="shared" si="184"/>
        <v>0</v>
      </c>
      <c r="BW108" s="12">
        <f t="shared" si="184"/>
        <v>0</v>
      </c>
      <c r="BX108" s="12">
        <f t="shared" si="184"/>
        <v>0</v>
      </c>
      <c r="BY108" s="12">
        <f t="shared" si="184"/>
        <v>31440</v>
      </c>
      <c r="BZ108" s="12">
        <f t="shared" si="184"/>
        <v>0</v>
      </c>
      <c r="CA108" s="12">
        <f t="shared" si="184"/>
        <v>0</v>
      </c>
      <c r="CB108" s="12">
        <f t="shared" si="184"/>
        <v>193880</v>
      </c>
      <c r="CC108" s="12">
        <f t="shared" si="184"/>
        <v>0</v>
      </c>
      <c r="CD108" s="12">
        <f t="shared" si="184"/>
        <v>0</v>
      </c>
      <c r="CE108" s="12">
        <f t="shared" si="184"/>
        <v>0</v>
      </c>
      <c r="CF108" s="12">
        <f t="shared" si="184"/>
        <v>0</v>
      </c>
      <c r="CG108" s="12">
        <f t="shared" si="184"/>
        <v>0</v>
      </c>
      <c r="CH108" s="12">
        <f t="shared" si="184"/>
        <v>0</v>
      </c>
      <c r="CI108" s="12">
        <f t="shared" si="184"/>
        <v>0</v>
      </c>
      <c r="CJ108" s="12">
        <f t="shared" si="184"/>
        <v>10480</v>
      </c>
      <c r="CK108" s="12">
        <f t="shared" si="184"/>
        <v>0</v>
      </c>
      <c r="CL108" s="12">
        <f t="shared" si="184"/>
        <v>0</v>
      </c>
      <c r="CM108" s="12">
        <f t="shared" si="184"/>
        <v>0</v>
      </c>
      <c r="CN108" s="12">
        <f t="shared" si="184"/>
        <v>319640</v>
      </c>
      <c r="CO108" s="12">
        <f t="shared" si="184"/>
        <v>31440</v>
      </c>
      <c r="CP108" s="12">
        <f t="shared" si="184"/>
        <v>20960</v>
      </c>
      <c r="CQ108" s="12">
        <f t="shared" si="184"/>
        <v>0</v>
      </c>
      <c r="CR108" s="12">
        <f t="shared" si="184"/>
        <v>0</v>
      </c>
      <c r="CS108" s="12">
        <f t="shared" si="184"/>
        <v>0</v>
      </c>
      <c r="CT108" s="12">
        <f t="shared" si="184"/>
        <v>0</v>
      </c>
      <c r="CU108" s="12">
        <f t="shared" si="184"/>
        <v>0</v>
      </c>
      <c r="CV108" s="12">
        <f t="shared" si="184"/>
        <v>0</v>
      </c>
      <c r="CW108" s="12">
        <f t="shared" si="184"/>
        <v>0</v>
      </c>
      <c r="CX108" s="12">
        <f t="shared" si="184"/>
        <v>0</v>
      </c>
      <c r="CY108" s="12">
        <f t="shared" si="184"/>
        <v>0</v>
      </c>
      <c r="CZ108" s="12">
        <f t="shared" si="184"/>
        <v>0</v>
      </c>
      <c r="DA108" s="12">
        <f t="shared" si="184"/>
        <v>0</v>
      </c>
      <c r="DB108" s="12">
        <f t="shared" si="184"/>
        <v>0</v>
      </c>
      <c r="DC108" s="12">
        <f t="shared" si="184"/>
        <v>0</v>
      </c>
      <c r="DD108" s="12">
        <f t="shared" si="184"/>
        <v>0</v>
      </c>
      <c r="DE108" s="12">
        <f t="shared" si="184"/>
        <v>0</v>
      </c>
      <c r="DF108" s="12">
        <f t="shared" si="184"/>
        <v>314400</v>
      </c>
      <c r="DG108" s="12">
        <f t="shared" si="184"/>
        <v>0</v>
      </c>
      <c r="DH108" s="12">
        <f t="shared" si="184"/>
        <v>0</v>
      </c>
      <c r="DI108" s="12">
        <f t="shared" si="184"/>
        <v>0</v>
      </c>
      <c r="DJ108" s="12">
        <f t="shared" si="184"/>
        <v>0</v>
      </c>
      <c r="DK108" s="12">
        <f t="shared" si="184"/>
        <v>0</v>
      </c>
      <c r="DL108" s="12">
        <f t="shared" si="184"/>
        <v>0</v>
      </c>
      <c r="DM108" s="12">
        <f t="shared" si="184"/>
        <v>0</v>
      </c>
      <c r="DN108" s="12">
        <f t="shared" si="184"/>
        <v>5240</v>
      </c>
      <c r="DO108" s="12">
        <f t="shared" si="184"/>
        <v>10480</v>
      </c>
      <c r="DP108" s="12">
        <f t="shared" si="184"/>
        <v>0</v>
      </c>
      <c r="DQ108" s="12">
        <f t="shared" si="184"/>
        <v>0</v>
      </c>
      <c r="DR108" s="12">
        <f t="shared" si="184"/>
        <v>0</v>
      </c>
      <c r="DS108" s="12">
        <f t="shared" si="184"/>
        <v>0</v>
      </c>
      <c r="DT108" s="12">
        <f t="shared" si="184"/>
        <v>0</v>
      </c>
      <c r="DU108" s="12">
        <f t="shared" si="184"/>
        <v>0</v>
      </c>
      <c r="DV108" s="12">
        <f t="shared" si="184"/>
        <v>0</v>
      </c>
      <c r="DW108" s="12">
        <f t="shared" si="184"/>
        <v>0</v>
      </c>
      <c r="DX108" s="12">
        <f t="shared" si="184"/>
        <v>0</v>
      </c>
      <c r="DY108" s="12">
        <f t="shared" si="184"/>
        <v>0</v>
      </c>
      <c r="DZ108" s="12">
        <f t="shared" si="184"/>
        <v>0</v>
      </c>
      <c r="EA108" s="12">
        <f t="shared" si="184"/>
        <v>0</v>
      </c>
      <c r="EB108" s="12">
        <f t="shared" ref="EB108:FX108" si="185">EB106*EB107</f>
        <v>0</v>
      </c>
      <c r="EC108" s="12">
        <f t="shared" si="185"/>
        <v>0</v>
      </c>
      <c r="ED108" s="12">
        <f t="shared" si="185"/>
        <v>0</v>
      </c>
      <c r="EE108" s="12">
        <f t="shared" si="185"/>
        <v>0</v>
      </c>
      <c r="EF108" s="12">
        <f t="shared" si="185"/>
        <v>0</v>
      </c>
      <c r="EG108" s="12">
        <f t="shared" si="185"/>
        <v>0</v>
      </c>
      <c r="EH108" s="12">
        <f t="shared" si="185"/>
        <v>0</v>
      </c>
      <c r="EI108" s="12">
        <f t="shared" si="185"/>
        <v>10480</v>
      </c>
      <c r="EJ108" s="12">
        <f t="shared" si="185"/>
        <v>31440</v>
      </c>
      <c r="EK108" s="12">
        <f t="shared" si="185"/>
        <v>0</v>
      </c>
      <c r="EL108" s="12">
        <f t="shared" si="185"/>
        <v>0</v>
      </c>
      <c r="EM108" s="12">
        <f t="shared" si="185"/>
        <v>0</v>
      </c>
      <c r="EN108" s="12">
        <f t="shared" si="185"/>
        <v>0</v>
      </c>
      <c r="EO108" s="12">
        <f t="shared" si="185"/>
        <v>0</v>
      </c>
      <c r="EP108" s="12">
        <f t="shared" si="185"/>
        <v>0</v>
      </c>
      <c r="EQ108" s="12">
        <f t="shared" si="185"/>
        <v>0</v>
      </c>
      <c r="ER108" s="12">
        <f t="shared" si="185"/>
        <v>0</v>
      </c>
      <c r="ES108" s="12">
        <f t="shared" si="185"/>
        <v>0</v>
      </c>
      <c r="ET108" s="12">
        <f t="shared" si="185"/>
        <v>0</v>
      </c>
      <c r="EU108" s="12">
        <f t="shared" si="185"/>
        <v>0</v>
      </c>
      <c r="EV108" s="12">
        <f t="shared" si="185"/>
        <v>0</v>
      </c>
      <c r="EW108" s="12">
        <f t="shared" si="185"/>
        <v>0</v>
      </c>
      <c r="EX108" s="12">
        <f t="shared" si="185"/>
        <v>0</v>
      </c>
      <c r="EY108" s="12">
        <f t="shared" si="185"/>
        <v>0</v>
      </c>
      <c r="EZ108" s="12">
        <f t="shared" si="185"/>
        <v>0</v>
      </c>
      <c r="FA108" s="12">
        <f t="shared" si="185"/>
        <v>0</v>
      </c>
      <c r="FB108" s="12">
        <f t="shared" si="185"/>
        <v>0</v>
      </c>
      <c r="FC108" s="12">
        <f t="shared" si="185"/>
        <v>0</v>
      </c>
      <c r="FD108" s="12">
        <f t="shared" si="185"/>
        <v>0</v>
      </c>
      <c r="FE108" s="12">
        <f t="shared" si="185"/>
        <v>0</v>
      </c>
      <c r="FF108" s="12">
        <f t="shared" si="185"/>
        <v>0</v>
      </c>
      <c r="FG108" s="12">
        <f t="shared" si="185"/>
        <v>0</v>
      </c>
      <c r="FH108" s="12">
        <f t="shared" si="185"/>
        <v>0</v>
      </c>
      <c r="FI108" s="12">
        <f t="shared" si="185"/>
        <v>0</v>
      </c>
      <c r="FJ108" s="12">
        <f t="shared" si="185"/>
        <v>0</v>
      </c>
      <c r="FK108" s="12">
        <f t="shared" si="185"/>
        <v>0</v>
      </c>
      <c r="FL108" s="12">
        <f t="shared" si="185"/>
        <v>0</v>
      </c>
      <c r="FM108" s="12">
        <f t="shared" si="185"/>
        <v>0</v>
      </c>
      <c r="FN108" s="12">
        <f t="shared" si="185"/>
        <v>136240</v>
      </c>
      <c r="FO108" s="12">
        <f t="shared" si="185"/>
        <v>20960</v>
      </c>
      <c r="FP108" s="12">
        <f t="shared" si="185"/>
        <v>0</v>
      </c>
      <c r="FQ108" s="12">
        <f t="shared" si="185"/>
        <v>0</v>
      </c>
      <c r="FR108" s="12">
        <f t="shared" si="185"/>
        <v>0</v>
      </c>
      <c r="FS108" s="12">
        <f t="shared" si="185"/>
        <v>0</v>
      </c>
      <c r="FT108" s="12">
        <f t="shared" si="185"/>
        <v>0</v>
      </c>
      <c r="FU108" s="12">
        <f t="shared" si="185"/>
        <v>0</v>
      </c>
      <c r="FV108" s="12">
        <f t="shared" si="185"/>
        <v>0</v>
      </c>
      <c r="FW108" s="12">
        <f t="shared" si="185"/>
        <v>0</v>
      </c>
      <c r="FX108" s="12">
        <f t="shared" si="185"/>
        <v>0</v>
      </c>
      <c r="FY108" s="14"/>
      <c r="FZ108" s="2">
        <f t="shared" si="179"/>
        <v>3751840</v>
      </c>
      <c r="GA108" s="2"/>
      <c r="GB108" s="14"/>
      <c r="GC108" s="14"/>
      <c r="GD108" s="14"/>
      <c r="GE108" s="14"/>
      <c r="GF108" s="14"/>
      <c r="GG108" s="2"/>
      <c r="GH108" s="12"/>
      <c r="GI108" s="126"/>
      <c r="GJ108" s="126"/>
      <c r="GK108" s="126"/>
      <c r="GL108" s="126"/>
      <c r="GM108" s="126"/>
      <c r="GN108" s="173"/>
      <c r="GO108" s="173"/>
    </row>
    <row r="109" spans="1:197" s="114" customFormat="1" x14ac:dyDescent="0.35">
      <c r="A109" s="112" t="s">
        <v>1043</v>
      </c>
      <c r="B109" s="113" t="s">
        <v>1045</v>
      </c>
      <c r="C109" s="12">
        <f t="shared" ref="C109:AH109" si="186">C15+C35</f>
        <v>4</v>
      </c>
      <c r="D109" s="12">
        <f t="shared" si="186"/>
        <v>81</v>
      </c>
      <c r="E109" s="12">
        <f t="shared" si="186"/>
        <v>11</v>
      </c>
      <c r="F109" s="12">
        <f t="shared" si="186"/>
        <v>11</v>
      </c>
      <c r="G109" s="12">
        <f t="shared" si="186"/>
        <v>1</v>
      </c>
      <c r="H109" s="12">
        <f t="shared" si="186"/>
        <v>1</v>
      </c>
      <c r="I109" s="12">
        <f t="shared" si="186"/>
        <v>9</v>
      </c>
      <c r="J109" s="12">
        <f t="shared" si="186"/>
        <v>0</v>
      </c>
      <c r="K109" s="12">
        <f t="shared" si="186"/>
        <v>0</v>
      </c>
      <c r="L109" s="12">
        <f t="shared" si="186"/>
        <v>23</v>
      </c>
      <c r="M109" s="12">
        <f t="shared" si="186"/>
        <v>14</v>
      </c>
      <c r="N109" s="12">
        <f t="shared" si="186"/>
        <v>159.5</v>
      </c>
      <c r="O109" s="12">
        <f t="shared" si="186"/>
        <v>98</v>
      </c>
      <c r="P109" s="12">
        <f t="shared" si="186"/>
        <v>0</v>
      </c>
      <c r="Q109" s="12">
        <f t="shared" si="186"/>
        <v>209</v>
      </c>
      <c r="R109" s="12">
        <f t="shared" si="186"/>
        <v>1</v>
      </c>
      <c r="S109" s="12">
        <f t="shared" si="186"/>
        <v>0</v>
      </c>
      <c r="T109" s="12">
        <f t="shared" si="186"/>
        <v>0</v>
      </c>
      <c r="U109" s="12">
        <f t="shared" si="186"/>
        <v>0</v>
      </c>
      <c r="V109" s="12">
        <f t="shared" si="186"/>
        <v>0</v>
      </c>
      <c r="W109" s="12">
        <f t="shared" si="186"/>
        <v>1</v>
      </c>
      <c r="X109" s="12">
        <f t="shared" si="186"/>
        <v>0</v>
      </c>
      <c r="Y109" s="12">
        <f t="shared" si="186"/>
        <v>0</v>
      </c>
      <c r="Z109" s="12">
        <f t="shared" si="186"/>
        <v>0</v>
      </c>
      <c r="AA109" s="12">
        <f t="shared" si="186"/>
        <v>37</v>
      </c>
      <c r="AB109" s="12">
        <f t="shared" si="186"/>
        <v>46.5</v>
      </c>
      <c r="AC109" s="12">
        <f t="shared" si="186"/>
        <v>0</v>
      </c>
      <c r="AD109" s="12">
        <f t="shared" si="186"/>
        <v>6.5</v>
      </c>
      <c r="AE109" s="12">
        <f t="shared" si="186"/>
        <v>0</v>
      </c>
      <c r="AF109" s="12">
        <f t="shared" si="186"/>
        <v>0</v>
      </c>
      <c r="AG109" s="12">
        <f t="shared" si="186"/>
        <v>0</v>
      </c>
      <c r="AH109" s="12">
        <f t="shared" si="186"/>
        <v>0</v>
      </c>
      <c r="AI109" s="12">
        <f t="shared" ref="AI109:BN109" si="187">AI15+AI35</f>
        <v>0</v>
      </c>
      <c r="AJ109" s="12">
        <f t="shared" si="187"/>
        <v>0</v>
      </c>
      <c r="AK109" s="12">
        <f t="shared" si="187"/>
        <v>0</v>
      </c>
      <c r="AL109" s="12">
        <f t="shared" si="187"/>
        <v>0</v>
      </c>
      <c r="AM109" s="12">
        <f t="shared" si="187"/>
        <v>0</v>
      </c>
      <c r="AN109" s="12">
        <f t="shared" si="187"/>
        <v>1</v>
      </c>
      <c r="AO109" s="12">
        <f t="shared" si="187"/>
        <v>0</v>
      </c>
      <c r="AP109" s="12">
        <f t="shared" si="187"/>
        <v>191</v>
      </c>
      <c r="AQ109" s="12">
        <f t="shared" si="187"/>
        <v>0</v>
      </c>
      <c r="AR109" s="12">
        <f t="shared" si="187"/>
        <v>155</v>
      </c>
      <c r="AS109" s="12">
        <f t="shared" si="187"/>
        <v>16</v>
      </c>
      <c r="AT109" s="12">
        <f t="shared" si="187"/>
        <v>3</v>
      </c>
      <c r="AU109" s="12">
        <f t="shared" si="187"/>
        <v>0</v>
      </c>
      <c r="AV109" s="12">
        <f t="shared" si="187"/>
        <v>0</v>
      </c>
      <c r="AW109" s="12">
        <f t="shared" si="187"/>
        <v>2</v>
      </c>
      <c r="AX109" s="12">
        <f t="shared" si="187"/>
        <v>0</v>
      </c>
      <c r="AY109" s="12">
        <f t="shared" si="187"/>
        <v>0</v>
      </c>
      <c r="AZ109" s="12">
        <f t="shared" si="187"/>
        <v>1</v>
      </c>
      <c r="BA109" s="12">
        <f t="shared" si="187"/>
        <v>0.5</v>
      </c>
      <c r="BB109" s="12">
        <f t="shared" si="187"/>
        <v>9</v>
      </c>
      <c r="BC109" s="12">
        <f t="shared" si="187"/>
        <v>30</v>
      </c>
      <c r="BD109" s="12">
        <f t="shared" si="187"/>
        <v>4</v>
      </c>
      <c r="BE109" s="12">
        <f t="shared" si="187"/>
        <v>0</v>
      </c>
      <c r="BF109" s="12">
        <f t="shared" si="187"/>
        <v>31.5</v>
      </c>
      <c r="BG109" s="12">
        <f t="shared" si="187"/>
        <v>0</v>
      </c>
      <c r="BH109" s="12">
        <f t="shared" si="187"/>
        <v>12</v>
      </c>
      <c r="BI109" s="12">
        <f t="shared" si="187"/>
        <v>0</v>
      </c>
      <c r="BJ109" s="12">
        <f t="shared" si="187"/>
        <v>15.5</v>
      </c>
      <c r="BK109" s="12">
        <f t="shared" si="187"/>
        <v>83</v>
      </c>
      <c r="BL109" s="12">
        <f t="shared" si="187"/>
        <v>2.5</v>
      </c>
      <c r="BM109" s="12">
        <f t="shared" si="187"/>
        <v>18.5</v>
      </c>
      <c r="BN109" s="12">
        <f t="shared" si="187"/>
        <v>33.5</v>
      </c>
      <c r="BO109" s="12">
        <f t="shared" ref="BO109:CT109" si="188">BO15+BO35</f>
        <v>3</v>
      </c>
      <c r="BP109" s="12">
        <f t="shared" si="188"/>
        <v>0</v>
      </c>
      <c r="BQ109" s="12">
        <f t="shared" si="188"/>
        <v>2</v>
      </c>
      <c r="BR109" s="12">
        <f t="shared" si="188"/>
        <v>0</v>
      </c>
      <c r="BS109" s="12">
        <f t="shared" si="188"/>
        <v>0</v>
      </c>
      <c r="BT109" s="12">
        <f t="shared" si="188"/>
        <v>0</v>
      </c>
      <c r="BU109" s="12">
        <f t="shared" si="188"/>
        <v>0</v>
      </c>
      <c r="BV109" s="12">
        <f t="shared" si="188"/>
        <v>0</v>
      </c>
      <c r="BW109" s="12">
        <f t="shared" si="188"/>
        <v>0</v>
      </c>
      <c r="BX109" s="12">
        <f t="shared" si="188"/>
        <v>0</v>
      </c>
      <c r="BY109" s="12">
        <f t="shared" si="188"/>
        <v>0</v>
      </c>
      <c r="BZ109" s="12">
        <f t="shared" si="188"/>
        <v>0</v>
      </c>
      <c r="CA109" s="12">
        <f t="shared" si="188"/>
        <v>0</v>
      </c>
      <c r="CB109" s="12">
        <f t="shared" si="188"/>
        <v>235</v>
      </c>
      <c r="CC109" s="12">
        <f t="shared" si="188"/>
        <v>0</v>
      </c>
      <c r="CD109" s="12">
        <f t="shared" si="188"/>
        <v>0</v>
      </c>
      <c r="CE109" s="12">
        <f t="shared" si="188"/>
        <v>0</v>
      </c>
      <c r="CF109" s="12">
        <f t="shared" si="188"/>
        <v>0</v>
      </c>
      <c r="CG109" s="12">
        <f t="shared" si="188"/>
        <v>0</v>
      </c>
      <c r="CH109" s="12">
        <f t="shared" si="188"/>
        <v>0</v>
      </c>
      <c r="CI109" s="12">
        <f t="shared" si="188"/>
        <v>0</v>
      </c>
      <c r="CJ109" s="12">
        <f t="shared" si="188"/>
        <v>0</v>
      </c>
      <c r="CK109" s="12">
        <f t="shared" si="188"/>
        <v>0</v>
      </c>
      <c r="CL109" s="12">
        <f t="shared" si="188"/>
        <v>4</v>
      </c>
      <c r="CM109" s="12">
        <f t="shared" si="188"/>
        <v>0</v>
      </c>
      <c r="CN109" s="12">
        <f t="shared" si="188"/>
        <v>232</v>
      </c>
      <c r="CO109" s="12">
        <f t="shared" si="188"/>
        <v>69.5</v>
      </c>
      <c r="CP109" s="12">
        <f t="shared" si="188"/>
        <v>3</v>
      </c>
      <c r="CQ109" s="12">
        <f t="shared" si="188"/>
        <v>0</v>
      </c>
      <c r="CR109" s="12">
        <f t="shared" si="188"/>
        <v>0</v>
      </c>
      <c r="CS109" s="12">
        <f t="shared" si="188"/>
        <v>0</v>
      </c>
      <c r="CT109" s="12">
        <f t="shared" si="188"/>
        <v>0</v>
      </c>
      <c r="CU109" s="12">
        <f t="shared" ref="CU109:DZ109" si="189">CU15+CU35</f>
        <v>2</v>
      </c>
      <c r="CV109" s="12">
        <f t="shared" si="189"/>
        <v>0</v>
      </c>
      <c r="CW109" s="12">
        <f t="shared" si="189"/>
        <v>0</v>
      </c>
      <c r="CX109" s="12">
        <f t="shared" si="189"/>
        <v>0</v>
      </c>
      <c r="CY109" s="12">
        <f t="shared" si="189"/>
        <v>0</v>
      </c>
      <c r="CZ109" s="12">
        <f t="shared" si="189"/>
        <v>0</v>
      </c>
      <c r="DA109" s="12">
        <f t="shared" si="189"/>
        <v>0</v>
      </c>
      <c r="DB109" s="12">
        <f t="shared" si="189"/>
        <v>0</v>
      </c>
      <c r="DC109" s="12">
        <f t="shared" si="189"/>
        <v>0</v>
      </c>
      <c r="DD109" s="12">
        <f t="shared" si="189"/>
        <v>0</v>
      </c>
      <c r="DE109" s="12">
        <f t="shared" si="189"/>
        <v>0</v>
      </c>
      <c r="DF109" s="12">
        <f t="shared" si="189"/>
        <v>18.5</v>
      </c>
      <c r="DG109" s="12">
        <f t="shared" si="189"/>
        <v>0</v>
      </c>
      <c r="DH109" s="12">
        <f t="shared" si="189"/>
        <v>0</v>
      </c>
      <c r="DI109" s="12">
        <f t="shared" si="189"/>
        <v>0</v>
      </c>
      <c r="DJ109" s="12">
        <f t="shared" si="189"/>
        <v>0</v>
      </c>
      <c r="DK109" s="12">
        <f t="shared" si="189"/>
        <v>0</v>
      </c>
      <c r="DL109" s="12">
        <f t="shared" si="189"/>
        <v>0</v>
      </c>
      <c r="DM109" s="12">
        <f t="shared" si="189"/>
        <v>0</v>
      </c>
      <c r="DN109" s="12">
        <f t="shared" si="189"/>
        <v>1</v>
      </c>
      <c r="DO109" s="12">
        <f t="shared" si="189"/>
        <v>0</v>
      </c>
      <c r="DP109" s="12">
        <f t="shared" si="189"/>
        <v>0</v>
      </c>
      <c r="DQ109" s="12">
        <f t="shared" si="189"/>
        <v>1</v>
      </c>
      <c r="DR109" s="12">
        <f t="shared" si="189"/>
        <v>0</v>
      </c>
      <c r="DS109" s="12">
        <f t="shared" si="189"/>
        <v>0</v>
      </c>
      <c r="DT109" s="12">
        <f t="shared" si="189"/>
        <v>0</v>
      </c>
      <c r="DU109" s="12">
        <f t="shared" si="189"/>
        <v>0</v>
      </c>
      <c r="DV109" s="12">
        <f t="shared" si="189"/>
        <v>0</v>
      </c>
      <c r="DW109" s="12">
        <f t="shared" si="189"/>
        <v>0</v>
      </c>
      <c r="DX109" s="12">
        <f t="shared" si="189"/>
        <v>0</v>
      </c>
      <c r="DY109" s="12">
        <f t="shared" si="189"/>
        <v>0</v>
      </c>
      <c r="DZ109" s="12">
        <f t="shared" si="189"/>
        <v>1</v>
      </c>
      <c r="EA109" s="12">
        <f t="shared" ref="EA109:FF109" si="190">EA15+EA35</f>
        <v>0</v>
      </c>
      <c r="EB109" s="12">
        <f t="shared" si="190"/>
        <v>0</v>
      </c>
      <c r="EC109" s="12">
        <f t="shared" si="190"/>
        <v>0</v>
      </c>
      <c r="ED109" s="12">
        <f t="shared" si="190"/>
        <v>0</v>
      </c>
      <c r="EE109" s="12">
        <f t="shared" si="190"/>
        <v>0</v>
      </c>
      <c r="EF109" s="12">
        <f t="shared" si="190"/>
        <v>2</v>
      </c>
      <c r="EG109" s="12">
        <f t="shared" si="190"/>
        <v>0</v>
      </c>
      <c r="EH109" s="12">
        <f t="shared" si="190"/>
        <v>0</v>
      </c>
      <c r="EI109" s="12">
        <f t="shared" si="190"/>
        <v>24.5</v>
      </c>
      <c r="EJ109" s="12">
        <f t="shared" si="190"/>
        <v>26</v>
      </c>
      <c r="EK109" s="12">
        <f t="shared" si="190"/>
        <v>0</v>
      </c>
      <c r="EL109" s="12">
        <f t="shared" si="190"/>
        <v>0</v>
      </c>
      <c r="EM109" s="12">
        <f t="shared" si="190"/>
        <v>0</v>
      </c>
      <c r="EN109" s="12">
        <f t="shared" si="190"/>
        <v>0</v>
      </c>
      <c r="EO109" s="12">
        <f t="shared" si="190"/>
        <v>0</v>
      </c>
      <c r="EP109" s="12">
        <f t="shared" si="190"/>
        <v>0</v>
      </c>
      <c r="EQ109" s="12">
        <f t="shared" si="190"/>
        <v>2</v>
      </c>
      <c r="ER109" s="12">
        <f t="shared" si="190"/>
        <v>2</v>
      </c>
      <c r="ES109" s="12">
        <f t="shared" si="190"/>
        <v>0</v>
      </c>
      <c r="ET109" s="12">
        <f t="shared" si="190"/>
        <v>0</v>
      </c>
      <c r="EU109" s="12">
        <f t="shared" si="190"/>
        <v>0</v>
      </c>
      <c r="EV109" s="12">
        <f t="shared" si="190"/>
        <v>0</v>
      </c>
      <c r="EW109" s="12">
        <f t="shared" si="190"/>
        <v>0</v>
      </c>
      <c r="EX109" s="12">
        <f t="shared" si="190"/>
        <v>0</v>
      </c>
      <c r="EY109" s="12">
        <f t="shared" si="190"/>
        <v>0</v>
      </c>
      <c r="EZ109" s="12">
        <f t="shared" si="190"/>
        <v>0</v>
      </c>
      <c r="FA109" s="12">
        <f t="shared" si="190"/>
        <v>12</v>
      </c>
      <c r="FB109" s="12">
        <f t="shared" si="190"/>
        <v>0</v>
      </c>
      <c r="FC109" s="12">
        <f t="shared" si="190"/>
        <v>4</v>
      </c>
      <c r="FD109" s="12">
        <f t="shared" si="190"/>
        <v>0</v>
      </c>
      <c r="FE109" s="12">
        <f t="shared" si="190"/>
        <v>0</v>
      </c>
      <c r="FF109" s="12">
        <f t="shared" si="190"/>
        <v>0</v>
      </c>
      <c r="FG109" s="12">
        <f t="shared" ref="FG109:FX109" si="191">FG15+FG35</f>
        <v>0</v>
      </c>
      <c r="FH109" s="12">
        <f t="shared" si="191"/>
        <v>0</v>
      </c>
      <c r="FI109" s="12">
        <f t="shared" si="191"/>
        <v>0</v>
      </c>
      <c r="FJ109" s="12">
        <f t="shared" si="191"/>
        <v>0</v>
      </c>
      <c r="FK109" s="12">
        <f t="shared" si="191"/>
        <v>0</v>
      </c>
      <c r="FL109" s="12">
        <f t="shared" si="191"/>
        <v>0</v>
      </c>
      <c r="FM109" s="12">
        <f t="shared" si="191"/>
        <v>0</v>
      </c>
      <c r="FN109" s="12">
        <f t="shared" si="191"/>
        <v>15.5</v>
      </c>
      <c r="FO109" s="12">
        <f t="shared" si="191"/>
        <v>0</v>
      </c>
      <c r="FP109" s="12">
        <f t="shared" si="191"/>
        <v>0</v>
      </c>
      <c r="FQ109" s="12">
        <f t="shared" si="191"/>
        <v>0</v>
      </c>
      <c r="FR109" s="12">
        <f t="shared" si="191"/>
        <v>0</v>
      </c>
      <c r="FS109" s="12">
        <f t="shared" si="191"/>
        <v>0</v>
      </c>
      <c r="FT109" s="12">
        <f t="shared" si="191"/>
        <v>0</v>
      </c>
      <c r="FU109" s="12">
        <f t="shared" si="191"/>
        <v>0</v>
      </c>
      <c r="FV109" s="12">
        <f t="shared" si="191"/>
        <v>1</v>
      </c>
      <c r="FW109" s="12">
        <f t="shared" si="191"/>
        <v>2</v>
      </c>
      <c r="FX109" s="12">
        <f t="shared" si="191"/>
        <v>0</v>
      </c>
      <c r="FY109" s="14"/>
      <c r="FZ109" s="2">
        <f t="shared" si="179"/>
        <v>1985.5</v>
      </c>
      <c r="GA109" s="2"/>
      <c r="GB109" s="14"/>
      <c r="GC109" s="14"/>
      <c r="GD109" s="14"/>
      <c r="GE109" s="14"/>
      <c r="GF109" s="14"/>
      <c r="GG109" s="2"/>
      <c r="GH109" s="12"/>
      <c r="GI109" s="126"/>
      <c r="GJ109" s="126"/>
      <c r="GK109" s="126"/>
      <c r="GL109" s="126"/>
      <c r="GM109" s="126"/>
      <c r="GN109" s="173"/>
      <c r="GO109" s="173"/>
    </row>
    <row r="110" spans="1:197" s="114" customFormat="1" x14ac:dyDescent="0.35">
      <c r="A110" s="112" t="s">
        <v>1044</v>
      </c>
      <c r="B110" s="113" t="s">
        <v>1087</v>
      </c>
      <c r="C110" s="12">
        <f>C109*C107</f>
        <v>41920</v>
      </c>
      <c r="D110" s="12">
        <f t="shared" ref="D110:BO110" si="192">D109*D107</f>
        <v>848880</v>
      </c>
      <c r="E110" s="12">
        <f t="shared" si="192"/>
        <v>115280</v>
      </c>
      <c r="F110" s="12">
        <f t="shared" si="192"/>
        <v>115280</v>
      </c>
      <c r="G110" s="12">
        <f t="shared" si="192"/>
        <v>10480</v>
      </c>
      <c r="H110" s="12">
        <f t="shared" si="192"/>
        <v>10480</v>
      </c>
      <c r="I110" s="12">
        <f t="shared" si="192"/>
        <v>94320</v>
      </c>
      <c r="J110" s="12">
        <f t="shared" si="192"/>
        <v>0</v>
      </c>
      <c r="K110" s="12">
        <f t="shared" si="192"/>
        <v>0</v>
      </c>
      <c r="L110" s="12">
        <f t="shared" si="192"/>
        <v>241040</v>
      </c>
      <c r="M110" s="12">
        <f t="shared" si="192"/>
        <v>146720</v>
      </c>
      <c r="N110" s="12">
        <f t="shared" si="192"/>
        <v>1671560</v>
      </c>
      <c r="O110" s="12">
        <f t="shared" si="192"/>
        <v>1027040</v>
      </c>
      <c r="P110" s="12">
        <f t="shared" si="192"/>
        <v>0</v>
      </c>
      <c r="Q110" s="12">
        <f t="shared" si="192"/>
        <v>2190320</v>
      </c>
      <c r="R110" s="12">
        <f t="shared" si="192"/>
        <v>10480</v>
      </c>
      <c r="S110" s="12">
        <f t="shared" si="192"/>
        <v>0</v>
      </c>
      <c r="T110" s="12">
        <f t="shared" si="192"/>
        <v>0</v>
      </c>
      <c r="U110" s="12">
        <f t="shared" si="192"/>
        <v>0</v>
      </c>
      <c r="V110" s="12">
        <f t="shared" si="192"/>
        <v>0</v>
      </c>
      <c r="W110" s="12">
        <f t="shared" si="192"/>
        <v>10480</v>
      </c>
      <c r="X110" s="12">
        <f t="shared" si="192"/>
        <v>0</v>
      </c>
      <c r="Y110" s="12">
        <f t="shared" si="192"/>
        <v>0</v>
      </c>
      <c r="Z110" s="12">
        <f t="shared" si="192"/>
        <v>0</v>
      </c>
      <c r="AA110" s="12">
        <f t="shared" si="192"/>
        <v>387760</v>
      </c>
      <c r="AB110" s="12">
        <f t="shared" si="192"/>
        <v>487320</v>
      </c>
      <c r="AC110" s="12">
        <f t="shared" si="192"/>
        <v>0</v>
      </c>
      <c r="AD110" s="12">
        <f t="shared" si="192"/>
        <v>68120</v>
      </c>
      <c r="AE110" s="12">
        <f t="shared" si="192"/>
        <v>0</v>
      </c>
      <c r="AF110" s="12">
        <f t="shared" si="192"/>
        <v>0</v>
      </c>
      <c r="AG110" s="12">
        <f t="shared" si="192"/>
        <v>0</v>
      </c>
      <c r="AH110" s="12">
        <f t="shared" si="192"/>
        <v>0</v>
      </c>
      <c r="AI110" s="12">
        <f t="shared" si="192"/>
        <v>0</v>
      </c>
      <c r="AJ110" s="12">
        <f t="shared" si="192"/>
        <v>0</v>
      </c>
      <c r="AK110" s="12">
        <f t="shared" si="192"/>
        <v>0</v>
      </c>
      <c r="AL110" s="12">
        <f t="shared" si="192"/>
        <v>0</v>
      </c>
      <c r="AM110" s="12">
        <f t="shared" si="192"/>
        <v>0</v>
      </c>
      <c r="AN110" s="12">
        <f t="shared" si="192"/>
        <v>10480</v>
      </c>
      <c r="AO110" s="12">
        <f t="shared" si="192"/>
        <v>0</v>
      </c>
      <c r="AP110" s="12">
        <f t="shared" si="192"/>
        <v>2001680</v>
      </c>
      <c r="AQ110" s="12">
        <f t="shared" si="192"/>
        <v>0</v>
      </c>
      <c r="AR110" s="12">
        <f t="shared" si="192"/>
        <v>1624400</v>
      </c>
      <c r="AS110" s="12">
        <f t="shared" si="192"/>
        <v>167680</v>
      </c>
      <c r="AT110" s="12">
        <f t="shared" si="192"/>
        <v>31440</v>
      </c>
      <c r="AU110" s="12">
        <f t="shared" si="192"/>
        <v>0</v>
      </c>
      <c r="AV110" s="12">
        <f t="shared" si="192"/>
        <v>0</v>
      </c>
      <c r="AW110" s="12">
        <f t="shared" si="192"/>
        <v>20960</v>
      </c>
      <c r="AX110" s="12">
        <f t="shared" si="192"/>
        <v>0</v>
      </c>
      <c r="AY110" s="12">
        <f t="shared" si="192"/>
        <v>0</v>
      </c>
      <c r="AZ110" s="12">
        <f t="shared" si="192"/>
        <v>10480</v>
      </c>
      <c r="BA110" s="12">
        <f t="shared" si="192"/>
        <v>5240</v>
      </c>
      <c r="BB110" s="12">
        <f t="shared" si="192"/>
        <v>94320</v>
      </c>
      <c r="BC110" s="12">
        <f t="shared" si="192"/>
        <v>314400</v>
      </c>
      <c r="BD110" s="12">
        <f t="shared" si="192"/>
        <v>41920</v>
      </c>
      <c r="BE110" s="12">
        <f t="shared" si="192"/>
        <v>0</v>
      </c>
      <c r="BF110" s="12">
        <f t="shared" si="192"/>
        <v>330120</v>
      </c>
      <c r="BG110" s="12">
        <f t="shared" si="192"/>
        <v>0</v>
      </c>
      <c r="BH110" s="12">
        <f t="shared" si="192"/>
        <v>125760</v>
      </c>
      <c r="BI110" s="12">
        <f t="shared" si="192"/>
        <v>0</v>
      </c>
      <c r="BJ110" s="12">
        <f t="shared" si="192"/>
        <v>162440</v>
      </c>
      <c r="BK110" s="12">
        <f t="shared" si="192"/>
        <v>869840</v>
      </c>
      <c r="BL110" s="12">
        <f t="shared" si="192"/>
        <v>26200</v>
      </c>
      <c r="BM110" s="12">
        <f t="shared" si="192"/>
        <v>193880</v>
      </c>
      <c r="BN110" s="12">
        <f t="shared" si="192"/>
        <v>351080</v>
      </c>
      <c r="BO110" s="12">
        <f t="shared" si="192"/>
        <v>31440</v>
      </c>
      <c r="BP110" s="12">
        <f t="shared" ref="BP110:EA110" si="193">BP109*BP107</f>
        <v>0</v>
      </c>
      <c r="BQ110" s="12">
        <f t="shared" si="193"/>
        <v>20960</v>
      </c>
      <c r="BR110" s="12">
        <f t="shared" si="193"/>
        <v>0</v>
      </c>
      <c r="BS110" s="12">
        <f t="shared" si="193"/>
        <v>0</v>
      </c>
      <c r="BT110" s="12">
        <f t="shared" si="193"/>
        <v>0</v>
      </c>
      <c r="BU110" s="12">
        <f t="shared" si="193"/>
        <v>0</v>
      </c>
      <c r="BV110" s="12">
        <f t="shared" si="193"/>
        <v>0</v>
      </c>
      <c r="BW110" s="12">
        <f t="shared" si="193"/>
        <v>0</v>
      </c>
      <c r="BX110" s="12">
        <f t="shared" si="193"/>
        <v>0</v>
      </c>
      <c r="BY110" s="12">
        <f t="shared" si="193"/>
        <v>0</v>
      </c>
      <c r="BZ110" s="12">
        <f t="shared" si="193"/>
        <v>0</v>
      </c>
      <c r="CA110" s="12">
        <f t="shared" si="193"/>
        <v>0</v>
      </c>
      <c r="CB110" s="12">
        <f t="shared" si="193"/>
        <v>2462800</v>
      </c>
      <c r="CC110" s="12">
        <f t="shared" si="193"/>
        <v>0</v>
      </c>
      <c r="CD110" s="12">
        <f t="shared" si="193"/>
        <v>0</v>
      </c>
      <c r="CE110" s="12">
        <f t="shared" si="193"/>
        <v>0</v>
      </c>
      <c r="CF110" s="12">
        <f t="shared" si="193"/>
        <v>0</v>
      </c>
      <c r="CG110" s="12">
        <f t="shared" si="193"/>
        <v>0</v>
      </c>
      <c r="CH110" s="12">
        <f t="shared" si="193"/>
        <v>0</v>
      </c>
      <c r="CI110" s="12">
        <f t="shared" si="193"/>
        <v>0</v>
      </c>
      <c r="CJ110" s="12">
        <f t="shared" si="193"/>
        <v>0</v>
      </c>
      <c r="CK110" s="12">
        <f t="shared" si="193"/>
        <v>0</v>
      </c>
      <c r="CL110" s="12">
        <f t="shared" si="193"/>
        <v>41920</v>
      </c>
      <c r="CM110" s="12">
        <f t="shared" si="193"/>
        <v>0</v>
      </c>
      <c r="CN110" s="12">
        <f t="shared" si="193"/>
        <v>2431360</v>
      </c>
      <c r="CO110" s="12">
        <f t="shared" si="193"/>
        <v>728360</v>
      </c>
      <c r="CP110" s="12">
        <f t="shared" si="193"/>
        <v>31440</v>
      </c>
      <c r="CQ110" s="12">
        <f t="shared" si="193"/>
        <v>0</v>
      </c>
      <c r="CR110" s="12">
        <f t="shared" si="193"/>
        <v>0</v>
      </c>
      <c r="CS110" s="12">
        <f t="shared" si="193"/>
        <v>0</v>
      </c>
      <c r="CT110" s="12">
        <f t="shared" si="193"/>
        <v>0</v>
      </c>
      <c r="CU110" s="12">
        <f t="shared" si="193"/>
        <v>20960</v>
      </c>
      <c r="CV110" s="12">
        <f t="shared" si="193"/>
        <v>0</v>
      </c>
      <c r="CW110" s="12">
        <f t="shared" si="193"/>
        <v>0</v>
      </c>
      <c r="CX110" s="12">
        <f t="shared" si="193"/>
        <v>0</v>
      </c>
      <c r="CY110" s="12">
        <f t="shared" si="193"/>
        <v>0</v>
      </c>
      <c r="CZ110" s="12">
        <f t="shared" si="193"/>
        <v>0</v>
      </c>
      <c r="DA110" s="12">
        <f t="shared" si="193"/>
        <v>0</v>
      </c>
      <c r="DB110" s="12">
        <f t="shared" si="193"/>
        <v>0</v>
      </c>
      <c r="DC110" s="12">
        <f t="shared" si="193"/>
        <v>0</v>
      </c>
      <c r="DD110" s="12">
        <f t="shared" si="193"/>
        <v>0</v>
      </c>
      <c r="DE110" s="12">
        <f t="shared" si="193"/>
        <v>0</v>
      </c>
      <c r="DF110" s="12">
        <f t="shared" si="193"/>
        <v>193880</v>
      </c>
      <c r="DG110" s="12">
        <f t="shared" si="193"/>
        <v>0</v>
      </c>
      <c r="DH110" s="12">
        <f t="shared" si="193"/>
        <v>0</v>
      </c>
      <c r="DI110" s="12">
        <f t="shared" si="193"/>
        <v>0</v>
      </c>
      <c r="DJ110" s="12">
        <f t="shared" si="193"/>
        <v>0</v>
      </c>
      <c r="DK110" s="12">
        <f t="shared" si="193"/>
        <v>0</v>
      </c>
      <c r="DL110" s="12">
        <f t="shared" si="193"/>
        <v>0</v>
      </c>
      <c r="DM110" s="12">
        <f t="shared" si="193"/>
        <v>0</v>
      </c>
      <c r="DN110" s="12">
        <f t="shared" si="193"/>
        <v>10480</v>
      </c>
      <c r="DO110" s="12">
        <f t="shared" si="193"/>
        <v>0</v>
      </c>
      <c r="DP110" s="12">
        <f t="shared" si="193"/>
        <v>0</v>
      </c>
      <c r="DQ110" s="12">
        <f t="shared" si="193"/>
        <v>10480</v>
      </c>
      <c r="DR110" s="12">
        <f t="shared" si="193"/>
        <v>0</v>
      </c>
      <c r="DS110" s="12">
        <f t="shared" si="193"/>
        <v>0</v>
      </c>
      <c r="DT110" s="12">
        <f t="shared" si="193"/>
        <v>0</v>
      </c>
      <c r="DU110" s="12">
        <f t="shared" si="193"/>
        <v>0</v>
      </c>
      <c r="DV110" s="12">
        <f t="shared" si="193"/>
        <v>0</v>
      </c>
      <c r="DW110" s="12">
        <f t="shared" si="193"/>
        <v>0</v>
      </c>
      <c r="DX110" s="12">
        <f t="shared" si="193"/>
        <v>0</v>
      </c>
      <c r="DY110" s="12">
        <f t="shared" si="193"/>
        <v>0</v>
      </c>
      <c r="DZ110" s="12">
        <f t="shared" si="193"/>
        <v>10480</v>
      </c>
      <c r="EA110" s="12">
        <f t="shared" si="193"/>
        <v>0</v>
      </c>
      <c r="EB110" s="12">
        <f t="shared" ref="EB110:FX110" si="194">EB109*EB107</f>
        <v>0</v>
      </c>
      <c r="EC110" s="12">
        <f t="shared" si="194"/>
        <v>0</v>
      </c>
      <c r="ED110" s="12">
        <f t="shared" si="194"/>
        <v>0</v>
      </c>
      <c r="EE110" s="12">
        <f t="shared" si="194"/>
        <v>0</v>
      </c>
      <c r="EF110" s="12">
        <f t="shared" si="194"/>
        <v>20960</v>
      </c>
      <c r="EG110" s="12">
        <f t="shared" si="194"/>
        <v>0</v>
      </c>
      <c r="EH110" s="12">
        <f t="shared" si="194"/>
        <v>0</v>
      </c>
      <c r="EI110" s="12">
        <f t="shared" si="194"/>
        <v>256760</v>
      </c>
      <c r="EJ110" s="12">
        <f t="shared" si="194"/>
        <v>272480</v>
      </c>
      <c r="EK110" s="12">
        <f t="shared" si="194"/>
        <v>0</v>
      </c>
      <c r="EL110" s="12">
        <f t="shared" si="194"/>
        <v>0</v>
      </c>
      <c r="EM110" s="12">
        <f t="shared" si="194"/>
        <v>0</v>
      </c>
      <c r="EN110" s="12">
        <f t="shared" si="194"/>
        <v>0</v>
      </c>
      <c r="EO110" s="12">
        <f t="shared" si="194"/>
        <v>0</v>
      </c>
      <c r="EP110" s="12">
        <f t="shared" si="194"/>
        <v>0</v>
      </c>
      <c r="EQ110" s="12">
        <f t="shared" si="194"/>
        <v>20960</v>
      </c>
      <c r="ER110" s="12">
        <f t="shared" si="194"/>
        <v>20960</v>
      </c>
      <c r="ES110" s="12">
        <f t="shared" si="194"/>
        <v>0</v>
      </c>
      <c r="ET110" s="12">
        <f t="shared" si="194"/>
        <v>0</v>
      </c>
      <c r="EU110" s="12">
        <f t="shared" si="194"/>
        <v>0</v>
      </c>
      <c r="EV110" s="12">
        <f t="shared" si="194"/>
        <v>0</v>
      </c>
      <c r="EW110" s="12">
        <f t="shared" si="194"/>
        <v>0</v>
      </c>
      <c r="EX110" s="12">
        <f t="shared" si="194"/>
        <v>0</v>
      </c>
      <c r="EY110" s="12">
        <f t="shared" si="194"/>
        <v>0</v>
      </c>
      <c r="EZ110" s="12">
        <f t="shared" si="194"/>
        <v>0</v>
      </c>
      <c r="FA110" s="12">
        <f t="shared" si="194"/>
        <v>125760</v>
      </c>
      <c r="FB110" s="12">
        <f t="shared" si="194"/>
        <v>0</v>
      </c>
      <c r="FC110" s="12">
        <f t="shared" si="194"/>
        <v>41920</v>
      </c>
      <c r="FD110" s="12">
        <f t="shared" si="194"/>
        <v>0</v>
      </c>
      <c r="FE110" s="12">
        <f t="shared" si="194"/>
        <v>0</v>
      </c>
      <c r="FF110" s="12">
        <f t="shared" si="194"/>
        <v>0</v>
      </c>
      <c r="FG110" s="12">
        <f t="shared" si="194"/>
        <v>0</v>
      </c>
      <c r="FH110" s="12">
        <f t="shared" si="194"/>
        <v>0</v>
      </c>
      <c r="FI110" s="12">
        <f t="shared" si="194"/>
        <v>0</v>
      </c>
      <c r="FJ110" s="12">
        <f t="shared" si="194"/>
        <v>0</v>
      </c>
      <c r="FK110" s="12">
        <f t="shared" si="194"/>
        <v>0</v>
      </c>
      <c r="FL110" s="12">
        <f t="shared" si="194"/>
        <v>0</v>
      </c>
      <c r="FM110" s="12">
        <f t="shared" si="194"/>
        <v>0</v>
      </c>
      <c r="FN110" s="12">
        <f t="shared" si="194"/>
        <v>162440</v>
      </c>
      <c r="FO110" s="12">
        <f t="shared" si="194"/>
        <v>0</v>
      </c>
      <c r="FP110" s="12">
        <f t="shared" si="194"/>
        <v>0</v>
      </c>
      <c r="FQ110" s="12">
        <f t="shared" si="194"/>
        <v>0</v>
      </c>
      <c r="FR110" s="12">
        <f t="shared" si="194"/>
        <v>0</v>
      </c>
      <c r="FS110" s="12">
        <f t="shared" si="194"/>
        <v>0</v>
      </c>
      <c r="FT110" s="12">
        <f t="shared" si="194"/>
        <v>0</v>
      </c>
      <c r="FU110" s="12">
        <f t="shared" si="194"/>
        <v>0</v>
      </c>
      <c r="FV110" s="12">
        <f t="shared" si="194"/>
        <v>10480</v>
      </c>
      <c r="FW110" s="12">
        <f t="shared" si="194"/>
        <v>20960</v>
      </c>
      <c r="FX110" s="12">
        <f t="shared" si="194"/>
        <v>0</v>
      </c>
      <c r="FY110" s="14"/>
      <c r="FZ110" s="2">
        <f t="shared" si="179"/>
        <v>20808040</v>
      </c>
      <c r="GA110" s="2"/>
      <c r="GB110" s="14"/>
      <c r="GC110" s="14"/>
      <c r="GD110" s="14"/>
      <c r="GE110" s="14"/>
      <c r="GF110" s="14"/>
      <c r="GG110" s="2"/>
      <c r="GH110" s="12"/>
      <c r="GI110" s="126"/>
      <c r="GJ110" s="126"/>
      <c r="GK110" s="126"/>
      <c r="GL110" s="126"/>
      <c r="GM110" s="126"/>
      <c r="GN110" s="173"/>
      <c r="GO110" s="173"/>
    </row>
    <row r="111" spans="1:197" s="171" customFormat="1" x14ac:dyDescent="0.35">
      <c r="A111" s="170" t="s">
        <v>1046</v>
      </c>
      <c r="B111" s="147" t="s">
        <v>707</v>
      </c>
      <c r="C111" s="181">
        <f>(C106*C107)+C110</f>
        <v>41920</v>
      </c>
      <c r="D111" s="181">
        <f t="shared" ref="D111:BO111" si="195">(D106*D107)+D110</f>
        <v>1262840</v>
      </c>
      <c r="E111" s="181">
        <f t="shared" si="195"/>
        <v>115280</v>
      </c>
      <c r="F111" s="181">
        <f t="shared" si="195"/>
        <v>146720</v>
      </c>
      <c r="G111" s="181">
        <f t="shared" si="195"/>
        <v>10480</v>
      </c>
      <c r="H111" s="181">
        <f t="shared" si="195"/>
        <v>10480</v>
      </c>
      <c r="I111" s="181">
        <f t="shared" si="195"/>
        <v>157200</v>
      </c>
      <c r="J111" s="181">
        <f t="shared" si="195"/>
        <v>0</v>
      </c>
      <c r="K111" s="181">
        <f t="shared" si="195"/>
        <v>0</v>
      </c>
      <c r="L111" s="181">
        <f t="shared" si="195"/>
        <v>241040</v>
      </c>
      <c r="M111" s="181">
        <f t="shared" si="195"/>
        <v>146720</v>
      </c>
      <c r="N111" s="181">
        <f t="shared" si="195"/>
        <v>2043600</v>
      </c>
      <c r="O111" s="181">
        <f t="shared" si="195"/>
        <v>1110880</v>
      </c>
      <c r="P111" s="181">
        <f t="shared" si="195"/>
        <v>0</v>
      </c>
      <c r="Q111" s="181">
        <f t="shared" si="195"/>
        <v>2289880</v>
      </c>
      <c r="R111" s="181">
        <f t="shared" si="195"/>
        <v>10480</v>
      </c>
      <c r="S111" s="181">
        <f t="shared" si="195"/>
        <v>0</v>
      </c>
      <c r="T111" s="181">
        <f t="shared" si="195"/>
        <v>0</v>
      </c>
      <c r="U111" s="181">
        <f t="shared" si="195"/>
        <v>0</v>
      </c>
      <c r="V111" s="181">
        <f t="shared" si="195"/>
        <v>0</v>
      </c>
      <c r="W111" s="181">
        <f t="shared" si="195"/>
        <v>10480</v>
      </c>
      <c r="X111" s="181">
        <f t="shared" si="195"/>
        <v>0</v>
      </c>
      <c r="Y111" s="181">
        <f t="shared" si="195"/>
        <v>0</v>
      </c>
      <c r="Z111" s="181">
        <f t="shared" si="195"/>
        <v>0</v>
      </c>
      <c r="AA111" s="181">
        <f t="shared" si="195"/>
        <v>896040</v>
      </c>
      <c r="AB111" s="181">
        <f t="shared" si="195"/>
        <v>508280</v>
      </c>
      <c r="AC111" s="181">
        <f t="shared" si="195"/>
        <v>0</v>
      </c>
      <c r="AD111" s="181">
        <f t="shared" si="195"/>
        <v>68120</v>
      </c>
      <c r="AE111" s="181">
        <f t="shared" si="195"/>
        <v>0</v>
      </c>
      <c r="AF111" s="181">
        <f t="shared" si="195"/>
        <v>0</v>
      </c>
      <c r="AG111" s="181">
        <f t="shared" si="195"/>
        <v>0</v>
      </c>
      <c r="AH111" s="181">
        <f t="shared" si="195"/>
        <v>0</v>
      </c>
      <c r="AI111" s="181">
        <f t="shared" si="195"/>
        <v>0</v>
      </c>
      <c r="AJ111" s="181">
        <f t="shared" si="195"/>
        <v>0</v>
      </c>
      <c r="AK111" s="181">
        <f t="shared" si="195"/>
        <v>0</v>
      </c>
      <c r="AL111" s="181">
        <f t="shared" si="195"/>
        <v>0</v>
      </c>
      <c r="AM111" s="181">
        <f t="shared" si="195"/>
        <v>0</v>
      </c>
      <c r="AN111" s="181">
        <f t="shared" si="195"/>
        <v>10480</v>
      </c>
      <c r="AO111" s="181">
        <f t="shared" si="195"/>
        <v>0</v>
      </c>
      <c r="AP111" s="181">
        <f t="shared" si="195"/>
        <v>2153640</v>
      </c>
      <c r="AQ111" s="181">
        <f t="shared" si="195"/>
        <v>5240</v>
      </c>
      <c r="AR111" s="181">
        <f t="shared" si="195"/>
        <v>1729200</v>
      </c>
      <c r="AS111" s="181">
        <f t="shared" si="195"/>
        <v>178160</v>
      </c>
      <c r="AT111" s="181">
        <f t="shared" si="195"/>
        <v>41920</v>
      </c>
      <c r="AU111" s="181">
        <f t="shared" si="195"/>
        <v>0</v>
      </c>
      <c r="AV111" s="181">
        <f t="shared" si="195"/>
        <v>0</v>
      </c>
      <c r="AW111" s="181">
        <f t="shared" si="195"/>
        <v>20960</v>
      </c>
      <c r="AX111" s="181">
        <f t="shared" si="195"/>
        <v>0</v>
      </c>
      <c r="AY111" s="181">
        <f t="shared" si="195"/>
        <v>0</v>
      </c>
      <c r="AZ111" s="181">
        <f t="shared" si="195"/>
        <v>10480</v>
      </c>
      <c r="BA111" s="181">
        <f t="shared" si="195"/>
        <v>5240</v>
      </c>
      <c r="BB111" s="181">
        <f t="shared" si="195"/>
        <v>104800</v>
      </c>
      <c r="BC111" s="181">
        <f t="shared" si="195"/>
        <v>539720</v>
      </c>
      <c r="BD111" s="181">
        <f t="shared" si="195"/>
        <v>41920</v>
      </c>
      <c r="BE111" s="181">
        <f t="shared" si="195"/>
        <v>0</v>
      </c>
      <c r="BF111" s="181">
        <f t="shared" si="195"/>
        <v>351080</v>
      </c>
      <c r="BG111" s="181">
        <f t="shared" si="195"/>
        <v>0</v>
      </c>
      <c r="BH111" s="181">
        <f t="shared" si="195"/>
        <v>125760</v>
      </c>
      <c r="BI111" s="181">
        <f t="shared" si="195"/>
        <v>0</v>
      </c>
      <c r="BJ111" s="181">
        <f t="shared" si="195"/>
        <v>183400</v>
      </c>
      <c r="BK111" s="181">
        <f t="shared" si="195"/>
        <v>1142320</v>
      </c>
      <c r="BL111" s="181">
        <f t="shared" si="195"/>
        <v>47160</v>
      </c>
      <c r="BM111" s="181">
        <f t="shared" si="195"/>
        <v>193880</v>
      </c>
      <c r="BN111" s="181">
        <f t="shared" si="195"/>
        <v>508280</v>
      </c>
      <c r="BO111" s="181">
        <f t="shared" si="195"/>
        <v>31440</v>
      </c>
      <c r="BP111" s="181">
        <f t="shared" ref="BP111:EA111" si="196">(BP106*BP107)+BP110</f>
        <v>0</v>
      </c>
      <c r="BQ111" s="181">
        <f t="shared" si="196"/>
        <v>31440</v>
      </c>
      <c r="BR111" s="181">
        <f t="shared" si="196"/>
        <v>0</v>
      </c>
      <c r="BS111" s="181">
        <f t="shared" si="196"/>
        <v>0</v>
      </c>
      <c r="BT111" s="181">
        <f t="shared" si="196"/>
        <v>0</v>
      </c>
      <c r="BU111" s="181">
        <f t="shared" si="196"/>
        <v>0</v>
      </c>
      <c r="BV111" s="181">
        <f t="shared" si="196"/>
        <v>0</v>
      </c>
      <c r="BW111" s="181">
        <f t="shared" si="196"/>
        <v>0</v>
      </c>
      <c r="BX111" s="181">
        <f t="shared" si="196"/>
        <v>0</v>
      </c>
      <c r="BY111" s="181">
        <f t="shared" si="196"/>
        <v>31440</v>
      </c>
      <c r="BZ111" s="181">
        <f t="shared" si="196"/>
        <v>0</v>
      </c>
      <c r="CA111" s="181">
        <f t="shared" si="196"/>
        <v>0</v>
      </c>
      <c r="CB111" s="181">
        <f t="shared" si="196"/>
        <v>2656680</v>
      </c>
      <c r="CC111" s="181">
        <f t="shared" si="196"/>
        <v>0</v>
      </c>
      <c r="CD111" s="181">
        <f t="shared" si="196"/>
        <v>0</v>
      </c>
      <c r="CE111" s="181">
        <f t="shared" si="196"/>
        <v>0</v>
      </c>
      <c r="CF111" s="181">
        <f t="shared" si="196"/>
        <v>0</v>
      </c>
      <c r="CG111" s="181">
        <f t="shared" si="196"/>
        <v>0</v>
      </c>
      <c r="CH111" s="181">
        <f t="shared" si="196"/>
        <v>0</v>
      </c>
      <c r="CI111" s="181">
        <f t="shared" si="196"/>
        <v>0</v>
      </c>
      <c r="CJ111" s="181">
        <f t="shared" si="196"/>
        <v>10480</v>
      </c>
      <c r="CK111" s="181">
        <f t="shared" si="196"/>
        <v>0</v>
      </c>
      <c r="CL111" s="181">
        <f t="shared" si="196"/>
        <v>41920</v>
      </c>
      <c r="CM111" s="181">
        <f t="shared" si="196"/>
        <v>0</v>
      </c>
      <c r="CN111" s="181">
        <f t="shared" si="196"/>
        <v>2751000</v>
      </c>
      <c r="CO111" s="181">
        <f t="shared" si="196"/>
        <v>759800</v>
      </c>
      <c r="CP111" s="181">
        <f t="shared" si="196"/>
        <v>52400</v>
      </c>
      <c r="CQ111" s="181">
        <f t="shared" si="196"/>
        <v>0</v>
      </c>
      <c r="CR111" s="181">
        <f t="shared" si="196"/>
        <v>0</v>
      </c>
      <c r="CS111" s="181">
        <f t="shared" si="196"/>
        <v>0</v>
      </c>
      <c r="CT111" s="181">
        <f t="shared" si="196"/>
        <v>0</v>
      </c>
      <c r="CU111" s="181">
        <f t="shared" si="196"/>
        <v>20960</v>
      </c>
      <c r="CV111" s="181">
        <f t="shared" si="196"/>
        <v>0</v>
      </c>
      <c r="CW111" s="181">
        <f t="shared" si="196"/>
        <v>0</v>
      </c>
      <c r="CX111" s="181">
        <f t="shared" si="196"/>
        <v>0</v>
      </c>
      <c r="CY111" s="181">
        <f t="shared" si="196"/>
        <v>0</v>
      </c>
      <c r="CZ111" s="181">
        <f t="shared" si="196"/>
        <v>0</v>
      </c>
      <c r="DA111" s="181">
        <f t="shared" si="196"/>
        <v>0</v>
      </c>
      <c r="DB111" s="181">
        <f t="shared" si="196"/>
        <v>0</v>
      </c>
      <c r="DC111" s="181">
        <f t="shared" si="196"/>
        <v>0</v>
      </c>
      <c r="DD111" s="181">
        <f t="shared" si="196"/>
        <v>0</v>
      </c>
      <c r="DE111" s="181">
        <f t="shared" si="196"/>
        <v>0</v>
      </c>
      <c r="DF111" s="181">
        <f t="shared" si="196"/>
        <v>508280</v>
      </c>
      <c r="DG111" s="181">
        <f t="shared" si="196"/>
        <v>0</v>
      </c>
      <c r="DH111" s="181">
        <f t="shared" si="196"/>
        <v>0</v>
      </c>
      <c r="DI111" s="181">
        <f t="shared" si="196"/>
        <v>0</v>
      </c>
      <c r="DJ111" s="181">
        <f t="shared" si="196"/>
        <v>0</v>
      </c>
      <c r="DK111" s="181">
        <f t="shared" si="196"/>
        <v>0</v>
      </c>
      <c r="DL111" s="181">
        <f t="shared" si="196"/>
        <v>0</v>
      </c>
      <c r="DM111" s="181">
        <f t="shared" si="196"/>
        <v>0</v>
      </c>
      <c r="DN111" s="181">
        <f t="shared" si="196"/>
        <v>15720</v>
      </c>
      <c r="DO111" s="181">
        <f t="shared" si="196"/>
        <v>10480</v>
      </c>
      <c r="DP111" s="181">
        <f t="shared" si="196"/>
        <v>0</v>
      </c>
      <c r="DQ111" s="181">
        <f t="shared" si="196"/>
        <v>10480</v>
      </c>
      <c r="DR111" s="181">
        <f t="shared" si="196"/>
        <v>0</v>
      </c>
      <c r="DS111" s="181">
        <f t="shared" si="196"/>
        <v>0</v>
      </c>
      <c r="DT111" s="181">
        <f t="shared" si="196"/>
        <v>0</v>
      </c>
      <c r="DU111" s="181">
        <f t="shared" si="196"/>
        <v>0</v>
      </c>
      <c r="DV111" s="181">
        <f t="shared" si="196"/>
        <v>0</v>
      </c>
      <c r="DW111" s="181">
        <f t="shared" si="196"/>
        <v>0</v>
      </c>
      <c r="DX111" s="181">
        <f t="shared" si="196"/>
        <v>0</v>
      </c>
      <c r="DY111" s="181">
        <f t="shared" si="196"/>
        <v>0</v>
      </c>
      <c r="DZ111" s="181">
        <f t="shared" si="196"/>
        <v>10480</v>
      </c>
      <c r="EA111" s="181">
        <f t="shared" si="196"/>
        <v>0</v>
      </c>
      <c r="EB111" s="181">
        <f t="shared" ref="EB111:FX111" si="197">(EB106*EB107)+EB110</f>
        <v>0</v>
      </c>
      <c r="EC111" s="181">
        <f t="shared" si="197"/>
        <v>0</v>
      </c>
      <c r="ED111" s="181">
        <f t="shared" si="197"/>
        <v>0</v>
      </c>
      <c r="EE111" s="181">
        <f t="shared" si="197"/>
        <v>0</v>
      </c>
      <c r="EF111" s="181">
        <f t="shared" si="197"/>
        <v>20960</v>
      </c>
      <c r="EG111" s="181">
        <f t="shared" si="197"/>
        <v>0</v>
      </c>
      <c r="EH111" s="181">
        <f t="shared" si="197"/>
        <v>0</v>
      </c>
      <c r="EI111" s="181">
        <f t="shared" si="197"/>
        <v>267240</v>
      </c>
      <c r="EJ111" s="181">
        <f t="shared" si="197"/>
        <v>303920</v>
      </c>
      <c r="EK111" s="181">
        <f t="shared" si="197"/>
        <v>0</v>
      </c>
      <c r="EL111" s="181">
        <f t="shared" si="197"/>
        <v>0</v>
      </c>
      <c r="EM111" s="181">
        <f t="shared" si="197"/>
        <v>0</v>
      </c>
      <c r="EN111" s="181">
        <f t="shared" si="197"/>
        <v>0</v>
      </c>
      <c r="EO111" s="181">
        <f t="shared" si="197"/>
        <v>0</v>
      </c>
      <c r="EP111" s="181">
        <f t="shared" si="197"/>
        <v>0</v>
      </c>
      <c r="EQ111" s="181">
        <f t="shared" si="197"/>
        <v>20960</v>
      </c>
      <c r="ER111" s="181">
        <f t="shared" si="197"/>
        <v>20960</v>
      </c>
      <c r="ES111" s="181">
        <f t="shared" si="197"/>
        <v>0</v>
      </c>
      <c r="ET111" s="181">
        <f t="shared" si="197"/>
        <v>0</v>
      </c>
      <c r="EU111" s="181">
        <f t="shared" si="197"/>
        <v>0</v>
      </c>
      <c r="EV111" s="181">
        <f t="shared" si="197"/>
        <v>0</v>
      </c>
      <c r="EW111" s="181">
        <f t="shared" si="197"/>
        <v>0</v>
      </c>
      <c r="EX111" s="181">
        <f t="shared" si="197"/>
        <v>0</v>
      </c>
      <c r="EY111" s="181">
        <f t="shared" si="197"/>
        <v>0</v>
      </c>
      <c r="EZ111" s="181">
        <f t="shared" si="197"/>
        <v>0</v>
      </c>
      <c r="FA111" s="181">
        <f t="shared" si="197"/>
        <v>125760</v>
      </c>
      <c r="FB111" s="181">
        <f t="shared" si="197"/>
        <v>0</v>
      </c>
      <c r="FC111" s="181">
        <f t="shared" si="197"/>
        <v>41920</v>
      </c>
      <c r="FD111" s="181">
        <f t="shared" si="197"/>
        <v>0</v>
      </c>
      <c r="FE111" s="181">
        <f t="shared" si="197"/>
        <v>0</v>
      </c>
      <c r="FF111" s="181">
        <f t="shared" si="197"/>
        <v>0</v>
      </c>
      <c r="FG111" s="181">
        <f t="shared" si="197"/>
        <v>0</v>
      </c>
      <c r="FH111" s="181">
        <f t="shared" si="197"/>
        <v>0</v>
      </c>
      <c r="FI111" s="181">
        <f t="shared" si="197"/>
        <v>0</v>
      </c>
      <c r="FJ111" s="181">
        <f t="shared" si="197"/>
        <v>0</v>
      </c>
      <c r="FK111" s="181">
        <f t="shared" si="197"/>
        <v>0</v>
      </c>
      <c r="FL111" s="181">
        <f t="shared" si="197"/>
        <v>0</v>
      </c>
      <c r="FM111" s="181">
        <f t="shared" si="197"/>
        <v>0</v>
      </c>
      <c r="FN111" s="181">
        <f t="shared" si="197"/>
        <v>298680</v>
      </c>
      <c r="FO111" s="181">
        <f t="shared" si="197"/>
        <v>20960</v>
      </c>
      <c r="FP111" s="181">
        <f t="shared" si="197"/>
        <v>0</v>
      </c>
      <c r="FQ111" s="181">
        <f t="shared" si="197"/>
        <v>0</v>
      </c>
      <c r="FR111" s="181">
        <f t="shared" si="197"/>
        <v>0</v>
      </c>
      <c r="FS111" s="181">
        <f t="shared" si="197"/>
        <v>0</v>
      </c>
      <c r="FT111" s="181">
        <f t="shared" si="197"/>
        <v>0</v>
      </c>
      <c r="FU111" s="181">
        <f t="shared" si="197"/>
        <v>0</v>
      </c>
      <c r="FV111" s="181">
        <f t="shared" si="197"/>
        <v>10480</v>
      </c>
      <c r="FW111" s="181">
        <f t="shared" si="197"/>
        <v>20960</v>
      </c>
      <c r="FX111" s="181">
        <f t="shared" si="197"/>
        <v>0</v>
      </c>
      <c r="FY111" s="181"/>
      <c r="FZ111" s="2">
        <f t="shared" si="179"/>
        <v>24559880</v>
      </c>
      <c r="GA111" s="62">
        <v>24559880</v>
      </c>
      <c r="GB111" s="2">
        <f>FZ111-GA111</f>
        <v>0</v>
      </c>
      <c r="GC111" s="181"/>
      <c r="GD111" s="181"/>
      <c r="GE111" s="181"/>
      <c r="GF111" s="181"/>
      <c r="GG111" s="181"/>
      <c r="GH111" s="181"/>
    </row>
    <row r="112" spans="1:197" s="114" customFormat="1" x14ac:dyDescent="0.35">
      <c r="A112" s="112"/>
      <c r="B112" s="113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4"/>
      <c r="FZ112" s="14"/>
      <c r="GA112" s="2"/>
      <c r="GB112" s="14"/>
      <c r="GC112" s="14"/>
      <c r="GD112" s="14"/>
      <c r="GE112" s="14"/>
      <c r="GF112" s="14"/>
      <c r="GG112" s="2"/>
      <c r="GH112" s="12"/>
      <c r="GI112" s="126"/>
      <c r="GJ112" s="126"/>
      <c r="GK112" s="126"/>
      <c r="GL112" s="126"/>
      <c r="GM112" s="126"/>
      <c r="GN112" s="173"/>
      <c r="GO112" s="173"/>
    </row>
    <row r="113" spans="1:197" s="114" customFormat="1" x14ac:dyDescent="0.35">
      <c r="A113" s="112"/>
      <c r="B113" s="147" t="s">
        <v>718</v>
      </c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4"/>
      <c r="FZ113" s="14"/>
      <c r="GA113" s="2"/>
      <c r="GB113" s="14"/>
      <c r="GC113" s="14"/>
      <c r="GD113" s="14"/>
      <c r="GE113" s="14"/>
      <c r="GF113" s="14"/>
      <c r="GG113" s="2"/>
      <c r="GH113" s="12"/>
      <c r="GI113" s="126"/>
      <c r="GJ113" s="126"/>
      <c r="GK113" s="126"/>
      <c r="GL113" s="126"/>
      <c r="GM113" s="126"/>
      <c r="GN113" s="173"/>
      <c r="GO113" s="173"/>
    </row>
    <row r="114" spans="1:197" s="114" customFormat="1" x14ac:dyDescent="0.35">
      <c r="A114" s="112" t="s">
        <v>712</v>
      </c>
      <c r="B114" s="113" t="s">
        <v>715</v>
      </c>
      <c r="C114" s="12">
        <f t="shared" ref="C114:AH114" si="198">C12+C33</f>
        <v>152</v>
      </c>
      <c r="D114" s="12">
        <f t="shared" si="198"/>
        <v>499</v>
      </c>
      <c r="E114" s="12">
        <f t="shared" si="198"/>
        <v>0</v>
      </c>
      <c r="F114" s="12">
        <f t="shared" si="198"/>
        <v>2031</v>
      </c>
      <c r="G114" s="12">
        <f t="shared" si="198"/>
        <v>0</v>
      </c>
      <c r="H114" s="12">
        <f t="shared" si="198"/>
        <v>0</v>
      </c>
      <c r="I114" s="12">
        <f t="shared" si="198"/>
        <v>0</v>
      </c>
      <c r="J114" s="12">
        <f t="shared" si="198"/>
        <v>0</v>
      </c>
      <c r="K114" s="12">
        <f t="shared" si="198"/>
        <v>0</v>
      </c>
      <c r="L114" s="12">
        <f t="shared" si="198"/>
        <v>0</v>
      </c>
      <c r="M114" s="12">
        <f t="shared" si="198"/>
        <v>0</v>
      </c>
      <c r="N114" s="12">
        <f t="shared" si="198"/>
        <v>0</v>
      </c>
      <c r="O114" s="12">
        <f t="shared" si="198"/>
        <v>0</v>
      </c>
      <c r="P114" s="12">
        <f t="shared" si="198"/>
        <v>0</v>
      </c>
      <c r="Q114" s="12">
        <f t="shared" si="198"/>
        <v>0</v>
      </c>
      <c r="R114" s="12">
        <f t="shared" si="198"/>
        <v>6618</v>
      </c>
      <c r="S114" s="12">
        <f t="shared" si="198"/>
        <v>14</v>
      </c>
      <c r="T114" s="12">
        <f t="shared" si="198"/>
        <v>0</v>
      </c>
      <c r="U114" s="12">
        <f t="shared" si="198"/>
        <v>0</v>
      </c>
      <c r="V114" s="12">
        <f t="shared" si="198"/>
        <v>0</v>
      </c>
      <c r="W114" s="12">
        <f t="shared" si="198"/>
        <v>0</v>
      </c>
      <c r="X114" s="12">
        <f t="shared" si="198"/>
        <v>0</v>
      </c>
      <c r="Y114" s="12">
        <f t="shared" si="198"/>
        <v>473.5</v>
      </c>
      <c r="Z114" s="12">
        <f t="shared" si="198"/>
        <v>0</v>
      </c>
      <c r="AA114" s="12">
        <f t="shared" si="198"/>
        <v>336.5</v>
      </c>
      <c r="AB114" s="12">
        <f t="shared" si="198"/>
        <v>224</v>
      </c>
      <c r="AC114" s="12">
        <f t="shared" si="198"/>
        <v>0</v>
      </c>
      <c r="AD114" s="12">
        <f t="shared" si="198"/>
        <v>0</v>
      </c>
      <c r="AE114" s="12">
        <f t="shared" si="198"/>
        <v>0</v>
      </c>
      <c r="AF114" s="12">
        <f t="shared" si="198"/>
        <v>0</v>
      </c>
      <c r="AG114" s="12">
        <f t="shared" si="198"/>
        <v>0</v>
      </c>
      <c r="AH114" s="12">
        <f t="shared" si="198"/>
        <v>0</v>
      </c>
      <c r="AI114" s="12">
        <f t="shared" ref="AI114:BN114" si="199">AI12+AI33</f>
        <v>0</v>
      </c>
      <c r="AJ114" s="12">
        <f t="shared" si="199"/>
        <v>0</v>
      </c>
      <c r="AK114" s="12">
        <f t="shared" si="199"/>
        <v>0</v>
      </c>
      <c r="AL114" s="12">
        <f t="shared" si="199"/>
        <v>0</v>
      </c>
      <c r="AM114" s="12">
        <f t="shared" si="199"/>
        <v>0</v>
      </c>
      <c r="AN114" s="12">
        <f t="shared" si="199"/>
        <v>0</v>
      </c>
      <c r="AO114" s="12">
        <f t="shared" si="199"/>
        <v>370.5</v>
      </c>
      <c r="AP114" s="12">
        <f t="shared" si="199"/>
        <v>595.5</v>
      </c>
      <c r="AQ114" s="12">
        <f t="shared" si="199"/>
        <v>0</v>
      </c>
      <c r="AR114" s="12">
        <f t="shared" si="199"/>
        <v>1303</v>
      </c>
      <c r="AS114" s="12">
        <f t="shared" si="199"/>
        <v>0</v>
      </c>
      <c r="AT114" s="12">
        <f t="shared" si="199"/>
        <v>0</v>
      </c>
      <c r="AU114" s="12">
        <f t="shared" si="199"/>
        <v>0</v>
      </c>
      <c r="AV114" s="12">
        <f t="shared" si="199"/>
        <v>0</v>
      </c>
      <c r="AW114" s="12">
        <f t="shared" si="199"/>
        <v>0</v>
      </c>
      <c r="AX114" s="12">
        <f t="shared" si="199"/>
        <v>0</v>
      </c>
      <c r="AY114" s="12">
        <f t="shared" si="199"/>
        <v>0</v>
      </c>
      <c r="AZ114" s="12">
        <f t="shared" si="199"/>
        <v>98</v>
      </c>
      <c r="BA114" s="12">
        <f t="shared" si="199"/>
        <v>240</v>
      </c>
      <c r="BB114" s="12">
        <f t="shared" si="199"/>
        <v>0</v>
      </c>
      <c r="BC114" s="12">
        <f t="shared" si="199"/>
        <v>475</v>
      </c>
      <c r="BD114" s="12">
        <f t="shared" si="199"/>
        <v>0</v>
      </c>
      <c r="BE114" s="12">
        <f t="shared" si="199"/>
        <v>0</v>
      </c>
      <c r="BF114" s="12">
        <f t="shared" si="199"/>
        <v>1194.5</v>
      </c>
      <c r="BG114" s="12">
        <f t="shared" si="199"/>
        <v>0</v>
      </c>
      <c r="BH114" s="12">
        <f t="shared" si="199"/>
        <v>28</v>
      </c>
      <c r="BI114" s="12">
        <f t="shared" si="199"/>
        <v>0</v>
      </c>
      <c r="BJ114" s="12">
        <f t="shared" si="199"/>
        <v>0</v>
      </c>
      <c r="BK114" s="12">
        <f t="shared" si="199"/>
        <v>13175.5</v>
      </c>
      <c r="BL114" s="12">
        <f t="shared" si="199"/>
        <v>0</v>
      </c>
      <c r="BM114" s="12">
        <f t="shared" si="199"/>
        <v>0</v>
      </c>
      <c r="BN114" s="12">
        <f t="shared" si="199"/>
        <v>0</v>
      </c>
      <c r="BO114" s="12">
        <f t="shared" ref="BO114:CT114" si="200">BO12+BO33</f>
        <v>0</v>
      </c>
      <c r="BP114" s="12">
        <f t="shared" si="200"/>
        <v>0</v>
      </c>
      <c r="BQ114" s="12">
        <f t="shared" si="200"/>
        <v>0</v>
      </c>
      <c r="BR114" s="12">
        <f t="shared" si="200"/>
        <v>0</v>
      </c>
      <c r="BS114" s="12">
        <f t="shared" si="200"/>
        <v>0</v>
      </c>
      <c r="BT114" s="12">
        <f t="shared" si="200"/>
        <v>0</v>
      </c>
      <c r="BU114" s="12">
        <f t="shared" si="200"/>
        <v>0</v>
      </c>
      <c r="BV114" s="12">
        <f t="shared" si="200"/>
        <v>0</v>
      </c>
      <c r="BW114" s="12">
        <f t="shared" si="200"/>
        <v>0</v>
      </c>
      <c r="BX114" s="12">
        <f t="shared" si="200"/>
        <v>0</v>
      </c>
      <c r="BY114" s="12">
        <f t="shared" si="200"/>
        <v>0</v>
      </c>
      <c r="BZ114" s="12">
        <f t="shared" si="200"/>
        <v>0</v>
      </c>
      <c r="CA114" s="12">
        <f t="shared" si="200"/>
        <v>0</v>
      </c>
      <c r="CB114" s="12">
        <f t="shared" si="200"/>
        <v>815.5</v>
      </c>
      <c r="CC114" s="12">
        <f t="shared" si="200"/>
        <v>0</v>
      </c>
      <c r="CD114" s="12">
        <f t="shared" si="200"/>
        <v>0</v>
      </c>
      <c r="CE114" s="12">
        <f t="shared" si="200"/>
        <v>0</v>
      </c>
      <c r="CF114" s="12">
        <f t="shared" si="200"/>
        <v>0</v>
      </c>
      <c r="CG114" s="12">
        <f t="shared" si="200"/>
        <v>0</v>
      </c>
      <c r="CH114" s="12">
        <f t="shared" si="200"/>
        <v>0</v>
      </c>
      <c r="CI114" s="12">
        <f t="shared" si="200"/>
        <v>0</v>
      </c>
      <c r="CJ114" s="12">
        <f t="shared" si="200"/>
        <v>0</v>
      </c>
      <c r="CK114" s="12">
        <f t="shared" si="200"/>
        <v>23.5</v>
      </c>
      <c r="CL114" s="12">
        <f t="shared" si="200"/>
        <v>5.5</v>
      </c>
      <c r="CM114" s="12">
        <f t="shared" si="200"/>
        <v>2</v>
      </c>
      <c r="CN114" s="12">
        <f t="shared" si="200"/>
        <v>662</v>
      </c>
      <c r="CO114" s="12">
        <f t="shared" si="200"/>
        <v>0</v>
      </c>
      <c r="CP114" s="12">
        <f t="shared" si="200"/>
        <v>0</v>
      </c>
      <c r="CQ114" s="12">
        <f t="shared" si="200"/>
        <v>0</v>
      </c>
      <c r="CR114" s="12">
        <f t="shared" si="200"/>
        <v>0</v>
      </c>
      <c r="CS114" s="12">
        <f t="shared" si="200"/>
        <v>0</v>
      </c>
      <c r="CT114" s="12">
        <f t="shared" si="200"/>
        <v>0</v>
      </c>
      <c r="CU114" s="12">
        <f t="shared" ref="CU114:DZ114" si="201">CU12+CU33</f>
        <v>396</v>
      </c>
      <c r="CV114" s="12">
        <f t="shared" si="201"/>
        <v>0</v>
      </c>
      <c r="CW114" s="12">
        <f t="shared" si="201"/>
        <v>0</v>
      </c>
      <c r="CX114" s="12">
        <f t="shared" si="201"/>
        <v>0</v>
      </c>
      <c r="CY114" s="12">
        <f t="shared" si="201"/>
        <v>0</v>
      </c>
      <c r="CZ114" s="12">
        <f t="shared" si="201"/>
        <v>0</v>
      </c>
      <c r="DA114" s="12">
        <f t="shared" si="201"/>
        <v>0</v>
      </c>
      <c r="DB114" s="12">
        <f t="shared" si="201"/>
        <v>0</v>
      </c>
      <c r="DC114" s="12">
        <f t="shared" si="201"/>
        <v>0</v>
      </c>
      <c r="DD114" s="12">
        <f t="shared" si="201"/>
        <v>0</v>
      </c>
      <c r="DE114" s="12">
        <f t="shared" si="201"/>
        <v>0</v>
      </c>
      <c r="DF114" s="12">
        <f t="shared" si="201"/>
        <v>0</v>
      </c>
      <c r="DG114" s="12">
        <f t="shared" si="201"/>
        <v>0</v>
      </c>
      <c r="DH114" s="12">
        <f t="shared" si="201"/>
        <v>0</v>
      </c>
      <c r="DI114" s="12">
        <f t="shared" si="201"/>
        <v>4</v>
      </c>
      <c r="DJ114" s="12">
        <f t="shared" si="201"/>
        <v>1</v>
      </c>
      <c r="DK114" s="12">
        <f t="shared" si="201"/>
        <v>1</v>
      </c>
      <c r="DL114" s="12">
        <f t="shared" si="201"/>
        <v>0</v>
      </c>
      <c r="DM114" s="12">
        <f t="shared" si="201"/>
        <v>0</v>
      </c>
      <c r="DN114" s="12">
        <f t="shared" si="201"/>
        <v>0</v>
      </c>
      <c r="DO114" s="12">
        <f t="shared" si="201"/>
        <v>0</v>
      </c>
      <c r="DP114" s="12">
        <f t="shared" si="201"/>
        <v>0</v>
      </c>
      <c r="DQ114" s="12">
        <f t="shared" si="201"/>
        <v>0</v>
      </c>
      <c r="DR114" s="12">
        <f t="shared" si="201"/>
        <v>0</v>
      </c>
      <c r="DS114" s="12">
        <f t="shared" si="201"/>
        <v>0</v>
      </c>
      <c r="DT114" s="12">
        <f t="shared" si="201"/>
        <v>0</v>
      </c>
      <c r="DU114" s="12">
        <f t="shared" si="201"/>
        <v>0</v>
      </c>
      <c r="DV114" s="12">
        <f t="shared" si="201"/>
        <v>0</v>
      </c>
      <c r="DW114" s="12">
        <f t="shared" si="201"/>
        <v>0</v>
      </c>
      <c r="DX114" s="12">
        <f t="shared" si="201"/>
        <v>0</v>
      </c>
      <c r="DY114" s="12">
        <f t="shared" si="201"/>
        <v>0</v>
      </c>
      <c r="DZ114" s="12">
        <f t="shared" si="201"/>
        <v>0</v>
      </c>
      <c r="EA114" s="12">
        <f t="shared" ref="EA114:FF114" si="202">EA12+EA33</f>
        <v>0</v>
      </c>
      <c r="EB114" s="12">
        <f t="shared" si="202"/>
        <v>0</v>
      </c>
      <c r="EC114" s="12">
        <f t="shared" si="202"/>
        <v>0</v>
      </c>
      <c r="ED114" s="12">
        <f t="shared" si="202"/>
        <v>0</v>
      </c>
      <c r="EE114" s="12">
        <f t="shared" si="202"/>
        <v>0</v>
      </c>
      <c r="EF114" s="12">
        <f t="shared" si="202"/>
        <v>0</v>
      </c>
      <c r="EG114" s="12">
        <f t="shared" si="202"/>
        <v>0</v>
      </c>
      <c r="EH114" s="12">
        <f t="shared" si="202"/>
        <v>0</v>
      </c>
      <c r="EI114" s="12">
        <f t="shared" si="202"/>
        <v>0</v>
      </c>
      <c r="EJ114" s="12">
        <f t="shared" si="202"/>
        <v>207.5</v>
      </c>
      <c r="EK114" s="12">
        <f t="shared" si="202"/>
        <v>0</v>
      </c>
      <c r="EL114" s="12">
        <f t="shared" si="202"/>
        <v>0</v>
      </c>
      <c r="EM114" s="12">
        <f t="shared" si="202"/>
        <v>0</v>
      </c>
      <c r="EN114" s="12">
        <f t="shared" si="202"/>
        <v>43</v>
      </c>
      <c r="EO114" s="12">
        <f t="shared" si="202"/>
        <v>0</v>
      </c>
      <c r="EP114" s="12">
        <f t="shared" si="202"/>
        <v>0</v>
      </c>
      <c r="EQ114" s="12">
        <f t="shared" si="202"/>
        <v>0</v>
      </c>
      <c r="ER114" s="12">
        <f t="shared" si="202"/>
        <v>0</v>
      </c>
      <c r="ES114" s="12">
        <f t="shared" si="202"/>
        <v>0</v>
      </c>
      <c r="ET114" s="12">
        <f t="shared" si="202"/>
        <v>0</v>
      </c>
      <c r="EU114" s="12">
        <f t="shared" si="202"/>
        <v>0</v>
      </c>
      <c r="EV114" s="12">
        <f t="shared" si="202"/>
        <v>0</v>
      </c>
      <c r="EW114" s="12">
        <f t="shared" si="202"/>
        <v>0</v>
      </c>
      <c r="EX114" s="12">
        <f t="shared" si="202"/>
        <v>0</v>
      </c>
      <c r="EY114" s="12">
        <f t="shared" si="202"/>
        <v>450</v>
      </c>
      <c r="EZ114" s="12">
        <f t="shared" si="202"/>
        <v>0</v>
      </c>
      <c r="FA114" s="12">
        <f t="shared" si="202"/>
        <v>0</v>
      </c>
      <c r="FB114" s="12">
        <f t="shared" si="202"/>
        <v>0</v>
      </c>
      <c r="FC114" s="12">
        <f t="shared" si="202"/>
        <v>0</v>
      </c>
      <c r="FD114" s="12">
        <f t="shared" si="202"/>
        <v>0</v>
      </c>
      <c r="FE114" s="12">
        <f t="shared" si="202"/>
        <v>0</v>
      </c>
      <c r="FF114" s="12">
        <f t="shared" si="202"/>
        <v>0</v>
      </c>
      <c r="FG114" s="12">
        <f t="shared" ref="FG114:FX114" si="203">FG12+FG33</f>
        <v>0</v>
      </c>
      <c r="FH114" s="12">
        <f t="shared" si="203"/>
        <v>0</v>
      </c>
      <c r="FI114" s="12">
        <f t="shared" si="203"/>
        <v>0</v>
      </c>
      <c r="FJ114" s="12">
        <f t="shared" si="203"/>
        <v>0</v>
      </c>
      <c r="FK114" s="12">
        <f t="shared" si="203"/>
        <v>0</v>
      </c>
      <c r="FL114" s="12">
        <f t="shared" si="203"/>
        <v>0</v>
      </c>
      <c r="FM114" s="12">
        <f t="shared" si="203"/>
        <v>0</v>
      </c>
      <c r="FN114" s="12">
        <f t="shared" si="203"/>
        <v>254.5</v>
      </c>
      <c r="FO114" s="12">
        <f t="shared" si="203"/>
        <v>0</v>
      </c>
      <c r="FP114" s="12">
        <f t="shared" si="203"/>
        <v>0</v>
      </c>
      <c r="FQ114" s="12">
        <f t="shared" si="203"/>
        <v>0</v>
      </c>
      <c r="FR114" s="12">
        <f t="shared" si="203"/>
        <v>0</v>
      </c>
      <c r="FS114" s="12">
        <f t="shared" si="203"/>
        <v>0</v>
      </c>
      <c r="FT114" s="12">
        <f t="shared" si="203"/>
        <v>0</v>
      </c>
      <c r="FU114" s="12">
        <f t="shared" si="203"/>
        <v>0</v>
      </c>
      <c r="FV114" s="12">
        <f t="shared" si="203"/>
        <v>0</v>
      </c>
      <c r="FW114" s="12">
        <f t="shared" si="203"/>
        <v>0</v>
      </c>
      <c r="FX114" s="12">
        <f t="shared" si="203"/>
        <v>0</v>
      </c>
      <c r="FY114" s="14"/>
      <c r="FZ114" s="2">
        <f>SUM(C114:FX114)</f>
        <v>30693.5</v>
      </c>
      <c r="GA114" s="2"/>
      <c r="GB114" s="14"/>
      <c r="GC114" s="14"/>
      <c r="GD114" s="14"/>
      <c r="GE114" s="14"/>
      <c r="GF114" s="14"/>
      <c r="GG114" s="2"/>
      <c r="GH114" s="12"/>
      <c r="GI114" s="126"/>
      <c r="GJ114" s="126"/>
      <c r="GK114" s="126"/>
      <c r="GL114" s="126"/>
      <c r="GM114" s="126"/>
      <c r="GN114" s="173"/>
      <c r="GO114" s="173"/>
    </row>
    <row r="115" spans="1:197" s="114" customFormat="1" x14ac:dyDescent="0.35">
      <c r="A115" s="112" t="s">
        <v>713</v>
      </c>
      <c r="B115" s="113" t="s">
        <v>716</v>
      </c>
      <c r="C115" s="12">
        <f>$B$3</f>
        <v>10480</v>
      </c>
      <c r="D115" s="12">
        <f t="shared" ref="D115:BO115" si="204">$B$3</f>
        <v>10480</v>
      </c>
      <c r="E115" s="12">
        <f t="shared" si="204"/>
        <v>10480</v>
      </c>
      <c r="F115" s="12">
        <f t="shared" si="204"/>
        <v>10480</v>
      </c>
      <c r="G115" s="12">
        <f t="shared" si="204"/>
        <v>10480</v>
      </c>
      <c r="H115" s="12">
        <f t="shared" si="204"/>
        <v>10480</v>
      </c>
      <c r="I115" s="12">
        <f t="shared" si="204"/>
        <v>10480</v>
      </c>
      <c r="J115" s="12">
        <f t="shared" si="204"/>
        <v>10480</v>
      </c>
      <c r="K115" s="12">
        <f t="shared" si="204"/>
        <v>10480</v>
      </c>
      <c r="L115" s="12">
        <f t="shared" si="204"/>
        <v>10480</v>
      </c>
      <c r="M115" s="12">
        <f t="shared" si="204"/>
        <v>10480</v>
      </c>
      <c r="N115" s="12">
        <f t="shared" si="204"/>
        <v>10480</v>
      </c>
      <c r="O115" s="12">
        <f t="shared" si="204"/>
        <v>10480</v>
      </c>
      <c r="P115" s="12">
        <f t="shared" si="204"/>
        <v>10480</v>
      </c>
      <c r="Q115" s="12">
        <f t="shared" si="204"/>
        <v>10480</v>
      </c>
      <c r="R115" s="12">
        <f t="shared" si="204"/>
        <v>10480</v>
      </c>
      <c r="S115" s="12">
        <f t="shared" si="204"/>
        <v>10480</v>
      </c>
      <c r="T115" s="12">
        <f t="shared" si="204"/>
        <v>10480</v>
      </c>
      <c r="U115" s="12">
        <f t="shared" si="204"/>
        <v>10480</v>
      </c>
      <c r="V115" s="12">
        <f t="shared" si="204"/>
        <v>10480</v>
      </c>
      <c r="W115" s="12">
        <f t="shared" si="204"/>
        <v>10480</v>
      </c>
      <c r="X115" s="12">
        <f t="shared" si="204"/>
        <v>10480</v>
      </c>
      <c r="Y115" s="12">
        <f t="shared" si="204"/>
        <v>10480</v>
      </c>
      <c r="Z115" s="12">
        <f t="shared" si="204"/>
        <v>10480</v>
      </c>
      <c r="AA115" s="12">
        <f t="shared" si="204"/>
        <v>10480</v>
      </c>
      <c r="AB115" s="12">
        <f t="shared" si="204"/>
        <v>10480</v>
      </c>
      <c r="AC115" s="12">
        <f t="shared" si="204"/>
        <v>10480</v>
      </c>
      <c r="AD115" s="12">
        <f t="shared" si="204"/>
        <v>10480</v>
      </c>
      <c r="AE115" s="12">
        <f t="shared" si="204"/>
        <v>10480</v>
      </c>
      <c r="AF115" s="12">
        <f t="shared" si="204"/>
        <v>10480</v>
      </c>
      <c r="AG115" s="12">
        <f t="shared" si="204"/>
        <v>10480</v>
      </c>
      <c r="AH115" s="12">
        <f t="shared" si="204"/>
        <v>10480</v>
      </c>
      <c r="AI115" s="12">
        <f t="shared" si="204"/>
        <v>10480</v>
      </c>
      <c r="AJ115" s="12">
        <f t="shared" si="204"/>
        <v>10480</v>
      </c>
      <c r="AK115" s="12">
        <f t="shared" si="204"/>
        <v>10480</v>
      </c>
      <c r="AL115" s="12">
        <f t="shared" si="204"/>
        <v>10480</v>
      </c>
      <c r="AM115" s="12">
        <f t="shared" si="204"/>
        <v>10480</v>
      </c>
      <c r="AN115" s="12">
        <f t="shared" si="204"/>
        <v>10480</v>
      </c>
      <c r="AO115" s="12">
        <f t="shared" si="204"/>
        <v>10480</v>
      </c>
      <c r="AP115" s="12">
        <f t="shared" si="204"/>
        <v>10480</v>
      </c>
      <c r="AQ115" s="12">
        <f t="shared" si="204"/>
        <v>10480</v>
      </c>
      <c r="AR115" s="12">
        <f t="shared" si="204"/>
        <v>10480</v>
      </c>
      <c r="AS115" s="12">
        <f t="shared" si="204"/>
        <v>10480</v>
      </c>
      <c r="AT115" s="12">
        <f t="shared" si="204"/>
        <v>10480</v>
      </c>
      <c r="AU115" s="12">
        <f t="shared" si="204"/>
        <v>10480</v>
      </c>
      <c r="AV115" s="12">
        <f t="shared" si="204"/>
        <v>10480</v>
      </c>
      <c r="AW115" s="12">
        <f t="shared" si="204"/>
        <v>10480</v>
      </c>
      <c r="AX115" s="12">
        <f t="shared" si="204"/>
        <v>10480</v>
      </c>
      <c r="AY115" s="12">
        <f t="shared" si="204"/>
        <v>10480</v>
      </c>
      <c r="AZ115" s="12">
        <f t="shared" si="204"/>
        <v>10480</v>
      </c>
      <c r="BA115" s="12">
        <f t="shared" si="204"/>
        <v>10480</v>
      </c>
      <c r="BB115" s="12">
        <f t="shared" si="204"/>
        <v>10480</v>
      </c>
      <c r="BC115" s="12">
        <f t="shared" si="204"/>
        <v>10480</v>
      </c>
      <c r="BD115" s="12">
        <f t="shared" si="204"/>
        <v>10480</v>
      </c>
      <c r="BE115" s="12">
        <f t="shared" si="204"/>
        <v>10480</v>
      </c>
      <c r="BF115" s="12">
        <f t="shared" si="204"/>
        <v>10480</v>
      </c>
      <c r="BG115" s="12">
        <f t="shared" si="204"/>
        <v>10480</v>
      </c>
      <c r="BH115" s="12">
        <f t="shared" si="204"/>
        <v>10480</v>
      </c>
      <c r="BI115" s="12">
        <f t="shared" si="204"/>
        <v>10480</v>
      </c>
      <c r="BJ115" s="12">
        <f t="shared" si="204"/>
        <v>10480</v>
      </c>
      <c r="BK115" s="12">
        <f t="shared" si="204"/>
        <v>10480</v>
      </c>
      <c r="BL115" s="12">
        <f t="shared" si="204"/>
        <v>10480</v>
      </c>
      <c r="BM115" s="12">
        <f t="shared" si="204"/>
        <v>10480</v>
      </c>
      <c r="BN115" s="12">
        <f t="shared" si="204"/>
        <v>10480</v>
      </c>
      <c r="BO115" s="12">
        <f t="shared" si="204"/>
        <v>10480</v>
      </c>
      <c r="BP115" s="12">
        <f t="shared" ref="BP115:EA115" si="205">$B$3</f>
        <v>10480</v>
      </c>
      <c r="BQ115" s="12">
        <f t="shared" si="205"/>
        <v>10480</v>
      </c>
      <c r="BR115" s="12">
        <f t="shared" si="205"/>
        <v>10480</v>
      </c>
      <c r="BS115" s="12">
        <f t="shared" si="205"/>
        <v>10480</v>
      </c>
      <c r="BT115" s="12">
        <f t="shared" si="205"/>
        <v>10480</v>
      </c>
      <c r="BU115" s="12">
        <f t="shared" si="205"/>
        <v>10480</v>
      </c>
      <c r="BV115" s="12">
        <f t="shared" si="205"/>
        <v>10480</v>
      </c>
      <c r="BW115" s="12">
        <f t="shared" si="205"/>
        <v>10480</v>
      </c>
      <c r="BX115" s="12">
        <f t="shared" si="205"/>
        <v>10480</v>
      </c>
      <c r="BY115" s="12">
        <f t="shared" si="205"/>
        <v>10480</v>
      </c>
      <c r="BZ115" s="12">
        <f t="shared" si="205"/>
        <v>10480</v>
      </c>
      <c r="CA115" s="12">
        <f t="shared" si="205"/>
        <v>10480</v>
      </c>
      <c r="CB115" s="12">
        <f t="shared" si="205"/>
        <v>10480</v>
      </c>
      <c r="CC115" s="12">
        <f t="shared" si="205"/>
        <v>10480</v>
      </c>
      <c r="CD115" s="12">
        <f t="shared" si="205"/>
        <v>10480</v>
      </c>
      <c r="CE115" s="12">
        <f t="shared" si="205"/>
        <v>10480</v>
      </c>
      <c r="CF115" s="12">
        <f t="shared" si="205"/>
        <v>10480</v>
      </c>
      <c r="CG115" s="12">
        <f t="shared" si="205"/>
        <v>10480</v>
      </c>
      <c r="CH115" s="12">
        <f t="shared" si="205"/>
        <v>10480</v>
      </c>
      <c r="CI115" s="12">
        <f t="shared" si="205"/>
        <v>10480</v>
      </c>
      <c r="CJ115" s="12">
        <f t="shared" si="205"/>
        <v>10480</v>
      </c>
      <c r="CK115" s="12">
        <f t="shared" si="205"/>
        <v>10480</v>
      </c>
      <c r="CL115" s="12">
        <f t="shared" si="205"/>
        <v>10480</v>
      </c>
      <c r="CM115" s="12">
        <f t="shared" si="205"/>
        <v>10480</v>
      </c>
      <c r="CN115" s="12">
        <f t="shared" si="205"/>
        <v>10480</v>
      </c>
      <c r="CO115" s="12">
        <f t="shared" si="205"/>
        <v>10480</v>
      </c>
      <c r="CP115" s="12">
        <f t="shared" si="205"/>
        <v>10480</v>
      </c>
      <c r="CQ115" s="12">
        <f t="shared" si="205"/>
        <v>10480</v>
      </c>
      <c r="CR115" s="12">
        <f t="shared" si="205"/>
        <v>10480</v>
      </c>
      <c r="CS115" s="12">
        <f t="shared" si="205"/>
        <v>10480</v>
      </c>
      <c r="CT115" s="12">
        <f t="shared" si="205"/>
        <v>10480</v>
      </c>
      <c r="CU115" s="12">
        <f t="shared" si="205"/>
        <v>10480</v>
      </c>
      <c r="CV115" s="12">
        <f t="shared" si="205"/>
        <v>10480</v>
      </c>
      <c r="CW115" s="12">
        <f t="shared" si="205"/>
        <v>10480</v>
      </c>
      <c r="CX115" s="12">
        <f t="shared" si="205"/>
        <v>10480</v>
      </c>
      <c r="CY115" s="12">
        <f t="shared" si="205"/>
        <v>10480</v>
      </c>
      <c r="CZ115" s="12">
        <f t="shared" si="205"/>
        <v>10480</v>
      </c>
      <c r="DA115" s="12">
        <f t="shared" si="205"/>
        <v>10480</v>
      </c>
      <c r="DB115" s="12">
        <f t="shared" si="205"/>
        <v>10480</v>
      </c>
      <c r="DC115" s="12">
        <f t="shared" si="205"/>
        <v>10480</v>
      </c>
      <c r="DD115" s="12">
        <f t="shared" si="205"/>
        <v>10480</v>
      </c>
      <c r="DE115" s="12">
        <f t="shared" si="205"/>
        <v>10480</v>
      </c>
      <c r="DF115" s="12">
        <f t="shared" si="205"/>
        <v>10480</v>
      </c>
      <c r="DG115" s="12">
        <f t="shared" si="205"/>
        <v>10480</v>
      </c>
      <c r="DH115" s="12">
        <f t="shared" si="205"/>
        <v>10480</v>
      </c>
      <c r="DI115" s="12">
        <f t="shared" si="205"/>
        <v>10480</v>
      </c>
      <c r="DJ115" s="12">
        <f t="shared" si="205"/>
        <v>10480</v>
      </c>
      <c r="DK115" s="12">
        <f t="shared" si="205"/>
        <v>10480</v>
      </c>
      <c r="DL115" s="12">
        <f t="shared" si="205"/>
        <v>10480</v>
      </c>
      <c r="DM115" s="12">
        <f t="shared" si="205"/>
        <v>10480</v>
      </c>
      <c r="DN115" s="12">
        <f t="shared" si="205"/>
        <v>10480</v>
      </c>
      <c r="DO115" s="12">
        <f t="shared" si="205"/>
        <v>10480</v>
      </c>
      <c r="DP115" s="12">
        <f t="shared" si="205"/>
        <v>10480</v>
      </c>
      <c r="DQ115" s="12">
        <f t="shared" si="205"/>
        <v>10480</v>
      </c>
      <c r="DR115" s="12">
        <f t="shared" si="205"/>
        <v>10480</v>
      </c>
      <c r="DS115" s="12">
        <f t="shared" si="205"/>
        <v>10480</v>
      </c>
      <c r="DT115" s="12">
        <f t="shared" si="205"/>
        <v>10480</v>
      </c>
      <c r="DU115" s="12">
        <f t="shared" si="205"/>
        <v>10480</v>
      </c>
      <c r="DV115" s="12">
        <f t="shared" si="205"/>
        <v>10480</v>
      </c>
      <c r="DW115" s="12">
        <f t="shared" si="205"/>
        <v>10480</v>
      </c>
      <c r="DX115" s="12">
        <f t="shared" si="205"/>
        <v>10480</v>
      </c>
      <c r="DY115" s="12">
        <f t="shared" si="205"/>
        <v>10480</v>
      </c>
      <c r="DZ115" s="12">
        <f t="shared" si="205"/>
        <v>10480</v>
      </c>
      <c r="EA115" s="12">
        <f t="shared" si="205"/>
        <v>10480</v>
      </c>
      <c r="EB115" s="12">
        <f t="shared" ref="EB115:FX115" si="206">$B$3</f>
        <v>10480</v>
      </c>
      <c r="EC115" s="12">
        <f t="shared" si="206"/>
        <v>10480</v>
      </c>
      <c r="ED115" s="12">
        <f t="shared" si="206"/>
        <v>10480</v>
      </c>
      <c r="EE115" s="12">
        <f t="shared" si="206"/>
        <v>10480</v>
      </c>
      <c r="EF115" s="12">
        <f t="shared" si="206"/>
        <v>10480</v>
      </c>
      <c r="EG115" s="12">
        <f t="shared" si="206"/>
        <v>10480</v>
      </c>
      <c r="EH115" s="12">
        <f t="shared" si="206"/>
        <v>10480</v>
      </c>
      <c r="EI115" s="12">
        <f t="shared" si="206"/>
        <v>10480</v>
      </c>
      <c r="EJ115" s="12">
        <f t="shared" si="206"/>
        <v>10480</v>
      </c>
      <c r="EK115" s="12">
        <f t="shared" si="206"/>
        <v>10480</v>
      </c>
      <c r="EL115" s="12">
        <f t="shared" si="206"/>
        <v>10480</v>
      </c>
      <c r="EM115" s="12">
        <f t="shared" si="206"/>
        <v>10480</v>
      </c>
      <c r="EN115" s="12">
        <f t="shared" si="206"/>
        <v>10480</v>
      </c>
      <c r="EO115" s="12">
        <f t="shared" si="206"/>
        <v>10480</v>
      </c>
      <c r="EP115" s="12">
        <f t="shared" si="206"/>
        <v>10480</v>
      </c>
      <c r="EQ115" s="12">
        <f t="shared" si="206"/>
        <v>10480</v>
      </c>
      <c r="ER115" s="12">
        <f t="shared" si="206"/>
        <v>10480</v>
      </c>
      <c r="ES115" s="12">
        <f t="shared" si="206"/>
        <v>10480</v>
      </c>
      <c r="ET115" s="12">
        <f t="shared" si="206"/>
        <v>10480</v>
      </c>
      <c r="EU115" s="12">
        <f t="shared" si="206"/>
        <v>10480</v>
      </c>
      <c r="EV115" s="12">
        <f t="shared" si="206"/>
        <v>10480</v>
      </c>
      <c r="EW115" s="12">
        <f t="shared" si="206"/>
        <v>10480</v>
      </c>
      <c r="EX115" s="12">
        <f t="shared" si="206"/>
        <v>10480</v>
      </c>
      <c r="EY115" s="12">
        <f t="shared" si="206"/>
        <v>10480</v>
      </c>
      <c r="EZ115" s="12">
        <f t="shared" si="206"/>
        <v>10480</v>
      </c>
      <c r="FA115" s="12">
        <f t="shared" si="206"/>
        <v>10480</v>
      </c>
      <c r="FB115" s="12">
        <f t="shared" si="206"/>
        <v>10480</v>
      </c>
      <c r="FC115" s="12">
        <f t="shared" si="206"/>
        <v>10480</v>
      </c>
      <c r="FD115" s="12">
        <f t="shared" si="206"/>
        <v>10480</v>
      </c>
      <c r="FE115" s="12">
        <f t="shared" si="206"/>
        <v>10480</v>
      </c>
      <c r="FF115" s="12">
        <f t="shared" si="206"/>
        <v>10480</v>
      </c>
      <c r="FG115" s="12">
        <f t="shared" si="206"/>
        <v>10480</v>
      </c>
      <c r="FH115" s="12">
        <f t="shared" si="206"/>
        <v>10480</v>
      </c>
      <c r="FI115" s="12">
        <f t="shared" si="206"/>
        <v>10480</v>
      </c>
      <c r="FJ115" s="12">
        <f t="shared" si="206"/>
        <v>10480</v>
      </c>
      <c r="FK115" s="12">
        <f t="shared" si="206"/>
        <v>10480</v>
      </c>
      <c r="FL115" s="12">
        <f t="shared" si="206"/>
        <v>10480</v>
      </c>
      <c r="FM115" s="12">
        <f t="shared" si="206"/>
        <v>10480</v>
      </c>
      <c r="FN115" s="12">
        <f t="shared" si="206"/>
        <v>10480</v>
      </c>
      <c r="FO115" s="12">
        <f t="shared" si="206"/>
        <v>10480</v>
      </c>
      <c r="FP115" s="12">
        <f t="shared" si="206"/>
        <v>10480</v>
      </c>
      <c r="FQ115" s="12">
        <f t="shared" si="206"/>
        <v>10480</v>
      </c>
      <c r="FR115" s="12">
        <f t="shared" si="206"/>
        <v>10480</v>
      </c>
      <c r="FS115" s="12">
        <f t="shared" si="206"/>
        <v>10480</v>
      </c>
      <c r="FT115" s="12">
        <f t="shared" si="206"/>
        <v>10480</v>
      </c>
      <c r="FU115" s="12">
        <f t="shared" si="206"/>
        <v>10480</v>
      </c>
      <c r="FV115" s="12">
        <f t="shared" si="206"/>
        <v>10480</v>
      </c>
      <c r="FW115" s="12">
        <f t="shared" si="206"/>
        <v>10480</v>
      </c>
      <c r="FX115" s="12">
        <f t="shared" si="206"/>
        <v>10480</v>
      </c>
      <c r="FY115" s="14"/>
      <c r="FZ115" s="2">
        <f>SUM(C115:FX115)</f>
        <v>1865440</v>
      </c>
      <c r="GA115" s="2"/>
      <c r="GB115" s="14"/>
      <c r="GC115" s="14"/>
      <c r="GD115" s="14"/>
      <c r="GE115" s="14"/>
      <c r="GF115" s="14"/>
      <c r="GG115" s="2"/>
      <c r="GH115" s="12"/>
      <c r="GI115" s="126"/>
      <c r="GJ115" s="126"/>
      <c r="GK115" s="126"/>
      <c r="GL115" s="126"/>
      <c r="GM115" s="126"/>
      <c r="GN115" s="173"/>
      <c r="GO115" s="173"/>
    </row>
    <row r="116" spans="1:197" s="114" customFormat="1" x14ac:dyDescent="0.35">
      <c r="A116" s="170" t="s">
        <v>714</v>
      </c>
      <c r="B116" s="147" t="s">
        <v>717</v>
      </c>
      <c r="C116" s="181">
        <f>C114*C115</f>
        <v>1592960</v>
      </c>
      <c r="D116" s="181">
        <f t="shared" ref="D116:BO116" si="207">D114*D115</f>
        <v>5229520</v>
      </c>
      <c r="E116" s="181">
        <f t="shared" si="207"/>
        <v>0</v>
      </c>
      <c r="F116" s="181">
        <f t="shared" si="207"/>
        <v>21284880</v>
      </c>
      <c r="G116" s="181">
        <f t="shared" si="207"/>
        <v>0</v>
      </c>
      <c r="H116" s="181">
        <f t="shared" si="207"/>
        <v>0</v>
      </c>
      <c r="I116" s="181">
        <f t="shared" si="207"/>
        <v>0</v>
      </c>
      <c r="J116" s="181">
        <f t="shared" si="207"/>
        <v>0</v>
      </c>
      <c r="K116" s="181">
        <f t="shared" si="207"/>
        <v>0</v>
      </c>
      <c r="L116" s="181">
        <f t="shared" si="207"/>
        <v>0</v>
      </c>
      <c r="M116" s="181">
        <f t="shared" si="207"/>
        <v>0</v>
      </c>
      <c r="N116" s="181">
        <f t="shared" si="207"/>
        <v>0</v>
      </c>
      <c r="O116" s="181">
        <f t="shared" si="207"/>
        <v>0</v>
      </c>
      <c r="P116" s="181">
        <f t="shared" si="207"/>
        <v>0</v>
      </c>
      <c r="Q116" s="181">
        <f t="shared" si="207"/>
        <v>0</v>
      </c>
      <c r="R116" s="181">
        <f t="shared" si="207"/>
        <v>69356640</v>
      </c>
      <c r="S116" s="181">
        <f t="shared" si="207"/>
        <v>146720</v>
      </c>
      <c r="T116" s="181">
        <f t="shared" si="207"/>
        <v>0</v>
      </c>
      <c r="U116" s="181">
        <f t="shared" si="207"/>
        <v>0</v>
      </c>
      <c r="V116" s="181">
        <f t="shared" si="207"/>
        <v>0</v>
      </c>
      <c r="W116" s="181">
        <f t="shared" si="207"/>
        <v>0</v>
      </c>
      <c r="X116" s="181">
        <f t="shared" si="207"/>
        <v>0</v>
      </c>
      <c r="Y116" s="181">
        <f t="shared" si="207"/>
        <v>4962280</v>
      </c>
      <c r="Z116" s="181">
        <f t="shared" si="207"/>
        <v>0</v>
      </c>
      <c r="AA116" s="181">
        <f t="shared" si="207"/>
        <v>3526520</v>
      </c>
      <c r="AB116" s="181">
        <f t="shared" si="207"/>
        <v>2347520</v>
      </c>
      <c r="AC116" s="181">
        <f t="shared" si="207"/>
        <v>0</v>
      </c>
      <c r="AD116" s="181">
        <f t="shared" si="207"/>
        <v>0</v>
      </c>
      <c r="AE116" s="181">
        <f t="shared" si="207"/>
        <v>0</v>
      </c>
      <c r="AF116" s="181">
        <f t="shared" si="207"/>
        <v>0</v>
      </c>
      <c r="AG116" s="181">
        <f t="shared" si="207"/>
        <v>0</v>
      </c>
      <c r="AH116" s="181">
        <f t="shared" si="207"/>
        <v>0</v>
      </c>
      <c r="AI116" s="181">
        <f t="shared" si="207"/>
        <v>0</v>
      </c>
      <c r="AJ116" s="181">
        <f t="shared" si="207"/>
        <v>0</v>
      </c>
      <c r="AK116" s="181">
        <f t="shared" si="207"/>
        <v>0</v>
      </c>
      <c r="AL116" s="181">
        <f t="shared" si="207"/>
        <v>0</v>
      </c>
      <c r="AM116" s="181">
        <f t="shared" si="207"/>
        <v>0</v>
      </c>
      <c r="AN116" s="181">
        <f t="shared" si="207"/>
        <v>0</v>
      </c>
      <c r="AO116" s="181">
        <f t="shared" si="207"/>
        <v>3882840</v>
      </c>
      <c r="AP116" s="181">
        <f t="shared" si="207"/>
        <v>6240840</v>
      </c>
      <c r="AQ116" s="181">
        <f t="shared" si="207"/>
        <v>0</v>
      </c>
      <c r="AR116" s="181">
        <f t="shared" si="207"/>
        <v>13655440</v>
      </c>
      <c r="AS116" s="181">
        <f t="shared" si="207"/>
        <v>0</v>
      </c>
      <c r="AT116" s="181">
        <f t="shared" si="207"/>
        <v>0</v>
      </c>
      <c r="AU116" s="181">
        <f t="shared" si="207"/>
        <v>0</v>
      </c>
      <c r="AV116" s="181">
        <f t="shared" si="207"/>
        <v>0</v>
      </c>
      <c r="AW116" s="181">
        <f t="shared" si="207"/>
        <v>0</v>
      </c>
      <c r="AX116" s="181">
        <f t="shared" si="207"/>
        <v>0</v>
      </c>
      <c r="AY116" s="181">
        <f t="shared" si="207"/>
        <v>0</v>
      </c>
      <c r="AZ116" s="181">
        <f t="shared" si="207"/>
        <v>1027040</v>
      </c>
      <c r="BA116" s="181">
        <f t="shared" si="207"/>
        <v>2515200</v>
      </c>
      <c r="BB116" s="181">
        <f t="shared" si="207"/>
        <v>0</v>
      </c>
      <c r="BC116" s="181">
        <f t="shared" si="207"/>
        <v>4978000</v>
      </c>
      <c r="BD116" s="181">
        <f t="shared" si="207"/>
        <v>0</v>
      </c>
      <c r="BE116" s="181">
        <f t="shared" si="207"/>
        <v>0</v>
      </c>
      <c r="BF116" s="181">
        <f t="shared" si="207"/>
        <v>12518360</v>
      </c>
      <c r="BG116" s="181">
        <f t="shared" si="207"/>
        <v>0</v>
      </c>
      <c r="BH116" s="181">
        <f t="shared" si="207"/>
        <v>293440</v>
      </c>
      <c r="BI116" s="181">
        <f t="shared" si="207"/>
        <v>0</v>
      </c>
      <c r="BJ116" s="181">
        <f t="shared" si="207"/>
        <v>0</v>
      </c>
      <c r="BK116" s="181">
        <f t="shared" si="207"/>
        <v>138079240</v>
      </c>
      <c r="BL116" s="181">
        <f t="shared" si="207"/>
        <v>0</v>
      </c>
      <c r="BM116" s="181">
        <f t="shared" si="207"/>
        <v>0</v>
      </c>
      <c r="BN116" s="181">
        <f t="shared" si="207"/>
        <v>0</v>
      </c>
      <c r="BO116" s="181">
        <f t="shared" si="207"/>
        <v>0</v>
      </c>
      <c r="BP116" s="181">
        <f t="shared" ref="BP116:EA116" si="208">BP114*BP115</f>
        <v>0</v>
      </c>
      <c r="BQ116" s="181">
        <f t="shared" si="208"/>
        <v>0</v>
      </c>
      <c r="BR116" s="181">
        <f t="shared" si="208"/>
        <v>0</v>
      </c>
      <c r="BS116" s="181">
        <f t="shared" si="208"/>
        <v>0</v>
      </c>
      <c r="BT116" s="181">
        <f t="shared" si="208"/>
        <v>0</v>
      </c>
      <c r="BU116" s="181">
        <f t="shared" si="208"/>
        <v>0</v>
      </c>
      <c r="BV116" s="181">
        <f t="shared" si="208"/>
        <v>0</v>
      </c>
      <c r="BW116" s="181">
        <f t="shared" si="208"/>
        <v>0</v>
      </c>
      <c r="BX116" s="181">
        <f t="shared" si="208"/>
        <v>0</v>
      </c>
      <c r="BY116" s="181">
        <f t="shared" si="208"/>
        <v>0</v>
      </c>
      <c r="BZ116" s="181">
        <f t="shared" si="208"/>
        <v>0</v>
      </c>
      <c r="CA116" s="181">
        <f t="shared" si="208"/>
        <v>0</v>
      </c>
      <c r="CB116" s="181">
        <f t="shared" si="208"/>
        <v>8546440</v>
      </c>
      <c r="CC116" s="181">
        <f t="shared" si="208"/>
        <v>0</v>
      </c>
      <c r="CD116" s="181">
        <f t="shared" si="208"/>
        <v>0</v>
      </c>
      <c r="CE116" s="181">
        <f t="shared" si="208"/>
        <v>0</v>
      </c>
      <c r="CF116" s="181">
        <f t="shared" si="208"/>
        <v>0</v>
      </c>
      <c r="CG116" s="181">
        <f t="shared" si="208"/>
        <v>0</v>
      </c>
      <c r="CH116" s="181">
        <f t="shared" si="208"/>
        <v>0</v>
      </c>
      <c r="CI116" s="181">
        <f t="shared" si="208"/>
        <v>0</v>
      </c>
      <c r="CJ116" s="181">
        <f t="shared" si="208"/>
        <v>0</v>
      </c>
      <c r="CK116" s="181">
        <f t="shared" si="208"/>
        <v>246280</v>
      </c>
      <c r="CL116" s="181">
        <f t="shared" si="208"/>
        <v>57640</v>
      </c>
      <c r="CM116" s="181">
        <f t="shared" si="208"/>
        <v>20960</v>
      </c>
      <c r="CN116" s="181">
        <f t="shared" si="208"/>
        <v>6937760</v>
      </c>
      <c r="CO116" s="181">
        <f t="shared" si="208"/>
        <v>0</v>
      </c>
      <c r="CP116" s="181">
        <f t="shared" si="208"/>
        <v>0</v>
      </c>
      <c r="CQ116" s="181">
        <f t="shared" si="208"/>
        <v>0</v>
      </c>
      <c r="CR116" s="181">
        <f t="shared" si="208"/>
        <v>0</v>
      </c>
      <c r="CS116" s="181">
        <f t="shared" si="208"/>
        <v>0</v>
      </c>
      <c r="CT116" s="181">
        <f t="shared" si="208"/>
        <v>0</v>
      </c>
      <c r="CU116" s="181">
        <f t="shared" si="208"/>
        <v>4150080</v>
      </c>
      <c r="CV116" s="181">
        <f t="shared" si="208"/>
        <v>0</v>
      </c>
      <c r="CW116" s="181">
        <f t="shared" si="208"/>
        <v>0</v>
      </c>
      <c r="CX116" s="181">
        <f t="shared" si="208"/>
        <v>0</v>
      </c>
      <c r="CY116" s="181">
        <f t="shared" si="208"/>
        <v>0</v>
      </c>
      <c r="CZ116" s="181">
        <f t="shared" si="208"/>
        <v>0</v>
      </c>
      <c r="DA116" s="181">
        <f t="shared" si="208"/>
        <v>0</v>
      </c>
      <c r="DB116" s="181">
        <f t="shared" si="208"/>
        <v>0</v>
      </c>
      <c r="DC116" s="181">
        <f t="shared" si="208"/>
        <v>0</v>
      </c>
      <c r="DD116" s="181">
        <f t="shared" si="208"/>
        <v>0</v>
      </c>
      <c r="DE116" s="181">
        <f t="shared" si="208"/>
        <v>0</v>
      </c>
      <c r="DF116" s="181">
        <f t="shared" si="208"/>
        <v>0</v>
      </c>
      <c r="DG116" s="181">
        <f t="shared" si="208"/>
        <v>0</v>
      </c>
      <c r="DH116" s="181">
        <f t="shared" si="208"/>
        <v>0</v>
      </c>
      <c r="DI116" s="181">
        <f t="shared" si="208"/>
        <v>41920</v>
      </c>
      <c r="DJ116" s="181">
        <f t="shared" si="208"/>
        <v>10480</v>
      </c>
      <c r="DK116" s="181">
        <f t="shared" si="208"/>
        <v>10480</v>
      </c>
      <c r="DL116" s="181">
        <f t="shared" si="208"/>
        <v>0</v>
      </c>
      <c r="DM116" s="181">
        <f t="shared" si="208"/>
        <v>0</v>
      </c>
      <c r="DN116" s="181">
        <f t="shared" si="208"/>
        <v>0</v>
      </c>
      <c r="DO116" s="181">
        <f t="shared" si="208"/>
        <v>0</v>
      </c>
      <c r="DP116" s="181">
        <f t="shared" si="208"/>
        <v>0</v>
      </c>
      <c r="DQ116" s="181">
        <f t="shared" si="208"/>
        <v>0</v>
      </c>
      <c r="DR116" s="181">
        <f t="shared" si="208"/>
        <v>0</v>
      </c>
      <c r="DS116" s="181">
        <f t="shared" si="208"/>
        <v>0</v>
      </c>
      <c r="DT116" s="181">
        <f t="shared" si="208"/>
        <v>0</v>
      </c>
      <c r="DU116" s="181">
        <f t="shared" si="208"/>
        <v>0</v>
      </c>
      <c r="DV116" s="181">
        <f t="shared" si="208"/>
        <v>0</v>
      </c>
      <c r="DW116" s="181">
        <f t="shared" si="208"/>
        <v>0</v>
      </c>
      <c r="DX116" s="181">
        <f t="shared" si="208"/>
        <v>0</v>
      </c>
      <c r="DY116" s="181">
        <f t="shared" si="208"/>
        <v>0</v>
      </c>
      <c r="DZ116" s="181">
        <f t="shared" si="208"/>
        <v>0</v>
      </c>
      <c r="EA116" s="181">
        <f t="shared" si="208"/>
        <v>0</v>
      </c>
      <c r="EB116" s="181">
        <f t="shared" ref="EB116:FX116" si="209">EB114*EB115</f>
        <v>0</v>
      </c>
      <c r="EC116" s="181">
        <f t="shared" si="209"/>
        <v>0</v>
      </c>
      <c r="ED116" s="181">
        <f t="shared" si="209"/>
        <v>0</v>
      </c>
      <c r="EE116" s="181">
        <f t="shared" si="209"/>
        <v>0</v>
      </c>
      <c r="EF116" s="181">
        <f t="shared" si="209"/>
        <v>0</v>
      </c>
      <c r="EG116" s="181">
        <f t="shared" si="209"/>
        <v>0</v>
      </c>
      <c r="EH116" s="181">
        <f t="shared" si="209"/>
        <v>0</v>
      </c>
      <c r="EI116" s="181">
        <f t="shared" si="209"/>
        <v>0</v>
      </c>
      <c r="EJ116" s="181">
        <f t="shared" si="209"/>
        <v>2174600</v>
      </c>
      <c r="EK116" s="181">
        <f t="shared" si="209"/>
        <v>0</v>
      </c>
      <c r="EL116" s="181">
        <f t="shared" si="209"/>
        <v>0</v>
      </c>
      <c r="EM116" s="181">
        <f t="shared" si="209"/>
        <v>0</v>
      </c>
      <c r="EN116" s="181">
        <f t="shared" si="209"/>
        <v>450640</v>
      </c>
      <c r="EO116" s="181">
        <f t="shared" si="209"/>
        <v>0</v>
      </c>
      <c r="EP116" s="181">
        <f t="shared" si="209"/>
        <v>0</v>
      </c>
      <c r="EQ116" s="181">
        <f t="shared" si="209"/>
        <v>0</v>
      </c>
      <c r="ER116" s="181">
        <f t="shared" si="209"/>
        <v>0</v>
      </c>
      <c r="ES116" s="181">
        <f t="shared" si="209"/>
        <v>0</v>
      </c>
      <c r="ET116" s="181">
        <f t="shared" si="209"/>
        <v>0</v>
      </c>
      <c r="EU116" s="181">
        <f t="shared" si="209"/>
        <v>0</v>
      </c>
      <c r="EV116" s="181">
        <f t="shared" si="209"/>
        <v>0</v>
      </c>
      <c r="EW116" s="181">
        <f t="shared" si="209"/>
        <v>0</v>
      </c>
      <c r="EX116" s="181">
        <f t="shared" si="209"/>
        <v>0</v>
      </c>
      <c r="EY116" s="181">
        <f t="shared" si="209"/>
        <v>4716000</v>
      </c>
      <c r="EZ116" s="181">
        <f t="shared" si="209"/>
        <v>0</v>
      </c>
      <c r="FA116" s="181">
        <f t="shared" si="209"/>
        <v>0</v>
      </c>
      <c r="FB116" s="181">
        <f t="shared" si="209"/>
        <v>0</v>
      </c>
      <c r="FC116" s="181">
        <f t="shared" si="209"/>
        <v>0</v>
      </c>
      <c r="FD116" s="181">
        <f t="shared" si="209"/>
        <v>0</v>
      </c>
      <c r="FE116" s="181">
        <f t="shared" si="209"/>
        <v>0</v>
      </c>
      <c r="FF116" s="181">
        <f t="shared" si="209"/>
        <v>0</v>
      </c>
      <c r="FG116" s="181">
        <f t="shared" si="209"/>
        <v>0</v>
      </c>
      <c r="FH116" s="181">
        <f t="shared" si="209"/>
        <v>0</v>
      </c>
      <c r="FI116" s="181">
        <f t="shared" si="209"/>
        <v>0</v>
      </c>
      <c r="FJ116" s="181">
        <f t="shared" si="209"/>
        <v>0</v>
      </c>
      <c r="FK116" s="181">
        <f t="shared" si="209"/>
        <v>0</v>
      </c>
      <c r="FL116" s="181">
        <f t="shared" si="209"/>
        <v>0</v>
      </c>
      <c r="FM116" s="181">
        <f t="shared" si="209"/>
        <v>0</v>
      </c>
      <c r="FN116" s="181">
        <f t="shared" si="209"/>
        <v>2667160</v>
      </c>
      <c r="FO116" s="181">
        <f t="shared" si="209"/>
        <v>0</v>
      </c>
      <c r="FP116" s="181">
        <f t="shared" si="209"/>
        <v>0</v>
      </c>
      <c r="FQ116" s="181">
        <f t="shared" si="209"/>
        <v>0</v>
      </c>
      <c r="FR116" s="181">
        <f t="shared" si="209"/>
        <v>0</v>
      </c>
      <c r="FS116" s="181">
        <f t="shared" si="209"/>
        <v>0</v>
      </c>
      <c r="FT116" s="181">
        <f t="shared" si="209"/>
        <v>0</v>
      </c>
      <c r="FU116" s="181">
        <f t="shared" si="209"/>
        <v>0</v>
      </c>
      <c r="FV116" s="181">
        <f t="shared" si="209"/>
        <v>0</v>
      </c>
      <c r="FW116" s="181">
        <f t="shared" si="209"/>
        <v>0</v>
      </c>
      <c r="FX116" s="181">
        <f t="shared" si="209"/>
        <v>0</v>
      </c>
      <c r="FY116" s="14"/>
      <c r="FZ116" s="2">
        <f>SUM(C116:FX116)</f>
        <v>321667880</v>
      </c>
      <c r="GA116" s="62">
        <v>321667880</v>
      </c>
      <c r="GB116" s="2">
        <f>FZ116-GA116</f>
        <v>0</v>
      </c>
      <c r="GC116" s="14"/>
      <c r="GD116" s="14"/>
      <c r="GE116" s="14"/>
      <c r="GF116" s="14"/>
      <c r="GG116" s="2"/>
      <c r="GH116" s="12"/>
      <c r="GI116" s="126"/>
      <c r="GJ116" s="126"/>
      <c r="GK116" s="126"/>
      <c r="GL116" s="126"/>
      <c r="GM116" s="126"/>
      <c r="GN116" s="173"/>
      <c r="GO116" s="173"/>
    </row>
    <row r="117" spans="1:197" s="114" customFormat="1" x14ac:dyDescent="0.35">
      <c r="A117" s="112"/>
      <c r="B117" s="113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6"/>
      <c r="BS117" s="126"/>
      <c r="BT117" s="126"/>
      <c r="BU117" s="126"/>
      <c r="BV117" s="126"/>
      <c r="BW117" s="126"/>
      <c r="BX117" s="126"/>
      <c r="BY117" s="126"/>
      <c r="BZ117" s="126"/>
      <c r="CA117" s="126"/>
      <c r="CB117" s="126"/>
      <c r="CC117" s="126"/>
      <c r="CD117" s="126"/>
      <c r="CE117" s="126"/>
      <c r="CF117" s="126"/>
      <c r="CG117" s="126"/>
      <c r="CH117" s="126"/>
      <c r="CI117" s="126"/>
      <c r="CJ117" s="126"/>
      <c r="CK117" s="126"/>
      <c r="CL117" s="126"/>
      <c r="CM117" s="126"/>
      <c r="CN117" s="126"/>
      <c r="CO117" s="126"/>
      <c r="CP117" s="126"/>
      <c r="CQ117" s="126"/>
      <c r="CR117" s="126"/>
      <c r="CS117" s="126"/>
      <c r="CT117" s="126"/>
      <c r="CU117" s="126"/>
      <c r="CV117" s="126"/>
      <c r="CW117" s="126"/>
      <c r="CX117" s="126"/>
      <c r="CY117" s="126"/>
      <c r="CZ117" s="126"/>
      <c r="DA117" s="126"/>
      <c r="DB117" s="126"/>
      <c r="DC117" s="126"/>
      <c r="DD117" s="126"/>
      <c r="DE117" s="126"/>
      <c r="DF117" s="126"/>
      <c r="DG117" s="126"/>
      <c r="DH117" s="126"/>
      <c r="DI117" s="126"/>
      <c r="DJ117" s="126"/>
      <c r="DK117" s="126"/>
      <c r="DL117" s="126"/>
      <c r="DM117" s="126"/>
      <c r="DN117" s="126"/>
      <c r="DO117" s="126"/>
      <c r="DP117" s="126"/>
      <c r="DQ117" s="126"/>
      <c r="DR117" s="126"/>
      <c r="DS117" s="126"/>
      <c r="DT117" s="126"/>
      <c r="DU117" s="126"/>
      <c r="DV117" s="126"/>
      <c r="DW117" s="126"/>
      <c r="DX117" s="126"/>
      <c r="DY117" s="126"/>
      <c r="DZ117" s="126"/>
      <c r="EA117" s="126"/>
      <c r="EB117" s="126"/>
      <c r="EC117" s="126"/>
      <c r="ED117" s="126"/>
      <c r="EE117" s="126"/>
      <c r="EF117" s="126"/>
      <c r="EG117" s="126"/>
      <c r="EH117" s="126"/>
      <c r="EI117" s="126"/>
      <c r="EJ117" s="126"/>
      <c r="EK117" s="126"/>
      <c r="EL117" s="126"/>
      <c r="EM117" s="126"/>
      <c r="EN117" s="126"/>
      <c r="EO117" s="126"/>
      <c r="EP117" s="126"/>
      <c r="EQ117" s="126"/>
      <c r="ER117" s="126"/>
      <c r="ES117" s="126"/>
      <c r="ET117" s="126"/>
      <c r="EU117" s="126"/>
      <c r="EV117" s="126"/>
      <c r="EW117" s="126"/>
      <c r="EX117" s="126"/>
      <c r="EY117" s="126"/>
      <c r="EZ117" s="126"/>
      <c r="FA117" s="126"/>
      <c r="FB117" s="126"/>
      <c r="FC117" s="126"/>
      <c r="FD117" s="126"/>
      <c r="FE117" s="126"/>
      <c r="FF117" s="126"/>
      <c r="FG117" s="126"/>
      <c r="FH117" s="126"/>
      <c r="FI117" s="126"/>
      <c r="FJ117" s="126"/>
      <c r="FK117" s="126"/>
      <c r="FL117" s="126"/>
      <c r="FM117" s="126"/>
      <c r="FN117" s="126"/>
      <c r="FO117" s="126"/>
      <c r="FP117" s="126"/>
      <c r="FQ117" s="126"/>
      <c r="FR117" s="126"/>
      <c r="FS117" s="126"/>
      <c r="FT117" s="126"/>
      <c r="FU117" s="126"/>
      <c r="FV117" s="126"/>
      <c r="FW117" s="126"/>
      <c r="FX117" s="126"/>
      <c r="FY117" s="14"/>
      <c r="FZ117" s="14"/>
      <c r="GA117" s="2"/>
      <c r="GB117" s="14"/>
      <c r="GC117" s="14"/>
      <c r="GD117" s="14"/>
      <c r="GE117" s="14"/>
      <c r="GF117" s="14"/>
      <c r="GG117" s="2"/>
      <c r="GH117" s="12"/>
      <c r="GI117" s="126"/>
      <c r="GJ117" s="126"/>
      <c r="GK117" s="126"/>
      <c r="GL117" s="126"/>
      <c r="GM117" s="126"/>
      <c r="GN117" s="173"/>
      <c r="GO117" s="173"/>
    </row>
    <row r="118" spans="1:197" s="114" customFormat="1" x14ac:dyDescent="0.35">
      <c r="A118" s="112"/>
      <c r="B118" s="147" t="s">
        <v>725</v>
      </c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6"/>
      <c r="BK118" s="126"/>
      <c r="BL118" s="126"/>
      <c r="BM118" s="126"/>
      <c r="BN118" s="126"/>
      <c r="BO118" s="126"/>
      <c r="BP118" s="126"/>
      <c r="BQ118" s="126"/>
      <c r="BR118" s="126"/>
      <c r="BS118" s="126"/>
      <c r="BT118" s="126"/>
      <c r="BU118" s="126"/>
      <c r="BV118" s="126"/>
      <c r="BW118" s="126"/>
      <c r="BX118" s="126"/>
      <c r="BY118" s="126"/>
      <c r="BZ118" s="126"/>
      <c r="CA118" s="126"/>
      <c r="CB118" s="126"/>
      <c r="CC118" s="126"/>
      <c r="CD118" s="126"/>
      <c r="CE118" s="126"/>
      <c r="CF118" s="126"/>
      <c r="CG118" s="126"/>
      <c r="CH118" s="126"/>
      <c r="CI118" s="126"/>
      <c r="CJ118" s="126"/>
      <c r="CK118" s="126"/>
      <c r="CL118" s="126"/>
      <c r="CM118" s="126"/>
      <c r="CN118" s="126"/>
      <c r="CO118" s="126"/>
      <c r="CP118" s="126"/>
      <c r="CQ118" s="126"/>
      <c r="CR118" s="126"/>
      <c r="CS118" s="126"/>
      <c r="CT118" s="126"/>
      <c r="CU118" s="126"/>
      <c r="CV118" s="126"/>
      <c r="CW118" s="126"/>
      <c r="CX118" s="126"/>
      <c r="CY118" s="126"/>
      <c r="CZ118" s="126"/>
      <c r="DA118" s="126"/>
      <c r="DB118" s="126"/>
      <c r="DC118" s="126"/>
      <c r="DD118" s="126"/>
      <c r="DE118" s="126"/>
      <c r="DF118" s="126"/>
      <c r="DG118" s="126"/>
      <c r="DH118" s="126"/>
      <c r="DI118" s="126"/>
      <c r="DJ118" s="126"/>
      <c r="DK118" s="126"/>
      <c r="DL118" s="126"/>
      <c r="DM118" s="126"/>
      <c r="DN118" s="126"/>
      <c r="DO118" s="126"/>
      <c r="DP118" s="126"/>
      <c r="DQ118" s="126"/>
      <c r="DR118" s="126"/>
      <c r="DS118" s="126"/>
      <c r="DT118" s="126"/>
      <c r="DU118" s="126"/>
      <c r="DV118" s="126"/>
      <c r="DW118" s="126"/>
      <c r="DX118" s="126"/>
      <c r="DY118" s="126"/>
      <c r="DZ118" s="126"/>
      <c r="EA118" s="126"/>
      <c r="EB118" s="126"/>
      <c r="EC118" s="126"/>
      <c r="ED118" s="126"/>
      <c r="EE118" s="126"/>
      <c r="EF118" s="126"/>
      <c r="EG118" s="126"/>
      <c r="EH118" s="126"/>
      <c r="EI118" s="126"/>
      <c r="EJ118" s="126"/>
      <c r="EK118" s="126"/>
      <c r="EL118" s="126"/>
      <c r="EM118" s="126"/>
      <c r="EN118" s="126"/>
      <c r="EO118" s="126"/>
      <c r="EP118" s="126"/>
      <c r="EQ118" s="126"/>
      <c r="ER118" s="126"/>
      <c r="ES118" s="126"/>
      <c r="ET118" s="126"/>
      <c r="EU118" s="126"/>
      <c r="EV118" s="126"/>
      <c r="EW118" s="126"/>
      <c r="EX118" s="126"/>
      <c r="EY118" s="126"/>
      <c r="EZ118" s="126"/>
      <c r="FA118" s="126"/>
      <c r="FB118" s="126"/>
      <c r="FC118" s="126"/>
      <c r="FD118" s="126"/>
      <c r="FE118" s="126"/>
      <c r="FF118" s="126"/>
      <c r="FG118" s="126"/>
      <c r="FH118" s="126"/>
      <c r="FI118" s="126"/>
      <c r="FJ118" s="126"/>
      <c r="FK118" s="126"/>
      <c r="FL118" s="126"/>
      <c r="FM118" s="126"/>
      <c r="FN118" s="126"/>
      <c r="FO118" s="126"/>
      <c r="FP118" s="126"/>
      <c r="FQ118" s="126"/>
      <c r="FR118" s="126"/>
      <c r="FS118" s="126"/>
      <c r="FT118" s="126"/>
      <c r="FU118" s="126"/>
      <c r="FV118" s="126"/>
      <c r="FW118" s="126"/>
      <c r="FX118" s="126"/>
      <c r="FY118" s="14"/>
      <c r="FZ118" s="14"/>
      <c r="GA118" s="2"/>
      <c r="GB118" s="14"/>
      <c r="GC118" s="14"/>
      <c r="GD118" s="14"/>
      <c r="GE118" s="14"/>
      <c r="GF118" s="14"/>
      <c r="GG118" s="2"/>
      <c r="GH118" s="12"/>
      <c r="GI118" s="126"/>
      <c r="GJ118" s="126"/>
      <c r="GK118" s="126"/>
      <c r="GL118" s="126"/>
      <c r="GM118" s="126"/>
      <c r="GN118" s="173"/>
      <c r="GO118" s="173"/>
    </row>
    <row r="119" spans="1:197" s="114" customFormat="1" x14ac:dyDescent="0.35">
      <c r="A119" s="112" t="s">
        <v>727</v>
      </c>
      <c r="B119" s="113" t="s">
        <v>1005</v>
      </c>
      <c r="C119" s="179">
        <f t="shared" ref="C119:AH119" si="210">C29</f>
        <v>885</v>
      </c>
      <c r="D119" s="179">
        <f t="shared" si="210"/>
        <v>4709</v>
      </c>
      <c r="E119" s="179">
        <f t="shared" si="210"/>
        <v>838</v>
      </c>
      <c r="F119" s="179">
        <f t="shared" si="210"/>
        <v>2895</v>
      </c>
      <c r="G119" s="179">
        <f t="shared" si="210"/>
        <v>225</v>
      </c>
      <c r="H119" s="179">
        <f t="shared" si="210"/>
        <v>218</v>
      </c>
      <c r="I119" s="179">
        <f t="shared" si="210"/>
        <v>1112</v>
      </c>
      <c r="J119" s="179">
        <f t="shared" si="210"/>
        <v>275</v>
      </c>
      <c r="K119" s="179">
        <f t="shared" si="210"/>
        <v>22</v>
      </c>
      <c r="L119" s="179">
        <f t="shared" si="210"/>
        <v>412</v>
      </c>
      <c r="M119" s="179">
        <f t="shared" si="210"/>
        <v>166</v>
      </c>
      <c r="N119" s="179">
        <f t="shared" si="210"/>
        <v>7649</v>
      </c>
      <c r="O119" s="179">
        <f t="shared" si="210"/>
        <v>1816</v>
      </c>
      <c r="P119" s="179">
        <f t="shared" si="210"/>
        <v>61</v>
      </c>
      <c r="Q119" s="179">
        <f t="shared" si="210"/>
        <v>5536</v>
      </c>
      <c r="R119" s="179">
        <f t="shared" si="210"/>
        <v>775</v>
      </c>
      <c r="S119" s="179">
        <f t="shared" si="210"/>
        <v>194</v>
      </c>
      <c r="T119" s="179">
        <f t="shared" si="210"/>
        <v>29</v>
      </c>
      <c r="U119" s="179">
        <f t="shared" si="210"/>
        <v>10</v>
      </c>
      <c r="V119" s="179">
        <f t="shared" si="210"/>
        <v>48</v>
      </c>
      <c r="W119" s="179">
        <f t="shared" si="210"/>
        <v>11</v>
      </c>
      <c r="X119" s="179">
        <f t="shared" si="210"/>
        <v>6</v>
      </c>
      <c r="Y119" s="179">
        <f t="shared" si="210"/>
        <v>152</v>
      </c>
      <c r="Z119" s="179">
        <f t="shared" si="210"/>
        <v>24</v>
      </c>
      <c r="AA119" s="179">
        <f t="shared" si="210"/>
        <v>4206</v>
      </c>
      <c r="AB119" s="179">
        <f t="shared" si="210"/>
        <v>3897</v>
      </c>
      <c r="AC119" s="179">
        <f t="shared" si="210"/>
        <v>137</v>
      </c>
      <c r="AD119" s="179">
        <f t="shared" si="210"/>
        <v>171</v>
      </c>
      <c r="AE119" s="179">
        <f t="shared" si="210"/>
        <v>15</v>
      </c>
      <c r="AF119" s="179">
        <f t="shared" si="210"/>
        <v>28</v>
      </c>
      <c r="AG119" s="179">
        <f t="shared" si="210"/>
        <v>75</v>
      </c>
      <c r="AH119" s="179">
        <f t="shared" si="210"/>
        <v>102</v>
      </c>
      <c r="AI119" s="179">
        <f t="shared" ref="AI119:BN119" si="211">AI29</f>
        <v>42</v>
      </c>
      <c r="AJ119" s="179">
        <f t="shared" si="211"/>
        <v>24</v>
      </c>
      <c r="AK119" s="179">
        <f t="shared" si="211"/>
        <v>25</v>
      </c>
      <c r="AL119" s="179">
        <f t="shared" si="211"/>
        <v>12</v>
      </c>
      <c r="AM119" s="179">
        <f t="shared" si="211"/>
        <v>55</v>
      </c>
      <c r="AN119" s="179">
        <f t="shared" si="211"/>
        <v>44</v>
      </c>
      <c r="AO119" s="179">
        <f t="shared" si="211"/>
        <v>738</v>
      </c>
      <c r="AP119" s="179">
        <f t="shared" si="211"/>
        <v>11729</v>
      </c>
      <c r="AQ119" s="179">
        <f t="shared" si="211"/>
        <v>48</v>
      </c>
      <c r="AR119" s="179">
        <f t="shared" si="211"/>
        <v>8063</v>
      </c>
      <c r="AS119" s="179">
        <f t="shared" si="211"/>
        <v>963</v>
      </c>
      <c r="AT119" s="179">
        <f t="shared" si="211"/>
        <v>360</v>
      </c>
      <c r="AU119" s="179">
        <f t="shared" si="211"/>
        <v>56</v>
      </c>
      <c r="AV119" s="179">
        <f t="shared" si="211"/>
        <v>43</v>
      </c>
      <c r="AW119" s="179">
        <f t="shared" si="211"/>
        <v>42</v>
      </c>
      <c r="AX119" s="179">
        <f t="shared" si="211"/>
        <v>17</v>
      </c>
      <c r="AY119" s="179">
        <f t="shared" si="211"/>
        <v>46</v>
      </c>
      <c r="AZ119" s="179">
        <f t="shared" si="211"/>
        <v>1784</v>
      </c>
      <c r="BA119" s="179">
        <f t="shared" si="211"/>
        <v>1386</v>
      </c>
      <c r="BB119" s="179">
        <f t="shared" si="211"/>
        <v>1555</v>
      </c>
      <c r="BC119" s="179">
        <f t="shared" si="211"/>
        <v>3025</v>
      </c>
      <c r="BD119" s="179">
        <f t="shared" si="211"/>
        <v>435</v>
      </c>
      <c r="BE119" s="179">
        <f t="shared" si="211"/>
        <v>123</v>
      </c>
      <c r="BF119" s="179">
        <f t="shared" si="211"/>
        <v>2290</v>
      </c>
      <c r="BG119" s="179">
        <f t="shared" si="211"/>
        <v>137</v>
      </c>
      <c r="BH119" s="179">
        <f t="shared" si="211"/>
        <v>56</v>
      </c>
      <c r="BI119" s="179">
        <f t="shared" si="211"/>
        <v>53</v>
      </c>
      <c r="BJ119" s="179">
        <f t="shared" si="211"/>
        <v>666</v>
      </c>
      <c r="BK119" s="179">
        <f t="shared" si="211"/>
        <v>3196</v>
      </c>
      <c r="BL119" s="179">
        <f t="shared" si="211"/>
        <v>10</v>
      </c>
      <c r="BM119" s="179">
        <f t="shared" si="211"/>
        <v>63</v>
      </c>
      <c r="BN119" s="179">
        <f t="shared" si="211"/>
        <v>529</v>
      </c>
      <c r="BO119" s="179">
        <f t="shared" ref="BO119:CT119" si="212">BO29</f>
        <v>253</v>
      </c>
      <c r="BP119" s="179">
        <f t="shared" si="212"/>
        <v>23</v>
      </c>
      <c r="BQ119" s="179">
        <f t="shared" si="212"/>
        <v>708</v>
      </c>
      <c r="BR119" s="179">
        <f t="shared" si="212"/>
        <v>604</v>
      </c>
      <c r="BS119" s="179">
        <f t="shared" si="212"/>
        <v>150</v>
      </c>
      <c r="BT119" s="179">
        <f t="shared" si="212"/>
        <v>50</v>
      </c>
      <c r="BU119" s="179">
        <f t="shared" si="212"/>
        <v>65</v>
      </c>
      <c r="BV119" s="179">
        <f t="shared" si="212"/>
        <v>185</v>
      </c>
      <c r="BW119" s="179">
        <f t="shared" si="212"/>
        <v>189</v>
      </c>
      <c r="BX119" s="179">
        <f t="shared" si="212"/>
        <v>10</v>
      </c>
      <c r="BY119" s="179">
        <f t="shared" si="212"/>
        <v>92</v>
      </c>
      <c r="BZ119" s="179">
        <f t="shared" si="212"/>
        <v>36</v>
      </c>
      <c r="CA119" s="179">
        <f t="shared" si="212"/>
        <v>25</v>
      </c>
      <c r="CB119" s="179">
        <f t="shared" si="212"/>
        <v>10037</v>
      </c>
      <c r="CC119" s="179">
        <f t="shared" si="212"/>
        <v>24</v>
      </c>
      <c r="CD119" s="179">
        <f t="shared" si="212"/>
        <v>5</v>
      </c>
      <c r="CE119" s="179">
        <f t="shared" si="212"/>
        <v>38</v>
      </c>
      <c r="CF119" s="179">
        <f t="shared" si="212"/>
        <v>14</v>
      </c>
      <c r="CG119" s="179">
        <f t="shared" si="212"/>
        <v>30</v>
      </c>
      <c r="CH119" s="179">
        <f t="shared" si="212"/>
        <v>15</v>
      </c>
      <c r="CI119" s="179">
        <f t="shared" si="212"/>
        <v>126</v>
      </c>
      <c r="CJ119" s="179">
        <f t="shared" si="212"/>
        <v>164</v>
      </c>
      <c r="CK119" s="179">
        <f t="shared" si="212"/>
        <v>750</v>
      </c>
      <c r="CL119" s="179">
        <f t="shared" si="212"/>
        <v>178</v>
      </c>
      <c r="CM119" s="179">
        <f t="shared" si="212"/>
        <v>114</v>
      </c>
      <c r="CN119" s="179">
        <f t="shared" si="212"/>
        <v>3051</v>
      </c>
      <c r="CO119" s="179">
        <f t="shared" si="212"/>
        <v>2067</v>
      </c>
      <c r="CP119" s="179">
        <f t="shared" si="212"/>
        <v>102</v>
      </c>
      <c r="CQ119" s="179">
        <f t="shared" si="212"/>
        <v>163</v>
      </c>
      <c r="CR119" s="179">
        <f t="shared" si="212"/>
        <v>49</v>
      </c>
      <c r="CS119" s="179">
        <f t="shared" si="212"/>
        <v>50</v>
      </c>
      <c r="CT119" s="179">
        <f t="shared" si="212"/>
        <v>25</v>
      </c>
      <c r="CU119" s="179">
        <f t="shared" ref="CU119:DZ119" si="213">CU29</f>
        <v>35</v>
      </c>
      <c r="CV119" s="179">
        <f t="shared" si="213"/>
        <v>3</v>
      </c>
      <c r="CW119" s="179">
        <f t="shared" si="213"/>
        <v>56</v>
      </c>
      <c r="CX119" s="179">
        <f t="shared" si="213"/>
        <v>121</v>
      </c>
      <c r="CY119" s="179">
        <f t="shared" si="213"/>
        <v>6</v>
      </c>
      <c r="CZ119" s="179">
        <f t="shared" si="213"/>
        <v>332</v>
      </c>
      <c r="DA119" s="179">
        <f t="shared" si="213"/>
        <v>35</v>
      </c>
      <c r="DB119" s="179">
        <f t="shared" si="213"/>
        <v>55</v>
      </c>
      <c r="DC119" s="179">
        <f t="shared" si="213"/>
        <v>31</v>
      </c>
      <c r="DD119" s="179">
        <f t="shared" si="213"/>
        <v>26</v>
      </c>
      <c r="DE119" s="179">
        <f t="shared" si="213"/>
        <v>48</v>
      </c>
      <c r="DF119" s="179">
        <f t="shared" si="213"/>
        <v>3413</v>
      </c>
      <c r="DG119" s="179">
        <f t="shared" si="213"/>
        <v>18</v>
      </c>
      <c r="DH119" s="179">
        <f t="shared" si="213"/>
        <v>337</v>
      </c>
      <c r="DI119" s="179">
        <f t="shared" si="213"/>
        <v>412</v>
      </c>
      <c r="DJ119" s="179">
        <f t="shared" si="213"/>
        <v>92</v>
      </c>
      <c r="DK119" s="179">
        <f t="shared" si="213"/>
        <v>73</v>
      </c>
      <c r="DL119" s="179">
        <f t="shared" si="213"/>
        <v>1055</v>
      </c>
      <c r="DM119" s="179">
        <f t="shared" si="213"/>
        <v>48</v>
      </c>
      <c r="DN119" s="179">
        <f t="shared" si="213"/>
        <v>187</v>
      </c>
      <c r="DO119" s="179">
        <f t="shared" si="213"/>
        <v>449</v>
      </c>
      <c r="DP119" s="179">
        <f t="shared" si="213"/>
        <v>40</v>
      </c>
      <c r="DQ119" s="179">
        <f t="shared" si="213"/>
        <v>106</v>
      </c>
      <c r="DR119" s="179">
        <f t="shared" si="213"/>
        <v>267</v>
      </c>
      <c r="DS119" s="179">
        <f t="shared" si="213"/>
        <v>115</v>
      </c>
      <c r="DT119" s="179">
        <f t="shared" si="213"/>
        <v>22</v>
      </c>
      <c r="DU119" s="179">
        <f t="shared" si="213"/>
        <v>46</v>
      </c>
      <c r="DV119" s="179">
        <f t="shared" si="213"/>
        <v>29</v>
      </c>
      <c r="DW119" s="179">
        <f t="shared" si="213"/>
        <v>34</v>
      </c>
      <c r="DX119" s="179">
        <f t="shared" si="213"/>
        <v>28</v>
      </c>
      <c r="DY119" s="179">
        <f t="shared" si="213"/>
        <v>43</v>
      </c>
      <c r="DZ119" s="179">
        <f t="shared" si="213"/>
        <v>91</v>
      </c>
      <c r="EA119" s="179">
        <f t="shared" ref="EA119:FF119" si="214">EA29</f>
        <v>85</v>
      </c>
      <c r="EB119" s="179">
        <f t="shared" si="214"/>
        <v>94</v>
      </c>
      <c r="EC119" s="179">
        <f t="shared" si="214"/>
        <v>48</v>
      </c>
      <c r="ED119" s="179">
        <f t="shared" si="214"/>
        <v>226</v>
      </c>
      <c r="EE119" s="179">
        <f t="shared" si="214"/>
        <v>35</v>
      </c>
      <c r="EF119" s="179">
        <f t="shared" si="214"/>
        <v>269</v>
      </c>
      <c r="EG119" s="179">
        <f t="shared" si="214"/>
        <v>36</v>
      </c>
      <c r="EH119" s="179">
        <f t="shared" si="214"/>
        <v>37</v>
      </c>
      <c r="EI119" s="179">
        <f t="shared" si="214"/>
        <v>2160</v>
      </c>
      <c r="EJ119" s="179">
        <f t="shared" si="214"/>
        <v>1728</v>
      </c>
      <c r="EK119" s="179">
        <f t="shared" si="214"/>
        <v>102</v>
      </c>
      <c r="EL119" s="179">
        <f t="shared" si="214"/>
        <v>87</v>
      </c>
      <c r="EM119" s="179">
        <f t="shared" si="214"/>
        <v>47</v>
      </c>
      <c r="EN119" s="179">
        <f t="shared" si="214"/>
        <v>167</v>
      </c>
      <c r="EO119" s="179">
        <f t="shared" si="214"/>
        <v>30</v>
      </c>
      <c r="EP119" s="179">
        <f t="shared" si="214"/>
        <v>49</v>
      </c>
      <c r="EQ119" s="179">
        <f t="shared" si="214"/>
        <v>384</v>
      </c>
      <c r="ER119" s="179">
        <f t="shared" si="214"/>
        <v>40</v>
      </c>
      <c r="ES119" s="179">
        <f t="shared" si="214"/>
        <v>16</v>
      </c>
      <c r="ET119" s="179">
        <f t="shared" si="214"/>
        <v>23</v>
      </c>
      <c r="EU119" s="179">
        <f t="shared" si="214"/>
        <v>86</v>
      </c>
      <c r="EV119" s="179">
        <f t="shared" si="214"/>
        <v>16</v>
      </c>
      <c r="EW119" s="179">
        <f t="shared" si="214"/>
        <v>80</v>
      </c>
      <c r="EX119" s="179">
        <f t="shared" si="214"/>
        <v>27</v>
      </c>
      <c r="EY119" s="179">
        <f t="shared" si="214"/>
        <v>135</v>
      </c>
      <c r="EZ119" s="179">
        <f t="shared" si="214"/>
        <v>23</v>
      </c>
      <c r="FA119" s="179">
        <f t="shared" si="214"/>
        <v>462</v>
      </c>
      <c r="FB119" s="179">
        <f t="shared" si="214"/>
        <v>47</v>
      </c>
      <c r="FC119" s="179">
        <f t="shared" si="214"/>
        <v>212</v>
      </c>
      <c r="FD119" s="179">
        <f t="shared" si="214"/>
        <v>85</v>
      </c>
      <c r="FE119" s="179">
        <f t="shared" si="214"/>
        <v>15</v>
      </c>
      <c r="FF119" s="179">
        <f t="shared" si="214"/>
        <v>32</v>
      </c>
      <c r="FG119" s="179">
        <f t="shared" ref="FG119:FX119" si="215">FG29</f>
        <v>19</v>
      </c>
      <c r="FH119" s="179">
        <f t="shared" si="215"/>
        <v>15</v>
      </c>
      <c r="FI119" s="179">
        <f t="shared" si="215"/>
        <v>262</v>
      </c>
      <c r="FJ119" s="179">
        <f t="shared" si="215"/>
        <v>214</v>
      </c>
      <c r="FK119" s="179">
        <f t="shared" si="215"/>
        <v>246</v>
      </c>
      <c r="FL119" s="179">
        <f t="shared" si="215"/>
        <v>901</v>
      </c>
      <c r="FM119" s="179">
        <f t="shared" si="215"/>
        <v>523</v>
      </c>
      <c r="FN119" s="179">
        <f t="shared" si="215"/>
        <v>3119</v>
      </c>
      <c r="FO119" s="179">
        <f t="shared" si="215"/>
        <v>146</v>
      </c>
      <c r="FP119" s="179">
        <f t="shared" si="215"/>
        <v>304</v>
      </c>
      <c r="FQ119" s="179">
        <f t="shared" si="215"/>
        <v>121</v>
      </c>
      <c r="FR119" s="179">
        <f t="shared" si="215"/>
        <v>29</v>
      </c>
      <c r="FS119" s="179">
        <f t="shared" si="215"/>
        <v>21</v>
      </c>
      <c r="FT119" s="179">
        <f t="shared" si="215"/>
        <v>7</v>
      </c>
      <c r="FU119" s="179">
        <f t="shared" si="215"/>
        <v>145</v>
      </c>
      <c r="FV119" s="179">
        <f t="shared" si="215"/>
        <v>108</v>
      </c>
      <c r="FW119" s="179">
        <f t="shared" si="215"/>
        <v>15</v>
      </c>
      <c r="FX119" s="179">
        <f t="shared" si="215"/>
        <v>3</v>
      </c>
      <c r="FY119" s="14"/>
      <c r="FZ119" s="14"/>
      <c r="GA119" s="2"/>
      <c r="GB119" s="14"/>
      <c r="GC119" s="14"/>
      <c r="GD119" s="14"/>
      <c r="GE119" s="14"/>
      <c r="GF119" s="14"/>
      <c r="GG119" s="2"/>
      <c r="GH119" s="12"/>
      <c r="GI119" s="126"/>
      <c r="GJ119" s="126"/>
      <c r="GK119" s="126"/>
      <c r="GL119" s="126"/>
      <c r="GM119" s="126"/>
      <c r="GN119" s="173"/>
      <c r="GO119" s="173"/>
    </row>
    <row r="120" spans="1:197" s="114" customFormat="1" x14ac:dyDescent="0.35">
      <c r="A120" s="112" t="s">
        <v>502</v>
      </c>
      <c r="B120" s="113" t="s">
        <v>726</v>
      </c>
      <c r="C120" s="31">
        <f>C84*0.25</f>
        <v>2172.9499999999998</v>
      </c>
      <c r="D120" s="31">
        <f t="shared" ref="D120:BO120" si="216">D84*0.25</f>
        <v>2172.9499999999998</v>
      </c>
      <c r="E120" s="31">
        <f t="shared" si="216"/>
        <v>2172.9499999999998</v>
      </c>
      <c r="F120" s="31">
        <f t="shared" si="216"/>
        <v>2172.9499999999998</v>
      </c>
      <c r="G120" s="31">
        <f t="shared" si="216"/>
        <v>2172.9499999999998</v>
      </c>
      <c r="H120" s="31">
        <f t="shared" si="216"/>
        <v>2172.9499999999998</v>
      </c>
      <c r="I120" s="31">
        <f t="shared" si="216"/>
        <v>2172.9499999999998</v>
      </c>
      <c r="J120" s="31">
        <f t="shared" si="216"/>
        <v>2172.9499999999998</v>
      </c>
      <c r="K120" s="31">
        <f t="shared" si="216"/>
        <v>2172.9499999999998</v>
      </c>
      <c r="L120" s="31">
        <f t="shared" si="216"/>
        <v>2172.9499999999998</v>
      </c>
      <c r="M120" s="31">
        <f t="shared" si="216"/>
        <v>2172.9499999999998</v>
      </c>
      <c r="N120" s="31">
        <f t="shared" si="216"/>
        <v>2172.9499999999998</v>
      </c>
      <c r="O120" s="31">
        <f t="shared" si="216"/>
        <v>2172.9499999999998</v>
      </c>
      <c r="P120" s="31">
        <f t="shared" si="216"/>
        <v>2172.9499999999998</v>
      </c>
      <c r="Q120" s="31">
        <f t="shared" si="216"/>
        <v>2172.9499999999998</v>
      </c>
      <c r="R120" s="31">
        <f t="shared" si="216"/>
        <v>2172.9499999999998</v>
      </c>
      <c r="S120" s="31">
        <f t="shared" si="216"/>
        <v>2172.9499999999998</v>
      </c>
      <c r="T120" s="31">
        <f t="shared" si="216"/>
        <v>2172.9499999999998</v>
      </c>
      <c r="U120" s="31">
        <f t="shared" si="216"/>
        <v>2172.9499999999998</v>
      </c>
      <c r="V120" s="31">
        <f t="shared" si="216"/>
        <v>2172.9499999999998</v>
      </c>
      <c r="W120" s="31">
        <f t="shared" si="216"/>
        <v>2172.9499999999998</v>
      </c>
      <c r="X120" s="31">
        <f t="shared" si="216"/>
        <v>2172.9499999999998</v>
      </c>
      <c r="Y120" s="31">
        <f t="shared" si="216"/>
        <v>2172.9499999999998</v>
      </c>
      <c r="Z120" s="31">
        <f t="shared" si="216"/>
        <v>2172.9499999999998</v>
      </c>
      <c r="AA120" s="31">
        <f t="shared" si="216"/>
        <v>2172.9499999999998</v>
      </c>
      <c r="AB120" s="31">
        <f t="shared" si="216"/>
        <v>2172.9499999999998</v>
      </c>
      <c r="AC120" s="31">
        <f t="shared" si="216"/>
        <v>2172.9499999999998</v>
      </c>
      <c r="AD120" s="31">
        <f t="shared" si="216"/>
        <v>2172.9499999999998</v>
      </c>
      <c r="AE120" s="31">
        <f t="shared" si="216"/>
        <v>2172.9499999999998</v>
      </c>
      <c r="AF120" s="31">
        <f t="shared" si="216"/>
        <v>2172.9499999999998</v>
      </c>
      <c r="AG120" s="31">
        <f t="shared" si="216"/>
        <v>2172.9499999999998</v>
      </c>
      <c r="AH120" s="31">
        <f t="shared" si="216"/>
        <v>2172.9499999999998</v>
      </c>
      <c r="AI120" s="31">
        <f t="shared" si="216"/>
        <v>2172.9499999999998</v>
      </c>
      <c r="AJ120" s="31">
        <f t="shared" si="216"/>
        <v>2172.9499999999998</v>
      </c>
      <c r="AK120" s="31">
        <f t="shared" si="216"/>
        <v>2172.9499999999998</v>
      </c>
      <c r="AL120" s="31">
        <f t="shared" si="216"/>
        <v>2172.9499999999998</v>
      </c>
      <c r="AM120" s="31">
        <f t="shared" si="216"/>
        <v>2172.9499999999998</v>
      </c>
      <c r="AN120" s="31">
        <f t="shared" si="216"/>
        <v>2172.9499999999998</v>
      </c>
      <c r="AO120" s="31">
        <f t="shared" si="216"/>
        <v>2172.9499999999998</v>
      </c>
      <c r="AP120" s="31">
        <f t="shared" si="216"/>
        <v>2172.9499999999998</v>
      </c>
      <c r="AQ120" s="31">
        <f t="shared" si="216"/>
        <v>2172.9499999999998</v>
      </c>
      <c r="AR120" s="31">
        <f t="shared" si="216"/>
        <v>2172.9499999999998</v>
      </c>
      <c r="AS120" s="31">
        <f t="shared" si="216"/>
        <v>2172.9499999999998</v>
      </c>
      <c r="AT120" s="31">
        <f t="shared" si="216"/>
        <v>2172.9499999999998</v>
      </c>
      <c r="AU120" s="31">
        <f t="shared" si="216"/>
        <v>2172.9499999999998</v>
      </c>
      <c r="AV120" s="31">
        <f t="shared" si="216"/>
        <v>2172.9499999999998</v>
      </c>
      <c r="AW120" s="31">
        <f t="shared" si="216"/>
        <v>2172.9499999999998</v>
      </c>
      <c r="AX120" s="31">
        <f t="shared" si="216"/>
        <v>2172.9499999999998</v>
      </c>
      <c r="AY120" s="31">
        <f t="shared" si="216"/>
        <v>2172.9499999999998</v>
      </c>
      <c r="AZ120" s="31">
        <f t="shared" si="216"/>
        <v>2172.9499999999998</v>
      </c>
      <c r="BA120" s="31">
        <f t="shared" si="216"/>
        <v>2172.9499999999998</v>
      </c>
      <c r="BB120" s="31">
        <f t="shared" si="216"/>
        <v>2172.9499999999998</v>
      </c>
      <c r="BC120" s="31">
        <f t="shared" si="216"/>
        <v>2172.9499999999998</v>
      </c>
      <c r="BD120" s="31">
        <f t="shared" si="216"/>
        <v>2172.9499999999998</v>
      </c>
      <c r="BE120" s="31">
        <f t="shared" si="216"/>
        <v>2172.9499999999998</v>
      </c>
      <c r="BF120" s="31">
        <f t="shared" si="216"/>
        <v>2172.9499999999998</v>
      </c>
      <c r="BG120" s="31">
        <f t="shared" si="216"/>
        <v>2172.9499999999998</v>
      </c>
      <c r="BH120" s="31">
        <f t="shared" si="216"/>
        <v>2172.9499999999998</v>
      </c>
      <c r="BI120" s="31">
        <f t="shared" si="216"/>
        <v>2172.9499999999998</v>
      </c>
      <c r="BJ120" s="31">
        <f t="shared" si="216"/>
        <v>2172.9499999999998</v>
      </c>
      <c r="BK120" s="31">
        <f t="shared" si="216"/>
        <v>2172.9499999999998</v>
      </c>
      <c r="BL120" s="31">
        <f t="shared" si="216"/>
        <v>2172.9499999999998</v>
      </c>
      <c r="BM120" s="31">
        <f t="shared" si="216"/>
        <v>2172.9499999999998</v>
      </c>
      <c r="BN120" s="31">
        <f t="shared" si="216"/>
        <v>2172.9499999999998</v>
      </c>
      <c r="BO120" s="31">
        <f t="shared" si="216"/>
        <v>2172.9499999999998</v>
      </c>
      <c r="BP120" s="31">
        <f t="shared" ref="BP120:EA120" si="217">BP84*0.25</f>
        <v>2172.9499999999998</v>
      </c>
      <c r="BQ120" s="31">
        <f t="shared" si="217"/>
        <v>2172.9499999999998</v>
      </c>
      <c r="BR120" s="31">
        <f t="shared" si="217"/>
        <v>2172.9499999999998</v>
      </c>
      <c r="BS120" s="31">
        <f t="shared" si="217"/>
        <v>2172.9499999999998</v>
      </c>
      <c r="BT120" s="31">
        <f t="shared" si="217"/>
        <v>2172.9499999999998</v>
      </c>
      <c r="BU120" s="31">
        <f t="shared" si="217"/>
        <v>2172.9499999999998</v>
      </c>
      <c r="BV120" s="31">
        <f t="shared" si="217"/>
        <v>2172.9499999999998</v>
      </c>
      <c r="BW120" s="31">
        <f t="shared" si="217"/>
        <v>2172.9499999999998</v>
      </c>
      <c r="BX120" s="31">
        <f t="shared" si="217"/>
        <v>2172.9499999999998</v>
      </c>
      <c r="BY120" s="31">
        <f t="shared" si="217"/>
        <v>2172.9499999999998</v>
      </c>
      <c r="BZ120" s="31">
        <f t="shared" si="217"/>
        <v>2172.9499999999998</v>
      </c>
      <c r="CA120" s="31">
        <f t="shared" si="217"/>
        <v>2172.9499999999998</v>
      </c>
      <c r="CB120" s="31">
        <f t="shared" si="217"/>
        <v>2172.9499999999998</v>
      </c>
      <c r="CC120" s="31">
        <f t="shared" si="217"/>
        <v>2172.9499999999998</v>
      </c>
      <c r="CD120" s="31">
        <f t="shared" si="217"/>
        <v>2172.9499999999998</v>
      </c>
      <c r="CE120" s="31">
        <f t="shared" si="217"/>
        <v>2172.9499999999998</v>
      </c>
      <c r="CF120" s="31">
        <f t="shared" si="217"/>
        <v>2172.9499999999998</v>
      </c>
      <c r="CG120" s="31">
        <f t="shared" si="217"/>
        <v>2172.9499999999998</v>
      </c>
      <c r="CH120" s="31">
        <f t="shared" si="217"/>
        <v>2172.9499999999998</v>
      </c>
      <c r="CI120" s="31">
        <f t="shared" si="217"/>
        <v>2172.9499999999998</v>
      </c>
      <c r="CJ120" s="31">
        <f t="shared" si="217"/>
        <v>2172.9499999999998</v>
      </c>
      <c r="CK120" s="31">
        <f t="shared" si="217"/>
        <v>2172.9499999999998</v>
      </c>
      <c r="CL120" s="31">
        <f t="shared" si="217"/>
        <v>2172.9499999999998</v>
      </c>
      <c r="CM120" s="31">
        <f t="shared" si="217"/>
        <v>2172.9499999999998</v>
      </c>
      <c r="CN120" s="31">
        <f t="shared" si="217"/>
        <v>2172.9499999999998</v>
      </c>
      <c r="CO120" s="31">
        <f t="shared" si="217"/>
        <v>2172.9499999999998</v>
      </c>
      <c r="CP120" s="31">
        <f t="shared" si="217"/>
        <v>2172.9499999999998</v>
      </c>
      <c r="CQ120" s="31">
        <f t="shared" si="217"/>
        <v>2172.9499999999998</v>
      </c>
      <c r="CR120" s="31">
        <f t="shared" si="217"/>
        <v>2172.9499999999998</v>
      </c>
      <c r="CS120" s="31">
        <f t="shared" si="217"/>
        <v>2172.9499999999998</v>
      </c>
      <c r="CT120" s="31">
        <f t="shared" si="217"/>
        <v>2172.9499999999998</v>
      </c>
      <c r="CU120" s="31">
        <f t="shared" si="217"/>
        <v>2172.9499999999998</v>
      </c>
      <c r="CV120" s="31">
        <f t="shared" si="217"/>
        <v>2172.9499999999998</v>
      </c>
      <c r="CW120" s="31">
        <f t="shared" si="217"/>
        <v>2172.9499999999998</v>
      </c>
      <c r="CX120" s="31">
        <f t="shared" si="217"/>
        <v>2172.9499999999998</v>
      </c>
      <c r="CY120" s="31">
        <f t="shared" si="217"/>
        <v>2172.9499999999998</v>
      </c>
      <c r="CZ120" s="31">
        <f t="shared" si="217"/>
        <v>2172.9499999999998</v>
      </c>
      <c r="DA120" s="31">
        <f t="shared" si="217"/>
        <v>2172.9499999999998</v>
      </c>
      <c r="DB120" s="31">
        <f t="shared" si="217"/>
        <v>2172.9499999999998</v>
      </c>
      <c r="DC120" s="31">
        <f t="shared" si="217"/>
        <v>2172.9499999999998</v>
      </c>
      <c r="DD120" s="31">
        <f t="shared" si="217"/>
        <v>2172.9499999999998</v>
      </c>
      <c r="DE120" s="31">
        <f t="shared" si="217"/>
        <v>2172.9499999999998</v>
      </c>
      <c r="DF120" s="31">
        <f t="shared" si="217"/>
        <v>2172.9499999999998</v>
      </c>
      <c r="DG120" s="31">
        <f t="shared" si="217"/>
        <v>2172.9499999999998</v>
      </c>
      <c r="DH120" s="31">
        <f t="shared" si="217"/>
        <v>2172.9499999999998</v>
      </c>
      <c r="DI120" s="31">
        <f t="shared" si="217"/>
        <v>2172.9499999999998</v>
      </c>
      <c r="DJ120" s="31">
        <f t="shared" si="217"/>
        <v>2172.9499999999998</v>
      </c>
      <c r="DK120" s="31">
        <f t="shared" si="217"/>
        <v>2172.9499999999998</v>
      </c>
      <c r="DL120" s="31">
        <f t="shared" si="217"/>
        <v>2172.9499999999998</v>
      </c>
      <c r="DM120" s="31">
        <f t="shared" si="217"/>
        <v>2172.9499999999998</v>
      </c>
      <c r="DN120" s="31">
        <f t="shared" si="217"/>
        <v>2172.9499999999998</v>
      </c>
      <c r="DO120" s="31">
        <f t="shared" si="217"/>
        <v>2172.9499999999998</v>
      </c>
      <c r="DP120" s="31">
        <f t="shared" si="217"/>
        <v>2172.9499999999998</v>
      </c>
      <c r="DQ120" s="31">
        <f t="shared" si="217"/>
        <v>2172.9499999999998</v>
      </c>
      <c r="DR120" s="31">
        <f t="shared" si="217"/>
        <v>2172.9499999999998</v>
      </c>
      <c r="DS120" s="31">
        <f t="shared" si="217"/>
        <v>2172.9499999999998</v>
      </c>
      <c r="DT120" s="31">
        <f t="shared" si="217"/>
        <v>2172.9499999999998</v>
      </c>
      <c r="DU120" s="31">
        <f t="shared" si="217"/>
        <v>2172.9499999999998</v>
      </c>
      <c r="DV120" s="31">
        <f t="shared" si="217"/>
        <v>2172.9499999999998</v>
      </c>
      <c r="DW120" s="31">
        <f t="shared" si="217"/>
        <v>2172.9499999999998</v>
      </c>
      <c r="DX120" s="31">
        <f t="shared" si="217"/>
        <v>2172.9499999999998</v>
      </c>
      <c r="DY120" s="31">
        <f t="shared" si="217"/>
        <v>2172.9499999999998</v>
      </c>
      <c r="DZ120" s="31">
        <f t="shared" si="217"/>
        <v>2172.9499999999998</v>
      </c>
      <c r="EA120" s="31">
        <f t="shared" si="217"/>
        <v>2172.9499999999998</v>
      </c>
      <c r="EB120" s="31">
        <f t="shared" ref="EB120:FX120" si="218">EB84*0.25</f>
        <v>2172.9499999999998</v>
      </c>
      <c r="EC120" s="31">
        <f t="shared" si="218"/>
        <v>2172.9499999999998</v>
      </c>
      <c r="ED120" s="31">
        <f t="shared" si="218"/>
        <v>2172.9499999999998</v>
      </c>
      <c r="EE120" s="31">
        <f t="shared" si="218"/>
        <v>2172.9499999999998</v>
      </c>
      <c r="EF120" s="31">
        <f t="shared" si="218"/>
        <v>2172.9499999999998</v>
      </c>
      <c r="EG120" s="31">
        <f t="shared" si="218"/>
        <v>2172.9499999999998</v>
      </c>
      <c r="EH120" s="31">
        <f t="shared" si="218"/>
        <v>2172.9499999999998</v>
      </c>
      <c r="EI120" s="31">
        <f t="shared" si="218"/>
        <v>2172.9499999999998</v>
      </c>
      <c r="EJ120" s="31">
        <f t="shared" si="218"/>
        <v>2172.9499999999998</v>
      </c>
      <c r="EK120" s="31">
        <f t="shared" si="218"/>
        <v>2172.9499999999998</v>
      </c>
      <c r="EL120" s="31">
        <f t="shared" si="218"/>
        <v>2172.9499999999998</v>
      </c>
      <c r="EM120" s="31">
        <f t="shared" si="218"/>
        <v>2172.9499999999998</v>
      </c>
      <c r="EN120" s="31">
        <f t="shared" si="218"/>
        <v>2172.9499999999998</v>
      </c>
      <c r="EO120" s="31">
        <f t="shared" si="218"/>
        <v>2172.9499999999998</v>
      </c>
      <c r="EP120" s="31">
        <f t="shared" si="218"/>
        <v>2172.9499999999998</v>
      </c>
      <c r="EQ120" s="31">
        <f t="shared" si="218"/>
        <v>2172.9499999999998</v>
      </c>
      <c r="ER120" s="31">
        <f t="shared" si="218"/>
        <v>2172.9499999999998</v>
      </c>
      <c r="ES120" s="31">
        <f t="shared" si="218"/>
        <v>2172.9499999999998</v>
      </c>
      <c r="ET120" s="31">
        <f t="shared" si="218"/>
        <v>2172.9499999999998</v>
      </c>
      <c r="EU120" s="31">
        <f t="shared" si="218"/>
        <v>2172.9499999999998</v>
      </c>
      <c r="EV120" s="31">
        <f t="shared" si="218"/>
        <v>2172.9499999999998</v>
      </c>
      <c r="EW120" s="31">
        <f t="shared" si="218"/>
        <v>2172.9499999999998</v>
      </c>
      <c r="EX120" s="31">
        <f t="shared" si="218"/>
        <v>2172.9499999999998</v>
      </c>
      <c r="EY120" s="31">
        <f t="shared" si="218"/>
        <v>2172.9499999999998</v>
      </c>
      <c r="EZ120" s="31">
        <f t="shared" si="218"/>
        <v>2172.9499999999998</v>
      </c>
      <c r="FA120" s="31">
        <f t="shared" si="218"/>
        <v>2172.9499999999998</v>
      </c>
      <c r="FB120" s="31">
        <f t="shared" si="218"/>
        <v>2172.9499999999998</v>
      </c>
      <c r="FC120" s="31">
        <f t="shared" si="218"/>
        <v>2172.9499999999998</v>
      </c>
      <c r="FD120" s="31">
        <f t="shared" si="218"/>
        <v>2172.9499999999998</v>
      </c>
      <c r="FE120" s="31">
        <f t="shared" si="218"/>
        <v>2172.9499999999998</v>
      </c>
      <c r="FF120" s="31">
        <f t="shared" si="218"/>
        <v>2172.9499999999998</v>
      </c>
      <c r="FG120" s="31">
        <f t="shared" si="218"/>
        <v>2172.9499999999998</v>
      </c>
      <c r="FH120" s="31">
        <f t="shared" si="218"/>
        <v>2172.9499999999998</v>
      </c>
      <c r="FI120" s="31">
        <f t="shared" si="218"/>
        <v>2172.9499999999998</v>
      </c>
      <c r="FJ120" s="31">
        <f t="shared" si="218"/>
        <v>2172.9499999999998</v>
      </c>
      <c r="FK120" s="31">
        <f t="shared" si="218"/>
        <v>2172.9499999999998</v>
      </c>
      <c r="FL120" s="31">
        <f t="shared" si="218"/>
        <v>2172.9499999999998</v>
      </c>
      <c r="FM120" s="31">
        <f t="shared" si="218"/>
        <v>2172.9499999999998</v>
      </c>
      <c r="FN120" s="31">
        <f t="shared" si="218"/>
        <v>2172.9499999999998</v>
      </c>
      <c r="FO120" s="31">
        <f t="shared" si="218"/>
        <v>2172.9499999999998</v>
      </c>
      <c r="FP120" s="31">
        <f t="shared" si="218"/>
        <v>2172.9499999999998</v>
      </c>
      <c r="FQ120" s="31">
        <f t="shared" si="218"/>
        <v>2172.9499999999998</v>
      </c>
      <c r="FR120" s="31">
        <f t="shared" si="218"/>
        <v>2172.9499999999998</v>
      </c>
      <c r="FS120" s="31">
        <f t="shared" si="218"/>
        <v>2172.9499999999998</v>
      </c>
      <c r="FT120" s="31">
        <f t="shared" si="218"/>
        <v>2172.9499999999998</v>
      </c>
      <c r="FU120" s="31">
        <f t="shared" si="218"/>
        <v>2172.9499999999998</v>
      </c>
      <c r="FV120" s="31">
        <f t="shared" si="218"/>
        <v>2172.9499999999998</v>
      </c>
      <c r="FW120" s="31">
        <f t="shared" si="218"/>
        <v>2172.9499999999998</v>
      </c>
      <c r="FX120" s="31">
        <f t="shared" si="218"/>
        <v>2172.9499999999998</v>
      </c>
      <c r="FY120" s="14"/>
      <c r="FZ120" s="14"/>
      <c r="GA120" s="2"/>
      <c r="GB120" s="14"/>
      <c r="GC120" s="14"/>
      <c r="GD120" s="14"/>
      <c r="GE120" s="14"/>
      <c r="GF120" s="14"/>
      <c r="GG120" s="2"/>
      <c r="GH120" s="12"/>
      <c r="GI120" s="126"/>
      <c r="GJ120" s="126"/>
      <c r="GK120" s="126"/>
      <c r="GL120" s="126"/>
      <c r="GM120" s="126"/>
      <c r="GN120" s="173"/>
      <c r="GO120" s="173"/>
    </row>
    <row r="121" spans="1:197" s="114" customFormat="1" x14ac:dyDescent="0.35">
      <c r="A121" s="170" t="s">
        <v>728</v>
      </c>
      <c r="B121" s="147" t="s">
        <v>729</v>
      </c>
      <c r="C121" s="192">
        <f>C119*C120</f>
        <v>1923060.7499999998</v>
      </c>
      <c r="D121" s="192">
        <f>D119*D120</f>
        <v>10232421.549999999</v>
      </c>
      <c r="E121" s="192">
        <f t="shared" ref="E121:BO121" si="219">E119*E120</f>
        <v>1820932.0999999999</v>
      </c>
      <c r="F121" s="192">
        <f t="shared" si="219"/>
        <v>6290690.2499999991</v>
      </c>
      <c r="G121" s="192">
        <f t="shared" si="219"/>
        <v>488913.74999999994</v>
      </c>
      <c r="H121" s="192">
        <f t="shared" si="219"/>
        <v>473703.1</v>
      </c>
      <c r="I121" s="192">
        <f t="shared" si="219"/>
        <v>2416320.4</v>
      </c>
      <c r="J121" s="192">
        <f t="shared" si="219"/>
        <v>597561.25</v>
      </c>
      <c r="K121" s="192">
        <f t="shared" si="219"/>
        <v>47804.899999999994</v>
      </c>
      <c r="L121" s="192">
        <f t="shared" si="219"/>
        <v>895255.39999999991</v>
      </c>
      <c r="M121" s="192">
        <f t="shared" si="219"/>
        <v>360709.69999999995</v>
      </c>
      <c r="N121" s="192">
        <f t="shared" si="219"/>
        <v>16620894.549999999</v>
      </c>
      <c r="O121" s="192">
        <f t="shared" si="219"/>
        <v>3946077.1999999997</v>
      </c>
      <c r="P121" s="192">
        <f t="shared" si="219"/>
        <v>132549.94999999998</v>
      </c>
      <c r="Q121" s="192">
        <f t="shared" si="219"/>
        <v>12029451.199999999</v>
      </c>
      <c r="R121" s="192">
        <f t="shared" si="219"/>
        <v>1684036.2499999998</v>
      </c>
      <c r="S121" s="192">
        <f t="shared" si="219"/>
        <v>421552.3</v>
      </c>
      <c r="T121" s="192">
        <f t="shared" si="219"/>
        <v>63015.549999999996</v>
      </c>
      <c r="U121" s="192">
        <f t="shared" si="219"/>
        <v>21729.5</v>
      </c>
      <c r="V121" s="192">
        <f t="shared" si="219"/>
        <v>104301.59999999999</v>
      </c>
      <c r="W121" s="192">
        <f t="shared" si="219"/>
        <v>23902.449999999997</v>
      </c>
      <c r="X121" s="192">
        <f t="shared" si="219"/>
        <v>13037.699999999999</v>
      </c>
      <c r="Y121" s="192">
        <f t="shared" si="219"/>
        <v>330288.39999999997</v>
      </c>
      <c r="Z121" s="192">
        <f t="shared" si="219"/>
        <v>52150.799999999996</v>
      </c>
      <c r="AA121" s="192">
        <f t="shared" si="219"/>
        <v>9139427.6999999993</v>
      </c>
      <c r="AB121" s="192">
        <f t="shared" si="219"/>
        <v>8467986.1499999985</v>
      </c>
      <c r="AC121" s="192">
        <f t="shared" si="219"/>
        <v>297694.14999999997</v>
      </c>
      <c r="AD121" s="192">
        <f t="shared" si="219"/>
        <v>371574.44999999995</v>
      </c>
      <c r="AE121" s="192">
        <f t="shared" si="219"/>
        <v>32594.249999999996</v>
      </c>
      <c r="AF121" s="192">
        <f t="shared" si="219"/>
        <v>60842.599999999991</v>
      </c>
      <c r="AG121" s="192">
        <f t="shared" si="219"/>
        <v>162971.25</v>
      </c>
      <c r="AH121" s="192">
        <f t="shared" si="219"/>
        <v>221640.9</v>
      </c>
      <c r="AI121" s="192">
        <f t="shared" si="219"/>
        <v>91263.9</v>
      </c>
      <c r="AJ121" s="192">
        <f t="shared" si="219"/>
        <v>52150.799999999996</v>
      </c>
      <c r="AK121" s="192">
        <f t="shared" si="219"/>
        <v>54323.749999999993</v>
      </c>
      <c r="AL121" s="192">
        <f t="shared" si="219"/>
        <v>26075.399999999998</v>
      </c>
      <c r="AM121" s="192">
        <f t="shared" si="219"/>
        <v>119512.24999999999</v>
      </c>
      <c r="AN121" s="192">
        <f t="shared" si="219"/>
        <v>95609.799999999988</v>
      </c>
      <c r="AO121" s="192">
        <f t="shared" si="219"/>
        <v>1603637.0999999999</v>
      </c>
      <c r="AP121" s="192">
        <f t="shared" si="219"/>
        <v>25486530.549999997</v>
      </c>
      <c r="AQ121" s="192">
        <f t="shared" si="219"/>
        <v>104301.59999999999</v>
      </c>
      <c r="AR121" s="192">
        <f t="shared" si="219"/>
        <v>17520495.849999998</v>
      </c>
      <c r="AS121" s="192">
        <f t="shared" si="219"/>
        <v>2092550.8499999999</v>
      </c>
      <c r="AT121" s="192">
        <f t="shared" si="219"/>
        <v>782261.99999999988</v>
      </c>
      <c r="AU121" s="192">
        <f t="shared" si="219"/>
        <v>121685.19999999998</v>
      </c>
      <c r="AV121" s="192">
        <f t="shared" si="219"/>
        <v>93436.849999999991</v>
      </c>
      <c r="AW121" s="192">
        <f t="shared" si="219"/>
        <v>91263.9</v>
      </c>
      <c r="AX121" s="192">
        <f t="shared" si="219"/>
        <v>36940.149999999994</v>
      </c>
      <c r="AY121" s="192">
        <f t="shared" si="219"/>
        <v>99955.7</v>
      </c>
      <c r="AZ121" s="192">
        <f t="shared" si="219"/>
        <v>3876542.8</v>
      </c>
      <c r="BA121" s="192">
        <f t="shared" si="219"/>
        <v>3011708.6999999997</v>
      </c>
      <c r="BB121" s="192">
        <f t="shared" si="219"/>
        <v>3378937.2499999995</v>
      </c>
      <c r="BC121" s="192">
        <f t="shared" si="219"/>
        <v>6573173.7499999991</v>
      </c>
      <c r="BD121" s="192">
        <f t="shared" si="219"/>
        <v>945233.24999999988</v>
      </c>
      <c r="BE121" s="192">
        <f t="shared" si="219"/>
        <v>267272.84999999998</v>
      </c>
      <c r="BF121" s="192">
        <f t="shared" si="219"/>
        <v>4976055.5</v>
      </c>
      <c r="BG121" s="192">
        <f t="shared" si="219"/>
        <v>297694.14999999997</v>
      </c>
      <c r="BH121" s="192">
        <f t="shared" si="219"/>
        <v>121685.19999999998</v>
      </c>
      <c r="BI121" s="192">
        <f t="shared" si="219"/>
        <v>115166.34999999999</v>
      </c>
      <c r="BJ121" s="192">
        <f t="shared" si="219"/>
        <v>1447184.7</v>
      </c>
      <c r="BK121" s="192">
        <f t="shared" si="219"/>
        <v>6944748.1999999993</v>
      </c>
      <c r="BL121" s="192">
        <f t="shared" si="219"/>
        <v>21729.5</v>
      </c>
      <c r="BM121" s="192">
        <f t="shared" si="219"/>
        <v>136895.84999999998</v>
      </c>
      <c r="BN121" s="192">
        <f t="shared" si="219"/>
        <v>1149490.5499999998</v>
      </c>
      <c r="BO121" s="192">
        <f t="shared" si="219"/>
        <v>549756.35</v>
      </c>
      <c r="BP121" s="192">
        <f t="shared" ref="BP121:EA121" si="220">BP119*BP120</f>
        <v>49977.85</v>
      </c>
      <c r="BQ121" s="192">
        <f t="shared" si="220"/>
        <v>1538448.5999999999</v>
      </c>
      <c r="BR121" s="192">
        <f t="shared" si="220"/>
        <v>1312461.7999999998</v>
      </c>
      <c r="BS121" s="192">
        <f t="shared" si="220"/>
        <v>325942.5</v>
      </c>
      <c r="BT121" s="192">
        <f t="shared" si="220"/>
        <v>108647.49999999999</v>
      </c>
      <c r="BU121" s="192">
        <f t="shared" si="220"/>
        <v>141241.75</v>
      </c>
      <c r="BV121" s="192">
        <f t="shared" si="220"/>
        <v>401995.74999999994</v>
      </c>
      <c r="BW121" s="192">
        <f t="shared" si="220"/>
        <v>410687.55</v>
      </c>
      <c r="BX121" s="192">
        <f t="shared" si="220"/>
        <v>21729.5</v>
      </c>
      <c r="BY121" s="192">
        <f t="shared" si="220"/>
        <v>199911.4</v>
      </c>
      <c r="BZ121" s="192">
        <f t="shared" si="220"/>
        <v>78226.2</v>
      </c>
      <c r="CA121" s="192">
        <f t="shared" si="220"/>
        <v>54323.749999999993</v>
      </c>
      <c r="CB121" s="192">
        <f t="shared" si="220"/>
        <v>21809899.149999999</v>
      </c>
      <c r="CC121" s="192">
        <f t="shared" si="220"/>
        <v>52150.799999999996</v>
      </c>
      <c r="CD121" s="192">
        <f t="shared" si="220"/>
        <v>10864.75</v>
      </c>
      <c r="CE121" s="192">
        <f t="shared" si="220"/>
        <v>82572.099999999991</v>
      </c>
      <c r="CF121" s="192">
        <f t="shared" si="220"/>
        <v>30421.299999999996</v>
      </c>
      <c r="CG121" s="192">
        <f t="shared" si="220"/>
        <v>65188.499999999993</v>
      </c>
      <c r="CH121" s="192">
        <f t="shared" si="220"/>
        <v>32594.249999999996</v>
      </c>
      <c r="CI121" s="192">
        <f t="shared" si="220"/>
        <v>273791.69999999995</v>
      </c>
      <c r="CJ121" s="192">
        <f t="shared" si="220"/>
        <v>356363.8</v>
      </c>
      <c r="CK121" s="192">
        <f t="shared" si="220"/>
        <v>1629712.4999999998</v>
      </c>
      <c r="CL121" s="192">
        <f t="shared" si="220"/>
        <v>386785.1</v>
      </c>
      <c r="CM121" s="192">
        <f t="shared" si="220"/>
        <v>247716.3</v>
      </c>
      <c r="CN121" s="192">
        <f t="shared" si="220"/>
        <v>6629670.4499999993</v>
      </c>
      <c r="CO121" s="192">
        <f t="shared" si="220"/>
        <v>4491487.6499999994</v>
      </c>
      <c r="CP121" s="192">
        <f t="shared" si="220"/>
        <v>221640.9</v>
      </c>
      <c r="CQ121" s="192">
        <f t="shared" si="220"/>
        <v>354190.85</v>
      </c>
      <c r="CR121" s="192">
        <f t="shared" si="220"/>
        <v>106474.54999999999</v>
      </c>
      <c r="CS121" s="192">
        <f t="shared" si="220"/>
        <v>108647.49999999999</v>
      </c>
      <c r="CT121" s="192">
        <f t="shared" si="220"/>
        <v>54323.749999999993</v>
      </c>
      <c r="CU121" s="192">
        <f t="shared" si="220"/>
        <v>76053.25</v>
      </c>
      <c r="CV121" s="192">
        <f t="shared" si="220"/>
        <v>6518.8499999999995</v>
      </c>
      <c r="CW121" s="192">
        <f t="shared" si="220"/>
        <v>121685.19999999998</v>
      </c>
      <c r="CX121" s="192">
        <f t="shared" si="220"/>
        <v>262926.94999999995</v>
      </c>
      <c r="CY121" s="192">
        <f t="shared" si="220"/>
        <v>13037.699999999999</v>
      </c>
      <c r="CZ121" s="192">
        <f t="shared" si="220"/>
        <v>721419.39999999991</v>
      </c>
      <c r="DA121" s="192">
        <f t="shared" si="220"/>
        <v>76053.25</v>
      </c>
      <c r="DB121" s="192">
        <f t="shared" si="220"/>
        <v>119512.24999999999</v>
      </c>
      <c r="DC121" s="192">
        <f t="shared" si="220"/>
        <v>67361.45</v>
      </c>
      <c r="DD121" s="192">
        <f t="shared" si="220"/>
        <v>56496.7</v>
      </c>
      <c r="DE121" s="192">
        <f t="shared" si="220"/>
        <v>104301.59999999999</v>
      </c>
      <c r="DF121" s="192">
        <f t="shared" si="220"/>
        <v>7416278.3499999996</v>
      </c>
      <c r="DG121" s="192">
        <f t="shared" si="220"/>
        <v>39113.1</v>
      </c>
      <c r="DH121" s="192">
        <f t="shared" si="220"/>
        <v>732284.14999999991</v>
      </c>
      <c r="DI121" s="192">
        <f t="shared" si="220"/>
        <v>895255.39999999991</v>
      </c>
      <c r="DJ121" s="192">
        <f t="shared" si="220"/>
        <v>199911.4</v>
      </c>
      <c r="DK121" s="192">
        <f t="shared" si="220"/>
        <v>158625.34999999998</v>
      </c>
      <c r="DL121" s="192">
        <f t="shared" si="220"/>
        <v>2292462.25</v>
      </c>
      <c r="DM121" s="192">
        <f t="shared" si="220"/>
        <v>104301.59999999999</v>
      </c>
      <c r="DN121" s="192">
        <f t="shared" si="220"/>
        <v>406341.64999999997</v>
      </c>
      <c r="DO121" s="192">
        <f t="shared" si="220"/>
        <v>975654.54999999993</v>
      </c>
      <c r="DP121" s="192">
        <f t="shared" si="220"/>
        <v>86918</v>
      </c>
      <c r="DQ121" s="192">
        <f t="shared" si="220"/>
        <v>230332.69999999998</v>
      </c>
      <c r="DR121" s="192">
        <f t="shared" si="220"/>
        <v>580177.64999999991</v>
      </c>
      <c r="DS121" s="192">
        <f t="shared" si="220"/>
        <v>249889.24999999997</v>
      </c>
      <c r="DT121" s="192">
        <f t="shared" si="220"/>
        <v>47804.899999999994</v>
      </c>
      <c r="DU121" s="192">
        <f t="shared" si="220"/>
        <v>99955.7</v>
      </c>
      <c r="DV121" s="192">
        <f t="shared" si="220"/>
        <v>63015.549999999996</v>
      </c>
      <c r="DW121" s="192">
        <f t="shared" si="220"/>
        <v>73880.299999999988</v>
      </c>
      <c r="DX121" s="192">
        <f t="shared" si="220"/>
        <v>60842.599999999991</v>
      </c>
      <c r="DY121" s="192">
        <f t="shared" si="220"/>
        <v>93436.849999999991</v>
      </c>
      <c r="DZ121" s="192">
        <f t="shared" si="220"/>
        <v>197738.44999999998</v>
      </c>
      <c r="EA121" s="192">
        <f t="shared" si="220"/>
        <v>184700.74999999997</v>
      </c>
      <c r="EB121" s="192">
        <f t="shared" ref="EB121:FX121" si="221">EB119*EB120</f>
        <v>204257.3</v>
      </c>
      <c r="EC121" s="192">
        <f t="shared" si="221"/>
        <v>104301.59999999999</v>
      </c>
      <c r="ED121" s="192">
        <f t="shared" si="221"/>
        <v>491086.69999999995</v>
      </c>
      <c r="EE121" s="192">
        <f t="shared" si="221"/>
        <v>76053.25</v>
      </c>
      <c r="EF121" s="192">
        <f t="shared" si="221"/>
        <v>584523.54999999993</v>
      </c>
      <c r="EG121" s="192">
        <f t="shared" si="221"/>
        <v>78226.2</v>
      </c>
      <c r="EH121" s="192">
        <f t="shared" si="221"/>
        <v>80399.149999999994</v>
      </c>
      <c r="EI121" s="192">
        <f t="shared" si="221"/>
        <v>4693572</v>
      </c>
      <c r="EJ121" s="192">
        <f t="shared" si="221"/>
        <v>3754857.5999999996</v>
      </c>
      <c r="EK121" s="192">
        <f t="shared" si="221"/>
        <v>221640.9</v>
      </c>
      <c r="EL121" s="192">
        <f t="shared" si="221"/>
        <v>189046.65</v>
      </c>
      <c r="EM121" s="192">
        <f t="shared" si="221"/>
        <v>102128.65</v>
      </c>
      <c r="EN121" s="192">
        <f t="shared" si="221"/>
        <v>362882.64999999997</v>
      </c>
      <c r="EO121" s="192">
        <f t="shared" si="221"/>
        <v>65188.499999999993</v>
      </c>
      <c r="EP121" s="192">
        <f t="shared" si="221"/>
        <v>106474.54999999999</v>
      </c>
      <c r="EQ121" s="192">
        <f t="shared" si="221"/>
        <v>834412.79999999993</v>
      </c>
      <c r="ER121" s="192">
        <f t="shared" si="221"/>
        <v>86918</v>
      </c>
      <c r="ES121" s="192">
        <f t="shared" si="221"/>
        <v>34767.199999999997</v>
      </c>
      <c r="ET121" s="192">
        <f t="shared" si="221"/>
        <v>49977.85</v>
      </c>
      <c r="EU121" s="192">
        <f t="shared" si="221"/>
        <v>186873.69999999998</v>
      </c>
      <c r="EV121" s="192">
        <f t="shared" si="221"/>
        <v>34767.199999999997</v>
      </c>
      <c r="EW121" s="192">
        <f t="shared" si="221"/>
        <v>173836</v>
      </c>
      <c r="EX121" s="192">
        <f t="shared" si="221"/>
        <v>58669.649999999994</v>
      </c>
      <c r="EY121" s="192">
        <f t="shared" si="221"/>
        <v>293348.25</v>
      </c>
      <c r="EZ121" s="192">
        <f t="shared" si="221"/>
        <v>49977.85</v>
      </c>
      <c r="FA121" s="192">
        <f t="shared" si="221"/>
        <v>1003902.8999999999</v>
      </c>
      <c r="FB121" s="192">
        <f t="shared" si="221"/>
        <v>102128.65</v>
      </c>
      <c r="FC121" s="192">
        <f t="shared" si="221"/>
        <v>460665.39999999997</v>
      </c>
      <c r="FD121" s="192">
        <f t="shared" si="221"/>
        <v>184700.74999999997</v>
      </c>
      <c r="FE121" s="192">
        <f t="shared" si="221"/>
        <v>32594.249999999996</v>
      </c>
      <c r="FF121" s="192">
        <f t="shared" si="221"/>
        <v>69534.399999999994</v>
      </c>
      <c r="FG121" s="192">
        <f t="shared" si="221"/>
        <v>41286.049999999996</v>
      </c>
      <c r="FH121" s="192">
        <f t="shared" si="221"/>
        <v>32594.249999999996</v>
      </c>
      <c r="FI121" s="192">
        <f t="shared" si="221"/>
        <v>569312.89999999991</v>
      </c>
      <c r="FJ121" s="192">
        <f t="shared" si="221"/>
        <v>465011.3</v>
      </c>
      <c r="FK121" s="192">
        <f t="shared" si="221"/>
        <v>534545.69999999995</v>
      </c>
      <c r="FL121" s="192">
        <f t="shared" si="221"/>
        <v>1957827.9499999997</v>
      </c>
      <c r="FM121" s="192">
        <f t="shared" si="221"/>
        <v>1136452.8499999999</v>
      </c>
      <c r="FN121" s="192">
        <f t="shared" si="221"/>
        <v>6777431.0499999998</v>
      </c>
      <c r="FO121" s="192">
        <f t="shared" si="221"/>
        <v>317250.69999999995</v>
      </c>
      <c r="FP121" s="192">
        <f t="shared" si="221"/>
        <v>660576.79999999993</v>
      </c>
      <c r="FQ121" s="192">
        <f t="shared" si="221"/>
        <v>262926.94999999995</v>
      </c>
      <c r="FR121" s="192">
        <f t="shared" si="221"/>
        <v>63015.549999999996</v>
      </c>
      <c r="FS121" s="192">
        <f t="shared" si="221"/>
        <v>45631.95</v>
      </c>
      <c r="FT121" s="192">
        <f t="shared" si="221"/>
        <v>15210.649999999998</v>
      </c>
      <c r="FU121" s="192">
        <f t="shared" si="221"/>
        <v>315077.75</v>
      </c>
      <c r="FV121" s="192">
        <f t="shared" si="221"/>
        <v>234678.59999999998</v>
      </c>
      <c r="FW121" s="192">
        <f t="shared" si="221"/>
        <v>32594.249999999996</v>
      </c>
      <c r="FX121" s="192">
        <f t="shared" si="221"/>
        <v>6518.8499999999995</v>
      </c>
      <c r="FY121" s="14"/>
      <c r="FZ121" s="2">
        <f>SUM(C121:FX121)</f>
        <v>248672397.99999994</v>
      </c>
      <c r="GA121" s="62">
        <v>248672397.99999994</v>
      </c>
      <c r="GB121" s="2">
        <f>FZ121-GA121</f>
        <v>0</v>
      </c>
      <c r="GC121" s="14"/>
      <c r="GD121" s="14"/>
      <c r="GE121" s="14"/>
      <c r="GF121" s="14"/>
      <c r="GG121" s="2"/>
      <c r="GH121" s="12"/>
      <c r="GI121" s="126"/>
      <c r="GJ121" s="126"/>
      <c r="GK121" s="126"/>
      <c r="GL121" s="126"/>
      <c r="GM121" s="126"/>
      <c r="GN121" s="173"/>
      <c r="GO121" s="173"/>
    </row>
    <row r="122" spans="1:197" s="114" customFormat="1" x14ac:dyDescent="0.35">
      <c r="A122" s="112"/>
      <c r="B122" s="113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4"/>
      <c r="FZ122" s="14"/>
      <c r="GA122" s="2"/>
      <c r="GB122" s="14"/>
      <c r="GC122" s="14"/>
      <c r="GD122" s="14"/>
      <c r="GE122" s="14"/>
      <c r="GF122" s="14"/>
      <c r="GG122" s="2"/>
      <c r="GH122" s="12"/>
      <c r="GI122" s="126"/>
      <c r="GJ122" s="126"/>
      <c r="GK122" s="126"/>
      <c r="GL122" s="126"/>
      <c r="GM122" s="126"/>
      <c r="GN122" s="173"/>
      <c r="GO122" s="173"/>
    </row>
    <row r="123" spans="1:197" s="114" customFormat="1" x14ac:dyDescent="0.35">
      <c r="A123" s="112"/>
      <c r="B123" s="147" t="s">
        <v>738</v>
      </c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2"/>
      <c r="FX123" s="12"/>
      <c r="FY123" s="14"/>
      <c r="FZ123" s="14"/>
      <c r="GA123" s="2"/>
      <c r="GB123" s="14"/>
      <c r="GC123" s="14"/>
      <c r="GD123" s="14"/>
      <c r="GE123" s="14"/>
      <c r="GF123" s="14"/>
      <c r="GG123" s="2"/>
      <c r="GH123" s="12"/>
      <c r="GI123" s="126"/>
      <c r="GJ123" s="126"/>
      <c r="GK123" s="126"/>
      <c r="GL123" s="126"/>
      <c r="GM123" s="126"/>
      <c r="GN123" s="173"/>
      <c r="GO123" s="173"/>
    </row>
    <row r="124" spans="1:197" s="114" customFormat="1" x14ac:dyDescent="0.35">
      <c r="A124" s="112" t="s">
        <v>731</v>
      </c>
      <c r="B124" s="113" t="s">
        <v>734</v>
      </c>
      <c r="C124" s="12">
        <f t="shared" ref="C124:AH124" si="222">C72</f>
        <v>6384.5</v>
      </c>
      <c r="D124" s="12">
        <f t="shared" si="222"/>
        <v>37733</v>
      </c>
      <c r="E124" s="12">
        <f t="shared" si="222"/>
        <v>5620.8</v>
      </c>
      <c r="F124" s="12">
        <f t="shared" si="222"/>
        <v>22394.6</v>
      </c>
      <c r="G124" s="12">
        <f t="shared" si="222"/>
        <v>1844</v>
      </c>
      <c r="H124" s="12">
        <f t="shared" si="222"/>
        <v>1095.5</v>
      </c>
      <c r="I124" s="12">
        <f t="shared" si="222"/>
        <v>7935</v>
      </c>
      <c r="J124" s="12">
        <f t="shared" si="222"/>
        <v>2040.6</v>
      </c>
      <c r="K124" s="12">
        <f t="shared" si="222"/>
        <v>251.7</v>
      </c>
      <c r="L124" s="12">
        <f t="shared" si="222"/>
        <v>2111.5</v>
      </c>
      <c r="M124" s="12">
        <f t="shared" si="222"/>
        <v>909.1</v>
      </c>
      <c r="N124" s="12">
        <f t="shared" si="222"/>
        <v>50169.9</v>
      </c>
      <c r="O124" s="12">
        <f t="shared" si="222"/>
        <v>12674.8</v>
      </c>
      <c r="P124" s="12">
        <f t="shared" si="222"/>
        <v>315.3</v>
      </c>
      <c r="Q124" s="12">
        <f t="shared" si="222"/>
        <v>39308.6</v>
      </c>
      <c r="R124" s="12">
        <f t="shared" si="222"/>
        <v>481.8</v>
      </c>
      <c r="S124" s="12">
        <f t="shared" si="222"/>
        <v>1573.5</v>
      </c>
      <c r="T124" s="12">
        <f t="shared" si="222"/>
        <v>161.1</v>
      </c>
      <c r="U124" s="12">
        <f t="shared" si="222"/>
        <v>60</v>
      </c>
      <c r="V124" s="12">
        <f t="shared" si="222"/>
        <v>256.39999999999998</v>
      </c>
      <c r="W124" s="12">
        <f t="shared" si="222"/>
        <v>59</v>
      </c>
      <c r="X124" s="12">
        <f t="shared" si="222"/>
        <v>60</v>
      </c>
      <c r="Y124" s="12">
        <f t="shared" si="222"/>
        <v>421.3</v>
      </c>
      <c r="Z124" s="12">
        <f t="shared" si="222"/>
        <v>231.1</v>
      </c>
      <c r="AA124" s="12">
        <f t="shared" si="222"/>
        <v>30476.1</v>
      </c>
      <c r="AB124" s="12">
        <f t="shared" si="222"/>
        <v>26850.7</v>
      </c>
      <c r="AC124" s="12">
        <f t="shared" si="222"/>
        <v>892.9</v>
      </c>
      <c r="AD124" s="12">
        <f t="shared" si="222"/>
        <v>1435.1</v>
      </c>
      <c r="AE124" s="12">
        <f t="shared" si="222"/>
        <v>97</v>
      </c>
      <c r="AF124" s="12">
        <f t="shared" si="222"/>
        <v>165.8</v>
      </c>
      <c r="AG124" s="12">
        <f t="shared" si="222"/>
        <v>593.4</v>
      </c>
      <c r="AH124" s="12">
        <f t="shared" si="222"/>
        <v>945.4</v>
      </c>
      <c r="AI124" s="12">
        <f t="shared" ref="AI124:BN124" si="223">AI72</f>
        <v>383</v>
      </c>
      <c r="AJ124" s="12">
        <f t="shared" si="223"/>
        <v>181.5</v>
      </c>
      <c r="AK124" s="12">
        <f t="shared" si="223"/>
        <v>162.80000000000001</v>
      </c>
      <c r="AL124" s="12">
        <f t="shared" si="223"/>
        <v>288.5</v>
      </c>
      <c r="AM124" s="12">
        <f t="shared" si="223"/>
        <v>340</v>
      </c>
      <c r="AN124" s="12">
        <f t="shared" si="223"/>
        <v>291.5</v>
      </c>
      <c r="AO124" s="12">
        <f t="shared" si="223"/>
        <v>3954.7</v>
      </c>
      <c r="AP124" s="12">
        <f t="shared" si="223"/>
        <v>83959.6</v>
      </c>
      <c r="AQ124" s="12">
        <f t="shared" si="223"/>
        <v>251</v>
      </c>
      <c r="AR124" s="12">
        <f t="shared" si="223"/>
        <v>60303.9</v>
      </c>
      <c r="AS124" s="12">
        <f t="shared" si="223"/>
        <v>6422.3</v>
      </c>
      <c r="AT124" s="12">
        <f t="shared" si="223"/>
        <v>2360.1999999999998</v>
      </c>
      <c r="AU124" s="12">
        <f t="shared" si="223"/>
        <v>271</v>
      </c>
      <c r="AV124" s="12">
        <f t="shared" si="223"/>
        <v>305.39999999999998</v>
      </c>
      <c r="AW124" s="12">
        <f t="shared" si="223"/>
        <v>255</v>
      </c>
      <c r="AX124" s="12">
        <f t="shared" si="223"/>
        <v>81</v>
      </c>
      <c r="AY124" s="12">
        <f t="shared" si="223"/>
        <v>402</v>
      </c>
      <c r="AZ124" s="12">
        <f t="shared" si="223"/>
        <v>12006.9</v>
      </c>
      <c r="BA124" s="12">
        <f t="shared" si="223"/>
        <v>8874.5</v>
      </c>
      <c r="BB124" s="12">
        <f t="shared" si="223"/>
        <v>7477.2</v>
      </c>
      <c r="BC124" s="12">
        <f t="shared" si="223"/>
        <v>24166.1</v>
      </c>
      <c r="BD124" s="12">
        <f t="shared" si="223"/>
        <v>3633.5</v>
      </c>
      <c r="BE124" s="12">
        <f t="shared" si="223"/>
        <v>1174.5</v>
      </c>
      <c r="BF124" s="12">
        <f t="shared" si="223"/>
        <v>24386.3</v>
      </c>
      <c r="BG124" s="12">
        <f t="shared" si="223"/>
        <v>920.6</v>
      </c>
      <c r="BH124" s="12">
        <f t="shared" si="223"/>
        <v>542.79999999999995</v>
      </c>
      <c r="BI124" s="12">
        <f t="shared" si="223"/>
        <v>257.3</v>
      </c>
      <c r="BJ124" s="12">
        <f t="shared" si="223"/>
        <v>6297.4</v>
      </c>
      <c r="BK124" s="12">
        <f t="shared" si="223"/>
        <v>21864.7</v>
      </c>
      <c r="BL124" s="12">
        <f t="shared" si="223"/>
        <v>69.5</v>
      </c>
      <c r="BM124" s="12">
        <f t="shared" si="223"/>
        <v>340.8</v>
      </c>
      <c r="BN124" s="12">
        <f t="shared" si="223"/>
        <v>3062.6</v>
      </c>
      <c r="BO124" s="12">
        <f t="shared" ref="BO124:CT124" si="224">BO72</f>
        <v>1232.5999999999999</v>
      </c>
      <c r="BP124" s="12">
        <f t="shared" si="224"/>
        <v>152</v>
      </c>
      <c r="BQ124" s="12">
        <f t="shared" si="224"/>
        <v>5869.6</v>
      </c>
      <c r="BR124" s="12">
        <f t="shared" si="224"/>
        <v>4488.3999999999996</v>
      </c>
      <c r="BS124" s="12">
        <f t="shared" si="224"/>
        <v>1158.0999999999999</v>
      </c>
      <c r="BT124" s="12">
        <f t="shared" si="224"/>
        <v>362.5</v>
      </c>
      <c r="BU124" s="12">
        <f t="shared" si="224"/>
        <v>392.6</v>
      </c>
      <c r="BV124" s="12">
        <f t="shared" si="224"/>
        <v>1245.3</v>
      </c>
      <c r="BW124" s="12">
        <f t="shared" si="224"/>
        <v>2017.5</v>
      </c>
      <c r="BX124" s="12">
        <f t="shared" si="224"/>
        <v>65.900000000000006</v>
      </c>
      <c r="BY124" s="12">
        <f t="shared" si="224"/>
        <v>421.9</v>
      </c>
      <c r="BZ124" s="12">
        <f t="shared" si="224"/>
        <v>228</v>
      </c>
      <c r="CA124" s="12">
        <f t="shared" si="224"/>
        <v>144.5</v>
      </c>
      <c r="CB124" s="12">
        <f t="shared" si="224"/>
        <v>72061.600000000006</v>
      </c>
      <c r="CC124" s="12">
        <f t="shared" si="224"/>
        <v>189.3</v>
      </c>
      <c r="CD124" s="12">
        <f t="shared" si="224"/>
        <v>60</v>
      </c>
      <c r="CE124" s="12">
        <f t="shared" si="224"/>
        <v>158.30000000000001</v>
      </c>
      <c r="CF124" s="12">
        <f t="shared" si="224"/>
        <v>105.3</v>
      </c>
      <c r="CG124" s="12">
        <f t="shared" si="224"/>
        <v>197.6</v>
      </c>
      <c r="CH124" s="12">
        <f t="shared" si="224"/>
        <v>95.1</v>
      </c>
      <c r="CI124" s="12">
        <f t="shared" si="224"/>
        <v>687.9</v>
      </c>
      <c r="CJ124" s="12">
        <f t="shared" si="224"/>
        <v>862.8</v>
      </c>
      <c r="CK124" s="12">
        <f t="shared" si="224"/>
        <v>4856.1000000000004</v>
      </c>
      <c r="CL124" s="12">
        <f t="shared" si="224"/>
        <v>1207.5999999999999</v>
      </c>
      <c r="CM124" s="12">
        <f t="shared" si="224"/>
        <v>684.5</v>
      </c>
      <c r="CN124" s="12">
        <f t="shared" si="224"/>
        <v>30547.3</v>
      </c>
      <c r="CO124" s="12">
        <f t="shared" si="224"/>
        <v>14217.5</v>
      </c>
      <c r="CP124" s="12">
        <f t="shared" si="224"/>
        <v>912.3</v>
      </c>
      <c r="CQ124" s="12">
        <f t="shared" si="224"/>
        <v>766.8</v>
      </c>
      <c r="CR124" s="12">
        <f t="shared" si="224"/>
        <v>215.8</v>
      </c>
      <c r="CS124" s="12">
        <f t="shared" si="224"/>
        <v>278.39999999999998</v>
      </c>
      <c r="CT124" s="12">
        <f t="shared" si="224"/>
        <v>113.5</v>
      </c>
      <c r="CU124" s="12">
        <f t="shared" ref="CU124:DZ124" si="225">CU72</f>
        <v>69</v>
      </c>
      <c r="CV124" s="12">
        <f t="shared" si="225"/>
        <v>60</v>
      </c>
      <c r="CW124" s="12">
        <f t="shared" si="225"/>
        <v>198.7</v>
      </c>
      <c r="CX124" s="12">
        <f t="shared" si="225"/>
        <v>461.4</v>
      </c>
      <c r="CY124" s="12">
        <f t="shared" si="225"/>
        <v>60</v>
      </c>
      <c r="CZ124" s="12">
        <f t="shared" si="225"/>
        <v>1786.5</v>
      </c>
      <c r="DA124" s="12">
        <f t="shared" si="225"/>
        <v>203.5</v>
      </c>
      <c r="DB124" s="12">
        <f t="shared" si="225"/>
        <v>315.8</v>
      </c>
      <c r="DC124" s="12">
        <f t="shared" si="225"/>
        <v>193</v>
      </c>
      <c r="DD124" s="12">
        <f t="shared" si="225"/>
        <v>174.5</v>
      </c>
      <c r="DE124" s="12">
        <f t="shared" si="225"/>
        <v>284.8</v>
      </c>
      <c r="DF124" s="12">
        <f t="shared" si="225"/>
        <v>20529.7</v>
      </c>
      <c r="DG124" s="12">
        <f t="shared" si="225"/>
        <v>93.5</v>
      </c>
      <c r="DH124" s="12">
        <f t="shared" si="225"/>
        <v>1770.5</v>
      </c>
      <c r="DI124" s="12">
        <f t="shared" si="225"/>
        <v>2414.4</v>
      </c>
      <c r="DJ124" s="12">
        <f t="shared" si="225"/>
        <v>613.1</v>
      </c>
      <c r="DK124" s="12">
        <f t="shared" si="225"/>
        <v>477.7</v>
      </c>
      <c r="DL124" s="12">
        <f t="shared" si="225"/>
        <v>5676</v>
      </c>
      <c r="DM124" s="12">
        <f t="shared" si="225"/>
        <v>235</v>
      </c>
      <c r="DN124" s="12">
        <f t="shared" si="225"/>
        <v>1294.5</v>
      </c>
      <c r="DO124" s="12">
        <f t="shared" si="225"/>
        <v>3290</v>
      </c>
      <c r="DP124" s="12">
        <f t="shared" si="225"/>
        <v>199.1</v>
      </c>
      <c r="DQ124" s="12">
        <f t="shared" si="225"/>
        <v>887</v>
      </c>
      <c r="DR124" s="12">
        <f t="shared" si="225"/>
        <v>1305.5</v>
      </c>
      <c r="DS124" s="12">
        <f t="shared" si="225"/>
        <v>580</v>
      </c>
      <c r="DT124" s="12">
        <f t="shared" si="225"/>
        <v>176.5</v>
      </c>
      <c r="DU124" s="12">
        <f t="shared" si="225"/>
        <v>347.7</v>
      </c>
      <c r="DV124" s="12">
        <f t="shared" si="225"/>
        <v>205.8</v>
      </c>
      <c r="DW124" s="12">
        <f t="shared" si="225"/>
        <v>297.39999999999998</v>
      </c>
      <c r="DX124" s="12">
        <f t="shared" si="225"/>
        <v>168</v>
      </c>
      <c r="DY124" s="12">
        <f t="shared" si="225"/>
        <v>293.10000000000002</v>
      </c>
      <c r="DZ124" s="12">
        <f t="shared" si="225"/>
        <v>661.3</v>
      </c>
      <c r="EA124" s="12">
        <f t="shared" ref="EA124:FF124" si="226">EA72</f>
        <v>526.9</v>
      </c>
      <c r="EB124" s="12">
        <f t="shared" si="226"/>
        <v>522.5</v>
      </c>
      <c r="EC124" s="12">
        <f t="shared" si="226"/>
        <v>278.60000000000002</v>
      </c>
      <c r="ED124" s="12">
        <f t="shared" si="226"/>
        <v>1549</v>
      </c>
      <c r="EE124" s="12">
        <f t="shared" si="226"/>
        <v>191.6</v>
      </c>
      <c r="EF124" s="12">
        <f t="shared" si="226"/>
        <v>1323.8</v>
      </c>
      <c r="EG124" s="12">
        <f t="shared" si="226"/>
        <v>253.5</v>
      </c>
      <c r="EH124" s="12">
        <f t="shared" si="226"/>
        <v>247.4</v>
      </c>
      <c r="EI124" s="12">
        <f t="shared" si="226"/>
        <v>13726.9</v>
      </c>
      <c r="EJ124" s="12">
        <f t="shared" si="226"/>
        <v>9921.6</v>
      </c>
      <c r="EK124" s="12">
        <f t="shared" si="226"/>
        <v>665.6</v>
      </c>
      <c r="EL124" s="12">
        <f t="shared" si="226"/>
        <v>457.3</v>
      </c>
      <c r="EM124" s="12">
        <f t="shared" si="226"/>
        <v>371.1</v>
      </c>
      <c r="EN124" s="12">
        <f t="shared" si="226"/>
        <v>888.6</v>
      </c>
      <c r="EO124" s="12">
        <f t="shared" si="226"/>
        <v>299.5</v>
      </c>
      <c r="EP124" s="12">
        <f t="shared" si="226"/>
        <v>428.5</v>
      </c>
      <c r="EQ124" s="12">
        <f t="shared" si="226"/>
        <v>2594.8000000000002</v>
      </c>
      <c r="ER124" s="12">
        <f t="shared" si="226"/>
        <v>307.60000000000002</v>
      </c>
      <c r="ES124" s="12">
        <f t="shared" si="226"/>
        <v>163</v>
      </c>
      <c r="ET124" s="12">
        <f t="shared" si="226"/>
        <v>197.5</v>
      </c>
      <c r="EU124" s="12">
        <f t="shared" si="226"/>
        <v>573.5</v>
      </c>
      <c r="EV124" s="12">
        <f t="shared" si="226"/>
        <v>72.3</v>
      </c>
      <c r="EW124" s="12">
        <f t="shared" si="226"/>
        <v>804.4</v>
      </c>
      <c r="EX124" s="12">
        <f t="shared" si="226"/>
        <v>173.5</v>
      </c>
      <c r="EY124" s="12">
        <f t="shared" si="226"/>
        <v>205.5</v>
      </c>
      <c r="EZ124" s="12">
        <f t="shared" si="226"/>
        <v>129.30000000000001</v>
      </c>
      <c r="FA124" s="12">
        <f t="shared" si="226"/>
        <v>3358.5</v>
      </c>
      <c r="FB124" s="12">
        <f t="shared" si="226"/>
        <v>276.10000000000002</v>
      </c>
      <c r="FC124" s="12">
        <f t="shared" si="226"/>
        <v>1771.7</v>
      </c>
      <c r="FD124" s="12">
        <f t="shared" si="226"/>
        <v>402</v>
      </c>
      <c r="FE124" s="12">
        <f t="shared" si="226"/>
        <v>77.3</v>
      </c>
      <c r="FF124" s="12">
        <f t="shared" si="226"/>
        <v>181</v>
      </c>
      <c r="FG124" s="12">
        <f t="shared" ref="FG124:FX124" si="227">FG72</f>
        <v>119.8</v>
      </c>
      <c r="FH124" s="12">
        <f t="shared" si="227"/>
        <v>70</v>
      </c>
      <c r="FI124" s="12">
        <f t="shared" si="227"/>
        <v>1681.9</v>
      </c>
      <c r="FJ124" s="12">
        <f t="shared" si="227"/>
        <v>2016.5</v>
      </c>
      <c r="FK124" s="12">
        <f t="shared" si="227"/>
        <v>2527.9</v>
      </c>
      <c r="FL124" s="12">
        <f t="shared" si="227"/>
        <v>8538.5</v>
      </c>
      <c r="FM124" s="12">
        <f t="shared" si="227"/>
        <v>3981.5</v>
      </c>
      <c r="FN124" s="12">
        <f t="shared" si="227"/>
        <v>22422.3</v>
      </c>
      <c r="FO124" s="12">
        <f t="shared" si="227"/>
        <v>1117.2</v>
      </c>
      <c r="FP124" s="12">
        <f t="shared" si="227"/>
        <v>2341.5</v>
      </c>
      <c r="FQ124" s="12">
        <f t="shared" si="227"/>
        <v>982.5</v>
      </c>
      <c r="FR124" s="12">
        <f t="shared" si="227"/>
        <v>165.4</v>
      </c>
      <c r="FS124" s="12">
        <f t="shared" si="227"/>
        <v>164.6</v>
      </c>
      <c r="FT124" s="12">
        <f t="shared" si="227"/>
        <v>60</v>
      </c>
      <c r="FU124" s="12">
        <f t="shared" si="227"/>
        <v>784.3</v>
      </c>
      <c r="FV124" s="12">
        <f t="shared" si="227"/>
        <v>692</v>
      </c>
      <c r="FW124" s="12">
        <f t="shared" si="227"/>
        <v>141.30000000000001</v>
      </c>
      <c r="FX124" s="12">
        <f t="shared" si="227"/>
        <v>64.5</v>
      </c>
      <c r="FY124" s="14"/>
      <c r="FZ124" s="14"/>
      <c r="GA124" s="2"/>
      <c r="GB124" s="14"/>
      <c r="GC124" s="14"/>
      <c r="GD124" s="14"/>
      <c r="GE124" s="14"/>
      <c r="GF124" s="14"/>
      <c r="GG124" s="2"/>
      <c r="GH124" s="12"/>
      <c r="GI124" s="126"/>
      <c r="GJ124" s="126"/>
      <c r="GK124" s="126"/>
      <c r="GL124" s="126"/>
      <c r="GM124" s="126"/>
      <c r="GN124" s="173"/>
      <c r="GO124" s="173"/>
    </row>
    <row r="125" spans="1:197" s="114" customFormat="1" x14ac:dyDescent="0.35">
      <c r="A125" s="112" t="s">
        <v>732</v>
      </c>
      <c r="B125" s="113" t="s">
        <v>736</v>
      </c>
      <c r="C125" s="185">
        <v>1.24</v>
      </c>
      <c r="D125" s="185">
        <v>1.2330000000000001</v>
      </c>
      <c r="E125" s="185">
        <v>1.238</v>
      </c>
      <c r="F125" s="185">
        <v>1.212</v>
      </c>
      <c r="G125" s="185">
        <v>1.2010000000000001</v>
      </c>
      <c r="H125" s="185">
        <v>1.18</v>
      </c>
      <c r="I125" s="185">
        <v>1.2370000000000001</v>
      </c>
      <c r="J125" s="185">
        <v>1.052</v>
      </c>
      <c r="K125" s="185">
        <v>1.054</v>
      </c>
      <c r="L125" s="185">
        <v>1.256</v>
      </c>
      <c r="M125" s="185">
        <v>1.2490000000000001</v>
      </c>
      <c r="N125" s="185">
        <v>1.2370000000000001</v>
      </c>
      <c r="O125" s="185">
        <v>1.2470000000000001</v>
      </c>
      <c r="P125" s="185">
        <v>1.1679999999999999</v>
      </c>
      <c r="Q125" s="185">
        <v>1.246</v>
      </c>
      <c r="R125" s="185">
        <v>1.1950000000000001</v>
      </c>
      <c r="S125" s="185">
        <v>1.1479999999999999</v>
      </c>
      <c r="T125" s="185">
        <v>1.018</v>
      </c>
      <c r="U125" s="185">
        <v>1.018</v>
      </c>
      <c r="V125" s="185">
        <v>1</v>
      </c>
      <c r="W125" s="185">
        <v>1.0009999999999999</v>
      </c>
      <c r="X125" s="185">
        <v>1.0069999999999999</v>
      </c>
      <c r="Y125" s="185">
        <v>1.0740000000000001</v>
      </c>
      <c r="Z125" s="185">
        <v>1.034</v>
      </c>
      <c r="AA125" s="185">
        <v>1.2010000000000001</v>
      </c>
      <c r="AB125" s="185">
        <v>1.254</v>
      </c>
      <c r="AC125" s="185">
        <v>1.204</v>
      </c>
      <c r="AD125" s="185">
        <v>1.1970000000000001</v>
      </c>
      <c r="AE125" s="185">
        <v>1.04</v>
      </c>
      <c r="AF125" s="185">
        <v>1.034</v>
      </c>
      <c r="AG125" s="185">
        <v>1.2250000000000001</v>
      </c>
      <c r="AH125" s="185">
        <v>1.04</v>
      </c>
      <c r="AI125" s="185">
        <v>1.036</v>
      </c>
      <c r="AJ125" s="185">
        <v>1.0369999999999999</v>
      </c>
      <c r="AK125" s="185">
        <v>1.0449999999999999</v>
      </c>
      <c r="AL125" s="185">
        <v>1.0589999999999999</v>
      </c>
      <c r="AM125" s="185">
        <v>1.0740000000000001</v>
      </c>
      <c r="AN125" s="185">
        <v>1.157</v>
      </c>
      <c r="AO125" s="185">
        <v>1.1160000000000001</v>
      </c>
      <c r="AP125" s="185">
        <v>1.272</v>
      </c>
      <c r="AQ125" s="185">
        <v>1.123</v>
      </c>
      <c r="AR125" s="185">
        <v>1.2230000000000001</v>
      </c>
      <c r="AS125" s="185">
        <v>1.3149999999999999</v>
      </c>
      <c r="AT125" s="185">
        <v>1.202</v>
      </c>
      <c r="AU125" s="185">
        <v>1.175</v>
      </c>
      <c r="AV125" s="185">
        <v>1.1419999999999999</v>
      </c>
      <c r="AW125" s="185">
        <v>1.179</v>
      </c>
      <c r="AX125" s="185">
        <v>1.167</v>
      </c>
      <c r="AY125" s="185">
        <v>1.177</v>
      </c>
      <c r="AZ125" s="185">
        <v>1.1970000000000001</v>
      </c>
      <c r="BA125" s="185">
        <v>1.2</v>
      </c>
      <c r="BB125" s="185">
        <v>1.198</v>
      </c>
      <c r="BC125" s="185">
        <v>1.194</v>
      </c>
      <c r="BD125" s="185">
        <v>1.2050000000000001</v>
      </c>
      <c r="BE125" s="185">
        <v>1.2010000000000001</v>
      </c>
      <c r="BF125" s="185">
        <v>1.2030000000000001</v>
      </c>
      <c r="BG125" s="185">
        <v>1.181</v>
      </c>
      <c r="BH125" s="185">
        <v>1.2</v>
      </c>
      <c r="BI125" s="185">
        <v>1.1879999999999999</v>
      </c>
      <c r="BJ125" s="185">
        <v>1.2090000000000001</v>
      </c>
      <c r="BK125" s="185">
        <v>1.1970000000000001</v>
      </c>
      <c r="BL125" s="185">
        <v>1.1459999999999999</v>
      </c>
      <c r="BM125" s="185">
        <v>1.179</v>
      </c>
      <c r="BN125" s="185">
        <v>1.139</v>
      </c>
      <c r="BO125" s="185">
        <v>1.1479999999999999</v>
      </c>
      <c r="BP125" s="185">
        <v>1.169</v>
      </c>
      <c r="BQ125" s="185">
        <v>1.2969999999999999</v>
      </c>
      <c r="BR125" s="185">
        <v>1.2090000000000001</v>
      </c>
      <c r="BS125" s="185">
        <v>1.1659999999999999</v>
      </c>
      <c r="BT125" s="185">
        <v>1.179</v>
      </c>
      <c r="BU125" s="185">
        <v>1.242</v>
      </c>
      <c r="BV125" s="185">
        <v>1.2749999999999999</v>
      </c>
      <c r="BW125" s="185">
        <v>1.238</v>
      </c>
      <c r="BX125" s="185">
        <v>1.149</v>
      </c>
      <c r="BY125" s="185">
        <v>1.0940000000000001</v>
      </c>
      <c r="BZ125" s="185">
        <v>1.113</v>
      </c>
      <c r="CA125" s="185">
        <v>1.099</v>
      </c>
      <c r="CB125" s="185">
        <v>1.224</v>
      </c>
      <c r="CC125" s="185">
        <v>1.026</v>
      </c>
      <c r="CD125" s="185">
        <v>1.0469999999999999</v>
      </c>
      <c r="CE125" s="185">
        <v>1.0860000000000001</v>
      </c>
      <c r="CF125" s="185">
        <v>1.0840000000000001</v>
      </c>
      <c r="CG125" s="185">
        <v>1.085</v>
      </c>
      <c r="CH125" s="185">
        <v>1.0820000000000001</v>
      </c>
      <c r="CI125" s="185">
        <v>1.077</v>
      </c>
      <c r="CJ125" s="185">
        <v>1.2450000000000001</v>
      </c>
      <c r="CK125" s="185">
        <v>1.2090000000000001</v>
      </c>
      <c r="CL125" s="185">
        <v>1.1850000000000001</v>
      </c>
      <c r="CM125" s="185">
        <v>1.1639999999999999</v>
      </c>
      <c r="CN125" s="185">
        <v>1.181</v>
      </c>
      <c r="CO125" s="185">
        <v>1.1819999999999999</v>
      </c>
      <c r="CP125" s="185">
        <v>1.2410000000000001</v>
      </c>
      <c r="CQ125" s="185">
        <v>1.0369999999999999</v>
      </c>
      <c r="CR125" s="185">
        <v>1.0669999999999999</v>
      </c>
      <c r="CS125" s="185">
        <v>1.04</v>
      </c>
      <c r="CT125" s="185">
        <v>1.0609999999999999</v>
      </c>
      <c r="CU125" s="185">
        <v>1.1419999999999999</v>
      </c>
      <c r="CV125" s="185">
        <v>1.0569999999999999</v>
      </c>
      <c r="CW125" s="185">
        <v>1.089</v>
      </c>
      <c r="CX125" s="185">
        <v>1.107</v>
      </c>
      <c r="CY125" s="185">
        <v>1.101</v>
      </c>
      <c r="CZ125" s="185">
        <v>1.0720000000000001</v>
      </c>
      <c r="DA125" s="185">
        <v>1.0680000000000001</v>
      </c>
      <c r="DB125" s="185">
        <v>1.08</v>
      </c>
      <c r="DC125" s="185">
        <v>1.07</v>
      </c>
      <c r="DD125" s="185">
        <v>1.1479999999999999</v>
      </c>
      <c r="DE125" s="185">
        <v>1.1100000000000001</v>
      </c>
      <c r="DF125" s="185">
        <v>1.103</v>
      </c>
      <c r="DG125" s="185">
        <v>1.08</v>
      </c>
      <c r="DH125" s="185">
        <v>1.159</v>
      </c>
      <c r="DI125" s="185">
        <v>1.125</v>
      </c>
      <c r="DJ125" s="185">
        <v>1.1399999999999999</v>
      </c>
      <c r="DK125" s="185">
        <v>1.1479999999999999</v>
      </c>
      <c r="DL125" s="185">
        <v>1.1559999999999999</v>
      </c>
      <c r="DM125" s="185">
        <v>1.125</v>
      </c>
      <c r="DN125" s="185">
        <v>1.1479999999999999</v>
      </c>
      <c r="DO125" s="185">
        <v>1.145</v>
      </c>
      <c r="DP125" s="185">
        <v>1.157</v>
      </c>
      <c r="DQ125" s="185">
        <v>1.1759999999999999</v>
      </c>
      <c r="DR125" s="185">
        <v>1.02</v>
      </c>
      <c r="DS125" s="185">
        <v>1.038</v>
      </c>
      <c r="DT125" s="185">
        <v>1.048</v>
      </c>
      <c r="DU125" s="185">
        <v>1.0940000000000001</v>
      </c>
      <c r="DV125" s="185">
        <v>1.02</v>
      </c>
      <c r="DW125" s="185">
        <v>1.0389999999999999</v>
      </c>
      <c r="DX125" s="185">
        <v>1.234</v>
      </c>
      <c r="DY125" s="185">
        <v>1.242</v>
      </c>
      <c r="DZ125" s="185">
        <v>1.2470000000000001</v>
      </c>
      <c r="EA125" s="185">
        <v>1.224</v>
      </c>
      <c r="EB125" s="185">
        <v>1.052</v>
      </c>
      <c r="EC125" s="185">
        <v>1.0589999999999999</v>
      </c>
      <c r="ED125" s="185">
        <v>1.5309999999999999</v>
      </c>
      <c r="EE125" s="185">
        <v>1.016</v>
      </c>
      <c r="EF125" s="185">
        <v>1.0269999999999999</v>
      </c>
      <c r="EG125" s="185">
        <v>1.026</v>
      </c>
      <c r="EH125" s="185">
        <v>1.0269999999999999</v>
      </c>
      <c r="EI125" s="185">
        <v>1.1679999999999999</v>
      </c>
      <c r="EJ125" s="185">
        <v>1.18</v>
      </c>
      <c r="EK125" s="185">
        <v>1.1020000000000001</v>
      </c>
      <c r="EL125" s="185">
        <v>1.0649999999999999</v>
      </c>
      <c r="EM125" s="185">
        <v>1.0820000000000001</v>
      </c>
      <c r="EN125" s="185">
        <v>1.0660000000000001</v>
      </c>
      <c r="EO125" s="185">
        <v>1.0629999999999999</v>
      </c>
      <c r="EP125" s="185">
        <v>1.2430000000000001</v>
      </c>
      <c r="EQ125" s="185">
        <v>1.34</v>
      </c>
      <c r="ER125" s="185">
        <v>1.278</v>
      </c>
      <c r="ES125" s="185">
        <v>1.0880000000000001</v>
      </c>
      <c r="ET125" s="185">
        <v>1.1120000000000001</v>
      </c>
      <c r="EU125" s="185">
        <v>1.052</v>
      </c>
      <c r="EV125" s="185">
        <v>1.198</v>
      </c>
      <c r="EW125" s="185">
        <v>1.3080000000000001</v>
      </c>
      <c r="EX125" s="185">
        <v>1.1459999999999999</v>
      </c>
      <c r="EY125" s="185">
        <v>1.1160000000000001</v>
      </c>
      <c r="EZ125" s="185">
        <v>1.0329999999999999</v>
      </c>
      <c r="FA125" s="185">
        <v>1.4319999999999999</v>
      </c>
      <c r="FB125" s="185">
        <v>1.2030000000000001</v>
      </c>
      <c r="FC125" s="185">
        <v>1.2130000000000001</v>
      </c>
      <c r="FD125" s="185">
        <v>1.0780000000000001</v>
      </c>
      <c r="FE125" s="185">
        <v>1.0900000000000001</v>
      </c>
      <c r="FF125" s="185">
        <v>1.07</v>
      </c>
      <c r="FG125" s="185">
        <v>1.0580000000000001</v>
      </c>
      <c r="FH125" s="185">
        <v>1.109</v>
      </c>
      <c r="FI125" s="185">
        <v>1.1830000000000001</v>
      </c>
      <c r="FJ125" s="185">
        <v>1.167</v>
      </c>
      <c r="FK125" s="185">
        <v>1.1910000000000001</v>
      </c>
      <c r="FL125" s="185">
        <v>1.1859999999999999</v>
      </c>
      <c r="FM125" s="185">
        <v>1.1850000000000001</v>
      </c>
      <c r="FN125" s="185">
        <v>1.1859999999999999</v>
      </c>
      <c r="FO125" s="185">
        <v>1.1719999999999999</v>
      </c>
      <c r="FP125" s="185">
        <v>1.1990000000000001</v>
      </c>
      <c r="FQ125" s="185">
        <v>1.173</v>
      </c>
      <c r="FR125" s="185">
        <v>1.149</v>
      </c>
      <c r="FS125" s="185">
        <v>1.093</v>
      </c>
      <c r="FT125" s="185">
        <v>1.109</v>
      </c>
      <c r="FU125" s="185">
        <v>1.0369999999999999</v>
      </c>
      <c r="FV125" s="185">
        <v>1.0429999999999999</v>
      </c>
      <c r="FW125" s="185">
        <v>1.071</v>
      </c>
      <c r="FX125" s="185">
        <v>1.0640000000000001</v>
      </c>
      <c r="FY125" s="14"/>
      <c r="FZ125" s="14"/>
      <c r="GA125" s="2"/>
      <c r="GB125" s="14"/>
      <c r="GC125" s="14"/>
      <c r="GD125" s="14"/>
      <c r="GE125" s="14"/>
      <c r="GF125" s="14"/>
      <c r="GG125" s="2"/>
      <c r="GH125" s="12"/>
      <c r="GI125" s="126"/>
      <c r="GJ125" s="126"/>
      <c r="GK125" s="126"/>
      <c r="GL125" s="126"/>
      <c r="GM125" s="126"/>
      <c r="GN125" s="173"/>
      <c r="GO125" s="173"/>
    </row>
    <row r="126" spans="1:197" s="114" customFormat="1" x14ac:dyDescent="0.35">
      <c r="A126" s="112" t="s">
        <v>733</v>
      </c>
      <c r="B126" s="113" t="s">
        <v>740</v>
      </c>
      <c r="C126" s="185">
        <f>MIN(C125-1,$B$4)</f>
        <v>0.23</v>
      </c>
      <c r="D126" s="185">
        <f t="shared" ref="D126:BO126" si="228">MIN(D125-1,$B$4)</f>
        <v>0.23</v>
      </c>
      <c r="E126" s="185">
        <f t="shared" si="228"/>
        <v>0.23</v>
      </c>
      <c r="F126" s="185">
        <f t="shared" si="228"/>
        <v>0.21199999999999997</v>
      </c>
      <c r="G126" s="185">
        <f t="shared" si="228"/>
        <v>0.20100000000000007</v>
      </c>
      <c r="H126" s="185">
        <f t="shared" si="228"/>
        <v>0.17999999999999994</v>
      </c>
      <c r="I126" s="185">
        <f t="shared" si="228"/>
        <v>0.23</v>
      </c>
      <c r="J126" s="185">
        <f t="shared" si="228"/>
        <v>5.2000000000000046E-2</v>
      </c>
      <c r="K126" s="185">
        <f t="shared" si="228"/>
        <v>5.4000000000000048E-2</v>
      </c>
      <c r="L126" s="185">
        <f t="shared" si="228"/>
        <v>0.23</v>
      </c>
      <c r="M126" s="185">
        <f t="shared" si="228"/>
        <v>0.23</v>
      </c>
      <c r="N126" s="185">
        <f t="shared" si="228"/>
        <v>0.23</v>
      </c>
      <c r="O126" s="185">
        <f t="shared" si="228"/>
        <v>0.23</v>
      </c>
      <c r="P126" s="185">
        <f t="shared" si="228"/>
        <v>0.16799999999999993</v>
      </c>
      <c r="Q126" s="185">
        <f t="shared" si="228"/>
        <v>0.23</v>
      </c>
      <c r="R126" s="185">
        <f t="shared" si="228"/>
        <v>0.19500000000000006</v>
      </c>
      <c r="S126" s="185">
        <f t="shared" si="228"/>
        <v>0.14799999999999991</v>
      </c>
      <c r="T126" s="185">
        <f t="shared" si="228"/>
        <v>1.8000000000000016E-2</v>
      </c>
      <c r="U126" s="185">
        <f t="shared" si="228"/>
        <v>1.8000000000000016E-2</v>
      </c>
      <c r="V126" s="185">
        <f t="shared" si="228"/>
        <v>0</v>
      </c>
      <c r="W126" s="185">
        <f t="shared" si="228"/>
        <v>9.9999999999988987E-4</v>
      </c>
      <c r="X126" s="185">
        <f t="shared" si="228"/>
        <v>6.9999999999998952E-3</v>
      </c>
      <c r="Y126" s="185">
        <f t="shared" si="228"/>
        <v>7.4000000000000066E-2</v>
      </c>
      <c r="Z126" s="185">
        <f t="shared" si="228"/>
        <v>3.400000000000003E-2</v>
      </c>
      <c r="AA126" s="185">
        <f t="shared" si="228"/>
        <v>0.20100000000000007</v>
      </c>
      <c r="AB126" s="185">
        <f t="shared" si="228"/>
        <v>0.23</v>
      </c>
      <c r="AC126" s="185">
        <f t="shared" si="228"/>
        <v>0.20399999999999996</v>
      </c>
      <c r="AD126" s="185">
        <f t="shared" si="228"/>
        <v>0.19700000000000006</v>
      </c>
      <c r="AE126" s="185">
        <f t="shared" si="228"/>
        <v>4.0000000000000036E-2</v>
      </c>
      <c r="AF126" s="185">
        <f t="shared" si="228"/>
        <v>3.400000000000003E-2</v>
      </c>
      <c r="AG126" s="185">
        <f t="shared" si="228"/>
        <v>0.22500000000000009</v>
      </c>
      <c r="AH126" s="185">
        <f t="shared" si="228"/>
        <v>4.0000000000000036E-2</v>
      </c>
      <c r="AI126" s="185">
        <f t="shared" si="228"/>
        <v>3.6000000000000032E-2</v>
      </c>
      <c r="AJ126" s="185">
        <f t="shared" si="228"/>
        <v>3.6999999999999922E-2</v>
      </c>
      <c r="AK126" s="185">
        <f t="shared" si="228"/>
        <v>4.4999999999999929E-2</v>
      </c>
      <c r="AL126" s="185">
        <f t="shared" si="228"/>
        <v>5.8999999999999941E-2</v>
      </c>
      <c r="AM126" s="185">
        <f t="shared" si="228"/>
        <v>7.4000000000000066E-2</v>
      </c>
      <c r="AN126" s="185">
        <f t="shared" si="228"/>
        <v>0.15700000000000003</v>
      </c>
      <c r="AO126" s="185">
        <f t="shared" si="228"/>
        <v>0.1160000000000001</v>
      </c>
      <c r="AP126" s="185">
        <f t="shared" si="228"/>
        <v>0.23</v>
      </c>
      <c r="AQ126" s="185">
        <f t="shared" si="228"/>
        <v>0.123</v>
      </c>
      <c r="AR126" s="185">
        <f t="shared" si="228"/>
        <v>0.22300000000000009</v>
      </c>
      <c r="AS126" s="185">
        <f t="shared" si="228"/>
        <v>0.23</v>
      </c>
      <c r="AT126" s="185">
        <f t="shared" si="228"/>
        <v>0.20199999999999996</v>
      </c>
      <c r="AU126" s="185">
        <f t="shared" si="228"/>
        <v>0.17500000000000004</v>
      </c>
      <c r="AV126" s="185">
        <f t="shared" si="228"/>
        <v>0.1419999999999999</v>
      </c>
      <c r="AW126" s="185">
        <f t="shared" si="228"/>
        <v>0.17900000000000005</v>
      </c>
      <c r="AX126" s="185">
        <f t="shared" si="228"/>
        <v>0.16700000000000004</v>
      </c>
      <c r="AY126" s="185">
        <f t="shared" si="228"/>
        <v>0.17700000000000005</v>
      </c>
      <c r="AZ126" s="185">
        <f t="shared" si="228"/>
        <v>0.19700000000000006</v>
      </c>
      <c r="BA126" s="185">
        <f t="shared" si="228"/>
        <v>0.19999999999999996</v>
      </c>
      <c r="BB126" s="185">
        <f t="shared" si="228"/>
        <v>0.19799999999999995</v>
      </c>
      <c r="BC126" s="185">
        <f t="shared" si="228"/>
        <v>0.19399999999999995</v>
      </c>
      <c r="BD126" s="185">
        <f t="shared" si="228"/>
        <v>0.20500000000000007</v>
      </c>
      <c r="BE126" s="185">
        <f t="shared" si="228"/>
        <v>0.20100000000000007</v>
      </c>
      <c r="BF126" s="185">
        <f t="shared" si="228"/>
        <v>0.20300000000000007</v>
      </c>
      <c r="BG126" s="185">
        <f t="shared" si="228"/>
        <v>0.18100000000000005</v>
      </c>
      <c r="BH126" s="185">
        <f t="shared" si="228"/>
        <v>0.19999999999999996</v>
      </c>
      <c r="BI126" s="185">
        <f t="shared" si="228"/>
        <v>0.18799999999999994</v>
      </c>
      <c r="BJ126" s="185">
        <f t="shared" si="228"/>
        <v>0.20900000000000007</v>
      </c>
      <c r="BK126" s="185">
        <f t="shared" si="228"/>
        <v>0.19700000000000006</v>
      </c>
      <c r="BL126" s="185">
        <f t="shared" si="228"/>
        <v>0.14599999999999991</v>
      </c>
      <c r="BM126" s="185">
        <f t="shared" si="228"/>
        <v>0.17900000000000005</v>
      </c>
      <c r="BN126" s="185">
        <f t="shared" si="228"/>
        <v>0.13900000000000001</v>
      </c>
      <c r="BO126" s="185">
        <f t="shared" si="228"/>
        <v>0.14799999999999991</v>
      </c>
      <c r="BP126" s="185">
        <f t="shared" ref="BP126:EA126" si="229">MIN(BP125-1,$B$4)</f>
        <v>0.16900000000000004</v>
      </c>
      <c r="BQ126" s="185">
        <f t="shared" si="229"/>
        <v>0.23</v>
      </c>
      <c r="BR126" s="185">
        <f t="shared" si="229"/>
        <v>0.20900000000000007</v>
      </c>
      <c r="BS126" s="185">
        <f t="shared" si="229"/>
        <v>0.16599999999999993</v>
      </c>
      <c r="BT126" s="185">
        <f t="shared" si="229"/>
        <v>0.17900000000000005</v>
      </c>
      <c r="BU126" s="185">
        <f t="shared" si="229"/>
        <v>0.23</v>
      </c>
      <c r="BV126" s="185">
        <f t="shared" si="229"/>
        <v>0.23</v>
      </c>
      <c r="BW126" s="185">
        <f t="shared" si="229"/>
        <v>0.23</v>
      </c>
      <c r="BX126" s="185">
        <f t="shared" si="229"/>
        <v>0.14900000000000002</v>
      </c>
      <c r="BY126" s="185">
        <f t="shared" si="229"/>
        <v>9.4000000000000083E-2</v>
      </c>
      <c r="BZ126" s="185">
        <f t="shared" si="229"/>
        <v>0.11299999999999999</v>
      </c>
      <c r="CA126" s="185">
        <f t="shared" si="229"/>
        <v>9.8999999999999977E-2</v>
      </c>
      <c r="CB126" s="185">
        <f t="shared" si="229"/>
        <v>0.22399999999999998</v>
      </c>
      <c r="CC126" s="185">
        <f t="shared" si="229"/>
        <v>2.6000000000000023E-2</v>
      </c>
      <c r="CD126" s="185">
        <f t="shared" si="229"/>
        <v>4.6999999999999931E-2</v>
      </c>
      <c r="CE126" s="185">
        <f t="shared" si="229"/>
        <v>8.6000000000000076E-2</v>
      </c>
      <c r="CF126" s="185">
        <f t="shared" si="229"/>
        <v>8.4000000000000075E-2</v>
      </c>
      <c r="CG126" s="185">
        <f t="shared" si="229"/>
        <v>8.4999999999999964E-2</v>
      </c>
      <c r="CH126" s="185">
        <f t="shared" si="229"/>
        <v>8.2000000000000073E-2</v>
      </c>
      <c r="CI126" s="185">
        <f t="shared" si="229"/>
        <v>7.6999999999999957E-2</v>
      </c>
      <c r="CJ126" s="185">
        <f t="shared" si="229"/>
        <v>0.23</v>
      </c>
      <c r="CK126" s="185">
        <f t="shared" si="229"/>
        <v>0.20900000000000007</v>
      </c>
      <c r="CL126" s="185">
        <f t="shared" si="229"/>
        <v>0.18500000000000005</v>
      </c>
      <c r="CM126" s="185">
        <f t="shared" si="229"/>
        <v>0.16399999999999992</v>
      </c>
      <c r="CN126" s="185">
        <f t="shared" si="229"/>
        <v>0.18100000000000005</v>
      </c>
      <c r="CO126" s="185">
        <f t="shared" si="229"/>
        <v>0.18199999999999994</v>
      </c>
      <c r="CP126" s="185">
        <f t="shared" si="229"/>
        <v>0.23</v>
      </c>
      <c r="CQ126" s="185">
        <f t="shared" si="229"/>
        <v>3.6999999999999922E-2</v>
      </c>
      <c r="CR126" s="185">
        <f t="shared" si="229"/>
        <v>6.6999999999999948E-2</v>
      </c>
      <c r="CS126" s="185">
        <f t="shared" si="229"/>
        <v>4.0000000000000036E-2</v>
      </c>
      <c r="CT126" s="185">
        <f t="shared" si="229"/>
        <v>6.0999999999999943E-2</v>
      </c>
      <c r="CU126" s="185">
        <f t="shared" si="229"/>
        <v>0.1419999999999999</v>
      </c>
      <c r="CV126" s="185">
        <f t="shared" si="229"/>
        <v>5.699999999999994E-2</v>
      </c>
      <c r="CW126" s="185">
        <f t="shared" si="229"/>
        <v>8.8999999999999968E-2</v>
      </c>
      <c r="CX126" s="185">
        <f t="shared" si="229"/>
        <v>0.10699999999999998</v>
      </c>
      <c r="CY126" s="185">
        <f t="shared" si="229"/>
        <v>0.10099999999999998</v>
      </c>
      <c r="CZ126" s="185">
        <f t="shared" si="229"/>
        <v>7.2000000000000064E-2</v>
      </c>
      <c r="DA126" s="185">
        <f t="shared" si="229"/>
        <v>6.800000000000006E-2</v>
      </c>
      <c r="DB126" s="185">
        <f t="shared" si="229"/>
        <v>8.0000000000000071E-2</v>
      </c>
      <c r="DC126" s="185">
        <f t="shared" si="229"/>
        <v>7.0000000000000062E-2</v>
      </c>
      <c r="DD126" s="185">
        <f t="shared" si="229"/>
        <v>0.14799999999999991</v>
      </c>
      <c r="DE126" s="185">
        <f t="shared" si="229"/>
        <v>0.1100000000000001</v>
      </c>
      <c r="DF126" s="185">
        <f t="shared" si="229"/>
        <v>0.10299999999999998</v>
      </c>
      <c r="DG126" s="185">
        <f t="shared" si="229"/>
        <v>8.0000000000000071E-2</v>
      </c>
      <c r="DH126" s="185">
        <f t="shared" si="229"/>
        <v>0.15900000000000003</v>
      </c>
      <c r="DI126" s="185">
        <f t="shared" si="229"/>
        <v>0.125</v>
      </c>
      <c r="DJ126" s="185">
        <f t="shared" si="229"/>
        <v>0.1399999999999999</v>
      </c>
      <c r="DK126" s="185">
        <f t="shared" si="229"/>
        <v>0.14799999999999991</v>
      </c>
      <c r="DL126" s="185">
        <f t="shared" si="229"/>
        <v>0.15599999999999992</v>
      </c>
      <c r="DM126" s="185">
        <f t="shared" si="229"/>
        <v>0.125</v>
      </c>
      <c r="DN126" s="185">
        <f t="shared" si="229"/>
        <v>0.14799999999999991</v>
      </c>
      <c r="DO126" s="185">
        <f t="shared" si="229"/>
        <v>0.14500000000000002</v>
      </c>
      <c r="DP126" s="185">
        <f t="shared" si="229"/>
        <v>0.15700000000000003</v>
      </c>
      <c r="DQ126" s="185">
        <f t="shared" si="229"/>
        <v>0.17599999999999993</v>
      </c>
      <c r="DR126" s="185">
        <f t="shared" si="229"/>
        <v>2.0000000000000018E-2</v>
      </c>
      <c r="DS126" s="185">
        <f t="shared" si="229"/>
        <v>3.8000000000000034E-2</v>
      </c>
      <c r="DT126" s="185">
        <f t="shared" si="229"/>
        <v>4.8000000000000043E-2</v>
      </c>
      <c r="DU126" s="185">
        <f t="shared" si="229"/>
        <v>9.4000000000000083E-2</v>
      </c>
      <c r="DV126" s="185">
        <f t="shared" si="229"/>
        <v>2.0000000000000018E-2</v>
      </c>
      <c r="DW126" s="185">
        <f t="shared" si="229"/>
        <v>3.8999999999999924E-2</v>
      </c>
      <c r="DX126" s="185">
        <f t="shared" si="229"/>
        <v>0.23</v>
      </c>
      <c r="DY126" s="185">
        <f t="shared" si="229"/>
        <v>0.23</v>
      </c>
      <c r="DZ126" s="185">
        <f t="shared" si="229"/>
        <v>0.23</v>
      </c>
      <c r="EA126" s="185">
        <f t="shared" si="229"/>
        <v>0.22399999999999998</v>
      </c>
      <c r="EB126" s="185">
        <f t="shared" ref="EB126:FX126" si="230">MIN(EB125-1,$B$4)</f>
        <v>5.2000000000000046E-2</v>
      </c>
      <c r="EC126" s="185">
        <f t="shared" si="230"/>
        <v>5.8999999999999941E-2</v>
      </c>
      <c r="ED126" s="185">
        <f t="shared" si="230"/>
        <v>0.23</v>
      </c>
      <c r="EE126" s="185">
        <f t="shared" si="230"/>
        <v>1.6000000000000014E-2</v>
      </c>
      <c r="EF126" s="185">
        <f t="shared" si="230"/>
        <v>2.6999999999999913E-2</v>
      </c>
      <c r="EG126" s="185">
        <f t="shared" si="230"/>
        <v>2.6000000000000023E-2</v>
      </c>
      <c r="EH126" s="185">
        <f t="shared" si="230"/>
        <v>2.6999999999999913E-2</v>
      </c>
      <c r="EI126" s="185">
        <f t="shared" si="230"/>
        <v>0.16799999999999993</v>
      </c>
      <c r="EJ126" s="185">
        <f t="shared" si="230"/>
        <v>0.17999999999999994</v>
      </c>
      <c r="EK126" s="185">
        <f t="shared" si="230"/>
        <v>0.10200000000000009</v>
      </c>
      <c r="EL126" s="185">
        <f t="shared" si="230"/>
        <v>6.4999999999999947E-2</v>
      </c>
      <c r="EM126" s="185">
        <f t="shared" si="230"/>
        <v>8.2000000000000073E-2</v>
      </c>
      <c r="EN126" s="185">
        <f t="shared" si="230"/>
        <v>6.6000000000000059E-2</v>
      </c>
      <c r="EO126" s="185">
        <f t="shared" si="230"/>
        <v>6.2999999999999945E-2</v>
      </c>
      <c r="EP126" s="185">
        <f t="shared" si="230"/>
        <v>0.23</v>
      </c>
      <c r="EQ126" s="185">
        <f t="shared" si="230"/>
        <v>0.23</v>
      </c>
      <c r="ER126" s="185">
        <f t="shared" si="230"/>
        <v>0.23</v>
      </c>
      <c r="ES126" s="185">
        <f t="shared" si="230"/>
        <v>8.8000000000000078E-2</v>
      </c>
      <c r="ET126" s="185">
        <f t="shared" si="230"/>
        <v>0.1120000000000001</v>
      </c>
      <c r="EU126" s="185">
        <f t="shared" si="230"/>
        <v>5.2000000000000046E-2</v>
      </c>
      <c r="EV126" s="185">
        <f t="shared" si="230"/>
        <v>0.19799999999999995</v>
      </c>
      <c r="EW126" s="185">
        <f t="shared" si="230"/>
        <v>0.23</v>
      </c>
      <c r="EX126" s="185">
        <f t="shared" si="230"/>
        <v>0.14599999999999991</v>
      </c>
      <c r="EY126" s="185">
        <f t="shared" si="230"/>
        <v>0.1160000000000001</v>
      </c>
      <c r="EZ126" s="185">
        <f t="shared" si="230"/>
        <v>3.2999999999999918E-2</v>
      </c>
      <c r="FA126" s="185">
        <f t="shared" si="230"/>
        <v>0.23</v>
      </c>
      <c r="FB126" s="185">
        <f t="shared" si="230"/>
        <v>0.20300000000000007</v>
      </c>
      <c r="FC126" s="185">
        <f t="shared" si="230"/>
        <v>0.21300000000000008</v>
      </c>
      <c r="FD126" s="185">
        <f t="shared" si="230"/>
        <v>7.8000000000000069E-2</v>
      </c>
      <c r="FE126" s="185">
        <f t="shared" si="230"/>
        <v>9.000000000000008E-2</v>
      </c>
      <c r="FF126" s="185">
        <f t="shared" si="230"/>
        <v>7.0000000000000062E-2</v>
      </c>
      <c r="FG126" s="185">
        <f t="shared" si="230"/>
        <v>5.8000000000000052E-2</v>
      </c>
      <c r="FH126" s="185">
        <f t="shared" si="230"/>
        <v>0.10899999999999999</v>
      </c>
      <c r="FI126" s="185">
        <f t="shared" si="230"/>
        <v>0.18300000000000005</v>
      </c>
      <c r="FJ126" s="185">
        <f t="shared" si="230"/>
        <v>0.16700000000000004</v>
      </c>
      <c r="FK126" s="185">
        <f t="shared" si="230"/>
        <v>0.19100000000000006</v>
      </c>
      <c r="FL126" s="185">
        <f t="shared" si="230"/>
        <v>0.18599999999999994</v>
      </c>
      <c r="FM126" s="185">
        <f t="shared" si="230"/>
        <v>0.18500000000000005</v>
      </c>
      <c r="FN126" s="185">
        <f t="shared" si="230"/>
        <v>0.18599999999999994</v>
      </c>
      <c r="FO126" s="185">
        <f t="shared" si="230"/>
        <v>0.17199999999999993</v>
      </c>
      <c r="FP126" s="185">
        <f t="shared" si="230"/>
        <v>0.19900000000000007</v>
      </c>
      <c r="FQ126" s="185">
        <f t="shared" si="230"/>
        <v>0.17300000000000004</v>
      </c>
      <c r="FR126" s="185">
        <f t="shared" si="230"/>
        <v>0.14900000000000002</v>
      </c>
      <c r="FS126" s="185">
        <f t="shared" si="230"/>
        <v>9.2999999999999972E-2</v>
      </c>
      <c r="FT126" s="185">
        <f t="shared" si="230"/>
        <v>0.10899999999999999</v>
      </c>
      <c r="FU126" s="185">
        <f t="shared" si="230"/>
        <v>3.6999999999999922E-2</v>
      </c>
      <c r="FV126" s="185">
        <f t="shared" si="230"/>
        <v>4.2999999999999927E-2</v>
      </c>
      <c r="FW126" s="185">
        <f t="shared" si="230"/>
        <v>7.0999999999999952E-2</v>
      </c>
      <c r="FX126" s="185">
        <f t="shared" si="230"/>
        <v>6.4000000000000057E-2</v>
      </c>
      <c r="FY126" s="14"/>
      <c r="FZ126" s="14"/>
      <c r="GA126" s="2"/>
      <c r="GB126" s="14"/>
      <c r="GC126" s="14"/>
      <c r="GD126" s="14"/>
      <c r="GE126" s="14"/>
      <c r="GF126" s="14"/>
      <c r="GG126" s="2"/>
      <c r="GH126" s="12"/>
      <c r="GI126" s="126"/>
      <c r="GJ126" s="126"/>
      <c r="GK126" s="126"/>
      <c r="GL126" s="126"/>
      <c r="GM126" s="126"/>
      <c r="GN126" s="173"/>
      <c r="GO126" s="173"/>
    </row>
    <row r="127" spans="1:197" s="171" customFormat="1" x14ac:dyDescent="0.35">
      <c r="A127" s="170" t="s">
        <v>735</v>
      </c>
      <c r="B127" s="147" t="s">
        <v>745</v>
      </c>
      <c r="C127" s="181">
        <f>(C124*C84*C126)</f>
        <v>12763343.332999999</v>
      </c>
      <c r="D127" s="181">
        <f t="shared" ref="D127:BO127" si="231">(D124*D84*D126)</f>
        <v>75432568.561999992</v>
      </c>
      <c r="E127" s="181">
        <f t="shared" si="231"/>
        <v>11236619.9712</v>
      </c>
      <c r="F127" s="181">
        <f t="shared" si="231"/>
        <v>41265669.46735999</v>
      </c>
      <c r="G127" s="181">
        <f t="shared" si="231"/>
        <v>3221563.5192000009</v>
      </c>
      <c r="H127" s="181">
        <f t="shared" si="231"/>
        <v>1713936.0419999992</v>
      </c>
      <c r="I127" s="181">
        <f t="shared" si="231"/>
        <v>15862969.59</v>
      </c>
      <c r="J127" s="181">
        <f t="shared" si="231"/>
        <v>922297.32816000073</v>
      </c>
      <c r="K127" s="181">
        <f t="shared" si="231"/>
        <v>118137.20724000008</v>
      </c>
      <c r="L127" s="181">
        <f t="shared" si="231"/>
        <v>4221129.2110000001</v>
      </c>
      <c r="M127" s="181">
        <f t="shared" si="231"/>
        <v>1817394.5374</v>
      </c>
      <c r="N127" s="181">
        <f t="shared" si="231"/>
        <v>100295349.4686</v>
      </c>
      <c r="O127" s="181">
        <f t="shared" si="231"/>
        <v>25338370.127199996</v>
      </c>
      <c r="P127" s="181">
        <f t="shared" si="231"/>
        <v>460408.12271999981</v>
      </c>
      <c r="Q127" s="181">
        <f t="shared" si="231"/>
        <v>78582372.58039999</v>
      </c>
      <c r="R127" s="181">
        <f t="shared" si="231"/>
        <v>816603.30180000025</v>
      </c>
      <c r="S127" s="181">
        <f t="shared" si="231"/>
        <v>2024129.0003999986</v>
      </c>
      <c r="T127" s="181">
        <f t="shared" si="231"/>
        <v>25204.481640000016</v>
      </c>
      <c r="U127" s="181">
        <f t="shared" si="231"/>
        <v>9387.1440000000075</v>
      </c>
      <c r="V127" s="181">
        <f t="shared" si="231"/>
        <v>0</v>
      </c>
      <c r="W127" s="181">
        <f t="shared" si="231"/>
        <v>512.81619999994348</v>
      </c>
      <c r="X127" s="181">
        <f t="shared" si="231"/>
        <v>3650.555999999945</v>
      </c>
      <c r="Y127" s="181">
        <f t="shared" si="231"/>
        <v>270977.29516000021</v>
      </c>
      <c r="Z127" s="181">
        <f t="shared" si="231"/>
        <v>68294.949320000058</v>
      </c>
      <c r="AA127" s="181">
        <f t="shared" si="231"/>
        <v>53243325.361980006</v>
      </c>
      <c r="AB127" s="181">
        <f t="shared" si="231"/>
        <v>53677610.279799998</v>
      </c>
      <c r="AC127" s="181">
        <f t="shared" si="231"/>
        <v>1583225.2768799996</v>
      </c>
      <c r="AD127" s="181">
        <f t="shared" si="231"/>
        <v>2457299.6294600004</v>
      </c>
      <c r="AE127" s="181">
        <f t="shared" si="231"/>
        <v>33724.18400000003</v>
      </c>
      <c r="AF127" s="181">
        <f t="shared" si="231"/>
        <v>48997.414960000038</v>
      </c>
      <c r="AG127" s="181">
        <f t="shared" si="231"/>
        <v>1160485.6770000004</v>
      </c>
      <c r="AH127" s="181">
        <f t="shared" si="231"/>
        <v>328689.10880000022</v>
      </c>
      <c r="AI127" s="181">
        <f t="shared" si="231"/>
        <v>119842.53840000011</v>
      </c>
      <c r="AJ127" s="181">
        <f t="shared" si="231"/>
        <v>58369.782899999875</v>
      </c>
      <c r="AK127" s="181">
        <f t="shared" si="231"/>
        <v>63676.126799999904</v>
      </c>
      <c r="AL127" s="181">
        <f t="shared" si="231"/>
        <v>147947.47369999983</v>
      </c>
      <c r="AM127" s="181">
        <f t="shared" si="231"/>
        <v>218685.68800000017</v>
      </c>
      <c r="AN127" s="181">
        <f t="shared" si="231"/>
        <v>397784.57290000003</v>
      </c>
      <c r="AO127" s="181">
        <f t="shared" si="231"/>
        <v>3987321.5293600028</v>
      </c>
      <c r="AP127" s="181">
        <f t="shared" si="231"/>
        <v>167844811.79440001</v>
      </c>
      <c r="AQ127" s="181">
        <f t="shared" si="231"/>
        <v>268341.94139999995</v>
      </c>
      <c r="AR127" s="181">
        <f t="shared" si="231"/>
        <v>116885324.67846005</v>
      </c>
      <c r="AS127" s="181">
        <f t="shared" si="231"/>
        <v>12838909.8422</v>
      </c>
      <c r="AT127" s="181">
        <f t="shared" si="231"/>
        <v>4143906.0447199983</v>
      </c>
      <c r="AU127" s="181">
        <f t="shared" si="231"/>
        <v>412208.61500000005</v>
      </c>
      <c r="AV127" s="181">
        <f t="shared" si="231"/>
        <v>376935.5522399997</v>
      </c>
      <c r="AW127" s="181">
        <f t="shared" si="231"/>
        <v>396737.21100000013</v>
      </c>
      <c r="AX127" s="181">
        <f t="shared" si="231"/>
        <v>117573.97860000002</v>
      </c>
      <c r="AY127" s="181">
        <f t="shared" si="231"/>
        <v>618456.33720000007</v>
      </c>
      <c r="AZ127" s="181">
        <f t="shared" si="231"/>
        <v>20559229.963740002</v>
      </c>
      <c r="BA127" s="181">
        <f t="shared" si="231"/>
        <v>15427075.819999995</v>
      </c>
      <c r="BB127" s="181">
        <f t="shared" si="231"/>
        <v>12868084.738079995</v>
      </c>
      <c r="BC127" s="181">
        <f t="shared" si="231"/>
        <v>40749100.148119979</v>
      </c>
      <c r="BD127" s="181">
        <f t="shared" si="231"/>
        <v>6474239.3365000021</v>
      </c>
      <c r="BE127" s="181">
        <f t="shared" si="231"/>
        <v>2051912.3391000007</v>
      </c>
      <c r="BF127" s="181">
        <f t="shared" si="231"/>
        <v>43028050.99502001</v>
      </c>
      <c r="BG127" s="181">
        <f t="shared" si="231"/>
        <v>1448302.4654800002</v>
      </c>
      <c r="BH127" s="181">
        <f t="shared" si="231"/>
        <v>943581.80799999961</v>
      </c>
      <c r="BI127" s="181">
        <f t="shared" si="231"/>
        <v>420443.2263199999</v>
      </c>
      <c r="BJ127" s="181">
        <f t="shared" si="231"/>
        <v>11439769.935880003</v>
      </c>
      <c r="BK127" s="181">
        <f t="shared" si="231"/>
        <v>37438589.09362001</v>
      </c>
      <c r="BL127" s="181">
        <f t="shared" si="231"/>
        <v>88195.694599999944</v>
      </c>
      <c r="BM127" s="181">
        <f t="shared" si="231"/>
        <v>530227.61376000009</v>
      </c>
      <c r="BN127" s="181">
        <f t="shared" si="231"/>
        <v>3700111.4285199996</v>
      </c>
      <c r="BO127" s="181">
        <f t="shared" si="231"/>
        <v>1585599.8766399988</v>
      </c>
      <c r="BP127" s="181">
        <f t="shared" ref="BP127:EA127" si="232">(BP124*BP84*BP126)</f>
        <v>223274.95840000003</v>
      </c>
      <c r="BQ127" s="181">
        <f t="shared" si="232"/>
        <v>11733999.534400001</v>
      </c>
      <c r="BR127" s="181">
        <f t="shared" si="232"/>
        <v>8153565.5000800006</v>
      </c>
      <c r="BS127" s="181">
        <f t="shared" si="232"/>
        <v>1670951.6142799989</v>
      </c>
      <c r="BT127" s="181">
        <f t="shared" si="232"/>
        <v>563989.1725000001</v>
      </c>
      <c r="BU127" s="181">
        <f t="shared" si="232"/>
        <v>784852.15639999998</v>
      </c>
      <c r="BV127" s="181">
        <f t="shared" si="232"/>
        <v>2489496.6642</v>
      </c>
      <c r="BW127" s="181">
        <f t="shared" si="232"/>
        <v>4033212.4950000001</v>
      </c>
      <c r="BX127" s="181">
        <f t="shared" si="232"/>
        <v>85345.653380000018</v>
      </c>
      <c r="BY127" s="181">
        <f t="shared" si="232"/>
        <v>344704.61948000023</v>
      </c>
      <c r="BZ127" s="181">
        <f t="shared" si="232"/>
        <v>223935.53519999995</v>
      </c>
      <c r="CA127" s="181">
        <f t="shared" si="232"/>
        <v>124340.54489999996</v>
      </c>
      <c r="CB127" s="181">
        <f t="shared" si="232"/>
        <v>140301283.33311999</v>
      </c>
      <c r="CC127" s="181">
        <f t="shared" si="232"/>
        <v>42779.301240000037</v>
      </c>
      <c r="CD127" s="181">
        <f t="shared" si="232"/>
        <v>24510.87599999996</v>
      </c>
      <c r="CE127" s="181">
        <f t="shared" si="232"/>
        <v>118328.4268400001</v>
      </c>
      <c r="CF127" s="181">
        <f t="shared" si="232"/>
        <v>76880.709360000066</v>
      </c>
      <c r="CG127" s="181">
        <f t="shared" si="232"/>
        <v>145987.4727999999</v>
      </c>
      <c r="CH127" s="181">
        <f t="shared" si="232"/>
        <v>67780.394760000054</v>
      </c>
      <c r="CI127" s="181">
        <f t="shared" si="232"/>
        <v>460389.86993999971</v>
      </c>
      <c r="CJ127" s="181">
        <f t="shared" si="232"/>
        <v>1724835.5591999998</v>
      </c>
      <c r="CK127" s="181">
        <f t="shared" si="232"/>
        <v>8821524.2458200026</v>
      </c>
      <c r="CL127" s="181">
        <f t="shared" si="232"/>
        <v>1941800.2708000001</v>
      </c>
      <c r="CM127" s="181">
        <f t="shared" si="232"/>
        <v>975724.08439999947</v>
      </c>
      <c r="CN127" s="181">
        <f t="shared" si="232"/>
        <v>48057495.007340014</v>
      </c>
      <c r="CO127" s="181">
        <f t="shared" si="232"/>
        <v>22490771.302999988</v>
      </c>
      <c r="CP127" s="181">
        <f t="shared" si="232"/>
        <v>1823791.7021999997</v>
      </c>
      <c r="CQ127" s="181">
        <f t="shared" si="232"/>
        <v>246600.27287999945</v>
      </c>
      <c r="CR127" s="181">
        <f t="shared" si="232"/>
        <v>125671.25947999991</v>
      </c>
      <c r="CS127" s="181">
        <f t="shared" si="232"/>
        <v>96791.884800000073</v>
      </c>
      <c r="CT127" s="181">
        <f t="shared" si="232"/>
        <v>60177.677299999938</v>
      </c>
      <c r="CU127" s="181">
        <f t="shared" si="232"/>
        <v>85162.25639999994</v>
      </c>
      <c r="CV127" s="181">
        <f t="shared" si="232"/>
        <v>29725.955999999966</v>
      </c>
      <c r="CW127" s="181">
        <f t="shared" si="232"/>
        <v>153708.39873999992</v>
      </c>
      <c r="CX127" s="181">
        <f t="shared" si="232"/>
        <v>429112.42763999989</v>
      </c>
      <c r="CY127" s="181">
        <f t="shared" si="232"/>
        <v>52672.307999999983</v>
      </c>
      <c r="CZ127" s="181">
        <f t="shared" si="232"/>
        <v>1118008.850400001</v>
      </c>
      <c r="DA127" s="181">
        <f t="shared" si="232"/>
        <v>120277.12840000009</v>
      </c>
      <c r="DB127" s="181">
        <f t="shared" si="232"/>
        <v>219589.63520000019</v>
      </c>
      <c r="DC127" s="181">
        <f t="shared" si="232"/>
        <v>117426.2180000001</v>
      </c>
      <c r="DD127" s="181">
        <f t="shared" si="232"/>
        <v>224474.42679999984</v>
      </c>
      <c r="DE127" s="181">
        <f t="shared" si="232"/>
        <v>272296.71040000021</v>
      </c>
      <c r="DF127" s="181">
        <f t="shared" si="232"/>
        <v>18379324.785379995</v>
      </c>
      <c r="DG127" s="181">
        <f t="shared" si="232"/>
        <v>65014.664000000055</v>
      </c>
      <c r="DH127" s="181">
        <f t="shared" si="232"/>
        <v>2446824.2721000002</v>
      </c>
      <c r="DI127" s="181">
        <f t="shared" si="232"/>
        <v>2623185.2399999998</v>
      </c>
      <c r="DJ127" s="181">
        <f t="shared" si="232"/>
        <v>746051.96119999944</v>
      </c>
      <c r="DK127" s="181">
        <f t="shared" si="232"/>
        <v>614506.78327999951</v>
      </c>
      <c r="DL127" s="181">
        <f t="shared" si="232"/>
        <v>7696206.4607999958</v>
      </c>
      <c r="DM127" s="181">
        <f t="shared" si="232"/>
        <v>255321.62499999997</v>
      </c>
      <c r="DN127" s="181">
        <f t="shared" si="232"/>
        <v>1665227.194799999</v>
      </c>
      <c r="DO127" s="181">
        <f t="shared" si="232"/>
        <v>4146423.19</v>
      </c>
      <c r="DP127" s="181">
        <f t="shared" si="232"/>
        <v>271694.36866000004</v>
      </c>
      <c r="DQ127" s="181">
        <f t="shared" si="232"/>
        <v>1356894.2815999994</v>
      </c>
      <c r="DR127" s="181">
        <f t="shared" si="232"/>
        <v>226942.89800000016</v>
      </c>
      <c r="DS127" s="181">
        <f t="shared" si="232"/>
        <v>191567.27200000017</v>
      </c>
      <c r="DT127" s="181">
        <f t="shared" si="232"/>
        <v>73636.929600000061</v>
      </c>
      <c r="DU127" s="181">
        <f t="shared" si="232"/>
        <v>284081.05284000025</v>
      </c>
      <c r="DV127" s="181">
        <f t="shared" si="232"/>
        <v>35775.448800000027</v>
      </c>
      <c r="DW127" s="181">
        <f t="shared" si="232"/>
        <v>100812.71147999978</v>
      </c>
      <c r="DX127" s="181">
        <f t="shared" si="232"/>
        <v>335851.152</v>
      </c>
      <c r="DY127" s="181">
        <f t="shared" si="232"/>
        <v>585940.31339999998</v>
      </c>
      <c r="DZ127" s="181">
        <f t="shared" si="232"/>
        <v>1322014.0881999999</v>
      </c>
      <c r="EA127" s="181">
        <f t="shared" si="232"/>
        <v>1025854.9100799997</v>
      </c>
      <c r="EB127" s="181">
        <f t="shared" ref="EB127:FX127" si="233">(EB124*EB84*EB126)</f>
        <v>236156.20600000021</v>
      </c>
      <c r="EC127" s="181">
        <f t="shared" si="233"/>
        <v>142870.59331999987</v>
      </c>
      <c r="ED127" s="181">
        <f t="shared" si="233"/>
        <v>3096627.5860000001</v>
      </c>
      <c r="EE127" s="181">
        <f t="shared" si="233"/>
        <v>26645.582080000022</v>
      </c>
      <c r="EF127" s="181">
        <f t="shared" si="233"/>
        <v>310667.53067999892</v>
      </c>
      <c r="EG127" s="181">
        <f t="shared" si="233"/>
        <v>57287.653800000044</v>
      </c>
      <c r="EH127" s="181">
        <f t="shared" si="233"/>
        <v>58059.48563999981</v>
      </c>
      <c r="EI127" s="181">
        <f t="shared" si="233"/>
        <v>20044326.862559989</v>
      </c>
      <c r="EJ127" s="181">
        <f t="shared" si="233"/>
        <v>15522581.318399994</v>
      </c>
      <c r="EK127" s="181">
        <f t="shared" si="233"/>
        <v>590096.73216000048</v>
      </c>
      <c r="EL127" s="181">
        <f t="shared" si="233"/>
        <v>258359.40909999976</v>
      </c>
      <c r="EM127" s="181">
        <f t="shared" si="233"/>
        <v>264493.21236000024</v>
      </c>
      <c r="EN127" s="181">
        <f t="shared" si="233"/>
        <v>509753.20968000044</v>
      </c>
      <c r="EO127" s="181">
        <f t="shared" si="233"/>
        <v>164001.22829999984</v>
      </c>
      <c r="EP127" s="181">
        <f t="shared" si="233"/>
        <v>856620.34900000005</v>
      </c>
      <c r="EQ127" s="181">
        <f t="shared" si="233"/>
        <v>5187301.0072000008</v>
      </c>
      <c r="ER127" s="181">
        <f t="shared" si="233"/>
        <v>614927.46640000003</v>
      </c>
      <c r="ES127" s="181">
        <f t="shared" si="233"/>
        <v>124675.1792000001</v>
      </c>
      <c r="ET127" s="181">
        <f t="shared" si="233"/>
        <v>192262.61600000015</v>
      </c>
      <c r="EU127" s="181">
        <f t="shared" si="233"/>
        <v>259206.85960000023</v>
      </c>
      <c r="EV127" s="181">
        <f t="shared" si="233"/>
        <v>124426.59371999995</v>
      </c>
      <c r="EW127" s="181">
        <f t="shared" si="233"/>
        <v>1608087.3015999999</v>
      </c>
      <c r="EX127" s="181">
        <f t="shared" si="233"/>
        <v>220171.98579999982</v>
      </c>
      <c r="EY127" s="181">
        <f t="shared" si="233"/>
        <v>207195.12840000016</v>
      </c>
      <c r="EZ127" s="181">
        <f t="shared" si="233"/>
        <v>37087.041419999907</v>
      </c>
      <c r="FA127" s="181">
        <f t="shared" si="233"/>
        <v>6714024.3689999999</v>
      </c>
      <c r="FB127" s="181">
        <f t="shared" si="233"/>
        <v>487160.61394000018</v>
      </c>
      <c r="FC127" s="181">
        <f t="shared" si="233"/>
        <v>3280042.8187800008</v>
      </c>
      <c r="FD127" s="181">
        <f t="shared" si="233"/>
        <v>272540.08080000023</v>
      </c>
      <c r="FE127" s="181">
        <f t="shared" si="233"/>
        <v>60468.852600000042</v>
      </c>
      <c r="FF127" s="181">
        <f t="shared" si="233"/>
        <v>110125.10600000009</v>
      </c>
      <c r="FG127" s="181">
        <f t="shared" si="233"/>
        <v>60394.103120000051</v>
      </c>
      <c r="FH127" s="181">
        <f t="shared" si="233"/>
        <v>66318.433999999994</v>
      </c>
      <c r="FI127" s="181">
        <f t="shared" si="233"/>
        <v>2675229.1308600008</v>
      </c>
      <c r="FJ127" s="181">
        <f t="shared" si="233"/>
        <v>2927011.4549000007</v>
      </c>
      <c r="FK127" s="181">
        <f t="shared" si="233"/>
        <v>4196652.2330200011</v>
      </c>
      <c r="FL127" s="181">
        <f t="shared" si="233"/>
        <v>13803977.779799996</v>
      </c>
      <c r="FM127" s="181">
        <f t="shared" si="233"/>
        <v>6402184.3145000013</v>
      </c>
      <c r="FN127" s="181">
        <f t="shared" si="233"/>
        <v>36249567.368039988</v>
      </c>
      <c r="FO127" s="181">
        <f t="shared" si="233"/>
        <v>1670202.3811199991</v>
      </c>
      <c r="FP127" s="181">
        <f t="shared" si="233"/>
        <v>4050018.0903000012</v>
      </c>
      <c r="FQ127" s="181">
        <f t="shared" si="233"/>
        <v>1477366.9755000004</v>
      </c>
      <c r="FR127" s="181">
        <f t="shared" si="233"/>
        <v>214205.93428000002</v>
      </c>
      <c r="FS127" s="181">
        <f t="shared" si="233"/>
        <v>133052.33603999994</v>
      </c>
      <c r="FT127" s="181">
        <f t="shared" si="233"/>
        <v>56844.371999999988</v>
      </c>
      <c r="FU127" s="181">
        <f t="shared" si="233"/>
        <v>252228.21337999945</v>
      </c>
      <c r="FV127" s="181">
        <f t="shared" si="233"/>
        <v>258633.20079999955</v>
      </c>
      <c r="FW127" s="181">
        <f t="shared" si="233"/>
        <v>87198.745139999941</v>
      </c>
      <c r="FX127" s="181">
        <f t="shared" si="233"/>
        <v>35879.750400000034</v>
      </c>
      <c r="FY127" s="181"/>
      <c r="FZ127" s="2">
        <f>SUM(C127:FX127)</f>
        <v>1438215206.5509806</v>
      </c>
      <c r="GA127" s="62">
        <v>1438215206.5509806</v>
      </c>
      <c r="GB127" s="2">
        <f>FZ127-GA127</f>
        <v>0</v>
      </c>
      <c r="GC127" s="181"/>
      <c r="GD127" s="181"/>
      <c r="GE127" s="181"/>
      <c r="GF127" s="181"/>
      <c r="GG127" s="181"/>
      <c r="GH127" s="181"/>
    </row>
    <row r="128" spans="1:197" s="114" customFormat="1" x14ac:dyDescent="0.35">
      <c r="A128" s="112"/>
      <c r="B128" s="113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4"/>
      <c r="FZ128" s="14"/>
      <c r="GA128" s="2"/>
      <c r="GB128" s="14"/>
      <c r="GC128" s="14"/>
      <c r="GD128" s="14"/>
      <c r="GE128" s="14"/>
      <c r="GF128" s="14"/>
      <c r="GG128" s="2"/>
      <c r="GH128" s="12"/>
      <c r="GI128" s="126"/>
      <c r="GJ128" s="126"/>
      <c r="GK128" s="126"/>
      <c r="GL128" s="126"/>
      <c r="GM128" s="126"/>
      <c r="GN128" s="173"/>
      <c r="GO128" s="173"/>
    </row>
    <row r="129" spans="1:197" s="114" customFormat="1" x14ac:dyDescent="0.35">
      <c r="A129" s="112"/>
      <c r="B129" s="147" t="s">
        <v>737</v>
      </c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4"/>
      <c r="FZ129" s="14"/>
      <c r="GA129" s="2"/>
      <c r="GB129" s="14"/>
      <c r="GC129" s="14"/>
      <c r="GD129" s="14"/>
      <c r="GE129" s="14"/>
      <c r="GF129" s="14"/>
      <c r="GG129" s="2"/>
      <c r="GH129" s="12"/>
      <c r="GI129" s="126"/>
      <c r="GJ129" s="126"/>
      <c r="GK129" s="126"/>
      <c r="GL129" s="126"/>
      <c r="GM129" s="126"/>
      <c r="GN129" s="173"/>
      <c r="GO129" s="173"/>
    </row>
    <row r="130" spans="1:197" x14ac:dyDescent="0.35">
      <c r="A130" s="112" t="s">
        <v>739</v>
      </c>
      <c r="B130" s="113" t="s">
        <v>734</v>
      </c>
      <c r="C130">
        <f t="shared" ref="C130:AH130" si="234">C72</f>
        <v>6384.5</v>
      </c>
      <c r="D130">
        <f t="shared" si="234"/>
        <v>37733</v>
      </c>
      <c r="E130">
        <f t="shared" si="234"/>
        <v>5620.8</v>
      </c>
      <c r="F130">
        <f t="shared" si="234"/>
        <v>22394.6</v>
      </c>
      <c r="G130">
        <f t="shared" si="234"/>
        <v>1844</v>
      </c>
      <c r="H130">
        <f t="shared" si="234"/>
        <v>1095.5</v>
      </c>
      <c r="I130">
        <f t="shared" si="234"/>
        <v>7935</v>
      </c>
      <c r="J130">
        <f t="shared" si="234"/>
        <v>2040.6</v>
      </c>
      <c r="K130">
        <f t="shared" si="234"/>
        <v>251.7</v>
      </c>
      <c r="L130">
        <f t="shared" si="234"/>
        <v>2111.5</v>
      </c>
      <c r="M130">
        <f t="shared" si="234"/>
        <v>909.1</v>
      </c>
      <c r="N130">
        <f t="shared" si="234"/>
        <v>50169.9</v>
      </c>
      <c r="O130">
        <f t="shared" si="234"/>
        <v>12674.8</v>
      </c>
      <c r="P130">
        <f t="shared" si="234"/>
        <v>315.3</v>
      </c>
      <c r="Q130">
        <f t="shared" si="234"/>
        <v>39308.6</v>
      </c>
      <c r="R130">
        <f t="shared" si="234"/>
        <v>481.8</v>
      </c>
      <c r="S130">
        <f t="shared" si="234"/>
        <v>1573.5</v>
      </c>
      <c r="T130">
        <f t="shared" si="234"/>
        <v>161.1</v>
      </c>
      <c r="U130">
        <f t="shared" si="234"/>
        <v>60</v>
      </c>
      <c r="V130">
        <f t="shared" si="234"/>
        <v>256.39999999999998</v>
      </c>
      <c r="W130">
        <f t="shared" si="234"/>
        <v>59</v>
      </c>
      <c r="X130">
        <f t="shared" si="234"/>
        <v>60</v>
      </c>
      <c r="Y130">
        <f t="shared" si="234"/>
        <v>421.3</v>
      </c>
      <c r="Z130">
        <f t="shared" si="234"/>
        <v>231.1</v>
      </c>
      <c r="AA130">
        <f t="shared" si="234"/>
        <v>30476.1</v>
      </c>
      <c r="AB130">
        <f t="shared" si="234"/>
        <v>26850.7</v>
      </c>
      <c r="AC130">
        <f t="shared" si="234"/>
        <v>892.9</v>
      </c>
      <c r="AD130">
        <f t="shared" si="234"/>
        <v>1435.1</v>
      </c>
      <c r="AE130">
        <f t="shared" si="234"/>
        <v>97</v>
      </c>
      <c r="AF130">
        <f t="shared" si="234"/>
        <v>165.8</v>
      </c>
      <c r="AG130">
        <f t="shared" si="234"/>
        <v>593.4</v>
      </c>
      <c r="AH130">
        <f t="shared" si="234"/>
        <v>945.4</v>
      </c>
      <c r="AI130">
        <f t="shared" ref="AI130:BN130" si="235">AI72</f>
        <v>383</v>
      </c>
      <c r="AJ130">
        <f t="shared" si="235"/>
        <v>181.5</v>
      </c>
      <c r="AK130">
        <f t="shared" si="235"/>
        <v>162.80000000000001</v>
      </c>
      <c r="AL130">
        <f t="shared" si="235"/>
        <v>288.5</v>
      </c>
      <c r="AM130">
        <f t="shared" si="235"/>
        <v>340</v>
      </c>
      <c r="AN130">
        <f t="shared" si="235"/>
        <v>291.5</v>
      </c>
      <c r="AO130">
        <f t="shared" si="235"/>
        <v>3954.7</v>
      </c>
      <c r="AP130">
        <f t="shared" si="235"/>
        <v>83959.6</v>
      </c>
      <c r="AQ130">
        <f t="shared" si="235"/>
        <v>251</v>
      </c>
      <c r="AR130">
        <f t="shared" si="235"/>
        <v>60303.9</v>
      </c>
      <c r="AS130">
        <f t="shared" si="235"/>
        <v>6422.3</v>
      </c>
      <c r="AT130">
        <f t="shared" si="235"/>
        <v>2360.1999999999998</v>
      </c>
      <c r="AU130">
        <f t="shared" si="235"/>
        <v>271</v>
      </c>
      <c r="AV130">
        <f t="shared" si="235"/>
        <v>305.39999999999998</v>
      </c>
      <c r="AW130">
        <f t="shared" si="235"/>
        <v>255</v>
      </c>
      <c r="AX130">
        <f t="shared" si="235"/>
        <v>81</v>
      </c>
      <c r="AY130">
        <f t="shared" si="235"/>
        <v>402</v>
      </c>
      <c r="AZ130">
        <f t="shared" si="235"/>
        <v>12006.9</v>
      </c>
      <c r="BA130">
        <f t="shared" si="235"/>
        <v>8874.5</v>
      </c>
      <c r="BB130">
        <f t="shared" si="235"/>
        <v>7477.2</v>
      </c>
      <c r="BC130">
        <f t="shared" si="235"/>
        <v>24166.1</v>
      </c>
      <c r="BD130">
        <f t="shared" si="235"/>
        <v>3633.5</v>
      </c>
      <c r="BE130">
        <f t="shared" si="235"/>
        <v>1174.5</v>
      </c>
      <c r="BF130">
        <f t="shared" si="235"/>
        <v>24386.3</v>
      </c>
      <c r="BG130">
        <f t="shared" si="235"/>
        <v>920.6</v>
      </c>
      <c r="BH130">
        <f t="shared" si="235"/>
        <v>542.79999999999995</v>
      </c>
      <c r="BI130">
        <f t="shared" si="235"/>
        <v>257.3</v>
      </c>
      <c r="BJ130">
        <f t="shared" si="235"/>
        <v>6297.4</v>
      </c>
      <c r="BK130">
        <f t="shared" si="235"/>
        <v>21864.7</v>
      </c>
      <c r="BL130">
        <f t="shared" si="235"/>
        <v>69.5</v>
      </c>
      <c r="BM130">
        <f t="shared" si="235"/>
        <v>340.8</v>
      </c>
      <c r="BN130">
        <f t="shared" si="235"/>
        <v>3062.6</v>
      </c>
      <c r="BO130">
        <f t="shared" ref="BO130:CT130" si="236">BO72</f>
        <v>1232.5999999999999</v>
      </c>
      <c r="BP130">
        <f t="shared" si="236"/>
        <v>152</v>
      </c>
      <c r="BQ130">
        <f t="shared" si="236"/>
        <v>5869.6</v>
      </c>
      <c r="BR130">
        <f t="shared" si="236"/>
        <v>4488.3999999999996</v>
      </c>
      <c r="BS130">
        <f t="shared" si="236"/>
        <v>1158.0999999999999</v>
      </c>
      <c r="BT130">
        <f t="shared" si="236"/>
        <v>362.5</v>
      </c>
      <c r="BU130">
        <f t="shared" si="236"/>
        <v>392.6</v>
      </c>
      <c r="BV130">
        <f t="shared" si="236"/>
        <v>1245.3</v>
      </c>
      <c r="BW130">
        <f t="shared" si="236"/>
        <v>2017.5</v>
      </c>
      <c r="BX130">
        <f t="shared" si="236"/>
        <v>65.900000000000006</v>
      </c>
      <c r="BY130">
        <f t="shared" si="236"/>
        <v>421.9</v>
      </c>
      <c r="BZ130">
        <f t="shared" si="236"/>
        <v>228</v>
      </c>
      <c r="CA130">
        <f t="shared" si="236"/>
        <v>144.5</v>
      </c>
      <c r="CB130">
        <f t="shared" si="236"/>
        <v>72061.600000000006</v>
      </c>
      <c r="CC130">
        <f t="shared" si="236"/>
        <v>189.3</v>
      </c>
      <c r="CD130">
        <f t="shared" si="236"/>
        <v>60</v>
      </c>
      <c r="CE130">
        <f t="shared" si="236"/>
        <v>158.30000000000001</v>
      </c>
      <c r="CF130">
        <f t="shared" si="236"/>
        <v>105.3</v>
      </c>
      <c r="CG130">
        <f t="shared" si="236"/>
        <v>197.6</v>
      </c>
      <c r="CH130">
        <f t="shared" si="236"/>
        <v>95.1</v>
      </c>
      <c r="CI130">
        <f t="shared" si="236"/>
        <v>687.9</v>
      </c>
      <c r="CJ130">
        <f t="shared" si="236"/>
        <v>862.8</v>
      </c>
      <c r="CK130">
        <f t="shared" si="236"/>
        <v>4856.1000000000004</v>
      </c>
      <c r="CL130">
        <f t="shared" si="236"/>
        <v>1207.5999999999999</v>
      </c>
      <c r="CM130">
        <f t="shared" si="236"/>
        <v>684.5</v>
      </c>
      <c r="CN130">
        <f t="shared" si="236"/>
        <v>30547.3</v>
      </c>
      <c r="CO130">
        <f t="shared" si="236"/>
        <v>14217.5</v>
      </c>
      <c r="CP130">
        <f t="shared" si="236"/>
        <v>912.3</v>
      </c>
      <c r="CQ130">
        <f t="shared" si="236"/>
        <v>766.8</v>
      </c>
      <c r="CR130">
        <f t="shared" si="236"/>
        <v>215.8</v>
      </c>
      <c r="CS130">
        <f t="shared" si="236"/>
        <v>278.39999999999998</v>
      </c>
      <c r="CT130">
        <f t="shared" si="236"/>
        <v>113.5</v>
      </c>
      <c r="CU130">
        <f t="shared" ref="CU130:DZ130" si="237">CU72</f>
        <v>69</v>
      </c>
      <c r="CV130">
        <f t="shared" si="237"/>
        <v>60</v>
      </c>
      <c r="CW130">
        <f t="shared" si="237"/>
        <v>198.7</v>
      </c>
      <c r="CX130">
        <f t="shared" si="237"/>
        <v>461.4</v>
      </c>
      <c r="CY130">
        <f t="shared" si="237"/>
        <v>60</v>
      </c>
      <c r="CZ130">
        <f t="shared" si="237"/>
        <v>1786.5</v>
      </c>
      <c r="DA130">
        <f t="shared" si="237"/>
        <v>203.5</v>
      </c>
      <c r="DB130">
        <f t="shared" si="237"/>
        <v>315.8</v>
      </c>
      <c r="DC130">
        <f t="shared" si="237"/>
        <v>193</v>
      </c>
      <c r="DD130">
        <f t="shared" si="237"/>
        <v>174.5</v>
      </c>
      <c r="DE130">
        <f t="shared" si="237"/>
        <v>284.8</v>
      </c>
      <c r="DF130">
        <f t="shared" si="237"/>
        <v>20529.7</v>
      </c>
      <c r="DG130">
        <f t="shared" si="237"/>
        <v>93.5</v>
      </c>
      <c r="DH130">
        <f t="shared" si="237"/>
        <v>1770.5</v>
      </c>
      <c r="DI130">
        <f t="shared" si="237"/>
        <v>2414.4</v>
      </c>
      <c r="DJ130">
        <f t="shared" si="237"/>
        <v>613.1</v>
      </c>
      <c r="DK130">
        <f t="shared" si="237"/>
        <v>477.7</v>
      </c>
      <c r="DL130">
        <f t="shared" si="237"/>
        <v>5676</v>
      </c>
      <c r="DM130">
        <f t="shared" si="237"/>
        <v>235</v>
      </c>
      <c r="DN130">
        <f t="shared" si="237"/>
        <v>1294.5</v>
      </c>
      <c r="DO130">
        <f t="shared" si="237"/>
        <v>3290</v>
      </c>
      <c r="DP130">
        <f t="shared" si="237"/>
        <v>199.1</v>
      </c>
      <c r="DQ130">
        <f t="shared" si="237"/>
        <v>887</v>
      </c>
      <c r="DR130">
        <f t="shared" si="237"/>
        <v>1305.5</v>
      </c>
      <c r="DS130">
        <f t="shared" si="237"/>
        <v>580</v>
      </c>
      <c r="DT130">
        <f t="shared" si="237"/>
        <v>176.5</v>
      </c>
      <c r="DU130">
        <f t="shared" si="237"/>
        <v>347.7</v>
      </c>
      <c r="DV130">
        <f t="shared" si="237"/>
        <v>205.8</v>
      </c>
      <c r="DW130">
        <f t="shared" si="237"/>
        <v>297.39999999999998</v>
      </c>
      <c r="DX130">
        <f t="shared" si="237"/>
        <v>168</v>
      </c>
      <c r="DY130">
        <f t="shared" si="237"/>
        <v>293.10000000000002</v>
      </c>
      <c r="DZ130">
        <f t="shared" si="237"/>
        <v>661.3</v>
      </c>
      <c r="EA130">
        <f t="shared" ref="EA130:FF130" si="238">EA72</f>
        <v>526.9</v>
      </c>
      <c r="EB130">
        <f t="shared" si="238"/>
        <v>522.5</v>
      </c>
      <c r="EC130">
        <f t="shared" si="238"/>
        <v>278.60000000000002</v>
      </c>
      <c r="ED130">
        <f t="shared" si="238"/>
        <v>1549</v>
      </c>
      <c r="EE130">
        <f t="shared" si="238"/>
        <v>191.6</v>
      </c>
      <c r="EF130">
        <f t="shared" si="238"/>
        <v>1323.8</v>
      </c>
      <c r="EG130">
        <f t="shared" si="238"/>
        <v>253.5</v>
      </c>
      <c r="EH130">
        <f t="shared" si="238"/>
        <v>247.4</v>
      </c>
      <c r="EI130">
        <f t="shared" si="238"/>
        <v>13726.9</v>
      </c>
      <c r="EJ130">
        <f t="shared" si="238"/>
        <v>9921.6</v>
      </c>
      <c r="EK130">
        <f t="shared" si="238"/>
        <v>665.6</v>
      </c>
      <c r="EL130">
        <f t="shared" si="238"/>
        <v>457.3</v>
      </c>
      <c r="EM130">
        <f t="shared" si="238"/>
        <v>371.1</v>
      </c>
      <c r="EN130">
        <f t="shared" si="238"/>
        <v>888.6</v>
      </c>
      <c r="EO130">
        <f t="shared" si="238"/>
        <v>299.5</v>
      </c>
      <c r="EP130">
        <f t="shared" si="238"/>
        <v>428.5</v>
      </c>
      <c r="EQ130">
        <f t="shared" si="238"/>
        <v>2594.8000000000002</v>
      </c>
      <c r="ER130">
        <f t="shared" si="238"/>
        <v>307.60000000000002</v>
      </c>
      <c r="ES130">
        <f t="shared" si="238"/>
        <v>163</v>
      </c>
      <c r="ET130">
        <f t="shared" si="238"/>
        <v>197.5</v>
      </c>
      <c r="EU130">
        <f t="shared" si="238"/>
        <v>573.5</v>
      </c>
      <c r="EV130">
        <f t="shared" si="238"/>
        <v>72.3</v>
      </c>
      <c r="EW130">
        <f t="shared" si="238"/>
        <v>804.4</v>
      </c>
      <c r="EX130">
        <f t="shared" si="238"/>
        <v>173.5</v>
      </c>
      <c r="EY130">
        <f t="shared" si="238"/>
        <v>205.5</v>
      </c>
      <c r="EZ130">
        <f t="shared" si="238"/>
        <v>129.30000000000001</v>
      </c>
      <c r="FA130">
        <f t="shared" si="238"/>
        <v>3358.5</v>
      </c>
      <c r="FB130">
        <f t="shared" si="238"/>
        <v>276.10000000000002</v>
      </c>
      <c r="FC130">
        <f t="shared" si="238"/>
        <v>1771.7</v>
      </c>
      <c r="FD130">
        <f t="shared" si="238"/>
        <v>402</v>
      </c>
      <c r="FE130">
        <f t="shared" si="238"/>
        <v>77.3</v>
      </c>
      <c r="FF130">
        <f t="shared" si="238"/>
        <v>181</v>
      </c>
      <c r="FG130">
        <f t="shared" ref="FG130:FX130" si="239">FG72</f>
        <v>119.8</v>
      </c>
      <c r="FH130">
        <f t="shared" si="239"/>
        <v>70</v>
      </c>
      <c r="FI130">
        <f t="shared" si="239"/>
        <v>1681.9</v>
      </c>
      <c r="FJ130">
        <f t="shared" si="239"/>
        <v>2016.5</v>
      </c>
      <c r="FK130">
        <f t="shared" si="239"/>
        <v>2527.9</v>
      </c>
      <c r="FL130">
        <f t="shared" si="239"/>
        <v>8538.5</v>
      </c>
      <c r="FM130">
        <f t="shared" si="239"/>
        <v>3981.5</v>
      </c>
      <c r="FN130">
        <f t="shared" si="239"/>
        <v>22422.3</v>
      </c>
      <c r="FO130">
        <f t="shared" si="239"/>
        <v>1117.2</v>
      </c>
      <c r="FP130">
        <f t="shared" si="239"/>
        <v>2341.5</v>
      </c>
      <c r="FQ130">
        <f t="shared" si="239"/>
        <v>982.5</v>
      </c>
      <c r="FR130">
        <f t="shared" si="239"/>
        <v>165.4</v>
      </c>
      <c r="FS130">
        <f t="shared" si="239"/>
        <v>164.6</v>
      </c>
      <c r="FT130">
        <f t="shared" si="239"/>
        <v>60</v>
      </c>
      <c r="FU130">
        <f t="shared" si="239"/>
        <v>784.3</v>
      </c>
      <c r="FV130">
        <f t="shared" si="239"/>
        <v>692</v>
      </c>
      <c r="FW130">
        <f t="shared" si="239"/>
        <v>141.30000000000001</v>
      </c>
      <c r="FX130">
        <f t="shared" si="239"/>
        <v>64.5</v>
      </c>
      <c r="FY130" s="14"/>
      <c r="FZ130" s="14"/>
      <c r="GA130" s="2"/>
      <c r="GB130" s="14"/>
      <c r="GC130" s="14"/>
      <c r="GD130" s="14"/>
      <c r="GE130" s="14"/>
      <c r="GF130" s="14"/>
      <c r="GG130" s="2"/>
      <c r="GH130" s="12"/>
      <c r="GI130" s="126"/>
      <c r="GJ130" s="126"/>
      <c r="GK130" s="126"/>
      <c r="GL130" s="126"/>
      <c r="GM130" s="126"/>
      <c r="GN130" s="131"/>
      <c r="GO130" s="131"/>
    </row>
    <row r="131" spans="1:197" x14ac:dyDescent="0.35">
      <c r="A131" s="112" t="s">
        <v>741</v>
      </c>
      <c r="B131" s="113" t="s">
        <v>743</v>
      </c>
      <c r="C131" s="27" t="s">
        <v>1081</v>
      </c>
      <c r="D131" s="27" t="s">
        <v>1081</v>
      </c>
      <c r="E131" s="27" t="s">
        <v>503</v>
      </c>
      <c r="F131" s="27" t="s">
        <v>1081</v>
      </c>
      <c r="G131" s="27" t="s">
        <v>504</v>
      </c>
      <c r="H131" s="27" t="s">
        <v>504</v>
      </c>
      <c r="I131" s="27" t="s">
        <v>1081</v>
      </c>
      <c r="J131" s="27" t="s">
        <v>505</v>
      </c>
      <c r="K131" s="27" t="s">
        <v>506</v>
      </c>
      <c r="L131" s="27" t="s">
        <v>1081</v>
      </c>
      <c r="M131" s="27" t="s">
        <v>1081</v>
      </c>
      <c r="N131" s="27" t="s">
        <v>507</v>
      </c>
      <c r="O131" s="27" t="s">
        <v>1081</v>
      </c>
      <c r="P131" s="27" t="s">
        <v>506</v>
      </c>
      <c r="Q131" s="27" t="s">
        <v>507</v>
      </c>
      <c r="R131" s="27" t="s">
        <v>504</v>
      </c>
      <c r="S131" s="27" t="s">
        <v>508</v>
      </c>
      <c r="T131" s="27" t="s">
        <v>506</v>
      </c>
      <c r="U131" s="27" t="s">
        <v>506</v>
      </c>
      <c r="V131" s="27" t="s">
        <v>506</v>
      </c>
      <c r="W131" s="27" t="s">
        <v>506</v>
      </c>
      <c r="X131" s="27" t="s">
        <v>506</v>
      </c>
      <c r="Y131" s="27" t="s">
        <v>506</v>
      </c>
      <c r="Z131" s="27" t="s">
        <v>506</v>
      </c>
      <c r="AA131" s="27" t="s">
        <v>1088</v>
      </c>
      <c r="AB131" s="27" t="s">
        <v>1082</v>
      </c>
      <c r="AC131" s="27" t="s">
        <v>505</v>
      </c>
      <c r="AD131" s="27" t="s">
        <v>505</v>
      </c>
      <c r="AE131" s="27" t="s">
        <v>506</v>
      </c>
      <c r="AF131" s="27" t="s">
        <v>506</v>
      </c>
      <c r="AG131" s="27" t="s">
        <v>504</v>
      </c>
      <c r="AH131" s="27" t="s">
        <v>506</v>
      </c>
      <c r="AI131" s="27" t="s">
        <v>506</v>
      </c>
      <c r="AJ131" s="27" t="s">
        <v>506</v>
      </c>
      <c r="AK131" s="27" t="s">
        <v>506</v>
      </c>
      <c r="AL131" s="27" t="s">
        <v>506</v>
      </c>
      <c r="AM131" s="27" t="s">
        <v>506</v>
      </c>
      <c r="AN131" s="27" t="s">
        <v>506</v>
      </c>
      <c r="AO131" s="27" t="s">
        <v>509</v>
      </c>
      <c r="AP131" s="27" t="s">
        <v>507</v>
      </c>
      <c r="AQ131" s="27" t="s">
        <v>506</v>
      </c>
      <c r="AR131" s="27" t="s">
        <v>1081</v>
      </c>
      <c r="AS131" s="27" t="s">
        <v>505</v>
      </c>
      <c r="AT131" s="27" t="s">
        <v>504</v>
      </c>
      <c r="AU131" s="27" t="s">
        <v>504</v>
      </c>
      <c r="AV131" s="27" t="s">
        <v>506</v>
      </c>
      <c r="AW131" s="27" t="s">
        <v>504</v>
      </c>
      <c r="AX131" s="27" t="s">
        <v>506</v>
      </c>
      <c r="AY131" s="27" t="s">
        <v>504</v>
      </c>
      <c r="AZ131" s="27" t="s">
        <v>507</v>
      </c>
      <c r="BA131" s="27" t="s">
        <v>1081</v>
      </c>
      <c r="BB131" s="27" t="s">
        <v>1081</v>
      </c>
      <c r="BC131" s="27" t="s">
        <v>507</v>
      </c>
      <c r="BD131" s="27" t="s">
        <v>507</v>
      </c>
      <c r="BE131" s="27" t="s">
        <v>1081</v>
      </c>
      <c r="BF131" s="27" t="s">
        <v>507</v>
      </c>
      <c r="BG131" s="27" t="s">
        <v>504</v>
      </c>
      <c r="BH131" s="27" t="s">
        <v>504</v>
      </c>
      <c r="BI131" s="27" t="s">
        <v>504</v>
      </c>
      <c r="BJ131" s="27" t="s">
        <v>1081</v>
      </c>
      <c r="BK131" s="27" t="s">
        <v>507</v>
      </c>
      <c r="BL131" s="27" t="s">
        <v>506</v>
      </c>
      <c r="BM131" s="27" t="s">
        <v>506</v>
      </c>
      <c r="BN131" s="27" t="s">
        <v>509</v>
      </c>
      <c r="BO131" s="27" t="s">
        <v>504</v>
      </c>
      <c r="BP131" s="27" t="s">
        <v>506</v>
      </c>
      <c r="BQ131" s="27" t="s">
        <v>505</v>
      </c>
      <c r="BR131" s="27" t="s">
        <v>505</v>
      </c>
      <c r="BS131" s="27" t="s">
        <v>509</v>
      </c>
      <c r="BT131" s="27" t="s">
        <v>504</v>
      </c>
      <c r="BU131" s="27" t="s">
        <v>506</v>
      </c>
      <c r="BV131" s="27" t="s">
        <v>506</v>
      </c>
      <c r="BW131" s="27" t="s">
        <v>506</v>
      </c>
      <c r="BX131" s="27" t="s">
        <v>506</v>
      </c>
      <c r="BY131" s="27" t="s">
        <v>506</v>
      </c>
      <c r="BZ131" s="27" t="s">
        <v>506</v>
      </c>
      <c r="CA131" s="27" t="s">
        <v>506</v>
      </c>
      <c r="CB131" s="27" t="s">
        <v>1081</v>
      </c>
      <c r="CC131" s="27" t="s">
        <v>506</v>
      </c>
      <c r="CD131" s="27" t="s">
        <v>506</v>
      </c>
      <c r="CE131" s="27" t="s">
        <v>506</v>
      </c>
      <c r="CF131" s="27" t="s">
        <v>506</v>
      </c>
      <c r="CG131" s="27" t="s">
        <v>506</v>
      </c>
      <c r="CH131" s="27" t="s">
        <v>506</v>
      </c>
      <c r="CI131" s="27" t="s">
        <v>506</v>
      </c>
      <c r="CJ131" s="27" t="s">
        <v>505</v>
      </c>
      <c r="CK131" s="27" t="s">
        <v>509</v>
      </c>
      <c r="CL131" s="27" t="s">
        <v>506</v>
      </c>
      <c r="CM131" s="27" t="s">
        <v>506</v>
      </c>
      <c r="CN131" s="27" t="s">
        <v>1082</v>
      </c>
      <c r="CO131" s="27" t="s">
        <v>1081</v>
      </c>
      <c r="CP131" s="27" t="s">
        <v>509</v>
      </c>
      <c r="CQ131" s="27" t="s">
        <v>508</v>
      </c>
      <c r="CR131" s="27" t="s">
        <v>506</v>
      </c>
      <c r="CS131" s="27" t="s">
        <v>504</v>
      </c>
      <c r="CT131" s="27" t="s">
        <v>506</v>
      </c>
      <c r="CU131" s="27" t="s">
        <v>506</v>
      </c>
      <c r="CV131" s="27" t="s">
        <v>506</v>
      </c>
      <c r="CW131" s="27" t="s">
        <v>506</v>
      </c>
      <c r="CX131" s="27" t="s">
        <v>506</v>
      </c>
      <c r="CY131" s="27" t="s">
        <v>506</v>
      </c>
      <c r="CZ131" s="27" t="s">
        <v>505</v>
      </c>
      <c r="DA131" s="27" t="s">
        <v>506</v>
      </c>
      <c r="DB131" s="27" t="s">
        <v>504</v>
      </c>
      <c r="DC131" s="27" t="s">
        <v>506</v>
      </c>
      <c r="DD131" s="27" t="s">
        <v>504</v>
      </c>
      <c r="DE131" s="27" t="s">
        <v>504</v>
      </c>
      <c r="DF131" s="27" t="s">
        <v>1083</v>
      </c>
      <c r="DG131" s="27" t="s">
        <v>506</v>
      </c>
      <c r="DH131" s="27" t="s">
        <v>505</v>
      </c>
      <c r="DI131" s="27" t="s">
        <v>505</v>
      </c>
      <c r="DJ131" s="27" t="s">
        <v>504</v>
      </c>
      <c r="DK131" s="27" t="s">
        <v>506</v>
      </c>
      <c r="DL131" s="27" t="s">
        <v>505</v>
      </c>
      <c r="DM131" s="27" t="s">
        <v>506</v>
      </c>
      <c r="DN131" s="27" t="s">
        <v>505</v>
      </c>
      <c r="DO131" s="27" t="s">
        <v>505</v>
      </c>
      <c r="DP131" s="27" t="s">
        <v>504</v>
      </c>
      <c r="DQ131" s="27" t="s">
        <v>506</v>
      </c>
      <c r="DR131" s="27" t="s">
        <v>505</v>
      </c>
      <c r="DS131" s="27" t="s">
        <v>504</v>
      </c>
      <c r="DT131" s="27" t="s">
        <v>506</v>
      </c>
      <c r="DU131" s="27" t="s">
        <v>506</v>
      </c>
      <c r="DV131" s="27" t="s">
        <v>504</v>
      </c>
      <c r="DW131" s="27" t="s">
        <v>504</v>
      </c>
      <c r="DX131" s="27" t="s">
        <v>506</v>
      </c>
      <c r="DY131" s="27" t="s">
        <v>506</v>
      </c>
      <c r="DZ131" s="27" t="s">
        <v>504</v>
      </c>
      <c r="EA131" s="27" t="s">
        <v>506</v>
      </c>
      <c r="EB131" s="27" t="s">
        <v>506</v>
      </c>
      <c r="EC131" s="27" t="s">
        <v>506</v>
      </c>
      <c r="ED131" s="27" t="s">
        <v>505</v>
      </c>
      <c r="EE131" s="27" t="s">
        <v>506</v>
      </c>
      <c r="EF131" s="27" t="s">
        <v>505</v>
      </c>
      <c r="EG131" s="27" t="s">
        <v>506</v>
      </c>
      <c r="EH131" s="27" t="s">
        <v>504</v>
      </c>
      <c r="EI131" s="27" t="s">
        <v>1082</v>
      </c>
      <c r="EJ131" s="27" t="s">
        <v>510</v>
      </c>
      <c r="EK131" s="27" t="s">
        <v>506</v>
      </c>
      <c r="EL131" s="27" t="s">
        <v>506</v>
      </c>
      <c r="EM131" s="27" t="s">
        <v>506</v>
      </c>
      <c r="EN131" s="27" t="s">
        <v>506</v>
      </c>
      <c r="EO131" s="27" t="s">
        <v>506</v>
      </c>
      <c r="EP131" s="27" t="s">
        <v>506</v>
      </c>
      <c r="EQ131" s="27" t="s">
        <v>505</v>
      </c>
      <c r="ER131" s="27" t="s">
        <v>506</v>
      </c>
      <c r="ES131" s="27" t="s">
        <v>506</v>
      </c>
      <c r="ET131" s="27" t="s">
        <v>506</v>
      </c>
      <c r="EU131" s="27" t="s">
        <v>506</v>
      </c>
      <c r="EV131" s="27" t="s">
        <v>506</v>
      </c>
      <c r="EW131" s="27" t="s">
        <v>506</v>
      </c>
      <c r="EX131" s="27" t="s">
        <v>506</v>
      </c>
      <c r="EY131" s="27" t="s">
        <v>506</v>
      </c>
      <c r="EZ131" s="27" t="s">
        <v>506</v>
      </c>
      <c r="FA131" s="27" t="s">
        <v>508</v>
      </c>
      <c r="FB131" s="27" t="s">
        <v>504</v>
      </c>
      <c r="FC131" s="27" t="s">
        <v>510</v>
      </c>
      <c r="FD131" s="27" t="s">
        <v>506</v>
      </c>
      <c r="FE131" s="27" t="s">
        <v>506</v>
      </c>
      <c r="FF131" s="27" t="s">
        <v>506</v>
      </c>
      <c r="FG131" s="27" t="s">
        <v>506</v>
      </c>
      <c r="FH131" s="27" t="s">
        <v>506</v>
      </c>
      <c r="FI131" s="27" t="s">
        <v>504</v>
      </c>
      <c r="FJ131" s="27" t="s">
        <v>510</v>
      </c>
      <c r="FK131" s="27" t="s">
        <v>504</v>
      </c>
      <c r="FL131" s="27" t="s">
        <v>1081</v>
      </c>
      <c r="FM131" s="27" t="s">
        <v>510</v>
      </c>
      <c r="FN131" s="27" t="s">
        <v>1082</v>
      </c>
      <c r="FO131" s="27" t="s">
        <v>508</v>
      </c>
      <c r="FP131" s="27" t="s">
        <v>510</v>
      </c>
      <c r="FQ131" s="27" t="s">
        <v>504</v>
      </c>
      <c r="FR131" s="27" t="s">
        <v>504</v>
      </c>
      <c r="FS131" s="27" t="s">
        <v>506</v>
      </c>
      <c r="FT131" s="27" t="s">
        <v>506</v>
      </c>
      <c r="FU131" s="27" t="s">
        <v>506</v>
      </c>
      <c r="FV131" s="27" t="s">
        <v>506</v>
      </c>
      <c r="FW131" s="27" t="s">
        <v>506</v>
      </c>
      <c r="FX131" s="27" t="s">
        <v>506</v>
      </c>
      <c r="FY131" s="14"/>
      <c r="FZ131" s="14"/>
      <c r="GA131" s="2"/>
      <c r="GB131" s="14"/>
      <c r="GC131" s="14"/>
      <c r="GD131" s="14"/>
      <c r="GE131" s="14"/>
      <c r="GF131" s="14"/>
      <c r="GG131" s="2"/>
      <c r="GH131" s="12"/>
      <c r="GI131" s="126"/>
      <c r="GJ131" s="126"/>
      <c r="GK131" s="126"/>
      <c r="GL131" s="126"/>
      <c r="GM131" s="126"/>
      <c r="GN131" s="131"/>
      <c r="GO131" s="131"/>
    </row>
    <row r="132" spans="1:197" x14ac:dyDescent="0.35">
      <c r="A132" s="112" t="s">
        <v>742</v>
      </c>
      <c r="B132" s="113" t="s">
        <v>1049</v>
      </c>
      <c r="C132" s="28">
        <f>IF(C131="Town: Remote",0.1,IF(C131="Town: Fringe",0.025,IF(C131="Town: Distant",0.05,IF(C131="Rural: Fringe",0.15,IF(C131="Rural: Distant",0.2,IF(C131="Rural: Remote",0.25,0))))))</f>
        <v>0</v>
      </c>
      <c r="D132" s="28">
        <f t="shared" ref="D132:BO132" si="240">IF(D131="Town: Remote",0.1,IF(D131="Town: Fringe",0.025,IF(D131="Town: Distant",0.05,IF(D131="Rural: Fringe",0.15,IF(D131="Rural: Distant",0.2,IF(D131="Rural: Remote",0.25,0))))))</f>
        <v>0</v>
      </c>
      <c r="E132" s="28">
        <f t="shared" si="240"/>
        <v>0</v>
      </c>
      <c r="F132" s="28">
        <f t="shared" si="240"/>
        <v>0</v>
      </c>
      <c r="G132" s="28">
        <f t="shared" si="240"/>
        <v>0.2</v>
      </c>
      <c r="H132" s="28">
        <f t="shared" si="240"/>
        <v>0.2</v>
      </c>
      <c r="I132" s="28">
        <f t="shared" si="240"/>
        <v>0</v>
      </c>
      <c r="J132" s="28">
        <f t="shared" si="240"/>
        <v>0.1</v>
      </c>
      <c r="K132" s="28">
        <f t="shared" si="240"/>
        <v>0.25</v>
      </c>
      <c r="L132" s="28">
        <f t="shared" si="240"/>
        <v>0</v>
      </c>
      <c r="M132" s="28">
        <f t="shared" si="240"/>
        <v>0</v>
      </c>
      <c r="N132" s="28">
        <f t="shared" si="240"/>
        <v>0</v>
      </c>
      <c r="O132" s="28">
        <f t="shared" si="240"/>
        <v>0</v>
      </c>
      <c r="P132" s="28">
        <f t="shared" si="240"/>
        <v>0.25</v>
      </c>
      <c r="Q132" s="28">
        <f t="shared" si="240"/>
        <v>0</v>
      </c>
      <c r="R132" s="28">
        <f t="shared" si="240"/>
        <v>0.2</v>
      </c>
      <c r="S132" s="28">
        <f t="shared" si="240"/>
        <v>0.15</v>
      </c>
      <c r="T132" s="28">
        <f t="shared" si="240"/>
        <v>0.25</v>
      </c>
      <c r="U132" s="28">
        <f t="shared" si="240"/>
        <v>0.25</v>
      </c>
      <c r="V132" s="28">
        <f t="shared" si="240"/>
        <v>0.25</v>
      </c>
      <c r="W132" s="28">
        <f t="shared" si="240"/>
        <v>0.25</v>
      </c>
      <c r="X132" s="28">
        <f t="shared" si="240"/>
        <v>0.25</v>
      </c>
      <c r="Y132" s="28">
        <f t="shared" si="240"/>
        <v>0.25</v>
      </c>
      <c r="Z132" s="28">
        <f t="shared" si="240"/>
        <v>0.25</v>
      </c>
      <c r="AA132" s="28">
        <f t="shared" si="240"/>
        <v>0</v>
      </c>
      <c r="AB132" s="28">
        <f t="shared" si="240"/>
        <v>0</v>
      </c>
      <c r="AC132" s="28">
        <f t="shared" si="240"/>
        <v>0.1</v>
      </c>
      <c r="AD132" s="28">
        <f t="shared" si="240"/>
        <v>0.1</v>
      </c>
      <c r="AE132" s="28">
        <f t="shared" si="240"/>
        <v>0.25</v>
      </c>
      <c r="AF132" s="28">
        <f t="shared" si="240"/>
        <v>0.25</v>
      </c>
      <c r="AG132" s="28">
        <f t="shared" si="240"/>
        <v>0.2</v>
      </c>
      <c r="AH132" s="28">
        <f t="shared" si="240"/>
        <v>0.25</v>
      </c>
      <c r="AI132" s="28">
        <f t="shared" si="240"/>
        <v>0.25</v>
      </c>
      <c r="AJ132" s="28">
        <f t="shared" si="240"/>
        <v>0.25</v>
      </c>
      <c r="AK132" s="28">
        <f t="shared" si="240"/>
        <v>0.25</v>
      </c>
      <c r="AL132" s="28">
        <f t="shared" si="240"/>
        <v>0.25</v>
      </c>
      <c r="AM132" s="28">
        <f t="shared" si="240"/>
        <v>0.25</v>
      </c>
      <c r="AN132" s="28">
        <f t="shared" si="240"/>
        <v>0.25</v>
      </c>
      <c r="AO132" s="28">
        <f t="shared" si="240"/>
        <v>0.05</v>
      </c>
      <c r="AP132" s="28">
        <f t="shared" si="240"/>
        <v>0</v>
      </c>
      <c r="AQ132" s="28">
        <f t="shared" si="240"/>
        <v>0.25</v>
      </c>
      <c r="AR132" s="28">
        <f t="shared" si="240"/>
        <v>0</v>
      </c>
      <c r="AS132" s="28">
        <f t="shared" si="240"/>
        <v>0.1</v>
      </c>
      <c r="AT132" s="28">
        <f t="shared" si="240"/>
        <v>0.2</v>
      </c>
      <c r="AU132" s="28">
        <f t="shared" si="240"/>
        <v>0.2</v>
      </c>
      <c r="AV132" s="28">
        <f t="shared" si="240"/>
        <v>0.25</v>
      </c>
      <c r="AW132" s="28">
        <f t="shared" si="240"/>
        <v>0.2</v>
      </c>
      <c r="AX132" s="28">
        <f t="shared" si="240"/>
        <v>0.25</v>
      </c>
      <c r="AY132" s="28">
        <f t="shared" si="240"/>
        <v>0.2</v>
      </c>
      <c r="AZ132" s="28">
        <f t="shared" si="240"/>
        <v>0</v>
      </c>
      <c r="BA132" s="28">
        <f t="shared" si="240"/>
        <v>0</v>
      </c>
      <c r="BB132" s="28">
        <f t="shared" si="240"/>
        <v>0</v>
      </c>
      <c r="BC132" s="28">
        <f t="shared" si="240"/>
        <v>0</v>
      </c>
      <c r="BD132" s="28">
        <f t="shared" si="240"/>
        <v>0</v>
      </c>
      <c r="BE132" s="28">
        <f t="shared" si="240"/>
        <v>0</v>
      </c>
      <c r="BF132" s="28">
        <f t="shared" si="240"/>
        <v>0</v>
      </c>
      <c r="BG132" s="28">
        <f t="shared" si="240"/>
        <v>0.2</v>
      </c>
      <c r="BH132" s="28">
        <f t="shared" si="240"/>
        <v>0.2</v>
      </c>
      <c r="BI132" s="28">
        <f t="shared" si="240"/>
        <v>0.2</v>
      </c>
      <c r="BJ132" s="28">
        <f t="shared" si="240"/>
        <v>0</v>
      </c>
      <c r="BK132" s="28">
        <f t="shared" si="240"/>
        <v>0</v>
      </c>
      <c r="BL132" s="28">
        <f t="shared" si="240"/>
        <v>0.25</v>
      </c>
      <c r="BM132" s="28">
        <f t="shared" si="240"/>
        <v>0.25</v>
      </c>
      <c r="BN132" s="28">
        <f t="shared" si="240"/>
        <v>0.05</v>
      </c>
      <c r="BO132" s="28">
        <f t="shared" si="240"/>
        <v>0.2</v>
      </c>
      <c r="BP132" s="28">
        <f t="shared" ref="BP132:EA132" si="241">IF(BP131="Town: Remote",0.1,IF(BP131="Town: Fringe",0.025,IF(BP131="Town: Distant",0.05,IF(BP131="Rural: Fringe",0.15,IF(BP131="Rural: Distant",0.2,IF(BP131="Rural: Remote",0.25,0))))))</f>
        <v>0.25</v>
      </c>
      <c r="BQ132" s="28">
        <f t="shared" si="241"/>
        <v>0.1</v>
      </c>
      <c r="BR132" s="28">
        <f t="shared" si="241"/>
        <v>0.1</v>
      </c>
      <c r="BS132" s="28">
        <f t="shared" si="241"/>
        <v>0.05</v>
      </c>
      <c r="BT132" s="28">
        <f t="shared" si="241"/>
        <v>0.2</v>
      </c>
      <c r="BU132" s="28">
        <f t="shared" si="241"/>
        <v>0.25</v>
      </c>
      <c r="BV132" s="28">
        <f t="shared" si="241"/>
        <v>0.25</v>
      </c>
      <c r="BW132" s="28">
        <f t="shared" si="241"/>
        <v>0.25</v>
      </c>
      <c r="BX132" s="28">
        <f t="shared" si="241"/>
        <v>0.25</v>
      </c>
      <c r="BY132" s="28">
        <f t="shared" si="241"/>
        <v>0.25</v>
      </c>
      <c r="BZ132" s="28">
        <f t="shared" si="241"/>
        <v>0.25</v>
      </c>
      <c r="CA132" s="28">
        <f t="shared" si="241"/>
        <v>0.25</v>
      </c>
      <c r="CB132" s="28">
        <f t="shared" si="241"/>
        <v>0</v>
      </c>
      <c r="CC132" s="28">
        <f t="shared" si="241"/>
        <v>0.25</v>
      </c>
      <c r="CD132" s="28">
        <f t="shared" si="241"/>
        <v>0.25</v>
      </c>
      <c r="CE132" s="28">
        <f t="shared" si="241"/>
        <v>0.25</v>
      </c>
      <c r="CF132" s="28">
        <f t="shared" si="241"/>
        <v>0.25</v>
      </c>
      <c r="CG132" s="28">
        <f t="shared" si="241"/>
        <v>0.25</v>
      </c>
      <c r="CH132" s="28">
        <f t="shared" si="241"/>
        <v>0.25</v>
      </c>
      <c r="CI132" s="28">
        <f t="shared" si="241"/>
        <v>0.25</v>
      </c>
      <c r="CJ132" s="28">
        <f t="shared" si="241"/>
        <v>0.1</v>
      </c>
      <c r="CK132" s="28">
        <f t="shared" si="241"/>
        <v>0.05</v>
      </c>
      <c r="CL132" s="28">
        <f t="shared" si="241"/>
        <v>0.25</v>
      </c>
      <c r="CM132" s="28">
        <f t="shared" si="241"/>
        <v>0.25</v>
      </c>
      <c r="CN132" s="28">
        <f t="shared" si="241"/>
        <v>0</v>
      </c>
      <c r="CO132" s="28">
        <f t="shared" si="241"/>
        <v>0</v>
      </c>
      <c r="CP132" s="28">
        <f t="shared" si="241"/>
        <v>0.05</v>
      </c>
      <c r="CQ132" s="28">
        <f t="shared" si="241"/>
        <v>0.15</v>
      </c>
      <c r="CR132" s="28">
        <f t="shared" si="241"/>
        <v>0.25</v>
      </c>
      <c r="CS132" s="28">
        <f t="shared" si="241"/>
        <v>0.2</v>
      </c>
      <c r="CT132" s="28">
        <f t="shared" si="241"/>
        <v>0.25</v>
      </c>
      <c r="CU132" s="28">
        <f t="shared" si="241"/>
        <v>0.25</v>
      </c>
      <c r="CV132" s="28">
        <f t="shared" si="241"/>
        <v>0.25</v>
      </c>
      <c r="CW132" s="28">
        <f t="shared" si="241"/>
        <v>0.25</v>
      </c>
      <c r="CX132" s="28">
        <f t="shared" si="241"/>
        <v>0.25</v>
      </c>
      <c r="CY132" s="28">
        <f t="shared" si="241"/>
        <v>0.25</v>
      </c>
      <c r="CZ132" s="28">
        <f t="shared" si="241"/>
        <v>0.1</v>
      </c>
      <c r="DA132" s="28">
        <f t="shared" si="241"/>
        <v>0.25</v>
      </c>
      <c r="DB132" s="28">
        <f t="shared" si="241"/>
        <v>0.2</v>
      </c>
      <c r="DC132" s="28">
        <f t="shared" si="241"/>
        <v>0.25</v>
      </c>
      <c r="DD132" s="28">
        <f t="shared" si="241"/>
        <v>0.2</v>
      </c>
      <c r="DE132" s="28">
        <f t="shared" si="241"/>
        <v>0.2</v>
      </c>
      <c r="DF132" s="28">
        <f t="shared" si="241"/>
        <v>0</v>
      </c>
      <c r="DG132" s="28">
        <f t="shared" si="241"/>
        <v>0.25</v>
      </c>
      <c r="DH132" s="28">
        <f t="shared" si="241"/>
        <v>0.1</v>
      </c>
      <c r="DI132" s="28">
        <f t="shared" si="241"/>
        <v>0.1</v>
      </c>
      <c r="DJ132" s="28">
        <f t="shared" si="241"/>
        <v>0.2</v>
      </c>
      <c r="DK132" s="28">
        <f t="shared" si="241"/>
        <v>0.25</v>
      </c>
      <c r="DL132" s="28">
        <f t="shared" si="241"/>
        <v>0.1</v>
      </c>
      <c r="DM132" s="28">
        <f t="shared" si="241"/>
        <v>0.25</v>
      </c>
      <c r="DN132" s="28">
        <f t="shared" si="241"/>
        <v>0.1</v>
      </c>
      <c r="DO132" s="28">
        <f t="shared" si="241"/>
        <v>0.1</v>
      </c>
      <c r="DP132" s="28">
        <f t="shared" si="241"/>
        <v>0.2</v>
      </c>
      <c r="DQ132" s="28">
        <f t="shared" si="241"/>
        <v>0.25</v>
      </c>
      <c r="DR132" s="28">
        <f t="shared" si="241"/>
        <v>0.1</v>
      </c>
      <c r="DS132" s="28">
        <f t="shared" si="241"/>
        <v>0.2</v>
      </c>
      <c r="DT132" s="28">
        <f t="shared" si="241"/>
        <v>0.25</v>
      </c>
      <c r="DU132" s="28">
        <f t="shared" si="241"/>
        <v>0.25</v>
      </c>
      <c r="DV132" s="28">
        <f t="shared" si="241"/>
        <v>0.2</v>
      </c>
      <c r="DW132" s="28">
        <f t="shared" si="241"/>
        <v>0.2</v>
      </c>
      <c r="DX132" s="28">
        <f t="shared" si="241"/>
        <v>0.25</v>
      </c>
      <c r="DY132" s="28">
        <f t="shared" si="241"/>
        <v>0.25</v>
      </c>
      <c r="DZ132" s="28">
        <f t="shared" si="241"/>
        <v>0.2</v>
      </c>
      <c r="EA132" s="28">
        <f t="shared" si="241"/>
        <v>0.25</v>
      </c>
      <c r="EB132" s="28">
        <f t="shared" ref="EB132:FX132" si="242">IF(EB131="Town: Remote",0.1,IF(EB131="Town: Fringe",0.025,IF(EB131="Town: Distant",0.05,IF(EB131="Rural: Fringe",0.15,IF(EB131="Rural: Distant",0.2,IF(EB131="Rural: Remote",0.25,0))))))</f>
        <v>0.25</v>
      </c>
      <c r="EC132" s="28">
        <f t="shared" si="242"/>
        <v>0.25</v>
      </c>
      <c r="ED132" s="28">
        <f t="shared" si="242"/>
        <v>0.1</v>
      </c>
      <c r="EE132" s="28">
        <f t="shared" si="242"/>
        <v>0.25</v>
      </c>
      <c r="EF132" s="28">
        <f t="shared" si="242"/>
        <v>0.1</v>
      </c>
      <c r="EG132" s="28">
        <f t="shared" si="242"/>
        <v>0.25</v>
      </c>
      <c r="EH132" s="28">
        <f t="shared" si="242"/>
        <v>0.2</v>
      </c>
      <c r="EI132" s="28">
        <f t="shared" si="242"/>
        <v>0</v>
      </c>
      <c r="EJ132" s="28">
        <f t="shared" si="242"/>
        <v>2.5000000000000001E-2</v>
      </c>
      <c r="EK132" s="28">
        <f t="shared" si="242"/>
        <v>0.25</v>
      </c>
      <c r="EL132" s="28">
        <f t="shared" si="242"/>
        <v>0.25</v>
      </c>
      <c r="EM132" s="28">
        <f t="shared" si="242"/>
        <v>0.25</v>
      </c>
      <c r="EN132" s="28">
        <f t="shared" si="242"/>
        <v>0.25</v>
      </c>
      <c r="EO132" s="28">
        <f t="shared" si="242"/>
        <v>0.25</v>
      </c>
      <c r="EP132" s="28">
        <f t="shared" si="242"/>
        <v>0.25</v>
      </c>
      <c r="EQ132" s="28">
        <f t="shared" si="242"/>
        <v>0.1</v>
      </c>
      <c r="ER132" s="28">
        <f t="shared" si="242"/>
        <v>0.25</v>
      </c>
      <c r="ES132" s="28">
        <f t="shared" si="242"/>
        <v>0.25</v>
      </c>
      <c r="ET132" s="28">
        <f t="shared" si="242"/>
        <v>0.25</v>
      </c>
      <c r="EU132" s="28">
        <f t="shared" si="242"/>
        <v>0.25</v>
      </c>
      <c r="EV132" s="28">
        <f t="shared" si="242"/>
        <v>0.25</v>
      </c>
      <c r="EW132" s="28">
        <f t="shared" si="242"/>
        <v>0.25</v>
      </c>
      <c r="EX132" s="28">
        <f t="shared" si="242"/>
        <v>0.25</v>
      </c>
      <c r="EY132" s="28">
        <f t="shared" si="242"/>
        <v>0.25</v>
      </c>
      <c r="EZ132" s="28">
        <f t="shared" si="242"/>
        <v>0.25</v>
      </c>
      <c r="FA132" s="28">
        <f t="shared" si="242"/>
        <v>0.15</v>
      </c>
      <c r="FB132" s="28">
        <f t="shared" si="242"/>
        <v>0.2</v>
      </c>
      <c r="FC132" s="28">
        <f t="shared" si="242"/>
        <v>2.5000000000000001E-2</v>
      </c>
      <c r="FD132" s="28">
        <f t="shared" si="242"/>
        <v>0.25</v>
      </c>
      <c r="FE132" s="28">
        <f t="shared" si="242"/>
        <v>0.25</v>
      </c>
      <c r="FF132" s="28">
        <f t="shared" si="242"/>
        <v>0.25</v>
      </c>
      <c r="FG132" s="28">
        <f t="shared" si="242"/>
        <v>0.25</v>
      </c>
      <c r="FH132" s="28">
        <f t="shared" si="242"/>
        <v>0.25</v>
      </c>
      <c r="FI132" s="28">
        <f t="shared" si="242"/>
        <v>0.2</v>
      </c>
      <c r="FJ132" s="28">
        <f t="shared" si="242"/>
        <v>2.5000000000000001E-2</v>
      </c>
      <c r="FK132" s="28">
        <f t="shared" si="242"/>
        <v>0.2</v>
      </c>
      <c r="FL132" s="28">
        <f t="shared" si="242"/>
        <v>0</v>
      </c>
      <c r="FM132" s="28">
        <f t="shared" si="242"/>
        <v>2.5000000000000001E-2</v>
      </c>
      <c r="FN132" s="28">
        <f t="shared" si="242"/>
        <v>0</v>
      </c>
      <c r="FO132" s="28">
        <f t="shared" si="242"/>
        <v>0.15</v>
      </c>
      <c r="FP132" s="28">
        <f t="shared" si="242"/>
        <v>2.5000000000000001E-2</v>
      </c>
      <c r="FQ132" s="28">
        <f t="shared" si="242"/>
        <v>0.2</v>
      </c>
      <c r="FR132" s="28">
        <f t="shared" si="242"/>
        <v>0.2</v>
      </c>
      <c r="FS132" s="28">
        <f t="shared" si="242"/>
        <v>0.25</v>
      </c>
      <c r="FT132" s="28">
        <f t="shared" si="242"/>
        <v>0.25</v>
      </c>
      <c r="FU132" s="28">
        <f t="shared" si="242"/>
        <v>0.25</v>
      </c>
      <c r="FV132" s="28">
        <f t="shared" si="242"/>
        <v>0.25</v>
      </c>
      <c r="FW132" s="28">
        <f t="shared" si="242"/>
        <v>0.25</v>
      </c>
      <c r="FX132" s="28">
        <f t="shared" si="242"/>
        <v>0.25</v>
      </c>
      <c r="FY132" s="14"/>
      <c r="FZ132" s="14"/>
      <c r="GA132" s="2"/>
      <c r="GB132" s="14"/>
      <c r="GC132" s="14"/>
      <c r="GD132" s="14"/>
      <c r="GE132" s="14"/>
      <c r="GF132" s="14"/>
      <c r="GG132" s="2"/>
      <c r="GH132" s="12"/>
      <c r="GI132" s="126"/>
      <c r="GJ132" s="126"/>
      <c r="GK132" s="126"/>
      <c r="GL132" s="126"/>
      <c r="GM132" s="126"/>
      <c r="GN132" s="131"/>
      <c r="GO132" s="131"/>
    </row>
    <row r="133" spans="1:197" x14ac:dyDescent="0.35">
      <c r="A133" s="170" t="s">
        <v>744</v>
      </c>
      <c r="B133" s="174" t="s">
        <v>1050</v>
      </c>
      <c r="C133" s="181">
        <f>IF(OR(C131="Rural: Remote",C131="Town: Remote"),(C130*C84*C132)+100000,(C130*C84*C132))</f>
        <v>0</v>
      </c>
      <c r="D133" s="181">
        <f t="shared" ref="D133:BO133" si="243">IF(OR(D131="Rural: Remote",D131="Town: Remote"),(D130*D84*D132)+100000,(D130*D84*D132))</f>
        <v>0</v>
      </c>
      <c r="E133" s="181">
        <f t="shared" si="243"/>
        <v>0</v>
      </c>
      <c r="F133" s="181">
        <f t="shared" si="243"/>
        <v>0</v>
      </c>
      <c r="G133" s="181">
        <f t="shared" si="243"/>
        <v>3205535.84</v>
      </c>
      <c r="H133" s="181">
        <f t="shared" si="243"/>
        <v>1904373.38</v>
      </c>
      <c r="I133" s="181">
        <f t="shared" si="243"/>
        <v>0</v>
      </c>
      <c r="J133" s="181">
        <f t="shared" si="243"/>
        <v>1873648.7079999999</v>
      </c>
      <c r="K133" s="181">
        <f t="shared" si="243"/>
        <v>646931.5149999999</v>
      </c>
      <c r="L133" s="181">
        <f t="shared" si="243"/>
        <v>0</v>
      </c>
      <c r="M133" s="181">
        <f t="shared" si="243"/>
        <v>0</v>
      </c>
      <c r="N133" s="181">
        <f t="shared" si="243"/>
        <v>0</v>
      </c>
      <c r="O133" s="181">
        <f t="shared" si="243"/>
        <v>0</v>
      </c>
      <c r="P133" s="181">
        <f t="shared" si="243"/>
        <v>785131.13500000001</v>
      </c>
      <c r="Q133" s="181">
        <f t="shared" si="243"/>
        <v>0</v>
      </c>
      <c r="R133" s="181">
        <f t="shared" si="243"/>
        <v>837541.848</v>
      </c>
      <c r="S133" s="181">
        <f t="shared" si="243"/>
        <v>2051482.0949999997</v>
      </c>
      <c r="T133" s="181">
        <f t="shared" si="243"/>
        <v>450062.24499999994</v>
      </c>
      <c r="U133" s="181">
        <f t="shared" si="243"/>
        <v>230377</v>
      </c>
      <c r="V133" s="181">
        <f t="shared" si="243"/>
        <v>657144.37999999989</v>
      </c>
      <c r="W133" s="181">
        <f t="shared" si="243"/>
        <v>228204.05</v>
      </c>
      <c r="X133" s="181">
        <f t="shared" si="243"/>
        <v>230377</v>
      </c>
      <c r="Y133" s="181">
        <f t="shared" si="243"/>
        <v>1015463.835</v>
      </c>
      <c r="Z133" s="181">
        <f t="shared" si="243"/>
        <v>602168.74499999988</v>
      </c>
      <c r="AA133" s="181">
        <f t="shared" si="243"/>
        <v>0</v>
      </c>
      <c r="AB133" s="181">
        <f t="shared" si="243"/>
        <v>0</v>
      </c>
      <c r="AC133" s="181">
        <f t="shared" si="243"/>
        <v>876090.82199999993</v>
      </c>
      <c r="AD133" s="181">
        <f t="shared" si="243"/>
        <v>1347360.2179999999</v>
      </c>
      <c r="AE133" s="181">
        <f t="shared" si="243"/>
        <v>310776.15000000002</v>
      </c>
      <c r="AF133" s="181">
        <f t="shared" si="243"/>
        <v>460275.11</v>
      </c>
      <c r="AG133" s="181">
        <f t="shared" si="243"/>
        <v>1031542.8239999999</v>
      </c>
      <c r="AH133" s="181">
        <f t="shared" si="243"/>
        <v>2154306.9299999997</v>
      </c>
      <c r="AI133" s="181">
        <f t="shared" si="243"/>
        <v>932239.85</v>
      </c>
      <c r="AJ133" s="181">
        <f t="shared" si="243"/>
        <v>494390.42499999999</v>
      </c>
      <c r="AK133" s="181">
        <f t="shared" si="243"/>
        <v>453756.26</v>
      </c>
      <c r="AL133" s="181">
        <f t="shared" si="243"/>
        <v>726896.07499999995</v>
      </c>
      <c r="AM133" s="181">
        <f t="shared" si="243"/>
        <v>838802.99999999988</v>
      </c>
      <c r="AN133" s="181">
        <f t="shared" si="243"/>
        <v>733414.92499999993</v>
      </c>
      <c r="AO133" s="181">
        <f t="shared" si="243"/>
        <v>1718673.0729999999</v>
      </c>
      <c r="AP133" s="181">
        <f t="shared" si="243"/>
        <v>0</v>
      </c>
      <c r="AQ133" s="181">
        <f t="shared" si="243"/>
        <v>645410.44999999995</v>
      </c>
      <c r="AR133" s="181">
        <f t="shared" si="243"/>
        <v>0</v>
      </c>
      <c r="AS133" s="181">
        <f t="shared" si="243"/>
        <v>5682134.7140000006</v>
      </c>
      <c r="AT133" s="181">
        <f t="shared" si="243"/>
        <v>4102877.2719999994</v>
      </c>
      <c r="AU133" s="181">
        <f t="shared" si="243"/>
        <v>471095.56</v>
      </c>
      <c r="AV133" s="181">
        <f t="shared" si="243"/>
        <v>763618.92999999993</v>
      </c>
      <c r="AW133" s="181">
        <f t="shared" si="243"/>
        <v>443281.80000000005</v>
      </c>
      <c r="AX133" s="181">
        <f t="shared" si="243"/>
        <v>276008.94999999995</v>
      </c>
      <c r="AY133" s="181">
        <f t="shared" si="243"/>
        <v>698820.72</v>
      </c>
      <c r="AZ133" s="181">
        <f t="shared" si="243"/>
        <v>0</v>
      </c>
      <c r="BA133" s="181">
        <f t="shared" si="243"/>
        <v>0</v>
      </c>
      <c r="BB133" s="181">
        <f t="shared" si="243"/>
        <v>0</v>
      </c>
      <c r="BC133" s="181">
        <f t="shared" si="243"/>
        <v>0</v>
      </c>
      <c r="BD133" s="181">
        <f t="shared" si="243"/>
        <v>0</v>
      </c>
      <c r="BE133" s="181">
        <f t="shared" si="243"/>
        <v>0</v>
      </c>
      <c r="BF133" s="181">
        <f t="shared" si="243"/>
        <v>0</v>
      </c>
      <c r="BG133" s="181">
        <f t="shared" si="243"/>
        <v>1600334.216</v>
      </c>
      <c r="BH133" s="181">
        <f t="shared" si="243"/>
        <v>943581.80799999984</v>
      </c>
      <c r="BI133" s="181">
        <f t="shared" si="243"/>
        <v>447280.02800000005</v>
      </c>
      <c r="BJ133" s="181">
        <f t="shared" si="243"/>
        <v>0</v>
      </c>
      <c r="BK133" s="181">
        <f t="shared" si="243"/>
        <v>0</v>
      </c>
      <c r="BL133" s="181">
        <f t="shared" si="243"/>
        <v>251020.02499999999</v>
      </c>
      <c r="BM133" s="181">
        <f t="shared" si="243"/>
        <v>840541.36</v>
      </c>
      <c r="BN133" s="181">
        <f t="shared" si="243"/>
        <v>1330975.3339999998</v>
      </c>
      <c r="BO133" s="181">
        <f t="shared" si="243"/>
        <v>2142702.5359999998</v>
      </c>
      <c r="BP133" s="181">
        <f t="shared" ref="BP133:EA133" si="244">IF(OR(BP131="Rural: Remote",BP131="Town: Remote"),(BP130*BP84*BP132)+100000,(BP130*BP84*BP132))</f>
        <v>430288.39999999997</v>
      </c>
      <c r="BQ133" s="181">
        <f t="shared" si="244"/>
        <v>5201738.9280000003</v>
      </c>
      <c r="BR133" s="181">
        <f t="shared" si="244"/>
        <v>4001227.5119999992</v>
      </c>
      <c r="BS133" s="181">
        <f t="shared" si="244"/>
        <v>503298.67899999995</v>
      </c>
      <c r="BT133" s="181">
        <f t="shared" si="244"/>
        <v>630155.5</v>
      </c>
      <c r="BU133" s="181">
        <f t="shared" si="244"/>
        <v>953100.16999999993</v>
      </c>
      <c r="BV133" s="181">
        <f t="shared" si="244"/>
        <v>2805974.6349999998</v>
      </c>
      <c r="BW133" s="181">
        <f t="shared" si="244"/>
        <v>4483926.625</v>
      </c>
      <c r="BX133" s="181">
        <f t="shared" si="244"/>
        <v>243197.405</v>
      </c>
      <c r="BY133" s="181">
        <f t="shared" si="244"/>
        <v>1016767.6049999999</v>
      </c>
      <c r="BZ133" s="181">
        <f t="shared" si="244"/>
        <v>595432.6</v>
      </c>
      <c r="CA133" s="181">
        <f t="shared" si="244"/>
        <v>413991.27499999997</v>
      </c>
      <c r="CB133" s="181">
        <f t="shared" si="244"/>
        <v>0</v>
      </c>
      <c r="CC133" s="181">
        <f t="shared" si="244"/>
        <v>511339.435</v>
      </c>
      <c r="CD133" s="181">
        <f t="shared" si="244"/>
        <v>230377</v>
      </c>
      <c r="CE133" s="181">
        <f t="shared" si="244"/>
        <v>443977.98499999999</v>
      </c>
      <c r="CF133" s="181">
        <f t="shared" si="244"/>
        <v>328811.63500000001</v>
      </c>
      <c r="CG133" s="181">
        <f t="shared" si="244"/>
        <v>529374.91999999993</v>
      </c>
      <c r="CH133" s="181">
        <f t="shared" si="244"/>
        <v>306647.54499999998</v>
      </c>
      <c r="CI133" s="181">
        <f t="shared" si="244"/>
        <v>1594772.3049999999</v>
      </c>
      <c r="CJ133" s="181">
        <f t="shared" si="244"/>
        <v>849928.50399999996</v>
      </c>
      <c r="CK133" s="181">
        <f t="shared" si="244"/>
        <v>2110412.4989999998</v>
      </c>
      <c r="CL133" s="181">
        <f t="shared" si="244"/>
        <v>2724054.4199999995</v>
      </c>
      <c r="CM133" s="181">
        <f t="shared" si="244"/>
        <v>1587384.2749999999</v>
      </c>
      <c r="CN133" s="181">
        <f t="shared" si="244"/>
        <v>0</v>
      </c>
      <c r="CO133" s="181">
        <f t="shared" si="244"/>
        <v>0</v>
      </c>
      <c r="CP133" s="181">
        <f t="shared" si="244"/>
        <v>396476.45699999994</v>
      </c>
      <c r="CQ133" s="181">
        <f t="shared" si="244"/>
        <v>999730.83599999989</v>
      </c>
      <c r="CR133" s="181">
        <f t="shared" si="244"/>
        <v>568922.61</v>
      </c>
      <c r="CS133" s="181">
        <f t="shared" si="244"/>
        <v>483959.42399999994</v>
      </c>
      <c r="CT133" s="181">
        <f t="shared" si="244"/>
        <v>346629.82499999995</v>
      </c>
      <c r="CU133" s="181">
        <f t="shared" si="244"/>
        <v>249933.55</v>
      </c>
      <c r="CV133" s="181">
        <f t="shared" si="244"/>
        <v>230377</v>
      </c>
      <c r="CW133" s="181">
        <f t="shared" si="244"/>
        <v>531765.16499999992</v>
      </c>
      <c r="CX133" s="181">
        <f t="shared" si="244"/>
        <v>1102599.1299999999</v>
      </c>
      <c r="CY133" s="181">
        <f t="shared" si="244"/>
        <v>230377</v>
      </c>
      <c r="CZ133" s="181">
        <f t="shared" si="244"/>
        <v>1652790.07</v>
      </c>
      <c r="DA133" s="181">
        <f t="shared" si="244"/>
        <v>542195.32499999995</v>
      </c>
      <c r="DB133" s="181">
        <f t="shared" si="244"/>
        <v>548974.08799999999</v>
      </c>
      <c r="DC133" s="181">
        <f t="shared" si="244"/>
        <v>519379.35</v>
      </c>
      <c r="DD133" s="181">
        <f t="shared" si="244"/>
        <v>303343.82</v>
      </c>
      <c r="DE133" s="181">
        <f t="shared" si="244"/>
        <v>495084.92799999996</v>
      </c>
      <c r="DF133" s="181">
        <f t="shared" si="244"/>
        <v>0</v>
      </c>
      <c r="DG133" s="181">
        <f t="shared" si="244"/>
        <v>303170.82499999995</v>
      </c>
      <c r="DH133" s="181">
        <f t="shared" si="244"/>
        <v>1638883.19</v>
      </c>
      <c r="DI133" s="181">
        <f t="shared" si="244"/>
        <v>2198548.1919999998</v>
      </c>
      <c r="DJ133" s="181">
        <f t="shared" si="244"/>
        <v>1065788.5160000001</v>
      </c>
      <c r="DK133" s="181">
        <f t="shared" si="244"/>
        <v>1138018.2149999999</v>
      </c>
      <c r="DL133" s="181">
        <f t="shared" si="244"/>
        <v>5033465.68</v>
      </c>
      <c r="DM133" s="181">
        <f t="shared" si="244"/>
        <v>610643.25</v>
      </c>
      <c r="DN133" s="181">
        <f t="shared" si="244"/>
        <v>1225153.51</v>
      </c>
      <c r="DO133" s="181">
        <f t="shared" si="244"/>
        <v>2959602.1999999997</v>
      </c>
      <c r="DP133" s="181">
        <f t="shared" si="244"/>
        <v>346107.47600000002</v>
      </c>
      <c r="DQ133" s="181">
        <f t="shared" si="244"/>
        <v>2027406.65</v>
      </c>
      <c r="DR133" s="181">
        <f t="shared" si="244"/>
        <v>1234714.49</v>
      </c>
      <c r="DS133" s="181">
        <f t="shared" si="244"/>
        <v>1008248.8</v>
      </c>
      <c r="DT133" s="181">
        <f t="shared" si="244"/>
        <v>483525.67499999999</v>
      </c>
      <c r="DU133" s="181">
        <f t="shared" si="244"/>
        <v>855534.71499999997</v>
      </c>
      <c r="DV133" s="181">
        <f t="shared" si="244"/>
        <v>357754.48800000001</v>
      </c>
      <c r="DW133" s="181">
        <f t="shared" si="244"/>
        <v>516988.26399999991</v>
      </c>
      <c r="DX133" s="181">
        <f t="shared" si="244"/>
        <v>465055.6</v>
      </c>
      <c r="DY133" s="181">
        <f t="shared" si="244"/>
        <v>736891.64500000002</v>
      </c>
      <c r="DZ133" s="181">
        <f t="shared" si="244"/>
        <v>1149577.4679999999</v>
      </c>
      <c r="EA133" s="181">
        <f t="shared" si="244"/>
        <v>1244927.3549999997</v>
      </c>
      <c r="EB133" s="181">
        <f t="shared" ref="EB133:FX133" si="245">IF(OR(EB131="Rural: Remote",EB131="Town: Remote"),(EB130*EB84*EB132)+100000,(EB130*EB84*EB132))</f>
        <v>1235366.375</v>
      </c>
      <c r="EC133" s="181">
        <f t="shared" si="245"/>
        <v>705383.87</v>
      </c>
      <c r="ED133" s="181">
        <f t="shared" si="245"/>
        <v>1446359.82</v>
      </c>
      <c r="EE133" s="181">
        <f t="shared" si="245"/>
        <v>516337.22</v>
      </c>
      <c r="EF133" s="181">
        <f t="shared" si="245"/>
        <v>1250620.4839999999</v>
      </c>
      <c r="EG133" s="181">
        <f t="shared" si="245"/>
        <v>650842.82499999995</v>
      </c>
      <c r="EH133" s="181">
        <f t="shared" si="245"/>
        <v>430070.26399999997</v>
      </c>
      <c r="EI133" s="181">
        <f t="shared" si="245"/>
        <v>0</v>
      </c>
      <c r="EJ133" s="181">
        <f t="shared" si="245"/>
        <v>2155914.0720000002</v>
      </c>
      <c r="EK133" s="181">
        <f t="shared" si="245"/>
        <v>1546315.52</v>
      </c>
      <c r="EL133" s="181">
        <f t="shared" si="245"/>
        <v>1093690.0349999999</v>
      </c>
      <c r="EM133" s="181">
        <f t="shared" si="245"/>
        <v>906381.745</v>
      </c>
      <c r="EN133" s="181">
        <f t="shared" si="245"/>
        <v>2030883.3699999999</v>
      </c>
      <c r="EO133" s="181">
        <f t="shared" si="245"/>
        <v>750798.52499999991</v>
      </c>
      <c r="EP133" s="181">
        <f t="shared" si="245"/>
        <v>1031109.075</v>
      </c>
      <c r="EQ133" s="181">
        <f t="shared" si="245"/>
        <v>2355348.264</v>
      </c>
      <c r="ER133" s="181">
        <f t="shared" si="245"/>
        <v>768399.42</v>
      </c>
      <c r="ES133" s="181">
        <f t="shared" si="245"/>
        <v>454190.85</v>
      </c>
      <c r="ET133" s="181">
        <f t="shared" si="245"/>
        <v>529157.625</v>
      </c>
      <c r="EU133" s="181">
        <f t="shared" si="245"/>
        <v>1346186.825</v>
      </c>
      <c r="EV133" s="181">
        <f t="shared" si="245"/>
        <v>257104.28499999997</v>
      </c>
      <c r="EW133" s="181">
        <f t="shared" si="245"/>
        <v>1847920.9799999997</v>
      </c>
      <c r="EX133" s="181">
        <f t="shared" si="245"/>
        <v>477006.82499999995</v>
      </c>
      <c r="EY133" s="181">
        <f t="shared" si="245"/>
        <v>546541.22499999998</v>
      </c>
      <c r="EZ133" s="181">
        <f t="shared" si="245"/>
        <v>380962.435</v>
      </c>
      <c r="FA133" s="181">
        <f t="shared" si="245"/>
        <v>4378711.544999999</v>
      </c>
      <c r="FB133" s="181">
        <f t="shared" si="245"/>
        <v>479961.196</v>
      </c>
      <c r="FC133" s="181">
        <f t="shared" si="245"/>
        <v>384981.5515</v>
      </c>
      <c r="FD133" s="181">
        <f t="shared" si="245"/>
        <v>973525.89999999991</v>
      </c>
      <c r="FE133" s="181">
        <f t="shared" si="245"/>
        <v>267969.03499999997</v>
      </c>
      <c r="FF133" s="181">
        <f t="shared" si="245"/>
        <v>493303.94999999995</v>
      </c>
      <c r="FG133" s="181">
        <f t="shared" si="245"/>
        <v>360319.41</v>
      </c>
      <c r="FH133" s="181">
        <f t="shared" si="245"/>
        <v>252106.5</v>
      </c>
      <c r="FI133" s="181">
        <f t="shared" si="245"/>
        <v>2923747.6840000004</v>
      </c>
      <c r="FJ133" s="181">
        <f t="shared" si="245"/>
        <v>438175.36749999999</v>
      </c>
      <c r="FK133" s="181">
        <f t="shared" si="245"/>
        <v>4394400.2439999999</v>
      </c>
      <c r="FL133" s="181">
        <f t="shared" si="245"/>
        <v>0</v>
      </c>
      <c r="FM133" s="181">
        <f t="shared" si="245"/>
        <v>865160.04249999998</v>
      </c>
      <c r="FN133" s="181">
        <f t="shared" si="245"/>
        <v>0</v>
      </c>
      <c r="FO133" s="181">
        <f t="shared" si="245"/>
        <v>1456571.8439999998</v>
      </c>
      <c r="FP133" s="181">
        <f t="shared" si="245"/>
        <v>508796.24249999999</v>
      </c>
      <c r="FQ133" s="181">
        <f t="shared" si="245"/>
        <v>1707938.7000000002</v>
      </c>
      <c r="FR133" s="181">
        <f t="shared" si="245"/>
        <v>287524.74400000001</v>
      </c>
      <c r="FS133" s="181">
        <f t="shared" si="245"/>
        <v>457667.56999999995</v>
      </c>
      <c r="FT133" s="181">
        <f t="shared" si="245"/>
        <v>230377</v>
      </c>
      <c r="FU133" s="181">
        <f t="shared" si="245"/>
        <v>1804244.6849999998</v>
      </c>
      <c r="FV133" s="181">
        <f t="shared" si="245"/>
        <v>1603681.4</v>
      </c>
      <c r="FW133" s="181">
        <f t="shared" si="245"/>
        <v>407037.83500000002</v>
      </c>
      <c r="FX133" s="181">
        <f t="shared" si="245"/>
        <v>240155.27499999999</v>
      </c>
      <c r="FY133" s="14"/>
      <c r="FZ133" s="2">
        <f>SUM(C133:FX133)</f>
        <v>165364625.43499991</v>
      </c>
      <c r="GA133" s="62">
        <v>165364625.43499991</v>
      </c>
      <c r="GB133" s="2">
        <f>FZ133-GA133</f>
        <v>0</v>
      </c>
      <c r="GC133" s="14"/>
      <c r="GD133" s="14"/>
      <c r="GE133" s="14"/>
      <c r="GF133" s="14"/>
      <c r="GG133" s="2"/>
      <c r="GH133" s="12"/>
      <c r="GI133" s="126"/>
      <c r="GJ133" s="126"/>
      <c r="GK133" s="126"/>
      <c r="GL133" s="126"/>
      <c r="GM133" s="126"/>
      <c r="GN133" s="131"/>
      <c r="GO133" s="131"/>
    </row>
    <row r="134" spans="1:197" x14ac:dyDescent="0.35">
      <c r="A134" s="112"/>
      <c r="B134" s="147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4"/>
      <c r="FZ134" s="14"/>
      <c r="GA134" s="2"/>
      <c r="GB134" s="14"/>
      <c r="GC134" s="14"/>
      <c r="GD134" s="14"/>
      <c r="GE134" s="14"/>
      <c r="GF134" s="14"/>
      <c r="GG134" s="2"/>
      <c r="GH134" s="12"/>
      <c r="GI134" s="126"/>
      <c r="GJ134" s="126"/>
      <c r="GK134" s="126"/>
      <c r="GL134" s="126"/>
      <c r="GM134" s="126"/>
      <c r="GN134" s="131"/>
      <c r="GO134" s="131"/>
    </row>
    <row r="135" spans="1:197" x14ac:dyDescent="0.35">
      <c r="A135" s="112"/>
      <c r="B135" s="147" t="s">
        <v>746</v>
      </c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2"/>
      <c r="FX135" s="12"/>
      <c r="FY135" s="14"/>
      <c r="FZ135" s="14"/>
      <c r="GA135" s="2"/>
      <c r="GB135" s="14"/>
      <c r="GC135" s="14"/>
      <c r="GD135" s="14"/>
      <c r="GE135" s="14"/>
      <c r="GF135" s="14"/>
      <c r="GG135" s="2"/>
      <c r="GH135" s="12"/>
      <c r="GI135" s="126"/>
      <c r="GJ135" s="126"/>
      <c r="GK135" s="126"/>
      <c r="GL135" s="126"/>
      <c r="GM135" s="126"/>
      <c r="GN135" s="131"/>
      <c r="GO135" s="131"/>
    </row>
    <row r="136" spans="1:197" x14ac:dyDescent="0.35">
      <c r="A136" s="112" t="s">
        <v>758</v>
      </c>
      <c r="B136" s="113" t="s">
        <v>1133</v>
      </c>
      <c r="C136" s="272">
        <f>(C79-C77-C78)</f>
        <v>6388.5</v>
      </c>
      <c r="D136" s="272">
        <f t="shared" ref="D136:BO136" si="246">(D79-D77-D78)</f>
        <v>37852</v>
      </c>
      <c r="E136" s="272">
        <f t="shared" si="246"/>
        <v>5631.8</v>
      </c>
      <c r="F136" s="272">
        <f t="shared" si="246"/>
        <v>22406.6</v>
      </c>
      <c r="G136" s="272">
        <f t="shared" si="246"/>
        <v>1845</v>
      </c>
      <c r="H136" s="272">
        <f t="shared" si="246"/>
        <v>1096.5</v>
      </c>
      <c r="I136" s="272">
        <f t="shared" si="246"/>
        <v>7949</v>
      </c>
      <c r="J136" s="272">
        <f t="shared" si="246"/>
        <v>2040.6</v>
      </c>
      <c r="K136" s="272">
        <f t="shared" si="246"/>
        <v>251.7</v>
      </c>
      <c r="L136" s="272">
        <f t="shared" si="246"/>
        <v>2134.5</v>
      </c>
      <c r="M136" s="272">
        <f t="shared" si="246"/>
        <v>923.1</v>
      </c>
      <c r="N136" s="272">
        <f t="shared" si="246"/>
        <v>50359.9</v>
      </c>
      <c r="O136" s="272">
        <f t="shared" si="246"/>
        <v>12778.8</v>
      </c>
      <c r="P136" s="272">
        <f t="shared" si="246"/>
        <v>315.3</v>
      </c>
      <c r="Q136" s="272">
        <f t="shared" si="246"/>
        <v>39521.599999999999</v>
      </c>
      <c r="R136" s="272">
        <f t="shared" si="246"/>
        <v>482.80000000000018</v>
      </c>
      <c r="S136" s="272">
        <f t="shared" si="246"/>
        <v>1573.5</v>
      </c>
      <c r="T136" s="272">
        <f t="shared" si="246"/>
        <v>161.1</v>
      </c>
      <c r="U136" s="272">
        <f t="shared" si="246"/>
        <v>60</v>
      </c>
      <c r="V136" s="272">
        <f t="shared" si="246"/>
        <v>256.39999999999998</v>
      </c>
      <c r="W136" s="272">
        <f t="shared" si="246"/>
        <v>60</v>
      </c>
      <c r="X136" s="272">
        <f t="shared" si="246"/>
        <v>60</v>
      </c>
      <c r="Y136" s="272">
        <f t="shared" si="246"/>
        <v>421.29999999999995</v>
      </c>
      <c r="Z136" s="272">
        <f t="shared" si="246"/>
        <v>231.1</v>
      </c>
      <c r="AA136" s="272">
        <f t="shared" si="246"/>
        <v>30558.1</v>
      </c>
      <c r="AB136" s="272">
        <f t="shared" si="246"/>
        <v>26898.2</v>
      </c>
      <c r="AC136" s="272">
        <f t="shared" si="246"/>
        <v>892.9</v>
      </c>
      <c r="AD136" s="272">
        <f t="shared" si="246"/>
        <v>1441.6</v>
      </c>
      <c r="AE136" s="272">
        <f t="shared" si="246"/>
        <v>97</v>
      </c>
      <c r="AF136" s="272">
        <f t="shared" si="246"/>
        <v>165.8</v>
      </c>
      <c r="AG136" s="272">
        <f t="shared" si="246"/>
        <v>593.4</v>
      </c>
      <c r="AH136" s="272">
        <f t="shared" si="246"/>
        <v>945.4</v>
      </c>
      <c r="AI136" s="272">
        <f t="shared" si="246"/>
        <v>383</v>
      </c>
      <c r="AJ136" s="272">
        <f t="shared" si="246"/>
        <v>181.5</v>
      </c>
      <c r="AK136" s="272">
        <f t="shared" si="246"/>
        <v>162.80000000000001</v>
      </c>
      <c r="AL136" s="272">
        <f t="shared" si="246"/>
        <v>288.5</v>
      </c>
      <c r="AM136" s="272">
        <f t="shared" si="246"/>
        <v>340</v>
      </c>
      <c r="AN136" s="272">
        <f t="shared" si="246"/>
        <v>292.5</v>
      </c>
      <c r="AO136" s="272">
        <f t="shared" si="246"/>
        <v>3954.7</v>
      </c>
      <c r="AP136" s="272">
        <f t="shared" si="246"/>
        <v>84158.1</v>
      </c>
      <c r="AQ136" s="272">
        <f t="shared" si="246"/>
        <v>251</v>
      </c>
      <c r="AR136" s="272">
        <f t="shared" si="246"/>
        <v>60466.9</v>
      </c>
      <c r="AS136" s="272">
        <f t="shared" si="246"/>
        <v>6439.3</v>
      </c>
      <c r="AT136" s="272">
        <f t="shared" si="246"/>
        <v>2363.1999999999998</v>
      </c>
      <c r="AU136" s="272">
        <f t="shared" si="246"/>
        <v>271</v>
      </c>
      <c r="AV136" s="272">
        <f t="shared" si="246"/>
        <v>305.39999999999998</v>
      </c>
      <c r="AW136" s="272">
        <f t="shared" si="246"/>
        <v>257</v>
      </c>
      <c r="AX136" s="272">
        <f t="shared" si="246"/>
        <v>81</v>
      </c>
      <c r="AY136" s="272">
        <f t="shared" si="246"/>
        <v>402</v>
      </c>
      <c r="AZ136" s="272">
        <f t="shared" si="246"/>
        <v>12007.9</v>
      </c>
      <c r="BA136" s="272">
        <f t="shared" si="246"/>
        <v>8875</v>
      </c>
      <c r="BB136" s="272">
        <f t="shared" si="246"/>
        <v>7487.2</v>
      </c>
      <c r="BC136" s="272">
        <f t="shared" si="246"/>
        <v>24213.599999999999</v>
      </c>
      <c r="BD136" s="272">
        <f t="shared" si="246"/>
        <v>3637.5</v>
      </c>
      <c r="BE136" s="272">
        <f t="shared" si="246"/>
        <v>1174.5</v>
      </c>
      <c r="BF136" s="272">
        <f t="shared" si="246"/>
        <v>24419.8</v>
      </c>
      <c r="BG136" s="272">
        <f t="shared" si="246"/>
        <v>920.6</v>
      </c>
      <c r="BH136" s="272">
        <f t="shared" si="246"/>
        <v>554.79999999999995</v>
      </c>
      <c r="BI136" s="272">
        <f t="shared" si="246"/>
        <v>257.3</v>
      </c>
      <c r="BJ136" s="272">
        <f t="shared" si="246"/>
        <v>6314.9</v>
      </c>
      <c r="BK136" s="272">
        <f t="shared" si="246"/>
        <v>21971.199999999997</v>
      </c>
      <c r="BL136" s="272">
        <f t="shared" si="246"/>
        <v>72.5</v>
      </c>
      <c r="BM136" s="272">
        <f t="shared" si="246"/>
        <v>359.3</v>
      </c>
      <c r="BN136" s="272">
        <f t="shared" si="246"/>
        <v>3108.1</v>
      </c>
      <c r="BO136" s="272">
        <f t="shared" si="246"/>
        <v>1235.5999999999999</v>
      </c>
      <c r="BP136" s="272">
        <f t="shared" ref="BP136:EA136" si="247">(BP79-BP77-BP78)</f>
        <v>152</v>
      </c>
      <c r="BQ136" s="272">
        <f t="shared" si="247"/>
        <v>5872.1</v>
      </c>
      <c r="BR136" s="272">
        <f t="shared" si="247"/>
        <v>4488.3999999999996</v>
      </c>
      <c r="BS136" s="272">
        <f t="shared" si="247"/>
        <v>1158.0999999999999</v>
      </c>
      <c r="BT136" s="272">
        <f t="shared" si="247"/>
        <v>362.5</v>
      </c>
      <c r="BU136" s="272">
        <f t="shared" si="247"/>
        <v>392.6</v>
      </c>
      <c r="BV136" s="272">
        <f t="shared" si="247"/>
        <v>1245.3</v>
      </c>
      <c r="BW136" s="272">
        <f t="shared" si="247"/>
        <v>2017.5</v>
      </c>
      <c r="BX136" s="272">
        <f t="shared" si="247"/>
        <v>65.900000000000006</v>
      </c>
      <c r="BY136" s="272">
        <f t="shared" si="247"/>
        <v>421.9</v>
      </c>
      <c r="BZ136" s="272">
        <f t="shared" si="247"/>
        <v>228</v>
      </c>
      <c r="CA136" s="272">
        <f t="shared" si="247"/>
        <v>144.5</v>
      </c>
      <c r="CB136" s="272">
        <f t="shared" si="247"/>
        <v>72313.600000000006</v>
      </c>
      <c r="CC136" s="272">
        <f t="shared" si="247"/>
        <v>189.3</v>
      </c>
      <c r="CD136" s="272">
        <f t="shared" si="247"/>
        <v>60</v>
      </c>
      <c r="CE136" s="272">
        <f t="shared" si="247"/>
        <v>158.30000000000001</v>
      </c>
      <c r="CF136" s="272">
        <f t="shared" si="247"/>
        <v>105.3</v>
      </c>
      <c r="CG136" s="272">
        <f t="shared" si="247"/>
        <v>197.6</v>
      </c>
      <c r="CH136" s="272">
        <f t="shared" si="247"/>
        <v>95.1</v>
      </c>
      <c r="CI136" s="272">
        <f t="shared" si="247"/>
        <v>687.9</v>
      </c>
      <c r="CJ136" s="272">
        <f t="shared" si="247"/>
        <v>862.8</v>
      </c>
      <c r="CK136" s="272">
        <f t="shared" si="247"/>
        <v>4856.1000000000004</v>
      </c>
      <c r="CL136" s="272">
        <f t="shared" si="247"/>
        <v>1211.5999999999999</v>
      </c>
      <c r="CM136" s="272">
        <f t="shared" si="247"/>
        <v>684.5</v>
      </c>
      <c r="CN136" s="272">
        <f t="shared" si="247"/>
        <v>30804.799999999999</v>
      </c>
      <c r="CO136" s="272">
        <f t="shared" si="247"/>
        <v>14288</v>
      </c>
      <c r="CP136" s="272">
        <f t="shared" si="247"/>
        <v>917.3</v>
      </c>
      <c r="CQ136" s="272">
        <f t="shared" si="247"/>
        <v>766.8</v>
      </c>
      <c r="CR136" s="272">
        <f t="shared" si="247"/>
        <v>215.8</v>
      </c>
      <c r="CS136" s="272">
        <f t="shared" si="247"/>
        <v>278.39999999999998</v>
      </c>
      <c r="CT136" s="272">
        <f t="shared" si="247"/>
        <v>113.5</v>
      </c>
      <c r="CU136" s="272">
        <f t="shared" si="247"/>
        <v>71</v>
      </c>
      <c r="CV136" s="272">
        <f t="shared" si="247"/>
        <v>60</v>
      </c>
      <c r="CW136" s="272">
        <f t="shared" si="247"/>
        <v>198.7</v>
      </c>
      <c r="CX136" s="272">
        <f t="shared" si="247"/>
        <v>461.4</v>
      </c>
      <c r="CY136" s="272">
        <f t="shared" si="247"/>
        <v>60</v>
      </c>
      <c r="CZ136" s="272">
        <f t="shared" si="247"/>
        <v>1786.5</v>
      </c>
      <c r="DA136" s="272">
        <f t="shared" si="247"/>
        <v>203.5</v>
      </c>
      <c r="DB136" s="272">
        <f t="shared" si="247"/>
        <v>315.8</v>
      </c>
      <c r="DC136" s="272">
        <f t="shared" si="247"/>
        <v>193</v>
      </c>
      <c r="DD136" s="272">
        <f t="shared" si="247"/>
        <v>174.5</v>
      </c>
      <c r="DE136" s="272">
        <f t="shared" si="247"/>
        <v>284.8</v>
      </c>
      <c r="DF136" s="272">
        <f t="shared" si="247"/>
        <v>20574.2</v>
      </c>
      <c r="DG136" s="272">
        <f t="shared" si="247"/>
        <v>93.5</v>
      </c>
      <c r="DH136" s="272">
        <f t="shared" si="247"/>
        <v>1770.5</v>
      </c>
      <c r="DI136" s="272">
        <f t="shared" si="247"/>
        <v>2414.4</v>
      </c>
      <c r="DJ136" s="272">
        <f t="shared" si="247"/>
        <v>613.1</v>
      </c>
      <c r="DK136" s="272">
        <f t="shared" si="247"/>
        <v>477.7</v>
      </c>
      <c r="DL136" s="272">
        <f t="shared" si="247"/>
        <v>5676</v>
      </c>
      <c r="DM136" s="272">
        <f t="shared" si="247"/>
        <v>235</v>
      </c>
      <c r="DN136" s="272">
        <f t="shared" si="247"/>
        <v>1296</v>
      </c>
      <c r="DO136" s="272">
        <f t="shared" si="247"/>
        <v>3290</v>
      </c>
      <c r="DP136" s="272">
        <f t="shared" si="247"/>
        <v>199.1</v>
      </c>
      <c r="DQ136" s="272">
        <f t="shared" si="247"/>
        <v>888</v>
      </c>
      <c r="DR136" s="272">
        <f t="shared" si="247"/>
        <v>1305.5</v>
      </c>
      <c r="DS136" s="272">
        <f t="shared" si="247"/>
        <v>580</v>
      </c>
      <c r="DT136" s="272">
        <f t="shared" si="247"/>
        <v>176.5</v>
      </c>
      <c r="DU136" s="272">
        <f t="shared" si="247"/>
        <v>347.7</v>
      </c>
      <c r="DV136" s="272">
        <f t="shared" si="247"/>
        <v>205.8</v>
      </c>
      <c r="DW136" s="272">
        <f t="shared" si="247"/>
        <v>297.39999999999998</v>
      </c>
      <c r="DX136" s="272">
        <f t="shared" si="247"/>
        <v>168</v>
      </c>
      <c r="DY136" s="272">
        <f t="shared" si="247"/>
        <v>293.10000000000002</v>
      </c>
      <c r="DZ136" s="272">
        <f t="shared" si="247"/>
        <v>662.3</v>
      </c>
      <c r="EA136" s="272">
        <f t="shared" si="247"/>
        <v>526.9</v>
      </c>
      <c r="EB136" s="272">
        <f t="shared" ref="EB136:FX136" si="248">(EB79-EB77-EB78)</f>
        <v>522.5</v>
      </c>
      <c r="EC136" s="272">
        <f t="shared" si="248"/>
        <v>278.60000000000002</v>
      </c>
      <c r="ED136" s="272">
        <f t="shared" si="248"/>
        <v>1549</v>
      </c>
      <c r="EE136" s="272">
        <f t="shared" si="248"/>
        <v>191.6</v>
      </c>
      <c r="EF136" s="272">
        <f t="shared" si="248"/>
        <v>1325.8</v>
      </c>
      <c r="EG136" s="272">
        <f t="shared" si="248"/>
        <v>253.5</v>
      </c>
      <c r="EH136" s="272">
        <f t="shared" si="248"/>
        <v>247.4</v>
      </c>
      <c r="EI136" s="272">
        <f t="shared" si="248"/>
        <v>13751.4</v>
      </c>
      <c r="EJ136" s="272">
        <f t="shared" si="248"/>
        <v>9949.6</v>
      </c>
      <c r="EK136" s="272">
        <f t="shared" si="248"/>
        <v>665.6</v>
      </c>
      <c r="EL136" s="272">
        <f t="shared" si="248"/>
        <v>457.3</v>
      </c>
      <c r="EM136" s="272">
        <f t="shared" si="248"/>
        <v>371.1</v>
      </c>
      <c r="EN136" s="272">
        <f t="shared" si="248"/>
        <v>888.6</v>
      </c>
      <c r="EO136" s="272">
        <f t="shared" si="248"/>
        <v>299.5</v>
      </c>
      <c r="EP136" s="272">
        <f t="shared" si="248"/>
        <v>428.5</v>
      </c>
      <c r="EQ136" s="272">
        <f t="shared" si="248"/>
        <v>2596.8000000000002</v>
      </c>
      <c r="ER136" s="272">
        <f t="shared" si="248"/>
        <v>309.60000000000002</v>
      </c>
      <c r="ES136" s="272">
        <f t="shared" si="248"/>
        <v>163</v>
      </c>
      <c r="ET136" s="272">
        <f t="shared" si="248"/>
        <v>197.5</v>
      </c>
      <c r="EU136" s="272">
        <f t="shared" si="248"/>
        <v>573.5</v>
      </c>
      <c r="EV136" s="272">
        <f t="shared" si="248"/>
        <v>72.3</v>
      </c>
      <c r="EW136" s="272">
        <f t="shared" si="248"/>
        <v>804.4</v>
      </c>
      <c r="EX136" s="272">
        <f t="shared" si="248"/>
        <v>173.5</v>
      </c>
      <c r="EY136" s="272">
        <f t="shared" si="248"/>
        <v>205.5</v>
      </c>
      <c r="EZ136" s="272">
        <f t="shared" si="248"/>
        <v>129.30000000000001</v>
      </c>
      <c r="FA136" s="272">
        <f t="shared" si="248"/>
        <v>3370.5</v>
      </c>
      <c r="FB136" s="272">
        <f t="shared" si="248"/>
        <v>276.10000000000002</v>
      </c>
      <c r="FC136" s="272">
        <f t="shared" si="248"/>
        <v>1775.7</v>
      </c>
      <c r="FD136" s="272">
        <f t="shared" si="248"/>
        <v>402</v>
      </c>
      <c r="FE136" s="272">
        <f t="shared" si="248"/>
        <v>77.3</v>
      </c>
      <c r="FF136" s="272">
        <f t="shared" si="248"/>
        <v>181</v>
      </c>
      <c r="FG136" s="272">
        <f t="shared" si="248"/>
        <v>119.8</v>
      </c>
      <c r="FH136" s="272">
        <f t="shared" si="248"/>
        <v>70</v>
      </c>
      <c r="FI136" s="272">
        <f t="shared" si="248"/>
        <v>1681.9</v>
      </c>
      <c r="FJ136" s="272">
        <f t="shared" si="248"/>
        <v>2016.5</v>
      </c>
      <c r="FK136" s="272">
        <f t="shared" si="248"/>
        <v>2527.9</v>
      </c>
      <c r="FL136" s="272">
        <f t="shared" si="248"/>
        <v>8538.5</v>
      </c>
      <c r="FM136" s="272">
        <f t="shared" si="248"/>
        <v>3981.5</v>
      </c>
      <c r="FN136" s="272">
        <f t="shared" si="248"/>
        <v>22450.799999999999</v>
      </c>
      <c r="FO136" s="272">
        <f t="shared" si="248"/>
        <v>1119.2</v>
      </c>
      <c r="FP136" s="272">
        <f t="shared" si="248"/>
        <v>2341.5</v>
      </c>
      <c r="FQ136" s="272">
        <f t="shared" si="248"/>
        <v>982.5</v>
      </c>
      <c r="FR136" s="272">
        <f t="shared" si="248"/>
        <v>165.4</v>
      </c>
      <c r="FS136" s="272">
        <f t="shared" si="248"/>
        <v>164.6</v>
      </c>
      <c r="FT136" s="272">
        <f t="shared" si="248"/>
        <v>60</v>
      </c>
      <c r="FU136" s="272">
        <f t="shared" si="248"/>
        <v>784.3</v>
      </c>
      <c r="FV136" s="272">
        <f t="shared" si="248"/>
        <v>693</v>
      </c>
      <c r="FW136" s="272">
        <f t="shared" si="248"/>
        <v>143.30000000000001</v>
      </c>
      <c r="FX136" s="272">
        <f t="shared" si="248"/>
        <v>64.5</v>
      </c>
      <c r="FY136" s="14"/>
      <c r="FZ136" s="14"/>
      <c r="GA136" s="2"/>
      <c r="GB136" s="14"/>
      <c r="GC136" s="14"/>
      <c r="GD136" s="14"/>
      <c r="GE136" s="14"/>
      <c r="GF136" s="14"/>
      <c r="GG136" s="2"/>
      <c r="GH136" s="12"/>
      <c r="GI136" s="126"/>
      <c r="GJ136" s="126"/>
      <c r="GK136" s="126"/>
      <c r="GL136" s="126"/>
      <c r="GM136" s="126"/>
      <c r="GN136" s="131"/>
      <c r="GO136" s="131"/>
    </row>
    <row r="137" spans="1:197" x14ac:dyDescent="0.35">
      <c r="A137" s="112" t="s">
        <v>759</v>
      </c>
      <c r="B137" s="113" t="s">
        <v>747</v>
      </c>
      <c r="C137" s="26">
        <f>ROUND(IF(C136&lt;276,((276-C136)*0.00376159)+1.5457,IF(C136&lt;459,((459-C136)*0.00167869)+1.2385,IF(C136&lt;1027,((1027-C136)*0.00020599)+1.1215,IF(C136&lt;2293,((2293-C136)*0.00005387)+1.0533,IF(C136&lt;3500,((3500-C136)*0.00001367)+1.0368,IF(C136&lt;5000,((5000-C136)*0.00000473)+1.0297,IF(C136&gt;=5000,1.0297))))))),4)</f>
        <v>1.0297000000000001</v>
      </c>
      <c r="D137" s="26">
        <f t="shared" ref="D137:BO137" si="249">ROUND(IF(D136&lt;276,((276-D136)*0.00376159)+1.5457,IF(D136&lt;459,((459-D136)*0.00167869)+1.2385,IF(D136&lt;1027,((1027-D136)*0.00020599)+1.1215,IF(D136&lt;2293,((2293-D136)*0.00005387)+1.0533,IF(D136&lt;3500,((3500-D136)*0.00001367)+1.0368,IF(D136&lt;5000,((5000-D136)*0.00000473)+1.0297,IF(D136&gt;=5000,1.0297))))))),4)</f>
        <v>1.0297000000000001</v>
      </c>
      <c r="E137" s="26">
        <f t="shared" si="249"/>
        <v>1.0297000000000001</v>
      </c>
      <c r="F137" s="26">
        <f t="shared" si="249"/>
        <v>1.0297000000000001</v>
      </c>
      <c r="G137" s="26">
        <f t="shared" si="249"/>
        <v>1.0773999999999999</v>
      </c>
      <c r="H137" s="26">
        <f t="shared" si="249"/>
        <v>1.1177999999999999</v>
      </c>
      <c r="I137" s="26">
        <f t="shared" si="249"/>
        <v>1.0297000000000001</v>
      </c>
      <c r="J137" s="26">
        <f t="shared" si="249"/>
        <v>1.0669</v>
      </c>
      <c r="K137" s="26">
        <f t="shared" si="249"/>
        <v>1.6371</v>
      </c>
      <c r="L137" s="26">
        <f t="shared" si="249"/>
        <v>1.0618000000000001</v>
      </c>
      <c r="M137" s="26">
        <f t="shared" si="249"/>
        <v>1.1429</v>
      </c>
      <c r="N137" s="26">
        <f t="shared" si="249"/>
        <v>1.0297000000000001</v>
      </c>
      <c r="O137" s="26">
        <f t="shared" si="249"/>
        <v>1.0297000000000001</v>
      </c>
      <c r="P137" s="26">
        <f t="shared" si="249"/>
        <v>1.4797</v>
      </c>
      <c r="Q137" s="26">
        <f t="shared" si="249"/>
        <v>1.0297000000000001</v>
      </c>
      <c r="R137" s="26">
        <f t="shared" si="249"/>
        <v>1.2336</v>
      </c>
      <c r="S137" s="26">
        <f t="shared" si="249"/>
        <v>1.0921000000000001</v>
      </c>
      <c r="T137" s="26">
        <f t="shared" si="249"/>
        <v>1.9779</v>
      </c>
      <c r="U137" s="26">
        <f t="shared" si="249"/>
        <v>2.3582000000000001</v>
      </c>
      <c r="V137" s="26">
        <f t="shared" si="249"/>
        <v>1.6194</v>
      </c>
      <c r="W137" s="26">
        <f t="shared" si="249"/>
        <v>2.3582000000000001</v>
      </c>
      <c r="X137" s="26">
        <f t="shared" si="249"/>
        <v>2.3582000000000001</v>
      </c>
      <c r="Y137" s="26">
        <f t="shared" si="249"/>
        <v>1.3018000000000001</v>
      </c>
      <c r="Z137" s="26">
        <f t="shared" si="249"/>
        <v>1.7145999999999999</v>
      </c>
      <c r="AA137" s="26">
        <f t="shared" si="249"/>
        <v>1.0297000000000001</v>
      </c>
      <c r="AB137" s="26">
        <f t="shared" si="249"/>
        <v>1.0297000000000001</v>
      </c>
      <c r="AC137" s="26">
        <f t="shared" si="249"/>
        <v>1.1491</v>
      </c>
      <c r="AD137" s="26">
        <f t="shared" si="249"/>
        <v>1.0992</v>
      </c>
      <c r="AE137" s="26">
        <f t="shared" si="249"/>
        <v>2.2189999999999999</v>
      </c>
      <c r="AF137" s="26">
        <f t="shared" si="249"/>
        <v>1.9601999999999999</v>
      </c>
      <c r="AG137" s="26">
        <f t="shared" si="249"/>
        <v>1.2108000000000001</v>
      </c>
      <c r="AH137" s="26">
        <f t="shared" si="249"/>
        <v>1.1383000000000001</v>
      </c>
      <c r="AI137" s="26">
        <f t="shared" si="249"/>
        <v>1.3661000000000001</v>
      </c>
      <c r="AJ137" s="26">
        <f t="shared" si="249"/>
        <v>1.9012</v>
      </c>
      <c r="AK137" s="26">
        <f t="shared" si="249"/>
        <v>1.9715</v>
      </c>
      <c r="AL137" s="26">
        <f t="shared" si="249"/>
        <v>1.5246999999999999</v>
      </c>
      <c r="AM137" s="26">
        <f t="shared" si="249"/>
        <v>1.4382999999999999</v>
      </c>
      <c r="AN137" s="26">
        <f t="shared" si="249"/>
        <v>1.518</v>
      </c>
      <c r="AO137" s="26">
        <f t="shared" si="249"/>
        <v>1.0346</v>
      </c>
      <c r="AP137" s="26">
        <f t="shared" si="249"/>
        <v>1.0297000000000001</v>
      </c>
      <c r="AQ137" s="26">
        <f t="shared" si="249"/>
        <v>1.6396999999999999</v>
      </c>
      <c r="AR137" s="26">
        <f t="shared" si="249"/>
        <v>1.0297000000000001</v>
      </c>
      <c r="AS137" s="26">
        <f t="shared" si="249"/>
        <v>1.0297000000000001</v>
      </c>
      <c r="AT137" s="26">
        <f t="shared" si="249"/>
        <v>1.0523</v>
      </c>
      <c r="AU137" s="26">
        <f t="shared" si="249"/>
        <v>1.5645</v>
      </c>
      <c r="AV137" s="26">
        <f t="shared" si="249"/>
        <v>1.4963</v>
      </c>
      <c r="AW137" s="26">
        <f t="shared" si="249"/>
        <v>1.6172</v>
      </c>
      <c r="AX137" s="26">
        <f t="shared" si="249"/>
        <v>2.2791999999999999</v>
      </c>
      <c r="AY137" s="26">
        <f t="shared" si="249"/>
        <v>1.3342000000000001</v>
      </c>
      <c r="AZ137" s="26">
        <f t="shared" si="249"/>
        <v>1.0297000000000001</v>
      </c>
      <c r="BA137" s="26">
        <f t="shared" si="249"/>
        <v>1.0297000000000001</v>
      </c>
      <c r="BB137" s="26">
        <f t="shared" si="249"/>
        <v>1.0297000000000001</v>
      </c>
      <c r="BC137" s="26">
        <f t="shared" si="249"/>
        <v>1.0297000000000001</v>
      </c>
      <c r="BD137" s="26">
        <f t="shared" si="249"/>
        <v>1.0361</v>
      </c>
      <c r="BE137" s="26">
        <f t="shared" si="249"/>
        <v>1.1135999999999999</v>
      </c>
      <c r="BF137" s="26">
        <f t="shared" si="249"/>
        <v>1.0297000000000001</v>
      </c>
      <c r="BG137" s="26">
        <f t="shared" si="249"/>
        <v>1.1434</v>
      </c>
      <c r="BH137" s="26">
        <f t="shared" si="249"/>
        <v>1.2188000000000001</v>
      </c>
      <c r="BI137" s="26">
        <f t="shared" si="249"/>
        <v>1.6160000000000001</v>
      </c>
      <c r="BJ137" s="26">
        <f t="shared" si="249"/>
        <v>1.0297000000000001</v>
      </c>
      <c r="BK137" s="26">
        <f t="shared" si="249"/>
        <v>1.0297000000000001</v>
      </c>
      <c r="BL137" s="26">
        <f t="shared" si="249"/>
        <v>2.3111999999999999</v>
      </c>
      <c r="BM137" s="26">
        <f t="shared" si="249"/>
        <v>1.4058999999999999</v>
      </c>
      <c r="BN137" s="26">
        <f t="shared" si="249"/>
        <v>1.0422</v>
      </c>
      <c r="BO137" s="26">
        <f t="shared" si="249"/>
        <v>1.1103000000000001</v>
      </c>
      <c r="BP137" s="26">
        <f t="shared" ref="BP137:EA137" si="250">ROUND(IF(BP136&lt;276,((276-BP136)*0.00376159)+1.5457,IF(BP136&lt;459,((459-BP136)*0.00167869)+1.2385,IF(BP136&lt;1027,((1027-BP136)*0.00020599)+1.1215,IF(BP136&lt;2293,((2293-BP136)*0.00005387)+1.0533,IF(BP136&lt;3500,((3500-BP136)*0.00001367)+1.0368,IF(BP136&lt;5000,((5000-BP136)*0.00000473)+1.0297,IF(BP136&gt;=5000,1.0297))))))),4)</f>
        <v>2.0121000000000002</v>
      </c>
      <c r="BQ137" s="26">
        <f t="shared" si="250"/>
        <v>1.0297000000000001</v>
      </c>
      <c r="BR137" s="26">
        <f t="shared" si="250"/>
        <v>1.0321</v>
      </c>
      <c r="BS137" s="26">
        <f t="shared" si="250"/>
        <v>1.1144000000000001</v>
      </c>
      <c r="BT137" s="26">
        <f t="shared" si="250"/>
        <v>1.4005000000000001</v>
      </c>
      <c r="BU137" s="26">
        <f t="shared" si="250"/>
        <v>1.35</v>
      </c>
      <c r="BV137" s="26">
        <f t="shared" si="250"/>
        <v>1.1096999999999999</v>
      </c>
      <c r="BW137" s="26">
        <f t="shared" si="250"/>
        <v>1.0681</v>
      </c>
      <c r="BX137" s="26">
        <f t="shared" si="250"/>
        <v>2.3359999999999999</v>
      </c>
      <c r="BY137" s="26">
        <f t="shared" si="250"/>
        <v>1.3008</v>
      </c>
      <c r="BZ137" s="26">
        <f t="shared" si="250"/>
        <v>1.7262999999999999</v>
      </c>
      <c r="CA137" s="26">
        <f t="shared" si="250"/>
        <v>2.0402999999999998</v>
      </c>
      <c r="CB137" s="26">
        <f t="shared" si="250"/>
        <v>1.0297000000000001</v>
      </c>
      <c r="CC137" s="26">
        <f t="shared" si="250"/>
        <v>1.8717999999999999</v>
      </c>
      <c r="CD137" s="26">
        <f t="shared" si="250"/>
        <v>2.3582000000000001</v>
      </c>
      <c r="CE137" s="26">
        <f t="shared" si="250"/>
        <v>1.9883999999999999</v>
      </c>
      <c r="CF137" s="26">
        <f t="shared" si="250"/>
        <v>2.1878000000000002</v>
      </c>
      <c r="CG137" s="26">
        <f t="shared" si="250"/>
        <v>1.8406</v>
      </c>
      <c r="CH137" s="26">
        <f t="shared" si="250"/>
        <v>2.2262</v>
      </c>
      <c r="CI137" s="26">
        <f t="shared" si="250"/>
        <v>1.1914</v>
      </c>
      <c r="CJ137" s="26">
        <f t="shared" si="250"/>
        <v>1.1553</v>
      </c>
      <c r="CK137" s="26">
        <f t="shared" si="250"/>
        <v>1.0304</v>
      </c>
      <c r="CL137" s="26">
        <f t="shared" si="250"/>
        <v>1.1115999999999999</v>
      </c>
      <c r="CM137" s="26">
        <f t="shared" si="250"/>
        <v>1.1920999999999999</v>
      </c>
      <c r="CN137" s="26">
        <f t="shared" si="250"/>
        <v>1.0297000000000001</v>
      </c>
      <c r="CO137" s="26">
        <f t="shared" si="250"/>
        <v>1.0297000000000001</v>
      </c>
      <c r="CP137" s="26">
        <f t="shared" si="250"/>
        <v>1.1440999999999999</v>
      </c>
      <c r="CQ137" s="26">
        <f t="shared" si="250"/>
        <v>1.1751</v>
      </c>
      <c r="CR137" s="26">
        <f t="shared" si="250"/>
        <v>1.7721</v>
      </c>
      <c r="CS137" s="26">
        <f t="shared" si="250"/>
        <v>1.5417000000000001</v>
      </c>
      <c r="CT137" s="26">
        <f t="shared" si="250"/>
        <v>2.157</v>
      </c>
      <c r="CU137" s="26">
        <f t="shared" si="250"/>
        <v>2.3168000000000002</v>
      </c>
      <c r="CV137" s="26">
        <f t="shared" si="250"/>
        <v>2.3582000000000001</v>
      </c>
      <c r="CW137" s="26">
        <f t="shared" si="250"/>
        <v>1.8365</v>
      </c>
      <c r="CX137" s="26">
        <f t="shared" si="250"/>
        <v>1.238</v>
      </c>
      <c r="CY137" s="26">
        <f t="shared" si="250"/>
        <v>2.3582000000000001</v>
      </c>
      <c r="CZ137" s="26">
        <f t="shared" si="250"/>
        <v>1.0806</v>
      </c>
      <c r="DA137" s="26">
        <f t="shared" si="250"/>
        <v>1.8184</v>
      </c>
      <c r="DB137" s="26">
        <f t="shared" si="250"/>
        <v>1.4789000000000001</v>
      </c>
      <c r="DC137" s="26">
        <f t="shared" si="250"/>
        <v>1.8579000000000001</v>
      </c>
      <c r="DD137" s="26">
        <f t="shared" si="250"/>
        <v>1.9275</v>
      </c>
      <c r="DE137" s="26">
        <f t="shared" si="250"/>
        <v>1.5308999999999999</v>
      </c>
      <c r="DF137" s="26">
        <f t="shared" si="250"/>
        <v>1.0297000000000001</v>
      </c>
      <c r="DG137" s="26">
        <f t="shared" si="250"/>
        <v>2.2322000000000002</v>
      </c>
      <c r="DH137" s="26">
        <f t="shared" si="250"/>
        <v>1.0813999999999999</v>
      </c>
      <c r="DI137" s="26">
        <f t="shared" si="250"/>
        <v>1.0516000000000001</v>
      </c>
      <c r="DJ137" s="26">
        <f t="shared" si="250"/>
        <v>1.2068000000000001</v>
      </c>
      <c r="DK137" s="26">
        <f t="shared" si="250"/>
        <v>1.2346999999999999</v>
      </c>
      <c r="DL137" s="26">
        <f t="shared" si="250"/>
        <v>1.0297000000000001</v>
      </c>
      <c r="DM137" s="26">
        <f t="shared" si="250"/>
        <v>1.6999</v>
      </c>
      <c r="DN137" s="26">
        <f t="shared" si="250"/>
        <v>1.107</v>
      </c>
      <c r="DO137" s="26">
        <f t="shared" si="250"/>
        <v>1.0397000000000001</v>
      </c>
      <c r="DP137" s="26">
        <f t="shared" si="250"/>
        <v>1.835</v>
      </c>
      <c r="DQ137" s="26">
        <f t="shared" si="250"/>
        <v>1.1500999999999999</v>
      </c>
      <c r="DR137" s="26">
        <f t="shared" si="250"/>
        <v>1.1065</v>
      </c>
      <c r="DS137" s="26">
        <f t="shared" si="250"/>
        <v>1.2136</v>
      </c>
      <c r="DT137" s="26">
        <f t="shared" si="250"/>
        <v>1.92</v>
      </c>
      <c r="DU137" s="26">
        <f t="shared" si="250"/>
        <v>1.4253</v>
      </c>
      <c r="DV137" s="26">
        <f t="shared" si="250"/>
        <v>1.8098000000000001</v>
      </c>
      <c r="DW137" s="26">
        <f t="shared" si="250"/>
        <v>1.5098</v>
      </c>
      <c r="DX137" s="26">
        <f t="shared" si="250"/>
        <v>1.952</v>
      </c>
      <c r="DY137" s="26">
        <f t="shared" si="250"/>
        <v>1.5169999999999999</v>
      </c>
      <c r="DZ137" s="26">
        <f t="shared" si="250"/>
        <v>1.1966000000000001</v>
      </c>
      <c r="EA137" s="26">
        <f t="shared" si="250"/>
        <v>1.2244999999999999</v>
      </c>
      <c r="EB137" s="26">
        <f t="shared" ref="EB137:FX137" si="251">ROUND(IF(EB136&lt;276,((276-EB136)*0.00376159)+1.5457,IF(EB136&lt;459,((459-EB136)*0.00167869)+1.2385,IF(EB136&lt;1027,((1027-EB136)*0.00020599)+1.1215,IF(EB136&lt;2293,((2293-EB136)*0.00005387)+1.0533,IF(EB136&lt;3500,((3500-EB136)*0.00001367)+1.0368,IF(EB136&lt;5000,((5000-EB136)*0.00000473)+1.0297,IF(EB136&gt;=5000,1.0297))))))),4)</f>
        <v>1.2254</v>
      </c>
      <c r="EC137" s="26">
        <f t="shared" si="251"/>
        <v>1.5412999999999999</v>
      </c>
      <c r="ED137" s="26">
        <f t="shared" si="251"/>
        <v>1.0933999999999999</v>
      </c>
      <c r="EE137" s="26">
        <f t="shared" si="251"/>
        <v>1.8632</v>
      </c>
      <c r="EF137" s="26">
        <f t="shared" si="251"/>
        <v>1.1053999999999999</v>
      </c>
      <c r="EG137" s="26">
        <f t="shared" si="251"/>
        <v>1.6303000000000001</v>
      </c>
      <c r="EH137" s="26">
        <f t="shared" si="251"/>
        <v>1.6533</v>
      </c>
      <c r="EI137" s="26">
        <f t="shared" si="251"/>
        <v>1.0297000000000001</v>
      </c>
      <c r="EJ137" s="26">
        <f t="shared" si="251"/>
        <v>1.0297000000000001</v>
      </c>
      <c r="EK137" s="26">
        <f t="shared" si="251"/>
        <v>1.1959</v>
      </c>
      <c r="EL137" s="26">
        <f t="shared" si="251"/>
        <v>1.2414000000000001</v>
      </c>
      <c r="EM137" s="26">
        <f t="shared" si="251"/>
        <v>1.3861000000000001</v>
      </c>
      <c r="EN137" s="26">
        <f t="shared" si="251"/>
        <v>1.1499999999999999</v>
      </c>
      <c r="EO137" s="26">
        <f t="shared" si="251"/>
        <v>1.5063</v>
      </c>
      <c r="EP137" s="26">
        <f t="shared" si="251"/>
        <v>1.2897000000000001</v>
      </c>
      <c r="EQ137" s="26">
        <f t="shared" si="251"/>
        <v>1.0490999999999999</v>
      </c>
      <c r="ER137" s="26">
        <f t="shared" si="251"/>
        <v>1.4893000000000001</v>
      </c>
      <c r="ES137" s="26">
        <f t="shared" si="251"/>
        <v>1.9708000000000001</v>
      </c>
      <c r="ET137" s="26">
        <f t="shared" si="251"/>
        <v>1.841</v>
      </c>
      <c r="EU137" s="26">
        <f t="shared" si="251"/>
        <v>1.2149000000000001</v>
      </c>
      <c r="EV137" s="26">
        <f t="shared" si="251"/>
        <v>2.3119000000000001</v>
      </c>
      <c r="EW137" s="26">
        <f t="shared" si="251"/>
        <v>1.1674</v>
      </c>
      <c r="EX137" s="26">
        <f t="shared" si="251"/>
        <v>1.9313</v>
      </c>
      <c r="EY137" s="26">
        <f t="shared" si="251"/>
        <v>1.8109</v>
      </c>
      <c r="EZ137" s="26">
        <f t="shared" si="251"/>
        <v>2.0975000000000001</v>
      </c>
      <c r="FA137" s="26">
        <f t="shared" si="251"/>
        <v>1.0386</v>
      </c>
      <c r="FB137" s="26">
        <f t="shared" si="251"/>
        <v>1.5455000000000001</v>
      </c>
      <c r="FC137" s="26">
        <f t="shared" si="251"/>
        <v>1.0811999999999999</v>
      </c>
      <c r="FD137" s="26">
        <f t="shared" si="251"/>
        <v>1.3342000000000001</v>
      </c>
      <c r="FE137" s="26">
        <f t="shared" si="251"/>
        <v>2.2930999999999999</v>
      </c>
      <c r="FF137" s="26">
        <f t="shared" si="251"/>
        <v>1.9031</v>
      </c>
      <c r="FG137" s="26">
        <f t="shared" si="251"/>
        <v>2.1333000000000002</v>
      </c>
      <c r="FH137" s="26">
        <f t="shared" si="251"/>
        <v>2.3206000000000002</v>
      </c>
      <c r="FI137" s="26">
        <f t="shared" si="251"/>
        <v>1.0862000000000001</v>
      </c>
      <c r="FJ137" s="26">
        <f t="shared" si="251"/>
        <v>1.0682</v>
      </c>
      <c r="FK137" s="26">
        <f t="shared" si="251"/>
        <v>1.0501</v>
      </c>
      <c r="FL137" s="26">
        <f t="shared" si="251"/>
        <v>1.0297000000000001</v>
      </c>
      <c r="FM137" s="26">
        <f t="shared" si="251"/>
        <v>1.0345</v>
      </c>
      <c r="FN137" s="26">
        <f t="shared" si="251"/>
        <v>1.0297000000000001</v>
      </c>
      <c r="FO137" s="26">
        <f t="shared" si="251"/>
        <v>1.1165</v>
      </c>
      <c r="FP137" s="26">
        <f t="shared" si="251"/>
        <v>1.0526</v>
      </c>
      <c r="FQ137" s="26">
        <f t="shared" si="251"/>
        <v>1.1307</v>
      </c>
      <c r="FR137" s="26">
        <f t="shared" si="251"/>
        <v>1.9617</v>
      </c>
      <c r="FS137" s="26">
        <f t="shared" si="251"/>
        <v>1.9646999999999999</v>
      </c>
      <c r="FT137" s="26">
        <f t="shared" si="251"/>
        <v>2.3582000000000001</v>
      </c>
      <c r="FU137" s="26">
        <f t="shared" si="251"/>
        <v>1.1715</v>
      </c>
      <c r="FV137" s="26">
        <f t="shared" si="251"/>
        <v>1.1902999999999999</v>
      </c>
      <c r="FW137" s="26">
        <f t="shared" si="251"/>
        <v>2.0449000000000002</v>
      </c>
      <c r="FX137" s="26">
        <f t="shared" si="251"/>
        <v>2.3412999999999999</v>
      </c>
      <c r="FY137" s="14"/>
      <c r="FZ137" s="14"/>
      <c r="GA137" s="2"/>
      <c r="GB137" s="14"/>
      <c r="GC137" s="14"/>
      <c r="GD137" s="14"/>
      <c r="GE137" s="14"/>
      <c r="GF137" s="14"/>
      <c r="GG137" s="2"/>
      <c r="GH137" s="12"/>
      <c r="GI137" s="126"/>
      <c r="GJ137" s="126"/>
      <c r="GK137" s="126"/>
      <c r="GL137" s="126"/>
      <c r="GM137" s="126"/>
      <c r="GN137" s="131"/>
      <c r="GO137" s="131"/>
    </row>
    <row r="138" spans="1:197" x14ac:dyDescent="0.35">
      <c r="A138" s="112" t="s">
        <v>760</v>
      </c>
      <c r="B138" s="113" t="s">
        <v>748</v>
      </c>
      <c r="C138" s="26">
        <f>IF(C136&lt;6500,C137-1,0)</f>
        <v>2.970000000000006E-2</v>
      </c>
      <c r="D138" s="26">
        <f t="shared" ref="D138:BO138" si="252">IF(D136&lt;6500,D137-1,0)</f>
        <v>0</v>
      </c>
      <c r="E138" s="26">
        <f t="shared" si="252"/>
        <v>2.970000000000006E-2</v>
      </c>
      <c r="F138" s="26">
        <f t="shared" si="252"/>
        <v>0</v>
      </c>
      <c r="G138" s="26">
        <f t="shared" si="252"/>
        <v>7.7399999999999913E-2</v>
      </c>
      <c r="H138" s="26">
        <f t="shared" si="252"/>
        <v>0.1177999999999999</v>
      </c>
      <c r="I138" s="26">
        <f t="shared" si="252"/>
        <v>0</v>
      </c>
      <c r="J138" s="26">
        <f t="shared" si="252"/>
        <v>6.6899999999999959E-2</v>
      </c>
      <c r="K138" s="26">
        <f t="shared" si="252"/>
        <v>0.6371</v>
      </c>
      <c r="L138" s="26">
        <f t="shared" si="252"/>
        <v>6.1800000000000077E-2</v>
      </c>
      <c r="M138" s="26">
        <f t="shared" si="252"/>
        <v>0.14290000000000003</v>
      </c>
      <c r="N138" s="26">
        <f t="shared" si="252"/>
        <v>0</v>
      </c>
      <c r="O138" s="26">
        <f t="shared" si="252"/>
        <v>0</v>
      </c>
      <c r="P138" s="26">
        <f t="shared" si="252"/>
        <v>0.47970000000000002</v>
      </c>
      <c r="Q138" s="26">
        <f t="shared" si="252"/>
        <v>0</v>
      </c>
      <c r="R138" s="26">
        <f t="shared" si="252"/>
        <v>0.23360000000000003</v>
      </c>
      <c r="S138" s="26">
        <f t="shared" si="252"/>
        <v>9.2100000000000071E-2</v>
      </c>
      <c r="T138" s="26">
        <f t="shared" si="252"/>
        <v>0.97789999999999999</v>
      </c>
      <c r="U138" s="26">
        <f t="shared" si="252"/>
        <v>1.3582000000000001</v>
      </c>
      <c r="V138" s="26">
        <f t="shared" si="252"/>
        <v>0.61939999999999995</v>
      </c>
      <c r="W138" s="26">
        <f t="shared" si="252"/>
        <v>1.3582000000000001</v>
      </c>
      <c r="X138" s="26">
        <f t="shared" si="252"/>
        <v>1.3582000000000001</v>
      </c>
      <c r="Y138" s="26">
        <f t="shared" si="252"/>
        <v>0.30180000000000007</v>
      </c>
      <c r="Z138" s="26">
        <f t="shared" si="252"/>
        <v>0.7145999999999999</v>
      </c>
      <c r="AA138" s="26">
        <f t="shared" si="252"/>
        <v>0</v>
      </c>
      <c r="AB138" s="26">
        <f t="shared" si="252"/>
        <v>0</v>
      </c>
      <c r="AC138" s="26">
        <f t="shared" si="252"/>
        <v>0.14910000000000001</v>
      </c>
      <c r="AD138" s="26">
        <f t="shared" si="252"/>
        <v>9.9199999999999955E-2</v>
      </c>
      <c r="AE138" s="26">
        <f t="shared" si="252"/>
        <v>1.2189999999999999</v>
      </c>
      <c r="AF138" s="26">
        <f t="shared" si="252"/>
        <v>0.96019999999999994</v>
      </c>
      <c r="AG138" s="26">
        <f t="shared" si="252"/>
        <v>0.2108000000000001</v>
      </c>
      <c r="AH138" s="26">
        <f t="shared" si="252"/>
        <v>0.13830000000000009</v>
      </c>
      <c r="AI138" s="26">
        <f t="shared" si="252"/>
        <v>0.36610000000000009</v>
      </c>
      <c r="AJ138" s="26">
        <f t="shared" si="252"/>
        <v>0.9012</v>
      </c>
      <c r="AK138" s="26">
        <f t="shared" si="252"/>
        <v>0.97150000000000003</v>
      </c>
      <c r="AL138" s="26">
        <f t="shared" si="252"/>
        <v>0.52469999999999994</v>
      </c>
      <c r="AM138" s="26">
        <f t="shared" si="252"/>
        <v>0.43829999999999991</v>
      </c>
      <c r="AN138" s="26">
        <f t="shared" si="252"/>
        <v>0.51800000000000002</v>
      </c>
      <c r="AO138" s="26">
        <f t="shared" si="252"/>
        <v>3.4599999999999964E-2</v>
      </c>
      <c r="AP138" s="26">
        <f t="shared" si="252"/>
        <v>0</v>
      </c>
      <c r="AQ138" s="26">
        <f t="shared" si="252"/>
        <v>0.63969999999999994</v>
      </c>
      <c r="AR138" s="26">
        <f t="shared" si="252"/>
        <v>0</v>
      </c>
      <c r="AS138" s="26">
        <f t="shared" si="252"/>
        <v>2.970000000000006E-2</v>
      </c>
      <c r="AT138" s="26">
        <f t="shared" si="252"/>
        <v>5.2300000000000013E-2</v>
      </c>
      <c r="AU138" s="26">
        <f t="shared" si="252"/>
        <v>0.5645</v>
      </c>
      <c r="AV138" s="26">
        <f t="shared" si="252"/>
        <v>0.49629999999999996</v>
      </c>
      <c r="AW138" s="26">
        <f t="shared" si="252"/>
        <v>0.61719999999999997</v>
      </c>
      <c r="AX138" s="26">
        <f t="shared" si="252"/>
        <v>1.2791999999999999</v>
      </c>
      <c r="AY138" s="26">
        <f t="shared" si="252"/>
        <v>0.33420000000000005</v>
      </c>
      <c r="AZ138" s="26">
        <f t="shared" si="252"/>
        <v>0</v>
      </c>
      <c r="BA138" s="26">
        <f t="shared" si="252"/>
        <v>0</v>
      </c>
      <c r="BB138" s="26">
        <f t="shared" si="252"/>
        <v>0</v>
      </c>
      <c r="BC138" s="26">
        <f t="shared" si="252"/>
        <v>0</v>
      </c>
      <c r="BD138" s="26">
        <f t="shared" si="252"/>
        <v>3.6100000000000021E-2</v>
      </c>
      <c r="BE138" s="26">
        <f t="shared" si="252"/>
        <v>0.11359999999999992</v>
      </c>
      <c r="BF138" s="26">
        <f t="shared" si="252"/>
        <v>0</v>
      </c>
      <c r="BG138" s="26">
        <f t="shared" si="252"/>
        <v>0.14339999999999997</v>
      </c>
      <c r="BH138" s="26">
        <f t="shared" si="252"/>
        <v>0.21880000000000011</v>
      </c>
      <c r="BI138" s="26">
        <f t="shared" si="252"/>
        <v>0.6160000000000001</v>
      </c>
      <c r="BJ138" s="26">
        <f t="shared" si="252"/>
        <v>2.970000000000006E-2</v>
      </c>
      <c r="BK138" s="26">
        <f t="shared" si="252"/>
        <v>0</v>
      </c>
      <c r="BL138" s="26">
        <f t="shared" si="252"/>
        <v>1.3111999999999999</v>
      </c>
      <c r="BM138" s="26">
        <f t="shared" si="252"/>
        <v>0.40589999999999993</v>
      </c>
      <c r="BN138" s="26">
        <f t="shared" si="252"/>
        <v>4.2200000000000015E-2</v>
      </c>
      <c r="BO138" s="26">
        <f t="shared" si="252"/>
        <v>0.11030000000000006</v>
      </c>
      <c r="BP138" s="26">
        <f t="shared" ref="BP138:EA138" si="253">IF(BP136&lt;6500,BP137-1,0)</f>
        <v>1.0121000000000002</v>
      </c>
      <c r="BQ138" s="26">
        <f t="shared" si="253"/>
        <v>2.970000000000006E-2</v>
      </c>
      <c r="BR138" s="26">
        <f t="shared" si="253"/>
        <v>3.2100000000000017E-2</v>
      </c>
      <c r="BS138" s="26">
        <f t="shared" si="253"/>
        <v>0.11440000000000006</v>
      </c>
      <c r="BT138" s="26">
        <f t="shared" si="253"/>
        <v>0.40050000000000008</v>
      </c>
      <c r="BU138" s="26">
        <f t="shared" si="253"/>
        <v>0.35000000000000009</v>
      </c>
      <c r="BV138" s="26">
        <f t="shared" si="253"/>
        <v>0.10969999999999991</v>
      </c>
      <c r="BW138" s="26">
        <f t="shared" si="253"/>
        <v>6.8100000000000049E-2</v>
      </c>
      <c r="BX138" s="26">
        <f t="shared" si="253"/>
        <v>1.3359999999999999</v>
      </c>
      <c r="BY138" s="26">
        <f t="shared" si="253"/>
        <v>0.30079999999999996</v>
      </c>
      <c r="BZ138" s="26">
        <f t="shared" si="253"/>
        <v>0.72629999999999995</v>
      </c>
      <c r="CA138" s="26">
        <f t="shared" si="253"/>
        <v>1.0402999999999998</v>
      </c>
      <c r="CB138" s="26">
        <f t="shared" si="253"/>
        <v>0</v>
      </c>
      <c r="CC138" s="26">
        <f t="shared" si="253"/>
        <v>0.87179999999999991</v>
      </c>
      <c r="CD138" s="26">
        <f t="shared" si="253"/>
        <v>1.3582000000000001</v>
      </c>
      <c r="CE138" s="26">
        <f t="shared" si="253"/>
        <v>0.98839999999999995</v>
      </c>
      <c r="CF138" s="26">
        <f t="shared" si="253"/>
        <v>1.1878000000000002</v>
      </c>
      <c r="CG138" s="26">
        <f t="shared" si="253"/>
        <v>0.84060000000000001</v>
      </c>
      <c r="CH138" s="26">
        <f t="shared" si="253"/>
        <v>1.2262</v>
      </c>
      <c r="CI138" s="26">
        <f t="shared" si="253"/>
        <v>0.19140000000000001</v>
      </c>
      <c r="CJ138" s="26">
        <f t="shared" si="253"/>
        <v>0.15529999999999999</v>
      </c>
      <c r="CK138" s="26">
        <f t="shared" si="253"/>
        <v>3.0399999999999983E-2</v>
      </c>
      <c r="CL138" s="26">
        <f t="shared" si="253"/>
        <v>0.11159999999999992</v>
      </c>
      <c r="CM138" s="26">
        <f t="shared" si="253"/>
        <v>0.19209999999999994</v>
      </c>
      <c r="CN138" s="26">
        <f t="shared" si="253"/>
        <v>0</v>
      </c>
      <c r="CO138" s="26">
        <f t="shared" si="253"/>
        <v>0</v>
      </c>
      <c r="CP138" s="26">
        <f t="shared" si="253"/>
        <v>0.14409999999999989</v>
      </c>
      <c r="CQ138" s="26">
        <f t="shared" si="253"/>
        <v>0.17510000000000003</v>
      </c>
      <c r="CR138" s="26">
        <f t="shared" si="253"/>
        <v>0.77210000000000001</v>
      </c>
      <c r="CS138" s="26">
        <f t="shared" si="253"/>
        <v>0.54170000000000007</v>
      </c>
      <c r="CT138" s="26">
        <f t="shared" si="253"/>
        <v>1.157</v>
      </c>
      <c r="CU138" s="26">
        <f t="shared" si="253"/>
        <v>1.3168000000000002</v>
      </c>
      <c r="CV138" s="26">
        <f t="shared" si="253"/>
        <v>1.3582000000000001</v>
      </c>
      <c r="CW138" s="26">
        <f t="shared" si="253"/>
        <v>0.83650000000000002</v>
      </c>
      <c r="CX138" s="26">
        <f t="shared" si="253"/>
        <v>0.23799999999999999</v>
      </c>
      <c r="CY138" s="26">
        <f t="shared" si="253"/>
        <v>1.3582000000000001</v>
      </c>
      <c r="CZ138" s="26">
        <f t="shared" si="253"/>
        <v>8.0600000000000005E-2</v>
      </c>
      <c r="DA138" s="26">
        <f t="shared" si="253"/>
        <v>0.81840000000000002</v>
      </c>
      <c r="DB138" s="26">
        <f t="shared" si="253"/>
        <v>0.4789000000000001</v>
      </c>
      <c r="DC138" s="26">
        <f t="shared" si="253"/>
        <v>0.85790000000000011</v>
      </c>
      <c r="DD138" s="26">
        <f t="shared" si="253"/>
        <v>0.92749999999999999</v>
      </c>
      <c r="DE138" s="26">
        <f t="shared" si="253"/>
        <v>0.53089999999999993</v>
      </c>
      <c r="DF138" s="26">
        <f t="shared" si="253"/>
        <v>0</v>
      </c>
      <c r="DG138" s="26">
        <f t="shared" si="253"/>
        <v>1.2322000000000002</v>
      </c>
      <c r="DH138" s="26">
        <f t="shared" si="253"/>
        <v>8.1399999999999917E-2</v>
      </c>
      <c r="DI138" s="26">
        <f t="shared" si="253"/>
        <v>5.160000000000009E-2</v>
      </c>
      <c r="DJ138" s="26">
        <f t="shared" si="253"/>
        <v>0.20680000000000009</v>
      </c>
      <c r="DK138" s="26">
        <f t="shared" si="253"/>
        <v>0.23469999999999991</v>
      </c>
      <c r="DL138" s="26">
        <f t="shared" si="253"/>
        <v>2.970000000000006E-2</v>
      </c>
      <c r="DM138" s="26">
        <f t="shared" si="253"/>
        <v>0.69989999999999997</v>
      </c>
      <c r="DN138" s="26">
        <f t="shared" si="253"/>
        <v>0.10699999999999998</v>
      </c>
      <c r="DO138" s="26">
        <f t="shared" si="253"/>
        <v>3.9700000000000069E-2</v>
      </c>
      <c r="DP138" s="26">
        <f t="shared" si="253"/>
        <v>0.83499999999999996</v>
      </c>
      <c r="DQ138" s="26">
        <f t="shared" si="253"/>
        <v>0.1500999999999999</v>
      </c>
      <c r="DR138" s="26">
        <f t="shared" si="253"/>
        <v>0.10650000000000004</v>
      </c>
      <c r="DS138" s="26">
        <f t="shared" si="253"/>
        <v>0.21360000000000001</v>
      </c>
      <c r="DT138" s="26">
        <f t="shared" si="253"/>
        <v>0.91999999999999993</v>
      </c>
      <c r="DU138" s="26">
        <f t="shared" si="253"/>
        <v>0.42530000000000001</v>
      </c>
      <c r="DV138" s="26">
        <f t="shared" si="253"/>
        <v>0.80980000000000008</v>
      </c>
      <c r="DW138" s="26">
        <f t="shared" si="253"/>
        <v>0.50980000000000003</v>
      </c>
      <c r="DX138" s="26">
        <f t="shared" si="253"/>
        <v>0.95199999999999996</v>
      </c>
      <c r="DY138" s="26">
        <f t="shared" si="253"/>
        <v>0.5169999999999999</v>
      </c>
      <c r="DZ138" s="26">
        <f t="shared" si="253"/>
        <v>0.19660000000000011</v>
      </c>
      <c r="EA138" s="26">
        <f t="shared" si="253"/>
        <v>0.22449999999999992</v>
      </c>
      <c r="EB138" s="26">
        <f t="shared" ref="EB138:FX138" si="254">IF(EB136&lt;6500,EB137-1,0)</f>
        <v>0.22540000000000004</v>
      </c>
      <c r="EC138" s="26">
        <f t="shared" si="254"/>
        <v>0.54129999999999989</v>
      </c>
      <c r="ED138" s="26">
        <f t="shared" si="254"/>
        <v>9.3399999999999928E-2</v>
      </c>
      <c r="EE138" s="26">
        <f t="shared" si="254"/>
        <v>0.86319999999999997</v>
      </c>
      <c r="EF138" s="26">
        <f t="shared" si="254"/>
        <v>0.10539999999999994</v>
      </c>
      <c r="EG138" s="26">
        <f t="shared" si="254"/>
        <v>0.63030000000000008</v>
      </c>
      <c r="EH138" s="26">
        <f t="shared" si="254"/>
        <v>0.65329999999999999</v>
      </c>
      <c r="EI138" s="26">
        <f t="shared" si="254"/>
        <v>0</v>
      </c>
      <c r="EJ138" s="26">
        <f t="shared" si="254"/>
        <v>0</v>
      </c>
      <c r="EK138" s="26">
        <f t="shared" si="254"/>
        <v>0.19589999999999996</v>
      </c>
      <c r="EL138" s="26">
        <f t="shared" si="254"/>
        <v>0.24140000000000006</v>
      </c>
      <c r="EM138" s="26">
        <f t="shared" si="254"/>
        <v>0.38610000000000011</v>
      </c>
      <c r="EN138" s="26">
        <f t="shared" si="254"/>
        <v>0.14999999999999991</v>
      </c>
      <c r="EO138" s="26">
        <f t="shared" si="254"/>
        <v>0.50629999999999997</v>
      </c>
      <c r="EP138" s="26">
        <f t="shared" si="254"/>
        <v>0.28970000000000007</v>
      </c>
      <c r="EQ138" s="26">
        <f t="shared" si="254"/>
        <v>4.9099999999999921E-2</v>
      </c>
      <c r="ER138" s="26">
        <f t="shared" si="254"/>
        <v>0.48930000000000007</v>
      </c>
      <c r="ES138" s="26">
        <f t="shared" si="254"/>
        <v>0.97080000000000011</v>
      </c>
      <c r="ET138" s="26">
        <f t="shared" si="254"/>
        <v>0.84099999999999997</v>
      </c>
      <c r="EU138" s="26">
        <f t="shared" si="254"/>
        <v>0.21490000000000009</v>
      </c>
      <c r="EV138" s="26">
        <f t="shared" si="254"/>
        <v>1.3119000000000001</v>
      </c>
      <c r="EW138" s="26">
        <f t="shared" si="254"/>
        <v>0.16739999999999999</v>
      </c>
      <c r="EX138" s="26">
        <f t="shared" si="254"/>
        <v>0.93130000000000002</v>
      </c>
      <c r="EY138" s="26">
        <f t="shared" si="254"/>
        <v>0.81089999999999995</v>
      </c>
      <c r="EZ138" s="26">
        <f t="shared" si="254"/>
        <v>1.0975000000000001</v>
      </c>
      <c r="FA138" s="26">
        <f t="shared" si="254"/>
        <v>3.8599999999999968E-2</v>
      </c>
      <c r="FB138" s="26">
        <f t="shared" si="254"/>
        <v>0.5455000000000001</v>
      </c>
      <c r="FC138" s="26">
        <f t="shared" si="254"/>
        <v>8.1199999999999939E-2</v>
      </c>
      <c r="FD138" s="26">
        <f t="shared" si="254"/>
        <v>0.33420000000000005</v>
      </c>
      <c r="FE138" s="26">
        <f t="shared" si="254"/>
        <v>1.2930999999999999</v>
      </c>
      <c r="FF138" s="26">
        <f t="shared" si="254"/>
        <v>0.90310000000000001</v>
      </c>
      <c r="FG138" s="26">
        <f t="shared" si="254"/>
        <v>1.1333000000000002</v>
      </c>
      <c r="FH138" s="26">
        <f t="shared" si="254"/>
        <v>1.3206000000000002</v>
      </c>
      <c r="FI138" s="26">
        <f t="shared" si="254"/>
        <v>8.6200000000000054E-2</v>
      </c>
      <c r="FJ138" s="26">
        <f t="shared" si="254"/>
        <v>6.8200000000000038E-2</v>
      </c>
      <c r="FK138" s="26">
        <f t="shared" si="254"/>
        <v>5.0100000000000033E-2</v>
      </c>
      <c r="FL138" s="26">
        <f t="shared" si="254"/>
        <v>0</v>
      </c>
      <c r="FM138" s="26">
        <f t="shared" si="254"/>
        <v>3.4499999999999975E-2</v>
      </c>
      <c r="FN138" s="26">
        <f t="shared" si="254"/>
        <v>0</v>
      </c>
      <c r="FO138" s="26">
        <f t="shared" si="254"/>
        <v>0.11650000000000005</v>
      </c>
      <c r="FP138" s="26">
        <f t="shared" si="254"/>
        <v>5.259999999999998E-2</v>
      </c>
      <c r="FQ138" s="26">
        <f t="shared" si="254"/>
        <v>0.13070000000000004</v>
      </c>
      <c r="FR138" s="26">
        <f t="shared" si="254"/>
        <v>0.9617</v>
      </c>
      <c r="FS138" s="26">
        <f t="shared" si="254"/>
        <v>0.96469999999999989</v>
      </c>
      <c r="FT138" s="26">
        <f t="shared" si="254"/>
        <v>1.3582000000000001</v>
      </c>
      <c r="FU138" s="26">
        <f t="shared" si="254"/>
        <v>0.17149999999999999</v>
      </c>
      <c r="FV138" s="26">
        <f t="shared" si="254"/>
        <v>0.19029999999999991</v>
      </c>
      <c r="FW138" s="26">
        <f t="shared" si="254"/>
        <v>1.0449000000000002</v>
      </c>
      <c r="FX138" s="26">
        <f t="shared" si="254"/>
        <v>1.3412999999999999</v>
      </c>
      <c r="FY138" s="14"/>
      <c r="FZ138" s="14"/>
      <c r="GA138" s="2"/>
      <c r="GB138" s="14"/>
      <c r="GC138" s="14"/>
      <c r="GD138" s="14"/>
      <c r="GE138" s="14"/>
      <c r="GF138" s="14"/>
      <c r="GG138" s="2"/>
      <c r="GH138" s="12"/>
      <c r="GI138" s="126"/>
      <c r="GJ138" s="126"/>
      <c r="GK138" s="126"/>
      <c r="GL138" s="126"/>
      <c r="GM138" s="126"/>
      <c r="GN138" s="131"/>
      <c r="GO138" s="131"/>
    </row>
    <row r="139" spans="1:197" x14ac:dyDescent="0.35">
      <c r="A139" s="170" t="s">
        <v>761</v>
      </c>
      <c r="B139" s="147" t="s">
        <v>1138</v>
      </c>
      <c r="C139" s="181">
        <f>C72*C84*C138</f>
        <v>1648136.0738700032</v>
      </c>
      <c r="D139" s="181">
        <f t="shared" ref="D139:BO139" si="255">D72*D84*D138</f>
        <v>0</v>
      </c>
      <c r="E139" s="181">
        <f t="shared" si="255"/>
        <v>1450989.6223680028</v>
      </c>
      <c r="F139" s="181">
        <f t="shared" si="255"/>
        <v>0</v>
      </c>
      <c r="G139" s="181">
        <f t="shared" si="255"/>
        <v>1240542.3700799986</v>
      </c>
      <c r="H139" s="181">
        <f t="shared" si="255"/>
        <v>1121675.920819999</v>
      </c>
      <c r="I139" s="181">
        <f t="shared" si="255"/>
        <v>0</v>
      </c>
      <c r="J139" s="181">
        <f t="shared" si="255"/>
        <v>1186570.9856519992</v>
      </c>
      <c r="K139" s="181">
        <f t="shared" si="255"/>
        <v>1393800.2728259997</v>
      </c>
      <c r="L139" s="181">
        <f t="shared" si="255"/>
        <v>1134199.0662600014</v>
      </c>
      <c r="M139" s="181">
        <f t="shared" si="255"/>
        <v>1129155.1278020001</v>
      </c>
      <c r="N139" s="181">
        <f t="shared" si="255"/>
        <v>0</v>
      </c>
      <c r="O139" s="181">
        <f t="shared" si="255"/>
        <v>0</v>
      </c>
      <c r="P139" s="181">
        <f t="shared" si="255"/>
        <v>1314629.6218380001</v>
      </c>
      <c r="Q139" s="181">
        <f t="shared" si="255"/>
        <v>0</v>
      </c>
      <c r="R139" s="181">
        <f t="shared" si="255"/>
        <v>978248.87846400007</v>
      </c>
      <c r="S139" s="181">
        <f t="shared" si="255"/>
        <v>1259610.0063300009</v>
      </c>
      <c r="T139" s="181">
        <f t="shared" si="255"/>
        <v>1369303.4775419997</v>
      </c>
      <c r="U139" s="181">
        <f t="shared" si="255"/>
        <v>708312.16559999995</v>
      </c>
      <c r="V139" s="181">
        <f t="shared" si="255"/>
        <v>1380380.9158879996</v>
      </c>
      <c r="W139" s="181">
        <f t="shared" si="255"/>
        <v>696506.96283999993</v>
      </c>
      <c r="X139" s="181">
        <f t="shared" si="255"/>
        <v>708312.16559999995</v>
      </c>
      <c r="Y139" s="181">
        <f t="shared" si="255"/>
        <v>1105147.9416120001</v>
      </c>
      <c r="Z139" s="181">
        <f t="shared" si="255"/>
        <v>1435399.1407079997</v>
      </c>
      <c r="AA139" s="181">
        <f t="shared" si="255"/>
        <v>0</v>
      </c>
      <c r="AB139" s="181">
        <f t="shared" si="255"/>
        <v>0</v>
      </c>
      <c r="AC139" s="181">
        <f t="shared" si="255"/>
        <v>1157151.415602</v>
      </c>
      <c r="AD139" s="181">
        <f t="shared" si="255"/>
        <v>1237381.3362559993</v>
      </c>
      <c r="AE139" s="181">
        <f t="shared" si="255"/>
        <v>1027744.5073999999</v>
      </c>
      <c r="AF139" s="181">
        <f t="shared" si="255"/>
        <v>1383744.6424879998</v>
      </c>
      <c r="AG139" s="181">
        <f t="shared" si="255"/>
        <v>1087246.1364960002</v>
      </c>
      <c r="AH139" s="181">
        <f t="shared" si="255"/>
        <v>1136442.5936760006</v>
      </c>
      <c r="AI139" s="181">
        <f t="shared" si="255"/>
        <v>1218732.0363400003</v>
      </c>
      <c r="AJ139" s="181">
        <f t="shared" si="255"/>
        <v>1421698.6040399999</v>
      </c>
      <c r="AK139" s="181">
        <f t="shared" si="255"/>
        <v>1374696.8263600001</v>
      </c>
      <c r="AL139" s="181">
        <f t="shared" si="255"/>
        <v>1315729.4822099998</v>
      </c>
      <c r="AM139" s="181">
        <f t="shared" si="255"/>
        <v>1295269.4195999994</v>
      </c>
      <c r="AN139" s="181">
        <f t="shared" si="255"/>
        <v>1312435.7245999998</v>
      </c>
      <c r="AO139" s="181">
        <f t="shared" si="255"/>
        <v>1189321.7665159986</v>
      </c>
      <c r="AP139" s="181">
        <f t="shared" si="255"/>
        <v>0</v>
      </c>
      <c r="AQ139" s="181">
        <f t="shared" si="255"/>
        <v>1395596.2594599999</v>
      </c>
      <c r="AR139" s="181">
        <f t="shared" si="255"/>
        <v>0</v>
      </c>
      <c r="AS139" s="181">
        <f t="shared" si="255"/>
        <v>1657894.0100580032</v>
      </c>
      <c r="AT139" s="181">
        <f t="shared" si="255"/>
        <v>1072902.4066280001</v>
      </c>
      <c r="AU139" s="181">
        <f t="shared" si="255"/>
        <v>1329667.2180999999</v>
      </c>
      <c r="AV139" s="181">
        <f t="shared" si="255"/>
        <v>1317416.2998359997</v>
      </c>
      <c r="AW139" s="181">
        <f t="shared" si="255"/>
        <v>1367967.6347999999</v>
      </c>
      <c r="AX139" s="181">
        <f t="shared" si="255"/>
        <v>900602.5953599998</v>
      </c>
      <c r="AY139" s="181">
        <f t="shared" si="255"/>
        <v>1167729.4231200002</v>
      </c>
      <c r="AZ139" s="181">
        <f t="shared" si="255"/>
        <v>0</v>
      </c>
      <c r="BA139" s="181">
        <f t="shared" si="255"/>
        <v>0</v>
      </c>
      <c r="BB139" s="181">
        <f t="shared" si="255"/>
        <v>0</v>
      </c>
      <c r="BC139" s="181">
        <f t="shared" si="255"/>
        <v>0</v>
      </c>
      <c r="BD139" s="181">
        <f t="shared" si="255"/>
        <v>1140097.7563300005</v>
      </c>
      <c r="BE139" s="181">
        <f t="shared" si="255"/>
        <v>1159687.7697599991</v>
      </c>
      <c r="BF139" s="181">
        <f t="shared" si="255"/>
        <v>0</v>
      </c>
      <c r="BG139" s="181">
        <f t="shared" si="255"/>
        <v>1147439.6328719996</v>
      </c>
      <c r="BH139" s="181">
        <f t="shared" si="255"/>
        <v>1032278.4979520004</v>
      </c>
      <c r="BI139" s="181">
        <f t="shared" si="255"/>
        <v>1377622.4862400002</v>
      </c>
      <c r="BJ139" s="181">
        <f t="shared" si="255"/>
        <v>1625651.5172040029</v>
      </c>
      <c r="BK139" s="181">
        <f t="shared" si="255"/>
        <v>0</v>
      </c>
      <c r="BL139" s="181">
        <f t="shared" si="255"/>
        <v>792069.82711999991</v>
      </c>
      <c r="BM139" s="181">
        <f t="shared" si="255"/>
        <v>1202342.9520959998</v>
      </c>
      <c r="BN139" s="181">
        <f t="shared" si="255"/>
        <v>1123343.1818960002</v>
      </c>
      <c r="BO139" s="181">
        <f t="shared" si="255"/>
        <v>1181700.4486040005</v>
      </c>
      <c r="BP139" s="181">
        <f t="shared" ref="BP139:EA139" si="256">BP72*BP84*BP138</f>
        <v>1337139.5585600003</v>
      </c>
      <c r="BQ139" s="181">
        <f t="shared" si="256"/>
        <v>1515216.4616160032</v>
      </c>
      <c r="BR139" s="181">
        <f t="shared" si="256"/>
        <v>1252294.0313520003</v>
      </c>
      <c r="BS139" s="181">
        <f t="shared" si="256"/>
        <v>1151547.3775520003</v>
      </c>
      <c r="BT139" s="181">
        <f t="shared" si="256"/>
        <v>1261886.3887500002</v>
      </c>
      <c r="BU139" s="181">
        <f t="shared" si="256"/>
        <v>1194340.2380000001</v>
      </c>
      <c r="BV139" s="181">
        <f t="shared" si="256"/>
        <v>1187381.6698379989</v>
      </c>
      <c r="BW139" s="181">
        <f t="shared" si="256"/>
        <v>1194181.612650001</v>
      </c>
      <c r="BX139" s="181">
        <f t="shared" si="256"/>
        <v>765246.93231999991</v>
      </c>
      <c r="BY139" s="181">
        <f t="shared" si="256"/>
        <v>1103054.7823359997</v>
      </c>
      <c r="BZ139" s="181">
        <f t="shared" si="256"/>
        <v>1439330.7895199999</v>
      </c>
      <c r="CA139" s="181">
        <f t="shared" si="256"/>
        <v>1306580.4935299996</v>
      </c>
      <c r="CB139" s="181">
        <f t="shared" si="256"/>
        <v>0</v>
      </c>
      <c r="CC139" s="181">
        <f t="shared" si="256"/>
        <v>1434422.8777319998</v>
      </c>
      <c r="CD139" s="181">
        <f t="shared" si="256"/>
        <v>708312.16559999995</v>
      </c>
      <c r="CE139" s="181">
        <f t="shared" si="256"/>
        <v>1359951.3614959999</v>
      </c>
      <c r="CF139" s="181">
        <f t="shared" si="256"/>
        <v>1087129.8402120001</v>
      </c>
      <c r="CG139" s="181">
        <f t="shared" si="256"/>
        <v>1443730.2310079997</v>
      </c>
      <c r="CH139" s="181">
        <f t="shared" si="256"/>
        <v>1013564.8787159999</v>
      </c>
      <c r="CI139" s="181">
        <f t="shared" si="256"/>
        <v>1144397.676708</v>
      </c>
      <c r="CJ139" s="181">
        <f t="shared" si="256"/>
        <v>1164638.9667119998</v>
      </c>
      <c r="CK139" s="181">
        <f t="shared" si="256"/>
        <v>1283130.7993919991</v>
      </c>
      <c r="CL139" s="181">
        <f t="shared" si="256"/>
        <v>1171377.893087999</v>
      </c>
      <c r="CM139" s="181">
        <f t="shared" si="256"/>
        <v>1142906.0769099996</v>
      </c>
      <c r="CN139" s="181">
        <f t="shared" si="256"/>
        <v>0</v>
      </c>
      <c r="CO139" s="181">
        <f t="shared" si="256"/>
        <v>0</v>
      </c>
      <c r="CP139" s="181">
        <f t="shared" si="256"/>
        <v>1142645.1490739989</v>
      </c>
      <c r="CQ139" s="181">
        <f t="shared" si="256"/>
        <v>1167019.129224</v>
      </c>
      <c r="CR139" s="181">
        <f t="shared" si="256"/>
        <v>1448220.5887239999</v>
      </c>
      <c r="CS139" s="181">
        <f t="shared" si="256"/>
        <v>1310804.0999040001</v>
      </c>
      <c r="CT139" s="181">
        <f t="shared" si="256"/>
        <v>1141402.8300999999</v>
      </c>
      <c r="CU139" s="181">
        <f t="shared" si="256"/>
        <v>789729.99456000002</v>
      </c>
      <c r="CV139" s="181">
        <f t="shared" si="256"/>
        <v>708312.16559999995</v>
      </c>
      <c r="CW139" s="181">
        <f t="shared" si="256"/>
        <v>1444686.2420899998</v>
      </c>
      <c r="CX139" s="181">
        <f t="shared" si="256"/>
        <v>954474.37175999989</v>
      </c>
      <c r="CY139" s="181">
        <f t="shared" si="256"/>
        <v>708312.16559999995</v>
      </c>
      <c r="CZ139" s="181">
        <f t="shared" si="256"/>
        <v>1251548.79642</v>
      </c>
      <c r="DA139" s="181">
        <f t="shared" si="256"/>
        <v>1447570.6159199998</v>
      </c>
      <c r="DB139" s="181">
        <f t="shared" si="256"/>
        <v>1314518.4537160003</v>
      </c>
      <c r="DC139" s="181">
        <f t="shared" si="256"/>
        <v>1439142.1774600002</v>
      </c>
      <c r="DD139" s="181">
        <f t="shared" si="256"/>
        <v>1406756.9652499999</v>
      </c>
      <c r="DE139" s="181">
        <f t="shared" si="256"/>
        <v>1314202.9413759997</v>
      </c>
      <c r="DF139" s="181">
        <f t="shared" si="256"/>
        <v>0</v>
      </c>
      <c r="DG139" s="181">
        <f t="shared" si="256"/>
        <v>1001388.3622600001</v>
      </c>
      <c r="DH139" s="181">
        <f t="shared" si="256"/>
        <v>1252650.9166599987</v>
      </c>
      <c r="DI139" s="181">
        <f t="shared" si="256"/>
        <v>1082850.8670720018</v>
      </c>
      <c r="DJ139" s="181">
        <f t="shared" si="256"/>
        <v>1102025.3255440006</v>
      </c>
      <c r="DK139" s="181">
        <f t="shared" si="256"/>
        <v>974491.50024199951</v>
      </c>
      <c r="DL139" s="181">
        <f t="shared" si="256"/>
        <v>1465239.3069600028</v>
      </c>
      <c r="DM139" s="181">
        <f t="shared" si="256"/>
        <v>1429596.8426999997</v>
      </c>
      <c r="DN139" s="181">
        <f t="shared" si="256"/>
        <v>1203914.2556999999</v>
      </c>
      <c r="DO139" s="181">
        <f t="shared" si="256"/>
        <v>1135262.0734000017</v>
      </c>
      <c r="DP139" s="181">
        <f t="shared" si="256"/>
        <v>1444998.7122999998</v>
      </c>
      <c r="DQ139" s="181">
        <f t="shared" si="256"/>
        <v>1157214.9526599993</v>
      </c>
      <c r="DR139" s="181">
        <f t="shared" si="256"/>
        <v>1208470.9318500003</v>
      </c>
      <c r="DS139" s="181">
        <f t="shared" si="256"/>
        <v>1076809.7184000001</v>
      </c>
      <c r="DT139" s="181">
        <f t="shared" si="256"/>
        <v>1411374.4839999999</v>
      </c>
      <c r="DU139" s="181">
        <f t="shared" si="256"/>
        <v>1285315.6571579999</v>
      </c>
      <c r="DV139" s="181">
        <f t="shared" si="256"/>
        <v>1448547.921912</v>
      </c>
      <c r="DW139" s="181">
        <f t="shared" si="256"/>
        <v>1317803.0849359997</v>
      </c>
      <c r="DX139" s="181">
        <f t="shared" si="256"/>
        <v>1390131.7247999997</v>
      </c>
      <c r="DY139" s="181">
        <f t="shared" si="256"/>
        <v>1317091.9218599999</v>
      </c>
      <c r="DZ139" s="181">
        <f t="shared" si="256"/>
        <v>1130034.6510440004</v>
      </c>
      <c r="EA139" s="181">
        <f t="shared" si="256"/>
        <v>1028144.7647899995</v>
      </c>
      <c r="EB139" s="181">
        <f t="shared" ref="EB139:FX139" si="257">EB72*EB84*EB138</f>
        <v>1023646.3237000002</v>
      </c>
      <c r="EC139" s="181">
        <f t="shared" si="257"/>
        <v>1310777.1553239997</v>
      </c>
      <c r="ED139" s="181">
        <f t="shared" si="257"/>
        <v>1257500.071879999</v>
      </c>
      <c r="EE139" s="181">
        <f t="shared" si="257"/>
        <v>1437529.1532159999</v>
      </c>
      <c r="EF139" s="181">
        <f t="shared" si="257"/>
        <v>1212753.9901359992</v>
      </c>
      <c r="EG139" s="181">
        <f t="shared" si="257"/>
        <v>1388784.9303900001</v>
      </c>
      <c r="EH139" s="181">
        <f t="shared" si="257"/>
        <v>1404824.5173559999</v>
      </c>
      <c r="EI139" s="181">
        <f t="shared" si="257"/>
        <v>0</v>
      </c>
      <c r="EJ139" s="181">
        <f t="shared" si="257"/>
        <v>0</v>
      </c>
      <c r="EK139" s="181">
        <f t="shared" si="257"/>
        <v>1133332.8414719999</v>
      </c>
      <c r="EL139" s="181">
        <f t="shared" si="257"/>
        <v>959507.09779600019</v>
      </c>
      <c r="EM139" s="181">
        <f t="shared" si="257"/>
        <v>1245375.9669780002</v>
      </c>
      <c r="EN139" s="181">
        <f t="shared" si="257"/>
        <v>1158530.0219999992</v>
      </c>
      <c r="EO139" s="181">
        <f t="shared" si="257"/>
        <v>1317997.1728299998</v>
      </c>
      <c r="EP139" s="181">
        <f t="shared" si="257"/>
        <v>1078969.1961100001</v>
      </c>
      <c r="EQ139" s="181">
        <f t="shared" si="257"/>
        <v>1107375.9976239982</v>
      </c>
      <c r="ER139" s="181">
        <f t="shared" si="257"/>
        <v>1308191.3448240003</v>
      </c>
      <c r="ES139" s="181">
        <f t="shared" si="257"/>
        <v>1375393.9087199999</v>
      </c>
      <c r="ET139" s="181">
        <f t="shared" si="257"/>
        <v>1443686.2504999998</v>
      </c>
      <c r="EU139" s="181">
        <f t="shared" si="257"/>
        <v>1071222.1947700004</v>
      </c>
      <c r="EV139" s="181">
        <f t="shared" si="257"/>
        <v>824420.44596599985</v>
      </c>
      <c r="EW139" s="181">
        <f t="shared" si="257"/>
        <v>1170407.8882079998</v>
      </c>
      <c r="EX139" s="181">
        <f t="shared" si="257"/>
        <v>1404425.8244899998</v>
      </c>
      <c r="EY139" s="181">
        <f t="shared" si="257"/>
        <v>1448401.1174099999</v>
      </c>
      <c r="EZ139" s="181">
        <f t="shared" si="257"/>
        <v>1233425.0896500002</v>
      </c>
      <c r="FA139" s="181">
        <f t="shared" si="257"/>
        <v>1126788.437579999</v>
      </c>
      <c r="FB139" s="181">
        <f t="shared" si="257"/>
        <v>1309094.1620900002</v>
      </c>
      <c r="FC139" s="181">
        <f t="shared" si="257"/>
        <v>1250420.079271999</v>
      </c>
      <c r="FD139" s="181">
        <f t="shared" si="257"/>
        <v>1167729.4231200002</v>
      </c>
      <c r="FE139" s="181">
        <f t="shared" si="257"/>
        <v>868803.03663399979</v>
      </c>
      <c r="FF139" s="181">
        <f t="shared" si="257"/>
        <v>1420771.1889799999</v>
      </c>
      <c r="FG139" s="181">
        <f t="shared" si="257"/>
        <v>1180079.9494120001</v>
      </c>
      <c r="FH139" s="181">
        <f t="shared" si="257"/>
        <v>803487.37560000014</v>
      </c>
      <c r="FI139" s="181">
        <f t="shared" si="257"/>
        <v>1260135.2518040007</v>
      </c>
      <c r="FJ139" s="181">
        <f t="shared" si="257"/>
        <v>1195342.4025400006</v>
      </c>
      <c r="FK139" s="181">
        <f t="shared" si="257"/>
        <v>1100797.2611220006</v>
      </c>
      <c r="FL139" s="181">
        <f t="shared" si="257"/>
        <v>0</v>
      </c>
      <c r="FM139" s="181">
        <f t="shared" si="257"/>
        <v>1193920.8586499989</v>
      </c>
      <c r="FN139" s="181">
        <f t="shared" si="257"/>
        <v>0</v>
      </c>
      <c r="FO139" s="181">
        <f t="shared" si="257"/>
        <v>1131270.7988400003</v>
      </c>
      <c r="FP139" s="181">
        <f t="shared" si="257"/>
        <v>1070507.2942199996</v>
      </c>
      <c r="FQ139" s="181">
        <f t="shared" si="257"/>
        <v>1116137.9404500003</v>
      </c>
      <c r="FR139" s="181">
        <f t="shared" si="257"/>
        <v>1382562.7315239999</v>
      </c>
      <c r="FS139" s="181">
        <f t="shared" si="257"/>
        <v>1380167.6191159997</v>
      </c>
      <c r="FT139" s="181">
        <f t="shared" si="257"/>
        <v>708312.16559999995</v>
      </c>
      <c r="FU139" s="181">
        <f t="shared" si="257"/>
        <v>1169111.8539099998</v>
      </c>
      <c r="FV139" s="181">
        <f t="shared" si="257"/>
        <v>1144602.2816799993</v>
      </c>
      <c r="FW139" s="181">
        <f t="shared" si="257"/>
        <v>1283295.3351660003</v>
      </c>
      <c r="FX139" s="181">
        <f t="shared" si="257"/>
        <v>751961.0814299999</v>
      </c>
      <c r="FY139" s="14"/>
      <c r="FZ139" s="2">
        <f>SUM(C139:FX139)</f>
        <v>185256769.92183399</v>
      </c>
      <c r="GA139" s="62">
        <v>185256769.92183399</v>
      </c>
      <c r="GB139" s="2">
        <f>FZ139-GA139</f>
        <v>0</v>
      </c>
      <c r="GC139" s="14"/>
      <c r="GD139" s="14"/>
      <c r="GE139" s="14"/>
      <c r="GF139" s="14"/>
      <c r="GG139" s="2"/>
      <c r="GH139" s="12"/>
      <c r="GI139" s="126"/>
      <c r="GJ139" s="126"/>
      <c r="GK139" s="126"/>
      <c r="GL139" s="126"/>
      <c r="GM139" s="126"/>
      <c r="GN139" s="131"/>
      <c r="GO139" s="131"/>
    </row>
    <row r="140" spans="1:197" x14ac:dyDescent="0.35">
      <c r="A140" s="112"/>
      <c r="B140" s="147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181"/>
      <c r="AC140" s="181"/>
      <c r="AD140" s="181"/>
      <c r="AE140" s="181"/>
      <c r="AF140" s="181"/>
      <c r="AG140" s="181"/>
      <c r="AH140" s="181"/>
      <c r="AI140" s="181"/>
      <c r="AJ140" s="181"/>
      <c r="AK140" s="181"/>
      <c r="AL140" s="181"/>
      <c r="AM140" s="181"/>
      <c r="AN140" s="181"/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  <c r="AZ140" s="181"/>
      <c r="BA140" s="181"/>
      <c r="BB140" s="181"/>
      <c r="BC140" s="181"/>
      <c r="BD140" s="181"/>
      <c r="BE140" s="181"/>
      <c r="BF140" s="181"/>
      <c r="BG140" s="181"/>
      <c r="BH140" s="181"/>
      <c r="BI140" s="181"/>
      <c r="BJ140" s="181"/>
      <c r="BK140" s="181"/>
      <c r="BL140" s="181"/>
      <c r="BM140" s="181"/>
      <c r="BN140" s="181"/>
      <c r="BO140" s="181"/>
      <c r="BP140" s="181"/>
      <c r="BQ140" s="181"/>
      <c r="BR140" s="181"/>
      <c r="BS140" s="181"/>
      <c r="BT140" s="181"/>
      <c r="BU140" s="181"/>
      <c r="BV140" s="181"/>
      <c r="BW140" s="181"/>
      <c r="BX140" s="181"/>
      <c r="BY140" s="181"/>
      <c r="BZ140" s="181"/>
      <c r="CA140" s="181"/>
      <c r="CB140" s="181"/>
      <c r="CC140" s="181"/>
      <c r="CD140" s="181"/>
      <c r="CE140" s="181"/>
      <c r="CF140" s="181"/>
      <c r="CG140" s="181"/>
      <c r="CH140" s="181"/>
      <c r="CI140" s="181"/>
      <c r="CJ140" s="181"/>
      <c r="CK140" s="181"/>
      <c r="CL140" s="181"/>
      <c r="CM140" s="181"/>
      <c r="CN140" s="181"/>
      <c r="CO140" s="181"/>
      <c r="CP140" s="181"/>
      <c r="CQ140" s="181"/>
      <c r="CR140" s="181"/>
      <c r="CS140" s="181"/>
      <c r="CT140" s="181"/>
      <c r="CU140" s="181"/>
      <c r="CV140" s="181"/>
      <c r="CW140" s="181"/>
      <c r="CX140" s="181"/>
      <c r="CY140" s="181"/>
      <c r="CZ140" s="181"/>
      <c r="DA140" s="181"/>
      <c r="DB140" s="181"/>
      <c r="DC140" s="181"/>
      <c r="DD140" s="181"/>
      <c r="DE140" s="181"/>
      <c r="DF140" s="181"/>
      <c r="DG140" s="181"/>
      <c r="DH140" s="181"/>
      <c r="DI140" s="181"/>
      <c r="DJ140" s="181"/>
      <c r="DK140" s="181"/>
      <c r="DL140" s="181"/>
      <c r="DM140" s="181"/>
      <c r="DN140" s="181"/>
      <c r="DO140" s="181"/>
      <c r="DP140" s="181"/>
      <c r="DQ140" s="181"/>
      <c r="DR140" s="181"/>
      <c r="DS140" s="181"/>
      <c r="DT140" s="181"/>
      <c r="DU140" s="181"/>
      <c r="DV140" s="181"/>
      <c r="DW140" s="181"/>
      <c r="DX140" s="181"/>
      <c r="DY140" s="181"/>
      <c r="DZ140" s="181"/>
      <c r="EA140" s="181"/>
      <c r="EB140" s="181"/>
      <c r="EC140" s="181"/>
      <c r="ED140" s="181"/>
      <c r="EE140" s="181"/>
      <c r="EF140" s="181"/>
      <c r="EG140" s="181"/>
      <c r="EH140" s="181"/>
      <c r="EI140" s="181"/>
      <c r="EJ140" s="181"/>
      <c r="EK140" s="181"/>
      <c r="EL140" s="181"/>
      <c r="EM140" s="181"/>
      <c r="EN140" s="181"/>
      <c r="EO140" s="181"/>
      <c r="EP140" s="181"/>
      <c r="EQ140" s="181"/>
      <c r="ER140" s="181"/>
      <c r="ES140" s="181"/>
      <c r="ET140" s="181"/>
      <c r="EU140" s="181"/>
      <c r="EV140" s="181"/>
      <c r="EW140" s="181"/>
      <c r="EX140" s="181"/>
      <c r="EY140" s="181"/>
      <c r="EZ140" s="181"/>
      <c r="FA140" s="181"/>
      <c r="FB140" s="181"/>
      <c r="FC140" s="181"/>
      <c r="FD140" s="181"/>
      <c r="FE140" s="181"/>
      <c r="FF140" s="181"/>
      <c r="FG140" s="181"/>
      <c r="FH140" s="181"/>
      <c r="FI140" s="181"/>
      <c r="FJ140" s="181"/>
      <c r="FK140" s="181"/>
      <c r="FL140" s="181"/>
      <c r="FM140" s="181"/>
      <c r="FN140" s="181"/>
      <c r="FO140" s="181"/>
      <c r="FP140" s="181"/>
      <c r="FQ140" s="181"/>
      <c r="FR140" s="181"/>
      <c r="FS140" s="181"/>
      <c r="FT140" s="181"/>
      <c r="FU140" s="181"/>
      <c r="FV140" s="181"/>
      <c r="FW140" s="181"/>
      <c r="FX140" s="181"/>
      <c r="FY140" s="14"/>
      <c r="FZ140" s="2"/>
      <c r="GA140" s="2"/>
      <c r="GB140" s="2"/>
      <c r="GC140" s="14"/>
      <c r="GD140" s="14"/>
      <c r="GE140" s="14"/>
      <c r="GF140" s="14"/>
      <c r="GG140" s="2"/>
      <c r="GH140" s="12"/>
      <c r="GI140" s="126"/>
      <c r="GJ140" s="126"/>
      <c r="GK140" s="126"/>
      <c r="GL140" s="126"/>
      <c r="GM140" s="126"/>
      <c r="GN140" s="131"/>
      <c r="GO140" s="131"/>
    </row>
    <row r="141" spans="1:197" x14ac:dyDescent="0.35">
      <c r="A141" s="175"/>
      <c r="B141" s="147" t="s">
        <v>604</v>
      </c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4"/>
      <c r="FZ141" s="14"/>
      <c r="GA141" s="2"/>
      <c r="GB141" s="14"/>
      <c r="GC141" s="14"/>
      <c r="GD141" s="14"/>
      <c r="GE141" s="14"/>
      <c r="GF141" s="14"/>
      <c r="GG141" s="2"/>
      <c r="GH141" s="12"/>
      <c r="GI141" s="126"/>
      <c r="GJ141" s="126"/>
      <c r="GK141" s="126"/>
      <c r="GL141" s="126"/>
      <c r="GM141" s="126"/>
      <c r="GN141" s="131"/>
      <c r="GO141" s="131"/>
    </row>
    <row r="142" spans="1:197" s="114" customFormat="1" x14ac:dyDescent="0.35">
      <c r="A142" s="112" t="s">
        <v>555</v>
      </c>
      <c r="B142" s="113" t="s">
        <v>1000</v>
      </c>
      <c r="C142" s="31">
        <f t="shared" ref="C142:AH142" si="258">ROUND(C86+C98+C103+C111+C116+C121+C127+C133+C139,2)</f>
        <v>89744444.510000005</v>
      </c>
      <c r="D142" s="31">
        <f t="shared" si="258"/>
        <v>471532690.61000001</v>
      </c>
      <c r="E142" s="31">
        <f t="shared" si="258"/>
        <v>79890773.879999995</v>
      </c>
      <c r="F142" s="31">
        <f t="shared" si="258"/>
        <v>296356321.32999998</v>
      </c>
      <c r="G142" s="31">
        <f t="shared" si="258"/>
        <v>26409385.32</v>
      </c>
      <c r="H142" s="31">
        <f t="shared" si="258"/>
        <v>15848155.58</v>
      </c>
      <c r="I142" s="31">
        <f t="shared" si="258"/>
        <v>105274090.84</v>
      </c>
      <c r="J142" s="31">
        <f t="shared" si="258"/>
        <v>27111744.489999998</v>
      </c>
      <c r="K142" s="31">
        <f t="shared" si="258"/>
        <v>4731424.5</v>
      </c>
      <c r="L142" s="31">
        <f t="shared" si="258"/>
        <v>28174839.84</v>
      </c>
      <c r="M142" s="31">
        <f t="shared" si="258"/>
        <v>13792162.74</v>
      </c>
      <c r="N142" s="31">
        <f t="shared" si="258"/>
        <v>607872507.53999996</v>
      </c>
      <c r="O142" s="31">
        <f t="shared" si="258"/>
        <v>148016676.24000001</v>
      </c>
      <c r="P142" s="31">
        <f t="shared" si="258"/>
        <v>5856099.4400000004</v>
      </c>
      <c r="Q142" s="31">
        <f t="shared" si="258"/>
        <v>529009509.36000001</v>
      </c>
      <c r="R142" s="31">
        <f t="shared" si="258"/>
        <v>86676704.799999997</v>
      </c>
      <c r="S142" s="31">
        <f t="shared" si="258"/>
        <v>21728219.07</v>
      </c>
      <c r="T142" s="31">
        <f t="shared" si="258"/>
        <v>3637427.79</v>
      </c>
      <c r="U142" s="31">
        <f t="shared" si="258"/>
        <v>1570626.48</v>
      </c>
      <c r="V142" s="31">
        <f t="shared" si="258"/>
        <v>4895806.34</v>
      </c>
      <c r="W142" s="31">
        <f t="shared" si="258"/>
        <v>1575889.67</v>
      </c>
      <c r="X142" s="31">
        <f t="shared" si="258"/>
        <v>1525994.09</v>
      </c>
      <c r="Y142" s="31">
        <f t="shared" si="258"/>
        <v>13399572.25</v>
      </c>
      <c r="Z142" s="31">
        <f t="shared" si="258"/>
        <v>4371163.21</v>
      </c>
      <c r="AA142" s="31">
        <f t="shared" si="258"/>
        <v>360752862.67000002</v>
      </c>
      <c r="AB142" s="31">
        <f t="shared" si="258"/>
        <v>317838904.99000001</v>
      </c>
      <c r="AC142" s="31">
        <f t="shared" si="258"/>
        <v>12422347.390000001</v>
      </c>
      <c r="AD142" s="31">
        <f t="shared" si="258"/>
        <v>19246722</v>
      </c>
      <c r="AE142" s="31">
        <f t="shared" si="258"/>
        <v>2401571.2599999998</v>
      </c>
      <c r="AF142" s="31">
        <f t="shared" si="258"/>
        <v>3602694.23</v>
      </c>
      <c r="AG142" s="31">
        <f t="shared" si="258"/>
        <v>9034767.3000000007</v>
      </c>
      <c r="AH142" s="31">
        <f t="shared" si="258"/>
        <v>13414445.35</v>
      </c>
      <c r="AI142" s="31">
        <f t="shared" ref="AI142:BN142" si="259">ROUND(AI86+AI98+AI103+AI111+AI116+AI121+AI127+AI133+AI139,2)</f>
        <v>6206461.46</v>
      </c>
      <c r="AJ142" s="31">
        <f t="shared" si="259"/>
        <v>4036014.7</v>
      </c>
      <c r="AK142" s="31">
        <f t="shared" si="259"/>
        <v>3776685.29</v>
      </c>
      <c r="AL142" s="31">
        <f t="shared" si="259"/>
        <v>5431554.0300000003</v>
      </c>
      <c r="AM142" s="31">
        <f t="shared" si="259"/>
        <v>5866418.2599999998</v>
      </c>
      <c r="AN142" s="31">
        <f t="shared" si="259"/>
        <v>5386728.54</v>
      </c>
      <c r="AO142" s="31">
        <f t="shared" si="259"/>
        <v>52426871.719999999</v>
      </c>
      <c r="AP142" s="31">
        <f t="shared" si="259"/>
        <v>1082963304.5999999</v>
      </c>
      <c r="AQ142" s="31">
        <f t="shared" si="259"/>
        <v>4929733.9800000004</v>
      </c>
      <c r="AR142" s="31">
        <f t="shared" si="259"/>
        <v>701002252.44000006</v>
      </c>
      <c r="AS142" s="31">
        <f t="shared" si="259"/>
        <v>86569492.609999999</v>
      </c>
      <c r="AT142" s="31">
        <f t="shared" si="259"/>
        <v>32042857.82</v>
      </c>
      <c r="AU142" s="31">
        <f t="shared" si="259"/>
        <v>4934156.68</v>
      </c>
      <c r="AV142" s="31">
        <f t="shared" si="259"/>
        <v>5618961.1500000004</v>
      </c>
      <c r="AW142" s="31">
        <f t="shared" si="259"/>
        <v>4730663.9800000004</v>
      </c>
      <c r="AX142" s="31">
        <f t="shared" si="259"/>
        <v>2142505.2000000002</v>
      </c>
      <c r="AY142" s="31">
        <f t="shared" si="259"/>
        <v>6547553.7999999998</v>
      </c>
      <c r="AZ142" s="31">
        <f t="shared" si="259"/>
        <v>149929221.31</v>
      </c>
      <c r="BA142" s="31">
        <f t="shared" si="259"/>
        <v>108083220.18000001</v>
      </c>
      <c r="BB142" s="31">
        <f t="shared" si="259"/>
        <v>89704964.319999993</v>
      </c>
      <c r="BC142" s="31">
        <f t="shared" si="259"/>
        <v>297340110.60000002</v>
      </c>
      <c r="BD142" s="31">
        <f t="shared" si="259"/>
        <v>42026241.829999998</v>
      </c>
      <c r="BE142" s="31">
        <f t="shared" si="259"/>
        <v>14596337.039999999</v>
      </c>
      <c r="BF142" s="31">
        <f t="shared" si="259"/>
        <v>286662608.05000001</v>
      </c>
      <c r="BG142" s="31">
        <f t="shared" si="259"/>
        <v>13862878.98</v>
      </c>
      <c r="BH142" s="31">
        <f t="shared" si="259"/>
        <v>8561544.7300000004</v>
      </c>
      <c r="BI142" s="31">
        <f t="shared" si="259"/>
        <v>5160471.16</v>
      </c>
      <c r="BJ142" s="31">
        <f t="shared" si="259"/>
        <v>71971926.019999996</v>
      </c>
      <c r="BK142" s="31">
        <f t="shared" si="259"/>
        <v>405887904.01999998</v>
      </c>
      <c r="BL142" s="31">
        <f t="shared" si="259"/>
        <v>1927461.41</v>
      </c>
      <c r="BM142" s="31">
        <f t="shared" si="259"/>
        <v>6387561.2199999997</v>
      </c>
      <c r="BN142" s="31">
        <f t="shared" si="259"/>
        <v>38383651.340000004</v>
      </c>
      <c r="BO142" s="31">
        <f t="shared" ref="BO142:CT142" si="260">ROUND(BO86+BO98+BO103+BO111+BO116+BO121+BO127+BO133+BO139,2)</f>
        <v>17708610.59</v>
      </c>
      <c r="BP142" s="31">
        <f t="shared" si="260"/>
        <v>3554357.74</v>
      </c>
      <c r="BQ142" s="31">
        <f t="shared" si="260"/>
        <v>79864103.819999993</v>
      </c>
      <c r="BR142" s="31">
        <f t="shared" si="260"/>
        <v>60240895.689999998</v>
      </c>
      <c r="BS142" s="31">
        <f t="shared" si="260"/>
        <v>15845683.689999999</v>
      </c>
      <c r="BT142" s="31">
        <f t="shared" si="260"/>
        <v>6073340.9299999997</v>
      </c>
      <c r="BU142" s="31">
        <f t="shared" si="260"/>
        <v>6939429.6600000001</v>
      </c>
      <c r="BV142" s="31">
        <f t="shared" si="260"/>
        <v>18792397.420000002</v>
      </c>
      <c r="BW142" s="31">
        <f t="shared" si="260"/>
        <v>29676385.329999998</v>
      </c>
      <c r="BX142" s="31">
        <f t="shared" si="260"/>
        <v>1737200.49</v>
      </c>
      <c r="BY142" s="31">
        <f t="shared" si="260"/>
        <v>7319464.0300000003</v>
      </c>
      <c r="BZ142" s="31">
        <f t="shared" si="260"/>
        <v>4773688.6399999997</v>
      </c>
      <c r="CA142" s="31">
        <f t="shared" si="260"/>
        <v>3264717.84</v>
      </c>
      <c r="CB142" s="31">
        <f t="shared" si="260"/>
        <v>854866806.13</v>
      </c>
      <c r="CC142" s="31">
        <f t="shared" si="260"/>
        <v>3950280.87</v>
      </c>
      <c r="CD142" s="31">
        <f t="shared" si="260"/>
        <v>1524255.73</v>
      </c>
      <c r="CE142" s="31">
        <f t="shared" si="260"/>
        <v>3541105.52</v>
      </c>
      <c r="CF142" s="31">
        <f t="shared" si="260"/>
        <v>2547137.52</v>
      </c>
      <c r="CG142" s="31">
        <f t="shared" si="260"/>
        <v>4114295.31</v>
      </c>
      <c r="CH142" s="31">
        <f t="shared" si="260"/>
        <v>2449348.52</v>
      </c>
      <c r="CI142" s="31">
        <f t="shared" si="260"/>
        <v>10525443.48</v>
      </c>
      <c r="CJ142" s="31">
        <f t="shared" si="260"/>
        <v>13060321.890000001</v>
      </c>
      <c r="CK142" s="31">
        <f t="shared" si="260"/>
        <v>60568722.18</v>
      </c>
      <c r="CL142" s="31">
        <f t="shared" si="260"/>
        <v>17939951.09</v>
      </c>
      <c r="CM142" s="31">
        <f t="shared" si="260"/>
        <v>10706924.43</v>
      </c>
      <c r="CN142" s="31">
        <f t="shared" si="260"/>
        <v>353738115.98000002</v>
      </c>
      <c r="CO142" s="31">
        <f t="shared" si="260"/>
        <v>162346315.88</v>
      </c>
      <c r="CP142" s="31">
        <f t="shared" si="260"/>
        <v>12795503.869999999</v>
      </c>
      <c r="CQ142" s="31">
        <f t="shared" si="260"/>
        <v>11035998.279999999</v>
      </c>
      <c r="CR142" s="31">
        <f t="shared" si="260"/>
        <v>4284256.68</v>
      </c>
      <c r="CS142" s="31">
        <f t="shared" si="260"/>
        <v>4638381.5</v>
      </c>
      <c r="CT142" s="31">
        <f t="shared" si="260"/>
        <v>2843219</v>
      </c>
      <c r="CU142" s="31">
        <f t="shared" ref="CU142:DZ142" si="261">ROUND(CU86+CU98+CU103+CU111+CU116+CU121+CU127+CU133+CU139,2)</f>
        <v>6431666.7699999996</v>
      </c>
      <c r="CV142" s="31">
        <f t="shared" si="261"/>
        <v>1516215.82</v>
      </c>
      <c r="CW142" s="31">
        <f t="shared" si="261"/>
        <v>4209672.96</v>
      </c>
      <c r="CX142" s="31">
        <f t="shared" si="261"/>
        <v>7287970.8399999999</v>
      </c>
      <c r="CY142" s="31">
        <f t="shared" si="261"/>
        <v>1554590.11</v>
      </c>
      <c r="CZ142" s="31">
        <f t="shared" si="261"/>
        <v>22536533.600000001</v>
      </c>
      <c r="DA142" s="31">
        <f t="shared" si="261"/>
        <v>4064611.59</v>
      </c>
      <c r="DB142" s="31">
        <f t="shared" si="261"/>
        <v>5160413.97</v>
      </c>
      <c r="DC142" s="31">
        <f t="shared" si="261"/>
        <v>3930777.87</v>
      </c>
      <c r="DD142" s="31">
        <f t="shared" si="261"/>
        <v>3761591.57</v>
      </c>
      <c r="DE142" s="31">
        <f t="shared" si="261"/>
        <v>4944880.79</v>
      </c>
      <c r="DF142" s="31">
        <f t="shared" si="261"/>
        <v>231638966.34</v>
      </c>
      <c r="DG142" s="31">
        <f t="shared" si="261"/>
        <v>2303073.17</v>
      </c>
      <c r="DH142" s="31">
        <f t="shared" si="261"/>
        <v>23843852.460000001</v>
      </c>
      <c r="DI142" s="31">
        <f t="shared" si="261"/>
        <v>31370671.18</v>
      </c>
      <c r="DJ142" s="31">
        <f t="shared" si="261"/>
        <v>9208517.1999999993</v>
      </c>
      <c r="DK142" s="31">
        <f t="shared" si="261"/>
        <v>7516682.7300000004</v>
      </c>
      <c r="DL142" s="31">
        <f t="shared" si="261"/>
        <v>73649213.689999998</v>
      </c>
      <c r="DM142" s="31">
        <f t="shared" si="261"/>
        <v>4740347.76</v>
      </c>
      <c r="DN142" s="31">
        <f t="shared" si="261"/>
        <v>17760486.859999999</v>
      </c>
      <c r="DO142" s="31">
        <f t="shared" si="261"/>
        <v>43354036.350000001</v>
      </c>
      <c r="DP142" s="31">
        <f t="shared" si="261"/>
        <v>4024322.52</v>
      </c>
      <c r="DQ142" s="31">
        <f t="shared" si="261"/>
        <v>13413503.279999999</v>
      </c>
      <c r="DR142" s="31">
        <f t="shared" si="261"/>
        <v>17365980.390000001</v>
      </c>
      <c r="DS142" s="31">
        <f t="shared" si="261"/>
        <v>8899760.0099999998</v>
      </c>
      <c r="DT142" s="31">
        <f t="shared" si="261"/>
        <v>3986807.82</v>
      </c>
      <c r="DU142" s="31">
        <f t="shared" si="261"/>
        <v>6003997.3700000001</v>
      </c>
      <c r="DV142" s="31">
        <f t="shared" si="261"/>
        <v>3896167.49</v>
      </c>
      <c r="DW142" s="31">
        <f t="shared" si="261"/>
        <v>4925365.97</v>
      </c>
      <c r="DX142" s="31">
        <f t="shared" si="261"/>
        <v>3837482.69</v>
      </c>
      <c r="DY142" s="31">
        <f t="shared" si="261"/>
        <v>5444333.1500000004</v>
      </c>
      <c r="DZ142" s="31">
        <f t="shared" si="261"/>
        <v>10079674.59</v>
      </c>
      <c r="EA142" s="31">
        <f t="shared" ref="EA142:FF142" si="262">ROUND(EA86+EA98+EA103+EA111+EA116+EA121+EA127+EA133+EA139,2)</f>
        <v>8607443.8800000008</v>
      </c>
      <c r="EB142" s="31">
        <f t="shared" si="262"/>
        <v>8059659.2599999998</v>
      </c>
      <c r="EC142" s="31">
        <f t="shared" si="262"/>
        <v>4914332.22</v>
      </c>
      <c r="ED142" s="31">
        <f t="shared" si="262"/>
        <v>20122400.93</v>
      </c>
      <c r="EE142" s="31">
        <f t="shared" si="262"/>
        <v>4131176.18</v>
      </c>
      <c r="EF142" s="31">
        <f t="shared" si="262"/>
        <v>17719031.210000001</v>
      </c>
      <c r="EG142" s="31">
        <f t="shared" si="262"/>
        <v>4824619.54</v>
      </c>
      <c r="EH142" s="31">
        <f t="shared" si="262"/>
        <v>4438130.5999999996</v>
      </c>
      <c r="EI142" s="31">
        <f t="shared" si="262"/>
        <v>168593674.86000001</v>
      </c>
      <c r="EJ142" s="31">
        <f t="shared" si="262"/>
        <v>121956246.17</v>
      </c>
      <c r="EK142" s="31">
        <f t="shared" si="262"/>
        <v>9865952.1099999994</v>
      </c>
      <c r="EL142" s="31">
        <f t="shared" si="262"/>
        <v>6946676.1900000004</v>
      </c>
      <c r="EM142" s="31">
        <f t="shared" si="262"/>
        <v>6210004.3300000001</v>
      </c>
      <c r="EN142" s="31">
        <f t="shared" si="262"/>
        <v>14149287.91</v>
      </c>
      <c r="EO142" s="31">
        <f t="shared" si="262"/>
        <v>5212345.97</v>
      </c>
      <c r="EP142" s="31">
        <f t="shared" si="262"/>
        <v>7090957.7199999997</v>
      </c>
      <c r="EQ142" s="31">
        <f t="shared" si="262"/>
        <v>33502588.690000001</v>
      </c>
      <c r="ER142" s="31">
        <f t="shared" si="262"/>
        <v>5693982.9299999997</v>
      </c>
      <c r="ES142" s="31">
        <f t="shared" si="262"/>
        <v>3682624.37</v>
      </c>
      <c r="ET142" s="31">
        <f t="shared" si="262"/>
        <v>4368408.26</v>
      </c>
      <c r="EU142" s="31">
        <f t="shared" si="262"/>
        <v>9551794.9100000001</v>
      </c>
      <c r="EV142" s="31">
        <f t="shared" si="262"/>
        <v>1969743.25</v>
      </c>
      <c r="EW142" s="31">
        <f t="shared" si="262"/>
        <v>12419049.460000001</v>
      </c>
      <c r="EX142" s="31">
        <f t="shared" si="262"/>
        <v>3886031.18</v>
      </c>
      <c r="EY142" s="31">
        <f t="shared" si="262"/>
        <v>9963961.4900000002</v>
      </c>
      <c r="EZ142" s="31">
        <f t="shared" si="262"/>
        <v>2977191.36</v>
      </c>
      <c r="FA142" s="31">
        <f t="shared" si="262"/>
        <v>46662249.109999999</v>
      </c>
      <c r="FB142" s="31">
        <f t="shared" si="262"/>
        <v>5380162.0499999998</v>
      </c>
      <c r="FC142" s="31">
        <f t="shared" si="262"/>
        <v>22231230.469999999</v>
      </c>
      <c r="FD142" s="31">
        <f t="shared" si="262"/>
        <v>6596724.1500000004</v>
      </c>
      <c r="FE142" s="31">
        <f t="shared" si="262"/>
        <v>2033609.38</v>
      </c>
      <c r="FF142" s="31">
        <f t="shared" si="262"/>
        <v>3894675.6</v>
      </c>
      <c r="FG142" s="31">
        <f t="shared" ref="FG142:FX142" si="263">ROUND(FG86+FG98+FG103+FG111+FG116+FG121+FG127+FG133+FG139,2)</f>
        <v>2804173.17</v>
      </c>
      <c r="FH142" s="31">
        <f t="shared" si="263"/>
        <v>1832684.25</v>
      </c>
      <c r="FI142" s="31">
        <f t="shared" si="263"/>
        <v>24686211.16</v>
      </c>
      <c r="FJ142" s="31">
        <f t="shared" si="263"/>
        <v>24333939.629999999</v>
      </c>
      <c r="FK142" s="31">
        <f t="shared" si="263"/>
        <v>35719227.539999999</v>
      </c>
      <c r="FL142" s="31">
        <f t="shared" si="263"/>
        <v>95119895.379999995</v>
      </c>
      <c r="FM142" s="31">
        <f t="shared" si="263"/>
        <v>47231473.710000001</v>
      </c>
      <c r="FN142" s="31">
        <f t="shared" si="263"/>
        <v>282791803.02999997</v>
      </c>
      <c r="FO142" s="31">
        <f t="shared" si="263"/>
        <v>15683081.210000001</v>
      </c>
      <c r="FP142" s="31">
        <f t="shared" si="263"/>
        <v>30266663.32</v>
      </c>
      <c r="FQ142" s="31">
        <f t="shared" si="263"/>
        <v>14003665.369999999</v>
      </c>
      <c r="FR142" s="31">
        <f t="shared" si="263"/>
        <v>3483150.02</v>
      </c>
      <c r="FS142" s="31">
        <f t="shared" si="263"/>
        <v>3544972.51</v>
      </c>
      <c r="FT142" s="31">
        <f t="shared" si="263"/>
        <v>1602003.88</v>
      </c>
      <c r="FU142" s="31">
        <f t="shared" si="263"/>
        <v>11709868.029999999</v>
      </c>
      <c r="FV142" s="31">
        <f t="shared" si="263"/>
        <v>10401515.57</v>
      </c>
      <c r="FW142" s="31">
        <f t="shared" si="263"/>
        <v>3247632.27</v>
      </c>
      <c r="FX142" s="31">
        <f t="shared" si="263"/>
        <v>1658803.49</v>
      </c>
      <c r="FY142" s="14"/>
      <c r="FZ142" s="2">
        <f t="shared" ref="FZ142:FZ147" si="264">SUM(C142:FX142)</f>
        <v>10466520421.500006</v>
      </c>
      <c r="GA142" s="62">
        <v>10466520421.500006</v>
      </c>
      <c r="GB142" s="2">
        <f t="shared" ref="GB142:GB147" si="265">FZ142-GA142</f>
        <v>0</v>
      </c>
      <c r="GC142" s="14"/>
      <c r="GD142" s="14"/>
      <c r="GE142" s="14"/>
      <c r="GF142" s="14"/>
      <c r="GG142" s="2"/>
      <c r="GH142" s="12"/>
      <c r="GI142" s="126"/>
      <c r="GJ142" s="126"/>
      <c r="GK142" s="126"/>
      <c r="GL142" s="126"/>
      <c r="GM142" s="126"/>
      <c r="GN142" s="173"/>
      <c r="GO142" s="173"/>
    </row>
    <row r="143" spans="1:197" s="105" customFormat="1" x14ac:dyDescent="0.35">
      <c r="A143" s="112" t="s">
        <v>556</v>
      </c>
      <c r="B143" s="113" t="s">
        <v>1084</v>
      </c>
      <c r="C143" s="31">
        <v>77934324.75</v>
      </c>
      <c r="D143" s="31">
        <v>443314990.52999997</v>
      </c>
      <c r="E143" s="31">
        <v>71206914.790000007</v>
      </c>
      <c r="F143" s="31">
        <v>268471199.26999998</v>
      </c>
      <c r="G143" s="31">
        <v>20172478.309999999</v>
      </c>
      <c r="H143" s="31">
        <v>13187782.6</v>
      </c>
      <c r="I143" s="31">
        <v>98683103.170000002</v>
      </c>
      <c r="J143" s="31">
        <v>24300142.899999999</v>
      </c>
      <c r="K143" s="31">
        <v>4257003.24</v>
      </c>
      <c r="L143" s="31">
        <v>26143620</v>
      </c>
      <c r="M143" s="31">
        <v>13714030.26</v>
      </c>
      <c r="N143" s="31">
        <v>585173577.01999998</v>
      </c>
      <c r="O143" s="31">
        <v>144033827.53</v>
      </c>
      <c r="P143" s="31">
        <v>5187379.51</v>
      </c>
      <c r="Q143" s="31">
        <v>482038189.19999999</v>
      </c>
      <c r="R143" s="31">
        <v>72495287.170000002</v>
      </c>
      <c r="S143" s="31">
        <v>18990331.129999999</v>
      </c>
      <c r="T143" s="31">
        <v>3247356.85</v>
      </c>
      <c r="U143" s="31">
        <v>1414949.22</v>
      </c>
      <c r="V143" s="31">
        <v>4216256.3899999997</v>
      </c>
      <c r="W143" s="31">
        <v>2801531.69</v>
      </c>
      <c r="X143" s="31">
        <v>1234890.77</v>
      </c>
      <c r="Y143" s="31">
        <v>11015686.68</v>
      </c>
      <c r="Z143" s="31">
        <v>3811868.72</v>
      </c>
      <c r="AA143" s="31">
        <v>345304198.10000002</v>
      </c>
      <c r="AB143" s="31">
        <v>308280109.13999999</v>
      </c>
      <c r="AC143" s="31">
        <v>11163774.59</v>
      </c>
      <c r="AD143" s="31">
        <v>16140566.92</v>
      </c>
      <c r="AE143" s="31">
        <v>2193244.6800000002</v>
      </c>
      <c r="AF143" s="31">
        <v>3367995.65</v>
      </c>
      <c r="AG143" s="31">
        <v>7965433.3600000003</v>
      </c>
      <c r="AH143" s="31">
        <v>11661458.9</v>
      </c>
      <c r="AI143" s="31">
        <v>5298820.47</v>
      </c>
      <c r="AJ143" s="31">
        <v>3562680.05</v>
      </c>
      <c r="AK143" s="31">
        <v>3453526.17</v>
      </c>
      <c r="AL143" s="31">
        <v>4583460.9400000004</v>
      </c>
      <c r="AM143" s="31">
        <v>5291522.8600000003</v>
      </c>
      <c r="AN143" s="31">
        <v>4805109.58</v>
      </c>
      <c r="AO143" s="31">
        <v>51205864.93</v>
      </c>
      <c r="AP143" s="31">
        <v>1002592494.67</v>
      </c>
      <c r="AQ143" s="31">
        <v>4322713.3099999996</v>
      </c>
      <c r="AR143" s="31">
        <v>687519750.25</v>
      </c>
      <c r="AS143" s="31">
        <v>78695008.840000004</v>
      </c>
      <c r="AT143" s="31">
        <v>26702572.199999999</v>
      </c>
      <c r="AU143" s="31">
        <v>4579745.74</v>
      </c>
      <c r="AV143" s="31">
        <v>5039228.38</v>
      </c>
      <c r="AW143" s="31">
        <v>4395372.24</v>
      </c>
      <c r="AX143" s="31">
        <v>1848104.72</v>
      </c>
      <c r="AY143" s="31">
        <v>5985012.9400000004</v>
      </c>
      <c r="AZ143" s="31">
        <v>141643828.56999999</v>
      </c>
      <c r="BA143" s="31">
        <v>98638408.060000002</v>
      </c>
      <c r="BB143" s="31">
        <v>83087915.219999999</v>
      </c>
      <c r="BC143" s="31">
        <v>280369695.95999998</v>
      </c>
      <c r="BD143" s="31">
        <v>38996164.609999999</v>
      </c>
      <c r="BE143" s="31">
        <v>14452481.43</v>
      </c>
      <c r="BF143" s="31">
        <v>275723297.79000002</v>
      </c>
      <c r="BG143" s="31">
        <v>11755611.67</v>
      </c>
      <c r="BH143" s="31">
        <v>7609459.7699999996</v>
      </c>
      <c r="BI143" s="31">
        <v>4550589.7699999996</v>
      </c>
      <c r="BJ143" s="31">
        <v>67786837.739999995</v>
      </c>
      <c r="BK143" s="31">
        <v>360777453.82999998</v>
      </c>
      <c r="BL143" s="31">
        <v>2216243.83</v>
      </c>
      <c r="BM143" s="31">
        <v>5420079.1200000001</v>
      </c>
      <c r="BN143" s="31">
        <v>35189237.409999996</v>
      </c>
      <c r="BO143" s="31">
        <v>14609283.02</v>
      </c>
      <c r="BP143" s="31">
        <v>3397952.4</v>
      </c>
      <c r="BQ143" s="31">
        <v>71765641.579999998</v>
      </c>
      <c r="BR143" s="31">
        <v>50720993.07</v>
      </c>
      <c r="BS143" s="31">
        <v>14479934.279999999</v>
      </c>
      <c r="BT143" s="31">
        <v>5766371.3600000003</v>
      </c>
      <c r="BU143" s="31">
        <v>5922814.0700000003</v>
      </c>
      <c r="BV143" s="31">
        <v>14501208.789999999</v>
      </c>
      <c r="BW143" s="31">
        <v>23229236.039999999</v>
      </c>
      <c r="BX143" s="31">
        <v>1781744.71</v>
      </c>
      <c r="BY143" s="31">
        <v>6429493.0899999999</v>
      </c>
      <c r="BZ143" s="31">
        <v>3900180.83</v>
      </c>
      <c r="CA143" s="31">
        <v>3103264.09</v>
      </c>
      <c r="CB143" s="31">
        <v>825657217.16999996</v>
      </c>
      <c r="CC143" s="31">
        <v>3534839.16</v>
      </c>
      <c r="CD143" s="31">
        <v>2835204.01</v>
      </c>
      <c r="CE143" s="31">
        <v>3109911.05</v>
      </c>
      <c r="CF143" s="31">
        <v>2467533.2999999998</v>
      </c>
      <c r="CG143" s="31">
        <v>3659178.56</v>
      </c>
      <c r="CH143" s="31">
        <v>2274751.41</v>
      </c>
      <c r="CI143" s="31">
        <v>8472233.6999999993</v>
      </c>
      <c r="CJ143" s="31">
        <v>11527091.41</v>
      </c>
      <c r="CK143" s="31">
        <v>56780013.270000003</v>
      </c>
      <c r="CL143" s="31">
        <v>15284948.84</v>
      </c>
      <c r="CM143" s="31">
        <v>9460360.0099999998</v>
      </c>
      <c r="CN143" s="31">
        <v>356274942.75</v>
      </c>
      <c r="CO143" s="31">
        <v>156440941.00999999</v>
      </c>
      <c r="CP143" s="31">
        <v>12228888.060000001</v>
      </c>
      <c r="CQ143" s="31">
        <v>10290517.369999999</v>
      </c>
      <c r="CR143" s="31">
        <v>3953168.6</v>
      </c>
      <c r="CS143" s="31">
        <v>4573177.63</v>
      </c>
      <c r="CT143" s="31">
        <v>2542775.4900000002</v>
      </c>
      <c r="CU143" s="31">
        <v>5343287.6100000003</v>
      </c>
      <c r="CV143" s="31">
        <v>1150499.77</v>
      </c>
      <c r="CW143" s="31">
        <v>3782476.84</v>
      </c>
      <c r="CX143" s="31">
        <v>6011029.8600000003</v>
      </c>
      <c r="CY143" s="31">
        <v>1235986.58</v>
      </c>
      <c r="CZ143" s="31">
        <v>21037092.25</v>
      </c>
      <c r="DA143" s="31">
        <v>3640090.14</v>
      </c>
      <c r="DB143" s="31">
        <v>4813007.74</v>
      </c>
      <c r="DC143" s="31">
        <v>3466523.54</v>
      </c>
      <c r="DD143" s="31">
        <v>3447891.21</v>
      </c>
      <c r="DE143" s="31">
        <v>4625129.34</v>
      </c>
      <c r="DF143" s="31">
        <v>219783450.19</v>
      </c>
      <c r="DG143" s="31">
        <v>2221460.09</v>
      </c>
      <c r="DH143" s="31">
        <v>20691068.239999998</v>
      </c>
      <c r="DI143" s="31">
        <v>27665173.870000001</v>
      </c>
      <c r="DJ143" s="31">
        <v>8087813.1299999999</v>
      </c>
      <c r="DK143" s="31">
        <v>6287654.6799999997</v>
      </c>
      <c r="DL143" s="31">
        <v>65845606.780000001</v>
      </c>
      <c r="DM143" s="31">
        <v>4314287.7</v>
      </c>
      <c r="DN143" s="31">
        <v>15641940.109999999</v>
      </c>
      <c r="DO143" s="31">
        <v>37733660.490000002</v>
      </c>
      <c r="DP143" s="31">
        <v>3835375.22</v>
      </c>
      <c r="DQ143" s="31">
        <v>10430451.529999999</v>
      </c>
      <c r="DR143" s="31">
        <v>16138367.99</v>
      </c>
      <c r="DS143" s="31">
        <v>8410095.3399999999</v>
      </c>
      <c r="DT143" s="31">
        <v>3635908.41</v>
      </c>
      <c r="DU143" s="31">
        <v>5202465.09</v>
      </c>
      <c r="DV143" s="31">
        <v>3824675.96</v>
      </c>
      <c r="DW143" s="31">
        <v>4717593.07</v>
      </c>
      <c r="DX143" s="31">
        <v>3706908.81</v>
      </c>
      <c r="DY143" s="31">
        <v>5064986.5599999996</v>
      </c>
      <c r="DZ143" s="31">
        <v>9229260.9100000001</v>
      </c>
      <c r="EA143" s="31">
        <v>7031176.7800000003</v>
      </c>
      <c r="EB143" s="31">
        <v>7145800.7199999997</v>
      </c>
      <c r="EC143" s="31">
        <v>4320932.6100000003</v>
      </c>
      <c r="ED143" s="31">
        <v>23259673.48</v>
      </c>
      <c r="EE143" s="31">
        <v>3641777.45</v>
      </c>
      <c r="EF143" s="31">
        <v>16450115.33</v>
      </c>
      <c r="EG143" s="31">
        <v>4108593.61</v>
      </c>
      <c r="EH143" s="31">
        <v>4059192.23</v>
      </c>
      <c r="EI143" s="31">
        <v>163687034.40000001</v>
      </c>
      <c r="EJ143" s="31">
        <v>110418564.88</v>
      </c>
      <c r="EK143" s="31">
        <v>8211234.9299999997</v>
      </c>
      <c r="EL143" s="31">
        <v>5812243.7300000004</v>
      </c>
      <c r="EM143" s="31">
        <v>5411602.79</v>
      </c>
      <c r="EN143" s="31">
        <v>11816616.58</v>
      </c>
      <c r="EO143" s="31">
        <v>4712022.42</v>
      </c>
      <c r="EP143" s="31">
        <v>6005312.2199999997</v>
      </c>
      <c r="EQ143" s="31">
        <v>30596906</v>
      </c>
      <c r="ER143" s="31">
        <v>5028829.8899999997</v>
      </c>
      <c r="ES143" s="31">
        <v>3297793.59</v>
      </c>
      <c r="ET143" s="31">
        <v>4205760.08</v>
      </c>
      <c r="EU143" s="31">
        <v>7821202.0700000003</v>
      </c>
      <c r="EV143" s="31">
        <v>1893445.02</v>
      </c>
      <c r="EW143" s="31">
        <v>13370071.560000001</v>
      </c>
      <c r="EX143" s="31">
        <v>3659286.27</v>
      </c>
      <c r="EY143" s="31">
        <v>7647683.2000000002</v>
      </c>
      <c r="EZ143" s="31">
        <v>2780155.05</v>
      </c>
      <c r="FA143" s="31">
        <v>41747412.399999999</v>
      </c>
      <c r="FB143" s="31">
        <v>4765168.7699999996</v>
      </c>
      <c r="FC143" s="31">
        <v>21970505.670000002</v>
      </c>
      <c r="FD143" s="31">
        <v>5643145.6299999999</v>
      </c>
      <c r="FE143" s="31">
        <v>1991377.31</v>
      </c>
      <c r="FF143" s="31">
        <v>3689779.86</v>
      </c>
      <c r="FG143" s="31">
        <v>2767543.75</v>
      </c>
      <c r="FH143" s="31">
        <v>1710188.19</v>
      </c>
      <c r="FI143" s="31">
        <v>20277824.690000001</v>
      </c>
      <c r="FJ143" s="31">
        <v>22248675.289999999</v>
      </c>
      <c r="FK143" s="31">
        <v>28782923.780000001</v>
      </c>
      <c r="FL143" s="31">
        <v>91253350.659999996</v>
      </c>
      <c r="FM143" s="31">
        <v>42893648.82</v>
      </c>
      <c r="FN143" s="31">
        <v>254903396.11000001</v>
      </c>
      <c r="FO143" s="31">
        <v>13151936.9</v>
      </c>
      <c r="FP143" s="31">
        <v>26761209.670000002</v>
      </c>
      <c r="FQ143" s="31">
        <v>11876720.48</v>
      </c>
      <c r="FR143" s="31">
        <v>3378415.69</v>
      </c>
      <c r="FS143" s="31">
        <v>3425421.11</v>
      </c>
      <c r="FT143" s="31">
        <v>1484796</v>
      </c>
      <c r="FU143" s="31">
        <v>10706968.07</v>
      </c>
      <c r="FV143" s="31">
        <v>8940971.0099999998</v>
      </c>
      <c r="FW143" s="31">
        <v>3290841.9</v>
      </c>
      <c r="FX143" s="31">
        <v>1676825.22</v>
      </c>
      <c r="FY143" s="186"/>
      <c r="FZ143" s="2">
        <f t="shared" si="264"/>
        <v>9778950899.1599979</v>
      </c>
      <c r="GA143" s="62">
        <v>9778950899.1599979</v>
      </c>
      <c r="GB143" s="2">
        <f t="shared" si="265"/>
        <v>0</v>
      </c>
      <c r="GC143" s="186"/>
      <c r="GD143" s="186"/>
      <c r="GE143" s="186"/>
      <c r="GF143" s="186"/>
      <c r="GG143" s="30"/>
      <c r="GH143" s="195"/>
      <c r="GI143" s="176"/>
      <c r="GJ143" s="176"/>
      <c r="GK143" s="176"/>
      <c r="GL143" s="176"/>
      <c r="GM143" s="176"/>
      <c r="GN143" s="177"/>
      <c r="GO143" s="177"/>
    </row>
    <row r="144" spans="1:197" s="105" customFormat="1" x14ac:dyDescent="0.35">
      <c r="A144" s="112" t="s">
        <v>557</v>
      </c>
      <c r="B144" s="113" t="s">
        <v>1136</v>
      </c>
      <c r="C144" s="31">
        <f>FY26SFA1994!C259</f>
        <v>79061989.680000007</v>
      </c>
      <c r="D144" s="31">
        <f>FY26SFA1994!D259</f>
        <v>446182328.5</v>
      </c>
      <c r="E144" s="31">
        <f>FY26SFA1994!E259</f>
        <v>71478924.430000007</v>
      </c>
      <c r="F144" s="31">
        <f>FY26SFA1994!F259</f>
        <v>279287184.22000003</v>
      </c>
      <c r="G144" s="31">
        <f>FY26SFA1994!G259</f>
        <v>22106227.82</v>
      </c>
      <c r="H144" s="31">
        <f>FY26SFA1994!H259</f>
        <v>13387931.9</v>
      </c>
      <c r="I144" s="31">
        <f>FY26SFA1994!I259</f>
        <v>98904716.640000001</v>
      </c>
      <c r="J144" s="31">
        <f>FY26SFA1994!J259</f>
        <v>24467328.670000002</v>
      </c>
      <c r="K144" s="31">
        <f>FY26SFA1994!K259</f>
        <v>4312438.25</v>
      </c>
      <c r="L144" s="31">
        <f>FY26SFA1994!L259</f>
        <v>26223106.879999999</v>
      </c>
      <c r="M144" s="31">
        <f>FY26SFA1994!M259</f>
        <v>12984654.18</v>
      </c>
      <c r="N144" s="31">
        <f>FY26SFA1994!N259</f>
        <v>592130490.39999998</v>
      </c>
      <c r="O144" s="31">
        <f>FY26SFA1994!O259</f>
        <v>144009244.40000001</v>
      </c>
      <c r="P144" s="31">
        <f>FY26SFA1994!P259</f>
        <v>5256442.2699999996</v>
      </c>
      <c r="Q144" s="31">
        <f>FY26SFA1994!Q259</f>
        <v>497539958.72000003</v>
      </c>
      <c r="R144" s="31">
        <f>FY26SFA1994!R259</f>
        <v>79749027.269999996</v>
      </c>
      <c r="S144" s="31">
        <f>FY26SFA1994!S259</f>
        <v>19269511.710000001</v>
      </c>
      <c r="T144" s="31">
        <f>FY26SFA1994!T259</f>
        <v>3318152.62</v>
      </c>
      <c r="U144" s="31">
        <f>FY26SFA1994!U259</f>
        <v>1410288.68</v>
      </c>
      <c r="V144" s="31">
        <f>FY26SFA1994!V259</f>
        <v>4316362.38</v>
      </c>
      <c r="W144" s="31">
        <f>FY26SFA1994!W259</f>
        <v>1482561.76</v>
      </c>
      <c r="X144" s="31">
        <f>FY26SFA1994!X259</f>
        <v>1262581.68</v>
      </c>
      <c r="Y144" s="31">
        <f>FY26SFA1994!Y259</f>
        <v>11169795.210000001</v>
      </c>
      <c r="Z144" s="31">
        <f>FY26SFA1994!Z259</f>
        <v>3879323.23</v>
      </c>
      <c r="AA144" s="31">
        <f>FY26SFA1994!AA259</f>
        <v>352504308.11000001</v>
      </c>
      <c r="AB144" s="31">
        <f>FY26SFA1994!AB259</f>
        <v>312898311.33999997</v>
      </c>
      <c r="AC144" s="31">
        <f>FY26SFA1994!AC259</f>
        <v>11265780.48</v>
      </c>
      <c r="AD144" s="31">
        <f>FY26SFA1994!AD259</f>
        <v>16635012.029999999</v>
      </c>
      <c r="AE144" s="31">
        <f>FY26SFA1994!AE259</f>
        <v>2241390.11</v>
      </c>
      <c r="AF144" s="31">
        <f>FY26SFA1994!AF259</f>
        <v>3431505.06</v>
      </c>
      <c r="AG144" s="31">
        <f>FY26SFA1994!AG259</f>
        <v>8030694.9000000004</v>
      </c>
      <c r="AH144" s="31">
        <f>FY26SFA1994!AH259</f>
        <v>11751183.359999999</v>
      </c>
      <c r="AI144" s="31">
        <f>FY26SFA1994!AI259</f>
        <v>5477456.7800000003</v>
      </c>
      <c r="AJ144" s="31">
        <f>FY26SFA1994!AJ259</f>
        <v>3713794.02</v>
      </c>
      <c r="AK144" s="31">
        <f>FY26SFA1994!AK259</f>
        <v>3458406.28</v>
      </c>
      <c r="AL144" s="31">
        <f>FY26SFA1994!AL259</f>
        <v>4717201.12</v>
      </c>
      <c r="AM144" s="31">
        <f>FY26SFA1994!AM259</f>
        <v>5240217.4400000004</v>
      </c>
      <c r="AN144" s="31">
        <f>FY26SFA1994!AN259</f>
        <v>4782390.71</v>
      </c>
      <c r="AO144" s="31">
        <f>FY26SFA1994!AO259</f>
        <v>50534324.149999999</v>
      </c>
      <c r="AP144" s="31">
        <f>FY26SFA1994!AP259</f>
        <v>1019980699.91</v>
      </c>
      <c r="AQ144" s="31">
        <f>FY26SFA1994!AQ259</f>
        <v>4492088.3600000003</v>
      </c>
      <c r="AR144" s="31">
        <f>FY26SFA1994!AR259</f>
        <v>695003791.50999999</v>
      </c>
      <c r="AS144" s="31">
        <f>FY26SFA1994!AS259</f>
        <v>79339583.129999995</v>
      </c>
      <c r="AT144" s="31">
        <f>FY26SFA1994!AT259</f>
        <v>27513620.370000001</v>
      </c>
      <c r="AU144" s="31">
        <f>FY26SFA1994!AU259</f>
        <v>4675918.18</v>
      </c>
      <c r="AV144" s="31">
        <f>FY26SFA1994!AV259</f>
        <v>5120477.45</v>
      </c>
      <c r="AW144" s="31">
        <f>FY26SFA1994!AW259</f>
        <v>4499326.13</v>
      </c>
      <c r="AX144" s="31">
        <f>FY26SFA1994!AX259</f>
        <v>2057632.03</v>
      </c>
      <c r="AY144" s="31">
        <f>FY26SFA1994!AY259</f>
        <v>6020645.1799999997</v>
      </c>
      <c r="AZ144" s="31">
        <f>FY26SFA1994!AZ259</f>
        <v>142629299.31999999</v>
      </c>
      <c r="BA144" s="31">
        <f>FY26SFA1994!BA259</f>
        <v>100628658.67</v>
      </c>
      <c r="BB144" s="31">
        <f>FY26SFA1994!BB259</f>
        <v>83839870.620000005</v>
      </c>
      <c r="BC144" s="31">
        <f>FY26SFA1994!BC259</f>
        <v>282897524.06999999</v>
      </c>
      <c r="BD144" s="31">
        <f>FY26SFA1994!BD259</f>
        <v>40110951.780000001</v>
      </c>
      <c r="BE144" s="31">
        <f>FY26SFA1994!BE259</f>
        <v>14211729.34</v>
      </c>
      <c r="BF144" s="31">
        <f>FY26SFA1994!BF259</f>
        <v>281956996.83999997</v>
      </c>
      <c r="BG144" s="31">
        <f>FY26SFA1994!BG259</f>
        <v>11992392.609999999</v>
      </c>
      <c r="BH144" s="31">
        <f>FY26SFA1994!BH259</f>
        <v>7660958.0199999996</v>
      </c>
      <c r="BI144" s="31">
        <f>FY26SFA1994!BI259</f>
        <v>4655443.62</v>
      </c>
      <c r="BJ144" s="31">
        <f>FY26SFA1994!BJ259</f>
        <v>69621394.510000005</v>
      </c>
      <c r="BK144" s="31">
        <f>FY26SFA1994!BK259</f>
        <v>390865273.26999998</v>
      </c>
      <c r="BL144" s="31">
        <f>FY26SFA1994!BL259</f>
        <v>1974169.09</v>
      </c>
      <c r="BM144" s="31">
        <f>FY26SFA1994!BM259</f>
        <v>5482157.6900000004</v>
      </c>
      <c r="BN144" s="31">
        <f>FY26SFA1994!BN259</f>
        <v>35280013.289999999</v>
      </c>
      <c r="BO144" s="31">
        <f>FY26SFA1994!BO259</f>
        <v>14714705.09</v>
      </c>
      <c r="BP144" s="31">
        <f>FY26SFA1994!BP259</f>
        <v>3342513.9</v>
      </c>
      <c r="BQ144" s="31">
        <f>FY26SFA1994!BQ259</f>
        <v>73185041.379999995</v>
      </c>
      <c r="BR144" s="31">
        <f>FY26SFA1994!BR259</f>
        <v>51838961.100000001</v>
      </c>
      <c r="BS144" s="31">
        <f>FY26SFA1994!BS259</f>
        <v>14896672.880000001</v>
      </c>
      <c r="BT144" s="31">
        <f>FY26SFA1994!BT259</f>
        <v>5808684.25</v>
      </c>
      <c r="BU144" s="31">
        <f>FY26SFA1994!BU259</f>
        <v>6031635.75</v>
      </c>
      <c r="BV144" s="31">
        <f>FY26SFA1994!BV259</f>
        <v>14808759.189999999</v>
      </c>
      <c r="BW144" s="31">
        <f>FY26SFA1994!BW259</f>
        <v>23767201.809999999</v>
      </c>
      <c r="BX144" s="31">
        <f>FY26SFA1994!BX259</f>
        <v>1747493.26</v>
      </c>
      <c r="BY144" s="31">
        <f>FY26SFA1994!BY259</f>
        <v>6226435.4199999999</v>
      </c>
      <c r="BZ144" s="31">
        <f>FY26SFA1994!BZ259</f>
        <v>4027229.55</v>
      </c>
      <c r="CA144" s="31">
        <f>FY26SFA1994!CA259</f>
        <v>3145296</v>
      </c>
      <c r="CB144" s="31">
        <f>FY26SFA1994!CB259</f>
        <v>829909535.82000005</v>
      </c>
      <c r="CC144" s="31">
        <f>FY26SFA1994!CC259</f>
        <v>3591422.38</v>
      </c>
      <c r="CD144" s="31">
        <f>FY26SFA1994!CD259</f>
        <v>1211944.3999999999</v>
      </c>
      <c r="CE144" s="31">
        <f>FY26SFA1994!CE259</f>
        <v>3165905.17</v>
      </c>
      <c r="CF144" s="31">
        <f>FY26SFA1994!CF259</f>
        <v>2391611.64</v>
      </c>
      <c r="CG144" s="31">
        <f>FY26SFA1994!CG259</f>
        <v>3672390.33</v>
      </c>
      <c r="CH144" s="31">
        <f>FY26SFA1994!CH259</f>
        <v>2254948.56</v>
      </c>
      <c r="CI144" s="31">
        <f>FY26SFA1994!CI259</f>
        <v>8604631.9199999999</v>
      </c>
      <c r="CJ144" s="31">
        <f>FY26SFA1994!CJ259</f>
        <v>11489962.68</v>
      </c>
      <c r="CK144" s="31">
        <f>FY26SFA1994!CK259</f>
        <v>57230299.68</v>
      </c>
      <c r="CL144" s="31">
        <f>FY26SFA1994!CL259</f>
        <v>15255675.859999999</v>
      </c>
      <c r="CM144" s="31">
        <f>FY26SFA1994!CM259</f>
        <v>9332190.8900000006</v>
      </c>
      <c r="CN144" s="31">
        <f>FY26SFA1994!CN259</f>
        <v>347143787.31999999</v>
      </c>
      <c r="CO144" s="31">
        <f>FY26SFA1994!CO259</f>
        <v>158674394.33000001</v>
      </c>
      <c r="CP144" s="31">
        <f>FY26SFA1994!CP259</f>
        <v>12181419.699999999</v>
      </c>
      <c r="CQ144" s="31">
        <f>FY26SFA1994!CQ259</f>
        <v>10319943.82</v>
      </c>
      <c r="CR144" s="31">
        <f>FY26SFA1994!CR259</f>
        <v>3879878.58</v>
      </c>
      <c r="CS144" s="31">
        <f>FY26SFA1994!CS259</f>
        <v>4486541.0199999996</v>
      </c>
      <c r="CT144" s="31">
        <f>FY26SFA1994!CT259</f>
        <v>2570076.59</v>
      </c>
      <c r="CU144" s="31">
        <f>FY26SFA1994!CU259</f>
        <v>5452514.1399999997</v>
      </c>
      <c r="CV144" s="31">
        <f>FY26SFA1994!CV259</f>
        <v>1176684.73</v>
      </c>
      <c r="CW144" s="31">
        <f>FY26SFA1994!CW259</f>
        <v>3791096.75</v>
      </c>
      <c r="CX144" s="31">
        <f>FY26SFA1994!CX259</f>
        <v>6133963.3200000003</v>
      </c>
      <c r="CY144" s="31">
        <f>FY26SFA1994!CY259</f>
        <v>1248005.03</v>
      </c>
      <c r="CZ144" s="31">
        <f>FY26SFA1994!CZ259</f>
        <v>21008137.969999999</v>
      </c>
      <c r="DA144" s="31">
        <f>FY26SFA1994!DA259</f>
        <v>3739031.97</v>
      </c>
      <c r="DB144" s="31">
        <f>FY26SFA1994!DB259</f>
        <v>4880964.34</v>
      </c>
      <c r="DC144" s="31">
        <f>FY26SFA1994!DC259</f>
        <v>3660350.21</v>
      </c>
      <c r="DD144" s="31">
        <f>FY26SFA1994!DD259</f>
        <v>3579436.51</v>
      </c>
      <c r="DE144" s="31">
        <f>FY26SFA1994!DE259</f>
        <v>4615219.92</v>
      </c>
      <c r="DF144" s="31">
        <f>FY26SFA1994!DF259</f>
        <v>229778514.37</v>
      </c>
      <c r="DG144" s="31">
        <f>FY26SFA1994!DG259</f>
        <v>2234952.04</v>
      </c>
      <c r="DH144" s="31">
        <f>FY26SFA1994!DH259</f>
        <v>20650989.93</v>
      </c>
      <c r="DI144" s="31">
        <f>FY26SFA1994!DI259</f>
        <v>28043177.52</v>
      </c>
      <c r="DJ144" s="31">
        <f>FY26SFA1994!DJ259</f>
        <v>8211576.4000000004</v>
      </c>
      <c r="DK144" s="31">
        <f>FY26SFA1994!DK259</f>
        <v>6295019.5</v>
      </c>
      <c r="DL144" s="31">
        <f>FY26SFA1994!DL259</f>
        <v>66823620.409999996</v>
      </c>
      <c r="DM144" s="31">
        <f>FY26SFA1994!DM259</f>
        <v>4440075.55</v>
      </c>
      <c r="DN144" s="31">
        <f>FY26SFA1994!DN259</f>
        <v>16077764.23</v>
      </c>
      <c r="DO144" s="31">
        <f>FY26SFA1994!DO259</f>
        <v>38630398.159999996</v>
      </c>
      <c r="DP144" s="31">
        <f>FY26SFA1994!DP259</f>
        <v>3881904.38</v>
      </c>
      <c r="DQ144" s="31">
        <f>FY26SFA1994!DQ259</f>
        <v>11141481.6</v>
      </c>
      <c r="DR144" s="31">
        <f>FY26SFA1994!DR259</f>
        <v>16125868.59</v>
      </c>
      <c r="DS144" s="31">
        <f>FY26SFA1994!DS259</f>
        <v>8220717.54</v>
      </c>
      <c r="DT144" s="31">
        <f>FY26SFA1994!DT259</f>
        <v>3708126.51</v>
      </c>
      <c r="DU144" s="31">
        <f>FY26SFA1994!DU259</f>
        <v>5288530.8899999997</v>
      </c>
      <c r="DV144" s="31">
        <f>FY26SFA1994!DV259</f>
        <v>3870179.44</v>
      </c>
      <c r="DW144" s="31">
        <f>FY26SFA1994!DW259</f>
        <v>4762020.5199999996</v>
      </c>
      <c r="DX144" s="31">
        <f>FY26SFA1994!DX259</f>
        <v>3811652.82</v>
      </c>
      <c r="DY144" s="31">
        <f>FY26SFA1994!DY259</f>
        <v>5093286.76</v>
      </c>
      <c r="DZ144" s="31">
        <f>FY26SFA1994!DZ259</f>
        <v>9156474.4900000002</v>
      </c>
      <c r="EA144" s="31">
        <f>FY26SFA1994!EA259</f>
        <v>7265995.7999999998</v>
      </c>
      <c r="EB144" s="31">
        <f>FY26SFA1994!EB259</f>
        <v>7038996.6299999999</v>
      </c>
      <c r="EC144" s="31">
        <f>FY26SFA1994!EC259</f>
        <v>4335034.8099999996</v>
      </c>
      <c r="ED144" s="31">
        <f>FY26SFA1994!ED259</f>
        <v>23689244.559999999</v>
      </c>
      <c r="EE144" s="31">
        <f>FY26SFA1994!EE259</f>
        <v>3687045.68</v>
      </c>
      <c r="EF144" s="31">
        <f>FY26SFA1994!EF259</f>
        <v>16375437.24</v>
      </c>
      <c r="EG144" s="31">
        <f>FY26SFA1994!EG259</f>
        <v>4175170.93</v>
      </c>
      <c r="EH144" s="31">
        <f>FY26SFA1994!EH259</f>
        <v>4140789.68</v>
      </c>
      <c r="EI144" s="31">
        <f>FY26SFA1994!EI259</f>
        <v>162615505.53</v>
      </c>
      <c r="EJ144" s="31">
        <f>FY26SFA1994!EJ259</f>
        <v>112188189.77</v>
      </c>
      <c r="EK144" s="31">
        <f>FY26SFA1994!EK259</f>
        <v>8375153.3300000001</v>
      </c>
      <c r="EL144" s="31">
        <f>FY26SFA1994!EL259</f>
        <v>5899050.4400000004</v>
      </c>
      <c r="EM144" s="31">
        <f>FY26SFA1994!EM259</f>
        <v>5485560.5599999996</v>
      </c>
      <c r="EN144" s="31">
        <f>FY26SFA1994!EN259</f>
        <v>11829639.640000001</v>
      </c>
      <c r="EO144" s="31">
        <f>FY26SFA1994!EO259</f>
        <v>4726223.4400000004</v>
      </c>
      <c r="EP144" s="31">
        <f>FY26SFA1994!EP259</f>
        <v>6204234.5099999998</v>
      </c>
      <c r="EQ144" s="31">
        <f>FY26SFA1994!EQ259</f>
        <v>30751016.289999999</v>
      </c>
      <c r="ER144" s="31">
        <f>FY26SFA1994!ER259</f>
        <v>5136874.5</v>
      </c>
      <c r="ES144" s="31">
        <f>FY26SFA1994!ES259</f>
        <v>3353793.81</v>
      </c>
      <c r="ET144" s="31">
        <f>FY26SFA1994!ET259</f>
        <v>4356324.13</v>
      </c>
      <c r="EU144" s="31">
        <f>FY26SFA1994!EU259</f>
        <v>7963315.6799999997</v>
      </c>
      <c r="EV144" s="31">
        <f>FY26SFA1994!EV259</f>
        <v>1890492.83</v>
      </c>
      <c r="EW144" s="31">
        <f>FY26SFA1994!EW259</f>
        <v>13309322.109999999</v>
      </c>
      <c r="EX144" s="31">
        <f>FY26SFA1994!EX259</f>
        <v>3791058.95</v>
      </c>
      <c r="EY144" s="31">
        <f>FY26SFA1994!EY259</f>
        <v>7759567.2400000002</v>
      </c>
      <c r="EZ144" s="31">
        <f>FY26SFA1994!EZ259</f>
        <v>2820167.82</v>
      </c>
      <c r="FA144" s="31">
        <f>FY26SFA1994!FA259</f>
        <v>42142313.409999996</v>
      </c>
      <c r="FB144" s="31">
        <f>FY26SFA1994!FB259</f>
        <v>4797387.76</v>
      </c>
      <c r="FC144" s="31">
        <f>FY26SFA1994!FC259</f>
        <v>21157792.920000002</v>
      </c>
      <c r="FD144" s="31">
        <f>FY26SFA1994!FD259</f>
        <v>5770108.4400000004</v>
      </c>
      <c r="FE144" s="31">
        <f>FY26SFA1994!FE259</f>
        <v>1963010.65</v>
      </c>
      <c r="FF144" s="31">
        <f>FY26SFA1994!FF259</f>
        <v>3691748.16</v>
      </c>
      <c r="FG144" s="31">
        <f>FY26SFA1994!FG259</f>
        <v>2729985.41</v>
      </c>
      <c r="FH144" s="31">
        <f>FY26SFA1994!FH259</f>
        <v>1718391.6</v>
      </c>
      <c r="FI144" s="31">
        <f>FY26SFA1994!FI259</f>
        <v>20443703.68</v>
      </c>
      <c r="FJ144" s="31">
        <f>FY26SFA1994!FJ259</f>
        <v>22797589.829999998</v>
      </c>
      <c r="FK144" s="31">
        <f>FY26SFA1994!FK259</f>
        <v>29294622.940000001</v>
      </c>
      <c r="FL144" s="31">
        <f>FY26SFA1994!FL259</f>
        <v>94168128.030000001</v>
      </c>
      <c r="FM144" s="31">
        <f>FY26SFA1994!FM259</f>
        <v>44634765.020000003</v>
      </c>
      <c r="FN144" s="31">
        <f>FY26SFA1994!FN259</f>
        <v>263520742.59</v>
      </c>
      <c r="FO144" s="31">
        <f>FY26SFA1994!FO259</f>
        <v>13522225.609999999</v>
      </c>
      <c r="FP144" s="31">
        <f>FY26SFA1994!FP259</f>
        <v>27763436.34</v>
      </c>
      <c r="FQ144" s="31">
        <f>FY26SFA1994!FQ259</f>
        <v>12038652.4</v>
      </c>
      <c r="FR144" s="31">
        <f>FY26SFA1994!FR259</f>
        <v>3396557.44</v>
      </c>
      <c r="FS144" s="31">
        <f>FY26SFA1994!FS259</f>
        <v>3389803.97</v>
      </c>
      <c r="FT144" s="31">
        <f>FY26SFA1994!FT259</f>
        <v>1489181.21</v>
      </c>
      <c r="FU144" s="31">
        <f>FY26SFA1994!FU259</f>
        <v>10636237.18</v>
      </c>
      <c r="FV144" s="31">
        <f>FY26SFA1994!FV259</f>
        <v>9133780.1099999994</v>
      </c>
      <c r="FW144" s="31">
        <f>FY26SFA1994!FW259</f>
        <v>3218252.85</v>
      </c>
      <c r="FX144" s="31">
        <f>FY26SFA1994!FX259</f>
        <v>1701192.38</v>
      </c>
      <c r="FY144" s="186"/>
      <c r="FZ144" s="2">
        <f t="shared" si="264"/>
        <v>9943104905.0300045</v>
      </c>
      <c r="GA144" s="62">
        <v>9943104905.0300045</v>
      </c>
      <c r="GB144" s="2">
        <f t="shared" si="265"/>
        <v>0</v>
      </c>
      <c r="GC144" s="186"/>
      <c r="GD144" s="186"/>
      <c r="GE144" s="186"/>
      <c r="GF144" s="186"/>
      <c r="GG144" s="30"/>
      <c r="GH144" s="195"/>
      <c r="GI144" s="176"/>
      <c r="GJ144" s="176"/>
      <c r="GK144" s="176"/>
      <c r="GL144" s="176"/>
      <c r="GM144" s="176"/>
      <c r="GN144" s="177"/>
      <c r="GO144" s="177"/>
    </row>
    <row r="145" spans="1:197" s="105" customFormat="1" x14ac:dyDescent="0.35">
      <c r="A145" s="112" t="s">
        <v>999</v>
      </c>
      <c r="B145" s="113" t="s">
        <v>1085</v>
      </c>
      <c r="C145" s="31">
        <f>IF(C142-C144&lt;0,0,C142-C144)</f>
        <v>10682454.829999998</v>
      </c>
      <c r="D145" s="31">
        <f t="shared" ref="D145:BO145" si="266">IF(D142-D144&lt;0,0,D142-D144)</f>
        <v>25350362.110000014</v>
      </c>
      <c r="E145" s="31">
        <f t="shared" si="266"/>
        <v>8411849.4499999881</v>
      </c>
      <c r="F145" s="31">
        <f t="shared" si="266"/>
        <v>17069137.109999955</v>
      </c>
      <c r="G145" s="31">
        <f t="shared" si="266"/>
        <v>4303157.5</v>
      </c>
      <c r="H145" s="31">
        <f t="shared" si="266"/>
        <v>2460223.6799999997</v>
      </c>
      <c r="I145" s="31">
        <f t="shared" si="266"/>
        <v>6369374.200000003</v>
      </c>
      <c r="J145" s="31">
        <f t="shared" si="266"/>
        <v>2644415.8199999966</v>
      </c>
      <c r="K145" s="31">
        <f t="shared" si="266"/>
        <v>418986.25</v>
      </c>
      <c r="L145" s="31">
        <f t="shared" si="266"/>
        <v>1951732.9600000009</v>
      </c>
      <c r="M145" s="31">
        <f t="shared" si="266"/>
        <v>807508.56000000052</v>
      </c>
      <c r="N145" s="31">
        <f t="shared" si="266"/>
        <v>15742017.139999986</v>
      </c>
      <c r="O145" s="31">
        <f t="shared" si="266"/>
        <v>4007431.8400000036</v>
      </c>
      <c r="P145" s="31">
        <f t="shared" si="266"/>
        <v>599657.17000000086</v>
      </c>
      <c r="Q145" s="31">
        <f t="shared" si="266"/>
        <v>31469550.639999986</v>
      </c>
      <c r="R145" s="31">
        <f t="shared" si="266"/>
        <v>6927677.5300000012</v>
      </c>
      <c r="S145" s="31">
        <f t="shared" si="266"/>
        <v>2458707.3599999994</v>
      </c>
      <c r="T145" s="31">
        <f t="shared" si="266"/>
        <v>319275.16999999993</v>
      </c>
      <c r="U145" s="31">
        <f t="shared" si="266"/>
        <v>160337.80000000005</v>
      </c>
      <c r="V145" s="31">
        <f t="shared" si="266"/>
        <v>579443.96</v>
      </c>
      <c r="W145" s="31">
        <f t="shared" si="266"/>
        <v>93327.909999999916</v>
      </c>
      <c r="X145" s="31">
        <f t="shared" si="266"/>
        <v>263412.41000000015</v>
      </c>
      <c r="Y145" s="31">
        <f t="shared" si="266"/>
        <v>2229777.0399999991</v>
      </c>
      <c r="Z145" s="31">
        <f t="shared" si="266"/>
        <v>491839.98</v>
      </c>
      <c r="AA145" s="31">
        <f t="shared" si="266"/>
        <v>8248554.5600000024</v>
      </c>
      <c r="AB145" s="31">
        <f t="shared" si="266"/>
        <v>4940593.6500000358</v>
      </c>
      <c r="AC145" s="31">
        <f t="shared" si="266"/>
        <v>1156566.9100000001</v>
      </c>
      <c r="AD145" s="31">
        <f t="shared" si="266"/>
        <v>2611709.9700000007</v>
      </c>
      <c r="AE145" s="31">
        <f t="shared" si="266"/>
        <v>160181.14999999991</v>
      </c>
      <c r="AF145" s="31">
        <f t="shared" si="266"/>
        <v>171189.16999999993</v>
      </c>
      <c r="AG145" s="31">
        <f t="shared" si="266"/>
        <v>1004072.4000000004</v>
      </c>
      <c r="AH145" s="31">
        <f t="shared" si="266"/>
        <v>1663261.9900000002</v>
      </c>
      <c r="AI145" s="31">
        <f t="shared" si="266"/>
        <v>729004.6799999997</v>
      </c>
      <c r="AJ145" s="31">
        <f t="shared" si="266"/>
        <v>322220.68000000017</v>
      </c>
      <c r="AK145" s="31">
        <f t="shared" si="266"/>
        <v>318279.01000000024</v>
      </c>
      <c r="AL145" s="31">
        <f t="shared" si="266"/>
        <v>714352.91000000015</v>
      </c>
      <c r="AM145" s="31">
        <f t="shared" si="266"/>
        <v>626200.81999999937</v>
      </c>
      <c r="AN145" s="31">
        <f t="shared" si="266"/>
        <v>604337.83000000007</v>
      </c>
      <c r="AO145" s="31">
        <f t="shared" si="266"/>
        <v>1892547.5700000003</v>
      </c>
      <c r="AP145" s="31">
        <f t="shared" si="266"/>
        <v>62982604.689999938</v>
      </c>
      <c r="AQ145" s="31">
        <f t="shared" si="266"/>
        <v>437645.62000000011</v>
      </c>
      <c r="AR145" s="31">
        <f t="shared" si="266"/>
        <v>5998460.9300000668</v>
      </c>
      <c r="AS145" s="31">
        <f t="shared" si="266"/>
        <v>7229909.4800000042</v>
      </c>
      <c r="AT145" s="31">
        <f t="shared" si="266"/>
        <v>4529237.4499999993</v>
      </c>
      <c r="AU145" s="31">
        <f t="shared" si="266"/>
        <v>258238.5</v>
      </c>
      <c r="AV145" s="31">
        <f t="shared" si="266"/>
        <v>498483.70000000019</v>
      </c>
      <c r="AW145" s="31">
        <f t="shared" si="266"/>
        <v>231337.85000000056</v>
      </c>
      <c r="AX145" s="31">
        <f t="shared" si="266"/>
        <v>84873.170000000158</v>
      </c>
      <c r="AY145" s="31">
        <f t="shared" si="266"/>
        <v>526908.62000000011</v>
      </c>
      <c r="AZ145" s="31">
        <f t="shared" si="266"/>
        <v>7299921.9900000095</v>
      </c>
      <c r="BA145" s="31">
        <f t="shared" si="266"/>
        <v>7454561.5100000054</v>
      </c>
      <c r="BB145" s="31">
        <f t="shared" si="266"/>
        <v>5865093.6999999881</v>
      </c>
      <c r="BC145" s="31">
        <f t="shared" si="266"/>
        <v>14442586.530000031</v>
      </c>
      <c r="BD145" s="31">
        <f t="shared" si="266"/>
        <v>1915290.049999997</v>
      </c>
      <c r="BE145" s="31">
        <f t="shared" si="266"/>
        <v>384607.69999999925</v>
      </c>
      <c r="BF145" s="31">
        <f t="shared" si="266"/>
        <v>4705611.2100000381</v>
      </c>
      <c r="BG145" s="31">
        <f t="shared" si="266"/>
        <v>1870486.370000001</v>
      </c>
      <c r="BH145" s="31">
        <f t="shared" si="266"/>
        <v>900586.71000000089</v>
      </c>
      <c r="BI145" s="31">
        <f t="shared" si="266"/>
        <v>505027.54000000004</v>
      </c>
      <c r="BJ145" s="31">
        <f t="shared" si="266"/>
        <v>2350531.5099999905</v>
      </c>
      <c r="BK145" s="31">
        <f t="shared" si="266"/>
        <v>15022630.75</v>
      </c>
      <c r="BL145" s="31">
        <f t="shared" si="266"/>
        <v>0</v>
      </c>
      <c r="BM145" s="31">
        <f t="shared" si="266"/>
        <v>905403.52999999933</v>
      </c>
      <c r="BN145" s="31">
        <f t="shared" si="266"/>
        <v>3103638.0500000045</v>
      </c>
      <c r="BO145" s="31">
        <f t="shared" si="266"/>
        <v>2993905.5</v>
      </c>
      <c r="BP145" s="31">
        <f t="shared" ref="BP145:EA145" si="267">IF(BP142-BP144&lt;0,0,BP142-BP144)</f>
        <v>211843.84000000032</v>
      </c>
      <c r="BQ145" s="31">
        <f t="shared" si="267"/>
        <v>6679062.4399999976</v>
      </c>
      <c r="BR145" s="31">
        <f t="shared" si="267"/>
        <v>8401934.5899999961</v>
      </c>
      <c r="BS145" s="31">
        <f t="shared" si="267"/>
        <v>949010.80999999866</v>
      </c>
      <c r="BT145" s="31">
        <f t="shared" si="267"/>
        <v>264656.6799999997</v>
      </c>
      <c r="BU145" s="31">
        <f t="shared" si="267"/>
        <v>907793.91000000015</v>
      </c>
      <c r="BV145" s="31">
        <f t="shared" si="267"/>
        <v>3983638.2300000023</v>
      </c>
      <c r="BW145" s="31">
        <f t="shared" si="267"/>
        <v>5909183.5199999996</v>
      </c>
      <c r="BX145" s="31">
        <f t="shared" si="267"/>
        <v>0</v>
      </c>
      <c r="BY145" s="31">
        <f t="shared" si="267"/>
        <v>1093028.6100000003</v>
      </c>
      <c r="BZ145" s="31">
        <f t="shared" si="267"/>
        <v>746459.08999999985</v>
      </c>
      <c r="CA145" s="31">
        <f t="shared" si="267"/>
        <v>119421.83999999985</v>
      </c>
      <c r="CB145" s="31">
        <f t="shared" si="267"/>
        <v>24957270.309999943</v>
      </c>
      <c r="CC145" s="31">
        <f t="shared" si="267"/>
        <v>358858.49000000022</v>
      </c>
      <c r="CD145" s="31">
        <f t="shared" si="267"/>
        <v>312311.33000000007</v>
      </c>
      <c r="CE145" s="31">
        <f t="shared" si="267"/>
        <v>375200.35000000009</v>
      </c>
      <c r="CF145" s="31">
        <f t="shared" si="267"/>
        <v>155525.87999999989</v>
      </c>
      <c r="CG145" s="31">
        <f t="shared" si="267"/>
        <v>441904.98</v>
      </c>
      <c r="CH145" s="31">
        <f t="shared" si="267"/>
        <v>194399.95999999996</v>
      </c>
      <c r="CI145" s="31">
        <f t="shared" si="267"/>
        <v>1920811.5600000005</v>
      </c>
      <c r="CJ145" s="31">
        <f t="shared" si="267"/>
        <v>1570359.2100000009</v>
      </c>
      <c r="CK145" s="31">
        <f t="shared" si="267"/>
        <v>3338422.5</v>
      </c>
      <c r="CL145" s="31">
        <f t="shared" si="267"/>
        <v>2684275.2300000004</v>
      </c>
      <c r="CM145" s="31">
        <f t="shared" si="267"/>
        <v>1374733.5399999991</v>
      </c>
      <c r="CN145" s="31">
        <f t="shared" si="267"/>
        <v>6594328.6600000262</v>
      </c>
      <c r="CO145" s="31">
        <f t="shared" si="267"/>
        <v>3671921.5499999821</v>
      </c>
      <c r="CP145" s="31">
        <f t="shared" si="267"/>
        <v>614084.16999999993</v>
      </c>
      <c r="CQ145" s="31">
        <f t="shared" si="267"/>
        <v>716054.45999999903</v>
      </c>
      <c r="CR145" s="31">
        <f t="shared" si="267"/>
        <v>404378.09999999963</v>
      </c>
      <c r="CS145" s="31">
        <f t="shared" si="267"/>
        <v>151840.48000000045</v>
      </c>
      <c r="CT145" s="31">
        <f t="shared" si="267"/>
        <v>273142.41000000015</v>
      </c>
      <c r="CU145" s="31">
        <f t="shared" si="267"/>
        <v>979152.62999999989</v>
      </c>
      <c r="CV145" s="31">
        <f t="shared" si="267"/>
        <v>339531.09000000008</v>
      </c>
      <c r="CW145" s="31">
        <f t="shared" si="267"/>
        <v>418576.20999999996</v>
      </c>
      <c r="CX145" s="31">
        <f t="shared" si="267"/>
        <v>1154007.5199999996</v>
      </c>
      <c r="CY145" s="31">
        <f t="shared" si="267"/>
        <v>306585.08000000007</v>
      </c>
      <c r="CZ145" s="31">
        <f t="shared" si="267"/>
        <v>1528395.6300000027</v>
      </c>
      <c r="DA145" s="31">
        <f t="shared" si="267"/>
        <v>325579.61999999965</v>
      </c>
      <c r="DB145" s="31">
        <f t="shared" si="267"/>
        <v>279449.62999999989</v>
      </c>
      <c r="DC145" s="31">
        <f t="shared" si="267"/>
        <v>270427.66000000015</v>
      </c>
      <c r="DD145" s="31">
        <f t="shared" si="267"/>
        <v>182155.06000000006</v>
      </c>
      <c r="DE145" s="31">
        <f t="shared" si="267"/>
        <v>329660.87000000011</v>
      </c>
      <c r="DF145" s="31">
        <f t="shared" si="267"/>
        <v>1860451.9699999988</v>
      </c>
      <c r="DG145" s="31">
        <f t="shared" si="267"/>
        <v>68121.129999999888</v>
      </c>
      <c r="DH145" s="31">
        <f t="shared" si="267"/>
        <v>3192862.5300000012</v>
      </c>
      <c r="DI145" s="31">
        <f t="shared" si="267"/>
        <v>3327493.66</v>
      </c>
      <c r="DJ145" s="31">
        <f t="shared" si="267"/>
        <v>996940.79999999888</v>
      </c>
      <c r="DK145" s="31">
        <f t="shared" si="267"/>
        <v>1221663.2300000004</v>
      </c>
      <c r="DL145" s="31">
        <f t="shared" si="267"/>
        <v>6825593.2800000012</v>
      </c>
      <c r="DM145" s="31">
        <f t="shared" si="267"/>
        <v>300272.20999999996</v>
      </c>
      <c r="DN145" s="31">
        <f t="shared" si="267"/>
        <v>1682722.629999999</v>
      </c>
      <c r="DO145" s="31">
        <f t="shared" si="267"/>
        <v>4723638.1900000051</v>
      </c>
      <c r="DP145" s="31">
        <f t="shared" si="267"/>
        <v>142418.14000000013</v>
      </c>
      <c r="DQ145" s="31">
        <f t="shared" si="267"/>
        <v>2272021.6799999997</v>
      </c>
      <c r="DR145" s="31">
        <f t="shared" si="267"/>
        <v>1240111.8000000007</v>
      </c>
      <c r="DS145" s="31">
        <f t="shared" si="267"/>
        <v>679042.46999999974</v>
      </c>
      <c r="DT145" s="31">
        <f t="shared" si="267"/>
        <v>278681.31000000006</v>
      </c>
      <c r="DU145" s="31">
        <f t="shared" si="267"/>
        <v>715466.48000000045</v>
      </c>
      <c r="DV145" s="31">
        <f t="shared" si="267"/>
        <v>25988.050000000279</v>
      </c>
      <c r="DW145" s="31">
        <f t="shared" si="267"/>
        <v>163345.45000000019</v>
      </c>
      <c r="DX145" s="31">
        <f t="shared" si="267"/>
        <v>25829.870000000112</v>
      </c>
      <c r="DY145" s="31">
        <f t="shared" si="267"/>
        <v>351046.3900000006</v>
      </c>
      <c r="DZ145" s="31">
        <f t="shared" si="267"/>
        <v>923200.09999999963</v>
      </c>
      <c r="EA145" s="31">
        <f t="shared" si="267"/>
        <v>1341448.080000001</v>
      </c>
      <c r="EB145" s="31">
        <f t="shared" ref="EB145:FX145" si="268">IF(EB142-EB144&lt;0,0,EB142-EB144)</f>
        <v>1020662.6299999999</v>
      </c>
      <c r="EC145" s="31">
        <f t="shared" si="268"/>
        <v>579297.41000000015</v>
      </c>
      <c r="ED145" s="31">
        <f t="shared" si="268"/>
        <v>0</v>
      </c>
      <c r="EE145" s="31">
        <f t="shared" si="268"/>
        <v>444130.5</v>
      </c>
      <c r="EF145" s="31">
        <f t="shared" si="268"/>
        <v>1343593.9700000007</v>
      </c>
      <c r="EG145" s="31">
        <f t="shared" si="268"/>
        <v>649448.60999999987</v>
      </c>
      <c r="EH145" s="31">
        <f t="shared" si="268"/>
        <v>297340.91999999946</v>
      </c>
      <c r="EI145" s="31">
        <f t="shared" si="268"/>
        <v>5978169.3300000131</v>
      </c>
      <c r="EJ145" s="31">
        <f t="shared" si="268"/>
        <v>9768056.400000006</v>
      </c>
      <c r="EK145" s="31">
        <f t="shared" si="268"/>
        <v>1490798.7799999993</v>
      </c>
      <c r="EL145" s="31">
        <f t="shared" si="268"/>
        <v>1047625.75</v>
      </c>
      <c r="EM145" s="31">
        <f t="shared" si="268"/>
        <v>724443.77000000048</v>
      </c>
      <c r="EN145" s="31">
        <f t="shared" si="268"/>
        <v>2319648.2699999996</v>
      </c>
      <c r="EO145" s="31">
        <f t="shared" si="268"/>
        <v>486122.52999999933</v>
      </c>
      <c r="EP145" s="31">
        <f t="shared" si="268"/>
        <v>886723.21</v>
      </c>
      <c r="EQ145" s="31">
        <f t="shared" si="268"/>
        <v>2751572.4000000022</v>
      </c>
      <c r="ER145" s="31">
        <f t="shared" si="268"/>
        <v>557108.4299999997</v>
      </c>
      <c r="ES145" s="31">
        <f t="shared" si="268"/>
        <v>328830.56000000006</v>
      </c>
      <c r="ET145" s="31">
        <f t="shared" si="268"/>
        <v>12084.129999999888</v>
      </c>
      <c r="EU145" s="31">
        <f t="shared" si="268"/>
        <v>1588479.2300000004</v>
      </c>
      <c r="EV145" s="31">
        <f t="shared" si="268"/>
        <v>79250.419999999925</v>
      </c>
      <c r="EW145" s="31">
        <f t="shared" si="268"/>
        <v>0</v>
      </c>
      <c r="EX145" s="31">
        <f t="shared" si="268"/>
        <v>94972.229999999981</v>
      </c>
      <c r="EY145" s="31">
        <f t="shared" si="268"/>
        <v>2204394.25</v>
      </c>
      <c r="EZ145" s="31">
        <f t="shared" si="268"/>
        <v>157023.54000000004</v>
      </c>
      <c r="FA145" s="31">
        <f t="shared" si="268"/>
        <v>4519935.700000003</v>
      </c>
      <c r="FB145" s="31">
        <f t="shared" si="268"/>
        <v>582774.29</v>
      </c>
      <c r="FC145" s="31">
        <f t="shared" si="268"/>
        <v>1073437.549999997</v>
      </c>
      <c r="FD145" s="31">
        <f t="shared" si="268"/>
        <v>826615.71</v>
      </c>
      <c r="FE145" s="31">
        <f t="shared" si="268"/>
        <v>70598.729999999981</v>
      </c>
      <c r="FF145" s="31">
        <f t="shared" si="268"/>
        <v>202927.43999999994</v>
      </c>
      <c r="FG145" s="31">
        <f t="shared" si="268"/>
        <v>74187.759999999776</v>
      </c>
      <c r="FH145" s="31">
        <f t="shared" si="268"/>
        <v>114292.64999999991</v>
      </c>
      <c r="FI145" s="31">
        <f t="shared" si="268"/>
        <v>4242507.4800000004</v>
      </c>
      <c r="FJ145" s="31">
        <f t="shared" si="268"/>
        <v>1536349.8000000007</v>
      </c>
      <c r="FK145" s="31">
        <f t="shared" si="268"/>
        <v>6424604.5999999978</v>
      </c>
      <c r="FL145" s="31">
        <f t="shared" si="268"/>
        <v>951767.34999999404</v>
      </c>
      <c r="FM145" s="31">
        <f t="shared" si="268"/>
        <v>2596708.6899999976</v>
      </c>
      <c r="FN145" s="31">
        <f t="shared" si="268"/>
        <v>19271060.439999968</v>
      </c>
      <c r="FO145" s="31">
        <f t="shared" si="268"/>
        <v>2160855.6000000015</v>
      </c>
      <c r="FP145" s="31">
        <f t="shared" si="268"/>
        <v>2503226.9800000004</v>
      </c>
      <c r="FQ145" s="31">
        <f t="shared" si="268"/>
        <v>1965012.9699999988</v>
      </c>
      <c r="FR145" s="31">
        <f t="shared" si="268"/>
        <v>86592.580000000075</v>
      </c>
      <c r="FS145" s="31">
        <f t="shared" si="268"/>
        <v>155168.53999999957</v>
      </c>
      <c r="FT145" s="31">
        <f t="shared" si="268"/>
        <v>112822.66999999993</v>
      </c>
      <c r="FU145" s="31">
        <f t="shared" si="268"/>
        <v>1073630.8499999996</v>
      </c>
      <c r="FV145" s="31">
        <f t="shared" si="268"/>
        <v>1267735.4600000009</v>
      </c>
      <c r="FW145" s="31">
        <f t="shared" si="268"/>
        <v>29379.419999999925</v>
      </c>
      <c r="FX145" s="31">
        <f t="shared" si="268"/>
        <v>0</v>
      </c>
      <c r="FY145" s="186"/>
      <c r="FZ145" s="2">
        <f t="shared" si="264"/>
        <v>527972022.09000009</v>
      </c>
      <c r="GA145" s="62">
        <v>527972022.09000009</v>
      </c>
      <c r="GB145" s="2">
        <f t="shared" si="265"/>
        <v>0</v>
      </c>
      <c r="GC145" s="186"/>
      <c r="GD145" s="186"/>
      <c r="GE145" s="186"/>
      <c r="GF145" s="186"/>
      <c r="GG145" s="30"/>
      <c r="GH145" s="195"/>
      <c r="GI145" s="176"/>
      <c r="GJ145" s="176"/>
      <c r="GK145" s="176"/>
      <c r="GL145" s="176"/>
      <c r="GM145" s="176"/>
      <c r="GN145" s="177"/>
      <c r="GO145" s="177"/>
    </row>
    <row r="146" spans="1:197" s="105" customFormat="1" x14ac:dyDescent="0.35">
      <c r="A146" s="112" t="s">
        <v>1054</v>
      </c>
      <c r="B146" s="113" t="s">
        <v>1126</v>
      </c>
      <c r="C146" s="187">
        <f>IF(C144&gt;C142,C144,C144+(C145*$B$6))</f>
        <v>80664357.904500008</v>
      </c>
      <c r="D146" s="187">
        <f t="shared" ref="D146:BO146" si="269">IF(D144&gt;D142,D144,D144+(D145*$B$6))</f>
        <v>449984882.81650001</v>
      </c>
      <c r="E146" s="187">
        <f t="shared" si="269"/>
        <v>72740701.847500011</v>
      </c>
      <c r="F146" s="187">
        <f t="shared" si="269"/>
        <v>281847554.78650004</v>
      </c>
      <c r="G146" s="187">
        <f t="shared" si="269"/>
        <v>22751701.445</v>
      </c>
      <c r="H146" s="187">
        <f t="shared" si="269"/>
        <v>13756965.452</v>
      </c>
      <c r="I146" s="187">
        <f t="shared" si="269"/>
        <v>99860122.769999996</v>
      </c>
      <c r="J146" s="187">
        <f t="shared" si="269"/>
        <v>24863991.043000001</v>
      </c>
      <c r="K146" s="187">
        <f t="shared" si="269"/>
        <v>4375286.1875</v>
      </c>
      <c r="L146" s="187">
        <f t="shared" si="269"/>
        <v>26515866.824000001</v>
      </c>
      <c r="M146" s="187">
        <f t="shared" si="269"/>
        <v>13105780.464</v>
      </c>
      <c r="N146" s="187">
        <f t="shared" si="269"/>
        <v>594491792.97099996</v>
      </c>
      <c r="O146" s="187">
        <f t="shared" si="269"/>
        <v>144610359.176</v>
      </c>
      <c r="P146" s="187">
        <f t="shared" si="269"/>
        <v>5346390.8454999998</v>
      </c>
      <c r="Q146" s="187">
        <f t="shared" si="269"/>
        <v>502260391.31600004</v>
      </c>
      <c r="R146" s="187">
        <f t="shared" si="269"/>
        <v>80788178.899499997</v>
      </c>
      <c r="S146" s="187">
        <f t="shared" si="269"/>
        <v>19638317.813999999</v>
      </c>
      <c r="T146" s="187">
        <f t="shared" si="269"/>
        <v>3366043.8955000001</v>
      </c>
      <c r="U146" s="187">
        <f t="shared" si="269"/>
        <v>1434339.3499999999</v>
      </c>
      <c r="V146" s="187">
        <f t="shared" si="269"/>
        <v>4403278.9739999995</v>
      </c>
      <c r="W146" s="187">
        <f t="shared" si="269"/>
        <v>1496560.9465000001</v>
      </c>
      <c r="X146" s="187">
        <f t="shared" si="269"/>
        <v>1302093.5415000001</v>
      </c>
      <c r="Y146" s="187">
        <f t="shared" si="269"/>
        <v>11504261.766000001</v>
      </c>
      <c r="Z146" s="187">
        <f t="shared" si="269"/>
        <v>3953099.227</v>
      </c>
      <c r="AA146" s="187">
        <f t="shared" si="269"/>
        <v>353741591.29400003</v>
      </c>
      <c r="AB146" s="187">
        <f t="shared" si="269"/>
        <v>313639400.38749999</v>
      </c>
      <c r="AC146" s="187">
        <f t="shared" si="269"/>
        <v>11439265.5165</v>
      </c>
      <c r="AD146" s="187">
        <f t="shared" si="269"/>
        <v>17026768.5255</v>
      </c>
      <c r="AE146" s="187">
        <f t="shared" si="269"/>
        <v>2265417.2824999997</v>
      </c>
      <c r="AF146" s="187">
        <f t="shared" si="269"/>
        <v>3457183.4355000001</v>
      </c>
      <c r="AG146" s="187">
        <f t="shared" si="269"/>
        <v>8181305.7600000007</v>
      </c>
      <c r="AH146" s="187">
        <f t="shared" si="269"/>
        <v>12000672.658499999</v>
      </c>
      <c r="AI146" s="187">
        <f t="shared" si="269"/>
        <v>5586807.4819999998</v>
      </c>
      <c r="AJ146" s="187">
        <f t="shared" si="269"/>
        <v>3762127.122</v>
      </c>
      <c r="AK146" s="187">
        <f t="shared" si="269"/>
        <v>3506148.1314999997</v>
      </c>
      <c r="AL146" s="187">
        <f t="shared" si="269"/>
        <v>4824354.0564999999</v>
      </c>
      <c r="AM146" s="187">
        <f t="shared" si="269"/>
        <v>5334147.5630000001</v>
      </c>
      <c r="AN146" s="187">
        <f t="shared" si="269"/>
        <v>4873041.3844999997</v>
      </c>
      <c r="AO146" s="187">
        <f t="shared" si="269"/>
        <v>50818206.285499997</v>
      </c>
      <c r="AP146" s="187">
        <f t="shared" si="269"/>
        <v>1029428090.6135</v>
      </c>
      <c r="AQ146" s="187">
        <f t="shared" si="269"/>
        <v>4557735.2030000007</v>
      </c>
      <c r="AR146" s="187">
        <f t="shared" si="269"/>
        <v>695903560.64950001</v>
      </c>
      <c r="AS146" s="187">
        <f t="shared" si="269"/>
        <v>80424069.552000001</v>
      </c>
      <c r="AT146" s="187">
        <f t="shared" si="269"/>
        <v>28193005.987500001</v>
      </c>
      <c r="AU146" s="187">
        <f t="shared" si="269"/>
        <v>4714653.9550000001</v>
      </c>
      <c r="AV146" s="187">
        <f t="shared" si="269"/>
        <v>5195250.0049999999</v>
      </c>
      <c r="AW146" s="187">
        <f t="shared" si="269"/>
        <v>4534026.8075000001</v>
      </c>
      <c r="AX146" s="187">
        <f t="shared" si="269"/>
        <v>2070363.0055</v>
      </c>
      <c r="AY146" s="187">
        <f t="shared" si="269"/>
        <v>6099681.4729999993</v>
      </c>
      <c r="AZ146" s="187">
        <f t="shared" si="269"/>
        <v>143724287.61849999</v>
      </c>
      <c r="BA146" s="187">
        <f t="shared" si="269"/>
        <v>101746842.89650001</v>
      </c>
      <c r="BB146" s="187">
        <f t="shared" si="269"/>
        <v>84719634.674999997</v>
      </c>
      <c r="BC146" s="187">
        <f t="shared" si="269"/>
        <v>285063912.04949999</v>
      </c>
      <c r="BD146" s="187">
        <f t="shared" si="269"/>
        <v>40398245.287500001</v>
      </c>
      <c r="BE146" s="187">
        <f t="shared" si="269"/>
        <v>14269420.494999999</v>
      </c>
      <c r="BF146" s="187">
        <f t="shared" si="269"/>
        <v>282662838.52149999</v>
      </c>
      <c r="BG146" s="187">
        <f t="shared" si="269"/>
        <v>12272965.565499999</v>
      </c>
      <c r="BH146" s="187">
        <f t="shared" si="269"/>
        <v>7796046.0264999997</v>
      </c>
      <c r="BI146" s="187">
        <f t="shared" si="269"/>
        <v>4731197.7510000002</v>
      </c>
      <c r="BJ146" s="187">
        <f t="shared" si="269"/>
        <v>69973974.23650001</v>
      </c>
      <c r="BK146" s="187">
        <f t="shared" si="269"/>
        <v>393118667.88249999</v>
      </c>
      <c r="BL146" s="187">
        <f t="shared" si="269"/>
        <v>1974169.09</v>
      </c>
      <c r="BM146" s="187">
        <f t="shared" si="269"/>
        <v>5617968.2195000006</v>
      </c>
      <c r="BN146" s="187">
        <f t="shared" si="269"/>
        <v>35745558.997500002</v>
      </c>
      <c r="BO146" s="187">
        <f t="shared" si="269"/>
        <v>15163790.914999999</v>
      </c>
      <c r="BP146" s="187">
        <f t="shared" ref="BP146:EA146" si="270">IF(BP144&gt;BP142,BP144,BP144+(BP145*$B$6))</f>
        <v>3374290.4759999998</v>
      </c>
      <c r="BQ146" s="187">
        <f t="shared" si="270"/>
        <v>74186900.745999992</v>
      </c>
      <c r="BR146" s="187">
        <f t="shared" si="270"/>
        <v>53099251.288500004</v>
      </c>
      <c r="BS146" s="187">
        <f t="shared" si="270"/>
        <v>15039024.501500001</v>
      </c>
      <c r="BT146" s="187">
        <f t="shared" si="270"/>
        <v>5848382.7520000003</v>
      </c>
      <c r="BU146" s="187">
        <f t="shared" si="270"/>
        <v>6167804.8365000002</v>
      </c>
      <c r="BV146" s="187">
        <f t="shared" si="270"/>
        <v>15406304.9245</v>
      </c>
      <c r="BW146" s="187">
        <f t="shared" si="270"/>
        <v>24653579.338</v>
      </c>
      <c r="BX146" s="187">
        <f t="shared" si="270"/>
        <v>1747493.26</v>
      </c>
      <c r="BY146" s="187">
        <f t="shared" si="270"/>
        <v>6390389.7115000002</v>
      </c>
      <c r="BZ146" s="187">
        <f t="shared" si="270"/>
        <v>4139198.4134999998</v>
      </c>
      <c r="CA146" s="187">
        <f t="shared" si="270"/>
        <v>3163209.2760000001</v>
      </c>
      <c r="CB146" s="187">
        <f t="shared" si="270"/>
        <v>833653126.36650002</v>
      </c>
      <c r="CC146" s="187">
        <f t="shared" si="270"/>
        <v>3645251.1535</v>
      </c>
      <c r="CD146" s="187">
        <f t="shared" si="270"/>
        <v>1258791.0995</v>
      </c>
      <c r="CE146" s="187">
        <f t="shared" si="270"/>
        <v>3222185.2225000001</v>
      </c>
      <c r="CF146" s="187">
        <f t="shared" si="270"/>
        <v>2414940.5219999999</v>
      </c>
      <c r="CG146" s="187">
        <f t="shared" si="270"/>
        <v>3738676.077</v>
      </c>
      <c r="CH146" s="187">
        <f t="shared" si="270"/>
        <v>2284108.554</v>
      </c>
      <c r="CI146" s="187">
        <f t="shared" si="270"/>
        <v>8892753.6539999992</v>
      </c>
      <c r="CJ146" s="187">
        <f t="shared" si="270"/>
        <v>11725516.5615</v>
      </c>
      <c r="CK146" s="187">
        <f t="shared" si="270"/>
        <v>57731063.055</v>
      </c>
      <c r="CL146" s="187">
        <f t="shared" si="270"/>
        <v>15658317.144499999</v>
      </c>
      <c r="CM146" s="187">
        <f t="shared" si="270"/>
        <v>9538400.9210000001</v>
      </c>
      <c r="CN146" s="187">
        <f t="shared" si="270"/>
        <v>348132936.61900002</v>
      </c>
      <c r="CO146" s="187">
        <f t="shared" si="270"/>
        <v>159225182.5625</v>
      </c>
      <c r="CP146" s="187">
        <f t="shared" si="270"/>
        <v>12273532.325499998</v>
      </c>
      <c r="CQ146" s="187">
        <f t="shared" si="270"/>
        <v>10427351.989</v>
      </c>
      <c r="CR146" s="187">
        <f t="shared" si="270"/>
        <v>3940535.2949999999</v>
      </c>
      <c r="CS146" s="187">
        <f t="shared" si="270"/>
        <v>4509317.0919999992</v>
      </c>
      <c r="CT146" s="187">
        <f t="shared" si="270"/>
        <v>2611047.9515</v>
      </c>
      <c r="CU146" s="187">
        <f t="shared" si="270"/>
        <v>5599387.0345000001</v>
      </c>
      <c r="CV146" s="187">
        <f t="shared" si="270"/>
        <v>1227614.3935</v>
      </c>
      <c r="CW146" s="187">
        <f t="shared" si="270"/>
        <v>3853883.1814999999</v>
      </c>
      <c r="CX146" s="187">
        <f t="shared" si="270"/>
        <v>6307064.4479999999</v>
      </c>
      <c r="CY146" s="187">
        <f t="shared" si="270"/>
        <v>1293992.7920000001</v>
      </c>
      <c r="CZ146" s="187">
        <f t="shared" si="270"/>
        <v>21237397.3145</v>
      </c>
      <c r="DA146" s="187">
        <f t="shared" si="270"/>
        <v>3787868.9130000002</v>
      </c>
      <c r="DB146" s="187">
        <f t="shared" si="270"/>
        <v>4922881.7845000001</v>
      </c>
      <c r="DC146" s="187">
        <f t="shared" si="270"/>
        <v>3700914.3590000002</v>
      </c>
      <c r="DD146" s="187">
        <f t="shared" si="270"/>
        <v>3606759.7689999999</v>
      </c>
      <c r="DE146" s="187">
        <f t="shared" si="270"/>
        <v>4664669.0504999999</v>
      </c>
      <c r="DF146" s="187">
        <f t="shared" si="270"/>
        <v>230057582.16550002</v>
      </c>
      <c r="DG146" s="187">
        <f t="shared" si="270"/>
        <v>2245170.2094999999</v>
      </c>
      <c r="DH146" s="187">
        <f t="shared" si="270"/>
        <v>21129919.309500001</v>
      </c>
      <c r="DI146" s="187">
        <f t="shared" si="270"/>
        <v>28542301.568999998</v>
      </c>
      <c r="DJ146" s="187">
        <f t="shared" si="270"/>
        <v>8361117.5200000005</v>
      </c>
      <c r="DK146" s="187">
        <f t="shared" si="270"/>
        <v>6478268.9845000003</v>
      </c>
      <c r="DL146" s="187">
        <f t="shared" si="270"/>
        <v>67847459.401999995</v>
      </c>
      <c r="DM146" s="187">
        <f t="shared" si="270"/>
        <v>4485116.3815000001</v>
      </c>
      <c r="DN146" s="187">
        <f t="shared" si="270"/>
        <v>16330172.624500001</v>
      </c>
      <c r="DO146" s="187">
        <f t="shared" si="270"/>
        <v>39338943.888499998</v>
      </c>
      <c r="DP146" s="187">
        <f t="shared" si="270"/>
        <v>3903267.1009999998</v>
      </c>
      <c r="DQ146" s="187">
        <f t="shared" si="270"/>
        <v>11482284.852</v>
      </c>
      <c r="DR146" s="187">
        <f t="shared" si="270"/>
        <v>16311885.359999999</v>
      </c>
      <c r="DS146" s="187">
        <f t="shared" si="270"/>
        <v>8322573.9105000002</v>
      </c>
      <c r="DT146" s="187">
        <f t="shared" si="270"/>
        <v>3749928.7064999999</v>
      </c>
      <c r="DU146" s="187">
        <f t="shared" si="270"/>
        <v>5395850.8619999997</v>
      </c>
      <c r="DV146" s="187">
        <f t="shared" si="270"/>
        <v>3874077.6475</v>
      </c>
      <c r="DW146" s="187">
        <f t="shared" si="270"/>
        <v>4786522.3374999994</v>
      </c>
      <c r="DX146" s="187">
        <f t="shared" si="270"/>
        <v>3815527.3004999999</v>
      </c>
      <c r="DY146" s="187">
        <f t="shared" si="270"/>
        <v>5145943.7184999995</v>
      </c>
      <c r="DZ146" s="187">
        <f t="shared" si="270"/>
        <v>9294954.5050000008</v>
      </c>
      <c r="EA146" s="187">
        <f t="shared" si="270"/>
        <v>7467213.0120000001</v>
      </c>
      <c r="EB146" s="187">
        <f t="shared" ref="EB146:FX146" si="271">IF(EB144&gt;EB142,EB144,EB144+(EB145*$B$6))</f>
        <v>7192096.0245000003</v>
      </c>
      <c r="EC146" s="187">
        <f t="shared" si="271"/>
        <v>4421929.4214999992</v>
      </c>
      <c r="ED146" s="187">
        <f t="shared" si="271"/>
        <v>23689244.559999999</v>
      </c>
      <c r="EE146" s="187">
        <f t="shared" si="271"/>
        <v>3753665.2550000004</v>
      </c>
      <c r="EF146" s="187">
        <f t="shared" si="271"/>
        <v>16576976.3355</v>
      </c>
      <c r="EG146" s="187">
        <f t="shared" si="271"/>
        <v>4272588.2215</v>
      </c>
      <c r="EH146" s="187">
        <f t="shared" si="271"/>
        <v>4185390.818</v>
      </c>
      <c r="EI146" s="187">
        <f t="shared" si="271"/>
        <v>163512230.92950001</v>
      </c>
      <c r="EJ146" s="187">
        <f t="shared" si="271"/>
        <v>113653398.22999999</v>
      </c>
      <c r="EK146" s="187">
        <f t="shared" si="271"/>
        <v>8598773.1469999999</v>
      </c>
      <c r="EL146" s="187">
        <f t="shared" si="271"/>
        <v>6056194.3025000002</v>
      </c>
      <c r="EM146" s="187">
        <f t="shared" si="271"/>
        <v>5594227.1255000001</v>
      </c>
      <c r="EN146" s="187">
        <f t="shared" si="271"/>
        <v>12177586.8805</v>
      </c>
      <c r="EO146" s="187">
        <f t="shared" si="271"/>
        <v>4799141.8195000002</v>
      </c>
      <c r="EP146" s="187">
        <f t="shared" si="271"/>
        <v>6337242.9914999995</v>
      </c>
      <c r="EQ146" s="187">
        <f t="shared" si="271"/>
        <v>31163752.149999999</v>
      </c>
      <c r="ER146" s="187">
        <f t="shared" si="271"/>
        <v>5220440.7644999996</v>
      </c>
      <c r="ES146" s="187">
        <f t="shared" si="271"/>
        <v>3403118.3939999999</v>
      </c>
      <c r="ET146" s="187">
        <f t="shared" si="271"/>
        <v>4358136.7494999999</v>
      </c>
      <c r="EU146" s="187">
        <f t="shared" si="271"/>
        <v>8201587.5644999994</v>
      </c>
      <c r="EV146" s="187">
        <f t="shared" si="271"/>
        <v>1902380.3930000002</v>
      </c>
      <c r="EW146" s="187">
        <f t="shared" si="271"/>
        <v>13309322.109999999</v>
      </c>
      <c r="EX146" s="187">
        <f t="shared" si="271"/>
        <v>3805304.7845000001</v>
      </c>
      <c r="EY146" s="187">
        <f t="shared" si="271"/>
        <v>8090226.3775000004</v>
      </c>
      <c r="EZ146" s="187">
        <f t="shared" si="271"/>
        <v>2843721.3509999998</v>
      </c>
      <c r="FA146" s="187">
        <f t="shared" si="271"/>
        <v>42820303.765000001</v>
      </c>
      <c r="FB146" s="187">
        <f t="shared" si="271"/>
        <v>4884803.9035</v>
      </c>
      <c r="FC146" s="187">
        <f t="shared" si="271"/>
        <v>21318808.552500002</v>
      </c>
      <c r="FD146" s="187">
        <f t="shared" si="271"/>
        <v>5894100.7965000002</v>
      </c>
      <c r="FE146" s="187">
        <f t="shared" si="271"/>
        <v>1973600.4594999999</v>
      </c>
      <c r="FF146" s="187">
        <f t="shared" si="271"/>
        <v>3722187.2760000001</v>
      </c>
      <c r="FG146" s="187">
        <f t="shared" si="271"/>
        <v>2741113.574</v>
      </c>
      <c r="FH146" s="187">
        <f t="shared" si="271"/>
        <v>1735535.4975000001</v>
      </c>
      <c r="FI146" s="187">
        <f t="shared" si="271"/>
        <v>21080079.802000001</v>
      </c>
      <c r="FJ146" s="187">
        <f t="shared" si="271"/>
        <v>23028042.299999997</v>
      </c>
      <c r="FK146" s="187">
        <f t="shared" si="271"/>
        <v>30258313.630000003</v>
      </c>
      <c r="FL146" s="187">
        <f t="shared" si="271"/>
        <v>94310893.132499993</v>
      </c>
      <c r="FM146" s="187">
        <f t="shared" si="271"/>
        <v>45024271.3235</v>
      </c>
      <c r="FN146" s="187">
        <f t="shared" si="271"/>
        <v>266411401.65599999</v>
      </c>
      <c r="FO146" s="187">
        <f t="shared" si="271"/>
        <v>13846353.949999999</v>
      </c>
      <c r="FP146" s="187">
        <f t="shared" si="271"/>
        <v>28138920.386999998</v>
      </c>
      <c r="FQ146" s="187">
        <f t="shared" si="271"/>
        <v>12333404.3455</v>
      </c>
      <c r="FR146" s="187">
        <f t="shared" si="271"/>
        <v>3409546.327</v>
      </c>
      <c r="FS146" s="187">
        <f t="shared" si="271"/>
        <v>3413079.2510000002</v>
      </c>
      <c r="FT146" s="187">
        <f t="shared" si="271"/>
        <v>1506104.6105</v>
      </c>
      <c r="FU146" s="187">
        <f t="shared" si="271"/>
        <v>10797281.807499999</v>
      </c>
      <c r="FV146" s="187">
        <f t="shared" si="271"/>
        <v>9323940.4289999995</v>
      </c>
      <c r="FW146" s="187">
        <f t="shared" si="271"/>
        <v>3222659.7630000003</v>
      </c>
      <c r="FX146" s="187">
        <f t="shared" si="271"/>
        <v>1701192.38</v>
      </c>
      <c r="FY146" s="186"/>
      <c r="FZ146" s="188">
        <f t="shared" si="264"/>
        <v>10022300708.343494</v>
      </c>
      <c r="GA146" s="62">
        <v>10022300708.343494</v>
      </c>
      <c r="GB146" s="2">
        <f t="shared" si="265"/>
        <v>0</v>
      </c>
      <c r="GC146" s="186"/>
      <c r="GD146" s="186"/>
      <c r="GE146" s="186"/>
      <c r="GF146" s="186"/>
      <c r="GG146" s="30"/>
      <c r="GH146" s="195"/>
      <c r="GI146" s="176"/>
      <c r="GJ146" s="176"/>
      <c r="GK146" s="176"/>
      <c r="GL146" s="176"/>
      <c r="GM146" s="176"/>
      <c r="GN146" s="177"/>
      <c r="GO146" s="177"/>
    </row>
    <row r="147" spans="1:197" s="105" customFormat="1" x14ac:dyDescent="0.35">
      <c r="A147" s="170" t="s">
        <v>1134</v>
      </c>
      <c r="B147" s="147" t="s">
        <v>1137</v>
      </c>
      <c r="C147" s="187">
        <f>MAX(C143,C146)</f>
        <v>80664357.904500008</v>
      </c>
      <c r="D147" s="187">
        <f t="shared" ref="D147:BO147" si="272">MAX(D143,D146)</f>
        <v>449984882.81650001</v>
      </c>
      <c r="E147" s="187">
        <f t="shared" si="272"/>
        <v>72740701.847500011</v>
      </c>
      <c r="F147" s="187">
        <f t="shared" si="272"/>
        <v>281847554.78650004</v>
      </c>
      <c r="G147" s="187">
        <f t="shared" si="272"/>
        <v>22751701.445</v>
      </c>
      <c r="H147" s="187">
        <f t="shared" si="272"/>
        <v>13756965.452</v>
      </c>
      <c r="I147" s="187">
        <f t="shared" si="272"/>
        <v>99860122.769999996</v>
      </c>
      <c r="J147" s="187">
        <f t="shared" si="272"/>
        <v>24863991.043000001</v>
      </c>
      <c r="K147" s="187">
        <f t="shared" si="272"/>
        <v>4375286.1875</v>
      </c>
      <c r="L147" s="187">
        <f t="shared" si="272"/>
        <v>26515866.824000001</v>
      </c>
      <c r="M147" s="187">
        <f t="shared" si="272"/>
        <v>13714030.26</v>
      </c>
      <c r="N147" s="187">
        <f t="shared" si="272"/>
        <v>594491792.97099996</v>
      </c>
      <c r="O147" s="187">
        <f t="shared" si="272"/>
        <v>144610359.176</v>
      </c>
      <c r="P147" s="187">
        <f t="shared" si="272"/>
        <v>5346390.8454999998</v>
      </c>
      <c r="Q147" s="187">
        <f t="shared" si="272"/>
        <v>502260391.31600004</v>
      </c>
      <c r="R147" s="187">
        <f t="shared" si="272"/>
        <v>80788178.899499997</v>
      </c>
      <c r="S147" s="187">
        <f t="shared" si="272"/>
        <v>19638317.813999999</v>
      </c>
      <c r="T147" s="187">
        <f t="shared" si="272"/>
        <v>3366043.8955000001</v>
      </c>
      <c r="U147" s="187">
        <f t="shared" si="272"/>
        <v>1434339.3499999999</v>
      </c>
      <c r="V147" s="187">
        <f t="shared" si="272"/>
        <v>4403278.9739999995</v>
      </c>
      <c r="W147" s="187">
        <f t="shared" si="272"/>
        <v>2801531.69</v>
      </c>
      <c r="X147" s="187">
        <f t="shared" si="272"/>
        <v>1302093.5415000001</v>
      </c>
      <c r="Y147" s="187">
        <f t="shared" si="272"/>
        <v>11504261.766000001</v>
      </c>
      <c r="Z147" s="187">
        <f t="shared" si="272"/>
        <v>3953099.227</v>
      </c>
      <c r="AA147" s="187">
        <f t="shared" si="272"/>
        <v>353741591.29400003</v>
      </c>
      <c r="AB147" s="187">
        <f t="shared" si="272"/>
        <v>313639400.38749999</v>
      </c>
      <c r="AC147" s="187">
        <f t="shared" si="272"/>
        <v>11439265.5165</v>
      </c>
      <c r="AD147" s="187">
        <f t="shared" si="272"/>
        <v>17026768.5255</v>
      </c>
      <c r="AE147" s="187">
        <f t="shared" si="272"/>
        <v>2265417.2824999997</v>
      </c>
      <c r="AF147" s="187">
        <f t="shared" si="272"/>
        <v>3457183.4355000001</v>
      </c>
      <c r="AG147" s="187">
        <f t="shared" si="272"/>
        <v>8181305.7600000007</v>
      </c>
      <c r="AH147" s="187">
        <f t="shared" si="272"/>
        <v>12000672.658499999</v>
      </c>
      <c r="AI147" s="187">
        <f t="shared" si="272"/>
        <v>5586807.4819999998</v>
      </c>
      <c r="AJ147" s="187">
        <f t="shared" si="272"/>
        <v>3762127.122</v>
      </c>
      <c r="AK147" s="187">
        <f t="shared" si="272"/>
        <v>3506148.1314999997</v>
      </c>
      <c r="AL147" s="187">
        <f t="shared" si="272"/>
        <v>4824354.0564999999</v>
      </c>
      <c r="AM147" s="187">
        <f t="shared" si="272"/>
        <v>5334147.5630000001</v>
      </c>
      <c r="AN147" s="187">
        <f t="shared" si="272"/>
        <v>4873041.3844999997</v>
      </c>
      <c r="AO147" s="187">
        <f t="shared" si="272"/>
        <v>51205864.93</v>
      </c>
      <c r="AP147" s="187">
        <f t="shared" si="272"/>
        <v>1029428090.6135</v>
      </c>
      <c r="AQ147" s="187">
        <f t="shared" si="272"/>
        <v>4557735.2030000007</v>
      </c>
      <c r="AR147" s="187">
        <f t="shared" si="272"/>
        <v>695903560.64950001</v>
      </c>
      <c r="AS147" s="187">
        <f t="shared" si="272"/>
        <v>80424069.552000001</v>
      </c>
      <c r="AT147" s="187">
        <f t="shared" si="272"/>
        <v>28193005.987500001</v>
      </c>
      <c r="AU147" s="187">
        <f t="shared" si="272"/>
        <v>4714653.9550000001</v>
      </c>
      <c r="AV147" s="187">
        <f t="shared" si="272"/>
        <v>5195250.0049999999</v>
      </c>
      <c r="AW147" s="187">
        <f t="shared" si="272"/>
        <v>4534026.8075000001</v>
      </c>
      <c r="AX147" s="187">
        <f t="shared" si="272"/>
        <v>2070363.0055</v>
      </c>
      <c r="AY147" s="187">
        <f t="shared" si="272"/>
        <v>6099681.4729999993</v>
      </c>
      <c r="AZ147" s="187">
        <f t="shared" si="272"/>
        <v>143724287.61849999</v>
      </c>
      <c r="BA147" s="187">
        <f t="shared" si="272"/>
        <v>101746842.89650001</v>
      </c>
      <c r="BB147" s="187">
        <f t="shared" si="272"/>
        <v>84719634.674999997</v>
      </c>
      <c r="BC147" s="187">
        <f t="shared" si="272"/>
        <v>285063912.04949999</v>
      </c>
      <c r="BD147" s="187">
        <f t="shared" si="272"/>
        <v>40398245.287500001</v>
      </c>
      <c r="BE147" s="187">
        <f t="shared" si="272"/>
        <v>14452481.43</v>
      </c>
      <c r="BF147" s="187">
        <f t="shared" si="272"/>
        <v>282662838.52149999</v>
      </c>
      <c r="BG147" s="187">
        <f t="shared" si="272"/>
        <v>12272965.565499999</v>
      </c>
      <c r="BH147" s="187">
        <f t="shared" si="272"/>
        <v>7796046.0264999997</v>
      </c>
      <c r="BI147" s="187">
        <f t="shared" si="272"/>
        <v>4731197.7510000002</v>
      </c>
      <c r="BJ147" s="187">
        <f t="shared" si="272"/>
        <v>69973974.23650001</v>
      </c>
      <c r="BK147" s="187">
        <f t="shared" si="272"/>
        <v>393118667.88249999</v>
      </c>
      <c r="BL147" s="187">
        <f t="shared" si="272"/>
        <v>2216243.83</v>
      </c>
      <c r="BM147" s="187">
        <f t="shared" si="272"/>
        <v>5617968.2195000006</v>
      </c>
      <c r="BN147" s="187">
        <f t="shared" si="272"/>
        <v>35745558.997500002</v>
      </c>
      <c r="BO147" s="187">
        <f t="shared" si="272"/>
        <v>15163790.914999999</v>
      </c>
      <c r="BP147" s="187">
        <f t="shared" ref="BP147:EA147" si="273">MAX(BP143,BP146)</f>
        <v>3397952.4</v>
      </c>
      <c r="BQ147" s="187">
        <f t="shared" si="273"/>
        <v>74186900.745999992</v>
      </c>
      <c r="BR147" s="187">
        <f t="shared" si="273"/>
        <v>53099251.288500004</v>
      </c>
      <c r="BS147" s="187">
        <f t="shared" si="273"/>
        <v>15039024.501500001</v>
      </c>
      <c r="BT147" s="187">
        <f t="shared" si="273"/>
        <v>5848382.7520000003</v>
      </c>
      <c r="BU147" s="187">
        <f t="shared" si="273"/>
        <v>6167804.8365000002</v>
      </c>
      <c r="BV147" s="187">
        <f t="shared" si="273"/>
        <v>15406304.9245</v>
      </c>
      <c r="BW147" s="187">
        <f t="shared" si="273"/>
        <v>24653579.338</v>
      </c>
      <c r="BX147" s="187">
        <f t="shared" si="273"/>
        <v>1781744.71</v>
      </c>
      <c r="BY147" s="187">
        <f t="shared" si="273"/>
        <v>6429493.0899999999</v>
      </c>
      <c r="BZ147" s="187">
        <f t="shared" si="273"/>
        <v>4139198.4134999998</v>
      </c>
      <c r="CA147" s="187">
        <f t="shared" si="273"/>
        <v>3163209.2760000001</v>
      </c>
      <c r="CB147" s="187">
        <f t="shared" si="273"/>
        <v>833653126.36650002</v>
      </c>
      <c r="CC147" s="187">
        <f t="shared" si="273"/>
        <v>3645251.1535</v>
      </c>
      <c r="CD147" s="187">
        <f t="shared" si="273"/>
        <v>2835204.01</v>
      </c>
      <c r="CE147" s="187">
        <f t="shared" si="273"/>
        <v>3222185.2225000001</v>
      </c>
      <c r="CF147" s="187">
        <f t="shared" si="273"/>
        <v>2467533.2999999998</v>
      </c>
      <c r="CG147" s="187">
        <f t="shared" si="273"/>
        <v>3738676.077</v>
      </c>
      <c r="CH147" s="187">
        <f t="shared" si="273"/>
        <v>2284108.554</v>
      </c>
      <c r="CI147" s="187">
        <f t="shared" si="273"/>
        <v>8892753.6539999992</v>
      </c>
      <c r="CJ147" s="187">
        <f t="shared" si="273"/>
        <v>11725516.5615</v>
      </c>
      <c r="CK147" s="187">
        <f t="shared" si="273"/>
        <v>57731063.055</v>
      </c>
      <c r="CL147" s="187">
        <f t="shared" si="273"/>
        <v>15658317.144499999</v>
      </c>
      <c r="CM147" s="187">
        <f t="shared" si="273"/>
        <v>9538400.9210000001</v>
      </c>
      <c r="CN147" s="187">
        <f t="shared" si="273"/>
        <v>356274942.75</v>
      </c>
      <c r="CO147" s="187">
        <f t="shared" si="273"/>
        <v>159225182.5625</v>
      </c>
      <c r="CP147" s="187">
        <f t="shared" si="273"/>
        <v>12273532.325499998</v>
      </c>
      <c r="CQ147" s="187">
        <f t="shared" si="273"/>
        <v>10427351.989</v>
      </c>
      <c r="CR147" s="187">
        <f t="shared" si="273"/>
        <v>3953168.6</v>
      </c>
      <c r="CS147" s="187">
        <f t="shared" si="273"/>
        <v>4573177.63</v>
      </c>
      <c r="CT147" s="187">
        <f t="shared" si="273"/>
        <v>2611047.9515</v>
      </c>
      <c r="CU147" s="187">
        <f t="shared" si="273"/>
        <v>5599387.0345000001</v>
      </c>
      <c r="CV147" s="187">
        <f t="shared" si="273"/>
        <v>1227614.3935</v>
      </c>
      <c r="CW147" s="187">
        <f t="shared" si="273"/>
        <v>3853883.1814999999</v>
      </c>
      <c r="CX147" s="187">
        <f t="shared" si="273"/>
        <v>6307064.4479999999</v>
      </c>
      <c r="CY147" s="187">
        <f t="shared" si="273"/>
        <v>1293992.7920000001</v>
      </c>
      <c r="CZ147" s="187">
        <f t="shared" si="273"/>
        <v>21237397.3145</v>
      </c>
      <c r="DA147" s="187">
        <f t="shared" si="273"/>
        <v>3787868.9130000002</v>
      </c>
      <c r="DB147" s="187">
        <f t="shared" si="273"/>
        <v>4922881.7845000001</v>
      </c>
      <c r="DC147" s="187">
        <f t="shared" si="273"/>
        <v>3700914.3590000002</v>
      </c>
      <c r="DD147" s="187">
        <f t="shared" si="273"/>
        <v>3606759.7689999999</v>
      </c>
      <c r="DE147" s="187">
        <f t="shared" si="273"/>
        <v>4664669.0504999999</v>
      </c>
      <c r="DF147" s="187">
        <f t="shared" si="273"/>
        <v>230057582.16550002</v>
      </c>
      <c r="DG147" s="187">
        <f t="shared" si="273"/>
        <v>2245170.2094999999</v>
      </c>
      <c r="DH147" s="187">
        <f t="shared" si="273"/>
        <v>21129919.309500001</v>
      </c>
      <c r="DI147" s="187">
        <f t="shared" si="273"/>
        <v>28542301.568999998</v>
      </c>
      <c r="DJ147" s="187">
        <f t="shared" si="273"/>
        <v>8361117.5200000005</v>
      </c>
      <c r="DK147" s="187">
        <f t="shared" si="273"/>
        <v>6478268.9845000003</v>
      </c>
      <c r="DL147" s="187">
        <f t="shared" si="273"/>
        <v>67847459.401999995</v>
      </c>
      <c r="DM147" s="187">
        <f t="shared" si="273"/>
        <v>4485116.3815000001</v>
      </c>
      <c r="DN147" s="187">
        <f t="shared" si="273"/>
        <v>16330172.624500001</v>
      </c>
      <c r="DO147" s="187">
        <f t="shared" si="273"/>
        <v>39338943.888499998</v>
      </c>
      <c r="DP147" s="187">
        <f t="shared" si="273"/>
        <v>3903267.1009999998</v>
      </c>
      <c r="DQ147" s="187">
        <f t="shared" si="273"/>
        <v>11482284.852</v>
      </c>
      <c r="DR147" s="187">
        <f t="shared" si="273"/>
        <v>16311885.359999999</v>
      </c>
      <c r="DS147" s="187">
        <f t="shared" si="273"/>
        <v>8410095.3399999999</v>
      </c>
      <c r="DT147" s="187">
        <f t="shared" si="273"/>
        <v>3749928.7064999999</v>
      </c>
      <c r="DU147" s="187">
        <f t="shared" si="273"/>
        <v>5395850.8619999997</v>
      </c>
      <c r="DV147" s="187">
        <f t="shared" si="273"/>
        <v>3874077.6475</v>
      </c>
      <c r="DW147" s="187">
        <f t="shared" si="273"/>
        <v>4786522.3374999994</v>
      </c>
      <c r="DX147" s="187">
        <f t="shared" si="273"/>
        <v>3815527.3004999999</v>
      </c>
      <c r="DY147" s="187">
        <f t="shared" si="273"/>
        <v>5145943.7184999995</v>
      </c>
      <c r="DZ147" s="187">
        <f t="shared" si="273"/>
        <v>9294954.5050000008</v>
      </c>
      <c r="EA147" s="187">
        <f t="shared" si="273"/>
        <v>7467213.0120000001</v>
      </c>
      <c r="EB147" s="187">
        <f t="shared" ref="EB147:FX147" si="274">MAX(EB143,EB146)</f>
        <v>7192096.0245000003</v>
      </c>
      <c r="EC147" s="187">
        <f t="shared" si="274"/>
        <v>4421929.4214999992</v>
      </c>
      <c r="ED147" s="187">
        <f t="shared" si="274"/>
        <v>23689244.559999999</v>
      </c>
      <c r="EE147" s="187">
        <f t="shared" si="274"/>
        <v>3753665.2550000004</v>
      </c>
      <c r="EF147" s="187">
        <f t="shared" si="274"/>
        <v>16576976.3355</v>
      </c>
      <c r="EG147" s="187">
        <f t="shared" si="274"/>
        <v>4272588.2215</v>
      </c>
      <c r="EH147" s="187">
        <f t="shared" si="274"/>
        <v>4185390.818</v>
      </c>
      <c r="EI147" s="187">
        <f t="shared" si="274"/>
        <v>163687034.40000001</v>
      </c>
      <c r="EJ147" s="187">
        <f t="shared" si="274"/>
        <v>113653398.22999999</v>
      </c>
      <c r="EK147" s="187">
        <f t="shared" si="274"/>
        <v>8598773.1469999999</v>
      </c>
      <c r="EL147" s="187">
        <f t="shared" si="274"/>
        <v>6056194.3025000002</v>
      </c>
      <c r="EM147" s="187">
        <f t="shared" si="274"/>
        <v>5594227.1255000001</v>
      </c>
      <c r="EN147" s="187">
        <f t="shared" si="274"/>
        <v>12177586.8805</v>
      </c>
      <c r="EO147" s="187">
        <f t="shared" si="274"/>
        <v>4799141.8195000002</v>
      </c>
      <c r="EP147" s="187">
        <f t="shared" si="274"/>
        <v>6337242.9914999995</v>
      </c>
      <c r="EQ147" s="187">
        <f t="shared" si="274"/>
        <v>31163752.149999999</v>
      </c>
      <c r="ER147" s="187">
        <f t="shared" si="274"/>
        <v>5220440.7644999996</v>
      </c>
      <c r="ES147" s="187">
        <f t="shared" si="274"/>
        <v>3403118.3939999999</v>
      </c>
      <c r="ET147" s="187">
        <f t="shared" si="274"/>
        <v>4358136.7494999999</v>
      </c>
      <c r="EU147" s="187">
        <f t="shared" si="274"/>
        <v>8201587.5644999994</v>
      </c>
      <c r="EV147" s="187">
        <f t="shared" si="274"/>
        <v>1902380.3930000002</v>
      </c>
      <c r="EW147" s="187">
        <f t="shared" si="274"/>
        <v>13370071.560000001</v>
      </c>
      <c r="EX147" s="187">
        <f t="shared" si="274"/>
        <v>3805304.7845000001</v>
      </c>
      <c r="EY147" s="187">
        <f t="shared" si="274"/>
        <v>8090226.3775000004</v>
      </c>
      <c r="EZ147" s="187">
        <f t="shared" si="274"/>
        <v>2843721.3509999998</v>
      </c>
      <c r="FA147" s="187">
        <f t="shared" si="274"/>
        <v>42820303.765000001</v>
      </c>
      <c r="FB147" s="187">
        <f t="shared" si="274"/>
        <v>4884803.9035</v>
      </c>
      <c r="FC147" s="187">
        <f t="shared" si="274"/>
        <v>21970505.670000002</v>
      </c>
      <c r="FD147" s="187">
        <f t="shared" si="274"/>
        <v>5894100.7965000002</v>
      </c>
      <c r="FE147" s="187">
        <f t="shared" si="274"/>
        <v>1991377.31</v>
      </c>
      <c r="FF147" s="187">
        <f t="shared" si="274"/>
        <v>3722187.2760000001</v>
      </c>
      <c r="FG147" s="187">
        <f t="shared" si="274"/>
        <v>2767543.75</v>
      </c>
      <c r="FH147" s="187">
        <f t="shared" si="274"/>
        <v>1735535.4975000001</v>
      </c>
      <c r="FI147" s="187">
        <f t="shared" si="274"/>
        <v>21080079.802000001</v>
      </c>
      <c r="FJ147" s="187">
        <f t="shared" si="274"/>
        <v>23028042.299999997</v>
      </c>
      <c r="FK147" s="187">
        <f t="shared" si="274"/>
        <v>30258313.630000003</v>
      </c>
      <c r="FL147" s="187">
        <f t="shared" si="274"/>
        <v>94310893.132499993</v>
      </c>
      <c r="FM147" s="187">
        <f t="shared" si="274"/>
        <v>45024271.3235</v>
      </c>
      <c r="FN147" s="187">
        <f t="shared" si="274"/>
        <v>266411401.65599999</v>
      </c>
      <c r="FO147" s="187">
        <f t="shared" si="274"/>
        <v>13846353.949999999</v>
      </c>
      <c r="FP147" s="187">
        <f t="shared" si="274"/>
        <v>28138920.386999998</v>
      </c>
      <c r="FQ147" s="187">
        <f t="shared" si="274"/>
        <v>12333404.3455</v>
      </c>
      <c r="FR147" s="187">
        <f t="shared" si="274"/>
        <v>3409546.327</v>
      </c>
      <c r="FS147" s="187">
        <f t="shared" si="274"/>
        <v>3425421.11</v>
      </c>
      <c r="FT147" s="187">
        <f t="shared" si="274"/>
        <v>1506104.6105</v>
      </c>
      <c r="FU147" s="187">
        <f t="shared" si="274"/>
        <v>10797281.807499999</v>
      </c>
      <c r="FV147" s="187">
        <f t="shared" si="274"/>
        <v>9323940.4289999995</v>
      </c>
      <c r="FW147" s="187">
        <f t="shared" si="274"/>
        <v>3290841.9</v>
      </c>
      <c r="FX147" s="187">
        <f t="shared" si="274"/>
        <v>1701192.38</v>
      </c>
      <c r="FY147" s="186"/>
      <c r="FZ147" s="188">
        <f t="shared" si="264"/>
        <v>10036070748.107494</v>
      </c>
      <c r="GA147" s="62">
        <v>10036070748.107494</v>
      </c>
      <c r="GB147" s="2">
        <f t="shared" si="265"/>
        <v>0</v>
      </c>
      <c r="GC147" s="186"/>
      <c r="GD147" s="186"/>
      <c r="GE147" s="186"/>
      <c r="GF147" s="186"/>
      <c r="GG147" s="30"/>
      <c r="GH147" s="195"/>
      <c r="GI147" s="176"/>
      <c r="GJ147" s="176"/>
      <c r="GK147" s="176"/>
      <c r="GL147" s="176"/>
      <c r="GM147" s="176"/>
      <c r="GN147" s="177"/>
      <c r="GO147" s="177"/>
    </row>
    <row r="148" spans="1:197" s="105" customFormat="1" x14ac:dyDescent="0.35">
      <c r="A148" s="170"/>
      <c r="B148" s="147"/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87"/>
      <c r="DX148" s="187"/>
      <c r="DY148" s="187"/>
      <c r="DZ148" s="187"/>
      <c r="EA148" s="187"/>
      <c r="EB148" s="187"/>
      <c r="EC148" s="187"/>
      <c r="ED148" s="187"/>
      <c r="EE148" s="187"/>
      <c r="EF148" s="187"/>
      <c r="EG148" s="187"/>
      <c r="EH148" s="187"/>
      <c r="EI148" s="187"/>
      <c r="EJ148" s="187"/>
      <c r="EK148" s="187"/>
      <c r="EL148" s="187"/>
      <c r="EM148" s="187"/>
      <c r="EN148" s="187"/>
      <c r="EO148" s="187"/>
      <c r="EP148" s="187"/>
      <c r="EQ148" s="187"/>
      <c r="ER148" s="187"/>
      <c r="ES148" s="187"/>
      <c r="ET148" s="187"/>
      <c r="EU148" s="187"/>
      <c r="EV148" s="187"/>
      <c r="EW148" s="187"/>
      <c r="EX148" s="187"/>
      <c r="EY148" s="187"/>
      <c r="EZ148" s="187"/>
      <c r="FA148" s="187"/>
      <c r="FB148" s="187"/>
      <c r="FC148" s="187"/>
      <c r="FD148" s="187"/>
      <c r="FE148" s="187"/>
      <c r="FF148" s="187"/>
      <c r="FG148" s="187"/>
      <c r="FH148" s="187"/>
      <c r="FI148" s="187"/>
      <c r="FJ148" s="187"/>
      <c r="FK148" s="187"/>
      <c r="FL148" s="187"/>
      <c r="FM148" s="187"/>
      <c r="FN148" s="187"/>
      <c r="FO148" s="187"/>
      <c r="FP148" s="187"/>
      <c r="FQ148" s="187"/>
      <c r="FR148" s="187"/>
      <c r="FS148" s="187"/>
      <c r="FT148" s="187"/>
      <c r="FU148" s="187"/>
      <c r="FV148" s="187"/>
      <c r="FW148" s="187"/>
      <c r="FX148" s="187"/>
      <c r="FY148" s="186"/>
      <c r="FZ148" s="2"/>
      <c r="GA148" s="62"/>
      <c r="GB148" s="2"/>
      <c r="GC148" s="186"/>
      <c r="GD148" s="186"/>
      <c r="GE148" s="186"/>
      <c r="GF148" s="186"/>
      <c r="GG148" s="30"/>
      <c r="GH148" s="195"/>
      <c r="GI148" s="176"/>
      <c r="GJ148" s="176"/>
      <c r="GK148" s="176"/>
      <c r="GL148" s="176"/>
      <c r="GM148" s="176"/>
      <c r="GN148" s="177"/>
      <c r="GO148" s="177"/>
    </row>
    <row r="149" spans="1:197" x14ac:dyDescent="0.35">
      <c r="A149" s="112" t="s">
        <v>490</v>
      </c>
      <c r="B149" s="147" t="s">
        <v>558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113"/>
      <c r="GJ149" s="113"/>
      <c r="GK149" s="113"/>
      <c r="GL149" s="113"/>
      <c r="GM149" s="113"/>
    </row>
    <row r="150" spans="1:197" x14ac:dyDescent="0.35">
      <c r="A150" s="112" t="s">
        <v>559</v>
      </c>
      <c r="B150" s="113" t="s">
        <v>1029</v>
      </c>
      <c r="C150" s="34">
        <f t="shared" ref="C150:BN150" si="275">C42</f>
        <v>27</v>
      </c>
      <c r="D150" s="34">
        <f t="shared" si="275"/>
        <v>27</v>
      </c>
      <c r="E150" s="34">
        <f t="shared" si="275"/>
        <v>27</v>
      </c>
      <c r="F150" s="34">
        <f t="shared" si="275"/>
        <v>27</v>
      </c>
      <c r="G150" s="34">
        <f t="shared" si="275"/>
        <v>25.265000000000001</v>
      </c>
      <c r="H150" s="34">
        <f t="shared" si="275"/>
        <v>27</v>
      </c>
      <c r="I150" s="34">
        <f t="shared" si="275"/>
        <v>27</v>
      </c>
      <c r="J150" s="34">
        <f t="shared" si="275"/>
        <v>27</v>
      </c>
      <c r="K150" s="34">
        <f t="shared" si="275"/>
        <v>27</v>
      </c>
      <c r="L150" s="34">
        <f t="shared" si="275"/>
        <v>26.895</v>
      </c>
      <c r="M150" s="34">
        <f t="shared" si="275"/>
        <v>25.946999999999999</v>
      </c>
      <c r="N150" s="34">
        <f t="shared" si="275"/>
        <v>18.756</v>
      </c>
      <c r="O150" s="34">
        <f t="shared" si="275"/>
        <v>27</v>
      </c>
      <c r="P150" s="34">
        <f t="shared" si="275"/>
        <v>27</v>
      </c>
      <c r="Q150" s="34">
        <f t="shared" si="275"/>
        <v>27</v>
      </c>
      <c r="R150" s="34">
        <f t="shared" si="275"/>
        <v>27</v>
      </c>
      <c r="S150" s="34">
        <f t="shared" si="275"/>
        <v>26.013999999999999</v>
      </c>
      <c r="T150" s="34">
        <f t="shared" si="275"/>
        <v>24.300999999999998</v>
      </c>
      <c r="U150" s="34">
        <f t="shared" si="275"/>
        <v>23.800999999999998</v>
      </c>
      <c r="V150" s="34">
        <f t="shared" si="275"/>
        <v>27</v>
      </c>
      <c r="W150" s="34">
        <f t="shared" si="275"/>
        <v>27</v>
      </c>
      <c r="X150" s="34">
        <f t="shared" si="275"/>
        <v>15.755999999999998</v>
      </c>
      <c r="Y150" s="34">
        <f t="shared" si="275"/>
        <v>24.498000000000001</v>
      </c>
      <c r="Z150" s="34">
        <f t="shared" si="275"/>
        <v>23.59</v>
      </c>
      <c r="AA150" s="34">
        <f t="shared" si="275"/>
        <v>27</v>
      </c>
      <c r="AB150" s="34">
        <f t="shared" si="275"/>
        <v>27</v>
      </c>
      <c r="AC150" s="34">
        <f t="shared" si="275"/>
        <v>20.981999999999999</v>
      </c>
      <c r="AD150" s="34">
        <f t="shared" si="275"/>
        <v>19.693000000000001</v>
      </c>
      <c r="AE150" s="34">
        <f t="shared" si="275"/>
        <v>12.814</v>
      </c>
      <c r="AF150" s="34">
        <f t="shared" si="275"/>
        <v>11.673999999999999</v>
      </c>
      <c r="AG150" s="34">
        <f t="shared" si="275"/>
        <v>12.484999999999999</v>
      </c>
      <c r="AH150" s="34">
        <f t="shared" si="275"/>
        <v>22.123000000000001</v>
      </c>
      <c r="AI150" s="34">
        <f t="shared" si="275"/>
        <v>27</v>
      </c>
      <c r="AJ150" s="34">
        <f t="shared" si="275"/>
        <v>23.788</v>
      </c>
      <c r="AK150" s="34">
        <f t="shared" si="275"/>
        <v>21.28</v>
      </c>
      <c r="AL150" s="34">
        <f t="shared" si="275"/>
        <v>27</v>
      </c>
      <c r="AM150" s="34">
        <f t="shared" si="275"/>
        <v>21.449000000000002</v>
      </c>
      <c r="AN150" s="34">
        <f t="shared" si="275"/>
        <v>27</v>
      </c>
      <c r="AO150" s="34">
        <f t="shared" si="275"/>
        <v>27</v>
      </c>
      <c r="AP150" s="34">
        <f t="shared" si="275"/>
        <v>27</v>
      </c>
      <c r="AQ150" s="34">
        <f t="shared" si="275"/>
        <v>18.684999999999999</v>
      </c>
      <c r="AR150" s="34">
        <f t="shared" si="275"/>
        <v>27</v>
      </c>
      <c r="AS150" s="34">
        <f t="shared" si="275"/>
        <v>12.138</v>
      </c>
      <c r="AT150" s="34">
        <f t="shared" si="275"/>
        <v>27</v>
      </c>
      <c r="AU150" s="34">
        <f t="shared" si="275"/>
        <v>24.187999999999999</v>
      </c>
      <c r="AV150" s="34">
        <f t="shared" si="275"/>
        <v>27</v>
      </c>
      <c r="AW150" s="34">
        <f t="shared" si="275"/>
        <v>24.431000000000001</v>
      </c>
      <c r="AX150" s="34">
        <f t="shared" si="275"/>
        <v>21.797999999999998</v>
      </c>
      <c r="AY150" s="34">
        <f t="shared" si="275"/>
        <v>27</v>
      </c>
      <c r="AZ150" s="34">
        <f t="shared" si="275"/>
        <v>15.72</v>
      </c>
      <c r="BA150" s="34">
        <f t="shared" si="275"/>
        <v>26.893999999999998</v>
      </c>
      <c r="BB150" s="34">
        <f t="shared" si="275"/>
        <v>24.684000000000001</v>
      </c>
      <c r="BC150" s="34">
        <f t="shared" si="275"/>
        <v>20.715</v>
      </c>
      <c r="BD150" s="34">
        <f t="shared" si="275"/>
        <v>27</v>
      </c>
      <c r="BE150" s="34">
        <f t="shared" si="275"/>
        <v>27</v>
      </c>
      <c r="BF150" s="34">
        <f t="shared" si="275"/>
        <v>27</v>
      </c>
      <c r="BG150" s="34">
        <f t="shared" si="275"/>
        <v>27</v>
      </c>
      <c r="BH150" s="34">
        <f t="shared" si="275"/>
        <v>26.419</v>
      </c>
      <c r="BI150" s="34">
        <f t="shared" si="275"/>
        <v>13.433</v>
      </c>
      <c r="BJ150" s="34">
        <f t="shared" si="275"/>
        <v>27</v>
      </c>
      <c r="BK150" s="34">
        <f t="shared" si="275"/>
        <v>27</v>
      </c>
      <c r="BL150" s="34">
        <f t="shared" si="275"/>
        <v>27</v>
      </c>
      <c r="BM150" s="34">
        <f t="shared" si="275"/>
        <v>25.834</v>
      </c>
      <c r="BN150" s="34">
        <f t="shared" si="275"/>
        <v>27</v>
      </c>
      <c r="BO150" s="34">
        <f t="shared" ref="BO150:DZ150" si="276">BO42</f>
        <v>20.202999999999999</v>
      </c>
      <c r="BP150" s="34">
        <f t="shared" si="276"/>
        <v>26.702000000000002</v>
      </c>
      <c r="BQ150" s="34">
        <f t="shared" si="276"/>
        <v>26.759</v>
      </c>
      <c r="BR150" s="34">
        <f t="shared" si="276"/>
        <v>9.6999999999999993</v>
      </c>
      <c r="BS150" s="34">
        <f t="shared" si="276"/>
        <v>4.3949999999999996</v>
      </c>
      <c r="BT150" s="34">
        <f t="shared" si="276"/>
        <v>6.6509999999999998</v>
      </c>
      <c r="BU150" s="34">
        <f t="shared" si="276"/>
        <v>13.811</v>
      </c>
      <c r="BV150" s="34">
        <f t="shared" si="276"/>
        <v>10.33</v>
      </c>
      <c r="BW150" s="34">
        <f t="shared" si="276"/>
        <v>15.736000000000001</v>
      </c>
      <c r="BX150" s="34">
        <f t="shared" si="276"/>
        <v>19.067</v>
      </c>
      <c r="BY150" s="34">
        <f t="shared" si="276"/>
        <v>27</v>
      </c>
      <c r="BZ150" s="34">
        <f t="shared" si="276"/>
        <v>27</v>
      </c>
      <c r="CA150" s="34">
        <f t="shared" si="276"/>
        <v>23.041</v>
      </c>
      <c r="CB150" s="34">
        <f t="shared" si="276"/>
        <v>27</v>
      </c>
      <c r="CC150" s="34">
        <f t="shared" si="276"/>
        <v>27</v>
      </c>
      <c r="CD150" s="34">
        <f t="shared" si="276"/>
        <v>24.52</v>
      </c>
      <c r="CE150" s="34">
        <f t="shared" si="276"/>
        <v>27</v>
      </c>
      <c r="CF150" s="34">
        <f t="shared" si="276"/>
        <v>24.334</v>
      </c>
      <c r="CG150" s="34">
        <f t="shared" si="276"/>
        <v>27</v>
      </c>
      <c r="CH150" s="34">
        <f t="shared" si="276"/>
        <v>27</v>
      </c>
      <c r="CI150" s="34">
        <f t="shared" si="276"/>
        <v>27</v>
      </c>
      <c r="CJ150" s="34">
        <f t="shared" si="276"/>
        <v>26.513999999999999</v>
      </c>
      <c r="CK150" s="34">
        <f t="shared" si="276"/>
        <v>11.601000000000001</v>
      </c>
      <c r="CL150" s="34">
        <f t="shared" si="276"/>
        <v>13.228999999999999</v>
      </c>
      <c r="CM150" s="34">
        <f t="shared" si="276"/>
        <v>7.274</v>
      </c>
      <c r="CN150" s="34">
        <f t="shared" si="276"/>
        <v>27</v>
      </c>
      <c r="CO150" s="34">
        <f t="shared" si="276"/>
        <v>27</v>
      </c>
      <c r="CP150" s="34">
        <f t="shared" si="276"/>
        <v>18.135999999999999</v>
      </c>
      <c r="CQ150" s="34">
        <f t="shared" si="276"/>
        <v>17.427</v>
      </c>
      <c r="CR150" s="34">
        <f t="shared" si="276"/>
        <v>4.1689999999999996</v>
      </c>
      <c r="CS150" s="34">
        <f t="shared" si="276"/>
        <v>27</v>
      </c>
      <c r="CT150" s="34">
        <f t="shared" si="276"/>
        <v>13.52</v>
      </c>
      <c r="CU150" s="34">
        <f t="shared" si="276"/>
        <v>24.616</v>
      </c>
      <c r="CV150" s="34">
        <f t="shared" si="276"/>
        <v>15.979000000000001</v>
      </c>
      <c r="CW150" s="34">
        <f t="shared" si="276"/>
        <v>17.379000000000001</v>
      </c>
      <c r="CX150" s="34">
        <f t="shared" si="276"/>
        <v>26.824000000000002</v>
      </c>
      <c r="CY150" s="34">
        <f t="shared" si="276"/>
        <v>27</v>
      </c>
      <c r="CZ150" s="34">
        <f t="shared" si="276"/>
        <v>27</v>
      </c>
      <c r="DA150" s="34">
        <f t="shared" si="276"/>
        <v>27</v>
      </c>
      <c r="DB150" s="34">
        <f t="shared" si="276"/>
        <v>27</v>
      </c>
      <c r="DC150" s="34">
        <f t="shared" si="276"/>
        <v>22.417999999999999</v>
      </c>
      <c r="DD150" s="34">
        <f t="shared" si="276"/>
        <v>3.43</v>
      </c>
      <c r="DE150" s="34">
        <f t="shared" si="276"/>
        <v>11.895</v>
      </c>
      <c r="DF150" s="34">
        <f t="shared" si="276"/>
        <v>27</v>
      </c>
      <c r="DG150" s="34">
        <f t="shared" si="276"/>
        <v>25.452999999999999</v>
      </c>
      <c r="DH150" s="34">
        <f t="shared" si="276"/>
        <v>25.515999999999998</v>
      </c>
      <c r="DI150" s="34">
        <f t="shared" si="276"/>
        <v>23.844999999999999</v>
      </c>
      <c r="DJ150" s="34">
        <f t="shared" si="276"/>
        <v>25.882999999999999</v>
      </c>
      <c r="DK150" s="34">
        <f t="shared" si="276"/>
        <v>20.658000000000001</v>
      </c>
      <c r="DL150" s="34">
        <f t="shared" si="276"/>
        <v>26.966999999999999</v>
      </c>
      <c r="DM150" s="34">
        <f t="shared" si="276"/>
        <v>24.899000000000001</v>
      </c>
      <c r="DN150" s="34">
        <f t="shared" si="276"/>
        <v>27</v>
      </c>
      <c r="DO150" s="34">
        <f t="shared" si="276"/>
        <v>27</v>
      </c>
      <c r="DP150" s="34">
        <f t="shared" si="276"/>
        <v>27</v>
      </c>
      <c r="DQ150" s="34">
        <f t="shared" si="276"/>
        <v>24.545000000000002</v>
      </c>
      <c r="DR150" s="34">
        <f t="shared" si="276"/>
        <v>27</v>
      </c>
      <c r="DS150" s="34">
        <f t="shared" si="276"/>
        <v>27</v>
      </c>
      <c r="DT150" s="34">
        <f t="shared" si="276"/>
        <v>26.728999999999999</v>
      </c>
      <c r="DU150" s="34">
        <f t="shared" si="276"/>
        <v>27</v>
      </c>
      <c r="DV150" s="34">
        <f t="shared" si="276"/>
        <v>27</v>
      </c>
      <c r="DW150" s="34">
        <f t="shared" si="276"/>
        <v>26.997</v>
      </c>
      <c r="DX150" s="34">
        <f t="shared" si="276"/>
        <v>23.931000000000001</v>
      </c>
      <c r="DY150" s="34">
        <f t="shared" si="276"/>
        <v>17.928000000000001</v>
      </c>
      <c r="DZ150" s="34">
        <f t="shared" si="276"/>
        <v>22.661999999999999</v>
      </c>
      <c r="EA150" s="34">
        <f t="shared" ref="EA150:FX150" si="277">EA42</f>
        <v>11.192</v>
      </c>
      <c r="EB150" s="34">
        <f t="shared" si="277"/>
        <v>27</v>
      </c>
      <c r="EC150" s="34">
        <f t="shared" si="277"/>
        <v>27</v>
      </c>
      <c r="ED150" s="34">
        <f t="shared" si="277"/>
        <v>4.0839999999999996</v>
      </c>
      <c r="EE150" s="34">
        <f t="shared" si="277"/>
        <v>27</v>
      </c>
      <c r="EF150" s="34">
        <f t="shared" si="277"/>
        <v>24.594999999999999</v>
      </c>
      <c r="EG150" s="34">
        <f t="shared" si="277"/>
        <v>27</v>
      </c>
      <c r="EH150" s="34">
        <f t="shared" si="277"/>
        <v>27</v>
      </c>
      <c r="EI150" s="34">
        <f t="shared" si="277"/>
        <v>27</v>
      </c>
      <c r="EJ150" s="34">
        <f t="shared" si="277"/>
        <v>27</v>
      </c>
      <c r="EK150" s="34">
        <f t="shared" si="277"/>
        <v>5.7670000000000003</v>
      </c>
      <c r="EL150" s="34">
        <f t="shared" si="277"/>
        <v>6.1429999999999998</v>
      </c>
      <c r="EM150" s="34">
        <f t="shared" si="277"/>
        <v>21.308</v>
      </c>
      <c r="EN150" s="34">
        <f t="shared" si="277"/>
        <v>27</v>
      </c>
      <c r="EO150" s="34">
        <f t="shared" si="277"/>
        <v>27</v>
      </c>
      <c r="EP150" s="34">
        <f t="shared" si="277"/>
        <v>25.585999999999999</v>
      </c>
      <c r="EQ150" s="34">
        <f t="shared" si="277"/>
        <v>5.101</v>
      </c>
      <c r="ER150" s="34">
        <f t="shared" si="277"/>
        <v>21.283000000000001</v>
      </c>
      <c r="ES150" s="34">
        <f t="shared" si="277"/>
        <v>27</v>
      </c>
      <c r="ET150" s="34">
        <f t="shared" si="277"/>
        <v>27</v>
      </c>
      <c r="EU150" s="34">
        <f t="shared" si="277"/>
        <v>27</v>
      </c>
      <c r="EV150" s="34">
        <f t="shared" si="277"/>
        <v>15.009</v>
      </c>
      <c r="EW150" s="34">
        <f t="shared" si="277"/>
        <v>7.2809999999999997</v>
      </c>
      <c r="EX150" s="34">
        <f t="shared" si="277"/>
        <v>8.91</v>
      </c>
      <c r="EY150" s="34">
        <f t="shared" si="277"/>
        <v>27</v>
      </c>
      <c r="EZ150" s="34">
        <f t="shared" si="277"/>
        <v>27</v>
      </c>
      <c r="FA150" s="34">
        <f t="shared" si="277"/>
        <v>10.666</v>
      </c>
      <c r="FB150" s="34">
        <f t="shared" si="277"/>
        <v>9.6240000000000006</v>
      </c>
      <c r="FC150" s="34">
        <f t="shared" si="277"/>
        <v>27</v>
      </c>
      <c r="FD150" s="34">
        <f t="shared" si="277"/>
        <v>27</v>
      </c>
      <c r="FE150" s="34">
        <f t="shared" si="277"/>
        <v>19.181000000000001</v>
      </c>
      <c r="FF150" s="34">
        <f t="shared" si="277"/>
        <v>27</v>
      </c>
      <c r="FG150" s="34">
        <f t="shared" si="277"/>
        <v>27</v>
      </c>
      <c r="FH150" s="34">
        <f t="shared" si="277"/>
        <v>24.771999999999998</v>
      </c>
      <c r="FI150" s="34">
        <f t="shared" si="277"/>
        <v>9.6389999999999993</v>
      </c>
      <c r="FJ150" s="34">
        <f t="shared" si="277"/>
        <v>22.207999999999998</v>
      </c>
      <c r="FK150" s="34">
        <f t="shared" si="277"/>
        <v>10.845000000000001</v>
      </c>
      <c r="FL150" s="34">
        <f t="shared" si="277"/>
        <v>27</v>
      </c>
      <c r="FM150" s="34">
        <f t="shared" si="277"/>
        <v>23.414000000000001</v>
      </c>
      <c r="FN150" s="34">
        <f t="shared" si="277"/>
        <v>27</v>
      </c>
      <c r="FO150" s="34">
        <f t="shared" si="277"/>
        <v>4.2009999999999996</v>
      </c>
      <c r="FP150" s="34">
        <f t="shared" si="277"/>
        <v>12.143000000000001</v>
      </c>
      <c r="FQ150" s="34">
        <f t="shared" si="277"/>
        <v>21.88</v>
      </c>
      <c r="FR150" s="34">
        <f t="shared" si="277"/>
        <v>6.7229999999999999</v>
      </c>
      <c r="FS150" s="34">
        <f t="shared" si="277"/>
        <v>5.0679999999999996</v>
      </c>
      <c r="FT150" s="34">
        <f t="shared" si="277"/>
        <v>3.3940000000000001</v>
      </c>
      <c r="FU150" s="34">
        <f t="shared" si="277"/>
        <v>23.344999999999999</v>
      </c>
      <c r="FV150" s="34">
        <f t="shared" si="277"/>
        <v>20.032</v>
      </c>
      <c r="FW150" s="34">
        <f t="shared" si="277"/>
        <v>26.498000000000001</v>
      </c>
      <c r="FX150" s="34">
        <f t="shared" si="277"/>
        <v>24.675000000000001</v>
      </c>
      <c r="FY150" s="46"/>
      <c r="FZ150" s="2"/>
      <c r="GA150" s="29"/>
      <c r="GB150" s="2"/>
      <c r="GC150" s="2"/>
      <c r="GD150" s="2"/>
      <c r="GE150" s="2"/>
      <c r="GF150" s="2"/>
      <c r="GG150" s="2"/>
      <c r="GH150" s="2"/>
      <c r="GI150" s="113"/>
      <c r="GJ150" s="113"/>
      <c r="GK150" s="113"/>
      <c r="GL150" s="113"/>
      <c r="GM150" s="113"/>
    </row>
    <row r="151" spans="1:197" x14ac:dyDescent="0.35">
      <c r="A151" s="112" t="s">
        <v>561</v>
      </c>
      <c r="B151" s="113" t="s">
        <v>1062</v>
      </c>
      <c r="C151" s="34">
        <f t="shared" ref="C151:AH151" si="278">ROUND(((C147-C40)/C41)*1000,3)</f>
        <v>62.804000000000002</v>
      </c>
      <c r="D151" s="34">
        <f t="shared" si="278"/>
        <v>101.797</v>
      </c>
      <c r="E151" s="34">
        <f t="shared" si="278"/>
        <v>55.552</v>
      </c>
      <c r="F151" s="34">
        <f t="shared" si="278"/>
        <v>82.376999999999995</v>
      </c>
      <c r="G151" s="34">
        <f t="shared" si="278"/>
        <v>53.406999999999996</v>
      </c>
      <c r="H151" s="34">
        <f t="shared" si="278"/>
        <v>92.518000000000001</v>
      </c>
      <c r="I151" s="34">
        <f t="shared" si="278"/>
        <v>80.730999999999995</v>
      </c>
      <c r="J151" s="34">
        <f t="shared" si="278"/>
        <v>122.267</v>
      </c>
      <c r="K151" s="34">
        <f t="shared" si="278"/>
        <v>80.772000000000006</v>
      </c>
      <c r="L151" s="34">
        <f t="shared" si="278"/>
        <v>26.951000000000001</v>
      </c>
      <c r="M151" s="34">
        <f t="shared" si="278"/>
        <v>36.97</v>
      </c>
      <c r="N151" s="34">
        <f t="shared" si="278"/>
        <v>58.734000000000002</v>
      </c>
      <c r="O151" s="34">
        <f t="shared" si="278"/>
        <v>51.728000000000002</v>
      </c>
      <c r="P151" s="34">
        <f t="shared" si="278"/>
        <v>89.387</v>
      </c>
      <c r="Q151" s="34">
        <f t="shared" si="278"/>
        <v>77.712999999999994</v>
      </c>
      <c r="R151" s="34">
        <f t="shared" si="278"/>
        <v>1047.0340000000001</v>
      </c>
      <c r="S151" s="34">
        <f t="shared" si="278"/>
        <v>29.696999999999999</v>
      </c>
      <c r="T151" s="34">
        <f t="shared" si="278"/>
        <v>119.999</v>
      </c>
      <c r="U151" s="34">
        <f t="shared" si="278"/>
        <v>41.695</v>
      </c>
      <c r="V151" s="34">
        <f t="shared" si="278"/>
        <v>115.473</v>
      </c>
      <c r="W151" s="34">
        <f t="shared" si="278"/>
        <v>390.74599999999998</v>
      </c>
      <c r="X151" s="34">
        <f t="shared" si="278"/>
        <v>66.441999999999993</v>
      </c>
      <c r="Y151" s="34">
        <f t="shared" si="278"/>
        <v>147.21199999999999</v>
      </c>
      <c r="Z151" s="34">
        <f t="shared" si="278"/>
        <v>137.54900000000001</v>
      </c>
      <c r="AA151" s="34">
        <f t="shared" si="278"/>
        <v>64.911000000000001</v>
      </c>
      <c r="AB151" s="34">
        <f t="shared" si="278"/>
        <v>29.922000000000001</v>
      </c>
      <c r="AC151" s="34">
        <f t="shared" si="278"/>
        <v>23.181999999999999</v>
      </c>
      <c r="AD151" s="34">
        <f t="shared" si="278"/>
        <v>31.155999999999999</v>
      </c>
      <c r="AE151" s="34">
        <f t="shared" si="278"/>
        <v>46.68</v>
      </c>
      <c r="AF151" s="34">
        <f t="shared" si="278"/>
        <v>37.942999999999998</v>
      </c>
      <c r="AG151" s="34">
        <f t="shared" si="278"/>
        <v>20.670999999999999</v>
      </c>
      <c r="AH151" s="34">
        <f t="shared" si="278"/>
        <v>250.27099999999999</v>
      </c>
      <c r="AI151" s="34">
        <f t="shared" ref="AI151:BN151" si="279">ROUND(((AI147-AI40)/AI41)*1000,3)</f>
        <v>451.69299999999998</v>
      </c>
      <c r="AJ151" s="34">
        <f t="shared" si="279"/>
        <v>87.876999999999995</v>
      </c>
      <c r="AK151" s="34">
        <f t="shared" si="279"/>
        <v>48.542999999999999</v>
      </c>
      <c r="AL151" s="34">
        <f t="shared" si="279"/>
        <v>48.726999999999997</v>
      </c>
      <c r="AM151" s="34">
        <f t="shared" si="279"/>
        <v>80.337000000000003</v>
      </c>
      <c r="AN151" s="34">
        <f t="shared" si="279"/>
        <v>23.709</v>
      </c>
      <c r="AO151" s="34">
        <f t="shared" si="279"/>
        <v>84.245000000000005</v>
      </c>
      <c r="AP151" s="34">
        <f t="shared" si="279"/>
        <v>36.093000000000004</v>
      </c>
      <c r="AQ151" s="34">
        <f t="shared" si="279"/>
        <v>47.9</v>
      </c>
      <c r="AR151" s="34">
        <f t="shared" si="279"/>
        <v>58.433</v>
      </c>
      <c r="AS151" s="34">
        <f t="shared" si="279"/>
        <v>14.99</v>
      </c>
      <c r="AT151" s="34">
        <f t="shared" si="279"/>
        <v>58.808</v>
      </c>
      <c r="AU151" s="34">
        <f t="shared" si="279"/>
        <v>56.377000000000002</v>
      </c>
      <c r="AV151" s="34">
        <f t="shared" si="279"/>
        <v>100.529</v>
      </c>
      <c r="AW151" s="34">
        <f t="shared" si="279"/>
        <v>102.06</v>
      </c>
      <c r="AX151" s="34">
        <f t="shared" si="279"/>
        <v>60.207000000000001</v>
      </c>
      <c r="AY151" s="34">
        <f t="shared" si="279"/>
        <v>91.049000000000007</v>
      </c>
      <c r="AZ151" s="34">
        <f t="shared" si="279"/>
        <v>128.87899999999999</v>
      </c>
      <c r="BA151" s="34">
        <f t="shared" si="279"/>
        <v>102.88800000000001</v>
      </c>
      <c r="BB151" s="34">
        <f t="shared" si="279"/>
        <v>300.73500000000001</v>
      </c>
      <c r="BC151" s="34">
        <f t="shared" si="279"/>
        <v>60.155000000000001</v>
      </c>
      <c r="BD151" s="34">
        <f t="shared" si="279"/>
        <v>65.308000000000007</v>
      </c>
      <c r="BE151" s="34">
        <f t="shared" si="279"/>
        <v>66.378</v>
      </c>
      <c r="BF151" s="34">
        <f t="shared" si="279"/>
        <v>88.647000000000006</v>
      </c>
      <c r="BG151" s="34">
        <f t="shared" si="279"/>
        <v>165.13300000000001</v>
      </c>
      <c r="BH151" s="34">
        <f t="shared" si="279"/>
        <v>88.930999999999997</v>
      </c>
      <c r="BI151" s="34">
        <f t="shared" si="279"/>
        <v>81.111000000000004</v>
      </c>
      <c r="BJ151" s="34">
        <f t="shared" si="279"/>
        <v>65.683000000000007</v>
      </c>
      <c r="BK151" s="34">
        <f t="shared" si="279"/>
        <v>199.184</v>
      </c>
      <c r="BL151" s="34">
        <f t="shared" si="279"/>
        <v>243.321</v>
      </c>
      <c r="BM151" s="34">
        <f t="shared" si="279"/>
        <v>114.655</v>
      </c>
      <c r="BN151" s="34">
        <f t="shared" si="279"/>
        <v>84.241</v>
      </c>
      <c r="BO151" s="34">
        <f t="shared" ref="BO151:CT151" si="280">ROUND(((BO147-BO40)/BO41)*1000,3)</f>
        <v>67.129000000000005</v>
      </c>
      <c r="BP151" s="34">
        <f t="shared" si="280"/>
        <v>29.896000000000001</v>
      </c>
      <c r="BQ151" s="34">
        <f t="shared" si="280"/>
        <v>33.761000000000003</v>
      </c>
      <c r="BR151" s="34">
        <f t="shared" si="280"/>
        <v>58.232999999999997</v>
      </c>
      <c r="BS151" s="34">
        <f t="shared" si="280"/>
        <v>22.977</v>
      </c>
      <c r="BT151" s="34">
        <f t="shared" si="280"/>
        <v>12.045</v>
      </c>
      <c r="BU151" s="34">
        <f t="shared" si="280"/>
        <v>33.832999999999998</v>
      </c>
      <c r="BV151" s="34">
        <f t="shared" si="280"/>
        <v>10.047000000000001</v>
      </c>
      <c r="BW151" s="34">
        <f t="shared" si="280"/>
        <v>19.271999999999998</v>
      </c>
      <c r="BX151" s="34">
        <f t="shared" si="280"/>
        <v>26.018000000000001</v>
      </c>
      <c r="BY151" s="34">
        <f t="shared" si="280"/>
        <v>45.554000000000002</v>
      </c>
      <c r="BZ151" s="34">
        <f t="shared" si="280"/>
        <v>92.933000000000007</v>
      </c>
      <c r="CA151" s="34">
        <f t="shared" si="280"/>
        <v>24.59</v>
      </c>
      <c r="CB151" s="34">
        <f t="shared" si="280"/>
        <v>52.398000000000003</v>
      </c>
      <c r="CC151" s="34">
        <f t="shared" si="280"/>
        <v>173.47800000000001</v>
      </c>
      <c r="CD151" s="34">
        <f t="shared" si="280"/>
        <v>139.16499999999999</v>
      </c>
      <c r="CE151" s="34">
        <f t="shared" si="280"/>
        <v>64.864000000000004</v>
      </c>
      <c r="CF151" s="34">
        <f t="shared" si="280"/>
        <v>66.593999999999994</v>
      </c>
      <c r="CG151" s="34">
        <f t="shared" si="280"/>
        <v>128.46799999999999</v>
      </c>
      <c r="CH151" s="34">
        <f t="shared" si="280"/>
        <v>116.62</v>
      </c>
      <c r="CI151" s="34">
        <f t="shared" si="280"/>
        <v>66.956000000000003</v>
      </c>
      <c r="CJ151" s="34">
        <f t="shared" si="280"/>
        <v>28.54</v>
      </c>
      <c r="CK151" s="34">
        <f t="shared" si="280"/>
        <v>30.562999999999999</v>
      </c>
      <c r="CL151" s="34">
        <f t="shared" si="280"/>
        <v>59.052</v>
      </c>
      <c r="CM151" s="34">
        <f t="shared" si="280"/>
        <v>38.412999999999997</v>
      </c>
      <c r="CN151" s="34">
        <f t="shared" si="280"/>
        <v>63.728999999999999</v>
      </c>
      <c r="CO151" s="34">
        <f t="shared" si="280"/>
        <v>44.991999999999997</v>
      </c>
      <c r="CP151" s="34">
        <f t="shared" si="280"/>
        <v>17.314</v>
      </c>
      <c r="CQ151" s="34">
        <f t="shared" si="280"/>
        <v>60.686999999999998</v>
      </c>
      <c r="CR151" s="34">
        <f t="shared" si="280"/>
        <v>46.609000000000002</v>
      </c>
      <c r="CS151" s="34">
        <f t="shared" si="280"/>
        <v>74.290000000000006</v>
      </c>
      <c r="CT151" s="34">
        <f t="shared" si="280"/>
        <v>53.180999999999997</v>
      </c>
      <c r="CU151" s="34">
        <f t="shared" ref="CU151:DZ151" si="281">ROUND(((CU147-CU40)/CU41)*1000,3)</f>
        <v>279.65300000000002</v>
      </c>
      <c r="CV151" s="34">
        <f t="shared" si="281"/>
        <v>43.607999999999997</v>
      </c>
      <c r="CW151" s="34">
        <f t="shared" si="281"/>
        <v>54.816000000000003</v>
      </c>
      <c r="CX151" s="34">
        <f t="shared" si="281"/>
        <v>67.16</v>
      </c>
      <c r="CY151" s="34">
        <f t="shared" si="281"/>
        <v>181.65100000000001</v>
      </c>
      <c r="CZ151" s="34">
        <f t="shared" si="281"/>
        <v>75.001999999999995</v>
      </c>
      <c r="DA151" s="34">
        <f t="shared" si="281"/>
        <v>72.256</v>
      </c>
      <c r="DB151" s="34">
        <f t="shared" si="281"/>
        <v>96.528999999999996</v>
      </c>
      <c r="DC151" s="34">
        <f t="shared" si="281"/>
        <v>62.643000000000001</v>
      </c>
      <c r="DD151" s="34">
        <f t="shared" si="281"/>
        <v>14.298999999999999</v>
      </c>
      <c r="DE151" s="34">
        <f t="shared" si="281"/>
        <v>27.437000000000001</v>
      </c>
      <c r="DF151" s="34">
        <f t="shared" si="281"/>
        <v>71.046000000000006</v>
      </c>
      <c r="DG151" s="34">
        <f t="shared" si="281"/>
        <v>32.752000000000002</v>
      </c>
      <c r="DH151" s="34">
        <f t="shared" si="281"/>
        <v>49.728000000000002</v>
      </c>
      <c r="DI151" s="34">
        <f t="shared" si="281"/>
        <v>48.613</v>
      </c>
      <c r="DJ151" s="34">
        <f t="shared" si="281"/>
        <v>108.624</v>
      </c>
      <c r="DK151" s="34">
        <f t="shared" si="281"/>
        <v>94.272000000000006</v>
      </c>
      <c r="DL151" s="34">
        <f t="shared" si="281"/>
        <v>67.644000000000005</v>
      </c>
      <c r="DM151" s="34">
        <f t="shared" si="281"/>
        <v>145.80099999999999</v>
      </c>
      <c r="DN151" s="34">
        <f t="shared" si="281"/>
        <v>55.823</v>
      </c>
      <c r="DO151" s="34">
        <f t="shared" si="281"/>
        <v>97.561999999999998</v>
      </c>
      <c r="DP151" s="34">
        <f t="shared" si="281"/>
        <v>105.396</v>
      </c>
      <c r="DQ151" s="34">
        <f t="shared" si="281"/>
        <v>27.952000000000002</v>
      </c>
      <c r="DR151" s="34">
        <f t="shared" si="281"/>
        <v>160.964</v>
      </c>
      <c r="DS151" s="34">
        <f t="shared" si="281"/>
        <v>175.57499999999999</v>
      </c>
      <c r="DT151" s="34">
        <f t="shared" si="281"/>
        <v>291.24</v>
      </c>
      <c r="DU151" s="34">
        <f t="shared" si="281"/>
        <v>164.24100000000001</v>
      </c>
      <c r="DV151" s="34">
        <f t="shared" si="281"/>
        <v>376.06200000000001</v>
      </c>
      <c r="DW151" s="34">
        <f t="shared" si="281"/>
        <v>214.154</v>
      </c>
      <c r="DX151" s="34">
        <f t="shared" si="281"/>
        <v>32.125999999999998</v>
      </c>
      <c r="DY151" s="34">
        <f t="shared" si="281"/>
        <v>22.298999999999999</v>
      </c>
      <c r="DZ151" s="34">
        <f t="shared" si="281"/>
        <v>33.703000000000003</v>
      </c>
      <c r="EA151" s="34">
        <f t="shared" ref="EA151:FF151" si="282">ROUND(((EA147-EA40)/EA41)*1000,3)</f>
        <v>10.039</v>
      </c>
      <c r="EB151" s="34">
        <f t="shared" si="282"/>
        <v>79.734999999999999</v>
      </c>
      <c r="EC151" s="34">
        <f t="shared" si="282"/>
        <v>111.85299999999999</v>
      </c>
      <c r="ED151" s="34">
        <f t="shared" si="282"/>
        <v>4.0309999999999997</v>
      </c>
      <c r="EE151" s="34">
        <f t="shared" si="282"/>
        <v>194.78800000000001</v>
      </c>
      <c r="EF151" s="34">
        <f t="shared" si="282"/>
        <v>152.286</v>
      </c>
      <c r="EG151" s="34">
        <f t="shared" si="282"/>
        <v>132.83199999999999</v>
      </c>
      <c r="EH151" s="34">
        <f t="shared" si="282"/>
        <v>274.39400000000001</v>
      </c>
      <c r="EI151" s="34">
        <f t="shared" si="282"/>
        <v>108.47199999999999</v>
      </c>
      <c r="EJ151" s="34">
        <f t="shared" si="282"/>
        <v>96.429000000000002</v>
      </c>
      <c r="EK151" s="34">
        <f t="shared" si="282"/>
        <v>17.405000000000001</v>
      </c>
      <c r="EL151" s="34">
        <f t="shared" si="282"/>
        <v>22.576000000000001</v>
      </c>
      <c r="EM151" s="34">
        <f t="shared" si="282"/>
        <v>39.055</v>
      </c>
      <c r="EN151" s="34">
        <f t="shared" si="282"/>
        <v>135.93299999999999</v>
      </c>
      <c r="EO151" s="34">
        <f t="shared" si="282"/>
        <v>100.111</v>
      </c>
      <c r="EP151" s="34">
        <f t="shared" si="282"/>
        <v>35.470999999999997</v>
      </c>
      <c r="EQ151" s="34">
        <f t="shared" si="282"/>
        <v>14.257</v>
      </c>
      <c r="ER151" s="34">
        <f t="shared" si="282"/>
        <v>30.276</v>
      </c>
      <c r="ES151" s="34">
        <f t="shared" si="282"/>
        <v>86.376000000000005</v>
      </c>
      <c r="ET151" s="34">
        <f t="shared" si="282"/>
        <v>84.887</v>
      </c>
      <c r="EU151" s="34">
        <f t="shared" si="282"/>
        <v>171.624</v>
      </c>
      <c r="EV151" s="34">
        <f t="shared" si="282"/>
        <v>23.437999999999999</v>
      </c>
      <c r="EW151" s="34">
        <f t="shared" si="282"/>
        <v>9.1820000000000004</v>
      </c>
      <c r="EX151" s="34">
        <f t="shared" si="282"/>
        <v>63.274000000000001</v>
      </c>
      <c r="EY151" s="34">
        <f t="shared" si="282"/>
        <v>197.37299999999999</v>
      </c>
      <c r="EZ151" s="34">
        <f t="shared" si="282"/>
        <v>85.018000000000001</v>
      </c>
      <c r="FA151" s="34">
        <f t="shared" si="282"/>
        <v>10.938000000000001</v>
      </c>
      <c r="FB151" s="34">
        <f t="shared" si="282"/>
        <v>11.128</v>
      </c>
      <c r="FC151" s="34">
        <f t="shared" si="282"/>
        <v>45.317</v>
      </c>
      <c r="FD151" s="34">
        <f t="shared" si="282"/>
        <v>103.736</v>
      </c>
      <c r="FE151" s="34">
        <f t="shared" si="282"/>
        <v>61.441000000000003</v>
      </c>
      <c r="FF151" s="34">
        <f t="shared" si="282"/>
        <v>151.47900000000001</v>
      </c>
      <c r="FG151" s="34">
        <f t="shared" ref="FG151:FX151" si="283">ROUND(((FG147-FG40)/FG41)*1000,3)</f>
        <v>78.424000000000007</v>
      </c>
      <c r="FH151" s="34">
        <f t="shared" si="283"/>
        <v>43.332000000000001</v>
      </c>
      <c r="FI151" s="34">
        <f t="shared" si="283"/>
        <v>15.103</v>
      </c>
      <c r="FJ151" s="34">
        <f t="shared" si="283"/>
        <v>27.35</v>
      </c>
      <c r="FK151" s="34">
        <f t="shared" si="283"/>
        <v>13.262</v>
      </c>
      <c r="FL151" s="34">
        <f t="shared" si="283"/>
        <v>48.805</v>
      </c>
      <c r="FM151" s="34">
        <f t="shared" si="283"/>
        <v>33.591000000000001</v>
      </c>
      <c r="FN151" s="34">
        <f t="shared" si="283"/>
        <v>109.496</v>
      </c>
      <c r="FO151" s="34">
        <f>ROUND(((FO147-FO40)/FO41)*1000,3)</f>
        <v>3.4359999999999999</v>
      </c>
      <c r="FP151" s="34">
        <f t="shared" si="283"/>
        <v>25.792999999999999</v>
      </c>
      <c r="FQ151" s="34">
        <f t="shared" si="283"/>
        <v>13.557</v>
      </c>
      <c r="FR151" s="34">
        <f t="shared" si="283"/>
        <v>6.7149999999999999</v>
      </c>
      <c r="FS151" s="34">
        <f t="shared" si="283"/>
        <v>6.4669999999999996</v>
      </c>
      <c r="FT151" s="34">
        <f t="shared" si="283"/>
        <v>2.5209999999999999</v>
      </c>
      <c r="FU151" s="34">
        <f t="shared" si="283"/>
        <v>67.602000000000004</v>
      </c>
      <c r="FV151" s="34">
        <f t="shared" si="283"/>
        <v>68.947000000000003</v>
      </c>
      <c r="FW151" s="34">
        <f t="shared" si="283"/>
        <v>187.733</v>
      </c>
      <c r="FX151" s="34">
        <f t="shared" si="283"/>
        <v>102.515</v>
      </c>
      <c r="FY151" s="29"/>
      <c r="FZ151" s="29">
        <f>SUM(C151:FX151)</f>
        <v>15653.75200000001</v>
      </c>
      <c r="GA151" s="29"/>
      <c r="GB151" s="2"/>
      <c r="GC151" s="2"/>
      <c r="GD151" s="2"/>
      <c r="GE151" s="2"/>
      <c r="GF151" s="2"/>
      <c r="GG151" s="2"/>
      <c r="GH151" s="2"/>
      <c r="GI151" s="113"/>
      <c r="GJ151" s="113"/>
      <c r="GK151" s="113"/>
      <c r="GL151" s="113"/>
      <c r="GM151" s="113"/>
    </row>
    <row r="152" spans="1:197" x14ac:dyDescent="0.35">
      <c r="A152" s="170" t="s">
        <v>565</v>
      </c>
      <c r="B152" s="147" t="s">
        <v>1001</v>
      </c>
      <c r="C152" s="189">
        <f t="shared" ref="C152:AH152" si="284">MIN(C150,C151)</f>
        <v>27</v>
      </c>
      <c r="D152" s="189">
        <f t="shared" si="284"/>
        <v>27</v>
      </c>
      <c r="E152" s="189">
        <f t="shared" si="284"/>
        <v>27</v>
      </c>
      <c r="F152" s="189">
        <f t="shared" si="284"/>
        <v>27</v>
      </c>
      <c r="G152" s="189">
        <f t="shared" si="284"/>
        <v>25.265000000000001</v>
      </c>
      <c r="H152" s="189">
        <f t="shared" si="284"/>
        <v>27</v>
      </c>
      <c r="I152" s="189">
        <f t="shared" si="284"/>
        <v>27</v>
      </c>
      <c r="J152" s="189">
        <f t="shared" si="284"/>
        <v>27</v>
      </c>
      <c r="K152" s="189">
        <f t="shared" si="284"/>
        <v>27</v>
      </c>
      <c r="L152" s="189">
        <f t="shared" si="284"/>
        <v>26.895</v>
      </c>
      <c r="M152" s="189">
        <f t="shared" si="284"/>
        <v>25.946999999999999</v>
      </c>
      <c r="N152" s="189">
        <f t="shared" si="284"/>
        <v>18.756</v>
      </c>
      <c r="O152" s="189">
        <f t="shared" si="284"/>
        <v>27</v>
      </c>
      <c r="P152" s="189">
        <f t="shared" si="284"/>
        <v>27</v>
      </c>
      <c r="Q152" s="189">
        <f t="shared" si="284"/>
        <v>27</v>
      </c>
      <c r="R152" s="189">
        <f t="shared" si="284"/>
        <v>27</v>
      </c>
      <c r="S152" s="189">
        <f t="shared" si="284"/>
        <v>26.013999999999999</v>
      </c>
      <c r="T152" s="189">
        <f t="shared" si="284"/>
        <v>24.300999999999998</v>
      </c>
      <c r="U152" s="189">
        <f t="shared" si="284"/>
        <v>23.800999999999998</v>
      </c>
      <c r="V152" s="189">
        <f t="shared" si="284"/>
        <v>27</v>
      </c>
      <c r="W152" s="189">
        <f t="shared" si="284"/>
        <v>27</v>
      </c>
      <c r="X152" s="189">
        <f t="shared" si="284"/>
        <v>15.755999999999998</v>
      </c>
      <c r="Y152" s="189">
        <f t="shared" si="284"/>
        <v>24.498000000000001</v>
      </c>
      <c r="Z152" s="189">
        <f t="shared" si="284"/>
        <v>23.59</v>
      </c>
      <c r="AA152" s="189">
        <f t="shared" si="284"/>
        <v>27</v>
      </c>
      <c r="AB152" s="189">
        <f t="shared" si="284"/>
        <v>27</v>
      </c>
      <c r="AC152" s="189">
        <f t="shared" si="284"/>
        <v>20.981999999999999</v>
      </c>
      <c r="AD152" s="189">
        <f t="shared" si="284"/>
        <v>19.693000000000001</v>
      </c>
      <c r="AE152" s="189">
        <f t="shared" si="284"/>
        <v>12.814</v>
      </c>
      <c r="AF152" s="189">
        <f t="shared" si="284"/>
        <v>11.673999999999999</v>
      </c>
      <c r="AG152" s="189">
        <f t="shared" si="284"/>
        <v>12.484999999999999</v>
      </c>
      <c r="AH152" s="189">
        <f t="shared" si="284"/>
        <v>22.123000000000001</v>
      </c>
      <c r="AI152" s="189">
        <f t="shared" ref="AI152:BN152" si="285">MIN(AI150,AI151)</f>
        <v>27</v>
      </c>
      <c r="AJ152" s="189">
        <f t="shared" si="285"/>
        <v>23.788</v>
      </c>
      <c r="AK152" s="189">
        <f t="shared" si="285"/>
        <v>21.28</v>
      </c>
      <c r="AL152" s="189">
        <f t="shared" si="285"/>
        <v>27</v>
      </c>
      <c r="AM152" s="189">
        <f t="shared" si="285"/>
        <v>21.449000000000002</v>
      </c>
      <c r="AN152" s="189">
        <f t="shared" si="285"/>
        <v>23.709</v>
      </c>
      <c r="AO152" s="189">
        <f t="shared" si="285"/>
        <v>27</v>
      </c>
      <c r="AP152" s="189">
        <f t="shared" si="285"/>
        <v>27</v>
      </c>
      <c r="AQ152" s="189">
        <f t="shared" si="285"/>
        <v>18.684999999999999</v>
      </c>
      <c r="AR152" s="189">
        <f t="shared" si="285"/>
        <v>27</v>
      </c>
      <c r="AS152" s="189">
        <f t="shared" si="285"/>
        <v>12.138</v>
      </c>
      <c r="AT152" s="189">
        <f t="shared" si="285"/>
        <v>27</v>
      </c>
      <c r="AU152" s="189">
        <f t="shared" si="285"/>
        <v>24.187999999999999</v>
      </c>
      <c r="AV152" s="189">
        <f t="shared" si="285"/>
        <v>27</v>
      </c>
      <c r="AW152" s="189">
        <f t="shared" si="285"/>
        <v>24.431000000000001</v>
      </c>
      <c r="AX152" s="189">
        <f t="shared" si="285"/>
        <v>21.797999999999998</v>
      </c>
      <c r="AY152" s="189">
        <f t="shared" si="285"/>
        <v>27</v>
      </c>
      <c r="AZ152" s="189">
        <f t="shared" si="285"/>
        <v>15.72</v>
      </c>
      <c r="BA152" s="189">
        <f t="shared" si="285"/>
        <v>26.893999999999998</v>
      </c>
      <c r="BB152" s="189">
        <f t="shared" si="285"/>
        <v>24.684000000000001</v>
      </c>
      <c r="BC152" s="189">
        <f t="shared" si="285"/>
        <v>20.715</v>
      </c>
      <c r="BD152" s="189">
        <f t="shared" si="285"/>
        <v>27</v>
      </c>
      <c r="BE152" s="189">
        <f t="shared" si="285"/>
        <v>27</v>
      </c>
      <c r="BF152" s="189">
        <f t="shared" si="285"/>
        <v>27</v>
      </c>
      <c r="BG152" s="189">
        <f t="shared" si="285"/>
        <v>27</v>
      </c>
      <c r="BH152" s="189">
        <f t="shared" si="285"/>
        <v>26.419</v>
      </c>
      <c r="BI152" s="189">
        <f t="shared" si="285"/>
        <v>13.433</v>
      </c>
      <c r="BJ152" s="189">
        <f t="shared" si="285"/>
        <v>27</v>
      </c>
      <c r="BK152" s="189">
        <f t="shared" si="285"/>
        <v>27</v>
      </c>
      <c r="BL152" s="189">
        <f t="shared" si="285"/>
        <v>27</v>
      </c>
      <c r="BM152" s="189">
        <f t="shared" si="285"/>
        <v>25.834</v>
      </c>
      <c r="BN152" s="189">
        <f t="shared" si="285"/>
        <v>27</v>
      </c>
      <c r="BO152" s="189">
        <f t="shared" ref="BO152:CT152" si="286">MIN(BO150,BO151)</f>
        <v>20.202999999999999</v>
      </c>
      <c r="BP152" s="189">
        <f t="shared" si="286"/>
        <v>26.702000000000002</v>
      </c>
      <c r="BQ152" s="189">
        <f t="shared" si="286"/>
        <v>26.759</v>
      </c>
      <c r="BR152" s="189">
        <f t="shared" si="286"/>
        <v>9.6999999999999993</v>
      </c>
      <c r="BS152" s="189">
        <f t="shared" si="286"/>
        <v>4.3949999999999996</v>
      </c>
      <c r="BT152" s="189">
        <f t="shared" si="286"/>
        <v>6.6509999999999998</v>
      </c>
      <c r="BU152" s="189">
        <f t="shared" si="286"/>
        <v>13.811</v>
      </c>
      <c r="BV152" s="189">
        <f t="shared" si="286"/>
        <v>10.047000000000001</v>
      </c>
      <c r="BW152" s="189">
        <f t="shared" si="286"/>
        <v>15.736000000000001</v>
      </c>
      <c r="BX152" s="189">
        <f t="shared" si="286"/>
        <v>19.067</v>
      </c>
      <c r="BY152" s="189">
        <f t="shared" si="286"/>
        <v>27</v>
      </c>
      <c r="BZ152" s="189">
        <f t="shared" si="286"/>
        <v>27</v>
      </c>
      <c r="CA152" s="189">
        <f t="shared" si="286"/>
        <v>23.041</v>
      </c>
      <c r="CB152" s="189">
        <f t="shared" si="286"/>
        <v>27</v>
      </c>
      <c r="CC152" s="189">
        <f t="shared" si="286"/>
        <v>27</v>
      </c>
      <c r="CD152" s="189">
        <f t="shared" si="286"/>
        <v>24.52</v>
      </c>
      <c r="CE152" s="189">
        <f t="shared" si="286"/>
        <v>27</v>
      </c>
      <c r="CF152" s="189">
        <f t="shared" si="286"/>
        <v>24.334</v>
      </c>
      <c r="CG152" s="189">
        <f t="shared" si="286"/>
        <v>27</v>
      </c>
      <c r="CH152" s="189">
        <f t="shared" si="286"/>
        <v>27</v>
      </c>
      <c r="CI152" s="189">
        <f t="shared" si="286"/>
        <v>27</v>
      </c>
      <c r="CJ152" s="189">
        <f t="shared" si="286"/>
        <v>26.513999999999999</v>
      </c>
      <c r="CK152" s="189">
        <f t="shared" si="286"/>
        <v>11.601000000000001</v>
      </c>
      <c r="CL152" s="189">
        <f t="shared" si="286"/>
        <v>13.228999999999999</v>
      </c>
      <c r="CM152" s="189">
        <f t="shared" si="286"/>
        <v>7.274</v>
      </c>
      <c r="CN152" s="189">
        <f t="shared" si="286"/>
        <v>27</v>
      </c>
      <c r="CO152" s="189">
        <f t="shared" si="286"/>
        <v>27</v>
      </c>
      <c r="CP152" s="189">
        <f>MIN(CP150,CP151)</f>
        <v>17.314</v>
      </c>
      <c r="CQ152" s="189">
        <f t="shared" si="286"/>
        <v>17.427</v>
      </c>
      <c r="CR152" s="189">
        <f t="shared" si="286"/>
        <v>4.1689999999999996</v>
      </c>
      <c r="CS152" s="189">
        <f t="shared" si="286"/>
        <v>27</v>
      </c>
      <c r="CT152" s="189">
        <f t="shared" si="286"/>
        <v>13.52</v>
      </c>
      <c r="CU152" s="189">
        <f t="shared" ref="CU152:DZ152" si="287">MIN(CU150,CU151)</f>
        <v>24.616</v>
      </c>
      <c r="CV152" s="189">
        <f t="shared" si="287"/>
        <v>15.979000000000001</v>
      </c>
      <c r="CW152" s="189">
        <f t="shared" si="287"/>
        <v>17.379000000000001</v>
      </c>
      <c r="CX152" s="189">
        <f t="shared" si="287"/>
        <v>26.824000000000002</v>
      </c>
      <c r="CY152" s="189">
        <f t="shared" si="287"/>
        <v>27</v>
      </c>
      <c r="CZ152" s="189">
        <f t="shared" si="287"/>
        <v>27</v>
      </c>
      <c r="DA152" s="189">
        <f t="shared" si="287"/>
        <v>27</v>
      </c>
      <c r="DB152" s="189">
        <f t="shared" si="287"/>
        <v>27</v>
      </c>
      <c r="DC152" s="189">
        <f t="shared" si="287"/>
        <v>22.417999999999999</v>
      </c>
      <c r="DD152" s="189">
        <f t="shared" si="287"/>
        <v>3.43</v>
      </c>
      <c r="DE152" s="189">
        <f t="shared" si="287"/>
        <v>11.895</v>
      </c>
      <c r="DF152" s="189">
        <f t="shared" si="287"/>
        <v>27</v>
      </c>
      <c r="DG152" s="189">
        <f t="shared" si="287"/>
        <v>25.452999999999999</v>
      </c>
      <c r="DH152" s="189">
        <f t="shared" si="287"/>
        <v>25.515999999999998</v>
      </c>
      <c r="DI152" s="189">
        <f t="shared" si="287"/>
        <v>23.844999999999999</v>
      </c>
      <c r="DJ152" s="189">
        <f t="shared" si="287"/>
        <v>25.882999999999999</v>
      </c>
      <c r="DK152" s="189">
        <f t="shared" si="287"/>
        <v>20.658000000000001</v>
      </c>
      <c r="DL152" s="189">
        <f t="shared" si="287"/>
        <v>26.966999999999999</v>
      </c>
      <c r="DM152" s="189">
        <f t="shared" si="287"/>
        <v>24.899000000000001</v>
      </c>
      <c r="DN152" s="189">
        <f t="shared" si="287"/>
        <v>27</v>
      </c>
      <c r="DO152" s="189">
        <f t="shared" si="287"/>
        <v>27</v>
      </c>
      <c r="DP152" s="189">
        <f t="shared" si="287"/>
        <v>27</v>
      </c>
      <c r="DQ152" s="189">
        <f t="shared" si="287"/>
        <v>24.545000000000002</v>
      </c>
      <c r="DR152" s="189">
        <f t="shared" si="287"/>
        <v>27</v>
      </c>
      <c r="DS152" s="189">
        <f t="shared" si="287"/>
        <v>27</v>
      </c>
      <c r="DT152" s="189">
        <f t="shared" si="287"/>
        <v>26.728999999999999</v>
      </c>
      <c r="DU152" s="189">
        <f t="shared" si="287"/>
        <v>27</v>
      </c>
      <c r="DV152" s="189">
        <f t="shared" si="287"/>
        <v>27</v>
      </c>
      <c r="DW152" s="189">
        <f t="shared" si="287"/>
        <v>26.997</v>
      </c>
      <c r="DX152" s="189">
        <f t="shared" si="287"/>
        <v>23.931000000000001</v>
      </c>
      <c r="DY152" s="189">
        <f t="shared" si="287"/>
        <v>17.928000000000001</v>
      </c>
      <c r="DZ152" s="189">
        <f t="shared" si="287"/>
        <v>22.661999999999999</v>
      </c>
      <c r="EA152" s="189">
        <f t="shared" ref="EA152:FF152" si="288">MIN(EA150,EA151)</f>
        <v>10.039</v>
      </c>
      <c r="EB152" s="189">
        <f t="shared" si="288"/>
        <v>27</v>
      </c>
      <c r="EC152" s="189">
        <f t="shared" si="288"/>
        <v>27</v>
      </c>
      <c r="ED152" s="189">
        <f t="shared" si="288"/>
        <v>4.0309999999999997</v>
      </c>
      <c r="EE152" s="189">
        <f t="shared" si="288"/>
        <v>27</v>
      </c>
      <c r="EF152" s="189">
        <f t="shared" si="288"/>
        <v>24.594999999999999</v>
      </c>
      <c r="EG152" s="189">
        <f t="shared" si="288"/>
        <v>27</v>
      </c>
      <c r="EH152" s="189">
        <f t="shared" si="288"/>
        <v>27</v>
      </c>
      <c r="EI152" s="189">
        <f t="shared" si="288"/>
        <v>27</v>
      </c>
      <c r="EJ152" s="189">
        <f t="shared" si="288"/>
        <v>27</v>
      </c>
      <c r="EK152" s="189">
        <f t="shared" si="288"/>
        <v>5.7670000000000003</v>
      </c>
      <c r="EL152" s="189">
        <f t="shared" si="288"/>
        <v>6.1429999999999998</v>
      </c>
      <c r="EM152" s="189">
        <f t="shared" si="288"/>
        <v>21.308</v>
      </c>
      <c r="EN152" s="189">
        <f t="shared" si="288"/>
        <v>27</v>
      </c>
      <c r="EO152" s="189">
        <f t="shared" si="288"/>
        <v>27</v>
      </c>
      <c r="EP152" s="189">
        <f t="shared" si="288"/>
        <v>25.585999999999999</v>
      </c>
      <c r="EQ152" s="189">
        <f t="shared" si="288"/>
        <v>5.101</v>
      </c>
      <c r="ER152" s="189">
        <f t="shared" si="288"/>
        <v>21.283000000000001</v>
      </c>
      <c r="ES152" s="189">
        <f t="shared" si="288"/>
        <v>27</v>
      </c>
      <c r="ET152" s="189">
        <f t="shared" si="288"/>
        <v>27</v>
      </c>
      <c r="EU152" s="189">
        <f t="shared" si="288"/>
        <v>27</v>
      </c>
      <c r="EV152" s="189">
        <f t="shared" si="288"/>
        <v>15.009</v>
      </c>
      <c r="EW152" s="189">
        <f t="shared" si="288"/>
        <v>7.2809999999999997</v>
      </c>
      <c r="EX152" s="189">
        <f t="shared" si="288"/>
        <v>8.91</v>
      </c>
      <c r="EY152" s="189">
        <f t="shared" si="288"/>
        <v>27</v>
      </c>
      <c r="EZ152" s="189">
        <f t="shared" si="288"/>
        <v>27</v>
      </c>
      <c r="FA152" s="189">
        <f t="shared" si="288"/>
        <v>10.666</v>
      </c>
      <c r="FB152" s="189">
        <f t="shared" si="288"/>
        <v>9.6240000000000006</v>
      </c>
      <c r="FC152" s="189">
        <f t="shared" si="288"/>
        <v>27</v>
      </c>
      <c r="FD152" s="189">
        <f t="shared" si="288"/>
        <v>27</v>
      </c>
      <c r="FE152" s="189">
        <f t="shared" si="288"/>
        <v>19.181000000000001</v>
      </c>
      <c r="FF152" s="189">
        <f t="shared" si="288"/>
        <v>27</v>
      </c>
      <c r="FG152" s="189">
        <f t="shared" ref="FG152:FX152" si="289">MIN(FG150,FG151)</f>
        <v>27</v>
      </c>
      <c r="FH152" s="189">
        <f t="shared" si="289"/>
        <v>24.771999999999998</v>
      </c>
      <c r="FI152" s="189">
        <f t="shared" si="289"/>
        <v>9.6389999999999993</v>
      </c>
      <c r="FJ152" s="189">
        <f t="shared" si="289"/>
        <v>22.207999999999998</v>
      </c>
      <c r="FK152" s="189">
        <f t="shared" si="289"/>
        <v>10.845000000000001</v>
      </c>
      <c r="FL152" s="189">
        <f t="shared" si="289"/>
        <v>27</v>
      </c>
      <c r="FM152" s="189">
        <f t="shared" si="289"/>
        <v>23.414000000000001</v>
      </c>
      <c r="FN152" s="189">
        <f t="shared" si="289"/>
        <v>27</v>
      </c>
      <c r="FO152" s="189">
        <f t="shared" si="289"/>
        <v>3.4359999999999999</v>
      </c>
      <c r="FP152" s="189">
        <f t="shared" si="289"/>
        <v>12.143000000000001</v>
      </c>
      <c r="FQ152" s="189">
        <f t="shared" si="289"/>
        <v>13.557</v>
      </c>
      <c r="FR152" s="189">
        <f t="shared" si="289"/>
        <v>6.7149999999999999</v>
      </c>
      <c r="FS152" s="189">
        <f t="shared" si="289"/>
        <v>5.0679999999999996</v>
      </c>
      <c r="FT152" s="189">
        <f t="shared" si="289"/>
        <v>2.5209999999999999</v>
      </c>
      <c r="FU152" s="189">
        <f t="shared" si="289"/>
        <v>23.344999999999999</v>
      </c>
      <c r="FV152" s="189">
        <f t="shared" si="289"/>
        <v>20.032</v>
      </c>
      <c r="FW152" s="189">
        <f t="shared" si="289"/>
        <v>26.498000000000001</v>
      </c>
      <c r="FX152" s="189">
        <f t="shared" si="289"/>
        <v>24.675000000000001</v>
      </c>
      <c r="FY152" s="29"/>
      <c r="FZ152" s="34">
        <f>ROUND(SUM(C152:FX152),6)</f>
        <v>3902.7190000000001</v>
      </c>
      <c r="GA152" s="275">
        <v>3902.7189999999987</v>
      </c>
      <c r="GB152" s="34">
        <f>FZ152-GA152</f>
        <v>0</v>
      </c>
      <c r="GC152" s="29"/>
      <c r="GD152" s="29"/>
      <c r="GE152" s="29"/>
      <c r="GF152" s="29"/>
      <c r="GG152" s="2"/>
      <c r="GH152" s="2"/>
      <c r="GI152" s="113"/>
      <c r="GJ152" s="113"/>
      <c r="GK152" s="113"/>
      <c r="GL152" s="113"/>
      <c r="GM152" s="113"/>
    </row>
    <row r="153" spans="1:197" x14ac:dyDescent="0.35">
      <c r="A153" s="112" t="s">
        <v>569</v>
      </c>
      <c r="B153" s="113" t="s">
        <v>1028</v>
      </c>
      <c r="C153" s="34">
        <f t="shared" ref="C153:BN153" si="290">C150-C152-C158</f>
        <v>0</v>
      </c>
      <c r="D153" s="34">
        <f t="shared" si="290"/>
        <v>0</v>
      </c>
      <c r="E153" s="34">
        <f t="shared" si="290"/>
        <v>0</v>
      </c>
      <c r="F153" s="34">
        <f t="shared" si="290"/>
        <v>0</v>
      </c>
      <c r="G153" s="34">
        <f t="shared" si="290"/>
        <v>0</v>
      </c>
      <c r="H153" s="34">
        <f t="shared" si="290"/>
        <v>0</v>
      </c>
      <c r="I153" s="34">
        <f t="shared" si="290"/>
        <v>0</v>
      </c>
      <c r="J153" s="34">
        <f t="shared" si="290"/>
        <v>0</v>
      </c>
      <c r="K153" s="34">
        <f t="shared" si="290"/>
        <v>0</v>
      </c>
      <c r="L153" s="34">
        <f t="shared" si="290"/>
        <v>0</v>
      </c>
      <c r="M153" s="34">
        <f t="shared" si="290"/>
        <v>0</v>
      </c>
      <c r="N153" s="34">
        <f t="shared" si="290"/>
        <v>0</v>
      </c>
      <c r="O153" s="34">
        <f t="shared" si="290"/>
        <v>0</v>
      </c>
      <c r="P153" s="34">
        <f t="shared" si="290"/>
        <v>0</v>
      </c>
      <c r="Q153" s="34">
        <f t="shared" si="290"/>
        <v>0</v>
      </c>
      <c r="R153" s="34">
        <f t="shared" si="290"/>
        <v>0</v>
      </c>
      <c r="S153" s="34">
        <f t="shared" si="290"/>
        <v>0</v>
      </c>
      <c r="T153" s="34">
        <f t="shared" si="290"/>
        <v>0</v>
      </c>
      <c r="U153" s="34">
        <f t="shared" si="290"/>
        <v>0</v>
      </c>
      <c r="V153" s="34">
        <f t="shared" si="290"/>
        <v>0</v>
      </c>
      <c r="W153" s="34">
        <f t="shared" si="290"/>
        <v>0</v>
      </c>
      <c r="X153" s="34">
        <f t="shared" si="290"/>
        <v>0</v>
      </c>
      <c r="Y153" s="34">
        <f t="shared" si="290"/>
        <v>0</v>
      </c>
      <c r="Z153" s="34">
        <f t="shared" si="290"/>
        <v>0</v>
      </c>
      <c r="AA153" s="34">
        <f t="shared" si="290"/>
        <v>0</v>
      </c>
      <c r="AB153" s="34">
        <f t="shared" si="290"/>
        <v>0</v>
      </c>
      <c r="AC153" s="34">
        <f t="shared" si="290"/>
        <v>0</v>
      </c>
      <c r="AD153" s="34">
        <f t="shared" si="290"/>
        <v>0</v>
      </c>
      <c r="AE153" s="34">
        <f t="shared" si="290"/>
        <v>0</v>
      </c>
      <c r="AF153" s="34">
        <f t="shared" si="290"/>
        <v>0</v>
      </c>
      <c r="AG153" s="34">
        <f t="shared" si="290"/>
        <v>0</v>
      </c>
      <c r="AH153" s="34">
        <f t="shared" si="290"/>
        <v>0</v>
      </c>
      <c r="AI153" s="34">
        <f t="shared" si="290"/>
        <v>0</v>
      </c>
      <c r="AJ153" s="34">
        <f t="shared" si="290"/>
        <v>0</v>
      </c>
      <c r="AK153" s="34">
        <f t="shared" si="290"/>
        <v>0</v>
      </c>
      <c r="AL153" s="34">
        <f t="shared" si="290"/>
        <v>0</v>
      </c>
      <c r="AM153" s="34">
        <f t="shared" si="290"/>
        <v>0</v>
      </c>
      <c r="AN153" s="34">
        <f t="shared" si="290"/>
        <v>2.3800000000000003</v>
      </c>
      <c r="AO153" s="34">
        <f t="shared" si="290"/>
        <v>0</v>
      </c>
      <c r="AP153" s="34">
        <f t="shared" si="290"/>
        <v>0</v>
      </c>
      <c r="AQ153" s="34">
        <f t="shared" si="290"/>
        <v>0</v>
      </c>
      <c r="AR153" s="34">
        <f t="shared" si="290"/>
        <v>0</v>
      </c>
      <c r="AS153" s="34">
        <f t="shared" si="290"/>
        <v>0</v>
      </c>
      <c r="AT153" s="34">
        <f t="shared" si="290"/>
        <v>0</v>
      </c>
      <c r="AU153" s="34">
        <f t="shared" si="290"/>
        <v>0</v>
      </c>
      <c r="AV153" s="34">
        <f t="shared" si="290"/>
        <v>0</v>
      </c>
      <c r="AW153" s="34">
        <f t="shared" si="290"/>
        <v>0</v>
      </c>
      <c r="AX153" s="34">
        <f t="shared" si="290"/>
        <v>0</v>
      </c>
      <c r="AY153" s="34">
        <f t="shared" si="290"/>
        <v>0</v>
      </c>
      <c r="AZ153" s="34">
        <f t="shared" si="290"/>
        <v>0</v>
      </c>
      <c r="BA153" s="34">
        <f t="shared" si="290"/>
        <v>0</v>
      </c>
      <c r="BB153" s="34">
        <f t="shared" si="290"/>
        <v>0</v>
      </c>
      <c r="BC153" s="34">
        <f t="shared" si="290"/>
        <v>0</v>
      </c>
      <c r="BD153" s="34">
        <f t="shared" si="290"/>
        <v>0</v>
      </c>
      <c r="BE153" s="34">
        <f t="shared" si="290"/>
        <v>0</v>
      </c>
      <c r="BF153" s="34">
        <f t="shared" si="290"/>
        <v>0</v>
      </c>
      <c r="BG153" s="34">
        <f t="shared" si="290"/>
        <v>0</v>
      </c>
      <c r="BH153" s="34">
        <f t="shared" si="290"/>
        <v>0</v>
      </c>
      <c r="BI153" s="34">
        <f t="shared" si="290"/>
        <v>0</v>
      </c>
      <c r="BJ153" s="34">
        <f t="shared" si="290"/>
        <v>0</v>
      </c>
      <c r="BK153" s="34">
        <f t="shared" si="290"/>
        <v>0</v>
      </c>
      <c r="BL153" s="34">
        <f t="shared" si="290"/>
        <v>0</v>
      </c>
      <c r="BM153" s="34">
        <f t="shared" si="290"/>
        <v>0</v>
      </c>
      <c r="BN153" s="34">
        <f t="shared" si="290"/>
        <v>0</v>
      </c>
      <c r="BO153" s="34">
        <f t="shared" ref="BO153:DZ153" si="291">BO150-BO152-BO158</f>
        <v>0</v>
      </c>
      <c r="BP153" s="34">
        <f t="shared" si="291"/>
        <v>0</v>
      </c>
      <c r="BQ153" s="34">
        <f t="shared" si="291"/>
        <v>0</v>
      </c>
      <c r="BR153" s="34">
        <f t="shared" si="291"/>
        <v>0</v>
      </c>
      <c r="BS153" s="34">
        <f t="shared" si="291"/>
        <v>0</v>
      </c>
      <c r="BT153" s="34">
        <f t="shared" si="291"/>
        <v>0</v>
      </c>
      <c r="BU153" s="34">
        <f t="shared" si="291"/>
        <v>0</v>
      </c>
      <c r="BV153" s="34">
        <f t="shared" si="291"/>
        <v>-0.25900000000000056</v>
      </c>
      <c r="BW153" s="34">
        <f t="shared" si="291"/>
        <v>0</v>
      </c>
      <c r="BX153" s="34">
        <f t="shared" si="291"/>
        <v>0</v>
      </c>
      <c r="BY153" s="34">
        <f t="shared" si="291"/>
        <v>0</v>
      </c>
      <c r="BZ153" s="34">
        <f t="shared" si="291"/>
        <v>0</v>
      </c>
      <c r="CA153" s="34">
        <f t="shared" si="291"/>
        <v>0</v>
      </c>
      <c r="CB153" s="34">
        <f t="shared" si="291"/>
        <v>0</v>
      </c>
      <c r="CC153" s="34">
        <f t="shared" si="291"/>
        <v>0</v>
      </c>
      <c r="CD153" s="34">
        <f t="shared" si="291"/>
        <v>0</v>
      </c>
      <c r="CE153" s="34">
        <f t="shared" si="291"/>
        <v>0</v>
      </c>
      <c r="CF153" s="34">
        <f t="shared" si="291"/>
        <v>0</v>
      </c>
      <c r="CG153" s="34">
        <f t="shared" si="291"/>
        <v>0</v>
      </c>
      <c r="CH153" s="34">
        <f t="shared" si="291"/>
        <v>0</v>
      </c>
      <c r="CI153" s="34">
        <f t="shared" si="291"/>
        <v>0</v>
      </c>
      <c r="CJ153" s="34">
        <f t="shared" si="291"/>
        <v>0</v>
      </c>
      <c r="CK153" s="34">
        <f t="shared" si="291"/>
        <v>0</v>
      </c>
      <c r="CL153" s="34">
        <f t="shared" si="291"/>
        <v>0</v>
      </c>
      <c r="CM153" s="34">
        <f t="shared" si="291"/>
        <v>0</v>
      </c>
      <c r="CN153" s="34">
        <f t="shared" si="291"/>
        <v>0</v>
      </c>
      <c r="CO153" s="34">
        <f t="shared" si="291"/>
        <v>0</v>
      </c>
      <c r="CP153" s="34">
        <f t="shared" ref="CP153" si="292">CP150-CP152-CP158</f>
        <v>3.199999999999914E-2</v>
      </c>
      <c r="CQ153" s="34">
        <f t="shared" si="291"/>
        <v>0</v>
      </c>
      <c r="CR153" s="34">
        <f t="shared" si="291"/>
        <v>0</v>
      </c>
      <c r="CS153" s="34">
        <f t="shared" si="291"/>
        <v>0</v>
      </c>
      <c r="CT153" s="34">
        <f t="shared" si="291"/>
        <v>0</v>
      </c>
      <c r="CU153" s="34">
        <f t="shared" si="291"/>
        <v>0</v>
      </c>
      <c r="CV153" s="34">
        <f t="shared" si="291"/>
        <v>0</v>
      </c>
      <c r="CW153" s="34">
        <f t="shared" si="291"/>
        <v>0</v>
      </c>
      <c r="CX153" s="34">
        <f t="shared" si="291"/>
        <v>0</v>
      </c>
      <c r="CY153" s="34">
        <f t="shared" si="291"/>
        <v>0</v>
      </c>
      <c r="CZ153" s="34">
        <f t="shared" si="291"/>
        <v>0</v>
      </c>
      <c r="DA153" s="34">
        <f t="shared" si="291"/>
        <v>0</v>
      </c>
      <c r="DB153" s="34">
        <f t="shared" si="291"/>
        <v>0</v>
      </c>
      <c r="DC153" s="34">
        <f t="shared" si="291"/>
        <v>0</v>
      </c>
      <c r="DD153" s="34">
        <f t="shared" si="291"/>
        <v>0</v>
      </c>
      <c r="DE153" s="34">
        <f t="shared" si="291"/>
        <v>0</v>
      </c>
      <c r="DF153" s="34">
        <f t="shared" si="291"/>
        <v>0</v>
      </c>
      <c r="DG153" s="34">
        <f t="shared" si="291"/>
        <v>0</v>
      </c>
      <c r="DH153" s="34">
        <f t="shared" si="291"/>
        <v>0</v>
      </c>
      <c r="DI153" s="34">
        <f t="shared" si="291"/>
        <v>0</v>
      </c>
      <c r="DJ153" s="34">
        <f t="shared" si="291"/>
        <v>0</v>
      </c>
      <c r="DK153" s="34">
        <f t="shared" si="291"/>
        <v>0</v>
      </c>
      <c r="DL153" s="34">
        <f t="shared" si="291"/>
        <v>0</v>
      </c>
      <c r="DM153" s="34">
        <f t="shared" si="291"/>
        <v>0</v>
      </c>
      <c r="DN153" s="34">
        <f t="shared" si="291"/>
        <v>0</v>
      </c>
      <c r="DO153" s="34">
        <f t="shared" si="291"/>
        <v>0</v>
      </c>
      <c r="DP153" s="34">
        <f t="shared" si="291"/>
        <v>0</v>
      </c>
      <c r="DQ153" s="34">
        <f t="shared" si="291"/>
        <v>0</v>
      </c>
      <c r="DR153" s="34">
        <f t="shared" si="291"/>
        <v>0</v>
      </c>
      <c r="DS153" s="34">
        <f t="shared" si="291"/>
        <v>0</v>
      </c>
      <c r="DT153" s="34">
        <f t="shared" si="291"/>
        <v>0</v>
      </c>
      <c r="DU153" s="34">
        <f t="shared" si="291"/>
        <v>0</v>
      </c>
      <c r="DV153" s="34">
        <f t="shared" si="291"/>
        <v>0</v>
      </c>
      <c r="DW153" s="34">
        <f t="shared" si="291"/>
        <v>0</v>
      </c>
      <c r="DX153" s="34">
        <f t="shared" si="291"/>
        <v>0</v>
      </c>
      <c r="DY153" s="34">
        <f t="shared" si="291"/>
        <v>0</v>
      </c>
      <c r="DZ153" s="34">
        <f t="shared" si="291"/>
        <v>0</v>
      </c>
      <c r="EA153" s="34">
        <f t="shared" ref="EA153:FX153" si="293">EA150-EA152-EA158</f>
        <v>0.38200000000000045</v>
      </c>
      <c r="EB153" s="34">
        <f t="shared" si="293"/>
        <v>0</v>
      </c>
      <c r="EC153" s="34">
        <f t="shared" si="293"/>
        <v>0</v>
      </c>
      <c r="ED153" s="34">
        <f t="shared" si="293"/>
        <v>-8.5000000000000075E-2</v>
      </c>
      <c r="EE153" s="34">
        <f t="shared" si="293"/>
        <v>0</v>
      </c>
      <c r="EF153" s="34">
        <f t="shared" si="293"/>
        <v>0</v>
      </c>
      <c r="EG153" s="34">
        <f t="shared" si="293"/>
        <v>0</v>
      </c>
      <c r="EH153" s="34">
        <f t="shared" si="293"/>
        <v>0</v>
      </c>
      <c r="EI153" s="34">
        <f t="shared" si="293"/>
        <v>0</v>
      </c>
      <c r="EJ153" s="34">
        <f t="shared" si="293"/>
        <v>0</v>
      </c>
      <c r="EK153" s="34">
        <f t="shared" si="293"/>
        <v>0</v>
      </c>
      <c r="EL153" s="34">
        <f t="shared" si="293"/>
        <v>0</v>
      </c>
      <c r="EM153" s="34">
        <f t="shared" si="293"/>
        <v>0</v>
      </c>
      <c r="EN153" s="34">
        <f t="shared" si="293"/>
        <v>0</v>
      </c>
      <c r="EO153" s="34">
        <f t="shared" si="293"/>
        <v>0</v>
      </c>
      <c r="EP153" s="34">
        <f t="shared" si="293"/>
        <v>0</v>
      </c>
      <c r="EQ153" s="34">
        <f t="shared" si="293"/>
        <v>0</v>
      </c>
      <c r="ER153" s="34">
        <f t="shared" si="293"/>
        <v>0</v>
      </c>
      <c r="ES153" s="34">
        <f t="shared" si="293"/>
        <v>0</v>
      </c>
      <c r="ET153" s="34">
        <f t="shared" si="293"/>
        <v>0</v>
      </c>
      <c r="EU153" s="34">
        <f t="shared" si="293"/>
        <v>0</v>
      </c>
      <c r="EV153" s="34">
        <f t="shared" si="293"/>
        <v>0</v>
      </c>
      <c r="EW153" s="34">
        <f t="shared" si="293"/>
        <v>0</v>
      </c>
      <c r="EX153" s="34">
        <f t="shared" si="293"/>
        <v>0</v>
      </c>
      <c r="EY153" s="34">
        <f t="shared" si="293"/>
        <v>0</v>
      </c>
      <c r="EZ153" s="34">
        <f t="shared" si="293"/>
        <v>0</v>
      </c>
      <c r="FA153" s="34">
        <f t="shared" si="293"/>
        <v>0</v>
      </c>
      <c r="FB153" s="34">
        <f t="shared" si="293"/>
        <v>0</v>
      </c>
      <c r="FC153" s="34">
        <f t="shared" si="293"/>
        <v>0</v>
      </c>
      <c r="FD153" s="34">
        <f t="shared" si="293"/>
        <v>0</v>
      </c>
      <c r="FE153" s="34">
        <f t="shared" si="293"/>
        <v>0</v>
      </c>
      <c r="FF153" s="34">
        <f t="shared" si="293"/>
        <v>0</v>
      </c>
      <c r="FG153" s="34">
        <f t="shared" si="293"/>
        <v>0</v>
      </c>
      <c r="FH153" s="34">
        <f t="shared" si="293"/>
        <v>0</v>
      </c>
      <c r="FI153" s="34">
        <f t="shared" si="293"/>
        <v>0</v>
      </c>
      <c r="FJ153" s="34">
        <f t="shared" si="293"/>
        <v>0</v>
      </c>
      <c r="FK153" s="34">
        <f t="shared" si="293"/>
        <v>0</v>
      </c>
      <c r="FL153" s="34">
        <f t="shared" si="293"/>
        <v>0</v>
      </c>
      <c r="FM153" s="34">
        <f t="shared" si="293"/>
        <v>0</v>
      </c>
      <c r="FN153" s="34">
        <f t="shared" si="293"/>
        <v>0</v>
      </c>
      <c r="FO153" s="34">
        <f t="shared" si="293"/>
        <v>0.59499999999999964</v>
      </c>
      <c r="FP153" s="34">
        <f t="shared" si="293"/>
        <v>0</v>
      </c>
      <c r="FQ153" s="34">
        <f t="shared" si="293"/>
        <v>7.621999999999999</v>
      </c>
      <c r="FR153" s="34">
        <f t="shared" si="293"/>
        <v>-0.217</v>
      </c>
      <c r="FS153" s="34">
        <f t="shared" si="293"/>
        <v>0</v>
      </c>
      <c r="FT153" s="34">
        <f t="shared" si="293"/>
        <v>0.74300000000000022</v>
      </c>
      <c r="FU153" s="34">
        <f t="shared" si="293"/>
        <v>0</v>
      </c>
      <c r="FV153" s="34">
        <f t="shared" si="293"/>
        <v>0</v>
      </c>
      <c r="FW153" s="34">
        <f t="shared" si="293"/>
        <v>0</v>
      </c>
      <c r="FX153" s="34">
        <f t="shared" si="293"/>
        <v>0</v>
      </c>
      <c r="FY153" s="70"/>
      <c r="FZ153" s="29">
        <f>ROUND(SUM(C153:FX153)*1000,6)</f>
        <v>11193</v>
      </c>
      <c r="GA153" s="29"/>
      <c r="GB153" s="29"/>
      <c r="GC153" s="29"/>
      <c r="GD153" s="29"/>
      <c r="GE153" s="29"/>
      <c r="GF153" s="29"/>
      <c r="GG153" s="2"/>
      <c r="GH153" s="2"/>
      <c r="GI153" s="113"/>
      <c r="GJ153" s="113"/>
      <c r="GK153" s="113"/>
      <c r="GL153" s="113"/>
      <c r="GM153" s="113"/>
    </row>
    <row r="154" spans="1:197" x14ac:dyDescent="0.35">
      <c r="A154" s="112"/>
      <c r="B154" s="113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"/>
      <c r="GH154" s="2"/>
      <c r="GI154" s="113"/>
      <c r="GJ154" s="113"/>
      <c r="GK154" s="113"/>
      <c r="GL154" s="113"/>
      <c r="GM154" s="113"/>
    </row>
    <row r="155" spans="1:197" x14ac:dyDescent="0.35">
      <c r="A155" s="112" t="s">
        <v>490</v>
      </c>
      <c r="B155" s="147" t="s">
        <v>578</v>
      </c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71"/>
      <c r="FZ155" s="2"/>
      <c r="GA155" s="29"/>
      <c r="GB155" s="69"/>
      <c r="GC155" s="69"/>
      <c r="GD155" s="69"/>
      <c r="GE155" s="21"/>
      <c r="GF155" s="21"/>
      <c r="GG155" s="2"/>
      <c r="GH155" s="2"/>
      <c r="GI155" s="113"/>
      <c r="GJ155" s="113"/>
      <c r="GK155" s="113"/>
      <c r="GL155" s="113"/>
      <c r="GM155" s="113"/>
    </row>
    <row r="156" spans="1:197" x14ac:dyDescent="0.35">
      <c r="A156" s="112" t="s">
        <v>579</v>
      </c>
      <c r="B156" s="113" t="s">
        <v>690</v>
      </c>
      <c r="C156" s="2">
        <f t="shared" ref="C156:AH156" si="294">ROUND(C59,2)</f>
        <v>4115447.48</v>
      </c>
      <c r="D156" s="2">
        <f t="shared" si="294"/>
        <v>21988055.530000001</v>
      </c>
      <c r="E156" s="2">
        <f t="shared" si="294"/>
        <v>4147541.89</v>
      </c>
      <c r="F156" s="2">
        <f t="shared" si="294"/>
        <v>13257379.439999999</v>
      </c>
      <c r="G156" s="2">
        <f t="shared" si="294"/>
        <v>883775.89</v>
      </c>
      <c r="H156" s="2">
        <f t="shared" si="294"/>
        <v>880571.33</v>
      </c>
      <c r="I156" s="2">
        <f t="shared" si="294"/>
        <v>5305223.59</v>
      </c>
      <c r="J156" s="2">
        <f t="shared" si="294"/>
        <v>1143530.69</v>
      </c>
      <c r="K156" s="2">
        <f t="shared" si="294"/>
        <v>159838.35</v>
      </c>
      <c r="L156" s="2">
        <f t="shared" si="294"/>
        <v>1932744.1</v>
      </c>
      <c r="M156" s="2">
        <f t="shared" si="294"/>
        <v>749626.83</v>
      </c>
      <c r="N156" s="2">
        <f t="shared" si="294"/>
        <v>36570415.560000002</v>
      </c>
      <c r="O156" s="2">
        <f t="shared" si="294"/>
        <v>8504645.2400000002</v>
      </c>
      <c r="P156" s="2">
        <f t="shared" si="294"/>
        <v>264061.09999999998</v>
      </c>
      <c r="Q156" s="2">
        <f t="shared" si="294"/>
        <v>27320784.140000001</v>
      </c>
      <c r="R156" s="2">
        <f t="shared" si="294"/>
        <v>2713427.67</v>
      </c>
      <c r="S156" s="2">
        <f t="shared" si="294"/>
        <v>904809.78</v>
      </c>
      <c r="T156" s="2">
        <f t="shared" si="294"/>
        <v>78238.850000000006</v>
      </c>
      <c r="U156" s="2">
        <f t="shared" si="294"/>
        <v>48348.07</v>
      </c>
      <c r="V156" s="2">
        <f t="shared" si="294"/>
        <v>174054.56</v>
      </c>
      <c r="W156" s="2">
        <f t="shared" si="294"/>
        <v>55611.27</v>
      </c>
      <c r="X156" s="2">
        <f t="shared" si="294"/>
        <v>24841.45</v>
      </c>
      <c r="Y156" s="2">
        <f t="shared" si="294"/>
        <v>452086.37</v>
      </c>
      <c r="Z156" s="2">
        <f t="shared" si="294"/>
        <v>126166.93</v>
      </c>
      <c r="AA156" s="2">
        <f t="shared" si="294"/>
        <v>19187212.91</v>
      </c>
      <c r="AB156" s="2">
        <f t="shared" si="294"/>
        <v>19070408.940000001</v>
      </c>
      <c r="AC156" s="2">
        <f t="shared" si="294"/>
        <v>526914.66</v>
      </c>
      <c r="AD156" s="2">
        <f t="shared" si="294"/>
        <v>633163.69999999995</v>
      </c>
      <c r="AE156" s="2">
        <f t="shared" si="294"/>
        <v>92353.3</v>
      </c>
      <c r="AF156" s="2">
        <f t="shared" si="294"/>
        <v>130806.89</v>
      </c>
      <c r="AG156" s="2">
        <f t="shared" si="294"/>
        <v>410031.48</v>
      </c>
      <c r="AH156" s="2">
        <f t="shared" si="294"/>
        <v>553557.74</v>
      </c>
      <c r="AI156" s="2">
        <f t="shared" ref="AI156:BN156" si="295">ROUND(AI59,2)</f>
        <v>148594.06</v>
      </c>
      <c r="AJ156" s="2">
        <f t="shared" si="295"/>
        <v>90352.97</v>
      </c>
      <c r="AK156" s="2">
        <f t="shared" si="295"/>
        <v>108666.23</v>
      </c>
      <c r="AL156" s="2">
        <f t="shared" si="295"/>
        <v>79889.91</v>
      </c>
      <c r="AM156" s="2">
        <f t="shared" si="295"/>
        <v>247242.2</v>
      </c>
      <c r="AN156" s="2">
        <f t="shared" si="295"/>
        <v>166728.6</v>
      </c>
      <c r="AO156" s="2">
        <f t="shared" si="295"/>
        <v>2894054.44</v>
      </c>
      <c r="AP156" s="2">
        <f t="shared" si="295"/>
        <v>53625040.390000001</v>
      </c>
      <c r="AQ156" s="2">
        <f t="shared" si="295"/>
        <v>235396.9</v>
      </c>
      <c r="AR156" s="2">
        <f t="shared" si="295"/>
        <v>34424646.840000004</v>
      </c>
      <c r="AS156" s="2">
        <f t="shared" si="295"/>
        <v>3765192.56</v>
      </c>
      <c r="AT156" s="2">
        <f t="shared" si="295"/>
        <v>1446872.3</v>
      </c>
      <c r="AU156" s="2">
        <f t="shared" si="295"/>
        <v>233245.3</v>
      </c>
      <c r="AV156" s="2">
        <f t="shared" si="295"/>
        <v>247867.07</v>
      </c>
      <c r="AW156" s="2">
        <f t="shared" si="295"/>
        <v>179173.82</v>
      </c>
      <c r="AX156" s="2">
        <f t="shared" si="295"/>
        <v>78400.97</v>
      </c>
      <c r="AY156" s="2">
        <f t="shared" si="295"/>
        <v>320198.98</v>
      </c>
      <c r="AZ156" s="2">
        <f t="shared" si="295"/>
        <v>7639271.29</v>
      </c>
      <c r="BA156" s="2">
        <f t="shared" si="295"/>
        <v>5880088.6900000004</v>
      </c>
      <c r="BB156" s="2">
        <f t="shared" si="295"/>
        <v>6516181.8799999999</v>
      </c>
      <c r="BC156" s="2">
        <f t="shared" si="295"/>
        <v>12362113.24</v>
      </c>
      <c r="BD156" s="2">
        <f t="shared" si="295"/>
        <v>1707370.63</v>
      </c>
      <c r="BE156" s="2">
        <f t="shared" si="295"/>
        <v>758115.78</v>
      </c>
      <c r="BF156" s="2">
        <f t="shared" si="295"/>
        <v>10354373.539999999</v>
      </c>
      <c r="BG156" s="2">
        <f t="shared" si="295"/>
        <v>738640.59</v>
      </c>
      <c r="BH156" s="2">
        <f t="shared" si="295"/>
        <v>353655.22</v>
      </c>
      <c r="BI156" s="2">
        <f t="shared" si="295"/>
        <v>262927.96000000002</v>
      </c>
      <c r="BJ156" s="2">
        <f t="shared" si="295"/>
        <v>2981129.22</v>
      </c>
      <c r="BK156" s="2">
        <f t="shared" si="295"/>
        <v>12462875.279999999</v>
      </c>
      <c r="BL156" s="2">
        <f t="shared" si="295"/>
        <v>76541.53</v>
      </c>
      <c r="BM156" s="2">
        <f t="shared" si="295"/>
        <v>376546.87</v>
      </c>
      <c r="BN156" s="2">
        <f t="shared" si="295"/>
        <v>1967658.45</v>
      </c>
      <c r="BO156" s="2">
        <f t="shared" ref="BO156:CT156" si="296">ROUND(BO59,2)</f>
        <v>1020193.06</v>
      </c>
      <c r="BP156" s="2">
        <f t="shared" si="296"/>
        <v>107260.7</v>
      </c>
      <c r="BQ156" s="2">
        <f t="shared" si="296"/>
        <v>3335810.09</v>
      </c>
      <c r="BR156" s="2">
        <f t="shared" si="296"/>
        <v>2556312.7000000002</v>
      </c>
      <c r="BS156" s="2">
        <f t="shared" si="296"/>
        <v>642569.21</v>
      </c>
      <c r="BT156" s="2">
        <f t="shared" si="296"/>
        <v>226823.25</v>
      </c>
      <c r="BU156" s="2">
        <f t="shared" si="296"/>
        <v>287908.78999999998</v>
      </c>
      <c r="BV156" s="2">
        <f t="shared" si="296"/>
        <v>790408.25</v>
      </c>
      <c r="BW156" s="2">
        <f t="shared" si="296"/>
        <v>936884.53</v>
      </c>
      <c r="BX156" s="2">
        <f t="shared" si="296"/>
        <v>31957.58</v>
      </c>
      <c r="BY156" s="2">
        <f t="shared" si="296"/>
        <v>471560.56</v>
      </c>
      <c r="BZ156" s="2">
        <f t="shared" si="296"/>
        <v>147397.01999999999</v>
      </c>
      <c r="CA156" s="2">
        <f t="shared" si="296"/>
        <v>81881.61</v>
      </c>
      <c r="CB156" s="2">
        <f t="shared" si="296"/>
        <v>42984966.399999999</v>
      </c>
      <c r="CC156" s="2">
        <f t="shared" si="296"/>
        <v>141707.54</v>
      </c>
      <c r="CD156" s="2">
        <f t="shared" si="296"/>
        <v>29134.09</v>
      </c>
      <c r="CE156" s="2">
        <f t="shared" si="296"/>
        <v>152132.01</v>
      </c>
      <c r="CF156" s="2">
        <f t="shared" si="296"/>
        <v>77235.210000000006</v>
      </c>
      <c r="CG156" s="2">
        <f t="shared" si="296"/>
        <v>119886.59</v>
      </c>
      <c r="CH156" s="2">
        <f t="shared" si="296"/>
        <v>82262.33</v>
      </c>
      <c r="CI156" s="2">
        <f t="shared" si="296"/>
        <v>483869.51</v>
      </c>
      <c r="CJ156" s="2">
        <f t="shared" si="296"/>
        <v>657795.11</v>
      </c>
      <c r="CK156" s="2">
        <f t="shared" si="296"/>
        <v>3439278.9</v>
      </c>
      <c r="CL156" s="2">
        <f t="shared" si="296"/>
        <v>951966.03</v>
      </c>
      <c r="CM156" s="2">
        <f t="shared" si="296"/>
        <v>518616.36</v>
      </c>
      <c r="CN156" s="2">
        <f t="shared" si="296"/>
        <v>16894023.309999999</v>
      </c>
      <c r="CO156" s="2">
        <f t="shared" si="296"/>
        <v>8341795.6600000001</v>
      </c>
      <c r="CP156" s="2">
        <f t="shared" si="296"/>
        <v>524936.19999999995</v>
      </c>
      <c r="CQ156" s="2">
        <f t="shared" si="296"/>
        <v>590441.01</v>
      </c>
      <c r="CR156" s="2">
        <f t="shared" si="296"/>
        <v>188867.55</v>
      </c>
      <c r="CS156" s="2">
        <f t="shared" si="296"/>
        <v>195817.19</v>
      </c>
      <c r="CT156" s="2">
        <f t="shared" si="296"/>
        <v>98576.03</v>
      </c>
      <c r="CU156" s="2">
        <f t="shared" ref="CU156:DZ156" si="297">ROUND(CU59,2)</f>
        <v>115847.82</v>
      </c>
      <c r="CV156" s="2">
        <f t="shared" si="297"/>
        <v>52974.95</v>
      </c>
      <c r="CW156" s="2">
        <f t="shared" si="297"/>
        <v>230295.56</v>
      </c>
      <c r="CX156" s="2">
        <f t="shared" si="297"/>
        <v>418715.53</v>
      </c>
      <c r="CY156" s="2">
        <f t="shared" si="297"/>
        <v>39194.18</v>
      </c>
      <c r="CZ156" s="2">
        <f t="shared" si="297"/>
        <v>1634681.03</v>
      </c>
      <c r="DA156" s="2">
        <f t="shared" si="297"/>
        <v>137800.54999999999</v>
      </c>
      <c r="DB156" s="2">
        <f t="shared" si="297"/>
        <v>229733.11</v>
      </c>
      <c r="DC156" s="2">
        <f t="shared" si="297"/>
        <v>184565.8</v>
      </c>
      <c r="DD156" s="2">
        <f t="shared" si="297"/>
        <v>105508.86</v>
      </c>
      <c r="DE156" s="2">
        <f t="shared" si="297"/>
        <v>163701.06</v>
      </c>
      <c r="DF156" s="2">
        <f t="shared" si="297"/>
        <v>15074062.25</v>
      </c>
      <c r="DG156" s="2">
        <f t="shared" si="297"/>
        <v>55278.239999999998</v>
      </c>
      <c r="DH156" s="2">
        <f t="shared" si="297"/>
        <v>1207166.6200000001</v>
      </c>
      <c r="DI156" s="2">
        <f t="shared" si="297"/>
        <v>1806530.19</v>
      </c>
      <c r="DJ156" s="2">
        <f t="shared" si="297"/>
        <v>365948.26</v>
      </c>
      <c r="DK156" s="2">
        <f t="shared" si="297"/>
        <v>334341.86</v>
      </c>
      <c r="DL156" s="2">
        <f t="shared" si="297"/>
        <v>3529220.78</v>
      </c>
      <c r="DM156" s="2">
        <f t="shared" si="297"/>
        <v>266511.93</v>
      </c>
      <c r="DN156" s="2">
        <f t="shared" si="297"/>
        <v>828909.3</v>
      </c>
      <c r="DO156" s="2">
        <f t="shared" si="297"/>
        <v>1810017.67</v>
      </c>
      <c r="DP156" s="2">
        <f t="shared" si="297"/>
        <v>171936.8</v>
      </c>
      <c r="DQ156" s="2">
        <f t="shared" si="297"/>
        <v>354548.96</v>
      </c>
      <c r="DR156" s="2">
        <f t="shared" si="297"/>
        <v>758400.56</v>
      </c>
      <c r="DS156" s="2">
        <f t="shared" si="297"/>
        <v>372790.13</v>
      </c>
      <c r="DT156" s="2">
        <f t="shared" si="297"/>
        <v>59950.57</v>
      </c>
      <c r="DU156" s="2">
        <f t="shared" si="297"/>
        <v>189259.02</v>
      </c>
      <c r="DV156" s="2">
        <f t="shared" si="297"/>
        <v>128589.44</v>
      </c>
      <c r="DW156" s="2">
        <f t="shared" si="297"/>
        <v>136916.67000000001</v>
      </c>
      <c r="DX156" s="2">
        <f t="shared" si="297"/>
        <v>95705.46</v>
      </c>
      <c r="DY156" s="2">
        <f t="shared" si="297"/>
        <v>166516.94</v>
      </c>
      <c r="DZ156" s="2">
        <f t="shared" si="297"/>
        <v>601351.02</v>
      </c>
      <c r="EA156" s="2">
        <f t="shared" ref="EA156:FF156" si="298">ROUND(EA59,2)</f>
        <v>520112.91</v>
      </c>
      <c r="EB156" s="2">
        <f t="shared" si="298"/>
        <v>394222.09</v>
      </c>
      <c r="EC156" s="2">
        <f t="shared" si="298"/>
        <v>205863.69</v>
      </c>
      <c r="ED156" s="2">
        <f t="shared" si="298"/>
        <v>792065.8</v>
      </c>
      <c r="EE156" s="2">
        <f t="shared" si="298"/>
        <v>123260.87</v>
      </c>
      <c r="EF156" s="2">
        <f t="shared" si="298"/>
        <v>889017.03</v>
      </c>
      <c r="EG156" s="2">
        <f t="shared" si="298"/>
        <v>193926.56</v>
      </c>
      <c r="EH156" s="2">
        <f t="shared" si="298"/>
        <v>129468.89</v>
      </c>
      <c r="EI156" s="2">
        <f t="shared" si="298"/>
        <v>8692051.2300000004</v>
      </c>
      <c r="EJ156" s="2">
        <f t="shared" si="298"/>
        <v>6686528.6200000001</v>
      </c>
      <c r="EK156" s="2">
        <f t="shared" si="298"/>
        <v>392590.09</v>
      </c>
      <c r="EL156" s="2">
        <f t="shared" si="298"/>
        <v>366557.67</v>
      </c>
      <c r="EM156" s="2">
        <f t="shared" si="298"/>
        <v>147958.71</v>
      </c>
      <c r="EN156" s="2">
        <f t="shared" si="298"/>
        <v>597825.73</v>
      </c>
      <c r="EO156" s="2">
        <f t="shared" si="298"/>
        <v>105493.8</v>
      </c>
      <c r="EP156" s="2">
        <f t="shared" si="298"/>
        <v>211195.65</v>
      </c>
      <c r="EQ156" s="2">
        <f t="shared" si="298"/>
        <v>1539643.42</v>
      </c>
      <c r="ER156" s="2">
        <f t="shared" si="298"/>
        <v>216961.6</v>
      </c>
      <c r="ES156" s="2">
        <f t="shared" si="298"/>
        <v>91359.33</v>
      </c>
      <c r="ET156" s="2">
        <f t="shared" si="298"/>
        <v>125021.63</v>
      </c>
      <c r="EU156" s="2">
        <f t="shared" si="298"/>
        <v>340958.95</v>
      </c>
      <c r="EV156" s="2">
        <f t="shared" si="298"/>
        <v>54712.76</v>
      </c>
      <c r="EW156" s="2">
        <f t="shared" si="298"/>
        <v>375554.34</v>
      </c>
      <c r="EX156" s="2">
        <f t="shared" si="298"/>
        <v>98506.3</v>
      </c>
      <c r="EY156" s="2">
        <f t="shared" si="298"/>
        <v>590149.93000000005</v>
      </c>
      <c r="EZ156" s="2">
        <f t="shared" si="298"/>
        <v>103785.48</v>
      </c>
      <c r="FA156" s="2">
        <f t="shared" si="298"/>
        <v>2089516.11</v>
      </c>
      <c r="FB156" s="2">
        <f t="shared" si="298"/>
        <v>293614.84999999998</v>
      </c>
      <c r="FC156" s="2">
        <f t="shared" si="298"/>
        <v>1048255.61</v>
      </c>
      <c r="FD156" s="2">
        <f t="shared" si="298"/>
        <v>365432.34</v>
      </c>
      <c r="FE156" s="2">
        <f t="shared" si="298"/>
        <v>80098.59</v>
      </c>
      <c r="FF156" s="2">
        <f t="shared" si="298"/>
        <v>155376.35</v>
      </c>
      <c r="FG156" s="2">
        <f t="shared" ref="FG156:FX156" si="299">ROUND(FG59,2)</f>
        <v>109732.4</v>
      </c>
      <c r="FH156" s="2">
        <f t="shared" si="299"/>
        <v>88070.56</v>
      </c>
      <c r="FI156" s="2">
        <f t="shared" si="299"/>
        <v>1154686.06</v>
      </c>
      <c r="FJ156" s="2">
        <f t="shared" si="299"/>
        <v>862101.62</v>
      </c>
      <c r="FK156" s="2">
        <f t="shared" si="299"/>
        <v>1229441.3400000001</v>
      </c>
      <c r="FL156" s="2">
        <f t="shared" si="299"/>
        <v>3951265.03</v>
      </c>
      <c r="FM156" s="2">
        <f t="shared" si="299"/>
        <v>2177948.5699999998</v>
      </c>
      <c r="FN156" s="2">
        <f t="shared" si="299"/>
        <v>12760041.01</v>
      </c>
      <c r="FO156" s="2">
        <f t="shared" si="299"/>
        <v>646663.01</v>
      </c>
      <c r="FP156" s="2">
        <f t="shared" si="299"/>
        <v>1434075.11</v>
      </c>
      <c r="FQ156" s="2">
        <f t="shared" si="299"/>
        <v>616881.11</v>
      </c>
      <c r="FR156" s="2">
        <f t="shared" si="299"/>
        <v>104955.26</v>
      </c>
      <c r="FS156" s="2">
        <f t="shared" si="299"/>
        <v>81040.39</v>
      </c>
      <c r="FT156" s="2">
        <f t="shared" si="299"/>
        <v>72963.55</v>
      </c>
      <c r="FU156" s="2">
        <f t="shared" si="299"/>
        <v>583459.38</v>
      </c>
      <c r="FV156" s="2">
        <f t="shared" si="299"/>
        <v>472853.52</v>
      </c>
      <c r="FW156" s="2">
        <f t="shared" si="299"/>
        <v>105927.03999999999</v>
      </c>
      <c r="FX156" s="2">
        <f t="shared" si="299"/>
        <v>34575.870000000003</v>
      </c>
      <c r="FY156" s="2"/>
      <c r="FZ156" s="2"/>
      <c r="GA156" s="29"/>
      <c r="GB156" s="29"/>
      <c r="GC156" s="29"/>
      <c r="GD156" s="29"/>
      <c r="GE156" s="29"/>
      <c r="GF156" s="29"/>
      <c r="GG156" s="2"/>
      <c r="GH156" s="2"/>
      <c r="GI156" s="113"/>
      <c r="GJ156" s="113"/>
      <c r="GK156" s="113"/>
      <c r="GL156" s="113"/>
      <c r="GM156" s="113"/>
    </row>
    <row r="157" spans="1:197" x14ac:dyDescent="0.35">
      <c r="A157" s="112" t="s">
        <v>580</v>
      </c>
      <c r="B157" s="113" t="s">
        <v>1064</v>
      </c>
      <c r="C157" s="34">
        <f t="shared" ref="C157:AH157" si="300">ROUND(C156/C41,6)*1000</f>
        <v>3.3089999999999997</v>
      </c>
      <c r="D157" s="34">
        <f t="shared" si="300"/>
        <v>5.04</v>
      </c>
      <c r="E157" s="34">
        <f t="shared" si="300"/>
        <v>3.2360000000000002</v>
      </c>
      <c r="F157" s="34">
        <f t="shared" si="300"/>
        <v>3.9969999999999999</v>
      </c>
      <c r="G157" s="34">
        <f t="shared" si="300"/>
        <v>2.1310000000000002</v>
      </c>
      <c r="H157" s="34">
        <f t="shared" si="300"/>
        <v>5.9459999999999997</v>
      </c>
      <c r="I157" s="34">
        <f t="shared" si="300"/>
        <v>4.3610000000000007</v>
      </c>
      <c r="J157" s="34">
        <f t="shared" si="300"/>
        <v>5.75</v>
      </c>
      <c r="K157" s="34">
        <f t="shared" si="300"/>
        <v>3.0550000000000002</v>
      </c>
      <c r="L157" s="34">
        <f t="shared" si="300"/>
        <v>2.0830000000000002</v>
      </c>
      <c r="M157" s="34">
        <f t="shared" si="300"/>
        <v>2.097</v>
      </c>
      <c r="N157" s="34">
        <f t="shared" si="300"/>
        <v>3.694</v>
      </c>
      <c r="O157" s="34">
        <f t="shared" si="300"/>
        <v>3.1629999999999998</v>
      </c>
      <c r="P157" s="34">
        <f t="shared" si="300"/>
        <v>4.4889999999999999</v>
      </c>
      <c r="Q157" s="34">
        <f t="shared" si="300"/>
        <v>4.3099999999999996</v>
      </c>
      <c r="R157" s="34">
        <f t="shared" si="300"/>
        <v>35.214000000000006</v>
      </c>
      <c r="S157" s="34">
        <f t="shared" si="300"/>
        <v>1.4490000000000001</v>
      </c>
      <c r="T157" s="34">
        <f t="shared" si="300"/>
        <v>2.7959999999999998</v>
      </c>
      <c r="U157" s="34">
        <f t="shared" si="300"/>
        <v>1.48</v>
      </c>
      <c r="V157" s="34">
        <f t="shared" si="300"/>
        <v>4.6579999999999995</v>
      </c>
      <c r="W157" s="34">
        <f t="shared" si="300"/>
        <v>7.8090000000000002</v>
      </c>
      <c r="X157" s="34">
        <f t="shared" si="300"/>
        <v>1.294</v>
      </c>
      <c r="Y157" s="34">
        <f t="shared" si="300"/>
        <v>5.8570000000000002</v>
      </c>
      <c r="Z157" s="34">
        <f t="shared" si="300"/>
        <v>4.4630000000000001</v>
      </c>
      <c r="AA157" s="34">
        <f t="shared" si="300"/>
        <v>3.5920000000000001</v>
      </c>
      <c r="AB157" s="34">
        <f t="shared" si="300"/>
        <v>1.899</v>
      </c>
      <c r="AC157" s="34">
        <f t="shared" si="300"/>
        <v>1.143</v>
      </c>
      <c r="AD157" s="34">
        <f t="shared" si="300"/>
        <v>1.2149999999999999</v>
      </c>
      <c r="AE157" s="34">
        <f t="shared" si="300"/>
        <v>1.9570000000000001</v>
      </c>
      <c r="AF157" s="34">
        <f t="shared" si="300"/>
        <v>1.478</v>
      </c>
      <c r="AG157" s="34">
        <f t="shared" si="300"/>
        <v>1.081</v>
      </c>
      <c r="AH157" s="34">
        <f t="shared" si="300"/>
        <v>11.708</v>
      </c>
      <c r="AI157" s="34">
        <f t="shared" ref="AI157:BN157" si="301">ROUND(AI156/AI41,6)*1000</f>
        <v>12.139000000000001</v>
      </c>
      <c r="AJ157" s="34">
        <f t="shared" si="301"/>
        <v>2.1940000000000004</v>
      </c>
      <c r="AK157" s="34">
        <f t="shared" si="301"/>
        <v>1.5269999999999999</v>
      </c>
      <c r="AL157" s="34">
        <f t="shared" si="301"/>
        <v>0.83100000000000007</v>
      </c>
      <c r="AM157" s="34">
        <f t="shared" si="301"/>
        <v>3.8040000000000003</v>
      </c>
      <c r="AN157" s="34">
        <f t="shared" si="301"/>
        <v>0.91100000000000003</v>
      </c>
      <c r="AO157" s="34">
        <f t="shared" si="301"/>
        <v>4.9340000000000002</v>
      </c>
      <c r="AP157" s="34">
        <f t="shared" si="301"/>
        <v>1.9510000000000001</v>
      </c>
      <c r="AQ157" s="34">
        <f t="shared" si="301"/>
        <v>2.5390000000000001</v>
      </c>
      <c r="AR157" s="34">
        <f t="shared" si="301"/>
        <v>2.98</v>
      </c>
      <c r="AS157" s="34">
        <f t="shared" si="301"/>
        <v>0.73</v>
      </c>
      <c r="AT157" s="34">
        <f t="shared" si="301"/>
        <v>3.1480000000000001</v>
      </c>
      <c r="AU157" s="34">
        <f t="shared" si="301"/>
        <v>2.9119999999999999</v>
      </c>
      <c r="AV157" s="34">
        <f t="shared" si="301"/>
        <v>4.9589999999999996</v>
      </c>
      <c r="AW157" s="34">
        <f t="shared" si="301"/>
        <v>4.1390000000000002</v>
      </c>
      <c r="AX157" s="34">
        <f t="shared" si="301"/>
        <v>2.3770000000000002</v>
      </c>
      <c r="AY157" s="34">
        <f t="shared" si="301"/>
        <v>4.8900000000000006</v>
      </c>
      <c r="AZ157" s="34">
        <f t="shared" si="301"/>
        <v>6.9260000000000002</v>
      </c>
      <c r="BA157" s="34">
        <f t="shared" si="301"/>
        <v>6.0889999999999995</v>
      </c>
      <c r="BB157" s="34">
        <f t="shared" si="301"/>
        <v>23.27</v>
      </c>
      <c r="BC157" s="34">
        <f t="shared" si="301"/>
        <v>2.69</v>
      </c>
      <c r="BD157" s="34">
        <f t="shared" si="301"/>
        <v>2.8579999999999997</v>
      </c>
      <c r="BE157" s="34">
        <f t="shared" si="301"/>
        <v>3.5979999999999999</v>
      </c>
      <c r="BF157" s="34">
        <f t="shared" si="301"/>
        <v>3.3359999999999999</v>
      </c>
      <c r="BG157" s="34">
        <f t="shared" si="301"/>
        <v>10.044</v>
      </c>
      <c r="BH157" s="34">
        <f t="shared" si="301"/>
        <v>4.1349999999999998</v>
      </c>
      <c r="BI157" s="34">
        <f t="shared" si="301"/>
        <v>4.5779999999999994</v>
      </c>
      <c r="BJ157" s="34">
        <f t="shared" si="301"/>
        <v>2.8809999999999998</v>
      </c>
      <c r="BK157" s="34">
        <f t="shared" si="301"/>
        <v>6.3740000000000006</v>
      </c>
      <c r="BL157" s="34">
        <f t="shared" si="301"/>
        <v>8.4710000000000001</v>
      </c>
      <c r="BM157" s="34">
        <f t="shared" si="301"/>
        <v>7.8209999999999997</v>
      </c>
      <c r="BN157" s="34">
        <f t="shared" si="301"/>
        <v>4.7939999999999996</v>
      </c>
      <c r="BO157" s="34">
        <f t="shared" ref="BO157:CI157" si="302">ROUND(BO156/BO41,6)*1000</f>
        <v>4.6340000000000003</v>
      </c>
      <c r="BP157" s="34">
        <f t="shared" si="302"/>
        <v>1.0150000000000001</v>
      </c>
      <c r="BQ157" s="34">
        <f t="shared" si="302"/>
        <v>1.5649999999999999</v>
      </c>
      <c r="BR157" s="34">
        <f t="shared" si="302"/>
        <v>2.835</v>
      </c>
      <c r="BS157" s="34">
        <f t="shared" si="302"/>
        <v>1.0029999999999999</v>
      </c>
      <c r="BT157" s="34">
        <f t="shared" si="302"/>
        <v>0.48099999999999998</v>
      </c>
      <c r="BU157" s="34">
        <f t="shared" si="302"/>
        <v>1.6039999999999999</v>
      </c>
      <c r="BV157" s="34">
        <f t="shared" si="302"/>
        <v>0.54299999999999993</v>
      </c>
      <c r="BW157" s="34">
        <f t="shared" si="302"/>
        <v>0.76</v>
      </c>
      <c r="BX157" s="34">
        <f t="shared" si="302"/>
        <v>0.49299999999999994</v>
      </c>
      <c r="BY157" s="34">
        <f t="shared" si="302"/>
        <v>3.5209999999999999</v>
      </c>
      <c r="BZ157" s="34">
        <f t="shared" si="302"/>
        <v>3.387</v>
      </c>
      <c r="CA157" s="34">
        <f t="shared" si="302"/>
        <v>0.72099999999999997</v>
      </c>
      <c r="CB157" s="34">
        <f t="shared" si="302"/>
        <v>2.786</v>
      </c>
      <c r="CC157" s="34">
        <f t="shared" si="302"/>
        <v>6.7560000000000002</v>
      </c>
      <c r="CD157" s="34">
        <f t="shared" si="302"/>
        <v>1.478</v>
      </c>
      <c r="CE157" s="34">
        <f t="shared" si="302"/>
        <v>3.1830000000000003</v>
      </c>
      <c r="CF157" s="34">
        <f t="shared" si="302"/>
        <v>2.16</v>
      </c>
      <c r="CG157" s="34">
        <f t="shared" si="302"/>
        <v>4.1900000000000004</v>
      </c>
      <c r="CH157" s="34">
        <f t="shared" si="302"/>
        <v>4.258</v>
      </c>
      <c r="CI157" s="34">
        <f t="shared" si="302"/>
        <v>3.7520000000000002</v>
      </c>
      <c r="CJ157" s="34">
        <f>ROUND(CJ156/CJ41,6)*1000-0.001</f>
        <v>1.6600000000000001</v>
      </c>
      <c r="CK157" s="34">
        <f>ROUND(CK156/CK41,6)*1000</f>
        <v>1.8779999999999999</v>
      </c>
      <c r="CL157" s="34">
        <f>ROUND(CL156/CL41,6)*1000</f>
        <v>3.6470000000000002</v>
      </c>
      <c r="CM157" s="34">
        <f>ROUND(CM156/CM41,6)*1000</f>
        <v>2.1310000000000002</v>
      </c>
      <c r="CN157" s="34">
        <f>ROUND(CN156/CN41,6)*1000</f>
        <v>3.0990000000000002</v>
      </c>
      <c r="CO157" s="34">
        <f>ROUND(CO156/CO41,6)*1000</f>
        <v>2.4420000000000002</v>
      </c>
      <c r="CP157" s="34">
        <f>ROUND(CP156/CP41,6)*1000-0.001</f>
        <v>0.78900000000000003</v>
      </c>
      <c r="CQ157" s="34">
        <f t="shared" ref="CQ157:DV157" si="303">ROUND(CQ156/CQ41,6)*1000</f>
        <v>3.5790000000000002</v>
      </c>
      <c r="CR157" s="34">
        <f t="shared" si="303"/>
        <v>2.2720000000000002</v>
      </c>
      <c r="CS157" s="34">
        <f t="shared" si="303"/>
        <v>3.3579999999999997</v>
      </c>
      <c r="CT157" s="34">
        <f t="shared" si="303"/>
        <v>2.0799999999999996</v>
      </c>
      <c r="CU157" s="34">
        <f t="shared" si="303"/>
        <v>5.8419999999999996</v>
      </c>
      <c r="CV157" s="34">
        <f t="shared" si="303"/>
        <v>1.9480000000000002</v>
      </c>
      <c r="CW157" s="34">
        <f t="shared" si="303"/>
        <v>3.4329999999999998</v>
      </c>
      <c r="CX157" s="34">
        <f t="shared" si="303"/>
        <v>4.6319999999999997</v>
      </c>
      <c r="CY157" s="34">
        <f t="shared" si="303"/>
        <v>5.593</v>
      </c>
      <c r="CZ157" s="34">
        <f t="shared" si="303"/>
        <v>5.9870000000000001</v>
      </c>
      <c r="DA157" s="34">
        <f t="shared" si="303"/>
        <v>2.7450000000000001</v>
      </c>
      <c r="DB157" s="34">
        <f t="shared" si="303"/>
        <v>4.6210000000000004</v>
      </c>
      <c r="DC157" s="34">
        <f t="shared" si="303"/>
        <v>3.2629999999999999</v>
      </c>
      <c r="DD157" s="34">
        <f t="shared" si="303"/>
        <v>0.42899999999999999</v>
      </c>
      <c r="DE157" s="34">
        <f t="shared" si="303"/>
        <v>1.0129999999999999</v>
      </c>
      <c r="DF157" s="34">
        <f t="shared" si="303"/>
        <v>4.8209999999999997</v>
      </c>
      <c r="DG157" s="34">
        <f t="shared" si="303"/>
        <v>0.86099999999999999</v>
      </c>
      <c r="DH157" s="34">
        <f t="shared" si="303"/>
        <v>2.9780000000000002</v>
      </c>
      <c r="DI157" s="34">
        <f t="shared" si="303"/>
        <v>3.2250000000000001</v>
      </c>
      <c r="DJ157" s="34">
        <f t="shared" si="303"/>
        <v>4.8490000000000002</v>
      </c>
      <c r="DK157" s="34">
        <f t="shared" si="303"/>
        <v>4.9340000000000002</v>
      </c>
      <c r="DL157" s="34">
        <f t="shared" si="303"/>
        <v>3.665</v>
      </c>
      <c r="DM157" s="34">
        <f t="shared" si="303"/>
        <v>8.8229999999999986</v>
      </c>
      <c r="DN157" s="34">
        <f t="shared" si="303"/>
        <v>2.9450000000000003</v>
      </c>
      <c r="DO157" s="34">
        <f t="shared" si="303"/>
        <v>4.5810000000000004</v>
      </c>
      <c r="DP157" s="34">
        <f t="shared" si="303"/>
        <v>4.718</v>
      </c>
      <c r="DQ157" s="34">
        <f t="shared" si="303"/>
        <v>0.90200000000000002</v>
      </c>
      <c r="DR157" s="34">
        <f t="shared" si="303"/>
        <v>7.6579999999999995</v>
      </c>
      <c r="DS157" s="34">
        <f t="shared" si="303"/>
        <v>7.9930000000000003</v>
      </c>
      <c r="DT157" s="34">
        <f t="shared" si="303"/>
        <v>4.7280000000000006</v>
      </c>
      <c r="DU157" s="34">
        <f t="shared" si="303"/>
        <v>5.9009999999999998</v>
      </c>
      <c r="DV157" s="34">
        <f t="shared" si="303"/>
        <v>12.649000000000001</v>
      </c>
      <c r="DW157" s="34">
        <f t="shared" ref="DW157:FB157" si="304">ROUND(DW156/DW41,6)*1000</f>
        <v>6.2760000000000007</v>
      </c>
      <c r="DX157" s="34">
        <f t="shared" si="304"/>
        <v>0.83799999999999997</v>
      </c>
      <c r="DY157" s="34">
        <f t="shared" si="304"/>
        <v>0.75800000000000001</v>
      </c>
      <c r="DZ157" s="34">
        <f t="shared" si="304"/>
        <v>2.2850000000000001</v>
      </c>
      <c r="EA157" s="34">
        <f t="shared" si="304"/>
        <v>0.77200000000000002</v>
      </c>
      <c r="EB157" s="34">
        <f t="shared" si="304"/>
        <v>4.5319999999999991</v>
      </c>
      <c r="EC157" s="34">
        <f t="shared" si="304"/>
        <v>5.3439999999999994</v>
      </c>
      <c r="ED157" s="34">
        <f t="shared" si="304"/>
        <v>0.13899999999999998</v>
      </c>
      <c r="EE157" s="34">
        <f t="shared" si="304"/>
        <v>6.5129999999999999</v>
      </c>
      <c r="EF157" s="34">
        <f t="shared" si="304"/>
        <v>8.3360000000000003</v>
      </c>
      <c r="EG157" s="34">
        <f t="shared" si="304"/>
        <v>6.1980000000000004</v>
      </c>
      <c r="EH157" s="34">
        <f t="shared" si="304"/>
        <v>8.5960000000000001</v>
      </c>
      <c r="EI157" s="34">
        <f t="shared" si="304"/>
        <v>5.875</v>
      </c>
      <c r="EJ157" s="34">
        <f t="shared" si="304"/>
        <v>5.79</v>
      </c>
      <c r="EK157" s="34">
        <f t="shared" si="304"/>
        <v>0.80699999999999994</v>
      </c>
      <c r="EL157" s="34">
        <f t="shared" si="304"/>
        <v>1.387</v>
      </c>
      <c r="EM157" s="34">
        <f t="shared" si="304"/>
        <v>1.089</v>
      </c>
      <c r="EN157" s="34">
        <f t="shared" si="304"/>
        <v>6.8280000000000003</v>
      </c>
      <c r="EO157" s="34">
        <f t="shared" si="304"/>
        <v>2.2549999999999999</v>
      </c>
      <c r="EP157" s="34">
        <f t="shared" si="304"/>
        <v>1.2229999999999999</v>
      </c>
      <c r="EQ157" s="34">
        <f t="shared" si="304"/>
        <v>0.72599999999999998</v>
      </c>
      <c r="ER157" s="34">
        <f t="shared" si="304"/>
        <v>1.3110000000000002</v>
      </c>
      <c r="ES157" s="34">
        <f t="shared" si="304"/>
        <v>2.4900000000000002</v>
      </c>
      <c r="ET157" s="34">
        <f t="shared" si="304"/>
        <v>2.5100000000000002</v>
      </c>
      <c r="EU157" s="34">
        <f t="shared" si="304"/>
        <v>7.2919999999999998</v>
      </c>
      <c r="EV157" s="34">
        <f t="shared" si="304"/>
        <v>0.70200000000000007</v>
      </c>
      <c r="EW157" s="34">
        <f t="shared" si="304"/>
        <v>0.26400000000000001</v>
      </c>
      <c r="EX157" s="34">
        <f t="shared" si="304"/>
        <v>1.647</v>
      </c>
      <c r="EY157" s="34">
        <f t="shared" si="304"/>
        <v>14.595000000000001</v>
      </c>
      <c r="EZ157" s="34">
        <f t="shared" si="304"/>
        <v>3.2120000000000002</v>
      </c>
      <c r="FA157" s="34">
        <f t="shared" si="304"/>
        <v>0.55699999999999994</v>
      </c>
      <c r="FB157" s="34">
        <f t="shared" si="304"/>
        <v>0.71899999999999997</v>
      </c>
      <c r="FC157" s="34">
        <f t="shared" ref="FC157:FX157" si="305">ROUND(FC156/FC41,6)*1000</f>
        <v>2.254</v>
      </c>
      <c r="FD157" s="34">
        <f t="shared" si="305"/>
        <v>6.6129999999999995</v>
      </c>
      <c r="FE157" s="34">
        <f t="shared" si="305"/>
        <v>2.56</v>
      </c>
      <c r="FF157" s="34">
        <f t="shared" si="305"/>
        <v>6.4510000000000005</v>
      </c>
      <c r="FG157" s="34">
        <f t="shared" si="305"/>
        <v>3.2109999999999999</v>
      </c>
      <c r="FH157" s="34">
        <f t="shared" si="305"/>
        <v>2.3530000000000002</v>
      </c>
      <c r="FI157" s="34">
        <f t="shared" si="305"/>
        <v>0.85599999999999998</v>
      </c>
      <c r="FJ157" s="34">
        <f t="shared" si="305"/>
        <v>1.0690000000000002</v>
      </c>
      <c r="FK157" s="34">
        <f t="shared" si="305"/>
        <v>0.55599999999999994</v>
      </c>
      <c r="FL157" s="34">
        <f t="shared" si="305"/>
        <v>2.0950000000000002</v>
      </c>
      <c r="FM157" s="34">
        <f t="shared" si="305"/>
        <v>1.659</v>
      </c>
      <c r="FN157" s="34">
        <f t="shared" si="305"/>
        <v>5.3109999999999999</v>
      </c>
      <c r="FO157" s="34">
        <f>ROUND(FO156/FO41,6)*1000-0.001</f>
        <v>0.17</v>
      </c>
      <c r="FP157" s="34">
        <f t="shared" si="305"/>
        <v>1.349</v>
      </c>
      <c r="FQ157" s="34">
        <f t="shared" si="305"/>
        <v>0.70200000000000007</v>
      </c>
      <c r="FR157" s="34">
        <f t="shared" si="305"/>
        <v>0.22500000000000001</v>
      </c>
      <c r="FS157" s="34">
        <f t="shared" si="305"/>
        <v>0.157</v>
      </c>
      <c r="FT157" s="34">
        <f t="shared" si="305"/>
        <v>0.12999999999999998</v>
      </c>
      <c r="FU157" s="34">
        <f t="shared" si="305"/>
        <v>3.7720000000000002</v>
      </c>
      <c r="FV157" s="34">
        <f t="shared" si="305"/>
        <v>3.5779999999999998</v>
      </c>
      <c r="FW157" s="34">
        <f t="shared" si="305"/>
        <v>6.1349999999999998</v>
      </c>
      <c r="FX157" s="34">
        <f t="shared" si="305"/>
        <v>2.133</v>
      </c>
      <c r="FY157" s="2"/>
      <c r="FZ157" s="2"/>
      <c r="GA157" s="29"/>
      <c r="GB157" s="2"/>
      <c r="GC157" s="2"/>
      <c r="GD157" s="2"/>
      <c r="GE157" s="2"/>
      <c r="GF157" s="2"/>
      <c r="GG157" s="2"/>
      <c r="GH157" s="2"/>
      <c r="GI157" s="113"/>
      <c r="GJ157" s="113"/>
      <c r="GK157" s="113"/>
      <c r="GL157" s="113"/>
      <c r="GM157" s="113"/>
    </row>
    <row r="158" spans="1:197" s="105" customFormat="1" x14ac:dyDescent="0.35">
      <c r="A158" s="170" t="s">
        <v>582</v>
      </c>
      <c r="B158" s="147" t="s">
        <v>583</v>
      </c>
      <c r="C158" s="189">
        <f t="shared" ref="C158:AH158" si="306">IF(ROUND(MIN(C157,(C150-C152)),6)&lt;0,0,(ROUND(MIN(C157,(C150-C152)),6)))</f>
        <v>0</v>
      </c>
      <c r="D158" s="189">
        <f t="shared" si="306"/>
        <v>0</v>
      </c>
      <c r="E158" s="189">
        <f t="shared" si="306"/>
        <v>0</v>
      </c>
      <c r="F158" s="189">
        <f t="shared" si="306"/>
        <v>0</v>
      </c>
      <c r="G158" s="189">
        <f t="shared" si="306"/>
        <v>0</v>
      </c>
      <c r="H158" s="189">
        <f t="shared" si="306"/>
        <v>0</v>
      </c>
      <c r="I158" s="189">
        <f t="shared" si="306"/>
        <v>0</v>
      </c>
      <c r="J158" s="189">
        <f t="shared" si="306"/>
        <v>0</v>
      </c>
      <c r="K158" s="189">
        <f t="shared" si="306"/>
        <v>0</v>
      </c>
      <c r="L158" s="189">
        <f t="shared" si="306"/>
        <v>0</v>
      </c>
      <c r="M158" s="189">
        <f t="shared" si="306"/>
        <v>0</v>
      </c>
      <c r="N158" s="189">
        <f t="shared" si="306"/>
        <v>0</v>
      </c>
      <c r="O158" s="189">
        <f t="shared" si="306"/>
        <v>0</v>
      </c>
      <c r="P158" s="189">
        <f t="shared" si="306"/>
        <v>0</v>
      </c>
      <c r="Q158" s="189">
        <f t="shared" si="306"/>
        <v>0</v>
      </c>
      <c r="R158" s="189">
        <f t="shared" si="306"/>
        <v>0</v>
      </c>
      <c r="S158" s="189">
        <f t="shared" si="306"/>
        <v>0</v>
      </c>
      <c r="T158" s="189">
        <f t="shared" si="306"/>
        <v>0</v>
      </c>
      <c r="U158" s="189">
        <f t="shared" si="306"/>
        <v>0</v>
      </c>
      <c r="V158" s="189">
        <f t="shared" si="306"/>
        <v>0</v>
      </c>
      <c r="W158" s="189">
        <f t="shared" si="306"/>
        <v>0</v>
      </c>
      <c r="X158" s="189">
        <f t="shared" si="306"/>
        <v>0</v>
      </c>
      <c r="Y158" s="189">
        <f t="shared" si="306"/>
        <v>0</v>
      </c>
      <c r="Z158" s="189">
        <f t="shared" si="306"/>
        <v>0</v>
      </c>
      <c r="AA158" s="189">
        <f t="shared" si="306"/>
        <v>0</v>
      </c>
      <c r="AB158" s="189">
        <f t="shared" si="306"/>
        <v>0</v>
      </c>
      <c r="AC158" s="189">
        <f t="shared" si="306"/>
        <v>0</v>
      </c>
      <c r="AD158" s="189">
        <f t="shared" si="306"/>
        <v>0</v>
      </c>
      <c r="AE158" s="189">
        <f t="shared" si="306"/>
        <v>0</v>
      </c>
      <c r="AF158" s="189">
        <f t="shared" si="306"/>
        <v>0</v>
      </c>
      <c r="AG158" s="189">
        <f t="shared" si="306"/>
        <v>0</v>
      </c>
      <c r="AH158" s="189">
        <f t="shared" si="306"/>
        <v>0</v>
      </c>
      <c r="AI158" s="189">
        <f t="shared" ref="AI158:BN158" si="307">IF(ROUND(MIN(AI157,(AI150-AI152)),6)&lt;0,0,(ROUND(MIN(AI157,(AI150-AI152)),6)))</f>
        <v>0</v>
      </c>
      <c r="AJ158" s="189">
        <f t="shared" si="307"/>
        <v>0</v>
      </c>
      <c r="AK158" s="189">
        <f t="shared" si="307"/>
        <v>0</v>
      </c>
      <c r="AL158" s="189">
        <f t="shared" si="307"/>
        <v>0</v>
      </c>
      <c r="AM158" s="189">
        <f t="shared" si="307"/>
        <v>0</v>
      </c>
      <c r="AN158" s="189">
        <f t="shared" si="307"/>
        <v>0.91100000000000003</v>
      </c>
      <c r="AO158" s="189">
        <f t="shared" si="307"/>
        <v>0</v>
      </c>
      <c r="AP158" s="189">
        <f t="shared" si="307"/>
        <v>0</v>
      </c>
      <c r="AQ158" s="189">
        <f t="shared" si="307"/>
        <v>0</v>
      </c>
      <c r="AR158" s="189">
        <f t="shared" si="307"/>
        <v>0</v>
      </c>
      <c r="AS158" s="189">
        <f t="shared" si="307"/>
        <v>0</v>
      </c>
      <c r="AT158" s="189">
        <f t="shared" si="307"/>
        <v>0</v>
      </c>
      <c r="AU158" s="189">
        <f t="shared" si="307"/>
        <v>0</v>
      </c>
      <c r="AV158" s="189">
        <f t="shared" si="307"/>
        <v>0</v>
      </c>
      <c r="AW158" s="189">
        <f t="shared" si="307"/>
        <v>0</v>
      </c>
      <c r="AX158" s="189">
        <f t="shared" si="307"/>
        <v>0</v>
      </c>
      <c r="AY158" s="189">
        <f t="shared" si="307"/>
        <v>0</v>
      </c>
      <c r="AZ158" s="189">
        <f t="shared" si="307"/>
        <v>0</v>
      </c>
      <c r="BA158" s="189">
        <f t="shared" si="307"/>
        <v>0</v>
      </c>
      <c r="BB158" s="189">
        <f t="shared" si="307"/>
        <v>0</v>
      </c>
      <c r="BC158" s="189">
        <f t="shared" si="307"/>
        <v>0</v>
      </c>
      <c r="BD158" s="189">
        <f t="shared" si="307"/>
        <v>0</v>
      </c>
      <c r="BE158" s="189">
        <f t="shared" si="307"/>
        <v>0</v>
      </c>
      <c r="BF158" s="189">
        <f t="shared" si="307"/>
        <v>0</v>
      </c>
      <c r="BG158" s="189">
        <f t="shared" si="307"/>
        <v>0</v>
      </c>
      <c r="BH158" s="189">
        <f t="shared" si="307"/>
        <v>0</v>
      </c>
      <c r="BI158" s="189">
        <f t="shared" si="307"/>
        <v>0</v>
      </c>
      <c r="BJ158" s="189">
        <f t="shared" si="307"/>
        <v>0</v>
      </c>
      <c r="BK158" s="189">
        <f t="shared" si="307"/>
        <v>0</v>
      </c>
      <c r="BL158" s="189">
        <f t="shared" si="307"/>
        <v>0</v>
      </c>
      <c r="BM158" s="189">
        <f t="shared" si="307"/>
        <v>0</v>
      </c>
      <c r="BN158" s="189">
        <f t="shared" si="307"/>
        <v>0</v>
      </c>
      <c r="BO158" s="189">
        <f t="shared" ref="BO158:CT158" si="308">IF(ROUND(MIN(BO157,(BO150-BO152)),6)&lt;0,0,(ROUND(MIN(BO157,(BO150-BO152)),6)))</f>
        <v>0</v>
      </c>
      <c r="BP158" s="189">
        <f t="shared" si="308"/>
        <v>0</v>
      </c>
      <c r="BQ158" s="189">
        <f t="shared" si="308"/>
        <v>0</v>
      </c>
      <c r="BR158" s="189">
        <f t="shared" si="308"/>
        <v>0</v>
      </c>
      <c r="BS158" s="189">
        <f t="shared" si="308"/>
        <v>0</v>
      </c>
      <c r="BT158" s="189">
        <f t="shared" si="308"/>
        <v>0</v>
      </c>
      <c r="BU158" s="189">
        <f t="shared" si="308"/>
        <v>0</v>
      </c>
      <c r="BV158" s="189">
        <v>0.54200000000000004</v>
      </c>
      <c r="BW158" s="189">
        <f t="shared" si="308"/>
        <v>0</v>
      </c>
      <c r="BX158" s="189">
        <f t="shared" si="308"/>
        <v>0</v>
      </c>
      <c r="BY158" s="189">
        <f t="shared" si="308"/>
        <v>0</v>
      </c>
      <c r="BZ158" s="189">
        <f t="shared" si="308"/>
        <v>0</v>
      </c>
      <c r="CA158" s="189">
        <f t="shared" si="308"/>
        <v>0</v>
      </c>
      <c r="CB158" s="189">
        <f t="shared" si="308"/>
        <v>0</v>
      </c>
      <c r="CC158" s="189">
        <f t="shared" si="308"/>
        <v>0</v>
      </c>
      <c r="CD158" s="189">
        <f t="shared" si="308"/>
        <v>0</v>
      </c>
      <c r="CE158" s="189">
        <f t="shared" si="308"/>
        <v>0</v>
      </c>
      <c r="CF158" s="189">
        <f t="shared" si="308"/>
        <v>0</v>
      </c>
      <c r="CG158" s="189">
        <f t="shared" si="308"/>
        <v>0</v>
      </c>
      <c r="CH158" s="189">
        <f t="shared" si="308"/>
        <v>0</v>
      </c>
      <c r="CI158" s="189">
        <f t="shared" si="308"/>
        <v>0</v>
      </c>
      <c r="CJ158" s="189">
        <f t="shared" si="308"/>
        <v>0</v>
      </c>
      <c r="CK158" s="189">
        <f t="shared" si="308"/>
        <v>0</v>
      </c>
      <c r="CL158" s="189">
        <f t="shared" si="308"/>
        <v>0</v>
      </c>
      <c r="CM158" s="189">
        <f t="shared" si="308"/>
        <v>0</v>
      </c>
      <c r="CN158" s="189">
        <f t="shared" si="308"/>
        <v>0</v>
      </c>
      <c r="CO158" s="189">
        <f t="shared" si="308"/>
        <v>0</v>
      </c>
      <c r="CP158" s="189">
        <v>0.79</v>
      </c>
      <c r="CQ158" s="189">
        <f t="shared" si="308"/>
        <v>0</v>
      </c>
      <c r="CR158" s="189">
        <f t="shared" si="308"/>
        <v>0</v>
      </c>
      <c r="CS158" s="189">
        <f t="shared" si="308"/>
        <v>0</v>
      </c>
      <c r="CT158" s="189">
        <f t="shared" si="308"/>
        <v>0</v>
      </c>
      <c r="CU158" s="189">
        <f t="shared" ref="CU158:DZ158" si="309">IF(ROUND(MIN(CU157,(CU150-CU152)),6)&lt;0,0,(ROUND(MIN(CU157,(CU150-CU152)),6)))</f>
        <v>0</v>
      </c>
      <c r="CV158" s="189">
        <f t="shared" si="309"/>
        <v>0</v>
      </c>
      <c r="CW158" s="189">
        <f t="shared" si="309"/>
        <v>0</v>
      </c>
      <c r="CX158" s="189">
        <f t="shared" si="309"/>
        <v>0</v>
      </c>
      <c r="CY158" s="189">
        <f t="shared" si="309"/>
        <v>0</v>
      </c>
      <c r="CZ158" s="189">
        <f t="shared" si="309"/>
        <v>0</v>
      </c>
      <c r="DA158" s="189">
        <f t="shared" si="309"/>
        <v>0</v>
      </c>
      <c r="DB158" s="189">
        <f t="shared" si="309"/>
        <v>0</v>
      </c>
      <c r="DC158" s="189">
        <f t="shared" si="309"/>
        <v>0</v>
      </c>
      <c r="DD158" s="189">
        <f t="shared" si="309"/>
        <v>0</v>
      </c>
      <c r="DE158" s="189">
        <f t="shared" si="309"/>
        <v>0</v>
      </c>
      <c r="DF158" s="189">
        <f t="shared" si="309"/>
        <v>0</v>
      </c>
      <c r="DG158" s="189">
        <f t="shared" si="309"/>
        <v>0</v>
      </c>
      <c r="DH158" s="189">
        <f t="shared" si="309"/>
        <v>0</v>
      </c>
      <c r="DI158" s="189">
        <f t="shared" si="309"/>
        <v>0</v>
      </c>
      <c r="DJ158" s="189">
        <f t="shared" si="309"/>
        <v>0</v>
      </c>
      <c r="DK158" s="189">
        <f t="shared" si="309"/>
        <v>0</v>
      </c>
      <c r="DL158" s="189">
        <f t="shared" si="309"/>
        <v>0</v>
      </c>
      <c r="DM158" s="189">
        <f t="shared" si="309"/>
        <v>0</v>
      </c>
      <c r="DN158" s="189">
        <f t="shared" si="309"/>
        <v>0</v>
      </c>
      <c r="DO158" s="189">
        <f t="shared" si="309"/>
        <v>0</v>
      </c>
      <c r="DP158" s="189">
        <f t="shared" si="309"/>
        <v>0</v>
      </c>
      <c r="DQ158" s="189">
        <f t="shared" si="309"/>
        <v>0</v>
      </c>
      <c r="DR158" s="189">
        <f t="shared" si="309"/>
        <v>0</v>
      </c>
      <c r="DS158" s="189">
        <f t="shared" si="309"/>
        <v>0</v>
      </c>
      <c r="DT158" s="189">
        <f t="shared" si="309"/>
        <v>0</v>
      </c>
      <c r="DU158" s="189">
        <f t="shared" si="309"/>
        <v>0</v>
      </c>
      <c r="DV158" s="189">
        <f t="shared" si="309"/>
        <v>0</v>
      </c>
      <c r="DW158" s="189">
        <f t="shared" si="309"/>
        <v>0</v>
      </c>
      <c r="DX158" s="189">
        <f t="shared" si="309"/>
        <v>0</v>
      </c>
      <c r="DY158" s="189">
        <f t="shared" si="309"/>
        <v>0</v>
      </c>
      <c r="DZ158" s="189">
        <f t="shared" si="309"/>
        <v>0</v>
      </c>
      <c r="EA158" s="189">
        <f>IF(ROUND(MIN(EA157,(EA150-EA152)),6)&lt;0,0,(ROUND(MIN(EA157,(EA150-EA152)),6)))-0.001</f>
        <v>0.77100000000000002</v>
      </c>
      <c r="EB158" s="189">
        <f>IF(ROUND(MIN(EB157,(EB150-EB152)),6)&lt;0,0,(ROUND(MIN(EB157,(EB150-EB152)),6)))</f>
        <v>0</v>
      </c>
      <c r="EC158" s="189">
        <f>IF(ROUND(MIN(EC157,(EC150-EC152)),6)&lt;0,0,(ROUND(MIN(EC157,(EC150-EC152)),6)))</f>
        <v>0</v>
      </c>
      <c r="ED158" s="189">
        <v>0.13800000000000001</v>
      </c>
      <c r="EE158" s="189">
        <f t="shared" ref="EE158:FP158" si="310">IF(ROUND(MIN(EE157,(EE150-EE152)),6)&lt;0,0,(ROUND(MIN(EE157,(EE150-EE152)),6)))</f>
        <v>0</v>
      </c>
      <c r="EF158" s="189">
        <f t="shared" si="310"/>
        <v>0</v>
      </c>
      <c r="EG158" s="189">
        <f t="shared" si="310"/>
        <v>0</v>
      </c>
      <c r="EH158" s="189">
        <f t="shared" si="310"/>
        <v>0</v>
      </c>
      <c r="EI158" s="189">
        <f t="shared" si="310"/>
        <v>0</v>
      </c>
      <c r="EJ158" s="189">
        <f t="shared" si="310"/>
        <v>0</v>
      </c>
      <c r="EK158" s="189">
        <f t="shared" si="310"/>
        <v>0</v>
      </c>
      <c r="EL158" s="189">
        <f t="shared" si="310"/>
        <v>0</v>
      </c>
      <c r="EM158" s="189">
        <f t="shared" si="310"/>
        <v>0</v>
      </c>
      <c r="EN158" s="189">
        <f t="shared" si="310"/>
        <v>0</v>
      </c>
      <c r="EO158" s="189">
        <f t="shared" si="310"/>
        <v>0</v>
      </c>
      <c r="EP158" s="189">
        <f t="shared" si="310"/>
        <v>0</v>
      </c>
      <c r="EQ158" s="189">
        <f t="shared" si="310"/>
        <v>0</v>
      </c>
      <c r="ER158" s="189">
        <f t="shared" si="310"/>
        <v>0</v>
      </c>
      <c r="ES158" s="189">
        <f t="shared" si="310"/>
        <v>0</v>
      </c>
      <c r="ET158" s="189">
        <f t="shared" si="310"/>
        <v>0</v>
      </c>
      <c r="EU158" s="189">
        <f t="shared" si="310"/>
        <v>0</v>
      </c>
      <c r="EV158" s="189">
        <f t="shared" si="310"/>
        <v>0</v>
      </c>
      <c r="EW158" s="189">
        <f t="shared" si="310"/>
        <v>0</v>
      </c>
      <c r="EX158" s="189">
        <f t="shared" si="310"/>
        <v>0</v>
      </c>
      <c r="EY158" s="189">
        <f t="shared" si="310"/>
        <v>0</v>
      </c>
      <c r="EZ158" s="189">
        <f t="shared" si="310"/>
        <v>0</v>
      </c>
      <c r="FA158" s="189">
        <f t="shared" si="310"/>
        <v>0</v>
      </c>
      <c r="FB158" s="189">
        <f t="shared" si="310"/>
        <v>0</v>
      </c>
      <c r="FC158" s="189">
        <f t="shared" si="310"/>
        <v>0</v>
      </c>
      <c r="FD158" s="189">
        <f t="shared" si="310"/>
        <v>0</v>
      </c>
      <c r="FE158" s="189">
        <f t="shared" si="310"/>
        <v>0</v>
      </c>
      <c r="FF158" s="189">
        <f t="shared" si="310"/>
        <v>0</v>
      </c>
      <c r="FG158" s="189">
        <f t="shared" si="310"/>
        <v>0</v>
      </c>
      <c r="FH158" s="189">
        <f t="shared" si="310"/>
        <v>0</v>
      </c>
      <c r="FI158" s="189">
        <f t="shared" si="310"/>
        <v>0</v>
      </c>
      <c r="FJ158" s="189">
        <f t="shared" si="310"/>
        <v>0</v>
      </c>
      <c r="FK158" s="189">
        <f t="shared" si="310"/>
        <v>0</v>
      </c>
      <c r="FL158" s="189">
        <f t="shared" si="310"/>
        <v>0</v>
      </c>
      <c r="FM158" s="189">
        <f t="shared" si="310"/>
        <v>0</v>
      </c>
      <c r="FN158" s="189">
        <f t="shared" si="310"/>
        <v>0</v>
      </c>
      <c r="FO158" s="189">
        <f>IF(ROUND(MIN(FO157,(FO150-FO152)),6)&lt;0,0,(ROUND(MIN(FO157,(FO150-FO152)),6)))</f>
        <v>0.17</v>
      </c>
      <c r="FP158" s="189">
        <f t="shared" si="310"/>
        <v>0</v>
      </c>
      <c r="FQ158" s="189">
        <f>IF(ROUND(MIN(FQ157,(FQ150-FQ152)),6)&lt;0,0,(ROUND(MIN(FQ157,(FQ150-FQ152)),6)))-0.001</f>
        <v>0.70099999999999996</v>
      </c>
      <c r="FR158" s="189">
        <v>0.22500000000000001</v>
      </c>
      <c r="FS158" s="189">
        <f>IF(ROUND(MIN(FS157,(FS150-FS152)),6)&lt;0,0,(ROUND(MIN(FS157,(FS150-FS152)),6)))</f>
        <v>0</v>
      </c>
      <c r="FT158" s="189">
        <v>0.13</v>
      </c>
      <c r="FU158" s="189">
        <f>IF(ROUND(MIN(FU157,(FU150-FU152)),6)&lt;0,0,(ROUND(MIN(FU157,(FU150-FU152)),6)))</f>
        <v>0</v>
      </c>
      <c r="FV158" s="189">
        <f>IF(ROUND(MIN(FV157,(FV150-FV152)),6)&lt;0,0,(ROUND(MIN(FV157,(FV150-FV152)),6)))</f>
        <v>0</v>
      </c>
      <c r="FW158" s="189">
        <f>IF(ROUND(MIN(FW157,(FW150-FW152)),6)&lt;0,0,(ROUND(MIN(FW157,(FW150-FW152)),6)))</f>
        <v>0</v>
      </c>
      <c r="FX158" s="189">
        <f>IF(ROUND(MIN(FX157,(FX150-FX152)),6)&lt;0,0,(ROUND(MIN(FX157,(FX150-FX152)),6)))</f>
        <v>0</v>
      </c>
      <c r="FY158" s="190"/>
      <c r="FZ158" s="190">
        <f>SUM(C158:FX158)</f>
        <v>4.3779999999999992</v>
      </c>
      <c r="GA158" s="30"/>
      <c r="GB158" s="30"/>
      <c r="GC158" s="30"/>
      <c r="GD158" s="30"/>
      <c r="GE158" s="30"/>
      <c r="GF158" s="30"/>
      <c r="GG158" s="30"/>
      <c r="GH158" s="30"/>
      <c r="GI158" s="147"/>
      <c r="GJ158" s="147"/>
      <c r="GK158" s="147"/>
      <c r="GL158" s="147"/>
      <c r="GM158" s="147"/>
    </row>
    <row r="159" spans="1:197" x14ac:dyDescent="0.35">
      <c r="A159" s="113"/>
      <c r="B159" s="113" t="s">
        <v>1065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9"/>
      <c r="FZ159" s="29"/>
      <c r="GA159" s="2"/>
      <c r="GB159" s="2"/>
      <c r="GC159" s="2"/>
      <c r="GD159" s="2"/>
      <c r="GE159" s="2"/>
      <c r="GF159" s="2"/>
      <c r="GG159" s="2"/>
      <c r="GH159" s="2"/>
      <c r="GI159" s="113"/>
      <c r="GJ159" s="113"/>
      <c r="GK159" s="113"/>
      <c r="GL159" s="113"/>
      <c r="GM159" s="113"/>
    </row>
    <row r="160" spans="1:197" x14ac:dyDescent="0.35">
      <c r="A160" s="112"/>
      <c r="B160" s="113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61"/>
      <c r="GA160" s="2"/>
      <c r="GB160" s="2"/>
      <c r="GC160" s="63"/>
      <c r="GD160" s="63"/>
      <c r="GE160" s="63"/>
      <c r="GF160" s="63"/>
      <c r="GG160" s="2"/>
      <c r="GH160" s="2"/>
      <c r="GI160" s="113"/>
      <c r="GJ160" s="113"/>
      <c r="GK160" s="113"/>
      <c r="GL160" s="113"/>
      <c r="GM160" s="113"/>
    </row>
    <row r="161" spans="1:195" x14ac:dyDescent="0.35">
      <c r="A161" s="112" t="s">
        <v>490</v>
      </c>
      <c r="B161" s="147" t="s">
        <v>1066</v>
      </c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  <c r="BN161" s="72"/>
      <c r="BO161" s="72"/>
      <c r="BP161" s="72"/>
      <c r="BQ161" s="72"/>
      <c r="BR161" s="72"/>
      <c r="BS161" s="72"/>
      <c r="BT161" s="72"/>
      <c r="BU161" s="72"/>
      <c r="BV161" s="72"/>
      <c r="BW161" s="72"/>
      <c r="BX161" s="72"/>
      <c r="BY161" s="72"/>
      <c r="BZ161" s="72"/>
      <c r="CA161" s="72"/>
      <c r="CB161" s="72"/>
      <c r="CC161" s="72"/>
      <c r="CD161" s="72"/>
      <c r="CE161" s="72"/>
      <c r="CF161" s="72"/>
      <c r="CG161" s="72"/>
      <c r="CH161" s="72"/>
      <c r="CI161" s="72"/>
      <c r="CJ161" s="72"/>
      <c r="CK161" s="72"/>
      <c r="CL161" s="72"/>
      <c r="CM161" s="72"/>
      <c r="CN161" s="72"/>
      <c r="CO161" s="72"/>
      <c r="CP161" s="72"/>
      <c r="CQ161" s="72"/>
      <c r="CR161" s="72"/>
      <c r="CS161" s="72"/>
      <c r="CT161" s="72"/>
      <c r="CU161" s="72"/>
      <c r="CV161" s="72"/>
      <c r="CW161" s="72"/>
      <c r="CX161" s="72"/>
      <c r="CY161" s="72"/>
      <c r="CZ161" s="72"/>
      <c r="DA161" s="72"/>
      <c r="DB161" s="72"/>
      <c r="DC161" s="72"/>
      <c r="DD161" s="72"/>
      <c r="DE161" s="72"/>
      <c r="DF161" s="72"/>
      <c r="DG161" s="72"/>
      <c r="DH161" s="72"/>
      <c r="DI161" s="72"/>
      <c r="DJ161" s="72"/>
      <c r="DK161" s="72"/>
      <c r="DL161" s="72"/>
      <c r="DM161" s="72"/>
      <c r="DN161" s="72"/>
      <c r="DO161" s="72"/>
      <c r="DP161" s="72"/>
      <c r="DQ161" s="72"/>
      <c r="DR161" s="72"/>
      <c r="DS161" s="72"/>
      <c r="DT161" s="72"/>
      <c r="DU161" s="72"/>
      <c r="DV161" s="72"/>
      <c r="DW161" s="72"/>
      <c r="DX161" s="72"/>
      <c r="DY161" s="72"/>
      <c r="DZ161" s="72"/>
      <c r="EA161" s="72"/>
      <c r="EB161" s="72"/>
      <c r="EC161" s="72"/>
      <c r="ED161" s="72"/>
      <c r="EE161" s="72"/>
      <c r="EF161" s="72"/>
      <c r="EG161" s="72"/>
      <c r="EH161" s="72"/>
      <c r="EI161" s="72"/>
      <c r="EJ161" s="72"/>
      <c r="EK161" s="72"/>
      <c r="EL161" s="72"/>
      <c r="EM161" s="72"/>
      <c r="EN161" s="72"/>
      <c r="EO161" s="72"/>
      <c r="EP161" s="72"/>
      <c r="EQ161" s="72"/>
      <c r="ER161" s="72"/>
      <c r="ES161" s="72"/>
      <c r="ET161" s="72"/>
      <c r="EU161" s="72"/>
      <c r="EV161" s="72"/>
      <c r="EW161" s="72"/>
      <c r="EX161" s="72"/>
      <c r="EY161" s="72"/>
      <c r="EZ161" s="72"/>
      <c r="FA161" s="72"/>
      <c r="FB161" s="72"/>
      <c r="FC161" s="72"/>
      <c r="FD161" s="72"/>
      <c r="FE161" s="72"/>
      <c r="FF161" s="72"/>
      <c r="FG161" s="72"/>
      <c r="FH161" s="72"/>
      <c r="FI161" s="72"/>
      <c r="FJ161" s="72"/>
      <c r="FK161" s="72"/>
      <c r="FL161" s="72"/>
      <c r="FM161" s="72"/>
      <c r="FN161" s="72"/>
      <c r="FO161" s="72">
        <v>12757920</v>
      </c>
      <c r="FP161" s="72"/>
      <c r="FQ161" s="72"/>
      <c r="FR161" s="72"/>
      <c r="FS161" s="72"/>
      <c r="FT161" s="72"/>
      <c r="FU161" s="72"/>
      <c r="FV161" s="72"/>
      <c r="FW161" s="72"/>
      <c r="FX161" s="72"/>
      <c r="FY161" s="2"/>
      <c r="GB161" s="2"/>
      <c r="GC161" s="2"/>
      <c r="GD161" s="2"/>
      <c r="GE161" s="2"/>
      <c r="GF161" s="2"/>
      <c r="GG161" s="2"/>
      <c r="GH161" s="2"/>
      <c r="GI161" s="113"/>
      <c r="GJ161" s="113"/>
      <c r="GK161" s="113"/>
      <c r="GL161" s="113"/>
      <c r="GM161" s="113"/>
    </row>
    <row r="162" spans="1:195" x14ac:dyDescent="0.35">
      <c r="A162" s="112" t="s">
        <v>591</v>
      </c>
      <c r="B162" s="113" t="s">
        <v>1139</v>
      </c>
      <c r="C162" s="2">
        <f>C147</f>
        <v>80664357.904500008</v>
      </c>
      <c r="D162" s="2">
        <f t="shared" ref="D162:BO162" si="311">D147</f>
        <v>449984882.81650001</v>
      </c>
      <c r="E162" s="2">
        <f t="shared" si="311"/>
        <v>72740701.847500011</v>
      </c>
      <c r="F162" s="2">
        <f t="shared" si="311"/>
        <v>281847554.78650004</v>
      </c>
      <c r="G162" s="2">
        <f t="shared" si="311"/>
        <v>22751701.445</v>
      </c>
      <c r="H162" s="2">
        <f t="shared" si="311"/>
        <v>13756965.452</v>
      </c>
      <c r="I162" s="2">
        <f t="shared" si="311"/>
        <v>99860122.769999996</v>
      </c>
      <c r="J162" s="2">
        <f t="shared" si="311"/>
        <v>24863991.043000001</v>
      </c>
      <c r="K162" s="2">
        <f t="shared" si="311"/>
        <v>4375286.1875</v>
      </c>
      <c r="L162" s="2">
        <f t="shared" si="311"/>
        <v>26515866.824000001</v>
      </c>
      <c r="M162" s="2">
        <f t="shared" si="311"/>
        <v>13714030.26</v>
      </c>
      <c r="N162" s="2">
        <f t="shared" si="311"/>
        <v>594491792.97099996</v>
      </c>
      <c r="O162" s="2">
        <f t="shared" si="311"/>
        <v>144610359.176</v>
      </c>
      <c r="P162" s="2">
        <f t="shared" si="311"/>
        <v>5346390.8454999998</v>
      </c>
      <c r="Q162" s="2">
        <f t="shared" si="311"/>
        <v>502260391.31600004</v>
      </c>
      <c r="R162" s="2">
        <f t="shared" si="311"/>
        <v>80788178.899499997</v>
      </c>
      <c r="S162" s="2">
        <f t="shared" si="311"/>
        <v>19638317.813999999</v>
      </c>
      <c r="T162" s="2">
        <f t="shared" si="311"/>
        <v>3366043.8955000001</v>
      </c>
      <c r="U162" s="2">
        <f t="shared" si="311"/>
        <v>1434339.3499999999</v>
      </c>
      <c r="V162" s="2">
        <f t="shared" si="311"/>
        <v>4403278.9739999995</v>
      </c>
      <c r="W162" s="2">
        <f t="shared" si="311"/>
        <v>2801531.69</v>
      </c>
      <c r="X162" s="2">
        <f t="shared" si="311"/>
        <v>1302093.5415000001</v>
      </c>
      <c r="Y162" s="2">
        <f t="shared" si="311"/>
        <v>11504261.766000001</v>
      </c>
      <c r="Z162" s="2">
        <f t="shared" si="311"/>
        <v>3953099.227</v>
      </c>
      <c r="AA162" s="2">
        <f t="shared" si="311"/>
        <v>353741591.29400003</v>
      </c>
      <c r="AB162" s="2">
        <f t="shared" si="311"/>
        <v>313639400.38749999</v>
      </c>
      <c r="AC162" s="2">
        <f t="shared" si="311"/>
        <v>11439265.5165</v>
      </c>
      <c r="AD162" s="2">
        <f t="shared" si="311"/>
        <v>17026768.5255</v>
      </c>
      <c r="AE162" s="2">
        <f t="shared" si="311"/>
        <v>2265417.2824999997</v>
      </c>
      <c r="AF162" s="2">
        <f t="shared" si="311"/>
        <v>3457183.4355000001</v>
      </c>
      <c r="AG162" s="2">
        <f t="shared" si="311"/>
        <v>8181305.7600000007</v>
      </c>
      <c r="AH162" s="2">
        <f t="shared" si="311"/>
        <v>12000672.658499999</v>
      </c>
      <c r="AI162" s="2">
        <f t="shared" si="311"/>
        <v>5586807.4819999998</v>
      </c>
      <c r="AJ162" s="2">
        <f t="shared" si="311"/>
        <v>3762127.122</v>
      </c>
      <c r="AK162" s="2">
        <f t="shared" si="311"/>
        <v>3506148.1314999997</v>
      </c>
      <c r="AL162" s="2">
        <f t="shared" si="311"/>
        <v>4824354.0564999999</v>
      </c>
      <c r="AM162" s="2">
        <f t="shared" si="311"/>
        <v>5334147.5630000001</v>
      </c>
      <c r="AN162" s="2">
        <f t="shared" si="311"/>
        <v>4873041.3844999997</v>
      </c>
      <c r="AO162" s="2">
        <f t="shared" si="311"/>
        <v>51205864.93</v>
      </c>
      <c r="AP162" s="2">
        <f t="shared" si="311"/>
        <v>1029428090.6135</v>
      </c>
      <c r="AQ162" s="2">
        <f t="shared" si="311"/>
        <v>4557735.2030000007</v>
      </c>
      <c r="AR162" s="2">
        <f t="shared" si="311"/>
        <v>695903560.64950001</v>
      </c>
      <c r="AS162" s="2">
        <f t="shared" si="311"/>
        <v>80424069.552000001</v>
      </c>
      <c r="AT162" s="2">
        <f t="shared" si="311"/>
        <v>28193005.987500001</v>
      </c>
      <c r="AU162" s="2">
        <f t="shared" si="311"/>
        <v>4714653.9550000001</v>
      </c>
      <c r="AV162" s="2">
        <f t="shared" si="311"/>
        <v>5195250.0049999999</v>
      </c>
      <c r="AW162" s="2">
        <f t="shared" si="311"/>
        <v>4534026.8075000001</v>
      </c>
      <c r="AX162" s="2">
        <f t="shared" si="311"/>
        <v>2070363.0055</v>
      </c>
      <c r="AY162" s="2">
        <f t="shared" si="311"/>
        <v>6099681.4729999993</v>
      </c>
      <c r="AZ162" s="2">
        <f t="shared" si="311"/>
        <v>143724287.61849999</v>
      </c>
      <c r="BA162" s="2">
        <f t="shared" si="311"/>
        <v>101746842.89650001</v>
      </c>
      <c r="BB162" s="2">
        <f t="shared" si="311"/>
        <v>84719634.674999997</v>
      </c>
      <c r="BC162" s="2">
        <f t="shared" si="311"/>
        <v>285063912.04949999</v>
      </c>
      <c r="BD162" s="2">
        <f t="shared" si="311"/>
        <v>40398245.287500001</v>
      </c>
      <c r="BE162" s="2">
        <f t="shared" si="311"/>
        <v>14452481.43</v>
      </c>
      <c r="BF162" s="2">
        <f t="shared" si="311"/>
        <v>282662838.52149999</v>
      </c>
      <c r="BG162" s="2">
        <f t="shared" si="311"/>
        <v>12272965.565499999</v>
      </c>
      <c r="BH162" s="2">
        <f t="shared" si="311"/>
        <v>7796046.0264999997</v>
      </c>
      <c r="BI162" s="2">
        <f t="shared" si="311"/>
        <v>4731197.7510000002</v>
      </c>
      <c r="BJ162" s="2">
        <f t="shared" si="311"/>
        <v>69973974.23650001</v>
      </c>
      <c r="BK162" s="2">
        <f t="shared" si="311"/>
        <v>393118667.88249999</v>
      </c>
      <c r="BL162" s="2">
        <f t="shared" si="311"/>
        <v>2216243.83</v>
      </c>
      <c r="BM162" s="2">
        <f t="shared" si="311"/>
        <v>5617968.2195000006</v>
      </c>
      <c r="BN162" s="2">
        <f t="shared" si="311"/>
        <v>35745558.997500002</v>
      </c>
      <c r="BO162" s="2">
        <f t="shared" si="311"/>
        <v>15163790.914999999</v>
      </c>
      <c r="BP162" s="2">
        <f t="shared" ref="BP162:EA162" si="312">BP147</f>
        <v>3397952.4</v>
      </c>
      <c r="BQ162" s="2">
        <f t="shared" si="312"/>
        <v>74186900.745999992</v>
      </c>
      <c r="BR162" s="2">
        <f t="shared" si="312"/>
        <v>53099251.288500004</v>
      </c>
      <c r="BS162" s="2">
        <f t="shared" si="312"/>
        <v>15039024.501500001</v>
      </c>
      <c r="BT162" s="2">
        <f t="shared" si="312"/>
        <v>5848382.7520000003</v>
      </c>
      <c r="BU162" s="2">
        <f t="shared" si="312"/>
        <v>6167804.8365000002</v>
      </c>
      <c r="BV162" s="2">
        <f t="shared" si="312"/>
        <v>15406304.9245</v>
      </c>
      <c r="BW162" s="2">
        <f t="shared" si="312"/>
        <v>24653579.338</v>
      </c>
      <c r="BX162" s="2">
        <f t="shared" si="312"/>
        <v>1781744.71</v>
      </c>
      <c r="BY162" s="2">
        <f t="shared" si="312"/>
        <v>6429493.0899999999</v>
      </c>
      <c r="BZ162" s="2">
        <f t="shared" si="312"/>
        <v>4139198.4134999998</v>
      </c>
      <c r="CA162" s="2">
        <f t="shared" si="312"/>
        <v>3163209.2760000001</v>
      </c>
      <c r="CB162" s="2">
        <f t="shared" si="312"/>
        <v>833653126.36650002</v>
      </c>
      <c r="CC162" s="2">
        <f t="shared" si="312"/>
        <v>3645251.1535</v>
      </c>
      <c r="CD162" s="2">
        <f t="shared" si="312"/>
        <v>2835204.01</v>
      </c>
      <c r="CE162" s="2">
        <f t="shared" si="312"/>
        <v>3222185.2225000001</v>
      </c>
      <c r="CF162" s="2">
        <f t="shared" si="312"/>
        <v>2467533.2999999998</v>
      </c>
      <c r="CG162" s="2">
        <f t="shared" si="312"/>
        <v>3738676.077</v>
      </c>
      <c r="CH162" s="2">
        <f t="shared" si="312"/>
        <v>2284108.554</v>
      </c>
      <c r="CI162" s="2">
        <f t="shared" si="312"/>
        <v>8892753.6539999992</v>
      </c>
      <c r="CJ162" s="2">
        <f t="shared" si="312"/>
        <v>11725516.5615</v>
      </c>
      <c r="CK162" s="2">
        <f t="shared" si="312"/>
        <v>57731063.055</v>
      </c>
      <c r="CL162" s="2">
        <f t="shared" si="312"/>
        <v>15658317.144499999</v>
      </c>
      <c r="CM162" s="2">
        <f t="shared" si="312"/>
        <v>9538400.9210000001</v>
      </c>
      <c r="CN162" s="2">
        <f t="shared" si="312"/>
        <v>356274942.75</v>
      </c>
      <c r="CO162" s="2">
        <f t="shared" si="312"/>
        <v>159225182.5625</v>
      </c>
      <c r="CP162" s="2">
        <f t="shared" si="312"/>
        <v>12273532.325499998</v>
      </c>
      <c r="CQ162" s="2">
        <f t="shared" si="312"/>
        <v>10427351.989</v>
      </c>
      <c r="CR162" s="2">
        <f t="shared" si="312"/>
        <v>3953168.6</v>
      </c>
      <c r="CS162" s="2">
        <f t="shared" si="312"/>
        <v>4573177.63</v>
      </c>
      <c r="CT162" s="2">
        <f t="shared" si="312"/>
        <v>2611047.9515</v>
      </c>
      <c r="CU162" s="2">
        <f t="shared" si="312"/>
        <v>5599387.0345000001</v>
      </c>
      <c r="CV162" s="2">
        <f t="shared" si="312"/>
        <v>1227614.3935</v>
      </c>
      <c r="CW162" s="2">
        <f t="shared" si="312"/>
        <v>3853883.1814999999</v>
      </c>
      <c r="CX162" s="2">
        <f t="shared" si="312"/>
        <v>6307064.4479999999</v>
      </c>
      <c r="CY162" s="2">
        <f t="shared" si="312"/>
        <v>1293992.7920000001</v>
      </c>
      <c r="CZ162" s="2">
        <f t="shared" si="312"/>
        <v>21237397.3145</v>
      </c>
      <c r="DA162" s="2">
        <f t="shared" si="312"/>
        <v>3787868.9130000002</v>
      </c>
      <c r="DB162" s="2">
        <f t="shared" si="312"/>
        <v>4922881.7845000001</v>
      </c>
      <c r="DC162" s="2">
        <f t="shared" si="312"/>
        <v>3700914.3590000002</v>
      </c>
      <c r="DD162" s="2">
        <f t="shared" si="312"/>
        <v>3606759.7689999999</v>
      </c>
      <c r="DE162" s="2">
        <f t="shared" si="312"/>
        <v>4664669.0504999999</v>
      </c>
      <c r="DF162" s="2">
        <f t="shared" si="312"/>
        <v>230057582.16550002</v>
      </c>
      <c r="DG162" s="2">
        <f t="shared" si="312"/>
        <v>2245170.2094999999</v>
      </c>
      <c r="DH162" s="2">
        <f t="shared" si="312"/>
        <v>21129919.309500001</v>
      </c>
      <c r="DI162" s="2">
        <f t="shared" si="312"/>
        <v>28542301.568999998</v>
      </c>
      <c r="DJ162" s="2">
        <f t="shared" si="312"/>
        <v>8361117.5200000005</v>
      </c>
      <c r="DK162" s="2">
        <f t="shared" si="312"/>
        <v>6478268.9845000003</v>
      </c>
      <c r="DL162" s="2">
        <f t="shared" si="312"/>
        <v>67847459.401999995</v>
      </c>
      <c r="DM162" s="2">
        <f t="shared" si="312"/>
        <v>4485116.3815000001</v>
      </c>
      <c r="DN162" s="2">
        <f t="shared" si="312"/>
        <v>16330172.624500001</v>
      </c>
      <c r="DO162" s="2">
        <f t="shared" si="312"/>
        <v>39338943.888499998</v>
      </c>
      <c r="DP162" s="2">
        <f t="shared" si="312"/>
        <v>3903267.1009999998</v>
      </c>
      <c r="DQ162" s="2">
        <f t="shared" si="312"/>
        <v>11482284.852</v>
      </c>
      <c r="DR162" s="2">
        <f t="shared" si="312"/>
        <v>16311885.359999999</v>
      </c>
      <c r="DS162" s="2">
        <f t="shared" si="312"/>
        <v>8410095.3399999999</v>
      </c>
      <c r="DT162" s="2">
        <f t="shared" si="312"/>
        <v>3749928.7064999999</v>
      </c>
      <c r="DU162" s="2">
        <f t="shared" si="312"/>
        <v>5395850.8619999997</v>
      </c>
      <c r="DV162" s="2">
        <f t="shared" si="312"/>
        <v>3874077.6475</v>
      </c>
      <c r="DW162" s="2">
        <f t="shared" si="312"/>
        <v>4786522.3374999994</v>
      </c>
      <c r="DX162" s="2">
        <f t="shared" si="312"/>
        <v>3815527.3004999999</v>
      </c>
      <c r="DY162" s="2">
        <f t="shared" si="312"/>
        <v>5145943.7184999995</v>
      </c>
      <c r="DZ162" s="2">
        <f t="shared" si="312"/>
        <v>9294954.5050000008</v>
      </c>
      <c r="EA162" s="2">
        <f t="shared" si="312"/>
        <v>7467213.0120000001</v>
      </c>
      <c r="EB162" s="2">
        <f t="shared" ref="EB162:FX162" si="313">EB147</f>
        <v>7192096.0245000003</v>
      </c>
      <c r="EC162" s="2">
        <f t="shared" si="313"/>
        <v>4421929.4214999992</v>
      </c>
      <c r="ED162" s="2">
        <f t="shared" si="313"/>
        <v>23689244.559999999</v>
      </c>
      <c r="EE162" s="2">
        <f t="shared" si="313"/>
        <v>3753665.2550000004</v>
      </c>
      <c r="EF162" s="2">
        <f t="shared" si="313"/>
        <v>16576976.3355</v>
      </c>
      <c r="EG162" s="2">
        <f t="shared" si="313"/>
        <v>4272588.2215</v>
      </c>
      <c r="EH162" s="2">
        <f t="shared" si="313"/>
        <v>4185390.818</v>
      </c>
      <c r="EI162" s="2">
        <f t="shared" si="313"/>
        <v>163687034.40000001</v>
      </c>
      <c r="EJ162" s="2">
        <f t="shared" si="313"/>
        <v>113653398.22999999</v>
      </c>
      <c r="EK162" s="2">
        <f t="shared" si="313"/>
        <v>8598773.1469999999</v>
      </c>
      <c r="EL162" s="2">
        <f t="shared" si="313"/>
        <v>6056194.3025000002</v>
      </c>
      <c r="EM162" s="2">
        <f t="shared" si="313"/>
        <v>5594227.1255000001</v>
      </c>
      <c r="EN162" s="2">
        <f t="shared" si="313"/>
        <v>12177586.8805</v>
      </c>
      <c r="EO162" s="2">
        <f t="shared" si="313"/>
        <v>4799141.8195000002</v>
      </c>
      <c r="EP162" s="2">
        <f t="shared" si="313"/>
        <v>6337242.9914999995</v>
      </c>
      <c r="EQ162" s="2">
        <f t="shared" si="313"/>
        <v>31163752.149999999</v>
      </c>
      <c r="ER162" s="2">
        <f t="shared" si="313"/>
        <v>5220440.7644999996</v>
      </c>
      <c r="ES162" s="2">
        <f t="shared" si="313"/>
        <v>3403118.3939999999</v>
      </c>
      <c r="ET162" s="2">
        <f t="shared" si="313"/>
        <v>4358136.7494999999</v>
      </c>
      <c r="EU162" s="2">
        <f t="shared" si="313"/>
        <v>8201587.5644999994</v>
      </c>
      <c r="EV162" s="2">
        <f t="shared" si="313"/>
        <v>1902380.3930000002</v>
      </c>
      <c r="EW162" s="2">
        <f t="shared" si="313"/>
        <v>13370071.560000001</v>
      </c>
      <c r="EX162" s="2">
        <f t="shared" si="313"/>
        <v>3805304.7845000001</v>
      </c>
      <c r="EY162" s="2">
        <f t="shared" si="313"/>
        <v>8090226.3775000004</v>
      </c>
      <c r="EZ162" s="2">
        <f t="shared" si="313"/>
        <v>2843721.3509999998</v>
      </c>
      <c r="FA162" s="2">
        <f t="shared" si="313"/>
        <v>42820303.765000001</v>
      </c>
      <c r="FB162" s="2">
        <f t="shared" si="313"/>
        <v>4884803.9035</v>
      </c>
      <c r="FC162" s="2">
        <f t="shared" si="313"/>
        <v>21970505.670000002</v>
      </c>
      <c r="FD162" s="2">
        <f t="shared" si="313"/>
        <v>5894100.7965000002</v>
      </c>
      <c r="FE162" s="2">
        <f t="shared" si="313"/>
        <v>1991377.31</v>
      </c>
      <c r="FF162" s="2">
        <f t="shared" si="313"/>
        <v>3722187.2760000001</v>
      </c>
      <c r="FG162" s="2">
        <f t="shared" si="313"/>
        <v>2767543.75</v>
      </c>
      <c r="FH162" s="2">
        <f t="shared" si="313"/>
        <v>1735535.4975000001</v>
      </c>
      <c r="FI162" s="2">
        <f t="shared" si="313"/>
        <v>21080079.802000001</v>
      </c>
      <c r="FJ162" s="2">
        <f t="shared" si="313"/>
        <v>23028042.299999997</v>
      </c>
      <c r="FK162" s="2">
        <f t="shared" si="313"/>
        <v>30258313.630000003</v>
      </c>
      <c r="FL162" s="2">
        <f t="shared" si="313"/>
        <v>94310893.132499993</v>
      </c>
      <c r="FM162" s="2">
        <f t="shared" si="313"/>
        <v>45024271.3235</v>
      </c>
      <c r="FN162" s="2">
        <f t="shared" si="313"/>
        <v>266411401.65599999</v>
      </c>
      <c r="FO162" s="2">
        <f t="shared" si="313"/>
        <v>13846353.949999999</v>
      </c>
      <c r="FP162" s="2">
        <f t="shared" si="313"/>
        <v>28138920.386999998</v>
      </c>
      <c r="FQ162" s="2">
        <f t="shared" si="313"/>
        <v>12333404.3455</v>
      </c>
      <c r="FR162" s="2">
        <f t="shared" si="313"/>
        <v>3409546.327</v>
      </c>
      <c r="FS162" s="2">
        <f t="shared" si="313"/>
        <v>3425421.11</v>
      </c>
      <c r="FT162" s="2">
        <f t="shared" si="313"/>
        <v>1506104.6105</v>
      </c>
      <c r="FU162" s="2">
        <f t="shared" si="313"/>
        <v>10797281.807499999</v>
      </c>
      <c r="FV162" s="2">
        <f t="shared" si="313"/>
        <v>9323940.4289999995</v>
      </c>
      <c r="FW162" s="2">
        <f t="shared" si="313"/>
        <v>3290841.9</v>
      </c>
      <c r="FX162" s="2">
        <f t="shared" si="313"/>
        <v>1701192.38</v>
      </c>
      <c r="FY162" s="2"/>
      <c r="FZ162" s="73">
        <f>SUM(C162:FX162)</f>
        <v>10036070748.107494</v>
      </c>
      <c r="GA162" s="62">
        <v>10036070748.107494</v>
      </c>
      <c r="GB162" s="2">
        <f>FZ162-GA162</f>
        <v>0</v>
      </c>
      <c r="GC162" s="2"/>
      <c r="GD162" s="2"/>
      <c r="GE162" s="2"/>
      <c r="GF162" s="2"/>
      <c r="GG162" s="2"/>
      <c r="GH162" s="2"/>
      <c r="GI162" s="113"/>
      <c r="GJ162" s="113"/>
      <c r="GK162" s="113"/>
      <c r="GL162" s="113"/>
      <c r="GM162" s="113"/>
    </row>
    <row r="163" spans="1:195" x14ac:dyDescent="0.35">
      <c r="A163" s="112"/>
      <c r="B163" s="113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73"/>
      <c r="GA163" s="62"/>
      <c r="GB163" s="2"/>
      <c r="GC163" s="2"/>
      <c r="GD163" s="2"/>
      <c r="GE163" s="2"/>
      <c r="GF163" s="2"/>
      <c r="GG163" s="2"/>
      <c r="GH163" s="2"/>
      <c r="GI163" s="113"/>
      <c r="GJ163" s="113"/>
      <c r="GK163" s="113"/>
      <c r="GL163" s="113"/>
      <c r="GM163" s="113"/>
    </row>
    <row r="164" spans="1:195" x14ac:dyDescent="0.35">
      <c r="A164" s="112" t="s">
        <v>592</v>
      </c>
      <c r="B164" s="113" t="s">
        <v>1070</v>
      </c>
      <c r="C164" s="2">
        <f>ROUND(((C152*C41)/1000)-C171,2)</f>
        <v>33577243.380000003</v>
      </c>
      <c r="D164" s="2">
        <f t="shared" ref="D164:BO164" si="314">ROUND(((D152*D41)/1000)-D171,2)</f>
        <v>117787428.8</v>
      </c>
      <c r="E164" s="2">
        <f t="shared" si="314"/>
        <v>34609092.530000001</v>
      </c>
      <c r="F164" s="2">
        <f t="shared" si="314"/>
        <v>89552335.959999993</v>
      </c>
      <c r="G164" s="2">
        <f t="shared" si="314"/>
        <v>10475818.99</v>
      </c>
      <c r="H164" s="2">
        <f t="shared" si="314"/>
        <v>3998572.46</v>
      </c>
      <c r="I164" s="2">
        <f t="shared" si="314"/>
        <v>32845882.949999999</v>
      </c>
      <c r="J164" s="2">
        <f t="shared" si="314"/>
        <v>5369700.25</v>
      </c>
      <c r="K164" s="2">
        <f t="shared" si="314"/>
        <v>1412707.44</v>
      </c>
      <c r="L164" s="2">
        <f t="shared" si="314"/>
        <v>24954874.760000002</v>
      </c>
      <c r="M164" s="2">
        <f t="shared" si="314"/>
        <v>9276069.5800000001</v>
      </c>
      <c r="N164" s="2">
        <f t="shared" si="314"/>
        <v>185685935.46000001</v>
      </c>
      <c r="O164" s="2">
        <f t="shared" si="314"/>
        <v>72593761.25</v>
      </c>
      <c r="P164" s="2">
        <f t="shared" si="314"/>
        <v>1588256.95</v>
      </c>
      <c r="Q164" s="2">
        <f t="shared" si="314"/>
        <v>171134109.27000001</v>
      </c>
      <c r="R164" s="2">
        <f t="shared" si="314"/>
        <v>2080510.09</v>
      </c>
      <c r="S164" s="2">
        <f t="shared" si="314"/>
        <v>16247638.09</v>
      </c>
      <c r="T164" s="2">
        <f t="shared" si="314"/>
        <v>680032.67</v>
      </c>
      <c r="U164" s="2">
        <f t="shared" si="314"/>
        <v>777590.13</v>
      </c>
      <c r="V164" s="2">
        <f t="shared" si="314"/>
        <v>1008815.56</v>
      </c>
      <c r="W164" s="2">
        <f t="shared" si="314"/>
        <v>192272.2</v>
      </c>
      <c r="X164" s="2">
        <f t="shared" si="314"/>
        <v>302532.28000000003</v>
      </c>
      <c r="Y164" s="2">
        <f t="shared" si="314"/>
        <v>1890969.77</v>
      </c>
      <c r="Z164" s="2">
        <f t="shared" si="314"/>
        <v>666922.79</v>
      </c>
      <c r="AA164" s="2">
        <f t="shared" si="314"/>
        <v>144215553.08000001</v>
      </c>
      <c r="AB164" s="2">
        <f t="shared" si="314"/>
        <v>271208587.55000001</v>
      </c>
      <c r="AC164" s="2">
        <f t="shared" si="314"/>
        <v>9670432</v>
      </c>
      <c r="AD164" s="2">
        <f t="shared" si="314"/>
        <v>10263843.880000001</v>
      </c>
      <c r="AE164" s="2">
        <f t="shared" si="314"/>
        <v>604688.74</v>
      </c>
      <c r="AF164" s="2">
        <f t="shared" si="314"/>
        <v>1033061.75</v>
      </c>
      <c r="AG164" s="2">
        <f t="shared" si="314"/>
        <v>4734782.93</v>
      </c>
      <c r="AH164" s="2">
        <f t="shared" si="314"/>
        <v>1045984.31</v>
      </c>
      <c r="AI164" s="2">
        <f t="shared" si="314"/>
        <v>330500.75</v>
      </c>
      <c r="AJ164" s="2">
        <f t="shared" si="314"/>
        <v>979442.45</v>
      </c>
      <c r="AK164" s="2">
        <f t="shared" si="314"/>
        <v>1514364.5</v>
      </c>
      <c r="AL164" s="2">
        <f t="shared" si="314"/>
        <v>2595295.0099999998</v>
      </c>
      <c r="AM164" s="2">
        <f t="shared" si="314"/>
        <v>1394238.72</v>
      </c>
      <c r="AN164" s="2">
        <f t="shared" si="314"/>
        <v>4338745.0599999996</v>
      </c>
      <c r="AO164" s="2">
        <f t="shared" si="314"/>
        <v>15837800.24</v>
      </c>
      <c r="AP164" s="2">
        <f t="shared" si="314"/>
        <v>742016456.49000001</v>
      </c>
      <c r="AQ164" s="2">
        <f t="shared" si="314"/>
        <v>1732032.92</v>
      </c>
      <c r="AR164" s="2">
        <f t="shared" si="314"/>
        <v>311877355.69</v>
      </c>
      <c r="AS164" s="2">
        <f t="shared" si="314"/>
        <v>62611819.140000001</v>
      </c>
      <c r="AT164" s="2">
        <f t="shared" si="314"/>
        <v>12409041.130000001</v>
      </c>
      <c r="AU164" s="2">
        <f t="shared" si="314"/>
        <v>1937249.93</v>
      </c>
      <c r="AV164" s="2">
        <f t="shared" si="314"/>
        <v>1349588.58</v>
      </c>
      <c r="AW164" s="2">
        <f t="shared" si="314"/>
        <v>1057514.83</v>
      </c>
      <c r="AX164" s="2">
        <f t="shared" si="314"/>
        <v>719065.36</v>
      </c>
      <c r="AY164" s="2">
        <f t="shared" si="314"/>
        <v>1768111.62</v>
      </c>
      <c r="AZ164" s="2">
        <f t="shared" si="314"/>
        <v>17337725.079999998</v>
      </c>
      <c r="BA164" s="2">
        <f t="shared" si="314"/>
        <v>25970819.239999998</v>
      </c>
      <c r="BB164" s="2">
        <f t="shared" si="314"/>
        <v>6912041.7000000002</v>
      </c>
      <c r="BC164" s="2">
        <f t="shared" si="314"/>
        <v>95201124.590000004</v>
      </c>
      <c r="BD164" s="2">
        <f t="shared" si="314"/>
        <v>16130942.439999999</v>
      </c>
      <c r="BE164" s="2">
        <f t="shared" si="314"/>
        <v>5689440.1600000001</v>
      </c>
      <c r="BF164" s="2">
        <f t="shared" si="314"/>
        <v>83804698.799999997</v>
      </c>
      <c r="BG164" s="2">
        <f t="shared" si="314"/>
        <v>1985652.04</v>
      </c>
      <c r="BH164" s="2">
        <f t="shared" si="314"/>
        <v>2259579.2000000002</v>
      </c>
      <c r="BI164" s="2">
        <f t="shared" si="314"/>
        <v>771554.62</v>
      </c>
      <c r="BJ164" s="2">
        <f t="shared" si="314"/>
        <v>27941855.199999999</v>
      </c>
      <c r="BK164" s="2">
        <f t="shared" si="314"/>
        <v>52789523.340000004</v>
      </c>
      <c r="BL164" s="2">
        <f t="shared" si="314"/>
        <v>243951.21</v>
      </c>
      <c r="BM164" s="2">
        <f t="shared" si="314"/>
        <v>1243735.1100000001</v>
      </c>
      <c r="BN164" s="2">
        <f t="shared" si="314"/>
        <v>11082040.890000001</v>
      </c>
      <c r="BO164" s="2">
        <f t="shared" si="314"/>
        <v>4447847.04</v>
      </c>
      <c r="BP164" s="2">
        <f t="shared" ref="BP164:EA164" si="315">ROUND(((BP152*BP41)/1000)-BP171,2)</f>
        <v>2821545.07</v>
      </c>
      <c r="BQ164" s="2">
        <f t="shared" si="315"/>
        <v>57040887.539999999</v>
      </c>
      <c r="BR164" s="2">
        <f t="shared" si="315"/>
        <v>8744928.4399999995</v>
      </c>
      <c r="BS164" s="2">
        <f t="shared" si="315"/>
        <v>2815547</v>
      </c>
      <c r="BT164" s="2">
        <f t="shared" si="315"/>
        <v>3137615.12</v>
      </c>
      <c r="BU164" s="2">
        <f t="shared" si="315"/>
        <v>2478519.9300000002</v>
      </c>
      <c r="BV164" s="2">
        <f t="shared" si="315"/>
        <v>14630191.25</v>
      </c>
      <c r="BW164" s="2">
        <f t="shared" si="315"/>
        <v>19409588.57</v>
      </c>
      <c r="BX164" s="2">
        <f t="shared" si="315"/>
        <v>1236730.72</v>
      </c>
      <c r="BY164" s="2">
        <f t="shared" si="315"/>
        <v>3616060.68</v>
      </c>
      <c r="BZ164" s="2">
        <f t="shared" si="315"/>
        <v>1175134.96</v>
      </c>
      <c r="CA164" s="2">
        <f t="shared" si="315"/>
        <v>2617736.09</v>
      </c>
      <c r="CB164" s="2">
        <f t="shared" si="315"/>
        <v>416638613.31999999</v>
      </c>
      <c r="CC164" s="2">
        <f t="shared" si="315"/>
        <v>566299.4</v>
      </c>
      <c r="CD164" s="2">
        <f t="shared" si="315"/>
        <v>483279.27</v>
      </c>
      <c r="CE164" s="2">
        <f t="shared" si="315"/>
        <v>1290584.8899999999</v>
      </c>
      <c r="CF164" s="2">
        <f t="shared" si="315"/>
        <v>870142.04</v>
      </c>
      <c r="CG164" s="2">
        <f t="shared" si="315"/>
        <v>772601.8</v>
      </c>
      <c r="CH164" s="2">
        <f t="shared" si="315"/>
        <v>521640.66</v>
      </c>
      <c r="CI164" s="2">
        <f t="shared" si="315"/>
        <v>3481702.32</v>
      </c>
      <c r="CJ164" s="2">
        <f t="shared" si="315"/>
        <v>10497211.67</v>
      </c>
      <c r="CK164" s="2">
        <f t="shared" si="315"/>
        <v>21248958.359999999</v>
      </c>
      <c r="CL164" s="2">
        <f t="shared" si="315"/>
        <v>3452834.82</v>
      </c>
      <c r="CM164" s="2">
        <f t="shared" si="315"/>
        <v>1769885.21</v>
      </c>
      <c r="CN164" s="2">
        <f t="shared" si="315"/>
        <v>147207651.5</v>
      </c>
      <c r="CO164" s="2">
        <f t="shared" si="315"/>
        <v>92221296.480000004</v>
      </c>
      <c r="CP164" s="2">
        <f t="shared" si="315"/>
        <v>11502504.550000001</v>
      </c>
      <c r="CQ164" s="2">
        <f t="shared" si="315"/>
        <v>2874655.31</v>
      </c>
      <c r="CR164" s="2">
        <f t="shared" si="315"/>
        <v>346603.92</v>
      </c>
      <c r="CS164" s="2">
        <f t="shared" si="315"/>
        <v>1574481.3</v>
      </c>
      <c r="CT164" s="2">
        <f t="shared" si="315"/>
        <v>640595.26</v>
      </c>
      <c r="CU164" s="2">
        <f t="shared" si="315"/>
        <v>488135.92</v>
      </c>
      <c r="CV164" s="2">
        <f t="shared" si="315"/>
        <v>434541.68</v>
      </c>
      <c r="CW164" s="2">
        <f t="shared" si="315"/>
        <v>1165895.18</v>
      </c>
      <c r="CX164" s="2">
        <f t="shared" si="315"/>
        <v>2424579.8199999998</v>
      </c>
      <c r="CY164" s="2">
        <f t="shared" si="315"/>
        <v>189218.58</v>
      </c>
      <c r="CZ164" s="2">
        <f t="shared" si="315"/>
        <v>7372069.5800000001</v>
      </c>
      <c r="DA164" s="2">
        <f t="shared" si="315"/>
        <v>1355180.65</v>
      </c>
      <c r="DB164" s="2">
        <f t="shared" si="315"/>
        <v>1342257.53</v>
      </c>
      <c r="DC164" s="2">
        <f t="shared" si="315"/>
        <v>1268221.76</v>
      </c>
      <c r="DD164" s="2">
        <f t="shared" si="315"/>
        <v>844241.19</v>
      </c>
      <c r="DE164" s="2">
        <f t="shared" si="315"/>
        <v>1922411.37</v>
      </c>
      <c r="DF164" s="2">
        <f t="shared" si="315"/>
        <v>84416144.030000001</v>
      </c>
      <c r="DG164" s="2">
        <f t="shared" si="315"/>
        <v>1634265.84</v>
      </c>
      <c r="DH164" s="2">
        <f t="shared" si="315"/>
        <v>10342493.49</v>
      </c>
      <c r="DI164" s="2">
        <f t="shared" si="315"/>
        <v>13355468.51</v>
      </c>
      <c r="DJ164" s="2">
        <f t="shared" si="315"/>
        <v>1953362.57</v>
      </c>
      <c r="DK164" s="2">
        <f t="shared" si="315"/>
        <v>1399816.34</v>
      </c>
      <c r="DL164" s="2">
        <f t="shared" si="315"/>
        <v>25970127.100000001</v>
      </c>
      <c r="DM164" s="2">
        <f t="shared" si="315"/>
        <v>752148.07</v>
      </c>
      <c r="DN164" s="2">
        <f t="shared" si="315"/>
        <v>7600080.4699999997</v>
      </c>
      <c r="DO164" s="2">
        <f t="shared" si="315"/>
        <v>10668740.42</v>
      </c>
      <c r="DP164" s="2">
        <f t="shared" si="315"/>
        <v>983922.03</v>
      </c>
      <c r="DQ164" s="2">
        <f t="shared" si="315"/>
        <v>9645874.9100000001</v>
      </c>
      <c r="DR164" s="2">
        <f t="shared" si="315"/>
        <v>2673753.23</v>
      </c>
      <c r="DS164" s="2">
        <f t="shared" si="315"/>
        <v>1259296.8400000001</v>
      </c>
      <c r="DT164" s="2">
        <f t="shared" si="315"/>
        <v>338951.41</v>
      </c>
      <c r="DU164" s="2">
        <f t="shared" si="315"/>
        <v>865981.64</v>
      </c>
      <c r="DV164" s="2">
        <f t="shared" si="315"/>
        <v>274476.63</v>
      </c>
      <c r="DW164" s="2">
        <f t="shared" si="315"/>
        <v>588987.84</v>
      </c>
      <c r="DX164" s="2">
        <f t="shared" si="315"/>
        <v>2731791.86</v>
      </c>
      <c r="DY164" s="2">
        <f t="shared" si="315"/>
        <v>3938915.69</v>
      </c>
      <c r="DZ164" s="2">
        <f t="shared" si="315"/>
        <v>5963994.6600000001</v>
      </c>
      <c r="EA164" s="2">
        <f t="shared" si="315"/>
        <v>6767044.4100000001</v>
      </c>
      <c r="EB164" s="2">
        <f t="shared" ref="EB164:FX164" si="316">ROUND(((EB152*EB41)/1000)-EB171,2)</f>
        <v>2348640.4900000002</v>
      </c>
      <c r="EC164" s="2">
        <f t="shared" si="316"/>
        <v>1040020.86</v>
      </c>
      <c r="ED164" s="2">
        <f t="shared" si="316"/>
        <v>22975691.149999999</v>
      </c>
      <c r="EE164" s="2">
        <f t="shared" si="316"/>
        <v>510968.07</v>
      </c>
      <c r="EF164" s="2">
        <f t="shared" si="316"/>
        <v>2622923.2599999998</v>
      </c>
      <c r="EG164" s="2">
        <f t="shared" si="316"/>
        <v>844767.48</v>
      </c>
      <c r="EH164" s="2">
        <f t="shared" si="316"/>
        <v>406658.66</v>
      </c>
      <c r="EI164" s="2">
        <f t="shared" si="316"/>
        <v>39946316.340000004</v>
      </c>
      <c r="EJ164" s="2">
        <f t="shared" si="316"/>
        <v>31180728.02</v>
      </c>
      <c r="EK164" s="2">
        <f t="shared" si="316"/>
        <v>2804928.78</v>
      </c>
      <c r="EL164" s="2">
        <f t="shared" si="316"/>
        <v>1624026.38</v>
      </c>
      <c r="EM164" s="2">
        <f t="shared" si="316"/>
        <v>2895360.55</v>
      </c>
      <c r="EN164" s="2">
        <f t="shared" si="316"/>
        <v>2363854.16</v>
      </c>
      <c r="EO164" s="2">
        <f t="shared" si="316"/>
        <v>1263067.77</v>
      </c>
      <c r="EP164" s="2">
        <f t="shared" si="316"/>
        <v>4418734.6100000003</v>
      </c>
      <c r="EQ164" s="2">
        <f t="shared" si="316"/>
        <v>10812027.029999999</v>
      </c>
      <c r="ER164" s="2">
        <f t="shared" si="316"/>
        <v>3521620.56</v>
      </c>
      <c r="ES164" s="2">
        <f t="shared" si="316"/>
        <v>990536.63</v>
      </c>
      <c r="ET164" s="2">
        <f t="shared" si="316"/>
        <v>1344826.03</v>
      </c>
      <c r="EU164" s="2">
        <f t="shared" si="316"/>
        <v>1262470.6599999999</v>
      </c>
      <c r="EV164" s="2">
        <f t="shared" si="316"/>
        <v>1169680.98</v>
      </c>
      <c r="EW164" s="2">
        <f t="shared" si="316"/>
        <v>10348237.560000001</v>
      </c>
      <c r="EX164" s="2">
        <f t="shared" si="316"/>
        <v>532881.63</v>
      </c>
      <c r="EY164" s="2">
        <f t="shared" si="316"/>
        <v>1091770.17</v>
      </c>
      <c r="EZ164" s="2">
        <f t="shared" si="316"/>
        <v>872496.27</v>
      </c>
      <c r="FA164" s="2">
        <f t="shared" si="316"/>
        <v>40047070.049999997</v>
      </c>
      <c r="FB164" s="2">
        <f t="shared" si="316"/>
        <v>3932608.61</v>
      </c>
      <c r="FC164" s="2">
        <f t="shared" si="316"/>
        <v>12553968.560000001</v>
      </c>
      <c r="FD164" s="2">
        <f t="shared" si="316"/>
        <v>1491995.87</v>
      </c>
      <c r="FE164" s="2">
        <f t="shared" si="316"/>
        <v>600121.77</v>
      </c>
      <c r="FF164" s="2">
        <f t="shared" si="316"/>
        <v>650288.61</v>
      </c>
      <c r="FG164" s="2">
        <f t="shared" si="316"/>
        <v>922833.97</v>
      </c>
      <c r="FH164" s="2">
        <f t="shared" si="316"/>
        <v>927049.81</v>
      </c>
      <c r="FI164" s="2">
        <f t="shared" si="316"/>
        <v>12998399.960000001</v>
      </c>
      <c r="FJ164" s="2">
        <f t="shared" si="316"/>
        <v>17909216.940000001</v>
      </c>
      <c r="FK164" s="2">
        <f t="shared" si="316"/>
        <v>23974924.719999999</v>
      </c>
      <c r="FL164" s="2">
        <f t="shared" si="316"/>
        <v>50925923.810000002</v>
      </c>
      <c r="FM164" s="2">
        <f t="shared" si="316"/>
        <v>30736478.370000001</v>
      </c>
      <c r="FN164" s="2">
        <f t="shared" si="316"/>
        <v>64872439.649999999</v>
      </c>
      <c r="FO164" s="2">
        <f t="shared" si="316"/>
        <v>13016671.140000001</v>
      </c>
      <c r="FP164" s="2">
        <f t="shared" si="316"/>
        <v>12907696.43</v>
      </c>
      <c r="FQ164" s="2">
        <f t="shared" si="316"/>
        <v>11916852.42</v>
      </c>
      <c r="FR164" s="2">
        <f t="shared" si="316"/>
        <v>3130149.89</v>
      </c>
      <c r="FS164" s="2">
        <f t="shared" si="316"/>
        <v>2607869.35</v>
      </c>
      <c r="FT164" s="2">
        <f t="shared" si="316"/>
        <v>1409384.44</v>
      </c>
      <c r="FU164" s="2">
        <f t="shared" si="316"/>
        <v>3611248.01</v>
      </c>
      <c r="FV164" s="2">
        <f t="shared" si="316"/>
        <v>2647491.92</v>
      </c>
      <c r="FW164" s="2">
        <f t="shared" si="316"/>
        <v>457482.45</v>
      </c>
      <c r="FX164" s="2">
        <f t="shared" si="316"/>
        <v>400056.72</v>
      </c>
      <c r="FY164" s="2"/>
      <c r="FZ164" s="73">
        <f>SUM(C164:FX164)</f>
        <v>4294227037.2000022</v>
      </c>
      <c r="GA164" s="62">
        <v>4294227037.2100019</v>
      </c>
      <c r="GB164" s="2">
        <f>FZ164-GA164</f>
        <v>-9.9997520446777344E-3</v>
      </c>
      <c r="GC164" s="2"/>
      <c r="GD164" s="2"/>
      <c r="GE164" s="196"/>
      <c r="GF164" s="2"/>
      <c r="GG164" s="2"/>
      <c r="GH164" s="2"/>
      <c r="GI164" s="113"/>
      <c r="GJ164" s="113"/>
      <c r="GK164" s="113"/>
      <c r="GL164" s="113"/>
      <c r="GM164" s="113"/>
    </row>
    <row r="165" spans="1:195" x14ac:dyDescent="0.35">
      <c r="A165" s="112" t="s">
        <v>593</v>
      </c>
      <c r="B165" s="113" t="s">
        <v>1063</v>
      </c>
      <c r="C165" s="2">
        <f>C40</f>
        <v>2560686.85</v>
      </c>
      <c r="D165" s="2">
        <f t="shared" ref="D165:BO165" si="317">D40</f>
        <v>5893861.0700000003</v>
      </c>
      <c r="E165" s="2">
        <f t="shared" si="317"/>
        <v>1533589.31</v>
      </c>
      <c r="F165" s="2">
        <f t="shared" si="317"/>
        <v>8621939.0800000001</v>
      </c>
      <c r="G165" s="2">
        <f t="shared" si="317"/>
        <v>607002.37</v>
      </c>
      <c r="H165" s="2">
        <f t="shared" si="317"/>
        <v>55490.34</v>
      </c>
      <c r="I165" s="2">
        <f t="shared" si="317"/>
        <v>1650259.9</v>
      </c>
      <c r="J165" s="2">
        <f t="shared" si="317"/>
        <v>547848.93999999994</v>
      </c>
      <c r="K165" s="2">
        <f t="shared" si="317"/>
        <v>149089.71</v>
      </c>
      <c r="L165" s="2">
        <f t="shared" si="317"/>
        <v>1508705.62</v>
      </c>
      <c r="M165" s="2">
        <f t="shared" si="317"/>
        <v>497059.11</v>
      </c>
      <c r="N165" s="2">
        <f t="shared" si="317"/>
        <v>13016108.810000001</v>
      </c>
      <c r="O165" s="2">
        <f t="shared" si="317"/>
        <v>5532329.25</v>
      </c>
      <c r="P165" s="2">
        <f t="shared" si="317"/>
        <v>88257.72</v>
      </c>
      <c r="Q165" s="2">
        <f t="shared" si="317"/>
        <v>9691721</v>
      </c>
      <c r="R165" s="2">
        <f t="shared" si="317"/>
        <v>107971.01</v>
      </c>
      <c r="S165" s="2">
        <f t="shared" si="317"/>
        <v>1090460.56</v>
      </c>
      <c r="T165" s="2">
        <f t="shared" si="317"/>
        <v>8030.7</v>
      </c>
      <c r="U165" s="2">
        <f t="shared" si="317"/>
        <v>72131.58</v>
      </c>
      <c r="V165" s="2">
        <f t="shared" si="317"/>
        <v>88788.87</v>
      </c>
      <c r="W165" s="2">
        <f t="shared" si="317"/>
        <v>18955.97</v>
      </c>
      <c r="X165" s="2">
        <f t="shared" si="317"/>
        <v>26336.28</v>
      </c>
      <c r="Y165" s="2">
        <f t="shared" si="317"/>
        <v>141119.24</v>
      </c>
      <c r="Z165" s="2">
        <f t="shared" si="317"/>
        <v>64405.89</v>
      </c>
      <c r="AA165" s="2">
        <f t="shared" si="317"/>
        <v>7031649.9000000004</v>
      </c>
      <c r="AB165" s="2">
        <f t="shared" si="317"/>
        <v>13084314.060000001</v>
      </c>
      <c r="AC165" s="2">
        <f t="shared" si="317"/>
        <v>755081.04</v>
      </c>
      <c r="AD165" s="2">
        <f t="shared" si="317"/>
        <v>788299.15</v>
      </c>
      <c r="AE165" s="2">
        <f t="shared" si="317"/>
        <v>62608.6</v>
      </c>
      <c r="AF165" s="2">
        <f t="shared" si="317"/>
        <v>99519.48</v>
      </c>
      <c r="AG165" s="2">
        <f t="shared" si="317"/>
        <v>342263</v>
      </c>
      <c r="AH165" s="2">
        <f t="shared" si="317"/>
        <v>167760.49</v>
      </c>
      <c r="AI165" s="2">
        <f t="shared" si="317"/>
        <v>57733.29</v>
      </c>
      <c r="AJ165" s="2">
        <f t="shared" si="317"/>
        <v>143887.04000000001</v>
      </c>
      <c r="AK165" s="2">
        <f t="shared" si="317"/>
        <v>51657.68</v>
      </c>
      <c r="AL165" s="2">
        <f t="shared" si="317"/>
        <v>140572.76</v>
      </c>
      <c r="AM165" s="2">
        <f t="shared" si="317"/>
        <v>112017.04</v>
      </c>
      <c r="AN165" s="2">
        <f t="shared" si="317"/>
        <v>534213.55000000005</v>
      </c>
      <c r="AO165" s="2">
        <f t="shared" si="317"/>
        <v>1789029.78</v>
      </c>
      <c r="AP165" s="2">
        <f t="shared" si="317"/>
        <v>37511674.450000003</v>
      </c>
      <c r="AQ165" s="2">
        <f t="shared" si="317"/>
        <v>117578.77</v>
      </c>
      <c r="AR165" s="2">
        <f t="shared" si="317"/>
        <v>20939020.390000001</v>
      </c>
      <c r="AS165" s="2">
        <f t="shared" si="317"/>
        <v>3102494.63</v>
      </c>
      <c r="AT165" s="2">
        <f t="shared" si="317"/>
        <v>1165025.0900000001</v>
      </c>
      <c r="AU165" s="2">
        <f t="shared" si="317"/>
        <v>199381.71</v>
      </c>
      <c r="AV165" s="2">
        <f t="shared" si="317"/>
        <v>170342.12</v>
      </c>
      <c r="AW165" s="2">
        <f t="shared" si="317"/>
        <v>116296.69</v>
      </c>
      <c r="AX165" s="2">
        <f t="shared" si="317"/>
        <v>84285.96</v>
      </c>
      <c r="AY165" s="2">
        <f t="shared" si="317"/>
        <v>137273.78</v>
      </c>
      <c r="AZ165" s="2">
        <f t="shared" si="317"/>
        <v>1582169.7</v>
      </c>
      <c r="BA165" s="2">
        <f t="shared" si="317"/>
        <v>2390410.06</v>
      </c>
      <c r="BB165" s="2">
        <f t="shared" si="317"/>
        <v>507446.07</v>
      </c>
      <c r="BC165" s="2">
        <f t="shared" si="317"/>
        <v>8608146.8300000001</v>
      </c>
      <c r="BD165" s="2">
        <f t="shared" si="317"/>
        <v>1380661.41</v>
      </c>
      <c r="BE165" s="2">
        <f t="shared" si="317"/>
        <v>465282.08</v>
      </c>
      <c r="BF165" s="2">
        <f t="shared" si="317"/>
        <v>7512114.3899999997</v>
      </c>
      <c r="BG165" s="2">
        <f t="shared" si="317"/>
        <v>128664.05</v>
      </c>
      <c r="BH165" s="2">
        <f t="shared" si="317"/>
        <v>189864.58</v>
      </c>
      <c r="BI165" s="2">
        <f t="shared" si="317"/>
        <v>72393.7</v>
      </c>
      <c r="BJ165" s="2">
        <f t="shared" si="317"/>
        <v>1999682.04</v>
      </c>
      <c r="BK165" s="2">
        <f t="shared" si="317"/>
        <v>3680646.98</v>
      </c>
      <c r="BL165" s="2">
        <f t="shared" si="317"/>
        <v>17783.759999999998</v>
      </c>
      <c r="BM165" s="2">
        <f t="shared" si="317"/>
        <v>98110.03</v>
      </c>
      <c r="BN165" s="2">
        <f t="shared" si="317"/>
        <v>1169134.1200000001</v>
      </c>
      <c r="BO165" s="2">
        <f t="shared" si="317"/>
        <v>384843.3</v>
      </c>
      <c r="BP165" s="2">
        <f t="shared" ref="BP165:EA165" si="318">BP40</f>
        <v>238915.94</v>
      </c>
      <c r="BQ165" s="2">
        <f t="shared" si="318"/>
        <v>2221039.2200000002</v>
      </c>
      <c r="BR165" s="2">
        <f t="shared" si="318"/>
        <v>599679.81000000006</v>
      </c>
      <c r="BS165" s="2">
        <f t="shared" si="318"/>
        <v>319211.21999999997</v>
      </c>
      <c r="BT165" s="2">
        <f t="shared" si="318"/>
        <v>165924.15</v>
      </c>
      <c r="BU165" s="2">
        <f t="shared" si="318"/>
        <v>96214.02</v>
      </c>
      <c r="BV165" s="2">
        <f t="shared" si="318"/>
        <v>775400.17</v>
      </c>
      <c r="BW165" s="2">
        <f t="shared" si="318"/>
        <v>881978.83</v>
      </c>
      <c r="BX165" s="2">
        <f t="shared" si="318"/>
        <v>94147.65</v>
      </c>
      <c r="BY165" s="2">
        <f t="shared" si="318"/>
        <v>328469.07</v>
      </c>
      <c r="BZ165" s="2">
        <f t="shared" si="318"/>
        <v>94435.42</v>
      </c>
      <c r="CA165" s="2">
        <f t="shared" si="318"/>
        <v>369516.28</v>
      </c>
      <c r="CB165" s="2">
        <f t="shared" si="318"/>
        <v>25092860.210000001</v>
      </c>
      <c r="CC165" s="2">
        <f t="shared" si="318"/>
        <v>6719.14</v>
      </c>
      <c r="CD165" s="2">
        <f t="shared" si="318"/>
        <v>92314.27</v>
      </c>
      <c r="CE165" s="2">
        <f t="shared" si="318"/>
        <v>121704.85</v>
      </c>
      <c r="CF165" s="2">
        <f t="shared" si="318"/>
        <v>86249.11</v>
      </c>
      <c r="CG165" s="2">
        <f t="shared" si="318"/>
        <v>62583.839999999997</v>
      </c>
      <c r="CH165" s="2">
        <f t="shared" si="318"/>
        <v>31013.25</v>
      </c>
      <c r="CI165" s="2">
        <f t="shared" si="318"/>
        <v>258674.55</v>
      </c>
      <c r="CJ165" s="2">
        <f t="shared" si="318"/>
        <v>426066.47</v>
      </c>
      <c r="CK165" s="2">
        <f t="shared" si="318"/>
        <v>1750071.31</v>
      </c>
      <c r="CL165" s="2">
        <f t="shared" si="318"/>
        <v>245364.2</v>
      </c>
      <c r="CM165" s="2">
        <f t="shared" si="318"/>
        <v>191892.09</v>
      </c>
      <c r="CN165" s="2">
        <f t="shared" si="318"/>
        <v>8815625.7400000002</v>
      </c>
      <c r="CO165" s="2">
        <f t="shared" si="318"/>
        <v>5549747.4500000002</v>
      </c>
      <c r="CP165" s="2">
        <f t="shared" si="318"/>
        <v>770993.74</v>
      </c>
      <c r="CQ165" s="2">
        <f t="shared" si="318"/>
        <v>416736.65</v>
      </c>
      <c r="CR165" s="2">
        <f t="shared" si="318"/>
        <v>78141.490000000005</v>
      </c>
      <c r="CS165" s="2">
        <f t="shared" si="318"/>
        <v>240994.83</v>
      </c>
      <c r="CT165" s="2">
        <f t="shared" si="318"/>
        <v>91274.86</v>
      </c>
      <c r="CU165" s="2">
        <f t="shared" si="318"/>
        <v>53855.1</v>
      </c>
      <c r="CV165" s="2">
        <f t="shared" si="318"/>
        <v>41708.230000000003</v>
      </c>
      <c r="CW165" s="2">
        <f t="shared" si="318"/>
        <v>176440.45</v>
      </c>
      <c r="CX165" s="2">
        <f t="shared" si="318"/>
        <v>236614.89</v>
      </c>
      <c r="CY165" s="2">
        <f t="shared" si="318"/>
        <v>20968.009999999998</v>
      </c>
      <c r="CZ165" s="2">
        <f t="shared" si="318"/>
        <v>758934.99</v>
      </c>
      <c r="DA165" s="2">
        <f t="shared" si="318"/>
        <v>161197.35</v>
      </c>
      <c r="DB165" s="2">
        <f t="shared" si="318"/>
        <v>124091.36</v>
      </c>
      <c r="DC165" s="2">
        <f t="shared" si="318"/>
        <v>157117.60999999999</v>
      </c>
      <c r="DD165" s="2">
        <f t="shared" si="318"/>
        <v>87319.42</v>
      </c>
      <c r="DE165" s="2">
        <f t="shared" si="318"/>
        <v>230376.64</v>
      </c>
      <c r="DF165" s="2">
        <f t="shared" si="318"/>
        <v>7931372.8899999997</v>
      </c>
      <c r="DG165" s="2">
        <f t="shared" si="318"/>
        <v>142288.07</v>
      </c>
      <c r="DH165" s="2">
        <f t="shared" si="318"/>
        <v>973344.63</v>
      </c>
      <c r="DI165" s="2">
        <f t="shared" si="318"/>
        <v>1314255.48</v>
      </c>
      <c r="DJ165" s="2">
        <f t="shared" si="318"/>
        <v>163354.1</v>
      </c>
      <c r="DK165" s="2">
        <f t="shared" si="318"/>
        <v>90233.65</v>
      </c>
      <c r="DL165" s="2">
        <f t="shared" si="318"/>
        <v>2704099.51</v>
      </c>
      <c r="DM165" s="2">
        <f t="shared" si="318"/>
        <v>80754.929999999993</v>
      </c>
      <c r="DN165" s="2">
        <f t="shared" si="318"/>
        <v>617000.51</v>
      </c>
      <c r="DO165" s="2">
        <f t="shared" si="318"/>
        <v>788407.76</v>
      </c>
      <c r="DP165" s="2">
        <f t="shared" si="318"/>
        <v>62459.3</v>
      </c>
      <c r="DQ165" s="2">
        <f t="shared" si="318"/>
        <v>497654.79</v>
      </c>
      <c r="DR165" s="2">
        <f t="shared" si="318"/>
        <v>371954.19</v>
      </c>
      <c r="DS165" s="2">
        <f t="shared" si="318"/>
        <v>221168.19</v>
      </c>
      <c r="DT165" s="2">
        <f t="shared" si="318"/>
        <v>56709.85</v>
      </c>
      <c r="DU165" s="2">
        <f t="shared" si="318"/>
        <v>128077.61</v>
      </c>
      <c r="DV165" s="2">
        <f t="shared" si="318"/>
        <v>51103.51</v>
      </c>
      <c r="DW165" s="2">
        <f t="shared" si="318"/>
        <v>114371.26</v>
      </c>
      <c r="DX165" s="2">
        <f t="shared" si="318"/>
        <v>148269.19</v>
      </c>
      <c r="DY165" s="2">
        <f t="shared" si="318"/>
        <v>246747.81</v>
      </c>
      <c r="DZ165" s="2">
        <f t="shared" si="318"/>
        <v>425356.04</v>
      </c>
      <c r="EA165" s="2">
        <f t="shared" si="318"/>
        <v>700118.12</v>
      </c>
      <c r="EB165" s="2">
        <f t="shared" ref="EB165:FX165" si="319">EB40</f>
        <v>256195.04</v>
      </c>
      <c r="EC165" s="2">
        <f t="shared" si="319"/>
        <v>113432.63</v>
      </c>
      <c r="ED165" s="2">
        <f t="shared" si="319"/>
        <v>711930.54</v>
      </c>
      <c r="EE165" s="2">
        <f t="shared" si="319"/>
        <v>67348.02</v>
      </c>
      <c r="EF165" s="2">
        <f t="shared" si="319"/>
        <v>336479.58</v>
      </c>
      <c r="EG165" s="2">
        <f t="shared" si="319"/>
        <v>116568.87</v>
      </c>
      <c r="EH165" s="2">
        <f t="shared" si="319"/>
        <v>52622.38</v>
      </c>
      <c r="EI165" s="2">
        <f t="shared" si="319"/>
        <v>3203402.36</v>
      </c>
      <c r="EJ165" s="2">
        <f t="shared" si="319"/>
        <v>2293388.59</v>
      </c>
      <c r="EK165" s="2">
        <f t="shared" si="319"/>
        <v>133472.82999999999</v>
      </c>
      <c r="EL165" s="2">
        <f t="shared" si="319"/>
        <v>87668.64</v>
      </c>
      <c r="EM165" s="2">
        <f t="shared" si="319"/>
        <v>287432.94</v>
      </c>
      <c r="EN165" s="2">
        <f t="shared" si="319"/>
        <v>276609.03000000003</v>
      </c>
      <c r="EO165" s="2">
        <f t="shared" si="319"/>
        <v>115921.81</v>
      </c>
      <c r="EP165" s="2">
        <f t="shared" si="319"/>
        <v>211442.66</v>
      </c>
      <c r="EQ165" s="2">
        <f t="shared" si="319"/>
        <v>943823.96</v>
      </c>
      <c r="ER165" s="2">
        <f t="shared" si="319"/>
        <v>210772.92</v>
      </c>
      <c r="ES165" s="2">
        <f t="shared" si="319"/>
        <v>234274.46</v>
      </c>
      <c r="ET165" s="2">
        <f t="shared" si="319"/>
        <v>130038.67</v>
      </c>
      <c r="EU165" s="2">
        <f t="shared" si="319"/>
        <v>176769.81</v>
      </c>
      <c r="EV165" s="2">
        <f t="shared" si="319"/>
        <v>75842.8</v>
      </c>
      <c r="EW165" s="2">
        <f t="shared" si="319"/>
        <v>319722.75</v>
      </c>
      <c r="EX165" s="2">
        <f t="shared" si="319"/>
        <v>21080.99</v>
      </c>
      <c r="EY165" s="2">
        <f t="shared" si="319"/>
        <v>109249.08</v>
      </c>
      <c r="EZ165" s="2">
        <f t="shared" si="319"/>
        <v>96378.18</v>
      </c>
      <c r="FA165" s="2">
        <f t="shared" si="319"/>
        <v>1752049.95</v>
      </c>
      <c r="FB165" s="2">
        <f t="shared" si="319"/>
        <v>337716.29</v>
      </c>
      <c r="FC165" s="2">
        <f t="shared" si="319"/>
        <v>899627.18</v>
      </c>
      <c r="FD165" s="2">
        <f t="shared" si="319"/>
        <v>161761.99</v>
      </c>
      <c r="FE165" s="2">
        <f t="shared" si="319"/>
        <v>69042.38</v>
      </c>
      <c r="FF165" s="2">
        <f t="shared" si="319"/>
        <v>73860.83</v>
      </c>
      <c r="FG165" s="2">
        <f t="shared" si="319"/>
        <v>87094.12</v>
      </c>
      <c r="FH165" s="2">
        <f t="shared" si="319"/>
        <v>113911.19</v>
      </c>
      <c r="FI165" s="2">
        <f t="shared" si="319"/>
        <v>713196.77</v>
      </c>
      <c r="FJ165" s="2">
        <f t="shared" si="319"/>
        <v>972386.27</v>
      </c>
      <c r="FK165" s="2">
        <f t="shared" si="319"/>
        <v>939801.96</v>
      </c>
      <c r="FL165" s="2">
        <f t="shared" si="319"/>
        <v>2258274.66</v>
      </c>
      <c r="FM165" s="2">
        <f t="shared" si="319"/>
        <v>928178.88</v>
      </c>
      <c r="FN165" s="2">
        <f t="shared" si="319"/>
        <v>3326474.74</v>
      </c>
      <c r="FO165" s="2">
        <f t="shared" si="319"/>
        <v>828285.09</v>
      </c>
      <c r="FP165" s="2">
        <f t="shared" si="319"/>
        <v>721678.08</v>
      </c>
      <c r="FQ165" s="2">
        <f t="shared" si="319"/>
        <v>416551.92</v>
      </c>
      <c r="FR165" s="2">
        <f t="shared" si="319"/>
        <v>279396.44</v>
      </c>
      <c r="FS165" s="2">
        <f t="shared" si="319"/>
        <v>97661.47</v>
      </c>
      <c r="FT165" s="2">
        <f t="shared" si="319"/>
        <v>96720.17</v>
      </c>
      <c r="FU165" s="2">
        <f t="shared" si="319"/>
        <v>339889.24</v>
      </c>
      <c r="FV165" s="2">
        <f t="shared" si="319"/>
        <v>211677.84</v>
      </c>
      <c r="FW165" s="2">
        <f t="shared" si="319"/>
        <v>49670.92</v>
      </c>
      <c r="FX165" s="2">
        <f t="shared" si="319"/>
        <v>39112.400000000001</v>
      </c>
      <c r="FY165" s="2"/>
      <c r="FZ165" s="73">
        <f>SUM(C165:FX165)</f>
        <v>269151058.32000005</v>
      </c>
      <c r="GA165" s="62">
        <v>269151058.32000005</v>
      </c>
      <c r="GB165" s="2">
        <f>FZ165-GA165</f>
        <v>0</v>
      </c>
      <c r="GC165" s="2"/>
      <c r="GD165" s="2"/>
      <c r="GE165" s="197"/>
      <c r="GF165" s="9"/>
      <c r="GG165" s="2"/>
      <c r="GH165" s="9"/>
      <c r="GI165" s="113"/>
      <c r="GJ165" s="113"/>
      <c r="GK165" s="113"/>
      <c r="GL165" s="113"/>
      <c r="GM165" s="113"/>
    </row>
    <row r="166" spans="1:195" x14ac:dyDescent="0.35">
      <c r="A166" s="170" t="s">
        <v>594</v>
      </c>
      <c r="B166" s="147" t="s">
        <v>1067</v>
      </c>
      <c r="C166" s="30">
        <f>C164+C165</f>
        <v>36137930.230000004</v>
      </c>
      <c r="D166" s="30">
        <f t="shared" ref="D166:BO166" si="320">D164+D165</f>
        <v>123681289.87</v>
      </c>
      <c r="E166" s="30">
        <f t="shared" si="320"/>
        <v>36142681.840000004</v>
      </c>
      <c r="F166" s="30">
        <f t="shared" si="320"/>
        <v>98174275.039999992</v>
      </c>
      <c r="G166" s="30">
        <f t="shared" si="320"/>
        <v>11082821.359999999</v>
      </c>
      <c r="H166" s="30">
        <f t="shared" si="320"/>
        <v>4054062.8</v>
      </c>
      <c r="I166" s="30">
        <f t="shared" si="320"/>
        <v>34496142.850000001</v>
      </c>
      <c r="J166" s="30">
        <f t="shared" si="320"/>
        <v>5917549.1899999995</v>
      </c>
      <c r="K166" s="30">
        <f t="shared" si="320"/>
        <v>1561797.15</v>
      </c>
      <c r="L166" s="30">
        <f t="shared" si="320"/>
        <v>26463580.380000003</v>
      </c>
      <c r="M166" s="30">
        <f t="shared" si="320"/>
        <v>9773128.6899999995</v>
      </c>
      <c r="N166" s="30">
        <f t="shared" si="320"/>
        <v>198702044.27000001</v>
      </c>
      <c r="O166" s="30">
        <f t="shared" si="320"/>
        <v>78126090.5</v>
      </c>
      <c r="P166" s="30">
        <f t="shared" si="320"/>
        <v>1676514.67</v>
      </c>
      <c r="Q166" s="30">
        <f t="shared" si="320"/>
        <v>180825830.27000001</v>
      </c>
      <c r="R166" s="30">
        <f t="shared" si="320"/>
        <v>2188481.1</v>
      </c>
      <c r="S166" s="30">
        <f t="shared" si="320"/>
        <v>17338098.649999999</v>
      </c>
      <c r="T166" s="30">
        <f t="shared" si="320"/>
        <v>688063.37</v>
      </c>
      <c r="U166" s="30">
        <f t="shared" si="320"/>
        <v>849721.71</v>
      </c>
      <c r="V166" s="30">
        <f t="shared" si="320"/>
        <v>1097604.4300000002</v>
      </c>
      <c r="W166" s="30">
        <f t="shared" si="320"/>
        <v>211228.17</v>
      </c>
      <c r="X166" s="30">
        <f t="shared" si="320"/>
        <v>328868.56000000006</v>
      </c>
      <c r="Y166" s="30">
        <f t="shared" si="320"/>
        <v>2032089.01</v>
      </c>
      <c r="Z166" s="30">
        <f t="shared" si="320"/>
        <v>731328.68</v>
      </c>
      <c r="AA166" s="30">
        <f t="shared" si="320"/>
        <v>151247202.98000002</v>
      </c>
      <c r="AB166" s="30">
        <f t="shared" si="320"/>
        <v>284292901.61000001</v>
      </c>
      <c r="AC166" s="30">
        <f t="shared" si="320"/>
        <v>10425513.039999999</v>
      </c>
      <c r="AD166" s="30">
        <f t="shared" si="320"/>
        <v>11052143.030000001</v>
      </c>
      <c r="AE166" s="30">
        <f t="shared" si="320"/>
        <v>667297.34</v>
      </c>
      <c r="AF166" s="30">
        <f t="shared" si="320"/>
        <v>1132581.23</v>
      </c>
      <c r="AG166" s="30">
        <f t="shared" si="320"/>
        <v>5077045.93</v>
      </c>
      <c r="AH166" s="30">
        <f t="shared" si="320"/>
        <v>1213744.8</v>
      </c>
      <c r="AI166" s="30">
        <f t="shared" si="320"/>
        <v>388234.04</v>
      </c>
      <c r="AJ166" s="30">
        <f t="shared" si="320"/>
        <v>1123329.49</v>
      </c>
      <c r="AK166" s="30">
        <f t="shared" si="320"/>
        <v>1566022.18</v>
      </c>
      <c r="AL166" s="30">
        <f t="shared" si="320"/>
        <v>2735867.7699999996</v>
      </c>
      <c r="AM166" s="30">
        <f t="shared" si="320"/>
        <v>1506255.76</v>
      </c>
      <c r="AN166" s="30">
        <f t="shared" si="320"/>
        <v>4872958.6099999994</v>
      </c>
      <c r="AO166" s="30">
        <f t="shared" si="320"/>
        <v>17626830.02</v>
      </c>
      <c r="AP166" s="30">
        <f t="shared" si="320"/>
        <v>779528130.94000006</v>
      </c>
      <c r="AQ166" s="30">
        <f t="shared" si="320"/>
        <v>1849611.69</v>
      </c>
      <c r="AR166" s="30">
        <f t="shared" si="320"/>
        <v>332816376.07999998</v>
      </c>
      <c r="AS166" s="30">
        <f t="shared" si="320"/>
        <v>65714313.770000003</v>
      </c>
      <c r="AT166" s="30">
        <f t="shared" si="320"/>
        <v>13574066.220000001</v>
      </c>
      <c r="AU166" s="30">
        <f t="shared" si="320"/>
        <v>2136631.64</v>
      </c>
      <c r="AV166" s="30">
        <f t="shared" si="320"/>
        <v>1519930.7000000002</v>
      </c>
      <c r="AW166" s="30">
        <f t="shared" si="320"/>
        <v>1173811.52</v>
      </c>
      <c r="AX166" s="30">
        <f t="shared" si="320"/>
        <v>803351.32</v>
      </c>
      <c r="AY166" s="30">
        <f t="shared" si="320"/>
        <v>1905385.4000000001</v>
      </c>
      <c r="AZ166" s="30">
        <f t="shared" si="320"/>
        <v>18919894.779999997</v>
      </c>
      <c r="BA166" s="30">
        <f t="shared" si="320"/>
        <v>28361229.299999997</v>
      </c>
      <c r="BB166" s="30">
        <f t="shared" si="320"/>
        <v>7419487.7700000005</v>
      </c>
      <c r="BC166" s="30">
        <f t="shared" si="320"/>
        <v>103809271.42</v>
      </c>
      <c r="BD166" s="30">
        <f t="shared" si="320"/>
        <v>17511603.849999998</v>
      </c>
      <c r="BE166" s="30">
        <f t="shared" si="320"/>
        <v>6154722.2400000002</v>
      </c>
      <c r="BF166" s="30">
        <f t="shared" si="320"/>
        <v>91316813.189999998</v>
      </c>
      <c r="BG166" s="30">
        <f t="shared" si="320"/>
        <v>2114316.09</v>
      </c>
      <c r="BH166" s="30">
        <f t="shared" si="320"/>
        <v>2449443.7800000003</v>
      </c>
      <c r="BI166" s="30">
        <f t="shared" si="320"/>
        <v>843948.32</v>
      </c>
      <c r="BJ166" s="30">
        <f t="shared" si="320"/>
        <v>29941537.239999998</v>
      </c>
      <c r="BK166" s="30">
        <f t="shared" si="320"/>
        <v>56470170.32</v>
      </c>
      <c r="BL166" s="30">
        <f t="shared" si="320"/>
        <v>261734.97</v>
      </c>
      <c r="BM166" s="30">
        <f t="shared" si="320"/>
        <v>1341845.1400000001</v>
      </c>
      <c r="BN166" s="30">
        <f t="shared" si="320"/>
        <v>12251175.010000002</v>
      </c>
      <c r="BO166" s="30">
        <f t="shared" si="320"/>
        <v>4832690.34</v>
      </c>
      <c r="BP166" s="30">
        <f t="shared" ref="BP166:EA166" si="321">BP164+BP165</f>
        <v>3060461.01</v>
      </c>
      <c r="BQ166" s="30">
        <f t="shared" si="321"/>
        <v>59261926.759999998</v>
      </c>
      <c r="BR166" s="30">
        <f t="shared" si="321"/>
        <v>9344608.25</v>
      </c>
      <c r="BS166" s="30">
        <f t="shared" si="321"/>
        <v>3134758.2199999997</v>
      </c>
      <c r="BT166" s="30">
        <f t="shared" si="321"/>
        <v>3303539.27</v>
      </c>
      <c r="BU166" s="30">
        <f t="shared" si="321"/>
        <v>2574733.9500000002</v>
      </c>
      <c r="BV166" s="30">
        <f t="shared" si="321"/>
        <v>15405591.42</v>
      </c>
      <c r="BW166" s="30">
        <f t="shared" si="321"/>
        <v>20291567.399999999</v>
      </c>
      <c r="BX166" s="30">
        <f t="shared" si="321"/>
        <v>1330878.3699999999</v>
      </c>
      <c r="BY166" s="30">
        <f t="shared" si="321"/>
        <v>3944529.75</v>
      </c>
      <c r="BZ166" s="30">
        <f t="shared" si="321"/>
        <v>1269570.3799999999</v>
      </c>
      <c r="CA166" s="30">
        <f t="shared" si="321"/>
        <v>2987252.37</v>
      </c>
      <c r="CB166" s="30">
        <f t="shared" si="321"/>
        <v>441731473.52999997</v>
      </c>
      <c r="CC166" s="30">
        <f t="shared" si="321"/>
        <v>573018.54</v>
      </c>
      <c r="CD166" s="30">
        <f t="shared" si="321"/>
        <v>575593.54</v>
      </c>
      <c r="CE166" s="30">
        <f t="shared" si="321"/>
        <v>1412289.74</v>
      </c>
      <c r="CF166" s="30">
        <f t="shared" si="321"/>
        <v>956391.15</v>
      </c>
      <c r="CG166" s="30">
        <f t="shared" si="321"/>
        <v>835185.64</v>
      </c>
      <c r="CH166" s="30">
        <f t="shared" si="321"/>
        <v>552653.90999999992</v>
      </c>
      <c r="CI166" s="30">
        <f t="shared" si="321"/>
        <v>3740376.8699999996</v>
      </c>
      <c r="CJ166" s="30">
        <f t="shared" si="321"/>
        <v>10923278.140000001</v>
      </c>
      <c r="CK166" s="30">
        <f t="shared" si="321"/>
        <v>22999029.669999998</v>
      </c>
      <c r="CL166" s="30">
        <f t="shared" si="321"/>
        <v>3698199.02</v>
      </c>
      <c r="CM166" s="30">
        <f t="shared" si="321"/>
        <v>1961777.3</v>
      </c>
      <c r="CN166" s="30">
        <f t="shared" si="321"/>
        <v>156023277.24000001</v>
      </c>
      <c r="CO166" s="30">
        <f t="shared" si="321"/>
        <v>97771043.930000007</v>
      </c>
      <c r="CP166" s="30">
        <f t="shared" si="321"/>
        <v>12273498.290000001</v>
      </c>
      <c r="CQ166" s="30">
        <f t="shared" si="321"/>
        <v>3291391.96</v>
      </c>
      <c r="CR166" s="30">
        <f t="shared" si="321"/>
        <v>424745.41</v>
      </c>
      <c r="CS166" s="30">
        <f t="shared" si="321"/>
        <v>1815476.1300000001</v>
      </c>
      <c r="CT166" s="30">
        <f t="shared" si="321"/>
        <v>731870.12</v>
      </c>
      <c r="CU166" s="30">
        <f t="shared" si="321"/>
        <v>541991.02</v>
      </c>
      <c r="CV166" s="30">
        <f t="shared" si="321"/>
        <v>476249.91</v>
      </c>
      <c r="CW166" s="30">
        <f t="shared" si="321"/>
        <v>1342335.63</v>
      </c>
      <c r="CX166" s="30">
        <f t="shared" si="321"/>
        <v>2661194.71</v>
      </c>
      <c r="CY166" s="30">
        <f t="shared" si="321"/>
        <v>210186.59</v>
      </c>
      <c r="CZ166" s="30">
        <f t="shared" si="321"/>
        <v>8131004.5700000003</v>
      </c>
      <c r="DA166" s="30">
        <f t="shared" si="321"/>
        <v>1516378</v>
      </c>
      <c r="DB166" s="30">
        <f t="shared" si="321"/>
        <v>1466348.8900000001</v>
      </c>
      <c r="DC166" s="30">
        <f t="shared" si="321"/>
        <v>1425339.37</v>
      </c>
      <c r="DD166" s="30">
        <f t="shared" si="321"/>
        <v>931560.61</v>
      </c>
      <c r="DE166" s="30">
        <f t="shared" si="321"/>
        <v>2152788.0100000002</v>
      </c>
      <c r="DF166" s="30">
        <f t="shared" si="321"/>
        <v>92347516.920000002</v>
      </c>
      <c r="DG166" s="30">
        <f t="shared" si="321"/>
        <v>1776553.9100000001</v>
      </c>
      <c r="DH166" s="30">
        <f t="shared" si="321"/>
        <v>11315838.120000001</v>
      </c>
      <c r="DI166" s="30">
        <f t="shared" si="321"/>
        <v>14669723.99</v>
      </c>
      <c r="DJ166" s="30">
        <f t="shared" si="321"/>
        <v>2116716.67</v>
      </c>
      <c r="DK166" s="30">
        <f t="shared" si="321"/>
        <v>1490049.99</v>
      </c>
      <c r="DL166" s="30">
        <f t="shared" si="321"/>
        <v>28674226.609999999</v>
      </c>
      <c r="DM166" s="30">
        <f t="shared" si="321"/>
        <v>832903</v>
      </c>
      <c r="DN166" s="30">
        <f t="shared" si="321"/>
        <v>8217080.9799999995</v>
      </c>
      <c r="DO166" s="30">
        <f t="shared" si="321"/>
        <v>11457148.18</v>
      </c>
      <c r="DP166" s="30">
        <f t="shared" si="321"/>
        <v>1046381.3300000001</v>
      </c>
      <c r="DQ166" s="30">
        <f t="shared" si="321"/>
        <v>10143529.699999999</v>
      </c>
      <c r="DR166" s="30">
        <f t="shared" si="321"/>
        <v>3045707.42</v>
      </c>
      <c r="DS166" s="30">
        <f t="shared" si="321"/>
        <v>1480465.03</v>
      </c>
      <c r="DT166" s="30">
        <f t="shared" si="321"/>
        <v>395661.25999999995</v>
      </c>
      <c r="DU166" s="30">
        <f t="shared" si="321"/>
        <v>994059.25</v>
      </c>
      <c r="DV166" s="30">
        <f t="shared" si="321"/>
        <v>325580.14</v>
      </c>
      <c r="DW166" s="30">
        <f t="shared" si="321"/>
        <v>703359.1</v>
      </c>
      <c r="DX166" s="30">
        <f t="shared" si="321"/>
        <v>2880061.05</v>
      </c>
      <c r="DY166" s="30">
        <f t="shared" si="321"/>
        <v>4185663.5</v>
      </c>
      <c r="DZ166" s="30">
        <f t="shared" si="321"/>
        <v>6389350.7000000002</v>
      </c>
      <c r="EA166" s="30">
        <f t="shared" si="321"/>
        <v>7467162.5300000003</v>
      </c>
      <c r="EB166" s="30">
        <f t="shared" ref="EB166:FX166" si="322">EB164+EB165</f>
        <v>2604835.5300000003</v>
      </c>
      <c r="EC166" s="30">
        <f t="shared" si="322"/>
        <v>1153453.49</v>
      </c>
      <c r="ED166" s="30">
        <f t="shared" si="322"/>
        <v>23687621.689999998</v>
      </c>
      <c r="EE166" s="30">
        <f t="shared" si="322"/>
        <v>578316.09</v>
      </c>
      <c r="EF166" s="30">
        <f t="shared" si="322"/>
        <v>2959402.84</v>
      </c>
      <c r="EG166" s="30">
        <f t="shared" si="322"/>
        <v>961336.35</v>
      </c>
      <c r="EH166" s="30">
        <f t="shared" si="322"/>
        <v>459281.04</v>
      </c>
      <c r="EI166" s="30">
        <f t="shared" si="322"/>
        <v>43149718.700000003</v>
      </c>
      <c r="EJ166" s="30">
        <f t="shared" si="322"/>
        <v>33474116.609999999</v>
      </c>
      <c r="EK166" s="30">
        <f t="shared" si="322"/>
        <v>2938401.61</v>
      </c>
      <c r="EL166" s="30">
        <f t="shared" si="322"/>
        <v>1711695.0199999998</v>
      </c>
      <c r="EM166" s="30">
        <f t="shared" si="322"/>
        <v>3182793.4899999998</v>
      </c>
      <c r="EN166" s="30">
        <f t="shared" si="322"/>
        <v>2640463.1900000004</v>
      </c>
      <c r="EO166" s="30">
        <f t="shared" si="322"/>
        <v>1378989.58</v>
      </c>
      <c r="EP166" s="30">
        <f t="shared" si="322"/>
        <v>4630177.2700000005</v>
      </c>
      <c r="EQ166" s="30">
        <f t="shared" si="322"/>
        <v>11755850.989999998</v>
      </c>
      <c r="ER166" s="30">
        <f t="shared" si="322"/>
        <v>3732393.48</v>
      </c>
      <c r="ES166" s="30">
        <f t="shared" si="322"/>
        <v>1224811.0900000001</v>
      </c>
      <c r="ET166" s="30">
        <f t="shared" si="322"/>
        <v>1474864.7</v>
      </c>
      <c r="EU166" s="30">
        <f t="shared" si="322"/>
        <v>1439240.47</v>
      </c>
      <c r="EV166" s="30">
        <f t="shared" si="322"/>
        <v>1245523.78</v>
      </c>
      <c r="EW166" s="30">
        <f t="shared" si="322"/>
        <v>10667960.310000001</v>
      </c>
      <c r="EX166" s="30">
        <f t="shared" si="322"/>
        <v>553962.62</v>
      </c>
      <c r="EY166" s="30">
        <f t="shared" si="322"/>
        <v>1201019.25</v>
      </c>
      <c r="EZ166" s="30">
        <f t="shared" si="322"/>
        <v>968874.45</v>
      </c>
      <c r="FA166" s="30">
        <f t="shared" si="322"/>
        <v>41799120</v>
      </c>
      <c r="FB166" s="30">
        <f t="shared" si="322"/>
        <v>4270324.8999999994</v>
      </c>
      <c r="FC166" s="30">
        <f t="shared" si="322"/>
        <v>13453595.74</v>
      </c>
      <c r="FD166" s="30">
        <f t="shared" si="322"/>
        <v>1653757.86</v>
      </c>
      <c r="FE166" s="30">
        <f t="shared" si="322"/>
        <v>669164.15</v>
      </c>
      <c r="FF166" s="30">
        <f t="shared" si="322"/>
        <v>724149.44</v>
      </c>
      <c r="FG166" s="30">
        <f t="shared" si="322"/>
        <v>1009928.09</v>
      </c>
      <c r="FH166" s="30">
        <f t="shared" si="322"/>
        <v>1040961</v>
      </c>
      <c r="FI166" s="30">
        <f t="shared" si="322"/>
        <v>13711596.73</v>
      </c>
      <c r="FJ166" s="30">
        <f t="shared" si="322"/>
        <v>18881603.210000001</v>
      </c>
      <c r="FK166" s="30">
        <f t="shared" si="322"/>
        <v>24914726.68</v>
      </c>
      <c r="FL166" s="30">
        <f t="shared" si="322"/>
        <v>53184198.469999999</v>
      </c>
      <c r="FM166" s="30">
        <f t="shared" si="322"/>
        <v>31664657.25</v>
      </c>
      <c r="FN166" s="30">
        <f t="shared" si="322"/>
        <v>68198914.390000001</v>
      </c>
      <c r="FO166" s="30">
        <f t="shared" si="322"/>
        <v>13844956.23</v>
      </c>
      <c r="FP166" s="30">
        <f t="shared" si="322"/>
        <v>13629374.51</v>
      </c>
      <c r="FQ166" s="30">
        <f t="shared" si="322"/>
        <v>12333404.34</v>
      </c>
      <c r="FR166" s="30">
        <f t="shared" si="322"/>
        <v>3409546.33</v>
      </c>
      <c r="FS166" s="30">
        <f t="shared" si="322"/>
        <v>2705530.8200000003</v>
      </c>
      <c r="FT166" s="30">
        <f t="shared" si="322"/>
        <v>1506104.6099999999</v>
      </c>
      <c r="FU166" s="30">
        <f t="shared" si="322"/>
        <v>3951137.25</v>
      </c>
      <c r="FV166" s="30">
        <f t="shared" si="322"/>
        <v>2859169.76</v>
      </c>
      <c r="FW166" s="30">
        <f t="shared" si="322"/>
        <v>507153.37</v>
      </c>
      <c r="FX166" s="30">
        <f t="shared" si="322"/>
        <v>439169.12</v>
      </c>
      <c r="FY166" s="2"/>
      <c r="FZ166" s="73">
        <f>SUM(FZ164:FZ165)</f>
        <v>4563378095.5200024</v>
      </c>
      <c r="GA166" s="62">
        <v>4563378095.5299988</v>
      </c>
      <c r="GB166" s="2"/>
      <c r="GC166" s="2"/>
      <c r="GD166" s="2"/>
      <c r="GE166" s="197"/>
      <c r="GF166" s="9"/>
      <c r="GG166" s="2"/>
      <c r="GH166" s="9"/>
      <c r="GI166" s="113"/>
      <c r="GJ166" s="113"/>
      <c r="GK166" s="113"/>
      <c r="GL166" s="113"/>
      <c r="GM166" s="113"/>
    </row>
    <row r="167" spans="1:195" x14ac:dyDescent="0.35">
      <c r="A167" s="170"/>
      <c r="B167" s="147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73"/>
      <c r="GA167" s="62"/>
      <c r="GB167" s="2"/>
      <c r="GC167" s="2"/>
      <c r="GD167" s="2"/>
      <c r="GE167" s="197"/>
      <c r="GF167" s="9"/>
      <c r="GG167" s="2"/>
      <c r="GH167" s="9"/>
      <c r="GI167" s="113"/>
      <c r="GJ167" s="113"/>
      <c r="GK167" s="113"/>
      <c r="GL167" s="113"/>
      <c r="GM167" s="113"/>
    </row>
    <row r="168" spans="1:195" x14ac:dyDescent="0.35">
      <c r="A168" s="170" t="s">
        <v>596</v>
      </c>
      <c r="B168" s="147" t="s">
        <v>1068</v>
      </c>
      <c r="C168" s="30">
        <f>IF(C162-C164-C165&lt;0,0,C162-C164-C165)</f>
        <v>44526427.674500003</v>
      </c>
      <c r="D168" s="30">
        <f t="shared" ref="D168:BO168" si="323">IF(D162-D164-D165&lt;0,0,D162-D164-D165)</f>
        <v>326303592.9465</v>
      </c>
      <c r="E168" s="30">
        <f t="shared" si="323"/>
        <v>36598020.007500008</v>
      </c>
      <c r="F168" s="30">
        <f t="shared" si="323"/>
        <v>183673279.74650005</v>
      </c>
      <c r="G168" s="30">
        <f t="shared" si="323"/>
        <v>11668880.085000001</v>
      </c>
      <c r="H168" s="30">
        <f t="shared" si="323"/>
        <v>9702902.6519999988</v>
      </c>
      <c r="I168" s="30">
        <f t="shared" si="323"/>
        <v>65363979.919999994</v>
      </c>
      <c r="J168" s="30">
        <f t="shared" si="323"/>
        <v>18946441.853</v>
      </c>
      <c r="K168" s="30">
        <f t="shared" si="323"/>
        <v>2813489.0375000001</v>
      </c>
      <c r="L168" s="30">
        <f t="shared" si="323"/>
        <v>52286.443999999203</v>
      </c>
      <c r="M168" s="30">
        <f t="shared" si="323"/>
        <v>3940901.57</v>
      </c>
      <c r="N168" s="30">
        <f t="shared" si="323"/>
        <v>395789748.70099992</v>
      </c>
      <c r="O168" s="30">
        <f t="shared" si="323"/>
        <v>66484268.675999999</v>
      </c>
      <c r="P168" s="30">
        <f t="shared" si="323"/>
        <v>3669876.1754999994</v>
      </c>
      <c r="Q168" s="30">
        <f t="shared" si="323"/>
        <v>321434561.046</v>
      </c>
      <c r="R168" s="30">
        <f t="shared" si="323"/>
        <v>78599697.799499989</v>
      </c>
      <c r="S168" s="30">
        <f t="shared" si="323"/>
        <v>2300219.1639999994</v>
      </c>
      <c r="T168" s="30">
        <f t="shared" si="323"/>
        <v>2677980.5255</v>
      </c>
      <c r="U168" s="30">
        <f t="shared" si="323"/>
        <v>584617.6399999999</v>
      </c>
      <c r="V168" s="30">
        <f t="shared" si="323"/>
        <v>3305674.5439999993</v>
      </c>
      <c r="W168" s="30">
        <f t="shared" si="323"/>
        <v>2590303.5199999996</v>
      </c>
      <c r="X168" s="30">
        <f t="shared" si="323"/>
        <v>973224.98149999999</v>
      </c>
      <c r="Y168" s="30">
        <f t="shared" si="323"/>
        <v>9472172.756000001</v>
      </c>
      <c r="Z168" s="30">
        <f t="shared" si="323"/>
        <v>3221770.5469999998</v>
      </c>
      <c r="AA168" s="30">
        <f t="shared" si="323"/>
        <v>202494388.31400001</v>
      </c>
      <c r="AB168" s="30">
        <f t="shared" si="323"/>
        <v>29346498.777499974</v>
      </c>
      <c r="AC168" s="30">
        <f t="shared" si="323"/>
        <v>1013752.4764999999</v>
      </c>
      <c r="AD168" s="30">
        <f t="shared" si="323"/>
        <v>5974625.4954999983</v>
      </c>
      <c r="AE168" s="30">
        <f t="shared" si="323"/>
        <v>1598119.9424999997</v>
      </c>
      <c r="AF168" s="30">
        <f t="shared" si="323"/>
        <v>2324602.2055000002</v>
      </c>
      <c r="AG168" s="30">
        <f t="shared" si="323"/>
        <v>3104259.830000001</v>
      </c>
      <c r="AH168" s="30">
        <f t="shared" si="323"/>
        <v>10786927.858499998</v>
      </c>
      <c r="AI168" s="30">
        <f t="shared" si="323"/>
        <v>5198573.4419999998</v>
      </c>
      <c r="AJ168" s="30">
        <f t="shared" si="323"/>
        <v>2638797.6320000002</v>
      </c>
      <c r="AK168" s="30">
        <f t="shared" si="323"/>
        <v>1940125.9514999997</v>
      </c>
      <c r="AL168" s="30">
        <f t="shared" si="323"/>
        <v>2088486.2865000002</v>
      </c>
      <c r="AM168" s="30">
        <f t="shared" si="323"/>
        <v>3827891.8030000003</v>
      </c>
      <c r="AN168" s="30">
        <f t="shared" si="323"/>
        <v>82.774500000057742</v>
      </c>
      <c r="AO168" s="30">
        <f t="shared" si="323"/>
        <v>33579034.909999996</v>
      </c>
      <c r="AP168" s="30">
        <f t="shared" si="323"/>
        <v>249899959.6735</v>
      </c>
      <c r="AQ168" s="30">
        <f t="shared" si="323"/>
        <v>2708123.5130000007</v>
      </c>
      <c r="AR168" s="30">
        <f t="shared" si="323"/>
        <v>363087184.56950003</v>
      </c>
      <c r="AS168" s="30">
        <f t="shared" si="323"/>
        <v>14709755.782000002</v>
      </c>
      <c r="AT168" s="30">
        <f t="shared" si="323"/>
        <v>14618939.7675</v>
      </c>
      <c r="AU168" s="30">
        <f t="shared" si="323"/>
        <v>2578022.3150000004</v>
      </c>
      <c r="AV168" s="30">
        <f t="shared" si="323"/>
        <v>3675319.3049999997</v>
      </c>
      <c r="AW168" s="30">
        <f t="shared" si="323"/>
        <v>3360215.2875000001</v>
      </c>
      <c r="AX168" s="30">
        <f t="shared" si="323"/>
        <v>1267011.6855000001</v>
      </c>
      <c r="AY168" s="30">
        <f t="shared" si="323"/>
        <v>4194296.0729999994</v>
      </c>
      <c r="AZ168" s="30">
        <f t="shared" si="323"/>
        <v>124804392.83849999</v>
      </c>
      <c r="BA168" s="30">
        <f t="shared" si="323"/>
        <v>73385613.596500009</v>
      </c>
      <c r="BB168" s="30">
        <f t="shared" si="323"/>
        <v>77300146.905000001</v>
      </c>
      <c r="BC168" s="30">
        <f t="shared" si="323"/>
        <v>181254640.62949997</v>
      </c>
      <c r="BD168" s="30">
        <f t="shared" si="323"/>
        <v>22886641.437500004</v>
      </c>
      <c r="BE168" s="30">
        <f t="shared" si="323"/>
        <v>8297759.1899999995</v>
      </c>
      <c r="BF168" s="30">
        <f t="shared" si="323"/>
        <v>191346025.33149999</v>
      </c>
      <c r="BG168" s="30">
        <f t="shared" si="323"/>
        <v>10158649.475499999</v>
      </c>
      <c r="BH168" s="30">
        <f t="shared" si="323"/>
        <v>5346602.2464999994</v>
      </c>
      <c r="BI168" s="30">
        <f t="shared" si="323"/>
        <v>3887249.4309999999</v>
      </c>
      <c r="BJ168" s="30">
        <f t="shared" si="323"/>
        <v>40032436.996500008</v>
      </c>
      <c r="BK168" s="30">
        <f t="shared" si="323"/>
        <v>336648497.5625</v>
      </c>
      <c r="BL168" s="30">
        <f t="shared" si="323"/>
        <v>1954508.86</v>
      </c>
      <c r="BM168" s="30">
        <f t="shared" si="323"/>
        <v>4276123.0795</v>
      </c>
      <c r="BN168" s="30">
        <f t="shared" si="323"/>
        <v>23494383.987500001</v>
      </c>
      <c r="BO168" s="30">
        <f t="shared" si="323"/>
        <v>10331100.574999999</v>
      </c>
      <c r="BP168" s="30">
        <f t="shared" ref="BP168:EA168" si="324">IF(BP162-BP164-BP165&lt;0,0,BP162-BP164-BP165)</f>
        <v>337491.39000000007</v>
      </c>
      <c r="BQ168" s="30">
        <f t="shared" si="324"/>
        <v>14924973.985999992</v>
      </c>
      <c r="BR168" s="30">
        <f t="shared" si="324"/>
        <v>43754643.038500004</v>
      </c>
      <c r="BS168" s="30">
        <f t="shared" si="324"/>
        <v>11904266.281500001</v>
      </c>
      <c r="BT168" s="30">
        <f t="shared" si="324"/>
        <v>2544843.4820000003</v>
      </c>
      <c r="BU168" s="30">
        <f t="shared" si="324"/>
        <v>3593070.8865</v>
      </c>
      <c r="BV168" s="30">
        <f t="shared" si="324"/>
        <v>713.50449999968987</v>
      </c>
      <c r="BW168" s="30">
        <f t="shared" si="324"/>
        <v>4362011.9379999992</v>
      </c>
      <c r="BX168" s="30">
        <f t="shared" si="324"/>
        <v>450866.33999999997</v>
      </c>
      <c r="BY168" s="30">
        <f t="shared" si="324"/>
        <v>2484963.34</v>
      </c>
      <c r="BZ168" s="30">
        <f t="shared" si="324"/>
        <v>2869628.0334999999</v>
      </c>
      <c r="CA168" s="30">
        <f t="shared" si="324"/>
        <v>175956.90600000019</v>
      </c>
      <c r="CB168" s="30">
        <f t="shared" si="324"/>
        <v>391921652.83650005</v>
      </c>
      <c r="CC168" s="30">
        <f t="shared" si="324"/>
        <v>3072232.6135</v>
      </c>
      <c r="CD168" s="30">
        <f t="shared" si="324"/>
        <v>2259610.4699999997</v>
      </c>
      <c r="CE168" s="30">
        <f t="shared" si="324"/>
        <v>1809895.4825000002</v>
      </c>
      <c r="CF168" s="30">
        <f t="shared" si="324"/>
        <v>1511142.1499999997</v>
      </c>
      <c r="CG168" s="30">
        <f t="shared" si="324"/>
        <v>2903490.4369999999</v>
      </c>
      <c r="CH168" s="30">
        <f t="shared" si="324"/>
        <v>1731454.6440000001</v>
      </c>
      <c r="CI168" s="30">
        <f t="shared" si="324"/>
        <v>5152376.7839999991</v>
      </c>
      <c r="CJ168" s="30">
        <f t="shared" si="324"/>
        <v>802238.42149999994</v>
      </c>
      <c r="CK168" s="30">
        <f t="shared" si="324"/>
        <v>34732033.384999998</v>
      </c>
      <c r="CL168" s="30">
        <f t="shared" si="324"/>
        <v>11960118.124499999</v>
      </c>
      <c r="CM168" s="30">
        <f t="shared" si="324"/>
        <v>7576623.6210000003</v>
      </c>
      <c r="CN168" s="30">
        <f t="shared" si="324"/>
        <v>200251665.50999999</v>
      </c>
      <c r="CO168" s="30">
        <f t="shared" si="324"/>
        <v>61454138.632499993</v>
      </c>
      <c r="CP168" s="30">
        <f t="shared" si="324"/>
        <v>34.035499997669831</v>
      </c>
      <c r="CQ168" s="30">
        <f t="shared" si="324"/>
        <v>7135960.0289999992</v>
      </c>
      <c r="CR168" s="30">
        <f t="shared" si="324"/>
        <v>3528423.19</v>
      </c>
      <c r="CS168" s="30">
        <f t="shared" si="324"/>
        <v>2757701.5</v>
      </c>
      <c r="CT168" s="30">
        <f t="shared" si="324"/>
        <v>1879177.8314999999</v>
      </c>
      <c r="CU168" s="30">
        <f t="shared" si="324"/>
        <v>5057396.0145000005</v>
      </c>
      <c r="CV168" s="30">
        <f t="shared" si="324"/>
        <v>751364.48350000009</v>
      </c>
      <c r="CW168" s="30">
        <f t="shared" si="324"/>
        <v>2511547.5515000001</v>
      </c>
      <c r="CX168" s="30">
        <f t="shared" si="324"/>
        <v>3645869.7379999999</v>
      </c>
      <c r="CY168" s="30">
        <f t="shared" si="324"/>
        <v>1083806.202</v>
      </c>
      <c r="CZ168" s="30">
        <f t="shared" si="324"/>
        <v>13106392.7445</v>
      </c>
      <c r="DA168" s="30">
        <f t="shared" si="324"/>
        <v>2271490.9130000002</v>
      </c>
      <c r="DB168" s="30">
        <f t="shared" si="324"/>
        <v>3456532.8944999999</v>
      </c>
      <c r="DC168" s="30">
        <f t="shared" si="324"/>
        <v>2275574.9890000005</v>
      </c>
      <c r="DD168" s="30">
        <f t="shared" si="324"/>
        <v>2675199.159</v>
      </c>
      <c r="DE168" s="30">
        <f t="shared" si="324"/>
        <v>2511881.0404999997</v>
      </c>
      <c r="DF168" s="30">
        <f t="shared" si="324"/>
        <v>137710065.24550003</v>
      </c>
      <c r="DG168" s="30">
        <f t="shared" si="324"/>
        <v>468616.29949999979</v>
      </c>
      <c r="DH168" s="30">
        <f t="shared" si="324"/>
        <v>9814081.1895000003</v>
      </c>
      <c r="DI168" s="30">
        <f t="shared" si="324"/>
        <v>13872577.578999998</v>
      </c>
      <c r="DJ168" s="30">
        <f t="shared" si="324"/>
        <v>6244400.8500000006</v>
      </c>
      <c r="DK168" s="30">
        <f t="shared" si="324"/>
        <v>4988218.9945</v>
      </c>
      <c r="DL168" s="30">
        <f t="shared" si="324"/>
        <v>39173232.791999996</v>
      </c>
      <c r="DM168" s="30">
        <f t="shared" si="324"/>
        <v>3652213.3815000001</v>
      </c>
      <c r="DN168" s="30">
        <f t="shared" si="324"/>
        <v>8113091.6445000004</v>
      </c>
      <c r="DO168" s="30">
        <f t="shared" si="324"/>
        <v>27881795.708499994</v>
      </c>
      <c r="DP168" s="30">
        <f t="shared" si="324"/>
        <v>2856885.7709999997</v>
      </c>
      <c r="DQ168" s="30">
        <f t="shared" si="324"/>
        <v>1338755.1519999998</v>
      </c>
      <c r="DR168" s="30">
        <f t="shared" si="324"/>
        <v>13266177.939999999</v>
      </c>
      <c r="DS168" s="30">
        <f t="shared" si="324"/>
        <v>6929630.3099999996</v>
      </c>
      <c r="DT168" s="30">
        <f t="shared" si="324"/>
        <v>3354267.4464999996</v>
      </c>
      <c r="DU168" s="30">
        <f t="shared" si="324"/>
        <v>4401791.6119999997</v>
      </c>
      <c r="DV168" s="30">
        <f t="shared" si="324"/>
        <v>3548497.5075000003</v>
      </c>
      <c r="DW168" s="30">
        <f t="shared" si="324"/>
        <v>4083163.2374999998</v>
      </c>
      <c r="DX168" s="30">
        <f t="shared" si="324"/>
        <v>935466.25050000008</v>
      </c>
      <c r="DY168" s="30">
        <f t="shared" si="324"/>
        <v>960280.21849999949</v>
      </c>
      <c r="DZ168" s="30">
        <f t="shared" si="324"/>
        <v>2905603.8050000006</v>
      </c>
      <c r="EA168" s="30">
        <f t="shared" si="324"/>
        <v>50.481999999959953</v>
      </c>
      <c r="EB168" s="30">
        <f t="shared" ref="EB168:FX168" si="325">IF(EB162-EB164-EB165&lt;0,0,EB162-EB164-EB165)</f>
        <v>4587260.4945</v>
      </c>
      <c r="EC168" s="30">
        <f t="shared" si="325"/>
        <v>3268475.9314999995</v>
      </c>
      <c r="ED168" s="30">
        <f t="shared" si="325"/>
        <v>1622.8700000001118</v>
      </c>
      <c r="EE168" s="30">
        <f t="shared" si="325"/>
        <v>3175349.1650000005</v>
      </c>
      <c r="EF168" s="30">
        <f t="shared" si="325"/>
        <v>13617573.4955</v>
      </c>
      <c r="EG168" s="30">
        <f t="shared" si="325"/>
        <v>3311251.8714999999</v>
      </c>
      <c r="EH168" s="30">
        <f t="shared" si="325"/>
        <v>3726109.7779999999</v>
      </c>
      <c r="EI168" s="30">
        <f t="shared" si="325"/>
        <v>120537315.7</v>
      </c>
      <c r="EJ168" s="30">
        <f t="shared" si="325"/>
        <v>80179281.61999999</v>
      </c>
      <c r="EK168" s="30">
        <f t="shared" si="325"/>
        <v>5660371.5370000005</v>
      </c>
      <c r="EL168" s="30">
        <f t="shared" si="325"/>
        <v>4344499.2825000007</v>
      </c>
      <c r="EM168" s="30">
        <f t="shared" si="325"/>
        <v>2411433.6355000003</v>
      </c>
      <c r="EN168" s="30">
        <f t="shared" si="325"/>
        <v>9537123.6905000005</v>
      </c>
      <c r="EO168" s="30">
        <f t="shared" si="325"/>
        <v>3420152.2395000001</v>
      </c>
      <c r="EP168" s="30">
        <f t="shared" si="325"/>
        <v>1707065.7214999993</v>
      </c>
      <c r="EQ168" s="30">
        <f t="shared" si="325"/>
        <v>19407901.159999996</v>
      </c>
      <c r="ER168" s="30">
        <f t="shared" si="325"/>
        <v>1488047.2844999996</v>
      </c>
      <c r="ES168" s="30">
        <f t="shared" si="325"/>
        <v>2178307.304</v>
      </c>
      <c r="ET168" s="30">
        <f t="shared" si="325"/>
        <v>2883272.0494999997</v>
      </c>
      <c r="EU168" s="30">
        <f t="shared" si="325"/>
        <v>6762347.0944999997</v>
      </c>
      <c r="EV168" s="30">
        <f t="shared" si="325"/>
        <v>656856.61300000013</v>
      </c>
      <c r="EW168" s="30">
        <f t="shared" si="325"/>
        <v>2702111.25</v>
      </c>
      <c r="EX168" s="30">
        <f t="shared" si="325"/>
        <v>3251342.1645</v>
      </c>
      <c r="EY168" s="30">
        <f t="shared" si="325"/>
        <v>6889207.1275000004</v>
      </c>
      <c r="EZ168" s="30">
        <f t="shared" si="325"/>
        <v>1874846.9009999998</v>
      </c>
      <c r="FA168" s="30">
        <f t="shared" si="325"/>
        <v>1021183.7650000036</v>
      </c>
      <c r="FB168" s="30">
        <f t="shared" si="325"/>
        <v>614479.00350000011</v>
      </c>
      <c r="FC168" s="30">
        <f t="shared" si="325"/>
        <v>8516909.9300000016</v>
      </c>
      <c r="FD168" s="30">
        <f t="shared" si="325"/>
        <v>4240342.9364999998</v>
      </c>
      <c r="FE168" s="30">
        <f t="shared" si="325"/>
        <v>1322213.1600000001</v>
      </c>
      <c r="FF168" s="30">
        <f t="shared" si="325"/>
        <v>2998037.8360000001</v>
      </c>
      <c r="FG168" s="30">
        <f t="shared" si="325"/>
        <v>1757615.6600000001</v>
      </c>
      <c r="FH168" s="30">
        <f t="shared" si="325"/>
        <v>694574.49750000006</v>
      </c>
      <c r="FI168" s="30">
        <f t="shared" si="325"/>
        <v>7368483.0720000006</v>
      </c>
      <c r="FJ168" s="30">
        <f t="shared" si="325"/>
        <v>4146439.0899999957</v>
      </c>
      <c r="FK168" s="30">
        <f t="shared" si="325"/>
        <v>5343586.9500000039</v>
      </c>
      <c r="FL168" s="30">
        <f t="shared" si="325"/>
        <v>41126694.662499994</v>
      </c>
      <c r="FM168" s="30">
        <f t="shared" si="325"/>
        <v>13359614.073499998</v>
      </c>
      <c r="FN168" s="30">
        <f t="shared" si="325"/>
        <v>198212487.26599997</v>
      </c>
      <c r="FO168" s="30">
        <f t="shared" si="325"/>
        <v>1397.7199999986915</v>
      </c>
      <c r="FP168" s="30">
        <f t="shared" si="325"/>
        <v>14509545.876999998</v>
      </c>
      <c r="FQ168" s="30">
        <f t="shared" si="325"/>
        <v>5.4999999119900167E-3</v>
      </c>
      <c r="FR168" s="30">
        <f t="shared" si="325"/>
        <v>0</v>
      </c>
      <c r="FS168" s="30">
        <f t="shared" si="325"/>
        <v>719890.2899999998</v>
      </c>
      <c r="FT168" s="30">
        <f t="shared" si="325"/>
        <v>5.0000000919681042E-4</v>
      </c>
      <c r="FU168" s="30">
        <f t="shared" si="325"/>
        <v>6846144.5574999992</v>
      </c>
      <c r="FV168" s="30">
        <f t="shared" si="325"/>
        <v>6464770.6689999998</v>
      </c>
      <c r="FW168" s="30">
        <f t="shared" si="325"/>
        <v>2783688.53</v>
      </c>
      <c r="FX168" s="30">
        <f t="shared" si="325"/>
        <v>1262023.26</v>
      </c>
      <c r="FY168" s="2"/>
      <c r="FZ168" s="73">
        <f>SUM(C168:FX168)</f>
        <v>5472692652.5904999</v>
      </c>
      <c r="GA168" s="62">
        <v>5472692652.585</v>
      </c>
      <c r="GB168" s="2">
        <f>FZ168-GA168</f>
        <v>5.4998397827148438E-3</v>
      </c>
      <c r="GC168" s="191"/>
      <c r="GD168" s="2"/>
      <c r="GE168" s="44"/>
      <c r="GF168" s="2"/>
      <c r="GG168" s="2"/>
      <c r="GH168" s="2"/>
      <c r="GI168" s="113"/>
      <c r="GJ168" s="113"/>
      <c r="GK168" s="113"/>
      <c r="GL168" s="113"/>
      <c r="GM168" s="113"/>
    </row>
    <row r="169" spans="1:195" x14ac:dyDescent="0.35">
      <c r="A169" s="112" t="s">
        <v>598</v>
      </c>
      <c r="B169" s="113" t="s">
        <v>1069</v>
      </c>
      <c r="C169" s="2">
        <f t="shared" ref="C169:AH169" si="326">ROUND(C158*C41,2)/1000</f>
        <v>0</v>
      </c>
      <c r="D169" s="2">
        <f t="shared" si="326"/>
        <v>0</v>
      </c>
      <c r="E169" s="2">
        <f t="shared" si="326"/>
        <v>0</v>
      </c>
      <c r="F169" s="2">
        <f t="shared" si="326"/>
        <v>0</v>
      </c>
      <c r="G169" s="2">
        <f t="shared" si="326"/>
        <v>0</v>
      </c>
      <c r="H169" s="2">
        <f t="shared" si="326"/>
        <v>0</v>
      </c>
      <c r="I169" s="2">
        <f t="shared" si="326"/>
        <v>0</v>
      </c>
      <c r="J169" s="2">
        <f t="shared" si="326"/>
        <v>0</v>
      </c>
      <c r="K169" s="2">
        <f t="shared" si="326"/>
        <v>0</v>
      </c>
      <c r="L169" s="2">
        <f t="shared" si="326"/>
        <v>0</v>
      </c>
      <c r="M169" s="2">
        <f t="shared" si="326"/>
        <v>0</v>
      </c>
      <c r="N169" s="2">
        <f t="shared" si="326"/>
        <v>0</v>
      </c>
      <c r="O169" s="2">
        <f t="shared" si="326"/>
        <v>0</v>
      </c>
      <c r="P169" s="2">
        <f t="shared" si="326"/>
        <v>0</v>
      </c>
      <c r="Q169" s="2">
        <f t="shared" si="326"/>
        <v>0</v>
      </c>
      <c r="R169" s="2">
        <f t="shared" si="326"/>
        <v>0</v>
      </c>
      <c r="S169" s="2">
        <f t="shared" si="326"/>
        <v>0</v>
      </c>
      <c r="T169" s="2">
        <f t="shared" si="326"/>
        <v>0</v>
      </c>
      <c r="U169" s="2">
        <f t="shared" si="326"/>
        <v>0</v>
      </c>
      <c r="V169" s="2">
        <f t="shared" si="326"/>
        <v>0</v>
      </c>
      <c r="W169" s="2">
        <f t="shared" si="326"/>
        <v>0</v>
      </c>
      <c r="X169" s="2">
        <f t="shared" si="326"/>
        <v>0</v>
      </c>
      <c r="Y169" s="2">
        <f t="shared" si="326"/>
        <v>0</v>
      </c>
      <c r="Z169" s="2">
        <f t="shared" si="326"/>
        <v>0</v>
      </c>
      <c r="AA169" s="2">
        <f t="shared" si="326"/>
        <v>0</v>
      </c>
      <c r="AB169" s="2">
        <f t="shared" si="326"/>
        <v>0</v>
      </c>
      <c r="AC169" s="2">
        <f t="shared" si="326"/>
        <v>0</v>
      </c>
      <c r="AD169" s="2">
        <f t="shared" si="326"/>
        <v>0</v>
      </c>
      <c r="AE169" s="2">
        <f t="shared" si="326"/>
        <v>0</v>
      </c>
      <c r="AF169" s="2">
        <f t="shared" si="326"/>
        <v>0</v>
      </c>
      <c r="AG169" s="2">
        <f t="shared" si="326"/>
        <v>0</v>
      </c>
      <c r="AH169" s="2">
        <f t="shared" si="326"/>
        <v>0</v>
      </c>
      <c r="AI169" s="2">
        <f t="shared" ref="AI169:BN169" si="327">ROUND(AI158*AI41,2)/1000</f>
        <v>0</v>
      </c>
      <c r="AJ169" s="2">
        <f t="shared" si="327"/>
        <v>0</v>
      </c>
      <c r="AK169" s="2">
        <f t="shared" si="327"/>
        <v>0</v>
      </c>
      <c r="AL169" s="2">
        <f t="shared" si="327"/>
        <v>0</v>
      </c>
      <c r="AM169" s="2">
        <f t="shared" si="327"/>
        <v>0</v>
      </c>
      <c r="AN169" s="2">
        <f t="shared" si="327"/>
        <v>166712.92547999998</v>
      </c>
      <c r="AO169" s="2">
        <f t="shared" si="327"/>
        <v>0</v>
      </c>
      <c r="AP169" s="2">
        <f t="shared" si="327"/>
        <v>0</v>
      </c>
      <c r="AQ169" s="2">
        <f t="shared" si="327"/>
        <v>0</v>
      </c>
      <c r="AR169" s="2">
        <f t="shared" si="327"/>
        <v>0</v>
      </c>
      <c r="AS169" s="2">
        <f t="shared" si="327"/>
        <v>0</v>
      </c>
      <c r="AT169" s="2">
        <f t="shared" si="327"/>
        <v>0</v>
      </c>
      <c r="AU169" s="2">
        <f t="shared" si="327"/>
        <v>0</v>
      </c>
      <c r="AV169" s="2">
        <f t="shared" si="327"/>
        <v>0</v>
      </c>
      <c r="AW169" s="2">
        <f t="shared" si="327"/>
        <v>0</v>
      </c>
      <c r="AX169" s="2">
        <f t="shared" si="327"/>
        <v>0</v>
      </c>
      <c r="AY169" s="2">
        <f t="shared" si="327"/>
        <v>0</v>
      </c>
      <c r="AZ169" s="2">
        <f t="shared" si="327"/>
        <v>0</v>
      </c>
      <c r="BA169" s="2">
        <f t="shared" si="327"/>
        <v>0</v>
      </c>
      <c r="BB169" s="2">
        <f t="shared" si="327"/>
        <v>0</v>
      </c>
      <c r="BC169" s="2">
        <f t="shared" si="327"/>
        <v>0</v>
      </c>
      <c r="BD169" s="2">
        <f t="shared" si="327"/>
        <v>0</v>
      </c>
      <c r="BE169" s="2">
        <f t="shared" si="327"/>
        <v>0</v>
      </c>
      <c r="BF169" s="2">
        <f t="shared" si="327"/>
        <v>0</v>
      </c>
      <c r="BG169" s="2">
        <f t="shared" si="327"/>
        <v>0</v>
      </c>
      <c r="BH169" s="2">
        <f t="shared" si="327"/>
        <v>0</v>
      </c>
      <c r="BI169" s="2">
        <f t="shared" si="327"/>
        <v>0</v>
      </c>
      <c r="BJ169" s="2">
        <f t="shared" si="327"/>
        <v>0</v>
      </c>
      <c r="BK169" s="2">
        <f t="shared" si="327"/>
        <v>0</v>
      </c>
      <c r="BL169" s="2">
        <f t="shared" si="327"/>
        <v>0</v>
      </c>
      <c r="BM169" s="2">
        <f t="shared" si="327"/>
        <v>0</v>
      </c>
      <c r="BN169" s="2">
        <f t="shared" si="327"/>
        <v>0</v>
      </c>
      <c r="BO169" s="2">
        <f t="shared" ref="BO169:CT169" si="328">ROUND(BO158*BO41,2)/1000</f>
        <v>0</v>
      </c>
      <c r="BP169" s="2">
        <f t="shared" si="328"/>
        <v>0</v>
      </c>
      <c r="BQ169" s="2">
        <f t="shared" si="328"/>
        <v>0</v>
      </c>
      <c r="BR169" s="2">
        <f t="shared" si="328"/>
        <v>0</v>
      </c>
      <c r="BS169" s="2">
        <f t="shared" si="328"/>
        <v>0</v>
      </c>
      <c r="BT169" s="2">
        <f t="shared" si="328"/>
        <v>0</v>
      </c>
      <c r="BU169" s="2">
        <f t="shared" si="328"/>
        <v>0</v>
      </c>
      <c r="BV169" s="2">
        <f t="shared" si="328"/>
        <v>789246.90526000003</v>
      </c>
      <c r="BW169" s="2">
        <f t="shared" si="328"/>
        <v>0</v>
      </c>
      <c r="BX169" s="2">
        <f t="shared" si="328"/>
        <v>0</v>
      </c>
      <c r="BY169" s="2">
        <f t="shared" si="328"/>
        <v>0</v>
      </c>
      <c r="BZ169" s="2">
        <f t="shared" si="328"/>
        <v>0</v>
      </c>
      <c r="CA169" s="2">
        <f t="shared" si="328"/>
        <v>0</v>
      </c>
      <c r="CB169" s="2">
        <f t="shared" si="328"/>
        <v>0</v>
      </c>
      <c r="CC169" s="2">
        <f t="shared" si="328"/>
        <v>0</v>
      </c>
      <c r="CD169" s="2">
        <f t="shared" si="328"/>
        <v>0</v>
      </c>
      <c r="CE169" s="2">
        <f t="shared" si="328"/>
        <v>0</v>
      </c>
      <c r="CF169" s="2">
        <f t="shared" si="328"/>
        <v>0</v>
      </c>
      <c r="CG169" s="2">
        <f t="shared" si="328"/>
        <v>0</v>
      </c>
      <c r="CH169" s="2">
        <f t="shared" si="328"/>
        <v>0</v>
      </c>
      <c r="CI169" s="2">
        <f t="shared" si="328"/>
        <v>0</v>
      </c>
      <c r="CJ169" s="2">
        <f t="shared" si="328"/>
        <v>0</v>
      </c>
      <c r="CK169" s="2">
        <f t="shared" si="328"/>
        <v>0</v>
      </c>
      <c r="CL169" s="2">
        <f t="shared" si="328"/>
        <v>0</v>
      </c>
      <c r="CM169" s="2">
        <f t="shared" si="328"/>
        <v>0</v>
      </c>
      <c r="CN169" s="2">
        <f t="shared" si="328"/>
        <v>0</v>
      </c>
      <c r="CO169" s="2">
        <f t="shared" si="328"/>
        <v>0</v>
      </c>
      <c r="CP169" s="2">
        <f t="shared" si="328"/>
        <v>524834.15711999999</v>
      </c>
      <c r="CQ169" s="2">
        <f t="shared" si="328"/>
        <v>0</v>
      </c>
      <c r="CR169" s="2">
        <f t="shared" si="328"/>
        <v>0</v>
      </c>
      <c r="CS169" s="2">
        <f t="shared" si="328"/>
        <v>0</v>
      </c>
      <c r="CT169" s="2">
        <f t="shared" si="328"/>
        <v>0</v>
      </c>
      <c r="CU169" s="2">
        <f t="shared" ref="CU169:DZ169" si="329">ROUND(CU158*CU41,2)/1000</f>
        <v>0</v>
      </c>
      <c r="CV169" s="2">
        <f t="shared" si="329"/>
        <v>0</v>
      </c>
      <c r="CW169" s="2">
        <f t="shared" si="329"/>
        <v>0</v>
      </c>
      <c r="CX169" s="2">
        <f t="shared" si="329"/>
        <v>0</v>
      </c>
      <c r="CY169" s="2">
        <f t="shared" si="329"/>
        <v>0</v>
      </c>
      <c r="CZ169" s="2">
        <f t="shared" si="329"/>
        <v>0</v>
      </c>
      <c r="DA169" s="2">
        <f t="shared" si="329"/>
        <v>0</v>
      </c>
      <c r="DB169" s="2">
        <f t="shared" si="329"/>
        <v>0</v>
      </c>
      <c r="DC169" s="2">
        <f t="shared" si="329"/>
        <v>0</v>
      </c>
      <c r="DD169" s="2">
        <f t="shared" si="329"/>
        <v>0</v>
      </c>
      <c r="DE169" s="2">
        <f t="shared" si="329"/>
        <v>0</v>
      </c>
      <c r="DF169" s="2">
        <f t="shared" si="329"/>
        <v>0</v>
      </c>
      <c r="DG169" s="2">
        <f t="shared" si="329"/>
        <v>0</v>
      </c>
      <c r="DH169" s="2">
        <f t="shared" si="329"/>
        <v>0</v>
      </c>
      <c r="DI169" s="2">
        <f t="shared" si="329"/>
        <v>0</v>
      </c>
      <c r="DJ169" s="2">
        <f t="shared" si="329"/>
        <v>0</v>
      </c>
      <c r="DK169" s="2">
        <f t="shared" si="329"/>
        <v>0</v>
      </c>
      <c r="DL169" s="2">
        <f t="shared" si="329"/>
        <v>0</v>
      </c>
      <c r="DM169" s="2">
        <f t="shared" si="329"/>
        <v>0</v>
      </c>
      <c r="DN169" s="2">
        <f t="shared" si="329"/>
        <v>0</v>
      </c>
      <c r="DO169" s="2">
        <f t="shared" si="329"/>
        <v>0</v>
      </c>
      <c r="DP169" s="2">
        <f t="shared" si="329"/>
        <v>0</v>
      </c>
      <c r="DQ169" s="2">
        <f t="shared" si="329"/>
        <v>0</v>
      </c>
      <c r="DR169" s="2">
        <f t="shared" si="329"/>
        <v>0</v>
      </c>
      <c r="DS169" s="2">
        <f t="shared" si="329"/>
        <v>0</v>
      </c>
      <c r="DT169" s="2">
        <f t="shared" si="329"/>
        <v>0</v>
      </c>
      <c r="DU169" s="2">
        <f t="shared" si="329"/>
        <v>0</v>
      </c>
      <c r="DV169" s="2">
        <f t="shared" si="329"/>
        <v>0</v>
      </c>
      <c r="DW169" s="2">
        <f t="shared" si="329"/>
        <v>0</v>
      </c>
      <c r="DX169" s="2">
        <f t="shared" si="329"/>
        <v>0</v>
      </c>
      <c r="DY169" s="2">
        <f t="shared" si="329"/>
        <v>0</v>
      </c>
      <c r="DZ169" s="2">
        <f t="shared" si="329"/>
        <v>0</v>
      </c>
      <c r="EA169" s="2">
        <f t="shared" ref="EA169:FF169" si="330">ROUND(EA158*EA41,2)/1000</f>
        <v>519712.24637999997</v>
      </c>
      <c r="EB169" s="2">
        <f t="shared" si="330"/>
        <v>0</v>
      </c>
      <c r="EC169" s="2">
        <f t="shared" si="330"/>
        <v>0</v>
      </c>
      <c r="ED169" s="2">
        <f t="shared" si="330"/>
        <v>786565.46244000003</v>
      </c>
      <c r="EE169" s="2">
        <f t="shared" si="330"/>
        <v>0</v>
      </c>
      <c r="EF169" s="2">
        <f t="shared" si="330"/>
        <v>0</v>
      </c>
      <c r="EG169" s="2">
        <f t="shared" si="330"/>
        <v>0</v>
      </c>
      <c r="EH169" s="2">
        <f t="shared" si="330"/>
        <v>0</v>
      </c>
      <c r="EI169" s="2">
        <f t="shared" si="330"/>
        <v>0</v>
      </c>
      <c r="EJ169" s="2">
        <f t="shared" si="330"/>
        <v>0</v>
      </c>
      <c r="EK169" s="2">
        <f t="shared" si="330"/>
        <v>0</v>
      </c>
      <c r="EL169" s="2">
        <f t="shared" si="330"/>
        <v>0</v>
      </c>
      <c r="EM169" s="2">
        <f t="shared" si="330"/>
        <v>0</v>
      </c>
      <c r="EN169" s="2">
        <f t="shared" si="330"/>
        <v>0</v>
      </c>
      <c r="EO169" s="2">
        <f t="shared" si="330"/>
        <v>0</v>
      </c>
      <c r="EP169" s="2">
        <f t="shared" si="330"/>
        <v>0</v>
      </c>
      <c r="EQ169" s="2">
        <f t="shared" si="330"/>
        <v>0</v>
      </c>
      <c r="ER169" s="2">
        <f t="shared" si="330"/>
        <v>0</v>
      </c>
      <c r="ES169" s="2">
        <f t="shared" si="330"/>
        <v>0</v>
      </c>
      <c r="ET169" s="2">
        <f t="shared" si="330"/>
        <v>0</v>
      </c>
      <c r="EU169" s="2">
        <f t="shared" si="330"/>
        <v>0</v>
      </c>
      <c r="EV169" s="2">
        <f t="shared" si="330"/>
        <v>0</v>
      </c>
      <c r="EW169" s="2">
        <f t="shared" si="330"/>
        <v>0</v>
      </c>
      <c r="EX169" s="2">
        <f t="shared" si="330"/>
        <v>0</v>
      </c>
      <c r="EY169" s="2">
        <f t="shared" si="330"/>
        <v>0</v>
      </c>
      <c r="EZ169" s="2">
        <f t="shared" si="330"/>
        <v>0</v>
      </c>
      <c r="FA169" s="2">
        <f t="shared" si="330"/>
        <v>0</v>
      </c>
      <c r="FB169" s="2">
        <f t="shared" si="330"/>
        <v>0</v>
      </c>
      <c r="FC169" s="2">
        <f t="shared" si="330"/>
        <v>0</v>
      </c>
      <c r="FD169" s="2">
        <f t="shared" si="330"/>
        <v>0</v>
      </c>
      <c r="FE169" s="2">
        <f t="shared" si="330"/>
        <v>0</v>
      </c>
      <c r="FF169" s="2">
        <f t="shared" si="330"/>
        <v>0</v>
      </c>
      <c r="FG169" s="2">
        <f t="shared" ref="FG169:FX169" si="331">ROUND(FG158*FG41,2)/1000</f>
        <v>0</v>
      </c>
      <c r="FH169" s="2">
        <f t="shared" si="331"/>
        <v>0</v>
      </c>
      <c r="FI169" s="2">
        <f t="shared" si="331"/>
        <v>0</v>
      </c>
      <c r="FJ169" s="2">
        <f t="shared" si="331"/>
        <v>0</v>
      </c>
      <c r="FK169" s="2">
        <f t="shared" si="331"/>
        <v>0</v>
      </c>
      <c r="FL169" s="2">
        <f t="shared" si="331"/>
        <v>0</v>
      </c>
      <c r="FM169" s="2">
        <f t="shared" si="331"/>
        <v>0</v>
      </c>
      <c r="FN169" s="2">
        <f t="shared" si="331"/>
        <v>0</v>
      </c>
      <c r="FO169" s="2">
        <f t="shared" si="331"/>
        <v>644014.57921</v>
      </c>
      <c r="FP169" s="2">
        <f t="shared" si="331"/>
        <v>0</v>
      </c>
      <c r="FQ169" s="2">
        <f t="shared" si="331"/>
        <v>616192.17400999996</v>
      </c>
      <c r="FR169" s="2">
        <f t="shared" si="331"/>
        <v>104886.07442</v>
      </c>
      <c r="FS169" s="2">
        <f t="shared" si="331"/>
        <v>0</v>
      </c>
      <c r="FT169" s="2">
        <f t="shared" si="331"/>
        <v>72687.441040000005</v>
      </c>
      <c r="FU169" s="2">
        <f t="shared" si="331"/>
        <v>0</v>
      </c>
      <c r="FV169" s="2">
        <f t="shared" si="331"/>
        <v>0</v>
      </c>
      <c r="FW169" s="2">
        <f t="shared" si="331"/>
        <v>0</v>
      </c>
      <c r="FX169" s="2">
        <f t="shared" si="331"/>
        <v>0</v>
      </c>
      <c r="FY169" s="2"/>
      <c r="FZ169" s="73">
        <f>SUM(C169:FX169)</f>
        <v>4224851.9653600007</v>
      </c>
      <c r="GA169" s="62">
        <v>4224851.9653606713</v>
      </c>
      <c r="GB169" s="2">
        <f>FZ169-GA169</f>
        <v>-6.7055225372314453E-7</v>
      </c>
      <c r="GC169" s="2"/>
      <c r="GD169" s="2"/>
      <c r="GE169" s="2"/>
      <c r="GF169" s="2"/>
      <c r="GG169" s="2"/>
      <c r="GH169" s="2"/>
      <c r="GI169" s="113"/>
      <c r="GJ169" s="113"/>
      <c r="GK169" s="113"/>
      <c r="GL169" s="113"/>
      <c r="GM169" s="113"/>
    </row>
    <row r="170" spans="1:195" x14ac:dyDescent="0.35">
      <c r="A170" s="170" t="s">
        <v>600</v>
      </c>
      <c r="B170" s="147" t="s">
        <v>599</v>
      </c>
      <c r="C170" s="30">
        <f t="shared" ref="C170:AH170" si="332">ROUND(C162/C79,2)</f>
        <v>12333.06</v>
      </c>
      <c r="D170" s="30">
        <f t="shared" si="332"/>
        <v>11733.33</v>
      </c>
      <c r="E170" s="30">
        <f t="shared" si="332"/>
        <v>12916.07</v>
      </c>
      <c r="F170" s="30">
        <f t="shared" si="332"/>
        <v>11533.36</v>
      </c>
      <c r="G170" s="30">
        <f t="shared" si="332"/>
        <v>12331.55</v>
      </c>
      <c r="H170" s="30">
        <f t="shared" si="332"/>
        <v>12546.25</v>
      </c>
      <c r="I170" s="30">
        <f t="shared" si="332"/>
        <v>12562.6</v>
      </c>
      <c r="J170" s="30">
        <f t="shared" si="332"/>
        <v>12184.65</v>
      </c>
      <c r="K170" s="30">
        <f t="shared" si="332"/>
        <v>17382.939999999999</v>
      </c>
      <c r="L170" s="30">
        <f t="shared" si="332"/>
        <v>12422.52</v>
      </c>
      <c r="M170" s="30">
        <f t="shared" si="332"/>
        <v>14856.49</v>
      </c>
      <c r="N170" s="30">
        <f t="shared" si="332"/>
        <v>11804.86</v>
      </c>
      <c r="O170" s="30">
        <f t="shared" si="332"/>
        <v>11316.43</v>
      </c>
      <c r="P170" s="30">
        <f t="shared" si="332"/>
        <v>16956.52</v>
      </c>
      <c r="Q170" s="30">
        <f t="shared" si="332"/>
        <v>12708.5</v>
      </c>
      <c r="R170" s="30">
        <f t="shared" si="332"/>
        <v>11377.33</v>
      </c>
      <c r="S170" s="30">
        <f t="shared" si="332"/>
        <v>12370.59</v>
      </c>
      <c r="T170" s="30">
        <f t="shared" si="332"/>
        <v>20894.13</v>
      </c>
      <c r="U170" s="30">
        <f t="shared" si="332"/>
        <v>23905.66</v>
      </c>
      <c r="V170" s="30">
        <f t="shared" si="332"/>
        <v>17173.47</v>
      </c>
      <c r="W170" s="30">
        <f t="shared" si="332"/>
        <v>46692.19</v>
      </c>
      <c r="X170" s="30">
        <f t="shared" si="332"/>
        <v>21701.56</v>
      </c>
      <c r="Y170" s="30">
        <f t="shared" si="332"/>
        <v>12856.8</v>
      </c>
      <c r="Z170" s="30">
        <f t="shared" si="332"/>
        <v>17105.580000000002</v>
      </c>
      <c r="AA170" s="30">
        <f t="shared" si="332"/>
        <v>11449.95</v>
      </c>
      <c r="AB170" s="30">
        <f t="shared" si="332"/>
        <v>11563.94</v>
      </c>
      <c r="AC170" s="30">
        <f t="shared" si="332"/>
        <v>12811.36</v>
      </c>
      <c r="AD170" s="30">
        <f t="shared" si="332"/>
        <v>11811.02</v>
      </c>
      <c r="AE170" s="30">
        <f t="shared" si="332"/>
        <v>23354.82</v>
      </c>
      <c r="AF170" s="30">
        <f t="shared" si="332"/>
        <v>20851.53</v>
      </c>
      <c r="AG170" s="30">
        <f t="shared" si="332"/>
        <v>13787.17</v>
      </c>
      <c r="AH170" s="30">
        <f t="shared" si="332"/>
        <v>12693.75</v>
      </c>
      <c r="AI170" s="30">
        <f t="shared" ref="AI170:BN170" si="333">ROUND(AI162/AI79,2)</f>
        <v>14586.96</v>
      </c>
      <c r="AJ170" s="30">
        <f t="shared" si="333"/>
        <v>20727.97</v>
      </c>
      <c r="AK170" s="30">
        <f t="shared" si="333"/>
        <v>21536.54</v>
      </c>
      <c r="AL170" s="30">
        <f t="shared" si="333"/>
        <v>16722.2</v>
      </c>
      <c r="AM170" s="30">
        <f t="shared" si="333"/>
        <v>15688.67</v>
      </c>
      <c r="AN170" s="30">
        <f t="shared" si="333"/>
        <v>16659.97</v>
      </c>
      <c r="AO170" s="30">
        <f t="shared" si="333"/>
        <v>11838.96</v>
      </c>
      <c r="AP170" s="30">
        <f t="shared" si="333"/>
        <v>12146.13</v>
      </c>
      <c r="AQ170" s="30">
        <f t="shared" si="333"/>
        <v>18158.310000000001</v>
      </c>
      <c r="AR170" s="30">
        <f t="shared" si="333"/>
        <v>11266.06</v>
      </c>
      <c r="AS170" s="30">
        <f t="shared" si="333"/>
        <v>12489.57</v>
      </c>
      <c r="AT170" s="30">
        <f t="shared" si="333"/>
        <v>11930.01</v>
      </c>
      <c r="AU170" s="30">
        <f t="shared" si="333"/>
        <v>17397.25</v>
      </c>
      <c r="AV170" s="30">
        <f t="shared" si="333"/>
        <v>17011.3</v>
      </c>
      <c r="AW170" s="30">
        <f t="shared" si="333"/>
        <v>17642.13</v>
      </c>
      <c r="AX170" s="30">
        <f t="shared" si="333"/>
        <v>25560.04</v>
      </c>
      <c r="AY170" s="30">
        <f t="shared" si="333"/>
        <v>15173.34</v>
      </c>
      <c r="AZ170" s="30">
        <f t="shared" si="333"/>
        <v>11872.25</v>
      </c>
      <c r="BA170" s="30">
        <f t="shared" si="333"/>
        <v>11162.57</v>
      </c>
      <c r="BB170" s="30">
        <f t="shared" si="333"/>
        <v>11315.26</v>
      </c>
      <c r="BC170" s="30">
        <f t="shared" si="333"/>
        <v>11546.38</v>
      </c>
      <c r="BD170" s="30">
        <f t="shared" si="333"/>
        <v>11106.05</v>
      </c>
      <c r="BE170" s="30">
        <f t="shared" si="333"/>
        <v>12305.22</v>
      </c>
      <c r="BF170" s="30">
        <f t="shared" si="333"/>
        <v>11035.35</v>
      </c>
      <c r="BG170" s="30">
        <f t="shared" si="333"/>
        <v>13331.49</v>
      </c>
      <c r="BH170" s="30">
        <f t="shared" si="333"/>
        <v>13376.88</v>
      </c>
      <c r="BI170" s="30">
        <f t="shared" si="333"/>
        <v>18387.87</v>
      </c>
      <c r="BJ170" s="30">
        <f t="shared" si="333"/>
        <v>11080.77</v>
      </c>
      <c r="BK170" s="30">
        <f t="shared" si="333"/>
        <v>11185.08</v>
      </c>
      <c r="BL170" s="30">
        <f t="shared" si="333"/>
        <v>30568.880000000001</v>
      </c>
      <c r="BM170" s="30">
        <f t="shared" si="333"/>
        <v>15635.87</v>
      </c>
      <c r="BN170" s="30">
        <f t="shared" si="333"/>
        <v>11500.78</v>
      </c>
      <c r="BO170" s="30">
        <f t="shared" ref="BO170:CT170" si="334">ROUND(BO162/BO79,2)</f>
        <v>12272.41</v>
      </c>
      <c r="BP170" s="30">
        <f t="shared" si="334"/>
        <v>22354.95</v>
      </c>
      <c r="BQ170" s="30">
        <f t="shared" si="334"/>
        <v>12633.79</v>
      </c>
      <c r="BR170" s="30">
        <f t="shared" si="334"/>
        <v>11830.33</v>
      </c>
      <c r="BS170" s="30">
        <f t="shared" si="334"/>
        <v>12985.95</v>
      </c>
      <c r="BT170" s="30">
        <f t="shared" si="334"/>
        <v>16133.47</v>
      </c>
      <c r="BU170" s="30">
        <f t="shared" si="334"/>
        <v>15710.15</v>
      </c>
      <c r="BV170" s="30">
        <f t="shared" si="334"/>
        <v>12371.56</v>
      </c>
      <c r="BW170" s="30">
        <f t="shared" si="334"/>
        <v>12219.87</v>
      </c>
      <c r="BX170" s="30">
        <f t="shared" si="334"/>
        <v>27037.1</v>
      </c>
      <c r="BY170" s="30">
        <f t="shared" si="334"/>
        <v>15239.38</v>
      </c>
      <c r="BZ170" s="30">
        <f t="shared" si="334"/>
        <v>18154.38</v>
      </c>
      <c r="CA170" s="30">
        <f t="shared" si="334"/>
        <v>21890.720000000001</v>
      </c>
      <c r="CB170" s="30">
        <f t="shared" si="334"/>
        <v>11399.75</v>
      </c>
      <c r="CC170" s="30">
        <f t="shared" si="334"/>
        <v>19256.48</v>
      </c>
      <c r="CD170" s="30">
        <f t="shared" si="334"/>
        <v>47253.4</v>
      </c>
      <c r="CE170" s="30">
        <f t="shared" si="334"/>
        <v>20354.93</v>
      </c>
      <c r="CF170" s="30">
        <f t="shared" si="334"/>
        <v>23433.360000000001</v>
      </c>
      <c r="CG170" s="30">
        <f t="shared" si="334"/>
        <v>18920.43</v>
      </c>
      <c r="CH170" s="30">
        <f t="shared" si="334"/>
        <v>24017.97</v>
      </c>
      <c r="CI170" s="30">
        <f t="shared" si="334"/>
        <v>12927.39</v>
      </c>
      <c r="CJ170" s="30">
        <f t="shared" si="334"/>
        <v>13590.07</v>
      </c>
      <c r="CK170" s="30">
        <f t="shared" si="334"/>
        <v>11831.11</v>
      </c>
      <c r="CL170" s="30">
        <f t="shared" si="334"/>
        <v>12865.27</v>
      </c>
      <c r="CM170" s="30">
        <f t="shared" si="334"/>
        <v>13894.25</v>
      </c>
      <c r="CN170" s="30">
        <f t="shared" si="334"/>
        <v>11322.25</v>
      </c>
      <c r="CO170" s="30">
        <f t="shared" si="334"/>
        <v>11143.98</v>
      </c>
      <c r="CP170" s="30">
        <f t="shared" si="334"/>
        <v>13380.06</v>
      </c>
      <c r="CQ170" s="30">
        <f t="shared" si="334"/>
        <v>13598.53</v>
      </c>
      <c r="CR170" s="30">
        <f t="shared" si="334"/>
        <v>18318.669999999998</v>
      </c>
      <c r="CS170" s="30">
        <f t="shared" si="334"/>
        <v>16426.64</v>
      </c>
      <c r="CT170" s="30">
        <f t="shared" si="334"/>
        <v>23004.83</v>
      </c>
      <c r="CU170" s="30">
        <f t="shared" ref="CU170:DZ170" si="335">ROUND(CU162/CU79,2)</f>
        <v>11990.12</v>
      </c>
      <c r="CV170" s="30">
        <f t="shared" si="335"/>
        <v>20460.240000000002</v>
      </c>
      <c r="CW170" s="30">
        <f t="shared" si="335"/>
        <v>19395.490000000002</v>
      </c>
      <c r="CX170" s="30">
        <f t="shared" si="335"/>
        <v>13669.41</v>
      </c>
      <c r="CY170" s="30">
        <f t="shared" si="335"/>
        <v>21566.55</v>
      </c>
      <c r="CZ170" s="30">
        <f t="shared" si="335"/>
        <v>11887.71</v>
      </c>
      <c r="DA170" s="30">
        <f t="shared" si="335"/>
        <v>18613.61</v>
      </c>
      <c r="DB170" s="30">
        <f t="shared" si="335"/>
        <v>15588.61</v>
      </c>
      <c r="DC170" s="30">
        <f t="shared" si="335"/>
        <v>19175.72</v>
      </c>
      <c r="DD170" s="30">
        <f t="shared" si="335"/>
        <v>20669.11</v>
      </c>
      <c r="DE170" s="30">
        <f t="shared" si="335"/>
        <v>16378.75</v>
      </c>
      <c r="DF170" s="30">
        <f t="shared" si="335"/>
        <v>11181.85</v>
      </c>
      <c r="DG170" s="30">
        <f t="shared" si="335"/>
        <v>24012.52</v>
      </c>
      <c r="DH170" s="30">
        <f t="shared" si="335"/>
        <v>11934.44</v>
      </c>
      <c r="DI170" s="30">
        <f t="shared" si="335"/>
        <v>11802.14</v>
      </c>
      <c r="DJ170" s="30">
        <f t="shared" si="335"/>
        <v>13615.24</v>
      </c>
      <c r="DK170" s="30">
        <f t="shared" si="335"/>
        <v>13533.05</v>
      </c>
      <c r="DL170" s="30">
        <f t="shared" si="335"/>
        <v>11953.39</v>
      </c>
      <c r="DM170" s="30">
        <f t="shared" si="335"/>
        <v>19085.599999999999</v>
      </c>
      <c r="DN170" s="30">
        <f t="shared" si="335"/>
        <v>12600.44</v>
      </c>
      <c r="DO170" s="30">
        <f t="shared" si="335"/>
        <v>11957.13</v>
      </c>
      <c r="DP170" s="30">
        <f t="shared" si="335"/>
        <v>19604.560000000001</v>
      </c>
      <c r="DQ170" s="30">
        <f t="shared" si="335"/>
        <v>12930.5</v>
      </c>
      <c r="DR170" s="30">
        <f t="shared" si="335"/>
        <v>12494.74</v>
      </c>
      <c r="DS170" s="30">
        <f t="shared" si="335"/>
        <v>14500.16</v>
      </c>
      <c r="DT170" s="30">
        <f t="shared" si="335"/>
        <v>21246.05</v>
      </c>
      <c r="DU170" s="30">
        <f t="shared" si="335"/>
        <v>15518.7</v>
      </c>
      <c r="DV170" s="30">
        <f t="shared" si="335"/>
        <v>18824.48</v>
      </c>
      <c r="DW170" s="30">
        <f t="shared" si="335"/>
        <v>16094.56</v>
      </c>
      <c r="DX170" s="30">
        <f t="shared" si="335"/>
        <v>22711.47</v>
      </c>
      <c r="DY170" s="30">
        <f t="shared" si="335"/>
        <v>17556.96</v>
      </c>
      <c r="DZ170" s="30">
        <f t="shared" si="335"/>
        <v>14034.36</v>
      </c>
      <c r="EA170" s="30">
        <f t="shared" ref="EA170:FF170" si="336">ROUND(EA162/EA79,2)</f>
        <v>14171.97</v>
      </c>
      <c r="EB170" s="30">
        <f t="shared" si="336"/>
        <v>13764.78</v>
      </c>
      <c r="EC170" s="30">
        <f t="shared" si="336"/>
        <v>15871.96</v>
      </c>
      <c r="ED170" s="30">
        <f t="shared" si="336"/>
        <v>15293.25</v>
      </c>
      <c r="EE170" s="30">
        <f t="shared" si="336"/>
        <v>19591.150000000001</v>
      </c>
      <c r="EF170" s="30">
        <f t="shared" si="336"/>
        <v>12503.38</v>
      </c>
      <c r="EG170" s="30">
        <f t="shared" si="336"/>
        <v>16854.39</v>
      </c>
      <c r="EH170" s="30">
        <f t="shared" si="336"/>
        <v>16917.509999999998</v>
      </c>
      <c r="EI170" s="30">
        <f t="shared" si="336"/>
        <v>11903.3</v>
      </c>
      <c r="EJ170" s="30">
        <f t="shared" si="336"/>
        <v>11189.55</v>
      </c>
      <c r="EK170" s="30">
        <f t="shared" si="336"/>
        <v>12918.83</v>
      </c>
      <c r="EL170" s="30">
        <f t="shared" si="336"/>
        <v>13243.37</v>
      </c>
      <c r="EM170" s="30">
        <f t="shared" si="336"/>
        <v>15074.72</v>
      </c>
      <c r="EN170" s="30">
        <f t="shared" si="336"/>
        <v>13071.69</v>
      </c>
      <c r="EO170" s="30">
        <f t="shared" si="336"/>
        <v>16023.85</v>
      </c>
      <c r="EP170" s="30">
        <f t="shared" si="336"/>
        <v>14789.37</v>
      </c>
      <c r="EQ170" s="30">
        <f t="shared" si="336"/>
        <v>12000.83</v>
      </c>
      <c r="ER170" s="30">
        <f t="shared" si="336"/>
        <v>16861.89</v>
      </c>
      <c r="ES170" s="30">
        <f t="shared" si="336"/>
        <v>20878.03</v>
      </c>
      <c r="ET170" s="30">
        <f t="shared" si="336"/>
        <v>22066.52</v>
      </c>
      <c r="EU170" s="30">
        <f t="shared" si="336"/>
        <v>14300.94</v>
      </c>
      <c r="EV170" s="30">
        <f t="shared" si="336"/>
        <v>26312.32</v>
      </c>
      <c r="EW170" s="30">
        <f t="shared" si="336"/>
        <v>16621.169999999998</v>
      </c>
      <c r="EX170" s="30">
        <f t="shared" si="336"/>
        <v>21932.59</v>
      </c>
      <c r="EY170" s="30">
        <f t="shared" si="336"/>
        <v>12342.07</v>
      </c>
      <c r="EZ170" s="30">
        <f t="shared" si="336"/>
        <v>21993.200000000001</v>
      </c>
      <c r="FA170" s="30">
        <f t="shared" si="336"/>
        <v>12704.44</v>
      </c>
      <c r="FB170" s="30">
        <f t="shared" si="336"/>
        <v>17692.150000000001</v>
      </c>
      <c r="FC170" s="30">
        <f t="shared" si="336"/>
        <v>12372.87</v>
      </c>
      <c r="FD170" s="30">
        <f t="shared" si="336"/>
        <v>14661.94</v>
      </c>
      <c r="FE170" s="30">
        <f t="shared" si="336"/>
        <v>25761.67</v>
      </c>
      <c r="FF170" s="30">
        <f t="shared" si="336"/>
        <v>20564.57</v>
      </c>
      <c r="FG170" s="30">
        <f t="shared" ref="FG170:FX170" si="337">ROUND(FG162/FG79,2)</f>
        <v>23101.37</v>
      </c>
      <c r="FH170" s="30">
        <f t="shared" si="337"/>
        <v>24793.360000000001</v>
      </c>
      <c r="FI170" s="30">
        <f t="shared" si="337"/>
        <v>12533.49</v>
      </c>
      <c r="FJ170" s="30">
        <f t="shared" si="337"/>
        <v>11419.81</v>
      </c>
      <c r="FK170" s="30">
        <f t="shared" si="337"/>
        <v>11969.74</v>
      </c>
      <c r="FL170" s="30">
        <f t="shared" si="337"/>
        <v>11045.37</v>
      </c>
      <c r="FM170" s="30">
        <f t="shared" si="337"/>
        <v>11308.37</v>
      </c>
      <c r="FN170" s="30">
        <f t="shared" si="337"/>
        <v>11733.45</v>
      </c>
      <c r="FO170" s="30">
        <f t="shared" si="337"/>
        <v>12371.65</v>
      </c>
      <c r="FP170" s="30">
        <f t="shared" si="337"/>
        <v>12017.48</v>
      </c>
      <c r="FQ170" s="30">
        <f t="shared" si="337"/>
        <v>12553.08</v>
      </c>
      <c r="FR170" s="30">
        <f t="shared" si="337"/>
        <v>20613.939999999999</v>
      </c>
      <c r="FS170" s="30">
        <f t="shared" si="337"/>
        <v>20810.580000000002</v>
      </c>
      <c r="FT170" s="30">
        <f t="shared" si="337"/>
        <v>25101.74</v>
      </c>
      <c r="FU170" s="30">
        <f t="shared" si="337"/>
        <v>13766.78</v>
      </c>
      <c r="FV170" s="30">
        <f t="shared" si="337"/>
        <v>13454.46</v>
      </c>
      <c r="FW170" s="30">
        <f t="shared" si="337"/>
        <v>22964.7</v>
      </c>
      <c r="FX170" s="30">
        <f t="shared" si="337"/>
        <v>26375.08</v>
      </c>
      <c r="FY170" s="2"/>
      <c r="FZ170" s="2">
        <f>ROUND(GA162/FZ79,2)</f>
        <v>11863.76</v>
      </c>
      <c r="GA170" s="76" t="s">
        <v>1140</v>
      </c>
      <c r="GB170" s="2"/>
      <c r="GC170" s="2"/>
      <c r="GD170" s="2"/>
      <c r="GE170" s="2"/>
      <c r="GF170" s="2"/>
      <c r="GG170" s="2"/>
      <c r="GH170" s="2"/>
      <c r="GI170" s="113"/>
      <c r="GJ170" s="113"/>
      <c r="GK170" s="113"/>
      <c r="GL170" s="113"/>
      <c r="GM170" s="113"/>
    </row>
    <row r="171" spans="1:195" x14ac:dyDescent="0.35">
      <c r="A171" s="113"/>
      <c r="B171" s="113" t="s">
        <v>1002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2">
        <v>0</v>
      </c>
      <c r="BC171" s="2">
        <v>0</v>
      </c>
      <c r="BD171" s="2">
        <v>0</v>
      </c>
      <c r="BE171" s="2">
        <v>0</v>
      </c>
      <c r="BF171" s="2">
        <v>0</v>
      </c>
      <c r="BG171" s="2">
        <v>0</v>
      </c>
      <c r="BH171" s="2">
        <v>0</v>
      </c>
      <c r="BI171" s="2">
        <v>0</v>
      </c>
      <c r="BJ171" s="2">
        <v>0</v>
      </c>
      <c r="BK171" s="2">
        <v>0</v>
      </c>
      <c r="BL171" s="2">
        <v>0</v>
      </c>
      <c r="BM171" s="2">
        <v>0</v>
      </c>
      <c r="BN171" s="2">
        <v>0</v>
      </c>
      <c r="BO171" s="2">
        <v>0</v>
      </c>
      <c r="BP171" s="2">
        <v>0</v>
      </c>
      <c r="BQ171" s="2">
        <v>0</v>
      </c>
      <c r="BR171" s="2">
        <v>0</v>
      </c>
      <c r="BS171" s="2">
        <v>0</v>
      </c>
      <c r="BT171" s="2">
        <v>0</v>
      </c>
      <c r="BU171" s="2">
        <v>0</v>
      </c>
      <c r="BV171" s="2">
        <v>0</v>
      </c>
      <c r="BW171" s="2">
        <v>0</v>
      </c>
      <c r="BX171" s="2">
        <v>0</v>
      </c>
      <c r="BY171" s="2">
        <v>0</v>
      </c>
      <c r="BZ171" s="2">
        <v>0</v>
      </c>
      <c r="CA171" s="2">
        <v>0</v>
      </c>
      <c r="CB171" s="2">
        <v>0</v>
      </c>
      <c r="CC171" s="2">
        <v>0</v>
      </c>
      <c r="CD171" s="2">
        <v>0</v>
      </c>
      <c r="CE171" s="2">
        <v>0</v>
      </c>
      <c r="CF171" s="2">
        <v>0</v>
      </c>
      <c r="CG171" s="2">
        <v>0</v>
      </c>
      <c r="CH171" s="2">
        <v>0</v>
      </c>
      <c r="CI171" s="2">
        <v>0</v>
      </c>
      <c r="CJ171" s="2">
        <v>0</v>
      </c>
      <c r="CK171" s="2">
        <v>0</v>
      </c>
      <c r="CL171" s="2">
        <v>0</v>
      </c>
      <c r="CM171" s="2">
        <v>0</v>
      </c>
      <c r="CN171" s="2">
        <v>0</v>
      </c>
      <c r="CO171" s="2">
        <v>0</v>
      </c>
      <c r="CP171" s="2">
        <v>0</v>
      </c>
      <c r="CQ171" s="2">
        <v>0</v>
      </c>
      <c r="CR171" s="2">
        <v>0</v>
      </c>
      <c r="CS171" s="2">
        <v>0</v>
      </c>
      <c r="CT171" s="2">
        <v>0</v>
      </c>
      <c r="CU171" s="2">
        <v>0</v>
      </c>
      <c r="CV171" s="2">
        <v>0</v>
      </c>
      <c r="CW171" s="2">
        <v>0</v>
      </c>
      <c r="CX171" s="2">
        <v>0</v>
      </c>
      <c r="CY171" s="2">
        <v>0</v>
      </c>
      <c r="CZ171" s="2">
        <v>0</v>
      </c>
      <c r="DA171" s="2">
        <v>0</v>
      </c>
      <c r="DB171" s="2">
        <v>0</v>
      </c>
      <c r="DC171" s="2">
        <v>0</v>
      </c>
      <c r="DD171" s="2">
        <v>0</v>
      </c>
      <c r="DE171" s="2">
        <v>0</v>
      </c>
      <c r="DF171" s="2">
        <v>0</v>
      </c>
      <c r="DG171" s="2">
        <v>0</v>
      </c>
      <c r="DH171" s="2">
        <v>0</v>
      </c>
      <c r="DI171" s="2">
        <v>0</v>
      </c>
      <c r="DJ171" s="2">
        <v>0</v>
      </c>
      <c r="DK171" s="2">
        <v>0</v>
      </c>
      <c r="DL171" s="2">
        <v>0</v>
      </c>
      <c r="DM171" s="2">
        <v>0</v>
      </c>
      <c r="DN171" s="2">
        <v>0</v>
      </c>
      <c r="DO171" s="2">
        <v>0</v>
      </c>
      <c r="DP171" s="2">
        <v>0</v>
      </c>
      <c r="DQ171" s="2">
        <v>0</v>
      </c>
      <c r="DR171" s="2">
        <v>0</v>
      </c>
      <c r="DS171" s="2">
        <v>0</v>
      </c>
      <c r="DT171" s="2">
        <v>0</v>
      </c>
      <c r="DU171" s="2">
        <v>0</v>
      </c>
      <c r="DV171" s="2">
        <v>0</v>
      </c>
      <c r="DW171" s="2">
        <v>0</v>
      </c>
      <c r="DX171" s="2">
        <v>0</v>
      </c>
      <c r="DY171" s="2">
        <v>0</v>
      </c>
      <c r="DZ171" s="2">
        <v>0</v>
      </c>
      <c r="EA171" s="2">
        <v>0</v>
      </c>
      <c r="EB171" s="2">
        <v>0</v>
      </c>
      <c r="EC171" s="2">
        <v>0</v>
      </c>
      <c r="ED171" s="2">
        <v>0</v>
      </c>
      <c r="EE171" s="2">
        <v>0</v>
      </c>
      <c r="EF171" s="2">
        <v>0</v>
      </c>
      <c r="EG171" s="2">
        <v>0</v>
      </c>
      <c r="EH171" s="2">
        <v>0</v>
      </c>
      <c r="EI171" s="2">
        <v>0</v>
      </c>
      <c r="EJ171" s="2">
        <v>0</v>
      </c>
      <c r="EK171" s="2">
        <v>0</v>
      </c>
      <c r="EL171" s="2">
        <v>0</v>
      </c>
      <c r="EM171" s="2">
        <v>0</v>
      </c>
      <c r="EN171" s="2">
        <v>0</v>
      </c>
      <c r="EO171" s="2">
        <v>0</v>
      </c>
      <c r="EP171" s="2">
        <v>0</v>
      </c>
      <c r="EQ171" s="2">
        <v>0</v>
      </c>
      <c r="ER171" s="2">
        <v>0</v>
      </c>
      <c r="ES171" s="2">
        <v>0</v>
      </c>
      <c r="ET171" s="2">
        <v>0</v>
      </c>
      <c r="EU171" s="2">
        <v>0</v>
      </c>
      <c r="EV171" s="2">
        <v>0</v>
      </c>
      <c r="EW171" s="2">
        <v>0</v>
      </c>
      <c r="EX171" s="2">
        <v>0</v>
      </c>
      <c r="EY171" s="2">
        <v>0</v>
      </c>
      <c r="EZ171" s="2">
        <v>0</v>
      </c>
      <c r="FA171" s="2">
        <v>0</v>
      </c>
      <c r="FB171" s="2">
        <v>0</v>
      </c>
      <c r="FC171" s="2">
        <v>0</v>
      </c>
      <c r="FD171" s="2">
        <v>0</v>
      </c>
      <c r="FE171" s="2">
        <v>0</v>
      </c>
      <c r="FF171" s="2">
        <v>0</v>
      </c>
      <c r="FG171" s="2">
        <v>0</v>
      </c>
      <c r="FH171" s="2">
        <v>0</v>
      </c>
      <c r="FI171" s="2">
        <v>0</v>
      </c>
      <c r="FJ171" s="2">
        <v>0</v>
      </c>
      <c r="FK171" s="2">
        <v>0</v>
      </c>
      <c r="FL171" s="2">
        <v>0</v>
      </c>
      <c r="FM171" s="2">
        <v>0</v>
      </c>
      <c r="FN171" s="2">
        <v>0</v>
      </c>
      <c r="FO171" s="2">
        <v>0</v>
      </c>
      <c r="FP171" s="2">
        <v>0</v>
      </c>
      <c r="FQ171" s="2">
        <v>5.3544999994337559</v>
      </c>
      <c r="FR171" s="2">
        <v>116.73300000000745</v>
      </c>
      <c r="FS171" s="2">
        <v>0</v>
      </c>
      <c r="FT171" s="2">
        <v>192.77949999994598</v>
      </c>
      <c r="FU171" s="2">
        <v>0</v>
      </c>
      <c r="FV171" s="2">
        <v>0</v>
      </c>
      <c r="FW171" s="2">
        <v>0</v>
      </c>
      <c r="FX171" s="2">
        <v>0</v>
      </c>
      <c r="FY171" s="2">
        <f>SUM(C171:FX171)</f>
        <v>314.86699999938719</v>
      </c>
      <c r="FZ171" s="2"/>
      <c r="GA171" s="2"/>
      <c r="GB171" s="75"/>
      <c r="GC171" s="2"/>
      <c r="GD171" s="2"/>
      <c r="GE171" s="2"/>
      <c r="GF171" s="2"/>
      <c r="GG171" s="2"/>
      <c r="GH171" s="2"/>
      <c r="GI171" s="113"/>
      <c r="GJ171" s="113"/>
      <c r="GK171" s="113"/>
      <c r="GL171" s="113"/>
      <c r="GM171" s="113"/>
    </row>
    <row r="172" spans="1:195" x14ac:dyDescent="0.35">
      <c r="A172" s="112"/>
      <c r="B172" s="113"/>
      <c r="C172" s="2">
        <f t="shared" ref="C172:AH172" si="338">(C164+C165+C168)-C162</f>
        <v>0</v>
      </c>
      <c r="D172" s="2">
        <f t="shared" si="338"/>
        <v>0</v>
      </c>
      <c r="E172" s="2">
        <f t="shared" si="338"/>
        <v>0</v>
      </c>
      <c r="F172" s="2">
        <f t="shared" si="338"/>
        <v>0</v>
      </c>
      <c r="G172" s="2">
        <f t="shared" si="338"/>
        <v>0</v>
      </c>
      <c r="H172" s="2">
        <f t="shared" si="338"/>
        <v>0</v>
      </c>
      <c r="I172" s="2">
        <f t="shared" si="338"/>
        <v>0</v>
      </c>
      <c r="J172" s="2">
        <f t="shared" si="338"/>
        <v>0</v>
      </c>
      <c r="K172" s="2">
        <f t="shared" si="338"/>
        <v>0</v>
      </c>
      <c r="L172" s="2">
        <f t="shared" si="338"/>
        <v>0</v>
      </c>
      <c r="M172" s="2">
        <f t="shared" si="338"/>
        <v>0</v>
      </c>
      <c r="N172" s="2">
        <f t="shared" si="338"/>
        <v>0</v>
      </c>
      <c r="O172" s="2">
        <f t="shared" si="338"/>
        <v>0</v>
      </c>
      <c r="P172" s="2">
        <f t="shared" si="338"/>
        <v>0</v>
      </c>
      <c r="Q172" s="2">
        <f t="shared" si="338"/>
        <v>0</v>
      </c>
      <c r="R172" s="2">
        <f t="shared" si="338"/>
        <v>0</v>
      </c>
      <c r="S172" s="2">
        <f t="shared" si="338"/>
        <v>0</v>
      </c>
      <c r="T172" s="2">
        <f t="shared" si="338"/>
        <v>0</v>
      </c>
      <c r="U172" s="2">
        <f t="shared" si="338"/>
        <v>0</v>
      </c>
      <c r="V172" s="2">
        <f t="shared" si="338"/>
        <v>0</v>
      </c>
      <c r="W172" s="2">
        <f t="shared" si="338"/>
        <v>0</v>
      </c>
      <c r="X172" s="2">
        <f t="shared" si="338"/>
        <v>0</v>
      </c>
      <c r="Y172" s="2">
        <f t="shared" si="338"/>
        <v>0</v>
      </c>
      <c r="Z172" s="2">
        <f t="shared" si="338"/>
        <v>0</v>
      </c>
      <c r="AA172" s="2">
        <f t="shared" si="338"/>
        <v>0</v>
      </c>
      <c r="AB172" s="2">
        <f t="shared" si="338"/>
        <v>0</v>
      </c>
      <c r="AC172" s="2">
        <f t="shared" si="338"/>
        <v>0</v>
      </c>
      <c r="AD172" s="2">
        <f t="shared" si="338"/>
        <v>0</v>
      </c>
      <c r="AE172" s="2">
        <f t="shared" si="338"/>
        <v>0</v>
      </c>
      <c r="AF172" s="2">
        <f t="shared" si="338"/>
        <v>0</v>
      </c>
      <c r="AG172" s="2">
        <f t="shared" si="338"/>
        <v>0</v>
      </c>
      <c r="AH172" s="2">
        <f t="shared" si="338"/>
        <v>0</v>
      </c>
      <c r="AI172" s="2">
        <f t="shared" ref="AI172:BN172" si="339">(AI164+AI165+AI168)-AI162</f>
        <v>0</v>
      </c>
      <c r="AJ172" s="2">
        <f t="shared" si="339"/>
        <v>0</v>
      </c>
      <c r="AK172" s="2">
        <f t="shared" si="339"/>
        <v>0</v>
      </c>
      <c r="AL172" s="2">
        <f t="shared" si="339"/>
        <v>0</v>
      </c>
      <c r="AM172" s="2">
        <f t="shared" si="339"/>
        <v>0</v>
      </c>
      <c r="AN172" s="2">
        <f t="shared" si="339"/>
        <v>0</v>
      </c>
      <c r="AO172" s="2">
        <f t="shared" si="339"/>
        <v>0</v>
      </c>
      <c r="AP172" s="2">
        <f t="shared" si="339"/>
        <v>0</v>
      </c>
      <c r="AQ172" s="2">
        <f t="shared" si="339"/>
        <v>0</v>
      </c>
      <c r="AR172" s="2">
        <f t="shared" si="339"/>
        <v>0</v>
      </c>
      <c r="AS172" s="2">
        <f t="shared" si="339"/>
        <v>0</v>
      </c>
      <c r="AT172" s="2">
        <f t="shared" si="339"/>
        <v>0</v>
      </c>
      <c r="AU172" s="2">
        <f t="shared" si="339"/>
        <v>0</v>
      </c>
      <c r="AV172" s="2">
        <f t="shared" si="339"/>
        <v>0</v>
      </c>
      <c r="AW172" s="2">
        <f t="shared" si="339"/>
        <v>0</v>
      </c>
      <c r="AX172" s="2">
        <f t="shared" si="339"/>
        <v>0</v>
      </c>
      <c r="AY172" s="2">
        <f t="shared" si="339"/>
        <v>0</v>
      </c>
      <c r="AZ172" s="2">
        <f t="shared" si="339"/>
        <v>0</v>
      </c>
      <c r="BA172" s="2">
        <f t="shared" si="339"/>
        <v>0</v>
      </c>
      <c r="BB172" s="2">
        <f t="shared" si="339"/>
        <v>0</v>
      </c>
      <c r="BC172" s="2">
        <f t="shared" si="339"/>
        <v>0</v>
      </c>
      <c r="BD172" s="2">
        <f t="shared" si="339"/>
        <v>0</v>
      </c>
      <c r="BE172" s="2">
        <f t="shared" si="339"/>
        <v>0</v>
      </c>
      <c r="BF172" s="2">
        <f t="shared" si="339"/>
        <v>0</v>
      </c>
      <c r="BG172" s="2">
        <f t="shared" si="339"/>
        <v>0</v>
      </c>
      <c r="BH172" s="2">
        <f t="shared" si="339"/>
        <v>0</v>
      </c>
      <c r="BI172" s="2">
        <f t="shared" si="339"/>
        <v>0</v>
      </c>
      <c r="BJ172" s="2">
        <f t="shared" si="339"/>
        <v>0</v>
      </c>
      <c r="BK172" s="2">
        <f t="shared" si="339"/>
        <v>0</v>
      </c>
      <c r="BL172" s="2">
        <f t="shared" si="339"/>
        <v>0</v>
      </c>
      <c r="BM172" s="2">
        <f t="shared" si="339"/>
        <v>0</v>
      </c>
      <c r="BN172" s="2">
        <f t="shared" si="339"/>
        <v>0</v>
      </c>
      <c r="BO172" s="2">
        <f t="shared" ref="BO172:CT172" si="340">(BO164+BO165+BO168)-BO162</f>
        <v>0</v>
      </c>
      <c r="BP172" s="2">
        <f t="shared" si="340"/>
        <v>0</v>
      </c>
      <c r="BQ172" s="2">
        <f t="shared" si="340"/>
        <v>0</v>
      </c>
      <c r="BR172" s="2">
        <f t="shared" si="340"/>
        <v>0</v>
      </c>
      <c r="BS172" s="2">
        <f t="shared" si="340"/>
        <v>0</v>
      </c>
      <c r="BT172" s="2">
        <f t="shared" si="340"/>
        <v>0</v>
      </c>
      <c r="BU172" s="2">
        <f t="shared" si="340"/>
        <v>0</v>
      </c>
      <c r="BV172" s="2">
        <f t="shared" si="340"/>
        <v>0</v>
      </c>
      <c r="BW172" s="2">
        <f t="shared" si="340"/>
        <v>0</v>
      </c>
      <c r="BX172" s="2">
        <f t="shared" si="340"/>
        <v>0</v>
      </c>
      <c r="BY172" s="2">
        <f t="shared" si="340"/>
        <v>0</v>
      </c>
      <c r="BZ172" s="2">
        <f t="shared" si="340"/>
        <v>0</v>
      </c>
      <c r="CA172" s="2">
        <f t="shared" si="340"/>
        <v>0</v>
      </c>
      <c r="CB172" s="2">
        <f t="shared" si="340"/>
        <v>0</v>
      </c>
      <c r="CC172" s="2">
        <f t="shared" si="340"/>
        <v>0</v>
      </c>
      <c r="CD172" s="2">
        <f t="shared" si="340"/>
        <v>0</v>
      </c>
      <c r="CE172" s="2">
        <f t="shared" si="340"/>
        <v>0</v>
      </c>
      <c r="CF172" s="2">
        <f t="shared" si="340"/>
        <v>0</v>
      </c>
      <c r="CG172" s="2">
        <f t="shared" si="340"/>
        <v>0</v>
      </c>
      <c r="CH172" s="2">
        <f t="shared" si="340"/>
        <v>0</v>
      </c>
      <c r="CI172" s="2">
        <f t="shared" si="340"/>
        <v>0</v>
      </c>
      <c r="CJ172" s="2">
        <f t="shared" si="340"/>
        <v>0</v>
      </c>
      <c r="CK172" s="2">
        <f t="shared" si="340"/>
        <v>0</v>
      </c>
      <c r="CL172" s="2">
        <f t="shared" si="340"/>
        <v>0</v>
      </c>
      <c r="CM172" s="2">
        <f t="shared" si="340"/>
        <v>0</v>
      </c>
      <c r="CN172" s="2">
        <f t="shared" si="340"/>
        <v>0</v>
      </c>
      <c r="CO172" s="2">
        <f t="shared" si="340"/>
        <v>0</v>
      </c>
      <c r="CP172" s="2">
        <f t="shared" si="340"/>
        <v>0</v>
      </c>
      <c r="CQ172" s="2">
        <f t="shared" si="340"/>
        <v>0</v>
      </c>
      <c r="CR172" s="2">
        <f t="shared" si="340"/>
        <v>0</v>
      </c>
      <c r="CS172" s="2">
        <f t="shared" si="340"/>
        <v>0</v>
      </c>
      <c r="CT172" s="2">
        <f t="shared" si="340"/>
        <v>0</v>
      </c>
      <c r="CU172" s="2">
        <f t="shared" ref="CU172:DZ172" si="341">(CU164+CU165+CU168)-CU162</f>
        <v>0</v>
      </c>
      <c r="CV172" s="2">
        <f t="shared" si="341"/>
        <v>0</v>
      </c>
      <c r="CW172" s="2">
        <f t="shared" si="341"/>
        <v>0</v>
      </c>
      <c r="CX172" s="2">
        <f t="shared" si="341"/>
        <v>0</v>
      </c>
      <c r="CY172" s="2">
        <f t="shared" si="341"/>
        <v>0</v>
      </c>
      <c r="CZ172" s="2">
        <f t="shared" si="341"/>
        <v>0</v>
      </c>
      <c r="DA172" s="2">
        <f t="shared" si="341"/>
        <v>0</v>
      </c>
      <c r="DB172" s="2">
        <f t="shared" si="341"/>
        <v>0</v>
      </c>
      <c r="DC172" s="2">
        <f t="shared" si="341"/>
        <v>0</v>
      </c>
      <c r="DD172" s="2">
        <f t="shared" si="341"/>
        <v>0</v>
      </c>
      <c r="DE172" s="2">
        <f t="shared" si="341"/>
        <v>0</v>
      </c>
      <c r="DF172" s="2">
        <f t="shared" si="341"/>
        <v>0</v>
      </c>
      <c r="DG172" s="2">
        <f t="shared" si="341"/>
        <v>0</v>
      </c>
      <c r="DH172" s="2">
        <f t="shared" si="341"/>
        <v>0</v>
      </c>
      <c r="DI172" s="2">
        <f t="shared" si="341"/>
        <v>0</v>
      </c>
      <c r="DJ172" s="2">
        <f t="shared" si="341"/>
        <v>0</v>
      </c>
      <c r="DK172" s="2">
        <f t="shared" si="341"/>
        <v>0</v>
      </c>
      <c r="DL172" s="2">
        <f t="shared" si="341"/>
        <v>0</v>
      </c>
      <c r="DM172" s="2">
        <f t="shared" si="341"/>
        <v>0</v>
      </c>
      <c r="DN172" s="2">
        <f t="shared" si="341"/>
        <v>0</v>
      </c>
      <c r="DO172" s="2">
        <f t="shared" si="341"/>
        <v>0</v>
      </c>
      <c r="DP172" s="2">
        <f t="shared" si="341"/>
        <v>0</v>
      </c>
      <c r="DQ172" s="2">
        <f t="shared" si="341"/>
        <v>0</v>
      </c>
      <c r="DR172" s="2">
        <f t="shared" si="341"/>
        <v>0</v>
      </c>
      <c r="DS172" s="2">
        <f t="shared" si="341"/>
        <v>0</v>
      </c>
      <c r="DT172" s="2">
        <f t="shared" si="341"/>
        <v>0</v>
      </c>
      <c r="DU172" s="2">
        <f t="shared" si="341"/>
        <v>0</v>
      </c>
      <c r="DV172" s="2">
        <f t="shared" si="341"/>
        <v>0</v>
      </c>
      <c r="DW172" s="2">
        <f t="shared" si="341"/>
        <v>0</v>
      </c>
      <c r="DX172" s="2">
        <f t="shared" si="341"/>
        <v>0</v>
      </c>
      <c r="DY172" s="2">
        <f t="shared" si="341"/>
        <v>0</v>
      </c>
      <c r="DZ172" s="2">
        <f t="shared" si="341"/>
        <v>0</v>
      </c>
      <c r="EA172" s="2">
        <f t="shared" ref="EA172:FF172" si="342">(EA164+EA165+EA168)-EA162</f>
        <v>0</v>
      </c>
      <c r="EB172" s="2">
        <f t="shared" si="342"/>
        <v>0</v>
      </c>
      <c r="EC172" s="2">
        <f t="shared" si="342"/>
        <v>0</v>
      </c>
      <c r="ED172" s="2">
        <f t="shared" si="342"/>
        <v>0</v>
      </c>
      <c r="EE172" s="2">
        <f t="shared" si="342"/>
        <v>0</v>
      </c>
      <c r="EF172" s="2">
        <f t="shared" si="342"/>
        <v>0</v>
      </c>
      <c r="EG172" s="2">
        <f t="shared" si="342"/>
        <v>0</v>
      </c>
      <c r="EH172" s="2">
        <f t="shared" si="342"/>
        <v>0</v>
      </c>
      <c r="EI172" s="2">
        <f t="shared" si="342"/>
        <v>0</v>
      </c>
      <c r="EJ172" s="2">
        <f t="shared" si="342"/>
        <v>0</v>
      </c>
      <c r="EK172" s="2">
        <f t="shared" si="342"/>
        <v>0</v>
      </c>
      <c r="EL172" s="2">
        <f t="shared" si="342"/>
        <v>0</v>
      </c>
      <c r="EM172" s="2">
        <f t="shared" si="342"/>
        <v>0</v>
      </c>
      <c r="EN172" s="2">
        <f t="shared" si="342"/>
        <v>0</v>
      </c>
      <c r="EO172" s="2">
        <f t="shared" si="342"/>
        <v>0</v>
      </c>
      <c r="EP172" s="2">
        <f t="shared" si="342"/>
        <v>0</v>
      </c>
      <c r="EQ172" s="2">
        <f t="shared" si="342"/>
        <v>0</v>
      </c>
      <c r="ER172" s="2">
        <f t="shared" si="342"/>
        <v>0</v>
      </c>
      <c r="ES172" s="2">
        <f t="shared" si="342"/>
        <v>0</v>
      </c>
      <c r="ET172" s="2">
        <f t="shared" si="342"/>
        <v>0</v>
      </c>
      <c r="EU172" s="2">
        <f t="shared" si="342"/>
        <v>0</v>
      </c>
      <c r="EV172" s="2">
        <f t="shared" si="342"/>
        <v>0</v>
      </c>
      <c r="EW172" s="2">
        <f t="shared" si="342"/>
        <v>0</v>
      </c>
      <c r="EX172" s="2">
        <f t="shared" si="342"/>
        <v>0</v>
      </c>
      <c r="EY172" s="2">
        <f t="shared" si="342"/>
        <v>0</v>
      </c>
      <c r="EZ172" s="2">
        <f t="shared" si="342"/>
        <v>0</v>
      </c>
      <c r="FA172" s="2">
        <f t="shared" si="342"/>
        <v>0</v>
      </c>
      <c r="FB172" s="2">
        <f t="shared" si="342"/>
        <v>0</v>
      </c>
      <c r="FC172" s="2">
        <f t="shared" si="342"/>
        <v>0</v>
      </c>
      <c r="FD172" s="2">
        <f t="shared" si="342"/>
        <v>0</v>
      </c>
      <c r="FE172" s="2">
        <f t="shared" si="342"/>
        <v>0</v>
      </c>
      <c r="FF172" s="2">
        <f t="shared" si="342"/>
        <v>0</v>
      </c>
      <c r="FG172" s="2">
        <f t="shared" ref="FG172:FX172" si="343">(FG164+FG165+FG168)-FG162</f>
        <v>0</v>
      </c>
      <c r="FH172" s="2">
        <f t="shared" si="343"/>
        <v>0</v>
      </c>
      <c r="FI172" s="2">
        <f t="shared" si="343"/>
        <v>0</v>
      </c>
      <c r="FJ172" s="2">
        <f t="shared" si="343"/>
        <v>0</v>
      </c>
      <c r="FK172" s="2">
        <f t="shared" si="343"/>
        <v>0</v>
      </c>
      <c r="FL172" s="2">
        <f t="shared" si="343"/>
        <v>0</v>
      </c>
      <c r="FM172" s="2">
        <f t="shared" si="343"/>
        <v>0</v>
      </c>
      <c r="FN172" s="2">
        <f t="shared" si="343"/>
        <v>0</v>
      </c>
      <c r="FO172" s="2">
        <f t="shared" si="343"/>
        <v>0</v>
      </c>
      <c r="FP172" s="2">
        <f t="shared" si="343"/>
        <v>0</v>
      </c>
      <c r="FQ172" s="2">
        <f t="shared" si="343"/>
        <v>0</v>
      </c>
      <c r="FR172" s="2">
        <f t="shared" si="343"/>
        <v>3.0000000260770321E-3</v>
      </c>
      <c r="FS172" s="2">
        <f t="shared" si="343"/>
        <v>0</v>
      </c>
      <c r="FT172" s="2">
        <f t="shared" si="343"/>
        <v>0</v>
      </c>
      <c r="FU172" s="2">
        <f t="shared" si="343"/>
        <v>0</v>
      </c>
      <c r="FV172" s="2">
        <f t="shared" si="343"/>
        <v>0</v>
      </c>
      <c r="FW172" s="2">
        <f t="shared" si="343"/>
        <v>0</v>
      </c>
      <c r="FX172" s="2">
        <f t="shared" si="343"/>
        <v>0</v>
      </c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113"/>
      <c r="GJ172" s="113"/>
      <c r="GK172" s="113"/>
      <c r="GL172" s="113"/>
      <c r="GM172" s="113"/>
    </row>
    <row r="173" spans="1:195" x14ac:dyDescent="0.35">
      <c r="A173" s="113"/>
      <c r="B173" s="147" t="s">
        <v>762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113"/>
      <c r="GJ173" s="113"/>
      <c r="GK173" s="113"/>
      <c r="GL173" s="113"/>
      <c r="GM173" s="113"/>
    </row>
    <row r="174" spans="1:195" x14ac:dyDescent="0.35">
      <c r="A174" s="112" t="s">
        <v>615</v>
      </c>
      <c r="B174" s="113" t="s">
        <v>616</v>
      </c>
      <c r="C174" s="33">
        <f t="shared" ref="C174:BN174" si="344">ROUND((C162-(C109*C175)-((C106+C114)*C175))/C72,2)</f>
        <v>12378.33</v>
      </c>
      <c r="D174" s="33">
        <f t="shared" si="344"/>
        <v>11753.44</v>
      </c>
      <c r="E174" s="33">
        <f t="shared" si="344"/>
        <v>12920.83</v>
      </c>
      <c r="F174" s="33">
        <f t="shared" si="344"/>
        <v>11628.52</v>
      </c>
      <c r="G174" s="33">
        <f t="shared" si="344"/>
        <v>12332.55</v>
      </c>
      <c r="H174" s="33">
        <f t="shared" si="344"/>
        <v>12548.14</v>
      </c>
      <c r="I174" s="33">
        <f t="shared" si="344"/>
        <v>12564.96</v>
      </c>
      <c r="J174" s="33">
        <f t="shared" si="344"/>
        <v>12184.65</v>
      </c>
      <c r="K174" s="33">
        <f t="shared" si="344"/>
        <v>17382.939999999999</v>
      </c>
      <c r="L174" s="33">
        <f t="shared" si="344"/>
        <v>12443.68</v>
      </c>
      <c r="M174" s="33">
        <f t="shared" si="344"/>
        <v>14923.89</v>
      </c>
      <c r="N174" s="33">
        <f t="shared" si="344"/>
        <v>11808.84</v>
      </c>
      <c r="O174" s="33">
        <f t="shared" si="344"/>
        <v>11321.64</v>
      </c>
      <c r="P174" s="33">
        <f t="shared" si="344"/>
        <v>16956.52</v>
      </c>
      <c r="Q174" s="33">
        <f t="shared" si="344"/>
        <v>12719.11</v>
      </c>
      <c r="R174" s="33">
        <f t="shared" si="344"/>
        <v>23704.98</v>
      </c>
      <c r="S174" s="33">
        <f t="shared" si="344"/>
        <v>12387.42</v>
      </c>
      <c r="T174" s="33">
        <f t="shared" si="344"/>
        <v>20894.13</v>
      </c>
      <c r="U174" s="33">
        <f t="shared" si="344"/>
        <v>23905.66</v>
      </c>
      <c r="V174" s="33">
        <f t="shared" si="344"/>
        <v>17173.47</v>
      </c>
      <c r="W174" s="33">
        <f t="shared" si="344"/>
        <v>47305.96</v>
      </c>
      <c r="X174" s="33">
        <f t="shared" si="344"/>
        <v>21701.56</v>
      </c>
      <c r="Y174" s="33">
        <f t="shared" si="344"/>
        <v>15528.08</v>
      </c>
      <c r="Z174" s="33">
        <f t="shared" si="344"/>
        <v>17105.580000000002</v>
      </c>
      <c r="AA174" s="33">
        <f t="shared" si="344"/>
        <v>11462.06</v>
      </c>
      <c r="AB174" s="33">
        <f t="shared" si="344"/>
        <v>11574.51</v>
      </c>
      <c r="AC174" s="33">
        <f t="shared" si="344"/>
        <v>12811.36</v>
      </c>
      <c r="AD174" s="33">
        <f t="shared" si="344"/>
        <v>11817.05</v>
      </c>
      <c r="AE174" s="33">
        <f t="shared" si="344"/>
        <v>23354.82</v>
      </c>
      <c r="AF174" s="33">
        <f t="shared" si="344"/>
        <v>20851.53</v>
      </c>
      <c r="AG174" s="33">
        <f t="shared" si="344"/>
        <v>13787.17</v>
      </c>
      <c r="AH174" s="33">
        <f t="shared" si="344"/>
        <v>12693.75</v>
      </c>
      <c r="AI174" s="33">
        <f t="shared" si="344"/>
        <v>14586.96</v>
      </c>
      <c r="AJ174" s="33">
        <f t="shared" si="344"/>
        <v>20727.97</v>
      </c>
      <c r="AK174" s="33">
        <f t="shared" si="344"/>
        <v>21536.54</v>
      </c>
      <c r="AL174" s="33">
        <f t="shared" si="344"/>
        <v>16722.2</v>
      </c>
      <c r="AM174" s="33">
        <f t="shared" si="344"/>
        <v>15688.67</v>
      </c>
      <c r="AN174" s="33">
        <f t="shared" si="344"/>
        <v>16681.169999999998</v>
      </c>
      <c r="AO174" s="33">
        <f t="shared" si="344"/>
        <v>11966.27</v>
      </c>
      <c r="AP174" s="33">
        <f t="shared" si="344"/>
        <v>12161.01</v>
      </c>
      <c r="AQ174" s="33">
        <f t="shared" si="344"/>
        <v>18137.43</v>
      </c>
      <c r="AR174" s="33">
        <f t="shared" si="344"/>
        <v>11284.82</v>
      </c>
      <c r="AS174" s="33">
        <f t="shared" si="344"/>
        <v>12494.89</v>
      </c>
      <c r="AT174" s="33">
        <f t="shared" si="344"/>
        <v>11927.42</v>
      </c>
      <c r="AU174" s="33">
        <f t="shared" si="344"/>
        <v>17397.25</v>
      </c>
      <c r="AV174" s="33">
        <f t="shared" si="344"/>
        <v>17011.3</v>
      </c>
      <c r="AW174" s="33">
        <f t="shared" si="344"/>
        <v>17698.3</v>
      </c>
      <c r="AX174" s="33">
        <f t="shared" si="344"/>
        <v>25560.04</v>
      </c>
      <c r="AY174" s="33">
        <f t="shared" si="344"/>
        <v>15173.34</v>
      </c>
      <c r="AZ174" s="33">
        <f t="shared" si="344"/>
        <v>11883.73</v>
      </c>
      <c r="BA174" s="33">
        <f t="shared" si="344"/>
        <v>11181.07</v>
      </c>
      <c r="BB174" s="33">
        <f t="shared" si="344"/>
        <v>11316.38</v>
      </c>
      <c r="BC174" s="33">
        <f t="shared" si="344"/>
        <v>11567.7</v>
      </c>
      <c r="BD174" s="33">
        <f t="shared" si="344"/>
        <v>11106.74</v>
      </c>
      <c r="BE174" s="33">
        <f t="shared" si="344"/>
        <v>12305.22</v>
      </c>
      <c r="BF174" s="33">
        <f t="shared" si="344"/>
        <v>11063.32</v>
      </c>
      <c r="BG174" s="33">
        <f t="shared" si="344"/>
        <v>13331.49</v>
      </c>
      <c r="BH174" s="33">
        <f t="shared" si="344"/>
        <v>13590.36</v>
      </c>
      <c r="BI174" s="33">
        <f t="shared" si="344"/>
        <v>18387.87</v>
      </c>
      <c r="BJ174" s="33">
        <f t="shared" si="344"/>
        <v>11082.44</v>
      </c>
      <c r="BK174" s="33">
        <f t="shared" si="344"/>
        <v>11612.19</v>
      </c>
      <c r="BL174" s="33">
        <f t="shared" si="344"/>
        <v>31209.84</v>
      </c>
      <c r="BM174" s="33">
        <f t="shared" si="344"/>
        <v>15915.75</v>
      </c>
      <c r="BN174" s="33">
        <f t="shared" si="344"/>
        <v>11505.67</v>
      </c>
      <c r="BO174" s="33">
        <f t="shared" ref="BO174:DZ174" si="345">ROUND((BO162-(BO109*BO175)-((BO106+BO114)*BO175))/BO72,2)</f>
        <v>12276.77</v>
      </c>
      <c r="BP174" s="33">
        <f t="shared" si="345"/>
        <v>22354.95</v>
      </c>
      <c r="BQ174" s="33">
        <f t="shared" si="345"/>
        <v>12633.82</v>
      </c>
      <c r="BR174" s="33">
        <f t="shared" si="345"/>
        <v>11830.33</v>
      </c>
      <c r="BS174" s="33">
        <f t="shared" si="345"/>
        <v>12985.95</v>
      </c>
      <c r="BT174" s="33">
        <f t="shared" si="345"/>
        <v>16133.47</v>
      </c>
      <c r="BU174" s="33">
        <f t="shared" si="345"/>
        <v>15710.15</v>
      </c>
      <c r="BV174" s="33">
        <f t="shared" si="345"/>
        <v>12371.56</v>
      </c>
      <c r="BW174" s="33">
        <f t="shared" si="345"/>
        <v>12219.87</v>
      </c>
      <c r="BX174" s="33">
        <f t="shared" si="345"/>
        <v>27037.1</v>
      </c>
      <c r="BY174" s="33">
        <f t="shared" si="345"/>
        <v>15164.86</v>
      </c>
      <c r="BZ174" s="33">
        <f t="shared" si="345"/>
        <v>18154.38</v>
      </c>
      <c r="CA174" s="33">
        <f t="shared" si="345"/>
        <v>21890.720000000001</v>
      </c>
      <c r="CB174" s="33">
        <f t="shared" si="345"/>
        <v>11413.15</v>
      </c>
      <c r="CC174" s="33">
        <f t="shared" si="345"/>
        <v>19256.48</v>
      </c>
      <c r="CD174" s="33">
        <f t="shared" si="345"/>
        <v>47253.4</v>
      </c>
      <c r="CE174" s="33">
        <f t="shared" si="345"/>
        <v>20354.93</v>
      </c>
      <c r="CF174" s="33">
        <f t="shared" si="345"/>
        <v>23433.360000000001</v>
      </c>
      <c r="CG174" s="33">
        <f t="shared" si="345"/>
        <v>18920.43</v>
      </c>
      <c r="CH174" s="33">
        <f t="shared" si="345"/>
        <v>24017.97</v>
      </c>
      <c r="CI174" s="33">
        <f t="shared" si="345"/>
        <v>12927.39</v>
      </c>
      <c r="CJ174" s="33">
        <f t="shared" si="345"/>
        <v>13577.93</v>
      </c>
      <c r="CK174" s="33">
        <f t="shared" si="345"/>
        <v>11837.64</v>
      </c>
      <c r="CL174" s="33">
        <f t="shared" si="345"/>
        <v>12884.03</v>
      </c>
      <c r="CM174" s="33">
        <f t="shared" si="345"/>
        <v>13904.22</v>
      </c>
      <c r="CN174" s="33">
        <f t="shared" si="345"/>
        <v>11345.89</v>
      </c>
      <c r="CO174" s="33">
        <f t="shared" si="345"/>
        <v>11145.8</v>
      </c>
      <c r="CP174" s="33">
        <f t="shared" si="345"/>
        <v>13395.96</v>
      </c>
      <c r="CQ174" s="33">
        <f t="shared" si="345"/>
        <v>13598.53</v>
      </c>
      <c r="CR174" s="33">
        <f t="shared" si="345"/>
        <v>18318.669999999998</v>
      </c>
      <c r="CS174" s="33">
        <f t="shared" si="345"/>
        <v>16426.64</v>
      </c>
      <c r="CT174" s="33">
        <f t="shared" si="345"/>
        <v>23004.83</v>
      </c>
      <c r="CU174" s="33">
        <f t="shared" si="345"/>
        <v>20700.68</v>
      </c>
      <c r="CV174" s="33">
        <f t="shared" si="345"/>
        <v>20460.240000000002</v>
      </c>
      <c r="CW174" s="33">
        <f t="shared" si="345"/>
        <v>19395.490000000002</v>
      </c>
      <c r="CX174" s="33">
        <f t="shared" si="345"/>
        <v>13669.41</v>
      </c>
      <c r="CY174" s="33">
        <f t="shared" si="345"/>
        <v>21566.55</v>
      </c>
      <c r="CZ174" s="33">
        <f t="shared" si="345"/>
        <v>11887.71</v>
      </c>
      <c r="DA174" s="33">
        <f t="shared" si="345"/>
        <v>18613.61</v>
      </c>
      <c r="DB174" s="33">
        <f t="shared" si="345"/>
        <v>15588.61</v>
      </c>
      <c r="DC174" s="33">
        <f t="shared" si="345"/>
        <v>19175.72</v>
      </c>
      <c r="DD174" s="33">
        <f t="shared" si="345"/>
        <v>20669.11</v>
      </c>
      <c r="DE174" s="33">
        <f t="shared" si="345"/>
        <v>16378.75</v>
      </c>
      <c r="DF174" s="33">
        <f t="shared" si="345"/>
        <v>11181.33</v>
      </c>
      <c r="DG174" s="33">
        <f t="shared" si="345"/>
        <v>24012.52</v>
      </c>
      <c r="DH174" s="33">
        <f t="shared" si="345"/>
        <v>11934.44</v>
      </c>
      <c r="DI174" s="33">
        <f t="shared" si="345"/>
        <v>11804.33</v>
      </c>
      <c r="DJ174" s="33">
        <f t="shared" si="345"/>
        <v>13620.35</v>
      </c>
      <c r="DK174" s="33">
        <f t="shared" si="345"/>
        <v>13539.44</v>
      </c>
      <c r="DL174" s="33">
        <f t="shared" si="345"/>
        <v>11953.39</v>
      </c>
      <c r="DM174" s="33">
        <f t="shared" si="345"/>
        <v>19085.599999999999</v>
      </c>
      <c r="DN174" s="33">
        <f t="shared" si="345"/>
        <v>12602.9</v>
      </c>
      <c r="DO174" s="33">
        <f t="shared" si="345"/>
        <v>11953.94</v>
      </c>
      <c r="DP174" s="33">
        <f t="shared" si="345"/>
        <v>19604.560000000001</v>
      </c>
      <c r="DQ174" s="33">
        <f t="shared" si="345"/>
        <v>12933.26</v>
      </c>
      <c r="DR174" s="33">
        <f t="shared" si="345"/>
        <v>12494.74</v>
      </c>
      <c r="DS174" s="33">
        <f t="shared" si="345"/>
        <v>14500.16</v>
      </c>
      <c r="DT174" s="33">
        <f t="shared" si="345"/>
        <v>21246.05</v>
      </c>
      <c r="DU174" s="33">
        <f t="shared" si="345"/>
        <v>15518.7</v>
      </c>
      <c r="DV174" s="33">
        <f t="shared" si="345"/>
        <v>18824.48</v>
      </c>
      <c r="DW174" s="33">
        <f t="shared" si="345"/>
        <v>16094.56</v>
      </c>
      <c r="DX174" s="33">
        <f t="shared" si="345"/>
        <v>22711.47</v>
      </c>
      <c r="DY174" s="33">
        <f t="shared" si="345"/>
        <v>17556.96</v>
      </c>
      <c r="DZ174" s="33">
        <f t="shared" si="345"/>
        <v>14039.73</v>
      </c>
      <c r="EA174" s="33">
        <f>ROUND((EA162-(EA109*EA175)-((EA106+EA114)*EA175))/EA72,2)</f>
        <v>14171.97</v>
      </c>
      <c r="EB174" s="33">
        <f t="shared" ref="EB174:FX174" si="346">ROUND((EB162-(EB109*EB175)-((EB106+EB114)*EB175))/EB72,2)</f>
        <v>13764.78</v>
      </c>
      <c r="EC174" s="33">
        <f t="shared" si="346"/>
        <v>15871.96</v>
      </c>
      <c r="ED174" s="33">
        <f t="shared" si="346"/>
        <v>15293.25</v>
      </c>
      <c r="EE174" s="33">
        <f t="shared" si="346"/>
        <v>19591.150000000001</v>
      </c>
      <c r="EF174" s="33">
        <f t="shared" si="346"/>
        <v>12506.43</v>
      </c>
      <c r="EG174" s="33">
        <f t="shared" si="346"/>
        <v>16854.39</v>
      </c>
      <c r="EH174" s="33">
        <f t="shared" si="346"/>
        <v>16917.509999999998</v>
      </c>
      <c r="EI174" s="33">
        <f t="shared" si="346"/>
        <v>11905.08</v>
      </c>
      <c r="EJ174" s="33">
        <f t="shared" si="346"/>
        <v>11205.34</v>
      </c>
      <c r="EK174" s="33">
        <f t="shared" si="346"/>
        <v>12918.83</v>
      </c>
      <c r="EL174" s="33">
        <f t="shared" si="346"/>
        <v>13243.37</v>
      </c>
      <c r="EM174" s="33">
        <f t="shared" si="346"/>
        <v>15074.72</v>
      </c>
      <c r="EN174" s="33">
        <f t="shared" si="346"/>
        <v>13197.1</v>
      </c>
      <c r="EO174" s="33">
        <f t="shared" si="346"/>
        <v>16023.85</v>
      </c>
      <c r="EP174" s="33">
        <f t="shared" si="346"/>
        <v>14789.37</v>
      </c>
      <c r="EQ174" s="33">
        <f t="shared" si="346"/>
        <v>12002</v>
      </c>
      <c r="ER174" s="33">
        <f t="shared" si="346"/>
        <v>16903.38</v>
      </c>
      <c r="ES174" s="33">
        <f t="shared" si="346"/>
        <v>20878.03</v>
      </c>
      <c r="ET174" s="33">
        <f t="shared" si="346"/>
        <v>22066.52</v>
      </c>
      <c r="EU174" s="33">
        <f t="shared" si="346"/>
        <v>14300.94</v>
      </c>
      <c r="EV174" s="33">
        <f t="shared" si="346"/>
        <v>26312.32</v>
      </c>
      <c r="EW174" s="33">
        <f t="shared" si="346"/>
        <v>16621.169999999998</v>
      </c>
      <c r="EX174" s="33">
        <f t="shared" si="346"/>
        <v>21932.59</v>
      </c>
      <c r="EY174" s="33">
        <f t="shared" si="346"/>
        <v>16419.59</v>
      </c>
      <c r="EZ174" s="33">
        <f t="shared" si="346"/>
        <v>21993.200000000001</v>
      </c>
      <c r="FA174" s="33">
        <f t="shared" si="346"/>
        <v>12712.38</v>
      </c>
      <c r="FB174" s="33">
        <f t="shared" si="346"/>
        <v>17692.150000000001</v>
      </c>
      <c r="FC174" s="33">
        <f t="shared" si="346"/>
        <v>12377.14</v>
      </c>
      <c r="FD174" s="33">
        <f t="shared" si="346"/>
        <v>14661.94</v>
      </c>
      <c r="FE174" s="33">
        <f t="shared" si="346"/>
        <v>25761.67</v>
      </c>
      <c r="FF174" s="33">
        <f t="shared" si="346"/>
        <v>20564.57</v>
      </c>
      <c r="FG174" s="33">
        <f t="shared" si="346"/>
        <v>23101.37</v>
      </c>
      <c r="FH174" s="33">
        <f t="shared" si="346"/>
        <v>24793.360000000001</v>
      </c>
      <c r="FI174" s="33">
        <f t="shared" si="346"/>
        <v>12533.49</v>
      </c>
      <c r="FJ174" s="33">
        <f t="shared" si="346"/>
        <v>11419.81</v>
      </c>
      <c r="FK174" s="33">
        <f t="shared" si="346"/>
        <v>11969.74</v>
      </c>
      <c r="FL174" s="33">
        <f t="shared" si="346"/>
        <v>11045.37</v>
      </c>
      <c r="FM174" s="33">
        <f t="shared" si="346"/>
        <v>11308.37</v>
      </c>
      <c r="FN174" s="33">
        <f t="shared" si="346"/>
        <v>11749.27</v>
      </c>
      <c r="FO174" s="33">
        <f t="shared" si="346"/>
        <v>12375.04</v>
      </c>
      <c r="FP174" s="33">
        <f t="shared" si="346"/>
        <v>12017.48</v>
      </c>
      <c r="FQ174" s="33">
        <f t="shared" si="346"/>
        <v>12553.08</v>
      </c>
      <c r="FR174" s="33">
        <f t="shared" si="346"/>
        <v>20613.939999999999</v>
      </c>
      <c r="FS174" s="33">
        <f t="shared" si="346"/>
        <v>20810.580000000002</v>
      </c>
      <c r="FT174" s="33">
        <f t="shared" si="346"/>
        <v>25101.74</v>
      </c>
      <c r="FU174" s="33">
        <f t="shared" si="346"/>
        <v>13766.78</v>
      </c>
      <c r="FV174" s="33">
        <f t="shared" si="346"/>
        <v>13458.76</v>
      </c>
      <c r="FW174" s="33">
        <f t="shared" si="346"/>
        <v>23141.41</v>
      </c>
      <c r="FX174" s="33">
        <f t="shared" si="346"/>
        <v>26375.08</v>
      </c>
      <c r="FY174" s="2"/>
      <c r="FZ174" s="44"/>
      <c r="GA174" s="2"/>
      <c r="GB174" s="2"/>
      <c r="GC174" s="2"/>
      <c r="GD174" s="2"/>
      <c r="GE174" s="2"/>
      <c r="GF174" s="2"/>
      <c r="GG174" s="2"/>
      <c r="GH174" s="2"/>
      <c r="GI174" s="113"/>
      <c r="GJ174" s="113"/>
      <c r="GK174" s="113"/>
      <c r="GL174" s="113"/>
      <c r="GM174" s="113"/>
    </row>
    <row r="175" spans="1:195" x14ac:dyDescent="0.35">
      <c r="A175" s="112" t="s">
        <v>617</v>
      </c>
      <c r="B175" s="113" t="s">
        <v>763</v>
      </c>
      <c r="C175" s="33">
        <f>$B$3</f>
        <v>10480</v>
      </c>
      <c r="D175" s="33">
        <f t="shared" ref="D175:BO175" si="347">$B$3</f>
        <v>10480</v>
      </c>
      <c r="E175" s="33">
        <f t="shared" si="347"/>
        <v>10480</v>
      </c>
      <c r="F175" s="33">
        <f t="shared" si="347"/>
        <v>10480</v>
      </c>
      <c r="G175" s="33">
        <f t="shared" si="347"/>
        <v>10480</v>
      </c>
      <c r="H175" s="33">
        <f t="shared" si="347"/>
        <v>10480</v>
      </c>
      <c r="I175" s="33">
        <f t="shared" si="347"/>
        <v>10480</v>
      </c>
      <c r="J175" s="33">
        <f t="shared" si="347"/>
        <v>10480</v>
      </c>
      <c r="K175" s="33">
        <f t="shared" si="347"/>
        <v>10480</v>
      </c>
      <c r="L175" s="33">
        <f t="shared" si="347"/>
        <v>10480</v>
      </c>
      <c r="M175" s="33">
        <f t="shared" si="347"/>
        <v>10480</v>
      </c>
      <c r="N175" s="33">
        <f t="shared" si="347"/>
        <v>10480</v>
      </c>
      <c r="O175" s="33">
        <f t="shared" si="347"/>
        <v>10480</v>
      </c>
      <c r="P175" s="33">
        <f t="shared" si="347"/>
        <v>10480</v>
      </c>
      <c r="Q175" s="33">
        <f t="shared" si="347"/>
        <v>10480</v>
      </c>
      <c r="R175" s="33">
        <f t="shared" si="347"/>
        <v>10480</v>
      </c>
      <c r="S175" s="33">
        <f t="shared" si="347"/>
        <v>10480</v>
      </c>
      <c r="T175" s="33">
        <f t="shared" si="347"/>
        <v>10480</v>
      </c>
      <c r="U175" s="33">
        <f t="shared" si="347"/>
        <v>10480</v>
      </c>
      <c r="V175" s="33">
        <f t="shared" si="347"/>
        <v>10480</v>
      </c>
      <c r="W175" s="33">
        <f t="shared" si="347"/>
        <v>10480</v>
      </c>
      <c r="X175" s="33">
        <f t="shared" si="347"/>
        <v>10480</v>
      </c>
      <c r="Y175" s="33">
        <f t="shared" si="347"/>
        <v>10480</v>
      </c>
      <c r="Z175" s="33">
        <f t="shared" si="347"/>
        <v>10480</v>
      </c>
      <c r="AA175" s="33">
        <f t="shared" si="347"/>
        <v>10480</v>
      </c>
      <c r="AB175" s="33">
        <f t="shared" si="347"/>
        <v>10480</v>
      </c>
      <c r="AC175" s="33">
        <f t="shared" si="347"/>
        <v>10480</v>
      </c>
      <c r="AD175" s="33">
        <f t="shared" si="347"/>
        <v>10480</v>
      </c>
      <c r="AE175" s="33">
        <f t="shared" si="347"/>
        <v>10480</v>
      </c>
      <c r="AF175" s="33">
        <f t="shared" si="347"/>
        <v>10480</v>
      </c>
      <c r="AG175" s="33">
        <f t="shared" si="347"/>
        <v>10480</v>
      </c>
      <c r="AH175" s="33">
        <f t="shared" si="347"/>
        <v>10480</v>
      </c>
      <c r="AI175" s="33">
        <f t="shared" si="347"/>
        <v>10480</v>
      </c>
      <c r="AJ175" s="33">
        <f t="shared" si="347"/>
        <v>10480</v>
      </c>
      <c r="AK175" s="33">
        <f t="shared" si="347"/>
        <v>10480</v>
      </c>
      <c r="AL175" s="33">
        <f t="shared" si="347"/>
        <v>10480</v>
      </c>
      <c r="AM175" s="33">
        <f t="shared" si="347"/>
        <v>10480</v>
      </c>
      <c r="AN175" s="33">
        <f t="shared" si="347"/>
        <v>10480</v>
      </c>
      <c r="AO175" s="33">
        <f t="shared" si="347"/>
        <v>10480</v>
      </c>
      <c r="AP175" s="33">
        <f t="shared" si="347"/>
        <v>10480</v>
      </c>
      <c r="AQ175" s="33">
        <f t="shared" si="347"/>
        <v>10480</v>
      </c>
      <c r="AR175" s="33">
        <f t="shared" si="347"/>
        <v>10480</v>
      </c>
      <c r="AS175" s="33">
        <f t="shared" si="347"/>
        <v>10480</v>
      </c>
      <c r="AT175" s="33">
        <f t="shared" si="347"/>
        <v>10480</v>
      </c>
      <c r="AU175" s="33">
        <f t="shared" si="347"/>
        <v>10480</v>
      </c>
      <c r="AV175" s="33">
        <f t="shared" si="347"/>
        <v>10480</v>
      </c>
      <c r="AW175" s="33">
        <f t="shared" si="347"/>
        <v>10480</v>
      </c>
      <c r="AX175" s="33">
        <f t="shared" si="347"/>
        <v>10480</v>
      </c>
      <c r="AY175" s="33">
        <f t="shared" si="347"/>
        <v>10480</v>
      </c>
      <c r="AZ175" s="33">
        <f t="shared" si="347"/>
        <v>10480</v>
      </c>
      <c r="BA175" s="33">
        <f t="shared" si="347"/>
        <v>10480</v>
      </c>
      <c r="BB175" s="33">
        <f t="shared" si="347"/>
        <v>10480</v>
      </c>
      <c r="BC175" s="33">
        <f t="shared" si="347"/>
        <v>10480</v>
      </c>
      <c r="BD175" s="33">
        <f t="shared" si="347"/>
        <v>10480</v>
      </c>
      <c r="BE175" s="33">
        <f t="shared" si="347"/>
        <v>10480</v>
      </c>
      <c r="BF175" s="33">
        <f t="shared" si="347"/>
        <v>10480</v>
      </c>
      <c r="BG175" s="33">
        <f t="shared" si="347"/>
        <v>10480</v>
      </c>
      <c r="BH175" s="33">
        <f t="shared" si="347"/>
        <v>10480</v>
      </c>
      <c r="BI175" s="33">
        <f t="shared" si="347"/>
        <v>10480</v>
      </c>
      <c r="BJ175" s="33">
        <f t="shared" si="347"/>
        <v>10480</v>
      </c>
      <c r="BK175" s="33">
        <f t="shared" si="347"/>
        <v>10480</v>
      </c>
      <c r="BL175" s="33">
        <f t="shared" si="347"/>
        <v>10480</v>
      </c>
      <c r="BM175" s="33">
        <f t="shared" si="347"/>
        <v>10480</v>
      </c>
      <c r="BN175" s="33">
        <f t="shared" si="347"/>
        <v>10480</v>
      </c>
      <c r="BO175" s="33">
        <f t="shared" si="347"/>
        <v>10480</v>
      </c>
      <c r="BP175" s="33">
        <f t="shared" ref="BP175:EA175" si="348">$B$3</f>
        <v>10480</v>
      </c>
      <c r="BQ175" s="33">
        <f t="shared" si="348"/>
        <v>10480</v>
      </c>
      <c r="BR175" s="33">
        <f t="shared" si="348"/>
        <v>10480</v>
      </c>
      <c r="BS175" s="33">
        <f t="shared" si="348"/>
        <v>10480</v>
      </c>
      <c r="BT175" s="33">
        <f t="shared" si="348"/>
        <v>10480</v>
      </c>
      <c r="BU175" s="33">
        <f t="shared" si="348"/>
        <v>10480</v>
      </c>
      <c r="BV175" s="33">
        <f t="shared" si="348"/>
        <v>10480</v>
      </c>
      <c r="BW175" s="33">
        <f t="shared" si="348"/>
        <v>10480</v>
      </c>
      <c r="BX175" s="33">
        <f t="shared" si="348"/>
        <v>10480</v>
      </c>
      <c r="BY175" s="33">
        <f t="shared" si="348"/>
        <v>10480</v>
      </c>
      <c r="BZ175" s="33">
        <f t="shared" si="348"/>
        <v>10480</v>
      </c>
      <c r="CA175" s="33">
        <f t="shared" si="348"/>
        <v>10480</v>
      </c>
      <c r="CB175" s="33">
        <f t="shared" si="348"/>
        <v>10480</v>
      </c>
      <c r="CC175" s="33">
        <f t="shared" si="348"/>
        <v>10480</v>
      </c>
      <c r="CD175" s="33">
        <f t="shared" si="348"/>
        <v>10480</v>
      </c>
      <c r="CE175" s="33">
        <f t="shared" si="348"/>
        <v>10480</v>
      </c>
      <c r="CF175" s="33">
        <f t="shared" si="348"/>
        <v>10480</v>
      </c>
      <c r="CG175" s="33">
        <f t="shared" si="348"/>
        <v>10480</v>
      </c>
      <c r="CH175" s="33">
        <f t="shared" si="348"/>
        <v>10480</v>
      </c>
      <c r="CI175" s="33">
        <f t="shared" si="348"/>
        <v>10480</v>
      </c>
      <c r="CJ175" s="33">
        <f t="shared" si="348"/>
        <v>10480</v>
      </c>
      <c r="CK175" s="33">
        <f t="shared" si="348"/>
        <v>10480</v>
      </c>
      <c r="CL175" s="33">
        <f t="shared" si="348"/>
        <v>10480</v>
      </c>
      <c r="CM175" s="33">
        <f t="shared" si="348"/>
        <v>10480</v>
      </c>
      <c r="CN175" s="33">
        <f t="shared" si="348"/>
        <v>10480</v>
      </c>
      <c r="CO175" s="33">
        <f t="shared" si="348"/>
        <v>10480</v>
      </c>
      <c r="CP175" s="33">
        <f t="shared" si="348"/>
        <v>10480</v>
      </c>
      <c r="CQ175" s="33">
        <f t="shared" si="348"/>
        <v>10480</v>
      </c>
      <c r="CR175" s="33">
        <f t="shared" si="348"/>
        <v>10480</v>
      </c>
      <c r="CS175" s="33">
        <f t="shared" si="348"/>
        <v>10480</v>
      </c>
      <c r="CT175" s="33">
        <f t="shared" si="348"/>
        <v>10480</v>
      </c>
      <c r="CU175" s="33">
        <f t="shared" si="348"/>
        <v>10480</v>
      </c>
      <c r="CV175" s="33">
        <f t="shared" si="348"/>
        <v>10480</v>
      </c>
      <c r="CW175" s="33">
        <f t="shared" si="348"/>
        <v>10480</v>
      </c>
      <c r="CX175" s="33">
        <f t="shared" si="348"/>
        <v>10480</v>
      </c>
      <c r="CY175" s="33">
        <f t="shared" si="348"/>
        <v>10480</v>
      </c>
      <c r="CZ175" s="33">
        <f t="shared" si="348"/>
        <v>10480</v>
      </c>
      <c r="DA175" s="33">
        <f t="shared" si="348"/>
        <v>10480</v>
      </c>
      <c r="DB175" s="33">
        <f t="shared" si="348"/>
        <v>10480</v>
      </c>
      <c r="DC175" s="33">
        <f t="shared" si="348"/>
        <v>10480</v>
      </c>
      <c r="DD175" s="33">
        <f t="shared" si="348"/>
        <v>10480</v>
      </c>
      <c r="DE175" s="33">
        <f t="shared" si="348"/>
        <v>10480</v>
      </c>
      <c r="DF175" s="33">
        <f t="shared" si="348"/>
        <v>10480</v>
      </c>
      <c r="DG175" s="33">
        <f t="shared" si="348"/>
        <v>10480</v>
      </c>
      <c r="DH175" s="33">
        <f t="shared" si="348"/>
        <v>10480</v>
      </c>
      <c r="DI175" s="33">
        <f t="shared" si="348"/>
        <v>10480</v>
      </c>
      <c r="DJ175" s="33">
        <f t="shared" si="348"/>
        <v>10480</v>
      </c>
      <c r="DK175" s="33">
        <f t="shared" si="348"/>
        <v>10480</v>
      </c>
      <c r="DL175" s="33">
        <f t="shared" si="348"/>
        <v>10480</v>
      </c>
      <c r="DM175" s="33">
        <f t="shared" si="348"/>
        <v>10480</v>
      </c>
      <c r="DN175" s="33">
        <f t="shared" si="348"/>
        <v>10480</v>
      </c>
      <c r="DO175" s="33">
        <f t="shared" si="348"/>
        <v>10480</v>
      </c>
      <c r="DP175" s="33">
        <f t="shared" si="348"/>
        <v>10480</v>
      </c>
      <c r="DQ175" s="33">
        <f t="shared" si="348"/>
        <v>10480</v>
      </c>
      <c r="DR175" s="33">
        <f t="shared" si="348"/>
        <v>10480</v>
      </c>
      <c r="DS175" s="33">
        <f t="shared" si="348"/>
        <v>10480</v>
      </c>
      <c r="DT175" s="33">
        <f t="shared" si="348"/>
        <v>10480</v>
      </c>
      <c r="DU175" s="33">
        <f t="shared" si="348"/>
        <v>10480</v>
      </c>
      <c r="DV175" s="33">
        <f t="shared" si="348"/>
        <v>10480</v>
      </c>
      <c r="DW175" s="33">
        <f t="shared" si="348"/>
        <v>10480</v>
      </c>
      <c r="DX175" s="33">
        <f t="shared" si="348"/>
        <v>10480</v>
      </c>
      <c r="DY175" s="33">
        <f t="shared" si="348"/>
        <v>10480</v>
      </c>
      <c r="DZ175" s="33">
        <f t="shared" si="348"/>
        <v>10480</v>
      </c>
      <c r="EA175" s="33">
        <f t="shared" si="348"/>
        <v>10480</v>
      </c>
      <c r="EB175" s="33">
        <f t="shared" ref="EB175:FX175" si="349">$B$3</f>
        <v>10480</v>
      </c>
      <c r="EC175" s="33">
        <f t="shared" si="349"/>
        <v>10480</v>
      </c>
      <c r="ED175" s="33">
        <f t="shared" si="349"/>
        <v>10480</v>
      </c>
      <c r="EE175" s="33">
        <f t="shared" si="349"/>
        <v>10480</v>
      </c>
      <c r="EF175" s="33">
        <f t="shared" si="349"/>
        <v>10480</v>
      </c>
      <c r="EG175" s="33">
        <f t="shared" si="349"/>
        <v>10480</v>
      </c>
      <c r="EH175" s="33">
        <f t="shared" si="349"/>
        <v>10480</v>
      </c>
      <c r="EI175" s="33">
        <f t="shared" si="349"/>
        <v>10480</v>
      </c>
      <c r="EJ175" s="33">
        <f t="shared" si="349"/>
        <v>10480</v>
      </c>
      <c r="EK175" s="33">
        <f t="shared" si="349"/>
        <v>10480</v>
      </c>
      <c r="EL175" s="33">
        <f t="shared" si="349"/>
        <v>10480</v>
      </c>
      <c r="EM175" s="33">
        <f t="shared" si="349"/>
        <v>10480</v>
      </c>
      <c r="EN175" s="33">
        <f t="shared" si="349"/>
        <v>10480</v>
      </c>
      <c r="EO175" s="33">
        <f t="shared" si="349"/>
        <v>10480</v>
      </c>
      <c r="EP175" s="33">
        <f t="shared" si="349"/>
        <v>10480</v>
      </c>
      <c r="EQ175" s="33">
        <f t="shared" si="349"/>
        <v>10480</v>
      </c>
      <c r="ER175" s="33">
        <f t="shared" si="349"/>
        <v>10480</v>
      </c>
      <c r="ES175" s="33">
        <f t="shared" si="349"/>
        <v>10480</v>
      </c>
      <c r="ET175" s="33">
        <f t="shared" si="349"/>
        <v>10480</v>
      </c>
      <c r="EU175" s="33">
        <f t="shared" si="349"/>
        <v>10480</v>
      </c>
      <c r="EV175" s="33">
        <f t="shared" si="349"/>
        <v>10480</v>
      </c>
      <c r="EW175" s="33">
        <f t="shared" si="349"/>
        <v>10480</v>
      </c>
      <c r="EX175" s="33">
        <f t="shared" si="349"/>
        <v>10480</v>
      </c>
      <c r="EY175" s="33">
        <f t="shared" si="349"/>
        <v>10480</v>
      </c>
      <c r="EZ175" s="33">
        <f t="shared" si="349"/>
        <v>10480</v>
      </c>
      <c r="FA175" s="33">
        <f t="shared" si="349"/>
        <v>10480</v>
      </c>
      <c r="FB175" s="33">
        <f t="shared" si="349"/>
        <v>10480</v>
      </c>
      <c r="FC175" s="33">
        <f t="shared" si="349"/>
        <v>10480</v>
      </c>
      <c r="FD175" s="33">
        <f t="shared" si="349"/>
        <v>10480</v>
      </c>
      <c r="FE175" s="33">
        <f t="shared" si="349"/>
        <v>10480</v>
      </c>
      <c r="FF175" s="33">
        <f t="shared" si="349"/>
        <v>10480</v>
      </c>
      <c r="FG175" s="33">
        <f t="shared" si="349"/>
        <v>10480</v>
      </c>
      <c r="FH175" s="33">
        <f t="shared" si="349"/>
        <v>10480</v>
      </c>
      <c r="FI175" s="33">
        <f t="shared" si="349"/>
        <v>10480</v>
      </c>
      <c r="FJ175" s="33">
        <f t="shared" si="349"/>
        <v>10480</v>
      </c>
      <c r="FK175" s="33">
        <f t="shared" si="349"/>
        <v>10480</v>
      </c>
      <c r="FL175" s="33">
        <f t="shared" si="349"/>
        <v>10480</v>
      </c>
      <c r="FM175" s="33">
        <f t="shared" si="349"/>
        <v>10480</v>
      </c>
      <c r="FN175" s="33">
        <f t="shared" si="349"/>
        <v>10480</v>
      </c>
      <c r="FO175" s="33">
        <f t="shared" si="349"/>
        <v>10480</v>
      </c>
      <c r="FP175" s="33">
        <f t="shared" si="349"/>
        <v>10480</v>
      </c>
      <c r="FQ175" s="33">
        <f t="shared" si="349"/>
        <v>10480</v>
      </c>
      <c r="FR175" s="33">
        <f t="shared" si="349"/>
        <v>10480</v>
      </c>
      <c r="FS175" s="33">
        <f t="shared" si="349"/>
        <v>10480</v>
      </c>
      <c r="FT175" s="33">
        <f t="shared" si="349"/>
        <v>10480</v>
      </c>
      <c r="FU175" s="33">
        <f t="shared" si="349"/>
        <v>10480</v>
      </c>
      <c r="FV175" s="33">
        <f t="shared" si="349"/>
        <v>10480</v>
      </c>
      <c r="FW175" s="33">
        <f t="shared" si="349"/>
        <v>10480</v>
      </c>
      <c r="FX175" s="33">
        <f t="shared" si="349"/>
        <v>10480</v>
      </c>
      <c r="FY175" s="2"/>
      <c r="FZ175" s="44"/>
      <c r="GA175" s="2"/>
      <c r="GB175" s="2"/>
      <c r="GC175" s="2"/>
      <c r="GD175" s="2"/>
      <c r="GE175" s="2"/>
      <c r="GF175" s="2"/>
      <c r="GG175" s="2"/>
      <c r="GH175" s="2"/>
      <c r="GI175" s="113"/>
      <c r="GJ175" s="113"/>
      <c r="GK175" s="113"/>
      <c r="GL175" s="113"/>
      <c r="GM175" s="113"/>
    </row>
    <row r="176" spans="1:195" x14ac:dyDescent="0.35">
      <c r="A176" s="112"/>
      <c r="B176" s="113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44"/>
      <c r="GA176" s="2"/>
      <c r="GB176" s="2"/>
      <c r="GC176" s="2"/>
      <c r="GD176" s="2"/>
      <c r="GE176" s="2"/>
      <c r="GF176" s="2"/>
      <c r="GG176" s="2"/>
      <c r="GH176" s="2"/>
      <c r="GI176" s="113"/>
      <c r="GJ176" s="113"/>
      <c r="GK176" s="113"/>
      <c r="GL176" s="113"/>
      <c r="GM176" s="113"/>
    </row>
    <row r="177" spans="1:195" x14ac:dyDescent="0.35">
      <c r="A177" s="112" t="s">
        <v>619</v>
      </c>
      <c r="B177" s="113" t="s">
        <v>620</v>
      </c>
      <c r="C177" s="2">
        <f t="shared" ref="C177:AH177" si="350">((C174*(C70+C71)+(C175*(C74+C78))+(C76*10521))*-1)</f>
        <v>0</v>
      </c>
      <c r="D177" s="2">
        <f t="shared" si="350"/>
        <v>-54776769.255999997</v>
      </c>
      <c r="E177" s="2">
        <f t="shared" si="350"/>
        <v>-8562634.0410000011</v>
      </c>
      <c r="F177" s="2">
        <f t="shared" si="350"/>
        <v>-10806383.636</v>
      </c>
      <c r="G177" s="2">
        <f t="shared" si="350"/>
        <v>0</v>
      </c>
      <c r="H177" s="2">
        <f t="shared" si="350"/>
        <v>0</v>
      </c>
      <c r="I177" s="2">
        <f t="shared" si="350"/>
        <v>-9398590.0800000001</v>
      </c>
      <c r="J177" s="2">
        <f t="shared" si="350"/>
        <v>0</v>
      </c>
      <c r="K177" s="2">
        <f t="shared" si="350"/>
        <v>0</v>
      </c>
      <c r="L177" s="2">
        <f t="shared" si="350"/>
        <v>0</v>
      </c>
      <c r="M177" s="2">
        <f t="shared" si="350"/>
        <v>0</v>
      </c>
      <c r="N177" s="2">
        <f t="shared" si="350"/>
        <v>-1062795.6000000001</v>
      </c>
      <c r="O177" s="2">
        <f t="shared" si="350"/>
        <v>0</v>
      </c>
      <c r="P177" s="2">
        <f t="shared" si="350"/>
        <v>0</v>
      </c>
      <c r="Q177" s="2">
        <f t="shared" si="350"/>
        <v>-24801297.300999999</v>
      </c>
      <c r="R177" s="2">
        <f t="shared" si="350"/>
        <v>0</v>
      </c>
      <c r="S177" s="2">
        <f t="shared" si="350"/>
        <v>0</v>
      </c>
      <c r="T177" s="2">
        <f t="shared" si="350"/>
        <v>0</v>
      </c>
      <c r="U177" s="2">
        <f t="shared" si="350"/>
        <v>0</v>
      </c>
      <c r="V177" s="2">
        <f t="shared" si="350"/>
        <v>0</v>
      </c>
      <c r="W177" s="2">
        <f t="shared" si="350"/>
        <v>0</v>
      </c>
      <c r="X177" s="2">
        <f t="shared" si="350"/>
        <v>0</v>
      </c>
      <c r="Y177" s="2">
        <f t="shared" si="350"/>
        <v>0</v>
      </c>
      <c r="Z177" s="2">
        <f t="shared" si="350"/>
        <v>0</v>
      </c>
      <c r="AA177" s="2">
        <f t="shared" si="350"/>
        <v>0</v>
      </c>
      <c r="AB177" s="2">
        <f t="shared" si="350"/>
        <v>0</v>
      </c>
      <c r="AC177" s="2">
        <f t="shared" si="350"/>
        <v>0</v>
      </c>
      <c r="AD177" s="2">
        <f t="shared" si="350"/>
        <v>-1819825.7</v>
      </c>
      <c r="AE177" s="2">
        <f t="shared" si="350"/>
        <v>0</v>
      </c>
      <c r="AF177" s="2">
        <f t="shared" si="350"/>
        <v>0</v>
      </c>
      <c r="AG177" s="2">
        <f t="shared" si="350"/>
        <v>0</v>
      </c>
      <c r="AH177" s="2">
        <f t="shared" si="350"/>
        <v>0</v>
      </c>
      <c r="AI177" s="2">
        <f t="shared" ref="AI177:BN177" si="351">((AI174*(AI70+AI71)+(AI175*(AI74+AI78))+(AI76*10521))*-1)</f>
        <v>0</v>
      </c>
      <c r="AJ177" s="2">
        <f t="shared" si="351"/>
        <v>0</v>
      </c>
      <c r="AK177" s="2">
        <f t="shared" si="351"/>
        <v>0</v>
      </c>
      <c r="AL177" s="2">
        <f t="shared" si="351"/>
        <v>0</v>
      </c>
      <c r="AM177" s="2">
        <f t="shared" si="351"/>
        <v>0</v>
      </c>
      <c r="AN177" s="2">
        <f t="shared" si="351"/>
        <v>0</v>
      </c>
      <c r="AO177" s="2">
        <f t="shared" si="351"/>
        <v>0</v>
      </c>
      <c r="AP177" s="2">
        <f t="shared" si="351"/>
        <v>0</v>
      </c>
      <c r="AQ177" s="2">
        <f t="shared" si="351"/>
        <v>0</v>
      </c>
      <c r="AR177" s="2">
        <f t="shared" si="351"/>
        <v>-22652019.186000001</v>
      </c>
      <c r="AS177" s="2">
        <f t="shared" si="351"/>
        <v>-3752215.4670000002</v>
      </c>
      <c r="AT177" s="2">
        <f t="shared" si="351"/>
        <v>0</v>
      </c>
      <c r="AU177" s="2">
        <f t="shared" si="351"/>
        <v>0</v>
      </c>
      <c r="AV177" s="2">
        <f t="shared" si="351"/>
        <v>0</v>
      </c>
      <c r="AW177" s="2">
        <f t="shared" si="351"/>
        <v>0</v>
      </c>
      <c r="AX177" s="2">
        <f t="shared" si="351"/>
        <v>0</v>
      </c>
      <c r="AY177" s="2">
        <f t="shared" si="351"/>
        <v>0</v>
      </c>
      <c r="AZ177" s="2">
        <f t="shared" si="351"/>
        <v>0</v>
      </c>
      <c r="BA177" s="2">
        <f t="shared" si="351"/>
        <v>0</v>
      </c>
      <c r="BB177" s="2">
        <f t="shared" si="351"/>
        <v>0</v>
      </c>
      <c r="BC177" s="2">
        <f t="shared" si="351"/>
        <v>-34168672.260000005</v>
      </c>
      <c r="BD177" s="2">
        <f t="shared" si="351"/>
        <v>0</v>
      </c>
      <c r="BE177" s="2">
        <f t="shared" si="351"/>
        <v>0</v>
      </c>
      <c r="BF177" s="2">
        <f t="shared" si="351"/>
        <v>0</v>
      </c>
      <c r="BG177" s="2">
        <f t="shared" si="351"/>
        <v>0</v>
      </c>
      <c r="BH177" s="2">
        <f t="shared" si="351"/>
        <v>0</v>
      </c>
      <c r="BI177" s="2">
        <f t="shared" si="351"/>
        <v>0</v>
      </c>
      <c r="BJ177" s="2">
        <f t="shared" si="351"/>
        <v>0</v>
      </c>
      <c r="BK177" s="2">
        <f t="shared" si="351"/>
        <v>0</v>
      </c>
      <c r="BL177" s="2">
        <f t="shared" si="351"/>
        <v>0</v>
      </c>
      <c r="BM177" s="2">
        <f t="shared" si="351"/>
        <v>0</v>
      </c>
      <c r="BN177" s="2">
        <f t="shared" si="351"/>
        <v>0</v>
      </c>
      <c r="BO177" s="2">
        <f t="shared" ref="BO177:CT177" si="352">((BO174*(BO70+BO71)+(BO175*(BO74+BO78))+(BO76*10521))*-1)</f>
        <v>0</v>
      </c>
      <c r="BP177" s="2">
        <f t="shared" si="352"/>
        <v>0</v>
      </c>
      <c r="BQ177" s="2">
        <f t="shared" si="352"/>
        <v>-3000532.25</v>
      </c>
      <c r="BR177" s="2">
        <f t="shared" si="352"/>
        <v>0</v>
      </c>
      <c r="BS177" s="2">
        <f t="shared" si="352"/>
        <v>0</v>
      </c>
      <c r="BT177" s="2">
        <f t="shared" si="352"/>
        <v>0</v>
      </c>
      <c r="BU177" s="2">
        <f t="shared" si="352"/>
        <v>0</v>
      </c>
      <c r="BV177" s="2">
        <f t="shared" si="352"/>
        <v>0</v>
      </c>
      <c r="BW177" s="2">
        <f t="shared" si="352"/>
        <v>0</v>
      </c>
      <c r="BX177" s="2">
        <f t="shared" si="352"/>
        <v>0</v>
      </c>
      <c r="BY177" s="2">
        <f t="shared" si="352"/>
        <v>0</v>
      </c>
      <c r="BZ177" s="2">
        <f t="shared" si="352"/>
        <v>0</v>
      </c>
      <c r="CA177" s="2">
        <f t="shared" si="352"/>
        <v>0</v>
      </c>
      <c r="CB177" s="2">
        <f t="shared" si="352"/>
        <v>-9527697.6199999992</v>
      </c>
      <c r="CC177" s="2">
        <f t="shared" si="352"/>
        <v>0</v>
      </c>
      <c r="CD177" s="2">
        <f t="shared" si="352"/>
        <v>0</v>
      </c>
      <c r="CE177" s="2">
        <f t="shared" si="352"/>
        <v>0</v>
      </c>
      <c r="CF177" s="2">
        <f t="shared" si="352"/>
        <v>0</v>
      </c>
      <c r="CG177" s="2">
        <f t="shared" si="352"/>
        <v>0</v>
      </c>
      <c r="CH177" s="2">
        <f t="shared" si="352"/>
        <v>0</v>
      </c>
      <c r="CI177" s="2">
        <f t="shared" si="352"/>
        <v>0</v>
      </c>
      <c r="CJ177" s="2">
        <f t="shared" si="352"/>
        <v>0</v>
      </c>
      <c r="CK177" s="2">
        <f t="shared" si="352"/>
        <v>-6891874.0080000004</v>
      </c>
      <c r="CL177" s="2">
        <f t="shared" si="352"/>
        <v>0</v>
      </c>
      <c r="CM177" s="2">
        <f t="shared" si="352"/>
        <v>0</v>
      </c>
      <c r="CN177" s="2">
        <f t="shared" si="352"/>
        <v>-30500730.145999998</v>
      </c>
      <c r="CO177" s="2">
        <f t="shared" si="352"/>
        <v>0</v>
      </c>
      <c r="CP177" s="2">
        <f t="shared" si="352"/>
        <v>0</v>
      </c>
      <c r="CQ177" s="2">
        <f t="shared" si="352"/>
        <v>0</v>
      </c>
      <c r="CR177" s="2">
        <f t="shared" si="352"/>
        <v>0</v>
      </c>
      <c r="CS177" s="2">
        <f t="shared" si="352"/>
        <v>0</v>
      </c>
      <c r="CT177" s="2">
        <f t="shared" si="352"/>
        <v>0</v>
      </c>
      <c r="CU177" s="2">
        <f t="shared" ref="CU177:DZ177" si="353">((CU174*(CU70+CU71)+(CU175*(CU74+CU78))+(CU76*10521))*-1)</f>
        <v>0</v>
      </c>
      <c r="CV177" s="2">
        <f t="shared" si="353"/>
        <v>0</v>
      </c>
      <c r="CW177" s="2">
        <f t="shared" si="353"/>
        <v>0</v>
      </c>
      <c r="CX177" s="2">
        <f t="shared" si="353"/>
        <v>0</v>
      </c>
      <c r="CY177" s="2">
        <f t="shared" si="353"/>
        <v>0</v>
      </c>
      <c r="CZ177" s="2">
        <f t="shared" si="353"/>
        <v>0</v>
      </c>
      <c r="DA177" s="2">
        <f t="shared" si="353"/>
        <v>0</v>
      </c>
      <c r="DB177" s="2">
        <f t="shared" si="353"/>
        <v>0</v>
      </c>
      <c r="DC177" s="2">
        <f t="shared" si="353"/>
        <v>0</v>
      </c>
      <c r="DD177" s="2">
        <f t="shared" si="353"/>
        <v>0</v>
      </c>
      <c r="DE177" s="2">
        <f t="shared" si="353"/>
        <v>0</v>
      </c>
      <c r="DF177" s="2">
        <f t="shared" si="353"/>
        <v>-15450361.794</v>
      </c>
      <c r="DG177" s="2">
        <f t="shared" si="353"/>
        <v>0</v>
      </c>
      <c r="DH177" s="2">
        <f t="shared" si="353"/>
        <v>0</v>
      </c>
      <c r="DI177" s="2">
        <f t="shared" si="353"/>
        <v>-894768.21399999992</v>
      </c>
      <c r="DJ177" s="2">
        <f t="shared" si="353"/>
        <v>0</v>
      </c>
      <c r="DK177" s="2">
        <f t="shared" si="353"/>
        <v>0</v>
      </c>
      <c r="DL177" s="2">
        <f t="shared" si="353"/>
        <v>0</v>
      </c>
      <c r="DM177" s="2">
        <f t="shared" si="353"/>
        <v>0</v>
      </c>
      <c r="DN177" s="2">
        <f t="shared" si="353"/>
        <v>0</v>
      </c>
      <c r="DO177" s="2">
        <f t="shared" si="353"/>
        <v>0</v>
      </c>
      <c r="DP177" s="2">
        <f t="shared" si="353"/>
        <v>0</v>
      </c>
      <c r="DQ177" s="2">
        <f t="shared" si="353"/>
        <v>0</v>
      </c>
      <c r="DR177" s="2">
        <f t="shared" si="353"/>
        <v>0</v>
      </c>
      <c r="DS177" s="2">
        <f t="shared" si="353"/>
        <v>0</v>
      </c>
      <c r="DT177" s="2">
        <f t="shared" si="353"/>
        <v>0</v>
      </c>
      <c r="DU177" s="2">
        <f t="shared" si="353"/>
        <v>0</v>
      </c>
      <c r="DV177" s="2">
        <f t="shared" si="353"/>
        <v>0</v>
      </c>
      <c r="DW177" s="2">
        <f t="shared" si="353"/>
        <v>0</v>
      </c>
      <c r="DX177" s="2">
        <f t="shared" si="353"/>
        <v>0</v>
      </c>
      <c r="DY177" s="2">
        <f t="shared" si="353"/>
        <v>0</v>
      </c>
      <c r="DZ177" s="2">
        <f t="shared" si="353"/>
        <v>0</v>
      </c>
      <c r="EA177" s="2">
        <f t="shared" ref="EA177:FF177" si="354">((EA174*(EA70+EA71)+(EA175*(EA74+EA78))+(EA76*10521))*-1)</f>
        <v>-283439.39999999997</v>
      </c>
      <c r="EB177" s="2">
        <f t="shared" si="354"/>
        <v>0</v>
      </c>
      <c r="EC177" s="2">
        <f t="shared" si="354"/>
        <v>0</v>
      </c>
      <c r="ED177" s="2">
        <f t="shared" si="354"/>
        <v>0</v>
      </c>
      <c r="EE177" s="2">
        <f t="shared" si="354"/>
        <v>0</v>
      </c>
      <c r="EF177" s="2">
        <f t="shared" si="354"/>
        <v>0</v>
      </c>
      <c r="EG177" s="2">
        <f t="shared" si="354"/>
        <v>0</v>
      </c>
      <c r="EH177" s="2">
        <f t="shared" si="354"/>
        <v>0</v>
      </c>
      <c r="EI177" s="2">
        <f t="shared" si="354"/>
        <v>0</v>
      </c>
      <c r="EJ177" s="2">
        <f t="shared" si="354"/>
        <v>0</v>
      </c>
      <c r="EK177" s="2">
        <f t="shared" si="354"/>
        <v>0</v>
      </c>
      <c r="EL177" s="2">
        <f t="shared" si="354"/>
        <v>0</v>
      </c>
      <c r="EM177" s="2">
        <f t="shared" si="354"/>
        <v>0</v>
      </c>
      <c r="EN177" s="2">
        <f t="shared" si="354"/>
        <v>0</v>
      </c>
      <c r="EO177" s="2">
        <f t="shared" si="354"/>
        <v>0</v>
      </c>
      <c r="EP177" s="2">
        <f t="shared" si="354"/>
        <v>0</v>
      </c>
      <c r="EQ177" s="2">
        <f t="shared" si="354"/>
        <v>-1236206</v>
      </c>
      <c r="ER177" s="2">
        <f t="shared" si="354"/>
        <v>0</v>
      </c>
      <c r="ES177" s="2">
        <f t="shared" si="354"/>
        <v>0</v>
      </c>
      <c r="ET177" s="2">
        <f t="shared" si="354"/>
        <v>0</v>
      </c>
      <c r="EU177" s="2">
        <f t="shared" si="354"/>
        <v>0</v>
      </c>
      <c r="EV177" s="2">
        <f t="shared" si="354"/>
        <v>0</v>
      </c>
      <c r="EW177" s="2">
        <f t="shared" si="354"/>
        <v>0</v>
      </c>
      <c r="EX177" s="2">
        <f t="shared" si="354"/>
        <v>0</v>
      </c>
      <c r="EY177" s="2">
        <f t="shared" si="354"/>
        <v>0</v>
      </c>
      <c r="EZ177" s="2">
        <f t="shared" si="354"/>
        <v>0</v>
      </c>
      <c r="FA177" s="2">
        <f t="shared" si="354"/>
        <v>0</v>
      </c>
      <c r="FB177" s="2">
        <f t="shared" si="354"/>
        <v>0</v>
      </c>
      <c r="FC177" s="2">
        <f t="shared" si="354"/>
        <v>0</v>
      </c>
      <c r="FD177" s="2">
        <f t="shared" si="354"/>
        <v>0</v>
      </c>
      <c r="FE177" s="2">
        <f t="shared" si="354"/>
        <v>0</v>
      </c>
      <c r="FF177" s="2">
        <f t="shared" si="354"/>
        <v>0</v>
      </c>
      <c r="FG177" s="2">
        <f t="shared" ref="FG177:FX177" si="355">((FG174*(FG70+FG71)+(FG175*(FG74+FG78))+(FG76*10521))*-1)</f>
        <v>0</v>
      </c>
      <c r="FH177" s="2">
        <f t="shared" si="355"/>
        <v>0</v>
      </c>
      <c r="FI177" s="2">
        <f t="shared" si="355"/>
        <v>0</v>
      </c>
      <c r="FJ177" s="2">
        <f t="shared" si="355"/>
        <v>0</v>
      </c>
      <c r="FK177" s="2">
        <f t="shared" si="355"/>
        <v>0</v>
      </c>
      <c r="FL177" s="2">
        <f t="shared" si="355"/>
        <v>0</v>
      </c>
      <c r="FM177" s="2">
        <f t="shared" si="355"/>
        <v>0</v>
      </c>
      <c r="FN177" s="2">
        <f t="shared" si="355"/>
        <v>0</v>
      </c>
      <c r="FO177" s="2">
        <f t="shared" si="355"/>
        <v>0</v>
      </c>
      <c r="FP177" s="2">
        <f t="shared" si="355"/>
        <v>0</v>
      </c>
      <c r="FQ177" s="2">
        <f t="shared" si="355"/>
        <v>0</v>
      </c>
      <c r="FR177" s="2">
        <f t="shared" si="355"/>
        <v>0</v>
      </c>
      <c r="FS177" s="2">
        <f t="shared" si="355"/>
        <v>0</v>
      </c>
      <c r="FT177" s="2">
        <f t="shared" si="355"/>
        <v>0</v>
      </c>
      <c r="FU177" s="2">
        <f t="shared" si="355"/>
        <v>0</v>
      </c>
      <c r="FV177" s="2">
        <f t="shared" si="355"/>
        <v>0</v>
      </c>
      <c r="FW177" s="2">
        <f t="shared" si="355"/>
        <v>0</v>
      </c>
      <c r="FX177" s="2">
        <f t="shared" si="355"/>
        <v>0</v>
      </c>
      <c r="FY177" s="2">
        <f>SUM(C177:FX177)</f>
        <v>-239586811.95899999</v>
      </c>
      <c r="FZ177" s="2"/>
      <c r="GA177" s="2"/>
      <c r="GB177" s="2"/>
      <c r="GC177" s="2"/>
      <c r="GD177" s="2"/>
      <c r="GE177" s="2"/>
      <c r="GF177" s="2"/>
      <c r="GG177" s="2"/>
      <c r="GH177" s="2"/>
      <c r="GI177" s="113"/>
      <c r="GJ177" s="113"/>
      <c r="GK177" s="113"/>
      <c r="GL177" s="113"/>
      <c r="GM177" s="113"/>
    </row>
    <row r="178" spans="1:195" x14ac:dyDescent="0.35">
      <c r="A178" s="112"/>
      <c r="B178" s="113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113"/>
      <c r="GJ178" s="113"/>
      <c r="GK178" s="113"/>
      <c r="GL178" s="113"/>
      <c r="GM178" s="113"/>
    </row>
    <row r="179" spans="1:195" x14ac:dyDescent="0.35">
      <c r="A179" s="112" t="s">
        <v>621</v>
      </c>
      <c r="B179" s="113" t="s">
        <v>622</v>
      </c>
      <c r="C179" s="2">
        <f t="shared" ref="C179:AH179" si="356">C162+C177</f>
        <v>80664357.904500008</v>
      </c>
      <c r="D179" s="2">
        <f t="shared" si="356"/>
        <v>395208113.56050003</v>
      </c>
      <c r="E179" s="2">
        <f t="shared" si="356"/>
        <v>64178067.80650001</v>
      </c>
      <c r="F179" s="2">
        <f t="shared" si="356"/>
        <v>271041171.15050006</v>
      </c>
      <c r="G179" s="2">
        <f t="shared" si="356"/>
        <v>22751701.445</v>
      </c>
      <c r="H179" s="2">
        <f t="shared" si="356"/>
        <v>13756965.452</v>
      </c>
      <c r="I179" s="2">
        <f t="shared" si="356"/>
        <v>90461532.689999998</v>
      </c>
      <c r="J179" s="2">
        <f t="shared" si="356"/>
        <v>24863991.043000001</v>
      </c>
      <c r="K179" s="2">
        <f t="shared" si="356"/>
        <v>4375286.1875</v>
      </c>
      <c r="L179" s="2">
        <f t="shared" si="356"/>
        <v>26515866.824000001</v>
      </c>
      <c r="M179" s="2">
        <f t="shared" si="356"/>
        <v>13714030.26</v>
      </c>
      <c r="N179" s="2">
        <f t="shared" si="356"/>
        <v>593428997.37099993</v>
      </c>
      <c r="O179" s="2">
        <f t="shared" si="356"/>
        <v>144610359.176</v>
      </c>
      <c r="P179" s="2">
        <f t="shared" si="356"/>
        <v>5346390.8454999998</v>
      </c>
      <c r="Q179" s="2">
        <f t="shared" si="356"/>
        <v>477459094.01500005</v>
      </c>
      <c r="R179" s="2">
        <f t="shared" si="356"/>
        <v>80788178.899499997</v>
      </c>
      <c r="S179" s="2">
        <f t="shared" si="356"/>
        <v>19638317.813999999</v>
      </c>
      <c r="T179" s="2">
        <f t="shared" si="356"/>
        <v>3366043.8955000001</v>
      </c>
      <c r="U179" s="2">
        <f t="shared" si="356"/>
        <v>1434339.3499999999</v>
      </c>
      <c r="V179" s="2">
        <f t="shared" si="356"/>
        <v>4403278.9739999995</v>
      </c>
      <c r="W179" s="2">
        <f t="shared" si="356"/>
        <v>2801531.69</v>
      </c>
      <c r="X179" s="2">
        <f t="shared" si="356"/>
        <v>1302093.5415000001</v>
      </c>
      <c r="Y179" s="2">
        <f t="shared" si="356"/>
        <v>11504261.766000001</v>
      </c>
      <c r="Z179" s="2">
        <f t="shared" si="356"/>
        <v>3953099.227</v>
      </c>
      <c r="AA179" s="2">
        <f t="shared" si="356"/>
        <v>353741591.29400003</v>
      </c>
      <c r="AB179" s="2">
        <f t="shared" si="356"/>
        <v>313639400.38749999</v>
      </c>
      <c r="AC179" s="2">
        <f t="shared" si="356"/>
        <v>11439265.5165</v>
      </c>
      <c r="AD179" s="2">
        <f t="shared" si="356"/>
        <v>15206942.8255</v>
      </c>
      <c r="AE179" s="2">
        <f t="shared" si="356"/>
        <v>2265417.2824999997</v>
      </c>
      <c r="AF179" s="2">
        <f t="shared" si="356"/>
        <v>3457183.4355000001</v>
      </c>
      <c r="AG179" s="2">
        <f t="shared" si="356"/>
        <v>8181305.7600000007</v>
      </c>
      <c r="AH179" s="2">
        <f t="shared" si="356"/>
        <v>12000672.658499999</v>
      </c>
      <c r="AI179" s="2">
        <f t="shared" ref="AI179:BN179" si="357">AI162+AI177</f>
        <v>5586807.4819999998</v>
      </c>
      <c r="AJ179" s="2">
        <f t="shared" si="357"/>
        <v>3762127.122</v>
      </c>
      <c r="AK179" s="2">
        <f t="shared" si="357"/>
        <v>3506148.1314999997</v>
      </c>
      <c r="AL179" s="2">
        <f t="shared" si="357"/>
        <v>4824354.0564999999</v>
      </c>
      <c r="AM179" s="2">
        <f t="shared" si="357"/>
        <v>5334147.5630000001</v>
      </c>
      <c r="AN179" s="2">
        <f t="shared" si="357"/>
        <v>4873041.3844999997</v>
      </c>
      <c r="AO179" s="2">
        <f t="shared" si="357"/>
        <v>51205864.93</v>
      </c>
      <c r="AP179" s="2">
        <f t="shared" si="357"/>
        <v>1029428090.6135</v>
      </c>
      <c r="AQ179" s="2">
        <f t="shared" si="357"/>
        <v>4557735.2030000007</v>
      </c>
      <c r="AR179" s="2">
        <f t="shared" si="357"/>
        <v>673251541.46350002</v>
      </c>
      <c r="AS179" s="2">
        <f t="shared" si="357"/>
        <v>76671854.085000008</v>
      </c>
      <c r="AT179" s="2">
        <f t="shared" si="357"/>
        <v>28193005.987500001</v>
      </c>
      <c r="AU179" s="2">
        <f t="shared" si="357"/>
        <v>4714653.9550000001</v>
      </c>
      <c r="AV179" s="2">
        <f t="shared" si="357"/>
        <v>5195250.0049999999</v>
      </c>
      <c r="AW179" s="2">
        <f t="shared" si="357"/>
        <v>4534026.8075000001</v>
      </c>
      <c r="AX179" s="2">
        <f t="shared" si="357"/>
        <v>2070363.0055</v>
      </c>
      <c r="AY179" s="2">
        <f t="shared" si="357"/>
        <v>6099681.4729999993</v>
      </c>
      <c r="AZ179" s="2">
        <f t="shared" si="357"/>
        <v>143724287.61849999</v>
      </c>
      <c r="BA179" s="2">
        <f t="shared" si="357"/>
        <v>101746842.89650001</v>
      </c>
      <c r="BB179" s="2">
        <f t="shared" si="357"/>
        <v>84719634.674999997</v>
      </c>
      <c r="BC179" s="2">
        <f t="shared" si="357"/>
        <v>250895239.7895</v>
      </c>
      <c r="BD179" s="2">
        <f t="shared" si="357"/>
        <v>40398245.287500001</v>
      </c>
      <c r="BE179" s="2">
        <f t="shared" si="357"/>
        <v>14452481.43</v>
      </c>
      <c r="BF179" s="2">
        <f t="shared" si="357"/>
        <v>282662838.52149999</v>
      </c>
      <c r="BG179" s="2">
        <f t="shared" si="357"/>
        <v>12272965.565499999</v>
      </c>
      <c r="BH179" s="2">
        <f t="shared" si="357"/>
        <v>7796046.0264999997</v>
      </c>
      <c r="BI179" s="2">
        <f t="shared" si="357"/>
        <v>4731197.7510000002</v>
      </c>
      <c r="BJ179" s="2">
        <f t="shared" si="357"/>
        <v>69973974.23650001</v>
      </c>
      <c r="BK179" s="2">
        <f t="shared" si="357"/>
        <v>393118667.88249999</v>
      </c>
      <c r="BL179" s="2">
        <f t="shared" si="357"/>
        <v>2216243.83</v>
      </c>
      <c r="BM179" s="2">
        <f t="shared" si="357"/>
        <v>5617968.2195000006</v>
      </c>
      <c r="BN179" s="2">
        <f t="shared" si="357"/>
        <v>35745558.997500002</v>
      </c>
      <c r="BO179" s="2">
        <f t="shared" ref="BO179:CT179" si="358">BO162+BO177</f>
        <v>15163790.914999999</v>
      </c>
      <c r="BP179" s="2">
        <f t="shared" si="358"/>
        <v>3397952.4</v>
      </c>
      <c r="BQ179" s="2">
        <f t="shared" si="358"/>
        <v>71186368.495999992</v>
      </c>
      <c r="BR179" s="2">
        <f t="shared" si="358"/>
        <v>53099251.288500004</v>
      </c>
      <c r="BS179" s="2">
        <f t="shared" si="358"/>
        <v>15039024.501500001</v>
      </c>
      <c r="BT179" s="2">
        <f t="shared" si="358"/>
        <v>5848382.7520000003</v>
      </c>
      <c r="BU179" s="2">
        <f t="shared" si="358"/>
        <v>6167804.8365000002</v>
      </c>
      <c r="BV179" s="2">
        <f t="shared" si="358"/>
        <v>15406304.9245</v>
      </c>
      <c r="BW179" s="2">
        <f t="shared" si="358"/>
        <v>24653579.338</v>
      </c>
      <c r="BX179" s="2">
        <f t="shared" si="358"/>
        <v>1781744.71</v>
      </c>
      <c r="BY179" s="2">
        <f t="shared" si="358"/>
        <v>6429493.0899999999</v>
      </c>
      <c r="BZ179" s="2">
        <f t="shared" si="358"/>
        <v>4139198.4134999998</v>
      </c>
      <c r="CA179" s="2">
        <f t="shared" si="358"/>
        <v>3163209.2760000001</v>
      </c>
      <c r="CB179" s="2">
        <f t="shared" si="358"/>
        <v>824125428.74650002</v>
      </c>
      <c r="CC179" s="2">
        <f t="shared" si="358"/>
        <v>3645251.1535</v>
      </c>
      <c r="CD179" s="2">
        <f t="shared" si="358"/>
        <v>2835204.01</v>
      </c>
      <c r="CE179" s="2">
        <f t="shared" si="358"/>
        <v>3222185.2225000001</v>
      </c>
      <c r="CF179" s="2">
        <f t="shared" si="358"/>
        <v>2467533.2999999998</v>
      </c>
      <c r="CG179" s="2">
        <f t="shared" si="358"/>
        <v>3738676.077</v>
      </c>
      <c r="CH179" s="2">
        <f t="shared" si="358"/>
        <v>2284108.554</v>
      </c>
      <c r="CI179" s="2">
        <f t="shared" si="358"/>
        <v>8892753.6539999992</v>
      </c>
      <c r="CJ179" s="2">
        <f t="shared" si="358"/>
        <v>11725516.5615</v>
      </c>
      <c r="CK179" s="2">
        <f t="shared" si="358"/>
        <v>50839189.046999998</v>
      </c>
      <c r="CL179" s="2">
        <f t="shared" si="358"/>
        <v>15658317.144499999</v>
      </c>
      <c r="CM179" s="2">
        <f t="shared" si="358"/>
        <v>9538400.9210000001</v>
      </c>
      <c r="CN179" s="2">
        <f t="shared" si="358"/>
        <v>325774212.60399997</v>
      </c>
      <c r="CO179" s="2">
        <f t="shared" si="358"/>
        <v>159225182.5625</v>
      </c>
      <c r="CP179" s="2">
        <f t="shared" si="358"/>
        <v>12273532.325499998</v>
      </c>
      <c r="CQ179" s="2">
        <f t="shared" si="358"/>
        <v>10427351.989</v>
      </c>
      <c r="CR179" s="2">
        <f t="shared" si="358"/>
        <v>3953168.6</v>
      </c>
      <c r="CS179" s="2">
        <f t="shared" si="358"/>
        <v>4573177.63</v>
      </c>
      <c r="CT179" s="2">
        <f t="shared" si="358"/>
        <v>2611047.9515</v>
      </c>
      <c r="CU179" s="2">
        <f t="shared" ref="CU179:DZ179" si="359">CU162+CU177</f>
        <v>5599387.0345000001</v>
      </c>
      <c r="CV179" s="2">
        <f t="shared" si="359"/>
        <v>1227614.3935</v>
      </c>
      <c r="CW179" s="2">
        <f t="shared" si="359"/>
        <v>3853883.1814999999</v>
      </c>
      <c r="CX179" s="2">
        <f t="shared" si="359"/>
        <v>6307064.4479999999</v>
      </c>
      <c r="CY179" s="2">
        <f t="shared" si="359"/>
        <v>1293992.7920000001</v>
      </c>
      <c r="CZ179" s="2">
        <f t="shared" si="359"/>
        <v>21237397.3145</v>
      </c>
      <c r="DA179" s="2">
        <f t="shared" si="359"/>
        <v>3787868.9130000002</v>
      </c>
      <c r="DB179" s="2">
        <f t="shared" si="359"/>
        <v>4922881.7845000001</v>
      </c>
      <c r="DC179" s="2">
        <f t="shared" si="359"/>
        <v>3700914.3590000002</v>
      </c>
      <c r="DD179" s="2">
        <f t="shared" si="359"/>
        <v>3606759.7689999999</v>
      </c>
      <c r="DE179" s="2">
        <f t="shared" si="359"/>
        <v>4664669.0504999999</v>
      </c>
      <c r="DF179" s="2">
        <f t="shared" si="359"/>
        <v>214607220.37150002</v>
      </c>
      <c r="DG179" s="2">
        <f t="shared" si="359"/>
        <v>2245170.2094999999</v>
      </c>
      <c r="DH179" s="2">
        <f t="shared" si="359"/>
        <v>21129919.309500001</v>
      </c>
      <c r="DI179" s="2">
        <f t="shared" si="359"/>
        <v>27647533.354999997</v>
      </c>
      <c r="DJ179" s="2">
        <f t="shared" si="359"/>
        <v>8361117.5200000005</v>
      </c>
      <c r="DK179" s="2">
        <f t="shared" si="359"/>
        <v>6478268.9845000003</v>
      </c>
      <c r="DL179" s="2">
        <f t="shared" si="359"/>
        <v>67847459.401999995</v>
      </c>
      <c r="DM179" s="2">
        <f t="shared" si="359"/>
        <v>4485116.3815000001</v>
      </c>
      <c r="DN179" s="2">
        <f t="shared" si="359"/>
        <v>16330172.624500001</v>
      </c>
      <c r="DO179" s="2">
        <f t="shared" si="359"/>
        <v>39338943.888499998</v>
      </c>
      <c r="DP179" s="2">
        <f t="shared" si="359"/>
        <v>3903267.1009999998</v>
      </c>
      <c r="DQ179" s="2">
        <f t="shared" si="359"/>
        <v>11482284.852</v>
      </c>
      <c r="DR179" s="2">
        <f t="shared" si="359"/>
        <v>16311885.359999999</v>
      </c>
      <c r="DS179" s="2">
        <f t="shared" si="359"/>
        <v>8410095.3399999999</v>
      </c>
      <c r="DT179" s="2">
        <f t="shared" si="359"/>
        <v>3749928.7064999999</v>
      </c>
      <c r="DU179" s="2">
        <f t="shared" si="359"/>
        <v>5395850.8619999997</v>
      </c>
      <c r="DV179" s="2">
        <f t="shared" si="359"/>
        <v>3874077.6475</v>
      </c>
      <c r="DW179" s="2">
        <f t="shared" si="359"/>
        <v>4786522.3374999994</v>
      </c>
      <c r="DX179" s="2">
        <f t="shared" si="359"/>
        <v>3815527.3004999999</v>
      </c>
      <c r="DY179" s="2">
        <f t="shared" si="359"/>
        <v>5145943.7184999995</v>
      </c>
      <c r="DZ179" s="2">
        <f t="shared" si="359"/>
        <v>9294954.5050000008</v>
      </c>
      <c r="EA179" s="2">
        <f t="shared" ref="EA179:FF179" si="360">EA162+EA177</f>
        <v>7183773.6119999997</v>
      </c>
      <c r="EB179" s="2">
        <f t="shared" si="360"/>
        <v>7192096.0245000003</v>
      </c>
      <c r="EC179" s="2">
        <f t="shared" si="360"/>
        <v>4421929.4214999992</v>
      </c>
      <c r="ED179" s="2">
        <f t="shared" si="360"/>
        <v>23689244.559999999</v>
      </c>
      <c r="EE179" s="2">
        <f t="shared" si="360"/>
        <v>3753665.2550000004</v>
      </c>
      <c r="EF179" s="2">
        <f t="shared" si="360"/>
        <v>16576976.3355</v>
      </c>
      <c r="EG179" s="2">
        <f t="shared" si="360"/>
        <v>4272588.2215</v>
      </c>
      <c r="EH179" s="2">
        <f t="shared" si="360"/>
        <v>4185390.818</v>
      </c>
      <c r="EI179" s="2">
        <f t="shared" si="360"/>
        <v>163687034.40000001</v>
      </c>
      <c r="EJ179" s="2">
        <f t="shared" si="360"/>
        <v>113653398.22999999</v>
      </c>
      <c r="EK179" s="2">
        <f t="shared" si="360"/>
        <v>8598773.1469999999</v>
      </c>
      <c r="EL179" s="2">
        <f t="shared" si="360"/>
        <v>6056194.3025000002</v>
      </c>
      <c r="EM179" s="2">
        <f t="shared" si="360"/>
        <v>5594227.1255000001</v>
      </c>
      <c r="EN179" s="2">
        <f t="shared" si="360"/>
        <v>12177586.8805</v>
      </c>
      <c r="EO179" s="2">
        <f t="shared" si="360"/>
        <v>4799141.8195000002</v>
      </c>
      <c r="EP179" s="2">
        <f t="shared" si="360"/>
        <v>6337242.9914999995</v>
      </c>
      <c r="EQ179" s="2">
        <f t="shared" si="360"/>
        <v>29927546.149999999</v>
      </c>
      <c r="ER179" s="2">
        <f t="shared" si="360"/>
        <v>5220440.7644999996</v>
      </c>
      <c r="ES179" s="2">
        <f t="shared" si="360"/>
        <v>3403118.3939999999</v>
      </c>
      <c r="ET179" s="2">
        <f t="shared" si="360"/>
        <v>4358136.7494999999</v>
      </c>
      <c r="EU179" s="2">
        <f t="shared" si="360"/>
        <v>8201587.5644999994</v>
      </c>
      <c r="EV179" s="2">
        <f t="shared" si="360"/>
        <v>1902380.3930000002</v>
      </c>
      <c r="EW179" s="2">
        <f t="shared" si="360"/>
        <v>13370071.560000001</v>
      </c>
      <c r="EX179" s="2">
        <f t="shared" si="360"/>
        <v>3805304.7845000001</v>
      </c>
      <c r="EY179" s="2">
        <f t="shared" si="360"/>
        <v>8090226.3775000004</v>
      </c>
      <c r="EZ179" s="2">
        <f t="shared" si="360"/>
        <v>2843721.3509999998</v>
      </c>
      <c r="FA179" s="2">
        <f t="shared" si="360"/>
        <v>42820303.765000001</v>
      </c>
      <c r="FB179" s="2">
        <f t="shared" si="360"/>
        <v>4884803.9035</v>
      </c>
      <c r="FC179" s="2">
        <f t="shared" si="360"/>
        <v>21970505.670000002</v>
      </c>
      <c r="FD179" s="2">
        <f t="shared" si="360"/>
        <v>5894100.7965000002</v>
      </c>
      <c r="FE179" s="2">
        <f t="shared" si="360"/>
        <v>1991377.31</v>
      </c>
      <c r="FF179" s="2">
        <f t="shared" si="360"/>
        <v>3722187.2760000001</v>
      </c>
      <c r="FG179" s="2">
        <f t="shared" ref="FG179:FX179" si="361">FG162+FG177</f>
        <v>2767543.75</v>
      </c>
      <c r="FH179" s="2">
        <f t="shared" si="361"/>
        <v>1735535.4975000001</v>
      </c>
      <c r="FI179" s="2">
        <f t="shared" si="361"/>
        <v>21080079.802000001</v>
      </c>
      <c r="FJ179" s="2">
        <f t="shared" si="361"/>
        <v>23028042.299999997</v>
      </c>
      <c r="FK179" s="2">
        <f t="shared" si="361"/>
        <v>30258313.630000003</v>
      </c>
      <c r="FL179" s="2">
        <f t="shared" si="361"/>
        <v>94310893.132499993</v>
      </c>
      <c r="FM179" s="2">
        <f t="shared" si="361"/>
        <v>45024271.3235</v>
      </c>
      <c r="FN179" s="2">
        <f t="shared" si="361"/>
        <v>266411401.65599999</v>
      </c>
      <c r="FO179" s="2">
        <f t="shared" si="361"/>
        <v>13846353.949999999</v>
      </c>
      <c r="FP179" s="2">
        <f t="shared" si="361"/>
        <v>28138920.386999998</v>
      </c>
      <c r="FQ179" s="2">
        <f t="shared" si="361"/>
        <v>12333404.3455</v>
      </c>
      <c r="FR179" s="2">
        <f t="shared" si="361"/>
        <v>3409546.327</v>
      </c>
      <c r="FS179" s="2">
        <f t="shared" si="361"/>
        <v>3425421.11</v>
      </c>
      <c r="FT179" s="2">
        <f t="shared" si="361"/>
        <v>1506104.6105</v>
      </c>
      <c r="FU179" s="2">
        <f t="shared" si="361"/>
        <v>10797281.807499999</v>
      </c>
      <c r="FV179" s="2">
        <f t="shared" si="361"/>
        <v>9323940.4289999995</v>
      </c>
      <c r="FW179" s="2">
        <f t="shared" si="361"/>
        <v>3290841.9</v>
      </c>
      <c r="FX179" s="2">
        <f t="shared" si="361"/>
        <v>1701192.38</v>
      </c>
      <c r="FY179" s="2">
        <f>-(FY162+FY177)</f>
        <v>239586811.95899999</v>
      </c>
      <c r="FZ179" s="2">
        <f>SUM(C179:FY179)</f>
        <v>10036070748.107492</v>
      </c>
      <c r="GA179" s="2"/>
      <c r="GB179" s="2"/>
      <c r="GC179" s="2"/>
      <c r="GD179" s="2"/>
      <c r="GE179" s="2"/>
      <c r="GF179" s="2"/>
      <c r="GG179" s="2"/>
      <c r="GH179" s="2"/>
      <c r="GI179" s="113"/>
      <c r="GJ179" s="113"/>
      <c r="GK179" s="113"/>
      <c r="GL179" s="113"/>
      <c r="GM179" s="113"/>
    </row>
    <row r="180" spans="1:195" x14ac:dyDescent="0.35">
      <c r="A180" s="112" t="s">
        <v>623</v>
      </c>
      <c r="B180" s="113" t="s">
        <v>691</v>
      </c>
      <c r="C180" s="2">
        <f t="shared" ref="C180:AH180" si="362">C164</f>
        <v>33577243.380000003</v>
      </c>
      <c r="D180" s="2">
        <f t="shared" si="362"/>
        <v>117787428.8</v>
      </c>
      <c r="E180" s="2">
        <f t="shared" si="362"/>
        <v>34609092.530000001</v>
      </c>
      <c r="F180" s="2">
        <f t="shared" si="362"/>
        <v>89552335.959999993</v>
      </c>
      <c r="G180" s="2">
        <f t="shared" si="362"/>
        <v>10475818.99</v>
      </c>
      <c r="H180" s="2">
        <f t="shared" si="362"/>
        <v>3998572.46</v>
      </c>
      <c r="I180" s="2">
        <f t="shared" si="362"/>
        <v>32845882.949999999</v>
      </c>
      <c r="J180" s="2">
        <f t="shared" si="362"/>
        <v>5369700.25</v>
      </c>
      <c r="K180" s="2">
        <f t="shared" si="362"/>
        <v>1412707.44</v>
      </c>
      <c r="L180" s="2">
        <f t="shared" si="362"/>
        <v>24954874.760000002</v>
      </c>
      <c r="M180" s="2">
        <f t="shared" si="362"/>
        <v>9276069.5800000001</v>
      </c>
      <c r="N180" s="2">
        <f t="shared" si="362"/>
        <v>185685935.46000001</v>
      </c>
      <c r="O180" s="2">
        <f t="shared" si="362"/>
        <v>72593761.25</v>
      </c>
      <c r="P180" s="2">
        <f t="shared" si="362"/>
        <v>1588256.95</v>
      </c>
      <c r="Q180" s="2">
        <f t="shared" si="362"/>
        <v>171134109.27000001</v>
      </c>
      <c r="R180" s="2">
        <f t="shared" si="362"/>
        <v>2080510.09</v>
      </c>
      <c r="S180" s="2">
        <f t="shared" si="362"/>
        <v>16247638.09</v>
      </c>
      <c r="T180" s="2">
        <f t="shared" si="362"/>
        <v>680032.67</v>
      </c>
      <c r="U180" s="2">
        <f t="shared" si="362"/>
        <v>777590.13</v>
      </c>
      <c r="V180" s="2">
        <f t="shared" si="362"/>
        <v>1008815.56</v>
      </c>
      <c r="W180" s="2">
        <f t="shared" si="362"/>
        <v>192272.2</v>
      </c>
      <c r="X180" s="2">
        <f t="shared" si="362"/>
        <v>302532.28000000003</v>
      </c>
      <c r="Y180" s="2">
        <f t="shared" si="362"/>
        <v>1890969.77</v>
      </c>
      <c r="Z180" s="2">
        <f t="shared" si="362"/>
        <v>666922.79</v>
      </c>
      <c r="AA180" s="2">
        <f t="shared" si="362"/>
        <v>144215553.08000001</v>
      </c>
      <c r="AB180" s="2">
        <f t="shared" si="362"/>
        <v>271208587.55000001</v>
      </c>
      <c r="AC180" s="2">
        <f t="shared" si="362"/>
        <v>9670432</v>
      </c>
      <c r="AD180" s="2">
        <f t="shared" si="362"/>
        <v>10263843.880000001</v>
      </c>
      <c r="AE180" s="2">
        <f t="shared" si="362"/>
        <v>604688.74</v>
      </c>
      <c r="AF180" s="2">
        <f t="shared" si="362"/>
        <v>1033061.75</v>
      </c>
      <c r="AG180" s="2">
        <f t="shared" si="362"/>
        <v>4734782.93</v>
      </c>
      <c r="AH180" s="2">
        <f t="shared" si="362"/>
        <v>1045984.31</v>
      </c>
      <c r="AI180" s="2">
        <f t="shared" ref="AI180:BN180" si="363">AI164</f>
        <v>330500.75</v>
      </c>
      <c r="AJ180" s="2">
        <f t="shared" si="363"/>
        <v>979442.45</v>
      </c>
      <c r="AK180" s="2">
        <f t="shared" si="363"/>
        <v>1514364.5</v>
      </c>
      <c r="AL180" s="2">
        <f t="shared" si="363"/>
        <v>2595295.0099999998</v>
      </c>
      <c r="AM180" s="2">
        <f t="shared" si="363"/>
        <v>1394238.72</v>
      </c>
      <c r="AN180" s="2">
        <f t="shared" si="363"/>
        <v>4338745.0599999996</v>
      </c>
      <c r="AO180" s="2">
        <f t="shared" si="363"/>
        <v>15837800.24</v>
      </c>
      <c r="AP180" s="2">
        <f t="shared" si="363"/>
        <v>742016456.49000001</v>
      </c>
      <c r="AQ180" s="2">
        <f t="shared" si="363"/>
        <v>1732032.92</v>
      </c>
      <c r="AR180" s="2">
        <f t="shared" si="363"/>
        <v>311877355.69</v>
      </c>
      <c r="AS180" s="2">
        <f t="shared" si="363"/>
        <v>62611819.140000001</v>
      </c>
      <c r="AT180" s="2">
        <f t="shared" si="363"/>
        <v>12409041.130000001</v>
      </c>
      <c r="AU180" s="2">
        <f t="shared" si="363"/>
        <v>1937249.93</v>
      </c>
      <c r="AV180" s="2">
        <f t="shared" si="363"/>
        <v>1349588.58</v>
      </c>
      <c r="AW180" s="2">
        <f t="shared" si="363"/>
        <v>1057514.83</v>
      </c>
      <c r="AX180" s="2">
        <f t="shared" si="363"/>
        <v>719065.36</v>
      </c>
      <c r="AY180" s="2">
        <f t="shared" si="363"/>
        <v>1768111.62</v>
      </c>
      <c r="AZ180" s="2">
        <f t="shared" si="363"/>
        <v>17337725.079999998</v>
      </c>
      <c r="BA180" s="2">
        <f t="shared" si="363"/>
        <v>25970819.239999998</v>
      </c>
      <c r="BB180" s="2">
        <f t="shared" si="363"/>
        <v>6912041.7000000002</v>
      </c>
      <c r="BC180" s="2">
        <f t="shared" si="363"/>
        <v>95201124.590000004</v>
      </c>
      <c r="BD180" s="2">
        <f t="shared" si="363"/>
        <v>16130942.439999999</v>
      </c>
      <c r="BE180" s="2">
        <f t="shared" si="363"/>
        <v>5689440.1600000001</v>
      </c>
      <c r="BF180" s="2">
        <f t="shared" si="363"/>
        <v>83804698.799999997</v>
      </c>
      <c r="BG180" s="2">
        <f t="shared" si="363"/>
        <v>1985652.04</v>
      </c>
      <c r="BH180" s="2">
        <f t="shared" si="363"/>
        <v>2259579.2000000002</v>
      </c>
      <c r="BI180" s="2">
        <f t="shared" si="363"/>
        <v>771554.62</v>
      </c>
      <c r="BJ180" s="2">
        <f t="shared" si="363"/>
        <v>27941855.199999999</v>
      </c>
      <c r="BK180" s="2">
        <f t="shared" si="363"/>
        <v>52789523.340000004</v>
      </c>
      <c r="BL180" s="2">
        <f t="shared" si="363"/>
        <v>243951.21</v>
      </c>
      <c r="BM180" s="2">
        <f t="shared" si="363"/>
        <v>1243735.1100000001</v>
      </c>
      <c r="BN180" s="2">
        <f t="shared" si="363"/>
        <v>11082040.890000001</v>
      </c>
      <c r="BO180" s="2">
        <f t="shared" ref="BO180:CT180" si="364">BO164</f>
        <v>4447847.04</v>
      </c>
      <c r="BP180" s="2">
        <f t="shared" si="364"/>
        <v>2821545.07</v>
      </c>
      <c r="BQ180" s="2">
        <f t="shared" si="364"/>
        <v>57040887.539999999</v>
      </c>
      <c r="BR180" s="2">
        <f t="shared" si="364"/>
        <v>8744928.4399999995</v>
      </c>
      <c r="BS180" s="2">
        <f t="shared" si="364"/>
        <v>2815547</v>
      </c>
      <c r="BT180" s="2">
        <f t="shared" si="364"/>
        <v>3137615.12</v>
      </c>
      <c r="BU180" s="2">
        <f t="shared" si="364"/>
        <v>2478519.9300000002</v>
      </c>
      <c r="BV180" s="2">
        <f t="shared" si="364"/>
        <v>14630191.25</v>
      </c>
      <c r="BW180" s="2">
        <f t="shared" si="364"/>
        <v>19409588.57</v>
      </c>
      <c r="BX180" s="2">
        <f t="shared" si="364"/>
        <v>1236730.72</v>
      </c>
      <c r="BY180" s="2">
        <f t="shared" si="364"/>
        <v>3616060.68</v>
      </c>
      <c r="BZ180" s="2">
        <f t="shared" si="364"/>
        <v>1175134.96</v>
      </c>
      <c r="CA180" s="2">
        <f t="shared" si="364"/>
        <v>2617736.09</v>
      </c>
      <c r="CB180" s="2">
        <f t="shared" si="364"/>
        <v>416638613.31999999</v>
      </c>
      <c r="CC180" s="2">
        <f t="shared" si="364"/>
        <v>566299.4</v>
      </c>
      <c r="CD180" s="2">
        <f t="shared" si="364"/>
        <v>483279.27</v>
      </c>
      <c r="CE180" s="2">
        <f t="shared" si="364"/>
        <v>1290584.8899999999</v>
      </c>
      <c r="CF180" s="2">
        <f t="shared" si="364"/>
        <v>870142.04</v>
      </c>
      <c r="CG180" s="2">
        <f t="shared" si="364"/>
        <v>772601.8</v>
      </c>
      <c r="CH180" s="2">
        <f t="shared" si="364"/>
        <v>521640.66</v>
      </c>
      <c r="CI180" s="2">
        <f t="shared" si="364"/>
        <v>3481702.32</v>
      </c>
      <c r="CJ180" s="2">
        <f t="shared" si="364"/>
        <v>10497211.67</v>
      </c>
      <c r="CK180" s="2">
        <f t="shared" si="364"/>
        <v>21248958.359999999</v>
      </c>
      <c r="CL180" s="2">
        <f t="shared" si="364"/>
        <v>3452834.82</v>
      </c>
      <c r="CM180" s="2">
        <f t="shared" si="364"/>
        <v>1769885.21</v>
      </c>
      <c r="CN180" s="2">
        <f t="shared" si="364"/>
        <v>147207651.5</v>
      </c>
      <c r="CO180" s="2">
        <f t="shared" si="364"/>
        <v>92221296.480000004</v>
      </c>
      <c r="CP180" s="2">
        <f t="shared" si="364"/>
        <v>11502504.550000001</v>
      </c>
      <c r="CQ180" s="2">
        <f t="shared" si="364"/>
        <v>2874655.31</v>
      </c>
      <c r="CR180" s="2">
        <f t="shared" si="364"/>
        <v>346603.92</v>
      </c>
      <c r="CS180" s="2">
        <f t="shared" si="364"/>
        <v>1574481.3</v>
      </c>
      <c r="CT180" s="2">
        <f t="shared" si="364"/>
        <v>640595.26</v>
      </c>
      <c r="CU180" s="2">
        <f t="shared" ref="CU180:DZ180" si="365">CU164</f>
        <v>488135.92</v>
      </c>
      <c r="CV180" s="2">
        <f t="shared" si="365"/>
        <v>434541.68</v>
      </c>
      <c r="CW180" s="2">
        <f t="shared" si="365"/>
        <v>1165895.18</v>
      </c>
      <c r="CX180" s="2">
        <f t="shared" si="365"/>
        <v>2424579.8199999998</v>
      </c>
      <c r="CY180" s="2">
        <f t="shared" si="365"/>
        <v>189218.58</v>
      </c>
      <c r="CZ180" s="2">
        <f t="shared" si="365"/>
        <v>7372069.5800000001</v>
      </c>
      <c r="DA180" s="2">
        <f t="shared" si="365"/>
        <v>1355180.65</v>
      </c>
      <c r="DB180" s="2">
        <f t="shared" si="365"/>
        <v>1342257.53</v>
      </c>
      <c r="DC180" s="2">
        <f t="shared" si="365"/>
        <v>1268221.76</v>
      </c>
      <c r="DD180" s="2">
        <f t="shared" si="365"/>
        <v>844241.19</v>
      </c>
      <c r="DE180" s="2">
        <f t="shared" si="365"/>
        <v>1922411.37</v>
      </c>
      <c r="DF180" s="2">
        <f t="shared" si="365"/>
        <v>84416144.030000001</v>
      </c>
      <c r="DG180" s="2">
        <f t="shared" si="365"/>
        <v>1634265.84</v>
      </c>
      <c r="DH180" s="2">
        <f t="shared" si="365"/>
        <v>10342493.49</v>
      </c>
      <c r="DI180" s="2">
        <f t="shared" si="365"/>
        <v>13355468.51</v>
      </c>
      <c r="DJ180" s="2">
        <f t="shared" si="365"/>
        <v>1953362.57</v>
      </c>
      <c r="DK180" s="2">
        <f t="shared" si="365"/>
        <v>1399816.34</v>
      </c>
      <c r="DL180" s="2">
        <f t="shared" si="365"/>
        <v>25970127.100000001</v>
      </c>
      <c r="DM180" s="2">
        <f t="shared" si="365"/>
        <v>752148.07</v>
      </c>
      <c r="DN180" s="2">
        <f t="shared" si="365"/>
        <v>7600080.4699999997</v>
      </c>
      <c r="DO180" s="2">
        <f t="shared" si="365"/>
        <v>10668740.42</v>
      </c>
      <c r="DP180" s="2">
        <f t="shared" si="365"/>
        <v>983922.03</v>
      </c>
      <c r="DQ180" s="2">
        <f t="shared" si="365"/>
        <v>9645874.9100000001</v>
      </c>
      <c r="DR180" s="2">
        <f t="shared" si="365"/>
        <v>2673753.23</v>
      </c>
      <c r="DS180" s="2">
        <f t="shared" si="365"/>
        <v>1259296.8400000001</v>
      </c>
      <c r="DT180" s="2">
        <f t="shared" si="365"/>
        <v>338951.41</v>
      </c>
      <c r="DU180" s="2">
        <f t="shared" si="365"/>
        <v>865981.64</v>
      </c>
      <c r="DV180" s="2">
        <f t="shared" si="365"/>
        <v>274476.63</v>
      </c>
      <c r="DW180" s="2">
        <f t="shared" si="365"/>
        <v>588987.84</v>
      </c>
      <c r="DX180" s="2">
        <f t="shared" si="365"/>
        <v>2731791.86</v>
      </c>
      <c r="DY180" s="2">
        <f t="shared" si="365"/>
        <v>3938915.69</v>
      </c>
      <c r="DZ180" s="2">
        <f t="shared" si="365"/>
        <v>5963994.6600000001</v>
      </c>
      <c r="EA180" s="2">
        <f t="shared" ref="EA180:FF180" si="366">EA164</f>
        <v>6767044.4100000001</v>
      </c>
      <c r="EB180" s="2">
        <f t="shared" si="366"/>
        <v>2348640.4900000002</v>
      </c>
      <c r="EC180" s="2">
        <f t="shared" si="366"/>
        <v>1040020.86</v>
      </c>
      <c r="ED180" s="2">
        <f t="shared" si="366"/>
        <v>22975691.149999999</v>
      </c>
      <c r="EE180" s="2">
        <f t="shared" si="366"/>
        <v>510968.07</v>
      </c>
      <c r="EF180" s="2">
        <f t="shared" si="366"/>
        <v>2622923.2599999998</v>
      </c>
      <c r="EG180" s="2">
        <f t="shared" si="366"/>
        <v>844767.48</v>
      </c>
      <c r="EH180" s="2">
        <f t="shared" si="366"/>
        <v>406658.66</v>
      </c>
      <c r="EI180" s="2">
        <f t="shared" si="366"/>
        <v>39946316.340000004</v>
      </c>
      <c r="EJ180" s="2">
        <f t="shared" si="366"/>
        <v>31180728.02</v>
      </c>
      <c r="EK180" s="2">
        <f t="shared" si="366"/>
        <v>2804928.78</v>
      </c>
      <c r="EL180" s="2">
        <f t="shared" si="366"/>
        <v>1624026.38</v>
      </c>
      <c r="EM180" s="2">
        <f t="shared" si="366"/>
        <v>2895360.55</v>
      </c>
      <c r="EN180" s="2">
        <f t="shared" si="366"/>
        <v>2363854.16</v>
      </c>
      <c r="EO180" s="2">
        <f t="shared" si="366"/>
        <v>1263067.77</v>
      </c>
      <c r="EP180" s="2">
        <f t="shared" si="366"/>
        <v>4418734.6100000003</v>
      </c>
      <c r="EQ180" s="2">
        <f t="shared" si="366"/>
        <v>10812027.029999999</v>
      </c>
      <c r="ER180" s="2">
        <f t="shared" si="366"/>
        <v>3521620.56</v>
      </c>
      <c r="ES180" s="2">
        <f t="shared" si="366"/>
        <v>990536.63</v>
      </c>
      <c r="ET180" s="2">
        <f t="shared" si="366"/>
        <v>1344826.03</v>
      </c>
      <c r="EU180" s="2">
        <f t="shared" si="366"/>
        <v>1262470.6599999999</v>
      </c>
      <c r="EV180" s="2">
        <f t="shared" si="366"/>
        <v>1169680.98</v>
      </c>
      <c r="EW180" s="2">
        <f t="shared" si="366"/>
        <v>10348237.560000001</v>
      </c>
      <c r="EX180" s="2">
        <f t="shared" si="366"/>
        <v>532881.63</v>
      </c>
      <c r="EY180" s="2">
        <f t="shared" si="366"/>
        <v>1091770.17</v>
      </c>
      <c r="EZ180" s="2">
        <f t="shared" si="366"/>
        <v>872496.27</v>
      </c>
      <c r="FA180" s="2">
        <f t="shared" si="366"/>
        <v>40047070.049999997</v>
      </c>
      <c r="FB180" s="2">
        <f t="shared" si="366"/>
        <v>3932608.61</v>
      </c>
      <c r="FC180" s="2">
        <f t="shared" si="366"/>
        <v>12553968.560000001</v>
      </c>
      <c r="FD180" s="2">
        <f t="shared" si="366"/>
        <v>1491995.87</v>
      </c>
      <c r="FE180" s="2">
        <f t="shared" si="366"/>
        <v>600121.77</v>
      </c>
      <c r="FF180" s="2">
        <f t="shared" si="366"/>
        <v>650288.61</v>
      </c>
      <c r="FG180" s="2">
        <f t="shared" ref="FG180:FX180" si="367">FG164</f>
        <v>922833.97</v>
      </c>
      <c r="FH180" s="2">
        <f t="shared" si="367"/>
        <v>927049.81</v>
      </c>
      <c r="FI180" s="2">
        <f t="shared" si="367"/>
        <v>12998399.960000001</v>
      </c>
      <c r="FJ180" s="2">
        <f t="shared" si="367"/>
        <v>17909216.940000001</v>
      </c>
      <c r="FK180" s="2">
        <f t="shared" si="367"/>
        <v>23974924.719999999</v>
      </c>
      <c r="FL180" s="2">
        <f t="shared" si="367"/>
        <v>50925923.810000002</v>
      </c>
      <c r="FM180" s="2">
        <f t="shared" si="367"/>
        <v>30736478.370000001</v>
      </c>
      <c r="FN180" s="2">
        <f t="shared" si="367"/>
        <v>64872439.649999999</v>
      </c>
      <c r="FO180" s="2">
        <f t="shared" si="367"/>
        <v>13016671.140000001</v>
      </c>
      <c r="FP180" s="2">
        <f t="shared" si="367"/>
        <v>12907696.43</v>
      </c>
      <c r="FQ180" s="2">
        <f t="shared" si="367"/>
        <v>11916852.42</v>
      </c>
      <c r="FR180" s="2">
        <f t="shared" si="367"/>
        <v>3130149.89</v>
      </c>
      <c r="FS180" s="2">
        <f t="shared" si="367"/>
        <v>2607869.35</v>
      </c>
      <c r="FT180" s="2">
        <f t="shared" si="367"/>
        <v>1409384.44</v>
      </c>
      <c r="FU180" s="2">
        <f t="shared" si="367"/>
        <v>3611248.01</v>
      </c>
      <c r="FV180" s="2">
        <f t="shared" si="367"/>
        <v>2647491.92</v>
      </c>
      <c r="FW180" s="2">
        <f t="shared" si="367"/>
        <v>457482.45</v>
      </c>
      <c r="FX180" s="2">
        <f t="shared" si="367"/>
        <v>400056.72</v>
      </c>
      <c r="FY180" s="2">
        <v>0</v>
      </c>
      <c r="FZ180" s="2">
        <f>SUM(C180:FY180)</f>
        <v>4294227037.2000022</v>
      </c>
      <c r="GA180" s="2"/>
      <c r="GB180" s="2"/>
      <c r="GC180" s="2"/>
      <c r="GD180" s="2"/>
      <c r="GE180" s="2"/>
      <c r="GF180" s="2"/>
      <c r="GG180" s="2"/>
      <c r="GH180" s="2"/>
      <c r="GI180" s="113"/>
      <c r="GJ180" s="113"/>
      <c r="GK180" s="113"/>
      <c r="GL180" s="113"/>
      <c r="GM180" s="113"/>
    </row>
    <row r="181" spans="1:195" x14ac:dyDescent="0.35">
      <c r="A181" s="112" t="s">
        <v>624</v>
      </c>
      <c r="B181" s="113" t="s">
        <v>692</v>
      </c>
      <c r="C181" s="2">
        <f t="shared" ref="C181:AH181" si="368">C165</f>
        <v>2560686.85</v>
      </c>
      <c r="D181" s="2">
        <f t="shared" si="368"/>
        <v>5893861.0700000003</v>
      </c>
      <c r="E181" s="2">
        <f t="shared" si="368"/>
        <v>1533589.31</v>
      </c>
      <c r="F181" s="2">
        <f t="shared" si="368"/>
        <v>8621939.0800000001</v>
      </c>
      <c r="G181" s="2">
        <f t="shared" si="368"/>
        <v>607002.37</v>
      </c>
      <c r="H181" s="2">
        <f t="shared" si="368"/>
        <v>55490.34</v>
      </c>
      <c r="I181" s="2">
        <f t="shared" si="368"/>
        <v>1650259.9</v>
      </c>
      <c r="J181" s="2">
        <f t="shared" si="368"/>
        <v>547848.93999999994</v>
      </c>
      <c r="K181" s="2">
        <f t="shared" si="368"/>
        <v>149089.71</v>
      </c>
      <c r="L181" s="2">
        <f t="shared" si="368"/>
        <v>1508705.62</v>
      </c>
      <c r="M181" s="2">
        <f t="shared" si="368"/>
        <v>497059.11</v>
      </c>
      <c r="N181" s="2">
        <f t="shared" si="368"/>
        <v>13016108.810000001</v>
      </c>
      <c r="O181" s="2">
        <f t="shared" si="368"/>
        <v>5532329.25</v>
      </c>
      <c r="P181" s="2">
        <f t="shared" si="368"/>
        <v>88257.72</v>
      </c>
      <c r="Q181" s="2">
        <f t="shared" si="368"/>
        <v>9691721</v>
      </c>
      <c r="R181" s="2">
        <f t="shared" si="368"/>
        <v>107971.01</v>
      </c>
      <c r="S181" s="2">
        <f t="shared" si="368"/>
        <v>1090460.56</v>
      </c>
      <c r="T181" s="2">
        <f t="shared" si="368"/>
        <v>8030.7</v>
      </c>
      <c r="U181" s="2">
        <f t="shared" si="368"/>
        <v>72131.58</v>
      </c>
      <c r="V181" s="2">
        <f t="shared" si="368"/>
        <v>88788.87</v>
      </c>
      <c r="W181" s="2">
        <f t="shared" si="368"/>
        <v>18955.97</v>
      </c>
      <c r="X181" s="2">
        <f t="shared" si="368"/>
        <v>26336.28</v>
      </c>
      <c r="Y181" s="2">
        <f t="shared" si="368"/>
        <v>141119.24</v>
      </c>
      <c r="Z181" s="2">
        <f t="shared" si="368"/>
        <v>64405.89</v>
      </c>
      <c r="AA181" s="2">
        <f t="shared" si="368"/>
        <v>7031649.9000000004</v>
      </c>
      <c r="AB181" s="2">
        <f t="shared" si="368"/>
        <v>13084314.060000001</v>
      </c>
      <c r="AC181" s="2">
        <f t="shared" si="368"/>
        <v>755081.04</v>
      </c>
      <c r="AD181" s="2">
        <f t="shared" si="368"/>
        <v>788299.15</v>
      </c>
      <c r="AE181" s="2">
        <f t="shared" si="368"/>
        <v>62608.6</v>
      </c>
      <c r="AF181" s="2">
        <f t="shared" si="368"/>
        <v>99519.48</v>
      </c>
      <c r="AG181" s="2">
        <f t="shared" si="368"/>
        <v>342263</v>
      </c>
      <c r="AH181" s="2">
        <f t="shared" si="368"/>
        <v>167760.49</v>
      </c>
      <c r="AI181" s="2">
        <f t="shared" ref="AI181:BN181" si="369">AI165</f>
        <v>57733.29</v>
      </c>
      <c r="AJ181" s="2">
        <f t="shared" si="369"/>
        <v>143887.04000000001</v>
      </c>
      <c r="AK181" s="2">
        <f t="shared" si="369"/>
        <v>51657.68</v>
      </c>
      <c r="AL181" s="2">
        <f t="shared" si="369"/>
        <v>140572.76</v>
      </c>
      <c r="AM181" s="2">
        <f t="shared" si="369"/>
        <v>112017.04</v>
      </c>
      <c r="AN181" s="2">
        <f t="shared" si="369"/>
        <v>534213.55000000005</v>
      </c>
      <c r="AO181" s="2">
        <f t="shared" si="369"/>
        <v>1789029.78</v>
      </c>
      <c r="AP181" s="2">
        <f t="shared" si="369"/>
        <v>37511674.450000003</v>
      </c>
      <c r="AQ181" s="2">
        <f t="shared" si="369"/>
        <v>117578.77</v>
      </c>
      <c r="AR181" s="2">
        <f t="shared" si="369"/>
        <v>20939020.390000001</v>
      </c>
      <c r="AS181" s="2">
        <f t="shared" si="369"/>
        <v>3102494.63</v>
      </c>
      <c r="AT181" s="2">
        <f t="shared" si="369"/>
        <v>1165025.0900000001</v>
      </c>
      <c r="AU181" s="2">
        <f t="shared" si="369"/>
        <v>199381.71</v>
      </c>
      <c r="AV181" s="2">
        <f t="shared" si="369"/>
        <v>170342.12</v>
      </c>
      <c r="AW181" s="2">
        <f t="shared" si="369"/>
        <v>116296.69</v>
      </c>
      <c r="AX181" s="2">
        <f t="shared" si="369"/>
        <v>84285.96</v>
      </c>
      <c r="AY181" s="2">
        <f t="shared" si="369"/>
        <v>137273.78</v>
      </c>
      <c r="AZ181" s="2">
        <f t="shared" si="369"/>
        <v>1582169.7</v>
      </c>
      <c r="BA181" s="2">
        <f t="shared" si="369"/>
        <v>2390410.06</v>
      </c>
      <c r="BB181" s="2">
        <f t="shared" si="369"/>
        <v>507446.07</v>
      </c>
      <c r="BC181" s="2">
        <f t="shared" si="369"/>
        <v>8608146.8300000001</v>
      </c>
      <c r="BD181" s="2">
        <f t="shared" si="369"/>
        <v>1380661.41</v>
      </c>
      <c r="BE181" s="2">
        <f t="shared" si="369"/>
        <v>465282.08</v>
      </c>
      <c r="BF181" s="2">
        <f t="shared" si="369"/>
        <v>7512114.3899999997</v>
      </c>
      <c r="BG181" s="2">
        <f t="shared" si="369"/>
        <v>128664.05</v>
      </c>
      <c r="BH181" s="2">
        <f t="shared" si="369"/>
        <v>189864.58</v>
      </c>
      <c r="BI181" s="2">
        <f t="shared" si="369"/>
        <v>72393.7</v>
      </c>
      <c r="BJ181" s="2">
        <f t="shared" si="369"/>
        <v>1999682.04</v>
      </c>
      <c r="BK181" s="2">
        <f t="shared" si="369"/>
        <v>3680646.98</v>
      </c>
      <c r="BL181" s="2">
        <f t="shared" si="369"/>
        <v>17783.759999999998</v>
      </c>
      <c r="BM181" s="2">
        <f t="shared" si="369"/>
        <v>98110.03</v>
      </c>
      <c r="BN181" s="2">
        <f t="shared" si="369"/>
        <v>1169134.1200000001</v>
      </c>
      <c r="BO181" s="2">
        <f t="shared" ref="BO181:CT181" si="370">BO165</f>
        <v>384843.3</v>
      </c>
      <c r="BP181" s="2">
        <f t="shared" si="370"/>
        <v>238915.94</v>
      </c>
      <c r="BQ181" s="2">
        <f t="shared" si="370"/>
        <v>2221039.2200000002</v>
      </c>
      <c r="BR181" s="2">
        <f t="shared" si="370"/>
        <v>599679.81000000006</v>
      </c>
      <c r="BS181" s="2">
        <f t="shared" si="370"/>
        <v>319211.21999999997</v>
      </c>
      <c r="BT181" s="2">
        <f t="shared" si="370"/>
        <v>165924.15</v>
      </c>
      <c r="BU181" s="2">
        <f t="shared" si="370"/>
        <v>96214.02</v>
      </c>
      <c r="BV181" s="2">
        <f t="shared" si="370"/>
        <v>775400.17</v>
      </c>
      <c r="BW181" s="2">
        <f t="shared" si="370"/>
        <v>881978.83</v>
      </c>
      <c r="BX181" s="2">
        <f t="shared" si="370"/>
        <v>94147.65</v>
      </c>
      <c r="BY181" s="2">
        <f t="shared" si="370"/>
        <v>328469.07</v>
      </c>
      <c r="BZ181" s="2">
        <f t="shared" si="370"/>
        <v>94435.42</v>
      </c>
      <c r="CA181" s="2">
        <f t="shared" si="370"/>
        <v>369516.28</v>
      </c>
      <c r="CB181" s="2">
        <f t="shared" si="370"/>
        <v>25092860.210000001</v>
      </c>
      <c r="CC181" s="2">
        <f t="shared" si="370"/>
        <v>6719.14</v>
      </c>
      <c r="CD181" s="2">
        <f t="shared" si="370"/>
        <v>92314.27</v>
      </c>
      <c r="CE181" s="2">
        <f t="shared" si="370"/>
        <v>121704.85</v>
      </c>
      <c r="CF181" s="2">
        <f t="shared" si="370"/>
        <v>86249.11</v>
      </c>
      <c r="CG181" s="2">
        <f t="shared" si="370"/>
        <v>62583.839999999997</v>
      </c>
      <c r="CH181" s="2">
        <f t="shared" si="370"/>
        <v>31013.25</v>
      </c>
      <c r="CI181" s="2">
        <f t="shared" si="370"/>
        <v>258674.55</v>
      </c>
      <c r="CJ181" s="2">
        <f t="shared" si="370"/>
        <v>426066.47</v>
      </c>
      <c r="CK181" s="2">
        <f t="shared" si="370"/>
        <v>1750071.31</v>
      </c>
      <c r="CL181" s="2">
        <f t="shared" si="370"/>
        <v>245364.2</v>
      </c>
      <c r="CM181" s="2">
        <f t="shared" si="370"/>
        <v>191892.09</v>
      </c>
      <c r="CN181" s="2">
        <f t="shared" si="370"/>
        <v>8815625.7400000002</v>
      </c>
      <c r="CO181" s="2">
        <f t="shared" si="370"/>
        <v>5549747.4500000002</v>
      </c>
      <c r="CP181" s="2">
        <f t="shared" si="370"/>
        <v>770993.74</v>
      </c>
      <c r="CQ181" s="2">
        <f t="shared" si="370"/>
        <v>416736.65</v>
      </c>
      <c r="CR181" s="2">
        <f t="shared" si="370"/>
        <v>78141.490000000005</v>
      </c>
      <c r="CS181" s="2">
        <f t="shared" si="370"/>
        <v>240994.83</v>
      </c>
      <c r="CT181" s="2">
        <f t="shared" si="370"/>
        <v>91274.86</v>
      </c>
      <c r="CU181" s="2">
        <f t="shared" ref="CU181:DZ181" si="371">CU165</f>
        <v>53855.1</v>
      </c>
      <c r="CV181" s="2">
        <f t="shared" si="371"/>
        <v>41708.230000000003</v>
      </c>
      <c r="CW181" s="2">
        <f t="shared" si="371"/>
        <v>176440.45</v>
      </c>
      <c r="CX181" s="2">
        <f t="shared" si="371"/>
        <v>236614.89</v>
      </c>
      <c r="CY181" s="2">
        <f t="shared" si="371"/>
        <v>20968.009999999998</v>
      </c>
      <c r="CZ181" s="2">
        <f t="shared" si="371"/>
        <v>758934.99</v>
      </c>
      <c r="DA181" s="2">
        <f t="shared" si="371"/>
        <v>161197.35</v>
      </c>
      <c r="DB181" s="2">
        <f t="shared" si="371"/>
        <v>124091.36</v>
      </c>
      <c r="DC181" s="2">
        <f t="shared" si="371"/>
        <v>157117.60999999999</v>
      </c>
      <c r="DD181" s="2">
        <f t="shared" si="371"/>
        <v>87319.42</v>
      </c>
      <c r="DE181" s="2">
        <f t="shared" si="371"/>
        <v>230376.64</v>
      </c>
      <c r="DF181" s="2">
        <f t="shared" si="371"/>
        <v>7931372.8899999997</v>
      </c>
      <c r="DG181" s="2">
        <f t="shared" si="371"/>
        <v>142288.07</v>
      </c>
      <c r="DH181" s="2">
        <f t="shared" si="371"/>
        <v>973344.63</v>
      </c>
      <c r="DI181" s="2">
        <f t="shared" si="371"/>
        <v>1314255.48</v>
      </c>
      <c r="DJ181" s="2">
        <f t="shared" si="371"/>
        <v>163354.1</v>
      </c>
      <c r="DK181" s="2">
        <f t="shared" si="371"/>
        <v>90233.65</v>
      </c>
      <c r="DL181" s="2">
        <f t="shared" si="371"/>
        <v>2704099.51</v>
      </c>
      <c r="DM181" s="2">
        <f t="shared" si="371"/>
        <v>80754.929999999993</v>
      </c>
      <c r="DN181" s="2">
        <f t="shared" si="371"/>
        <v>617000.51</v>
      </c>
      <c r="DO181" s="2">
        <f t="shared" si="371"/>
        <v>788407.76</v>
      </c>
      <c r="DP181" s="2">
        <f t="shared" si="371"/>
        <v>62459.3</v>
      </c>
      <c r="DQ181" s="2">
        <f t="shared" si="371"/>
        <v>497654.79</v>
      </c>
      <c r="DR181" s="2">
        <f t="shared" si="371"/>
        <v>371954.19</v>
      </c>
      <c r="DS181" s="2">
        <f t="shared" si="371"/>
        <v>221168.19</v>
      </c>
      <c r="DT181" s="2">
        <f t="shared" si="371"/>
        <v>56709.85</v>
      </c>
      <c r="DU181" s="2">
        <f t="shared" si="371"/>
        <v>128077.61</v>
      </c>
      <c r="DV181" s="2">
        <f t="shared" si="371"/>
        <v>51103.51</v>
      </c>
      <c r="DW181" s="2">
        <f t="shared" si="371"/>
        <v>114371.26</v>
      </c>
      <c r="DX181" s="2">
        <f t="shared" si="371"/>
        <v>148269.19</v>
      </c>
      <c r="DY181" s="2">
        <f t="shared" si="371"/>
        <v>246747.81</v>
      </c>
      <c r="DZ181" s="2">
        <f t="shared" si="371"/>
        <v>425356.04</v>
      </c>
      <c r="EA181" s="2">
        <f t="shared" ref="EA181:FF181" si="372">EA165</f>
        <v>700118.12</v>
      </c>
      <c r="EB181" s="2">
        <f t="shared" si="372"/>
        <v>256195.04</v>
      </c>
      <c r="EC181" s="2">
        <f t="shared" si="372"/>
        <v>113432.63</v>
      </c>
      <c r="ED181" s="2">
        <f t="shared" si="372"/>
        <v>711930.54</v>
      </c>
      <c r="EE181" s="2">
        <f t="shared" si="372"/>
        <v>67348.02</v>
      </c>
      <c r="EF181" s="2">
        <f t="shared" si="372"/>
        <v>336479.58</v>
      </c>
      <c r="EG181" s="2">
        <f t="shared" si="372"/>
        <v>116568.87</v>
      </c>
      <c r="EH181" s="2">
        <f t="shared" si="372"/>
        <v>52622.38</v>
      </c>
      <c r="EI181" s="2">
        <f t="shared" si="372"/>
        <v>3203402.36</v>
      </c>
      <c r="EJ181" s="2">
        <f t="shared" si="372"/>
        <v>2293388.59</v>
      </c>
      <c r="EK181" s="2">
        <f t="shared" si="372"/>
        <v>133472.82999999999</v>
      </c>
      <c r="EL181" s="2">
        <f t="shared" si="372"/>
        <v>87668.64</v>
      </c>
      <c r="EM181" s="2">
        <f t="shared" si="372"/>
        <v>287432.94</v>
      </c>
      <c r="EN181" s="2">
        <f t="shared" si="372"/>
        <v>276609.03000000003</v>
      </c>
      <c r="EO181" s="2">
        <f t="shared" si="372"/>
        <v>115921.81</v>
      </c>
      <c r="EP181" s="2">
        <f t="shared" si="372"/>
        <v>211442.66</v>
      </c>
      <c r="EQ181" s="2">
        <f t="shared" si="372"/>
        <v>943823.96</v>
      </c>
      <c r="ER181" s="2">
        <f t="shared" si="372"/>
        <v>210772.92</v>
      </c>
      <c r="ES181" s="2">
        <f t="shared" si="372"/>
        <v>234274.46</v>
      </c>
      <c r="ET181" s="2">
        <f t="shared" si="372"/>
        <v>130038.67</v>
      </c>
      <c r="EU181" s="2">
        <f t="shared" si="372"/>
        <v>176769.81</v>
      </c>
      <c r="EV181" s="2">
        <f t="shared" si="372"/>
        <v>75842.8</v>
      </c>
      <c r="EW181" s="2">
        <f t="shared" si="372"/>
        <v>319722.75</v>
      </c>
      <c r="EX181" s="2">
        <f t="shared" si="372"/>
        <v>21080.99</v>
      </c>
      <c r="EY181" s="2">
        <f t="shared" si="372"/>
        <v>109249.08</v>
      </c>
      <c r="EZ181" s="2">
        <f t="shared" si="372"/>
        <v>96378.18</v>
      </c>
      <c r="FA181" s="2">
        <f t="shared" si="372"/>
        <v>1752049.95</v>
      </c>
      <c r="FB181" s="2">
        <f t="shared" si="372"/>
        <v>337716.29</v>
      </c>
      <c r="FC181" s="2">
        <f t="shared" si="372"/>
        <v>899627.18</v>
      </c>
      <c r="FD181" s="2">
        <f t="shared" si="372"/>
        <v>161761.99</v>
      </c>
      <c r="FE181" s="2">
        <f t="shared" si="372"/>
        <v>69042.38</v>
      </c>
      <c r="FF181" s="2">
        <f t="shared" si="372"/>
        <v>73860.83</v>
      </c>
      <c r="FG181" s="2">
        <f t="shared" ref="FG181:FX181" si="373">FG165</f>
        <v>87094.12</v>
      </c>
      <c r="FH181" s="2">
        <f t="shared" si="373"/>
        <v>113911.19</v>
      </c>
      <c r="FI181" s="2">
        <f t="shared" si="373"/>
        <v>713196.77</v>
      </c>
      <c r="FJ181" s="2">
        <f t="shared" si="373"/>
        <v>972386.27</v>
      </c>
      <c r="FK181" s="2">
        <f t="shared" si="373"/>
        <v>939801.96</v>
      </c>
      <c r="FL181" s="2">
        <f t="shared" si="373"/>
        <v>2258274.66</v>
      </c>
      <c r="FM181" s="2">
        <f t="shared" si="373"/>
        <v>928178.88</v>
      </c>
      <c r="FN181" s="2">
        <f t="shared" si="373"/>
        <v>3326474.74</v>
      </c>
      <c r="FO181" s="2">
        <f t="shared" si="373"/>
        <v>828285.09</v>
      </c>
      <c r="FP181" s="2">
        <f t="shared" si="373"/>
        <v>721678.08</v>
      </c>
      <c r="FQ181" s="2">
        <f t="shared" si="373"/>
        <v>416551.92</v>
      </c>
      <c r="FR181" s="2">
        <f t="shared" si="373"/>
        <v>279396.44</v>
      </c>
      <c r="FS181" s="2">
        <f t="shared" si="373"/>
        <v>97661.47</v>
      </c>
      <c r="FT181" s="2">
        <f t="shared" si="373"/>
        <v>96720.17</v>
      </c>
      <c r="FU181" s="2">
        <f t="shared" si="373"/>
        <v>339889.24</v>
      </c>
      <c r="FV181" s="2">
        <f t="shared" si="373"/>
        <v>211677.84</v>
      </c>
      <c r="FW181" s="2">
        <f t="shared" si="373"/>
        <v>49670.92</v>
      </c>
      <c r="FX181" s="2">
        <f t="shared" si="373"/>
        <v>39112.400000000001</v>
      </c>
      <c r="FY181" s="2">
        <v>0</v>
      </c>
      <c r="FZ181" s="2">
        <f>SUM(C181:FY181)</f>
        <v>269151058.32000005</v>
      </c>
      <c r="GB181" s="2"/>
      <c r="GC181" s="2"/>
      <c r="GD181" s="2"/>
      <c r="GE181" s="9"/>
      <c r="GF181" s="9"/>
      <c r="GG181" s="9"/>
      <c r="GH181" s="2"/>
      <c r="GI181" s="113"/>
      <c r="GJ181" s="113"/>
      <c r="GK181" s="113"/>
      <c r="GL181" s="113"/>
      <c r="GM181" s="113"/>
    </row>
    <row r="182" spans="1:195" x14ac:dyDescent="0.35">
      <c r="A182" s="112" t="s">
        <v>625</v>
      </c>
      <c r="B182" s="113" t="s">
        <v>626</v>
      </c>
      <c r="C182" s="2">
        <f>C179-C180-C181</f>
        <v>44526427.674500003</v>
      </c>
      <c r="D182" s="2">
        <f t="shared" ref="D182:BO182" si="374">D179-D180-D181</f>
        <v>271526823.69050002</v>
      </c>
      <c r="E182" s="2">
        <f t="shared" si="374"/>
        <v>28035385.96650001</v>
      </c>
      <c r="F182" s="2">
        <f t="shared" si="374"/>
        <v>172866896.11050007</v>
      </c>
      <c r="G182" s="2">
        <f t="shared" si="374"/>
        <v>11668880.085000001</v>
      </c>
      <c r="H182" s="2">
        <f t="shared" si="374"/>
        <v>9702902.6519999988</v>
      </c>
      <c r="I182" s="2">
        <f t="shared" si="374"/>
        <v>55965389.839999996</v>
      </c>
      <c r="J182" s="2">
        <f t="shared" si="374"/>
        <v>18946441.853</v>
      </c>
      <c r="K182" s="2">
        <f t="shared" si="374"/>
        <v>2813489.0375000001</v>
      </c>
      <c r="L182" s="2">
        <f t="shared" si="374"/>
        <v>52286.443999999203</v>
      </c>
      <c r="M182" s="2">
        <f t="shared" si="374"/>
        <v>3940901.57</v>
      </c>
      <c r="N182" s="2">
        <f t="shared" si="374"/>
        <v>394726953.10099989</v>
      </c>
      <c r="O182" s="2">
        <f t="shared" si="374"/>
        <v>66484268.675999999</v>
      </c>
      <c r="P182" s="2">
        <f t="shared" si="374"/>
        <v>3669876.1754999994</v>
      </c>
      <c r="Q182" s="2">
        <f t="shared" si="374"/>
        <v>296633263.745</v>
      </c>
      <c r="R182" s="2">
        <f t="shared" si="374"/>
        <v>78599697.799499989</v>
      </c>
      <c r="S182" s="2">
        <f t="shared" si="374"/>
        <v>2300219.1639999994</v>
      </c>
      <c r="T182" s="2">
        <f t="shared" si="374"/>
        <v>2677980.5255</v>
      </c>
      <c r="U182" s="2">
        <f t="shared" si="374"/>
        <v>584617.6399999999</v>
      </c>
      <c r="V182" s="2">
        <f t="shared" si="374"/>
        <v>3305674.5439999993</v>
      </c>
      <c r="W182" s="2">
        <f t="shared" si="374"/>
        <v>2590303.5199999996</v>
      </c>
      <c r="X182" s="2">
        <f t="shared" si="374"/>
        <v>973224.98149999999</v>
      </c>
      <c r="Y182" s="2">
        <f t="shared" si="374"/>
        <v>9472172.756000001</v>
      </c>
      <c r="Z182" s="2">
        <f t="shared" si="374"/>
        <v>3221770.5469999998</v>
      </c>
      <c r="AA182" s="2">
        <f t="shared" si="374"/>
        <v>202494388.31400001</v>
      </c>
      <c r="AB182" s="2">
        <f t="shared" si="374"/>
        <v>29346498.777499974</v>
      </c>
      <c r="AC182" s="2">
        <f t="shared" si="374"/>
        <v>1013752.4764999999</v>
      </c>
      <c r="AD182" s="2">
        <f t="shared" si="374"/>
        <v>4154799.7954999995</v>
      </c>
      <c r="AE182" s="2">
        <f t="shared" si="374"/>
        <v>1598119.9424999997</v>
      </c>
      <c r="AF182" s="2">
        <f t="shared" si="374"/>
        <v>2324602.2055000002</v>
      </c>
      <c r="AG182" s="2">
        <f t="shared" si="374"/>
        <v>3104259.830000001</v>
      </c>
      <c r="AH182" s="2">
        <f t="shared" si="374"/>
        <v>10786927.858499998</v>
      </c>
      <c r="AI182" s="2">
        <f t="shared" si="374"/>
        <v>5198573.4419999998</v>
      </c>
      <c r="AJ182" s="2">
        <f t="shared" si="374"/>
        <v>2638797.6320000002</v>
      </c>
      <c r="AK182" s="2">
        <f t="shared" si="374"/>
        <v>1940125.9514999997</v>
      </c>
      <c r="AL182" s="2">
        <f t="shared" si="374"/>
        <v>2088486.2865000002</v>
      </c>
      <c r="AM182" s="2">
        <f t="shared" si="374"/>
        <v>3827891.8030000003</v>
      </c>
      <c r="AN182" s="2">
        <f t="shared" si="374"/>
        <v>82.774500000057742</v>
      </c>
      <c r="AO182" s="2">
        <f t="shared" si="374"/>
        <v>33579034.909999996</v>
      </c>
      <c r="AP182" s="2">
        <f t="shared" si="374"/>
        <v>249899959.6735</v>
      </c>
      <c r="AQ182" s="2">
        <f t="shared" si="374"/>
        <v>2708123.5130000007</v>
      </c>
      <c r="AR182" s="2">
        <f t="shared" si="374"/>
        <v>340435165.38350004</v>
      </c>
      <c r="AS182" s="2">
        <f t="shared" si="374"/>
        <v>10957540.315000009</v>
      </c>
      <c r="AT182" s="2">
        <f t="shared" si="374"/>
        <v>14618939.7675</v>
      </c>
      <c r="AU182" s="2">
        <f t="shared" si="374"/>
        <v>2578022.3150000004</v>
      </c>
      <c r="AV182" s="2">
        <f t="shared" si="374"/>
        <v>3675319.3049999997</v>
      </c>
      <c r="AW182" s="2">
        <f t="shared" si="374"/>
        <v>3360215.2875000001</v>
      </c>
      <c r="AX182" s="2">
        <f t="shared" si="374"/>
        <v>1267011.6855000001</v>
      </c>
      <c r="AY182" s="2">
        <f t="shared" si="374"/>
        <v>4194296.0729999994</v>
      </c>
      <c r="AZ182" s="2">
        <f t="shared" si="374"/>
        <v>124804392.83849999</v>
      </c>
      <c r="BA182" s="2">
        <f t="shared" si="374"/>
        <v>73385613.596500009</v>
      </c>
      <c r="BB182" s="2">
        <f t="shared" si="374"/>
        <v>77300146.905000001</v>
      </c>
      <c r="BC182" s="2">
        <f t="shared" si="374"/>
        <v>147085968.36949998</v>
      </c>
      <c r="BD182" s="2">
        <f t="shared" si="374"/>
        <v>22886641.437500004</v>
      </c>
      <c r="BE182" s="2">
        <f t="shared" si="374"/>
        <v>8297759.1899999995</v>
      </c>
      <c r="BF182" s="2">
        <f t="shared" si="374"/>
        <v>191346025.33149999</v>
      </c>
      <c r="BG182" s="2">
        <f t="shared" si="374"/>
        <v>10158649.475499999</v>
      </c>
      <c r="BH182" s="2">
        <f t="shared" si="374"/>
        <v>5346602.2464999994</v>
      </c>
      <c r="BI182" s="2">
        <f t="shared" si="374"/>
        <v>3887249.4309999999</v>
      </c>
      <c r="BJ182" s="2">
        <f t="shared" si="374"/>
        <v>40032436.996500008</v>
      </c>
      <c r="BK182" s="2">
        <f t="shared" si="374"/>
        <v>336648497.5625</v>
      </c>
      <c r="BL182" s="2">
        <f t="shared" si="374"/>
        <v>1954508.86</v>
      </c>
      <c r="BM182" s="2">
        <f t="shared" si="374"/>
        <v>4276123.0795</v>
      </c>
      <c r="BN182" s="2">
        <f t="shared" si="374"/>
        <v>23494383.987500001</v>
      </c>
      <c r="BO182" s="2">
        <f t="shared" si="374"/>
        <v>10331100.574999999</v>
      </c>
      <c r="BP182" s="2">
        <f t="shared" ref="BP182:EA182" si="375">BP179-BP180-BP181</f>
        <v>337491.39000000007</v>
      </c>
      <c r="BQ182" s="2">
        <f t="shared" si="375"/>
        <v>11924441.735999992</v>
      </c>
      <c r="BR182" s="2">
        <f t="shared" si="375"/>
        <v>43754643.038500004</v>
      </c>
      <c r="BS182" s="2">
        <f t="shared" si="375"/>
        <v>11904266.281500001</v>
      </c>
      <c r="BT182" s="2">
        <f t="shared" si="375"/>
        <v>2544843.4820000003</v>
      </c>
      <c r="BU182" s="2">
        <f t="shared" si="375"/>
        <v>3593070.8865</v>
      </c>
      <c r="BV182" s="2">
        <f t="shared" si="375"/>
        <v>713.50449999968987</v>
      </c>
      <c r="BW182" s="2">
        <f t="shared" si="375"/>
        <v>4362011.9379999992</v>
      </c>
      <c r="BX182" s="2">
        <f t="shared" si="375"/>
        <v>450866.33999999997</v>
      </c>
      <c r="BY182" s="2">
        <f t="shared" si="375"/>
        <v>2484963.34</v>
      </c>
      <c r="BZ182" s="2">
        <f t="shared" si="375"/>
        <v>2869628.0334999999</v>
      </c>
      <c r="CA182" s="2">
        <f t="shared" si="375"/>
        <v>175956.90600000019</v>
      </c>
      <c r="CB182" s="2">
        <f t="shared" si="375"/>
        <v>382393955.21650004</v>
      </c>
      <c r="CC182" s="2">
        <f t="shared" si="375"/>
        <v>3072232.6135</v>
      </c>
      <c r="CD182" s="2">
        <f t="shared" si="375"/>
        <v>2259610.4699999997</v>
      </c>
      <c r="CE182" s="2">
        <f t="shared" si="375"/>
        <v>1809895.4825000002</v>
      </c>
      <c r="CF182" s="2">
        <f t="shared" si="375"/>
        <v>1511142.1499999997</v>
      </c>
      <c r="CG182" s="2">
        <f t="shared" si="375"/>
        <v>2903490.4369999999</v>
      </c>
      <c r="CH182" s="2">
        <f t="shared" si="375"/>
        <v>1731454.6440000001</v>
      </c>
      <c r="CI182" s="2">
        <f t="shared" si="375"/>
        <v>5152376.7839999991</v>
      </c>
      <c r="CJ182" s="2">
        <f t="shared" si="375"/>
        <v>802238.42149999994</v>
      </c>
      <c r="CK182" s="2">
        <f t="shared" si="375"/>
        <v>27840159.377</v>
      </c>
      <c r="CL182" s="2">
        <f t="shared" si="375"/>
        <v>11960118.124499999</v>
      </c>
      <c r="CM182" s="2">
        <f t="shared" si="375"/>
        <v>7576623.6210000003</v>
      </c>
      <c r="CN182" s="2">
        <f t="shared" si="375"/>
        <v>169750935.36399996</v>
      </c>
      <c r="CO182" s="2">
        <f t="shared" si="375"/>
        <v>61454138.632499993</v>
      </c>
      <c r="CP182" s="2">
        <f t="shared" si="375"/>
        <v>34.035499997669831</v>
      </c>
      <c r="CQ182" s="2">
        <f t="shared" si="375"/>
        <v>7135960.0289999992</v>
      </c>
      <c r="CR182" s="2">
        <f t="shared" si="375"/>
        <v>3528423.19</v>
      </c>
      <c r="CS182" s="2">
        <f t="shared" si="375"/>
        <v>2757701.5</v>
      </c>
      <c r="CT182" s="2">
        <f t="shared" si="375"/>
        <v>1879177.8314999999</v>
      </c>
      <c r="CU182" s="2">
        <f t="shared" si="375"/>
        <v>5057396.0145000005</v>
      </c>
      <c r="CV182" s="2">
        <f t="shared" si="375"/>
        <v>751364.48350000009</v>
      </c>
      <c r="CW182" s="2">
        <f t="shared" si="375"/>
        <v>2511547.5515000001</v>
      </c>
      <c r="CX182" s="2">
        <f t="shared" si="375"/>
        <v>3645869.7379999999</v>
      </c>
      <c r="CY182" s="2">
        <f t="shared" si="375"/>
        <v>1083806.202</v>
      </c>
      <c r="CZ182" s="2">
        <f t="shared" si="375"/>
        <v>13106392.7445</v>
      </c>
      <c r="DA182" s="2">
        <f t="shared" si="375"/>
        <v>2271490.9130000002</v>
      </c>
      <c r="DB182" s="2">
        <f t="shared" si="375"/>
        <v>3456532.8944999999</v>
      </c>
      <c r="DC182" s="2">
        <f t="shared" si="375"/>
        <v>2275574.9890000005</v>
      </c>
      <c r="DD182" s="2">
        <f t="shared" si="375"/>
        <v>2675199.159</v>
      </c>
      <c r="DE182" s="2">
        <f t="shared" si="375"/>
        <v>2511881.0404999997</v>
      </c>
      <c r="DF182" s="2">
        <f t="shared" si="375"/>
        <v>122259703.45150001</v>
      </c>
      <c r="DG182" s="2">
        <f t="shared" si="375"/>
        <v>468616.29949999979</v>
      </c>
      <c r="DH182" s="2">
        <f t="shared" si="375"/>
        <v>9814081.1895000003</v>
      </c>
      <c r="DI182" s="2">
        <f t="shared" si="375"/>
        <v>12977809.364999996</v>
      </c>
      <c r="DJ182" s="2">
        <f t="shared" si="375"/>
        <v>6244400.8500000006</v>
      </c>
      <c r="DK182" s="2">
        <f t="shared" si="375"/>
        <v>4988218.9945</v>
      </c>
      <c r="DL182" s="2">
        <f t="shared" si="375"/>
        <v>39173232.791999996</v>
      </c>
      <c r="DM182" s="2">
        <f t="shared" si="375"/>
        <v>3652213.3815000001</v>
      </c>
      <c r="DN182" s="2">
        <f t="shared" si="375"/>
        <v>8113091.6445000004</v>
      </c>
      <c r="DO182" s="2">
        <f t="shared" si="375"/>
        <v>27881795.708499994</v>
      </c>
      <c r="DP182" s="2">
        <f t="shared" si="375"/>
        <v>2856885.7709999997</v>
      </c>
      <c r="DQ182" s="2">
        <f t="shared" si="375"/>
        <v>1338755.1519999998</v>
      </c>
      <c r="DR182" s="2">
        <f t="shared" si="375"/>
        <v>13266177.939999999</v>
      </c>
      <c r="DS182" s="2">
        <f t="shared" si="375"/>
        <v>6929630.3099999996</v>
      </c>
      <c r="DT182" s="2">
        <f t="shared" si="375"/>
        <v>3354267.4464999996</v>
      </c>
      <c r="DU182" s="2">
        <f t="shared" si="375"/>
        <v>4401791.6119999997</v>
      </c>
      <c r="DV182" s="2">
        <f t="shared" si="375"/>
        <v>3548497.5075000003</v>
      </c>
      <c r="DW182" s="2">
        <f t="shared" si="375"/>
        <v>4083163.2374999998</v>
      </c>
      <c r="DX182" s="2">
        <f t="shared" si="375"/>
        <v>935466.25050000008</v>
      </c>
      <c r="DY182" s="2">
        <f t="shared" si="375"/>
        <v>960280.21849999949</v>
      </c>
      <c r="DZ182" s="2">
        <f t="shared" si="375"/>
        <v>2905603.8050000006</v>
      </c>
      <c r="EA182" s="2">
        <f t="shared" si="375"/>
        <v>-283388.91800000041</v>
      </c>
      <c r="EB182" s="2">
        <f t="shared" ref="EB182:FY182" si="376">EB179-EB180-EB181</f>
        <v>4587260.4945</v>
      </c>
      <c r="EC182" s="2">
        <f t="shared" si="376"/>
        <v>3268475.9314999995</v>
      </c>
      <c r="ED182" s="2">
        <f t="shared" si="376"/>
        <v>1622.8700000001118</v>
      </c>
      <c r="EE182" s="2">
        <f t="shared" si="376"/>
        <v>3175349.1650000005</v>
      </c>
      <c r="EF182" s="2">
        <f t="shared" si="376"/>
        <v>13617573.4955</v>
      </c>
      <c r="EG182" s="2">
        <f t="shared" si="376"/>
        <v>3311251.8714999999</v>
      </c>
      <c r="EH182" s="2">
        <f t="shared" si="376"/>
        <v>3726109.7779999999</v>
      </c>
      <c r="EI182" s="2">
        <f t="shared" si="376"/>
        <v>120537315.7</v>
      </c>
      <c r="EJ182" s="2">
        <f t="shared" si="376"/>
        <v>80179281.61999999</v>
      </c>
      <c r="EK182" s="2">
        <f t="shared" si="376"/>
        <v>5660371.5370000005</v>
      </c>
      <c r="EL182" s="2">
        <f t="shared" si="376"/>
        <v>4344499.2825000007</v>
      </c>
      <c r="EM182" s="2">
        <f t="shared" si="376"/>
        <v>2411433.6355000003</v>
      </c>
      <c r="EN182" s="2">
        <f t="shared" si="376"/>
        <v>9537123.6905000005</v>
      </c>
      <c r="EO182" s="2">
        <f t="shared" si="376"/>
        <v>3420152.2395000001</v>
      </c>
      <c r="EP182" s="2">
        <f t="shared" si="376"/>
        <v>1707065.7214999993</v>
      </c>
      <c r="EQ182" s="2">
        <f t="shared" si="376"/>
        <v>18171695.159999996</v>
      </c>
      <c r="ER182" s="2">
        <f t="shared" si="376"/>
        <v>1488047.2844999996</v>
      </c>
      <c r="ES182" s="2">
        <f t="shared" si="376"/>
        <v>2178307.304</v>
      </c>
      <c r="ET182" s="2">
        <f t="shared" si="376"/>
        <v>2883272.0494999997</v>
      </c>
      <c r="EU182" s="2">
        <f t="shared" si="376"/>
        <v>6762347.0944999997</v>
      </c>
      <c r="EV182" s="2">
        <f t="shared" si="376"/>
        <v>656856.61300000013</v>
      </c>
      <c r="EW182" s="2">
        <f t="shared" si="376"/>
        <v>2702111.25</v>
      </c>
      <c r="EX182" s="2">
        <f t="shared" si="376"/>
        <v>3251342.1645</v>
      </c>
      <c r="EY182" s="2">
        <f t="shared" si="376"/>
        <v>6889207.1275000004</v>
      </c>
      <c r="EZ182" s="2">
        <f t="shared" si="376"/>
        <v>1874846.9009999998</v>
      </c>
      <c r="FA182" s="2">
        <f t="shared" si="376"/>
        <v>1021183.7650000036</v>
      </c>
      <c r="FB182" s="2">
        <f t="shared" si="376"/>
        <v>614479.00350000011</v>
      </c>
      <c r="FC182" s="2">
        <f t="shared" si="376"/>
        <v>8516909.9300000016</v>
      </c>
      <c r="FD182" s="2">
        <f t="shared" si="376"/>
        <v>4240342.9364999998</v>
      </c>
      <c r="FE182" s="2">
        <f t="shared" si="376"/>
        <v>1322213.1600000001</v>
      </c>
      <c r="FF182" s="2">
        <f t="shared" si="376"/>
        <v>2998037.8360000001</v>
      </c>
      <c r="FG182" s="2">
        <f t="shared" si="376"/>
        <v>1757615.6600000001</v>
      </c>
      <c r="FH182" s="2">
        <f t="shared" si="376"/>
        <v>694574.49750000006</v>
      </c>
      <c r="FI182" s="2">
        <f t="shared" si="376"/>
        <v>7368483.0720000006</v>
      </c>
      <c r="FJ182" s="2">
        <f t="shared" si="376"/>
        <v>4146439.0899999957</v>
      </c>
      <c r="FK182" s="2">
        <f t="shared" si="376"/>
        <v>5343586.9500000039</v>
      </c>
      <c r="FL182" s="2">
        <f t="shared" si="376"/>
        <v>41126694.662499994</v>
      </c>
      <c r="FM182" s="2">
        <f t="shared" si="376"/>
        <v>13359614.073499998</v>
      </c>
      <c r="FN182" s="2">
        <f t="shared" si="376"/>
        <v>198212487.26599997</v>
      </c>
      <c r="FO182" s="2">
        <f t="shared" si="376"/>
        <v>1397.7199999986915</v>
      </c>
      <c r="FP182" s="2">
        <f t="shared" si="376"/>
        <v>14509545.876999998</v>
      </c>
      <c r="FQ182" s="2">
        <f t="shared" si="376"/>
        <v>5.4999999119900167E-3</v>
      </c>
      <c r="FR182" s="2">
        <f t="shared" si="376"/>
        <v>-3.000000084284693E-3</v>
      </c>
      <c r="FS182" s="2">
        <f t="shared" si="376"/>
        <v>719890.2899999998</v>
      </c>
      <c r="FT182" s="2">
        <f t="shared" si="376"/>
        <v>5.0000000919681042E-4</v>
      </c>
      <c r="FU182" s="2">
        <f t="shared" si="376"/>
        <v>6846144.5574999992</v>
      </c>
      <c r="FV182" s="2">
        <f t="shared" si="376"/>
        <v>6464770.6689999998</v>
      </c>
      <c r="FW182" s="2">
        <f t="shared" si="376"/>
        <v>2783688.53</v>
      </c>
      <c r="FX182" s="2">
        <f t="shared" si="376"/>
        <v>1262023.26</v>
      </c>
      <c r="FY182" s="2">
        <f t="shared" si="376"/>
        <v>239586811.95899999</v>
      </c>
      <c r="FZ182" s="2">
        <f>SUM(C182:FY182)</f>
        <v>5472692652.5875006</v>
      </c>
      <c r="GB182" s="2"/>
      <c r="GC182" s="2"/>
      <c r="GD182" s="2"/>
      <c r="GE182" s="2"/>
      <c r="GF182" s="2"/>
      <c r="GG182" s="2"/>
      <c r="GH182" s="2"/>
      <c r="GI182" s="113"/>
      <c r="GJ182" s="113"/>
      <c r="GK182" s="113"/>
      <c r="GL182" s="113"/>
      <c r="GM182" s="113"/>
    </row>
    <row r="183" spans="1:195" x14ac:dyDescent="0.35">
      <c r="A183" s="113"/>
      <c r="B183" s="113" t="s">
        <v>693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B183" s="2"/>
      <c r="GC183" s="2"/>
      <c r="GD183" s="2"/>
      <c r="GE183" s="2"/>
      <c r="GF183" s="2"/>
      <c r="GG183" s="2"/>
      <c r="GH183" s="2"/>
      <c r="GI183" s="113"/>
      <c r="GJ183" s="113"/>
      <c r="GK183" s="113"/>
      <c r="GL183" s="113"/>
      <c r="GM183" s="113"/>
    </row>
    <row r="184" spans="1:195" x14ac:dyDescent="0.35">
      <c r="A184" s="113"/>
      <c r="B184" s="113" t="s">
        <v>627</v>
      </c>
      <c r="C184" s="2">
        <f>C169</f>
        <v>0</v>
      </c>
      <c r="D184" s="2">
        <f t="shared" ref="D184:BO184" si="377">D169</f>
        <v>0</v>
      </c>
      <c r="E184" s="2">
        <f t="shared" si="377"/>
        <v>0</v>
      </c>
      <c r="F184" s="2">
        <f t="shared" si="377"/>
        <v>0</v>
      </c>
      <c r="G184" s="2">
        <f t="shared" si="377"/>
        <v>0</v>
      </c>
      <c r="H184" s="2">
        <f t="shared" si="377"/>
        <v>0</v>
      </c>
      <c r="I184" s="2">
        <f t="shared" si="377"/>
        <v>0</v>
      </c>
      <c r="J184" s="2">
        <f t="shared" si="377"/>
        <v>0</v>
      </c>
      <c r="K184" s="2">
        <f t="shared" si="377"/>
        <v>0</v>
      </c>
      <c r="L184" s="2">
        <f t="shared" si="377"/>
        <v>0</v>
      </c>
      <c r="M184" s="2">
        <f t="shared" si="377"/>
        <v>0</v>
      </c>
      <c r="N184" s="2">
        <f t="shared" si="377"/>
        <v>0</v>
      </c>
      <c r="O184" s="2">
        <f t="shared" si="377"/>
        <v>0</v>
      </c>
      <c r="P184" s="2">
        <f t="shared" si="377"/>
        <v>0</v>
      </c>
      <c r="Q184" s="2">
        <f t="shared" si="377"/>
        <v>0</v>
      </c>
      <c r="R184" s="2">
        <f t="shared" si="377"/>
        <v>0</v>
      </c>
      <c r="S184" s="2">
        <f t="shared" si="377"/>
        <v>0</v>
      </c>
      <c r="T184" s="2">
        <f t="shared" si="377"/>
        <v>0</v>
      </c>
      <c r="U184" s="2">
        <f t="shared" si="377"/>
        <v>0</v>
      </c>
      <c r="V184" s="2">
        <f t="shared" si="377"/>
        <v>0</v>
      </c>
      <c r="W184" s="2">
        <f t="shared" si="377"/>
        <v>0</v>
      </c>
      <c r="X184" s="2">
        <f t="shared" si="377"/>
        <v>0</v>
      </c>
      <c r="Y184" s="2">
        <f t="shared" si="377"/>
        <v>0</v>
      </c>
      <c r="Z184" s="2">
        <f t="shared" si="377"/>
        <v>0</v>
      </c>
      <c r="AA184" s="2">
        <f t="shared" si="377"/>
        <v>0</v>
      </c>
      <c r="AB184" s="2">
        <f t="shared" si="377"/>
        <v>0</v>
      </c>
      <c r="AC184" s="2">
        <f t="shared" si="377"/>
        <v>0</v>
      </c>
      <c r="AD184" s="2">
        <f t="shared" si="377"/>
        <v>0</v>
      </c>
      <c r="AE184" s="2">
        <f t="shared" si="377"/>
        <v>0</v>
      </c>
      <c r="AF184" s="2">
        <f t="shared" si="377"/>
        <v>0</v>
      </c>
      <c r="AG184" s="2">
        <f t="shared" si="377"/>
        <v>0</v>
      </c>
      <c r="AH184" s="2">
        <f t="shared" si="377"/>
        <v>0</v>
      </c>
      <c r="AI184" s="2">
        <f t="shared" si="377"/>
        <v>0</v>
      </c>
      <c r="AJ184" s="2">
        <f t="shared" si="377"/>
        <v>0</v>
      </c>
      <c r="AK184" s="2">
        <f t="shared" si="377"/>
        <v>0</v>
      </c>
      <c r="AL184" s="2">
        <f t="shared" si="377"/>
        <v>0</v>
      </c>
      <c r="AM184" s="2">
        <f t="shared" si="377"/>
        <v>0</v>
      </c>
      <c r="AN184" s="2">
        <f t="shared" si="377"/>
        <v>166712.92547999998</v>
      </c>
      <c r="AO184" s="2">
        <f t="shared" si="377"/>
        <v>0</v>
      </c>
      <c r="AP184" s="2">
        <f t="shared" si="377"/>
        <v>0</v>
      </c>
      <c r="AQ184" s="2">
        <f t="shared" si="377"/>
        <v>0</v>
      </c>
      <c r="AR184" s="2">
        <f t="shared" si="377"/>
        <v>0</v>
      </c>
      <c r="AS184" s="2">
        <f t="shared" si="377"/>
        <v>0</v>
      </c>
      <c r="AT184" s="2">
        <f t="shared" si="377"/>
        <v>0</v>
      </c>
      <c r="AU184" s="2">
        <f t="shared" si="377"/>
        <v>0</v>
      </c>
      <c r="AV184" s="2">
        <f t="shared" si="377"/>
        <v>0</v>
      </c>
      <c r="AW184" s="2">
        <f t="shared" si="377"/>
        <v>0</v>
      </c>
      <c r="AX184" s="2">
        <f t="shared" si="377"/>
        <v>0</v>
      </c>
      <c r="AY184" s="2">
        <f t="shared" si="377"/>
        <v>0</v>
      </c>
      <c r="AZ184" s="2">
        <f t="shared" si="377"/>
        <v>0</v>
      </c>
      <c r="BA184" s="2">
        <f t="shared" si="377"/>
        <v>0</v>
      </c>
      <c r="BB184" s="2">
        <f t="shared" si="377"/>
        <v>0</v>
      </c>
      <c r="BC184" s="2">
        <f t="shared" si="377"/>
        <v>0</v>
      </c>
      <c r="BD184" s="2">
        <f t="shared" si="377"/>
        <v>0</v>
      </c>
      <c r="BE184" s="2">
        <f t="shared" si="377"/>
        <v>0</v>
      </c>
      <c r="BF184" s="2">
        <f t="shared" si="377"/>
        <v>0</v>
      </c>
      <c r="BG184" s="2">
        <f t="shared" si="377"/>
        <v>0</v>
      </c>
      <c r="BH184" s="2">
        <f t="shared" si="377"/>
        <v>0</v>
      </c>
      <c r="BI184" s="2">
        <f t="shared" si="377"/>
        <v>0</v>
      </c>
      <c r="BJ184" s="2">
        <f t="shared" si="377"/>
        <v>0</v>
      </c>
      <c r="BK184" s="2">
        <f t="shared" si="377"/>
        <v>0</v>
      </c>
      <c r="BL184" s="2">
        <f t="shared" si="377"/>
        <v>0</v>
      </c>
      <c r="BM184" s="2">
        <f t="shared" si="377"/>
        <v>0</v>
      </c>
      <c r="BN184" s="2">
        <f t="shared" si="377"/>
        <v>0</v>
      </c>
      <c r="BO184" s="2">
        <f t="shared" si="377"/>
        <v>0</v>
      </c>
      <c r="BP184" s="2">
        <f t="shared" ref="BP184:EA184" si="378">BP169</f>
        <v>0</v>
      </c>
      <c r="BQ184" s="2">
        <f t="shared" si="378"/>
        <v>0</v>
      </c>
      <c r="BR184" s="2">
        <f t="shared" si="378"/>
        <v>0</v>
      </c>
      <c r="BS184" s="2">
        <f t="shared" si="378"/>
        <v>0</v>
      </c>
      <c r="BT184" s="2">
        <f t="shared" si="378"/>
        <v>0</v>
      </c>
      <c r="BU184" s="2">
        <f t="shared" si="378"/>
        <v>0</v>
      </c>
      <c r="BV184" s="2">
        <f t="shared" si="378"/>
        <v>789246.90526000003</v>
      </c>
      <c r="BW184" s="2">
        <f t="shared" si="378"/>
        <v>0</v>
      </c>
      <c r="BX184" s="2">
        <f t="shared" si="378"/>
        <v>0</v>
      </c>
      <c r="BY184" s="2">
        <f t="shared" si="378"/>
        <v>0</v>
      </c>
      <c r="BZ184" s="2">
        <f t="shared" si="378"/>
        <v>0</v>
      </c>
      <c r="CA184" s="2">
        <f t="shared" si="378"/>
        <v>0</v>
      </c>
      <c r="CB184" s="2">
        <f t="shared" si="378"/>
        <v>0</v>
      </c>
      <c r="CC184" s="2">
        <f t="shared" si="378"/>
        <v>0</v>
      </c>
      <c r="CD184" s="2">
        <f t="shared" si="378"/>
        <v>0</v>
      </c>
      <c r="CE184" s="2">
        <f t="shared" si="378"/>
        <v>0</v>
      </c>
      <c r="CF184" s="2">
        <f t="shared" si="378"/>
        <v>0</v>
      </c>
      <c r="CG184" s="2">
        <f t="shared" si="378"/>
        <v>0</v>
      </c>
      <c r="CH184" s="2">
        <f t="shared" si="378"/>
        <v>0</v>
      </c>
      <c r="CI184" s="2">
        <f t="shared" si="378"/>
        <v>0</v>
      </c>
      <c r="CJ184" s="2">
        <f t="shared" si="378"/>
        <v>0</v>
      </c>
      <c r="CK184" s="2">
        <f t="shared" si="378"/>
        <v>0</v>
      </c>
      <c r="CL184" s="2">
        <f t="shared" si="378"/>
        <v>0</v>
      </c>
      <c r="CM184" s="2">
        <f t="shared" si="378"/>
        <v>0</v>
      </c>
      <c r="CN184" s="2">
        <f t="shared" si="378"/>
        <v>0</v>
      </c>
      <c r="CO184" s="2">
        <f t="shared" si="378"/>
        <v>0</v>
      </c>
      <c r="CP184" s="2">
        <f t="shared" si="378"/>
        <v>524834.15711999999</v>
      </c>
      <c r="CQ184" s="2">
        <f t="shared" si="378"/>
        <v>0</v>
      </c>
      <c r="CR184" s="2">
        <f t="shared" si="378"/>
        <v>0</v>
      </c>
      <c r="CS184" s="2">
        <f t="shared" si="378"/>
        <v>0</v>
      </c>
      <c r="CT184" s="2">
        <f t="shared" si="378"/>
        <v>0</v>
      </c>
      <c r="CU184" s="2">
        <f t="shared" si="378"/>
        <v>0</v>
      </c>
      <c r="CV184" s="2">
        <f t="shared" si="378"/>
        <v>0</v>
      </c>
      <c r="CW184" s="2">
        <f t="shared" si="378"/>
        <v>0</v>
      </c>
      <c r="CX184" s="2">
        <f t="shared" si="378"/>
        <v>0</v>
      </c>
      <c r="CY184" s="2">
        <f t="shared" si="378"/>
        <v>0</v>
      </c>
      <c r="CZ184" s="2">
        <f t="shared" si="378"/>
        <v>0</v>
      </c>
      <c r="DA184" s="2">
        <f t="shared" si="378"/>
        <v>0</v>
      </c>
      <c r="DB184" s="2">
        <f t="shared" si="378"/>
        <v>0</v>
      </c>
      <c r="DC184" s="2">
        <f t="shared" si="378"/>
        <v>0</v>
      </c>
      <c r="DD184" s="2">
        <f t="shared" si="378"/>
        <v>0</v>
      </c>
      <c r="DE184" s="2">
        <f t="shared" si="378"/>
        <v>0</v>
      </c>
      <c r="DF184" s="2">
        <f t="shared" si="378"/>
        <v>0</v>
      </c>
      <c r="DG184" s="2">
        <f t="shared" si="378"/>
        <v>0</v>
      </c>
      <c r="DH184" s="2">
        <f t="shared" si="378"/>
        <v>0</v>
      </c>
      <c r="DI184" s="2">
        <f t="shared" si="378"/>
        <v>0</v>
      </c>
      <c r="DJ184" s="2">
        <f t="shared" si="378"/>
        <v>0</v>
      </c>
      <c r="DK184" s="2">
        <f t="shared" si="378"/>
        <v>0</v>
      </c>
      <c r="DL184" s="2">
        <f t="shared" si="378"/>
        <v>0</v>
      </c>
      <c r="DM184" s="2">
        <f t="shared" si="378"/>
        <v>0</v>
      </c>
      <c r="DN184" s="2">
        <f t="shared" si="378"/>
        <v>0</v>
      </c>
      <c r="DO184" s="2">
        <f t="shared" si="378"/>
        <v>0</v>
      </c>
      <c r="DP184" s="2">
        <f t="shared" si="378"/>
        <v>0</v>
      </c>
      <c r="DQ184" s="2">
        <f t="shared" si="378"/>
        <v>0</v>
      </c>
      <c r="DR184" s="2">
        <f t="shared" si="378"/>
        <v>0</v>
      </c>
      <c r="DS184" s="2">
        <f t="shared" si="378"/>
        <v>0</v>
      </c>
      <c r="DT184" s="2">
        <f t="shared" si="378"/>
        <v>0</v>
      </c>
      <c r="DU184" s="2">
        <f t="shared" si="378"/>
        <v>0</v>
      </c>
      <c r="DV184" s="2">
        <f t="shared" si="378"/>
        <v>0</v>
      </c>
      <c r="DW184" s="2">
        <f t="shared" si="378"/>
        <v>0</v>
      </c>
      <c r="DX184" s="2">
        <f t="shared" si="378"/>
        <v>0</v>
      </c>
      <c r="DY184" s="2">
        <f t="shared" si="378"/>
        <v>0</v>
      </c>
      <c r="DZ184" s="2">
        <f t="shared" si="378"/>
        <v>0</v>
      </c>
      <c r="EA184" s="2">
        <f t="shared" si="378"/>
        <v>519712.24637999997</v>
      </c>
      <c r="EB184" s="2">
        <f t="shared" ref="EB184:FY184" si="379">EB169</f>
        <v>0</v>
      </c>
      <c r="EC184" s="2">
        <f t="shared" si="379"/>
        <v>0</v>
      </c>
      <c r="ED184" s="2">
        <f t="shared" si="379"/>
        <v>786565.46244000003</v>
      </c>
      <c r="EE184" s="2">
        <f t="shared" si="379"/>
        <v>0</v>
      </c>
      <c r="EF184" s="2">
        <f t="shared" si="379"/>
        <v>0</v>
      </c>
      <c r="EG184" s="2">
        <f t="shared" si="379"/>
        <v>0</v>
      </c>
      <c r="EH184" s="2">
        <f t="shared" si="379"/>
        <v>0</v>
      </c>
      <c r="EI184" s="2">
        <f t="shared" si="379"/>
        <v>0</v>
      </c>
      <c r="EJ184" s="2">
        <f t="shared" si="379"/>
        <v>0</v>
      </c>
      <c r="EK184" s="2">
        <f t="shared" si="379"/>
        <v>0</v>
      </c>
      <c r="EL184" s="2">
        <f t="shared" si="379"/>
        <v>0</v>
      </c>
      <c r="EM184" s="2">
        <f t="shared" si="379"/>
        <v>0</v>
      </c>
      <c r="EN184" s="2">
        <f t="shared" si="379"/>
        <v>0</v>
      </c>
      <c r="EO184" s="2">
        <f t="shared" si="379"/>
        <v>0</v>
      </c>
      <c r="EP184" s="2">
        <f t="shared" si="379"/>
        <v>0</v>
      </c>
      <c r="EQ184" s="2">
        <f t="shared" si="379"/>
        <v>0</v>
      </c>
      <c r="ER184" s="2">
        <f t="shared" si="379"/>
        <v>0</v>
      </c>
      <c r="ES184" s="2">
        <f t="shared" si="379"/>
        <v>0</v>
      </c>
      <c r="ET184" s="2">
        <f t="shared" si="379"/>
        <v>0</v>
      </c>
      <c r="EU184" s="2">
        <f t="shared" si="379"/>
        <v>0</v>
      </c>
      <c r="EV184" s="2">
        <f t="shared" si="379"/>
        <v>0</v>
      </c>
      <c r="EW184" s="2">
        <f t="shared" si="379"/>
        <v>0</v>
      </c>
      <c r="EX184" s="2">
        <f t="shared" si="379"/>
        <v>0</v>
      </c>
      <c r="EY184" s="2">
        <f t="shared" si="379"/>
        <v>0</v>
      </c>
      <c r="EZ184" s="2">
        <f t="shared" si="379"/>
        <v>0</v>
      </c>
      <c r="FA184" s="2">
        <f t="shared" si="379"/>
        <v>0</v>
      </c>
      <c r="FB184" s="2">
        <f t="shared" si="379"/>
        <v>0</v>
      </c>
      <c r="FC184" s="2">
        <f t="shared" si="379"/>
        <v>0</v>
      </c>
      <c r="FD184" s="2">
        <f t="shared" si="379"/>
        <v>0</v>
      </c>
      <c r="FE184" s="2">
        <f t="shared" si="379"/>
        <v>0</v>
      </c>
      <c r="FF184" s="2">
        <f t="shared" si="379"/>
        <v>0</v>
      </c>
      <c r="FG184" s="2">
        <f t="shared" si="379"/>
        <v>0</v>
      </c>
      <c r="FH184" s="2">
        <f t="shared" si="379"/>
        <v>0</v>
      </c>
      <c r="FI184" s="2">
        <f t="shared" si="379"/>
        <v>0</v>
      </c>
      <c r="FJ184" s="2">
        <f t="shared" si="379"/>
        <v>0</v>
      </c>
      <c r="FK184" s="2">
        <f t="shared" si="379"/>
        <v>0</v>
      </c>
      <c r="FL184" s="2">
        <f t="shared" si="379"/>
        <v>0</v>
      </c>
      <c r="FM184" s="2">
        <f t="shared" si="379"/>
        <v>0</v>
      </c>
      <c r="FN184" s="2">
        <f t="shared" si="379"/>
        <v>0</v>
      </c>
      <c r="FO184" s="2">
        <f t="shared" si="379"/>
        <v>644014.57921</v>
      </c>
      <c r="FP184" s="2">
        <f t="shared" si="379"/>
        <v>0</v>
      </c>
      <c r="FQ184" s="2">
        <f t="shared" si="379"/>
        <v>616192.17400999996</v>
      </c>
      <c r="FR184" s="2">
        <f t="shared" si="379"/>
        <v>104886.07442</v>
      </c>
      <c r="FS184" s="2">
        <f t="shared" si="379"/>
        <v>0</v>
      </c>
      <c r="FT184" s="2">
        <f t="shared" si="379"/>
        <v>72687.441040000005</v>
      </c>
      <c r="FU184" s="2">
        <f t="shared" si="379"/>
        <v>0</v>
      </c>
      <c r="FV184" s="2">
        <f t="shared" si="379"/>
        <v>0</v>
      </c>
      <c r="FW184" s="2">
        <f t="shared" si="379"/>
        <v>0</v>
      </c>
      <c r="FX184" s="2">
        <f t="shared" si="379"/>
        <v>0</v>
      </c>
      <c r="FY184" s="2">
        <f t="shared" si="379"/>
        <v>0</v>
      </c>
      <c r="FZ184" s="2">
        <f>SUM(C184:FY184)</f>
        <v>4224851.9653600007</v>
      </c>
      <c r="GA184" s="2"/>
      <c r="GB184" s="2"/>
      <c r="GC184" s="2"/>
      <c r="GD184" s="2"/>
      <c r="GE184" s="2"/>
      <c r="GF184" s="2"/>
      <c r="GG184" s="2"/>
      <c r="GH184" s="2"/>
      <c r="GI184" s="113"/>
      <c r="GJ184" s="113"/>
      <c r="GK184" s="113"/>
      <c r="GL184" s="113"/>
      <c r="GM184" s="113"/>
    </row>
    <row r="185" spans="1:195" x14ac:dyDescent="0.35">
      <c r="A185" s="113"/>
      <c r="B185" s="113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  <c r="Z185" s="113"/>
      <c r="AA185" s="113"/>
      <c r="AB185" s="113"/>
      <c r="AC185" s="113"/>
      <c r="AD185" s="113"/>
      <c r="AE185" s="113"/>
      <c r="AF185" s="113"/>
      <c r="AG185" s="113"/>
      <c r="AH185" s="113"/>
      <c r="AI185" s="113"/>
      <c r="AJ185" s="113"/>
      <c r="AK185" s="113"/>
      <c r="AL185" s="113"/>
      <c r="AM185" s="113"/>
      <c r="AN185" s="113"/>
      <c r="AO185" s="113"/>
      <c r="AP185" s="113"/>
      <c r="AQ185" s="113"/>
      <c r="AR185" s="113"/>
      <c r="AS185" s="113"/>
      <c r="AT185" s="113"/>
      <c r="AU185" s="113"/>
      <c r="AV185" s="113"/>
      <c r="AW185" s="113"/>
      <c r="AX185" s="113"/>
      <c r="AY185" s="113"/>
      <c r="AZ185" s="113"/>
      <c r="BA185" s="113"/>
      <c r="BB185" s="113"/>
      <c r="BC185" s="113"/>
      <c r="BD185" s="113"/>
      <c r="BE185" s="113"/>
      <c r="BF185" s="113"/>
      <c r="BG185" s="113"/>
      <c r="BH185" s="113"/>
      <c r="BI185" s="113"/>
      <c r="BJ185" s="113"/>
      <c r="BK185" s="113"/>
      <c r="BL185" s="113"/>
      <c r="BM185" s="113"/>
      <c r="BN185" s="113"/>
      <c r="BO185" s="113"/>
      <c r="BP185" s="113"/>
      <c r="BQ185" s="113"/>
      <c r="BR185" s="113"/>
      <c r="BS185" s="113"/>
      <c r="BT185" s="113"/>
      <c r="BU185" s="113"/>
      <c r="BV185" s="113"/>
      <c r="BW185" s="113"/>
      <c r="BX185" s="113"/>
      <c r="BY185" s="113"/>
      <c r="BZ185" s="113"/>
      <c r="CA185" s="113"/>
      <c r="CB185" s="113"/>
      <c r="CC185" s="113"/>
      <c r="CD185" s="113"/>
      <c r="CE185" s="113"/>
      <c r="CF185" s="113"/>
      <c r="CG185" s="113"/>
      <c r="CH185" s="113"/>
      <c r="CI185" s="113"/>
      <c r="CJ185" s="113"/>
      <c r="CK185" s="113"/>
      <c r="CL185" s="113"/>
      <c r="CM185" s="113"/>
      <c r="CN185" s="113"/>
      <c r="CO185" s="113"/>
      <c r="CP185" s="113"/>
      <c r="CQ185" s="113"/>
      <c r="CR185" s="113"/>
      <c r="CS185" s="113"/>
      <c r="CT185" s="113"/>
      <c r="CU185" s="113"/>
      <c r="CV185" s="113"/>
      <c r="CW185" s="113"/>
      <c r="CX185" s="113"/>
      <c r="CY185" s="113"/>
      <c r="CZ185" s="113"/>
      <c r="DA185" s="113"/>
      <c r="DB185" s="113"/>
      <c r="DC185" s="113"/>
      <c r="DD185" s="113"/>
      <c r="DE185" s="113"/>
      <c r="DF185" s="113"/>
      <c r="DG185" s="113"/>
      <c r="DH185" s="113"/>
      <c r="DI185" s="113"/>
      <c r="DJ185" s="113"/>
      <c r="DK185" s="113"/>
      <c r="DL185" s="113"/>
      <c r="DM185" s="113"/>
      <c r="DN185" s="113"/>
      <c r="DO185" s="113"/>
      <c r="DP185" s="113"/>
      <c r="DQ185" s="113"/>
      <c r="DR185" s="113"/>
      <c r="DS185" s="113"/>
      <c r="DT185" s="113"/>
      <c r="DU185" s="113"/>
      <c r="DV185" s="113"/>
      <c r="DW185" s="113"/>
      <c r="DX185" s="113"/>
      <c r="DY185" s="113"/>
      <c r="DZ185" s="113"/>
      <c r="EA185" s="113"/>
      <c r="EB185" s="113"/>
      <c r="EC185" s="113"/>
      <c r="ED185" s="113"/>
      <c r="EE185" s="113"/>
      <c r="EF185" s="113"/>
      <c r="EG185" s="113"/>
      <c r="EH185" s="113"/>
      <c r="EI185" s="113"/>
      <c r="EJ185" s="113"/>
      <c r="EK185" s="113"/>
      <c r="EL185" s="113"/>
      <c r="EM185" s="113"/>
      <c r="EN185" s="113"/>
      <c r="EO185" s="113"/>
      <c r="EP185" s="113"/>
      <c r="EQ185" s="113"/>
      <c r="ER185" s="113"/>
      <c r="ES185" s="113"/>
      <c r="ET185" s="113"/>
      <c r="EU185" s="113"/>
      <c r="EV185" s="113"/>
      <c r="EW185" s="113"/>
      <c r="EX185" s="113"/>
      <c r="EY185" s="113"/>
      <c r="EZ185" s="113"/>
      <c r="FA185" s="113"/>
      <c r="FB185" s="113"/>
      <c r="FC185" s="113"/>
      <c r="FD185" s="113"/>
      <c r="FE185" s="113"/>
      <c r="FF185" s="113"/>
      <c r="FG185" s="113"/>
      <c r="FH185" s="113"/>
      <c r="FI185" s="113"/>
      <c r="FJ185" s="113"/>
      <c r="FK185" s="113"/>
      <c r="FL185" s="113"/>
      <c r="FM185" s="113"/>
      <c r="FN185" s="113"/>
      <c r="FO185" s="113"/>
      <c r="FP185" s="113"/>
      <c r="FQ185" s="113"/>
      <c r="FR185" s="113"/>
      <c r="FS185" s="113"/>
      <c r="FT185" s="113">
        <f>FT180+FT181</f>
        <v>1506104.6099999999</v>
      </c>
      <c r="FU185" s="113"/>
      <c r="FV185" s="113"/>
      <c r="FW185" s="113"/>
      <c r="FX185" s="113"/>
      <c r="FY185" s="2"/>
      <c r="FZ185" s="2"/>
      <c r="GB185" s="2"/>
      <c r="GC185" s="2"/>
      <c r="GD185" s="2"/>
      <c r="GE185" s="2"/>
      <c r="GF185" s="2"/>
      <c r="GG185" s="34"/>
      <c r="GH185" s="2"/>
      <c r="GI185" s="113"/>
      <c r="GJ185" s="113"/>
      <c r="GK185" s="113"/>
      <c r="GL185" s="113"/>
      <c r="GM185" s="113"/>
    </row>
  </sheetData>
  <sheetProtection algorithmName="SHA-512" hashValue="2tCzcJx2ysocHbqtmu8HnzDQvEI9Uy2KcF6nOc2WB1lcW0sMfIuDLS2M/MVFMpPQ7UYdokmpeiSOnas/nVW9/g==" saltValue="ncWIfgUu9rbLVf5NwcN9ow==" spinCount="100000" sheet="1" objects="1" scenarios="1"/>
  <phoneticPr fontId="11" type="noConversion"/>
  <conditionalFormatting sqref="C17:FX18">
    <cfRule type="cellIs" dxfId="27" priority="13" operator="lessThanOrEqual">
      <formula>16</formula>
    </cfRule>
  </conditionalFormatting>
  <conditionalFormatting sqref="C28:FX29">
    <cfRule type="cellIs" dxfId="26" priority="1" operator="lessThanOrEqual">
      <formula>16</formula>
    </cfRule>
  </conditionalFormatting>
  <conditionalFormatting sqref="C89:FX90">
    <cfRule type="cellIs" dxfId="25" priority="11" operator="lessThanOrEqual">
      <formula>16</formula>
    </cfRule>
  </conditionalFormatting>
  <conditionalFormatting sqref="C93:FX94">
    <cfRule type="cellIs" dxfId="24" priority="10" operator="lessThanOrEqual">
      <formula>16</formula>
    </cfRule>
  </conditionalFormatting>
  <conditionalFormatting sqref="C98:FX98">
    <cfRule type="expression" dxfId="23" priority="4">
      <formula>C94&lt;17</formula>
    </cfRule>
  </conditionalFormatting>
  <conditionalFormatting sqref="C101:FX101">
    <cfRule type="cellIs" dxfId="22" priority="9" operator="lessThanOrEqual">
      <formula>16</formula>
    </cfRule>
  </conditionalFormatting>
  <conditionalFormatting sqref="C103:FX103">
    <cfRule type="expression" dxfId="21" priority="6">
      <formula>(C103/C102)&lt;17</formula>
    </cfRule>
  </conditionalFormatting>
  <conditionalFormatting sqref="C119:FX119">
    <cfRule type="cellIs" dxfId="20" priority="8" operator="lessThanOrEqual">
      <formula>16</formula>
    </cfRule>
  </conditionalFormatting>
  <conditionalFormatting sqref="C121:FX121">
    <cfRule type="expression" dxfId="19" priority="2">
      <formula>C119&lt;17</formula>
    </cfRule>
  </conditionalFormatting>
  <pageMargins left="0.7" right="0.7" top="0.75" bottom="0.75" header="0.3" footer="0.3"/>
  <pageSetup scale="67" fitToHeight="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2DEF8-D042-4F11-82BE-338C64E6FFC5}">
  <sheetPr transitionEntry="1">
    <tabColor theme="9" tint="0.59999389629810485"/>
    <pageSetUpPr fitToPage="1"/>
  </sheetPr>
  <dimension ref="A1:IT441"/>
  <sheetViews>
    <sheetView zoomScaleNormal="100" workbookViewId="0">
      <pane xSplit="2" ySplit="7" topLeftCell="C8" activePane="bottomRight" state="frozenSplit"/>
      <selection activeCell="C7" sqref="C7"/>
      <selection pane="topRight" activeCell="C7" sqref="C7"/>
      <selection pane="bottomLeft" activeCell="C7" sqref="C7"/>
      <selection pane="bottomRight" activeCell="B8" sqref="B8"/>
    </sheetView>
  </sheetViews>
  <sheetFormatPr defaultColWidth="19.84375" defaultRowHeight="15.5" x14ac:dyDescent="0.35"/>
  <cols>
    <col min="1" max="1" width="14.07421875" customWidth="1"/>
    <col min="2" max="2" width="77.4609375" bestFit="1" customWidth="1"/>
    <col min="3" max="3" width="17" customWidth="1"/>
    <col min="182" max="185" width="21.84375" customWidth="1"/>
    <col min="186" max="186" width="22.07421875" customWidth="1"/>
    <col min="255" max="255" width="9.07421875" bestFit="1" customWidth="1"/>
    <col min="256" max="256" width="67" customWidth="1"/>
    <col min="257" max="257" width="17" customWidth="1"/>
    <col min="436" max="440" width="21.84375" customWidth="1"/>
    <col min="441" max="442" width="22.07421875" customWidth="1"/>
    <col min="511" max="511" width="9.07421875" bestFit="1" customWidth="1"/>
    <col min="512" max="512" width="67" customWidth="1"/>
    <col min="513" max="513" width="17" customWidth="1"/>
    <col min="692" max="696" width="21.84375" customWidth="1"/>
    <col min="697" max="698" width="22.07421875" customWidth="1"/>
    <col min="767" max="767" width="9.07421875" bestFit="1" customWidth="1"/>
    <col min="768" max="768" width="67" customWidth="1"/>
    <col min="769" max="769" width="17" customWidth="1"/>
    <col min="948" max="952" width="21.84375" customWidth="1"/>
    <col min="953" max="954" width="22.07421875" customWidth="1"/>
    <col min="1023" max="1023" width="9.07421875" bestFit="1" customWidth="1"/>
    <col min="1024" max="1024" width="67" customWidth="1"/>
    <col min="1025" max="1025" width="17" customWidth="1"/>
    <col min="1204" max="1208" width="21.84375" customWidth="1"/>
    <col min="1209" max="1210" width="22.07421875" customWidth="1"/>
    <col min="1279" max="1279" width="9.07421875" bestFit="1" customWidth="1"/>
    <col min="1280" max="1280" width="67" customWidth="1"/>
    <col min="1281" max="1281" width="17" customWidth="1"/>
    <col min="1460" max="1464" width="21.84375" customWidth="1"/>
    <col min="1465" max="1466" width="22.07421875" customWidth="1"/>
    <col min="1535" max="1535" width="9.07421875" bestFit="1" customWidth="1"/>
    <col min="1536" max="1536" width="67" customWidth="1"/>
    <col min="1537" max="1537" width="17" customWidth="1"/>
    <col min="1716" max="1720" width="21.84375" customWidth="1"/>
    <col min="1721" max="1722" width="22.07421875" customWidth="1"/>
    <col min="1791" max="1791" width="9.07421875" bestFit="1" customWidth="1"/>
    <col min="1792" max="1792" width="67" customWidth="1"/>
    <col min="1793" max="1793" width="17" customWidth="1"/>
    <col min="1972" max="1976" width="21.84375" customWidth="1"/>
    <col min="1977" max="1978" width="22.07421875" customWidth="1"/>
    <col min="2047" max="2047" width="9.07421875" bestFit="1" customWidth="1"/>
    <col min="2048" max="2048" width="67" customWidth="1"/>
    <col min="2049" max="2049" width="17" customWidth="1"/>
    <col min="2228" max="2232" width="21.84375" customWidth="1"/>
    <col min="2233" max="2234" width="22.07421875" customWidth="1"/>
    <col min="2303" max="2303" width="9.07421875" bestFit="1" customWidth="1"/>
    <col min="2304" max="2304" width="67" customWidth="1"/>
    <col min="2305" max="2305" width="17" customWidth="1"/>
    <col min="2484" max="2488" width="21.84375" customWidth="1"/>
    <col min="2489" max="2490" width="22.07421875" customWidth="1"/>
    <col min="2559" max="2559" width="9.07421875" bestFit="1" customWidth="1"/>
    <col min="2560" max="2560" width="67" customWidth="1"/>
    <col min="2561" max="2561" width="17" customWidth="1"/>
    <col min="2740" max="2744" width="21.84375" customWidth="1"/>
    <col min="2745" max="2746" width="22.07421875" customWidth="1"/>
    <col min="2815" max="2815" width="9.07421875" bestFit="1" customWidth="1"/>
    <col min="2816" max="2816" width="67" customWidth="1"/>
    <col min="2817" max="2817" width="17" customWidth="1"/>
    <col min="2996" max="3000" width="21.84375" customWidth="1"/>
    <col min="3001" max="3002" width="22.07421875" customWidth="1"/>
    <col min="3071" max="3071" width="9.07421875" bestFit="1" customWidth="1"/>
    <col min="3072" max="3072" width="67" customWidth="1"/>
    <col min="3073" max="3073" width="17" customWidth="1"/>
    <col min="3252" max="3256" width="21.84375" customWidth="1"/>
    <col min="3257" max="3258" width="22.07421875" customWidth="1"/>
    <col min="3327" max="3327" width="9.07421875" bestFit="1" customWidth="1"/>
    <col min="3328" max="3328" width="67" customWidth="1"/>
    <col min="3329" max="3329" width="17" customWidth="1"/>
    <col min="3508" max="3512" width="21.84375" customWidth="1"/>
    <col min="3513" max="3514" width="22.07421875" customWidth="1"/>
    <col min="3583" max="3583" width="9.07421875" bestFit="1" customWidth="1"/>
    <col min="3584" max="3584" width="67" customWidth="1"/>
    <col min="3585" max="3585" width="17" customWidth="1"/>
    <col min="3764" max="3768" width="21.84375" customWidth="1"/>
    <col min="3769" max="3770" width="22.07421875" customWidth="1"/>
    <col min="3839" max="3839" width="9.07421875" bestFit="1" customWidth="1"/>
    <col min="3840" max="3840" width="67" customWidth="1"/>
    <col min="3841" max="3841" width="17" customWidth="1"/>
    <col min="4020" max="4024" width="21.84375" customWidth="1"/>
    <col min="4025" max="4026" width="22.07421875" customWidth="1"/>
    <col min="4095" max="4095" width="9.07421875" bestFit="1" customWidth="1"/>
    <col min="4096" max="4096" width="67" customWidth="1"/>
    <col min="4097" max="4097" width="17" customWidth="1"/>
    <col min="4276" max="4280" width="21.84375" customWidth="1"/>
    <col min="4281" max="4282" width="22.07421875" customWidth="1"/>
    <col min="4351" max="4351" width="9.07421875" bestFit="1" customWidth="1"/>
    <col min="4352" max="4352" width="67" customWidth="1"/>
    <col min="4353" max="4353" width="17" customWidth="1"/>
    <col min="4532" max="4536" width="21.84375" customWidth="1"/>
    <col min="4537" max="4538" width="22.07421875" customWidth="1"/>
    <col min="4607" max="4607" width="9.07421875" bestFit="1" customWidth="1"/>
    <col min="4608" max="4608" width="67" customWidth="1"/>
    <col min="4609" max="4609" width="17" customWidth="1"/>
    <col min="4788" max="4792" width="21.84375" customWidth="1"/>
    <col min="4793" max="4794" width="22.07421875" customWidth="1"/>
    <col min="4863" max="4863" width="9.07421875" bestFit="1" customWidth="1"/>
    <col min="4864" max="4864" width="67" customWidth="1"/>
    <col min="4865" max="4865" width="17" customWidth="1"/>
    <col min="5044" max="5048" width="21.84375" customWidth="1"/>
    <col min="5049" max="5050" width="22.07421875" customWidth="1"/>
    <col min="5119" max="5119" width="9.07421875" bestFit="1" customWidth="1"/>
    <col min="5120" max="5120" width="67" customWidth="1"/>
    <col min="5121" max="5121" width="17" customWidth="1"/>
    <col min="5300" max="5304" width="21.84375" customWidth="1"/>
    <col min="5305" max="5306" width="22.07421875" customWidth="1"/>
    <col min="5375" max="5375" width="9.07421875" bestFit="1" customWidth="1"/>
    <col min="5376" max="5376" width="67" customWidth="1"/>
    <col min="5377" max="5377" width="17" customWidth="1"/>
    <col min="5556" max="5560" width="21.84375" customWidth="1"/>
    <col min="5561" max="5562" width="22.07421875" customWidth="1"/>
    <col min="5631" max="5631" width="9.07421875" bestFit="1" customWidth="1"/>
    <col min="5632" max="5632" width="67" customWidth="1"/>
    <col min="5633" max="5633" width="17" customWidth="1"/>
    <col min="5812" max="5816" width="21.84375" customWidth="1"/>
    <col min="5817" max="5818" width="22.07421875" customWidth="1"/>
    <col min="5887" max="5887" width="9.07421875" bestFit="1" customWidth="1"/>
    <col min="5888" max="5888" width="67" customWidth="1"/>
    <col min="5889" max="5889" width="17" customWidth="1"/>
    <col min="6068" max="6072" width="21.84375" customWidth="1"/>
    <col min="6073" max="6074" width="22.07421875" customWidth="1"/>
    <col min="6143" max="6143" width="9.07421875" bestFit="1" customWidth="1"/>
    <col min="6144" max="6144" width="67" customWidth="1"/>
    <col min="6145" max="6145" width="17" customWidth="1"/>
    <col min="6324" max="6328" width="21.84375" customWidth="1"/>
    <col min="6329" max="6330" width="22.07421875" customWidth="1"/>
    <col min="6399" max="6399" width="9.07421875" bestFit="1" customWidth="1"/>
    <col min="6400" max="6400" width="67" customWidth="1"/>
    <col min="6401" max="6401" width="17" customWidth="1"/>
    <col min="6580" max="6584" width="21.84375" customWidth="1"/>
    <col min="6585" max="6586" width="22.07421875" customWidth="1"/>
    <col min="6655" max="6655" width="9.07421875" bestFit="1" customWidth="1"/>
    <col min="6656" max="6656" width="67" customWidth="1"/>
    <col min="6657" max="6657" width="17" customWidth="1"/>
    <col min="6836" max="6840" width="21.84375" customWidth="1"/>
    <col min="6841" max="6842" width="22.07421875" customWidth="1"/>
    <col min="6911" max="6911" width="9.07421875" bestFit="1" customWidth="1"/>
    <col min="6912" max="6912" width="67" customWidth="1"/>
    <col min="6913" max="6913" width="17" customWidth="1"/>
    <col min="7092" max="7096" width="21.84375" customWidth="1"/>
    <col min="7097" max="7098" width="22.07421875" customWidth="1"/>
    <col min="7167" max="7167" width="9.07421875" bestFit="1" customWidth="1"/>
    <col min="7168" max="7168" width="67" customWidth="1"/>
    <col min="7169" max="7169" width="17" customWidth="1"/>
    <col min="7348" max="7352" width="21.84375" customWidth="1"/>
    <col min="7353" max="7354" width="22.07421875" customWidth="1"/>
    <col min="7423" max="7423" width="9.07421875" bestFit="1" customWidth="1"/>
    <col min="7424" max="7424" width="67" customWidth="1"/>
    <col min="7425" max="7425" width="17" customWidth="1"/>
    <col min="7604" max="7608" width="21.84375" customWidth="1"/>
    <col min="7609" max="7610" width="22.07421875" customWidth="1"/>
    <col min="7679" max="7679" width="9.07421875" bestFit="1" customWidth="1"/>
    <col min="7680" max="7680" width="67" customWidth="1"/>
    <col min="7681" max="7681" width="17" customWidth="1"/>
    <col min="7860" max="7864" width="21.84375" customWidth="1"/>
    <col min="7865" max="7866" width="22.07421875" customWidth="1"/>
    <col min="7935" max="7935" width="9.07421875" bestFit="1" customWidth="1"/>
    <col min="7936" max="7936" width="67" customWidth="1"/>
    <col min="7937" max="7937" width="17" customWidth="1"/>
    <col min="8116" max="8120" width="21.84375" customWidth="1"/>
    <col min="8121" max="8122" width="22.07421875" customWidth="1"/>
    <col min="8191" max="8191" width="9.07421875" bestFit="1" customWidth="1"/>
    <col min="8192" max="8192" width="67" customWidth="1"/>
    <col min="8193" max="8193" width="17" customWidth="1"/>
    <col min="8372" max="8376" width="21.84375" customWidth="1"/>
    <col min="8377" max="8378" width="22.07421875" customWidth="1"/>
    <col min="8447" max="8447" width="9.07421875" bestFit="1" customWidth="1"/>
    <col min="8448" max="8448" width="67" customWidth="1"/>
    <col min="8449" max="8449" width="17" customWidth="1"/>
    <col min="8628" max="8632" width="21.84375" customWidth="1"/>
    <col min="8633" max="8634" width="22.07421875" customWidth="1"/>
    <col min="8703" max="8703" width="9.07421875" bestFit="1" customWidth="1"/>
    <col min="8704" max="8704" width="67" customWidth="1"/>
    <col min="8705" max="8705" width="17" customWidth="1"/>
    <col min="8884" max="8888" width="21.84375" customWidth="1"/>
    <col min="8889" max="8890" width="22.07421875" customWidth="1"/>
    <col min="8959" max="8959" width="9.07421875" bestFit="1" customWidth="1"/>
    <col min="8960" max="8960" width="67" customWidth="1"/>
    <col min="8961" max="8961" width="17" customWidth="1"/>
    <col min="9140" max="9144" width="21.84375" customWidth="1"/>
    <col min="9145" max="9146" width="22.07421875" customWidth="1"/>
    <col min="9215" max="9215" width="9.07421875" bestFit="1" customWidth="1"/>
    <col min="9216" max="9216" width="67" customWidth="1"/>
    <col min="9217" max="9217" width="17" customWidth="1"/>
    <col min="9396" max="9400" width="21.84375" customWidth="1"/>
    <col min="9401" max="9402" width="22.07421875" customWidth="1"/>
    <col min="9471" max="9471" width="9.07421875" bestFit="1" customWidth="1"/>
    <col min="9472" max="9472" width="67" customWidth="1"/>
    <col min="9473" max="9473" width="17" customWidth="1"/>
    <col min="9652" max="9656" width="21.84375" customWidth="1"/>
    <col min="9657" max="9658" width="22.07421875" customWidth="1"/>
    <col min="9727" max="9727" width="9.07421875" bestFit="1" customWidth="1"/>
    <col min="9728" max="9728" width="67" customWidth="1"/>
    <col min="9729" max="9729" width="17" customWidth="1"/>
    <col min="9908" max="9912" width="21.84375" customWidth="1"/>
    <col min="9913" max="9914" width="22.07421875" customWidth="1"/>
    <col min="9983" max="9983" width="9.07421875" bestFit="1" customWidth="1"/>
    <col min="9984" max="9984" width="67" customWidth="1"/>
    <col min="9985" max="9985" width="17" customWidth="1"/>
    <col min="10164" max="10168" width="21.84375" customWidth="1"/>
    <col min="10169" max="10170" width="22.07421875" customWidth="1"/>
    <col min="10239" max="10239" width="9.07421875" bestFit="1" customWidth="1"/>
    <col min="10240" max="10240" width="67" customWidth="1"/>
    <col min="10241" max="10241" width="17" customWidth="1"/>
    <col min="10420" max="10424" width="21.84375" customWidth="1"/>
    <col min="10425" max="10426" width="22.07421875" customWidth="1"/>
    <col min="10495" max="10495" width="9.07421875" bestFit="1" customWidth="1"/>
    <col min="10496" max="10496" width="67" customWidth="1"/>
    <col min="10497" max="10497" width="17" customWidth="1"/>
    <col min="10676" max="10680" width="21.84375" customWidth="1"/>
    <col min="10681" max="10682" width="22.07421875" customWidth="1"/>
    <col min="10751" max="10751" width="9.07421875" bestFit="1" customWidth="1"/>
    <col min="10752" max="10752" width="67" customWidth="1"/>
    <col min="10753" max="10753" width="17" customWidth="1"/>
    <col min="10932" max="10936" width="21.84375" customWidth="1"/>
    <col min="10937" max="10938" width="22.07421875" customWidth="1"/>
    <col min="11007" max="11007" width="9.07421875" bestFit="1" customWidth="1"/>
    <col min="11008" max="11008" width="67" customWidth="1"/>
    <col min="11009" max="11009" width="17" customWidth="1"/>
    <col min="11188" max="11192" width="21.84375" customWidth="1"/>
    <col min="11193" max="11194" width="22.07421875" customWidth="1"/>
    <col min="11263" max="11263" width="9.07421875" bestFit="1" customWidth="1"/>
    <col min="11264" max="11264" width="67" customWidth="1"/>
    <col min="11265" max="11265" width="17" customWidth="1"/>
    <col min="11444" max="11448" width="21.84375" customWidth="1"/>
    <col min="11449" max="11450" width="22.07421875" customWidth="1"/>
    <col min="11519" max="11519" width="9.07421875" bestFit="1" customWidth="1"/>
    <col min="11520" max="11520" width="67" customWidth="1"/>
    <col min="11521" max="11521" width="17" customWidth="1"/>
    <col min="11700" max="11704" width="21.84375" customWidth="1"/>
    <col min="11705" max="11706" width="22.07421875" customWidth="1"/>
    <col min="11775" max="11775" width="9.07421875" bestFit="1" customWidth="1"/>
    <col min="11776" max="11776" width="67" customWidth="1"/>
    <col min="11777" max="11777" width="17" customWidth="1"/>
    <col min="11956" max="11960" width="21.84375" customWidth="1"/>
    <col min="11961" max="11962" width="22.07421875" customWidth="1"/>
    <col min="12031" max="12031" width="9.07421875" bestFit="1" customWidth="1"/>
    <col min="12032" max="12032" width="67" customWidth="1"/>
    <col min="12033" max="12033" width="17" customWidth="1"/>
    <col min="12212" max="12216" width="21.84375" customWidth="1"/>
    <col min="12217" max="12218" width="22.07421875" customWidth="1"/>
    <col min="12287" max="12287" width="9.07421875" bestFit="1" customWidth="1"/>
    <col min="12288" max="12288" width="67" customWidth="1"/>
    <col min="12289" max="12289" width="17" customWidth="1"/>
    <col min="12468" max="12472" width="21.84375" customWidth="1"/>
    <col min="12473" max="12474" width="22.07421875" customWidth="1"/>
    <col min="12543" max="12543" width="9.07421875" bestFit="1" customWidth="1"/>
    <col min="12544" max="12544" width="67" customWidth="1"/>
    <col min="12545" max="12545" width="17" customWidth="1"/>
    <col min="12724" max="12728" width="21.84375" customWidth="1"/>
    <col min="12729" max="12730" width="22.07421875" customWidth="1"/>
    <col min="12799" max="12799" width="9.07421875" bestFit="1" customWidth="1"/>
    <col min="12800" max="12800" width="67" customWidth="1"/>
    <col min="12801" max="12801" width="17" customWidth="1"/>
    <col min="12980" max="12984" width="21.84375" customWidth="1"/>
    <col min="12985" max="12986" width="22.07421875" customWidth="1"/>
    <col min="13055" max="13055" width="9.07421875" bestFit="1" customWidth="1"/>
    <col min="13056" max="13056" width="67" customWidth="1"/>
    <col min="13057" max="13057" width="17" customWidth="1"/>
    <col min="13236" max="13240" width="21.84375" customWidth="1"/>
    <col min="13241" max="13242" width="22.07421875" customWidth="1"/>
    <col min="13311" max="13311" width="9.07421875" bestFit="1" customWidth="1"/>
    <col min="13312" max="13312" width="67" customWidth="1"/>
    <col min="13313" max="13313" width="17" customWidth="1"/>
    <col min="13492" max="13496" width="21.84375" customWidth="1"/>
    <col min="13497" max="13498" width="22.07421875" customWidth="1"/>
    <col min="13567" max="13567" width="9.07421875" bestFit="1" customWidth="1"/>
    <col min="13568" max="13568" width="67" customWidth="1"/>
    <col min="13569" max="13569" width="17" customWidth="1"/>
    <col min="13748" max="13752" width="21.84375" customWidth="1"/>
    <col min="13753" max="13754" width="22.07421875" customWidth="1"/>
    <col min="13823" max="13823" width="9.07421875" bestFit="1" customWidth="1"/>
    <col min="13824" max="13824" width="67" customWidth="1"/>
    <col min="13825" max="13825" width="17" customWidth="1"/>
    <col min="14004" max="14008" width="21.84375" customWidth="1"/>
    <col min="14009" max="14010" width="22.07421875" customWidth="1"/>
    <col min="14079" max="14079" width="9.07421875" bestFit="1" customWidth="1"/>
    <col min="14080" max="14080" width="67" customWidth="1"/>
    <col min="14081" max="14081" width="17" customWidth="1"/>
    <col min="14260" max="14264" width="21.84375" customWidth="1"/>
    <col min="14265" max="14266" width="22.07421875" customWidth="1"/>
    <col min="14335" max="14335" width="9.07421875" bestFit="1" customWidth="1"/>
    <col min="14336" max="14336" width="67" customWidth="1"/>
    <col min="14337" max="14337" width="17" customWidth="1"/>
    <col min="14516" max="14520" width="21.84375" customWidth="1"/>
    <col min="14521" max="14522" width="22.07421875" customWidth="1"/>
    <col min="14591" max="14591" width="9.07421875" bestFit="1" customWidth="1"/>
    <col min="14592" max="14592" width="67" customWidth="1"/>
    <col min="14593" max="14593" width="17" customWidth="1"/>
    <col min="14772" max="14776" width="21.84375" customWidth="1"/>
    <col min="14777" max="14778" width="22.07421875" customWidth="1"/>
    <col min="14847" max="14847" width="9.07421875" bestFit="1" customWidth="1"/>
    <col min="14848" max="14848" width="67" customWidth="1"/>
    <col min="14849" max="14849" width="17" customWidth="1"/>
    <col min="15028" max="15032" width="21.84375" customWidth="1"/>
    <col min="15033" max="15034" width="22.07421875" customWidth="1"/>
    <col min="15103" max="15103" width="9.07421875" bestFit="1" customWidth="1"/>
    <col min="15104" max="15104" width="67" customWidth="1"/>
    <col min="15105" max="15105" width="17" customWidth="1"/>
    <col min="15284" max="15288" width="21.84375" customWidth="1"/>
    <col min="15289" max="15290" width="22.07421875" customWidth="1"/>
    <col min="15359" max="15359" width="9.07421875" bestFit="1" customWidth="1"/>
    <col min="15360" max="15360" width="67" customWidth="1"/>
    <col min="15361" max="15361" width="17" customWidth="1"/>
    <col min="15540" max="15544" width="21.84375" customWidth="1"/>
    <col min="15545" max="15546" width="22.07421875" customWidth="1"/>
    <col min="15615" max="15615" width="9.07421875" bestFit="1" customWidth="1"/>
    <col min="15616" max="15616" width="67" customWidth="1"/>
    <col min="15617" max="15617" width="17" customWidth="1"/>
    <col min="15796" max="15800" width="21.84375" customWidth="1"/>
    <col min="15801" max="15802" width="22.07421875" customWidth="1"/>
    <col min="15871" max="15871" width="9.07421875" bestFit="1" customWidth="1"/>
    <col min="15872" max="15872" width="67" customWidth="1"/>
    <col min="15873" max="15873" width="17" customWidth="1"/>
    <col min="16052" max="16056" width="21.84375" customWidth="1"/>
    <col min="16057" max="16058" width="22.07421875" customWidth="1"/>
    <col min="16127" max="16127" width="9.07421875" bestFit="1" customWidth="1"/>
    <col min="16128" max="16128" width="67" customWidth="1"/>
    <col min="16129" max="16129" width="17" customWidth="1"/>
    <col min="16308" max="16312" width="21.84375" customWidth="1"/>
    <col min="16313" max="16314" width="22.07421875" customWidth="1"/>
  </cols>
  <sheetData>
    <row r="1" spans="1:254" x14ac:dyDescent="0.35">
      <c r="A1" s="1" t="s">
        <v>764</v>
      </c>
      <c r="B1" s="89">
        <f>'New Formula with HB25-1320'!B1</f>
        <v>2.3E-2</v>
      </c>
      <c r="C1" s="1" t="s">
        <v>927</v>
      </c>
      <c r="D1" s="45">
        <f>ROUND(470.75*(1+B1),2)</f>
        <v>481.58</v>
      </c>
      <c r="E1" s="202"/>
      <c r="F1" s="202"/>
      <c r="G1" s="202"/>
      <c r="H1" s="202"/>
      <c r="I1" s="80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 t="s">
        <v>765</v>
      </c>
      <c r="GA1" s="3"/>
      <c r="GB1" s="3"/>
      <c r="GC1" s="3"/>
      <c r="GD1" s="2"/>
      <c r="GE1" s="2" t="s">
        <v>456</v>
      </c>
      <c r="GF1" s="2"/>
      <c r="GG1" s="2"/>
      <c r="GH1" s="2"/>
      <c r="GI1" s="2"/>
      <c r="GJ1" s="2"/>
      <c r="GK1" s="2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</row>
    <row r="2" spans="1:254" x14ac:dyDescent="0.35">
      <c r="A2" s="1" t="s">
        <v>766</v>
      </c>
      <c r="B2" s="45">
        <v>8496.3799999999992</v>
      </c>
      <c r="C2" s="1" t="s">
        <v>926</v>
      </c>
      <c r="D2" s="45">
        <f>ROUND(177.8*(1+B1),2)</f>
        <v>181.89</v>
      </c>
      <c r="E2" s="202"/>
      <c r="F2" s="202"/>
      <c r="G2" s="202"/>
      <c r="H2" s="202"/>
      <c r="I2" s="80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2"/>
      <c r="GE2" s="2"/>
      <c r="GF2" s="2"/>
      <c r="GG2" s="2"/>
      <c r="GH2" s="2"/>
      <c r="GI2" s="2"/>
      <c r="GJ2" s="2"/>
      <c r="GK2" s="2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</row>
    <row r="3" spans="1:254" x14ac:dyDescent="0.35">
      <c r="A3" s="1" t="s">
        <v>767</v>
      </c>
      <c r="B3" s="45">
        <v>10244</v>
      </c>
      <c r="C3" s="201"/>
      <c r="D3" s="202"/>
      <c r="E3" s="202"/>
      <c r="F3" s="202"/>
      <c r="G3" s="202"/>
      <c r="H3" s="202"/>
      <c r="I3" s="8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2"/>
      <c r="GE3" s="2"/>
      <c r="GF3" s="2"/>
      <c r="GG3" s="2"/>
      <c r="GH3" s="2"/>
      <c r="GI3" s="2"/>
      <c r="GJ3" s="2"/>
      <c r="GK3" s="2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</row>
    <row r="4" spans="1:254" x14ac:dyDescent="0.35">
      <c r="A4" s="1" t="s">
        <v>768</v>
      </c>
      <c r="B4" s="2">
        <f>ROUND(B2*(1+B1),2)</f>
        <v>8691.7999999999993</v>
      </c>
      <c r="C4" s="202"/>
      <c r="D4" s="202"/>
      <c r="E4" s="202"/>
      <c r="F4" s="202"/>
      <c r="G4" s="202"/>
      <c r="H4" s="202"/>
      <c r="I4" s="80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2"/>
      <c r="GE4" s="2"/>
      <c r="GF4" s="2"/>
      <c r="GG4" s="2"/>
      <c r="GH4" s="2"/>
      <c r="GI4" s="2"/>
      <c r="GJ4" s="2"/>
      <c r="GK4" s="2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</row>
    <row r="5" spans="1:254" x14ac:dyDescent="0.35">
      <c r="A5" s="1" t="s">
        <v>769</v>
      </c>
      <c r="B5" s="2">
        <f>ROUND(B3*(1+B1),0)</f>
        <v>10480</v>
      </c>
      <c r="C5" s="5" t="s">
        <v>1</v>
      </c>
      <c r="D5" s="5" t="s">
        <v>2</v>
      </c>
      <c r="E5" s="5" t="s">
        <v>3</v>
      </c>
      <c r="F5" s="5" t="s">
        <v>4</v>
      </c>
      <c r="G5" s="5" t="s">
        <v>5</v>
      </c>
      <c r="H5" s="5" t="s">
        <v>6</v>
      </c>
      <c r="I5" s="3" t="s">
        <v>7</v>
      </c>
      <c r="J5" s="3" t="s">
        <v>8</v>
      </c>
      <c r="K5" s="3" t="s">
        <v>9</v>
      </c>
      <c r="L5" s="3" t="s">
        <v>10</v>
      </c>
      <c r="M5" s="3" t="s">
        <v>11</v>
      </c>
      <c r="N5" s="3" t="s">
        <v>12</v>
      </c>
      <c r="O5" s="3" t="s">
        <v>13</v>
      </c>
      <c r="P5" s="3" t="s">
        <v>14</v>
      </c>
      <c r="Q5" s="3" t="s">
        <v>15</v>
      </c>
      <c r="R5" s="3" t="s">
        <v>16</v>
      </c>
      <c r="S5" s="3" t="s">
        <v>17</v>
      </c>
      <c r="T5" s="3" t="s">
        <v>18</v>
      </c>
      <c r="U5" s="3" t="s">
        <v>19</v>
      </c>
      <c r="V5" s="3" t="s">
        <v>20</v>
      </c>
      <c r="W5" s="3" t="s">
        <v>21</v>
      </c>
      <c r="X5" s="3" t="s">
        <v>22</v>
      </c>
      <c r="Y5" s="3" t="s">
        <v>23</v>
      </c>
      <c r="Z5" s="3" t="s">
        <v>24</v>
      </c>
      <c r="AA5" s="3" t="s">
        <v>25</v>
      </c>
      <c r="AB5" s="3" t="s">
        <v>26</v>
      </c>
      <c r="AC5" s="3" t="s">
        <v>27</v>
      </c>
      <c r="AD5" s="3" t="s">
        <v>28</v>
      </c>
      <c r="AE5" s="3" t="s">
        <v>29</v>
      </c>
      <c r="AF5" s="3" t="s">
        <v>30</v>
      </c>
      <c r="AG5" s="3" t="s">
        <v>31</v>
      </c>
      <c r="AH5" s="3" t="s">
        <v>32</v>
      </c>
      <c r="AI5" s="3" t="s">
        <v>33</v>
      </c>
      <c r="AJ5" s="3" t="s">
        <v>34</v>
      </c>
      <c r="AK5" s="3" t="s">
        <v>35</v>
      </c>
      <c r="AL5" s="3" t="s">
        <v>36</v>
      </c>
      <c r="AM5" s="3" t="s">
        <v>37</v>
      </c>
      <c r="AN5" s="3" t="s">
        <v>38</v>
      </c>
      <c r="AO5" s="3" t="s">
        <v>39</v>
      </c>
      <c r="AP5" s="3" t="s">
        <v>40</v>
      </c>
      <c r="AQ5" s="3" t="s">
        <v>41</v>
      </c>
      <c r="AR5" s="3" t="s">
        <v>42</v>
      </c>
      <c r="AS5" s="3" t="s">
        <v>43</v>
      </c>
      <c r="AT5" s="3" t="s">
        <v>44</v>
      </c>
      <c r="AU5" s="3" t="s">
        <v>45</v>
      </c>
      <c r="AV5" s="3" t="s">
        <v>46</v>
      </c>
      <c r="AW5" s="3" t="s">
        <v>47</v>
      </c>
      <c r="AX5" s="3" t="s">
        <v>48</v>
      </c>
      <c r="AY5" s="3" t="s">
        <v>49</v>
      </c>
      <c r="AZ5" s="3" t="s">
        <v>50</v>
      </c>
      <c r="BA5" s="3" t="s">
        <v>51</v>
      </c>
      <c r="BB5" s="3" t="s">
        <v>52</v>
      </c>
      <c r="BC5" s="3" t="s">
        <v>53</v>
      </c>
      <c r="BD5" s="3" t="s">
        <v>54</v>
      </c>
      <c r="BE5" s="3" t="s">
        <v>55</v>
      </c>
      <c r="BF5" s="3" t="s">
        <v>56</v>
      </c>
      <c r="BG5" s="3" t="s">
        <v>57</v>
      </c>
      <c r="BH5" s="3" t="s">
        <v>58</v>
      </c>
      <c r="BI5" s="3" t="s">
        <v>59</v>
      </c>
      <c r="BJ5" s="3" t="s">
        <v>60</v>
      </c>
      <c r="BK5" s="3" t="s">
        <v>61</v>
      </c>
      <c r="BL5" s="3" t="s">
        <v>62</v>
      </c>
      <c r="BM5" s="3" t="s">
        <v>63</v>
      </c>
      <c r="BN5" s="3" t="s">
        <v>64</v>
      </c>
      <c r="BO5" s="3" t="s">
        <v>65</v>
      </c>
      <c r="BP5" s="3" t="s">
        <v>66</v>
      </c>
      <c r="BQ5" s="3" t="s">
        <v>67</v>
      </c>
      <c r="BR5" s="3" t="s">
        <v>68</v>
      </c>
      <c r="BS5" s="3" t="s">
        <v>69</v>
      </c>
      <c r="BT5" s="3" t="s">
        <v>70</v>
      </c>
      <c r="BU5" s="3" t="s">
        <v>71</v>
      </c>
      <c r="BV5" s="3" t="s">
        <v>72</v>
      </c>
      <c r="BW5" s="3" t="s">
        <v>73</v>
      </c>
      <c r="BX5" s="3" t="s">
        <v>74</v>
      </c>
      <c r="BY5" s="3" t="s">
        <v>75</v>
      </c>
      <c r="BZ5" s="3" t="s">
        <v>76</v>
      </c>
      <c r="CA5" s="3" t="s">
        <v>77</v>
      </c>
      <c r="CB5" s="3" t="s">
        <v>78</v>
      </c>
      <c r="CC5" s="3" t="s">
        <v>79</v>
      </c>
      <c r="CD5" s="3" t="s">
        <v>80</v>
      </c>
      <c r="CE5" s="3" t="s">
        <v>81</v>
      </c>
      <c r="CF5" s="3" t="s">
        <v>82</v>
      </c>
      <c r="CG5" s="3" t="s">
        <v>83</v>
      </c>
      <c r="CH5" s="3" t="s">
        <v>84</v>
      </c>
      <c r="CI5" s="3" t="s">
        <v>85</v>
      </c>
      <c r="CJ5" s="3" t="s">
        <v>86</v>
      </c>
      <c r="CK5" s="3" t="s">
        <v>87</v>
      </c>
      <c r="CL5" s="3" t="s">
        <v>88</v>
      </c>
      <c r="CM5" s="3" t="s">
        <v>89</v>
      </c>
      <c r="CN5" s="3" t="s">
        <v>90</v>
      </c>
      <c r="CO5" s="3" t="s">
        <v>91</v>
      </c>
      <c r="CP5" s="3" t="s">
        <v>92</v>
      </c>
      <c r="CQ5" s="3" t="s">
        <v>93</v>
      </c>
      <c r="CR5" s="3" t="s">
        <v>94</v>
      </c>
      <c r="CS5" s="3" t="s">
        <v>95</v>
      </c>
      <c r="CT5" s="3" t="s">
        <v>96</v>
      </c>
      <c r="CU5" s="3" t="s">
        <v>97</v>
      </c>
      <c r="CV5" s="3" t="s">
        <v>98</v>
      </c>
      <c r="CW5" s="3" t="s">
        <v>99</v>
      </c>
      <c r="CX5" s="3" t="s">
        <v>100</v>
      </c>
      <c r="CY5" s="3" t="s">
        <v>101</v>
      </c>
      <c r="CZ5" s="3" t="s">
        <v>102</v>
      </c>
      <c r="DA5" s="3" t="s">
        <v>103</v>
      </c>
      <c r="DB5" s="3" t="s">
        <v>104</v>
      </c>
      <c r="DC5" s="3" t="s">
        <v>105</v>
      </c>
      <c r="DD5" s="3" t="s">
        <v>106</v>
      </c>
      <c r="DE5" s="3" t="s">
        <v>107</v>
      </c>
      <c r="DF5" s="3" t="s">
        <v>108</v>
      </c>
      <c r="DG5" s="3" t="s">
        <v>109</v>
      </c>
      <c r="DH5" s="3" t="s">
        <v>110</v>
      </c>
      <c r="DI5" s="3" t="s">
        <v>111</v>
      </c>
      <c r="DJ5" s="3" t="s">
        <v>112</v>
      </c>
      <c r="DK5" s="3" t="s">
        <v>113</v>
      </c>
      <c r="DL5" s="3" t="s">
        <v>114</v>
      </c>
      <c r="DM5" s="3" t="s">
        <v>115</v>
      </c>
      <c r="DN5" s="3" t="s">
        <v>116</v>
      </c>
      <c r="DO5" s="3" t="s">
        <v>117</v>
      </c>
      <c r="DP5" s="3" t="s">
        <v>118</v>
      </c>
      <c r="DQ5" s="3" t="s">
        <v>119</v>
      </c>
      <c r="DR5" s="3" t="s">
        <v>120</v>
      </c>
      <c r="DS5" s="3" t="s">
        <v>121</v>
      </c>
      <c r="DT5" s="3" t="s">
        <v>122</v>
      </c>
      <c r="DU5" s="3" t="s">
        <v>123</v>
      </c>
      <c r="DV5" s="3" t="s">
        <v>124</v>
      </c>
      <c r="DW5" s="3" t="s">
        <v>125</v>
      </c>
      <c r="DX5" s="3" t="s">
        <v>126</v>
      </c>
      <c r="DY5" s="3" t="s">
        <v>127</v>
      </c>
      <c r="DZ5" s="3" t="s">
        <v>128</v>
      </c>
      <c r="EA5" s="3" t="s">
        <v>129</v>
      </c>
      <c r="EB5" s="3" t="s">
        <v>130</v>
      </c>
      <c r="EC5" s="3" t="s">
        <v>131</v>
      </c>
      <c r="ED5" s="3" t="s">
        <v>132</v>
      </c>
      <c r="EE5" s="3" t="s">
        <v>133</v>
      </c>
      <c r="EF5" s="3" t="s">
        <v>134</v>
      </c>
      <c r="EG5" s="3" t="s">
        <v>135</v>
      </c>
      <c r="EH5" s="3" t="s">
        <v>136</v>
      </c>
      <c r="EI5" s="3" t="s">
        <v>137</v>
      </c>
      <c r="EJ5" s="3" t="s">
        <v>138</v>
      </c>
      <c r="EK5" s="3" t="s">
        <v>139</v>
      </c>
      <c r="EL5" s="3" t="s">
        <v>140</v>
      </c>
      <c r="EM5" s="3" t="s">
        <v>141</v>
      </c>
      <c r="EN5" s="3" t="s">
        <v>142</v>
      </c>
      <c r="EO5" s="3" t="s">
        <v>143</v>
      </c>
      <c r="EP5" s="3" t="s">
        <v>144</v>
      </c>
      <c r="EQ5" s="3" t="s">
        <v>145</v>
      </c>
      <c r="ER5" s="3" t="s">
        <v>146</v>
      </c>
      <c r="ES5" s="3" t="s">
        <v>147</v>
      </c>
      <c r="ET5" s="3" t="s">
        <v>148</v>
      </c>
      <c r="EU5" s="3" t="s">
        <v>149</v>
      </c>
      <c r="EV5" s="3" t="s">
        <v>150</v>
      </c>
      <c r="EW5" s="3" t="s">
        <v>151</v>
      </c>
      <c r="EX5" s="3" t="s">
        <v>152</v>
      </c>
      <c r="EY5" s="3" t="s">
        <v>153</v>
      </c>
      <c r="EZ5" s="3" t="s">
        <v>154</v>
      </c>
      <c r="FA5" s="3" t="s">
        <v>155</v>
      </c>
      <c r="FB5" s="3" t="s">
        <v>156</v>
      </c>
      <c r="FC5" s="3" t="s">
        <v>157</v>
      </c>
      <c r="FD5" s="3" t="s">
        <v>158</v>
      </c>
      <c r="FE5" s="3" t="s">
        <v>159</v>
      </c>
      <c r="FF5" s="3" t="s">
        <v>160</v>
      </c>
      <c r="FG5" s="3" t="s">
        <v>161</v>
      </c>
      <c r="FH5" s="3" t="s">
        <v>162</v>
      </c>
      <c r="FI5" s="3" t="s">
        <v>163</v>
      </c>
      <c r="FJ5" s="3" t="s">
        <v>164</v>
      </c>
      <c r="FK5" s="3" t="s">
        <v>165</v>
      </c>
      <c r="FL5" s="3" t="s">
        <v>166</v>
      </c>
      <c r="FM5" s="3" t="s">
        <v>167</v>
      </c>
      <c r="FN5" s="3" t="s">
        <v>168</v>
      </c>
      <c r="FO5" s="3" t="s">
        <v>169</v>
      </c>
      <c r="FP5" s="3" t="s">
        <v>170</v>
      </c>
      <c r="FQ5" s="3" t="s">
        <v>171</v>
      </c>
      <c r="FR5" s="3" t="s">
        <v>172</v>
      </c>
      <c r="FS5" s="3" t="s">
        <v>173</v>
      </c>
      <c r="FT5" s="3" t="s">
        <v>174</v>
      </c>
      <c r="FU5" s="3" t="s">
        <v>175</v>
      </c>
      <c r="FV5" s="3" t="s">
        <v>176</v>
      </c>
      <c r="FW5" s="3" t="s">
        <v>177</v>
      </c>
      <c r="FX5" s="3" t="s">
        <v>178</v>
      </c>
      <c r="FY5" s="3" t="s">
        <v>179</v>
      </c>
      <c r="FZ5" s="3"/>
      <c r="GA5" s="3"/>
      <c r="GB5" s="3"/>
      <c r="GC5" s="3"/>
      <c r="GD5" s="2"/>
      <c r="GE5" s="2"/>
      <c r="GF5" s="2"/>
      <c r="GG5" s="2"/>
      <c r="GH5" s="2"/>
      <c r="GI5" s="2"/>
      <c r="GJ5" s="2"/>
      <c r="GK5" s="2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</row>
    <row r="6" spans="1:254" x14ac:dyDescent="0.35">
      <c r="A6" s="1"/>
      <c r="B6" s="2"/>
      <c r="C6" s="3" t="s">
        <v>180</v>
      </c>
      <c r="D6" s="3" t="s">
        <v>180</v>
      </c>
      <c r="E6" s="3" t="s">
        <v>180</v>
      </c>
      <c r="F6" s="3" t="s">
        <v>180</v>
      </c>
      <c r="G6" s="3" t="s">
        <v>180</v>
      </c>
      <c r="H6" s="3" t="s">
        <v>180</v>
      </c>
      <c r="I6" s="3" t="s">
        <v>180</v>
      </c>
      <c r="J6" s="3" t="s">
        <v>181</v>
      </c>
      <c r="K6" s="3" t="s">
        <v>181</v>
      </c>
      <c r="L6" s="3" t="s">
        <v>182</v>
      </c>
      <c r="M6" s="3" t="s">
        <v>182</v>
      </c>
      <c r="N6" s="3" t="s">
        <v>182</v>
      </c>
      <c r="O6" s="3" t="s">
        <v>182</v>
      </c>
      <c r="P6" s="3" t="s">
        <v>182</v>
      </c>
      <c r="Q6" s="3" t="s">
        <v>182</v>
      </c>
      <c r="R6" s="3" t="s">
        <v>182</v>
      </c>
      <c r="S6" s="3" t="s">
        <v>183</v>
      </c>
      <c r="T6" s="3" t="s">
        <v>184</v>
      </c>
      <c r="U6" s="3" t="s">
        <v>184</v>
      </c>
      <c r="V6" s="3" t="s">
        <v>184</v>
      </c>
      <c r="W6" s="3" t="s">
        <v>184</v>
      </c>
      <c r="X6" s="3" t="s">
        <v>184</v>
      </c>
      <c r="Y6" s="3" t="s">
        <v>185</v>
      </c>
      <c r="Z6" s="3" t="s">
        <v>185</v>
      </c>
      <c r="AA6" s="3" t="s">
        <v>186</v>
      </c>
      <c r="AB6" s="3" t="s">
        <v>186</v>
      </c>
      <c r="AC6" s="3" t="s">
        <v>187</v>
      </c>
      <c r="AD6" s="3" t="s">
        <v>187</v>
      </c>
      <c r="AE6" s="3" t="s">
        <v>188</v>
      </c>
      <c r="AF6" s="3" t="s">
        <v>188</v>
      </c>
      <c r="AG6" s="3" t="s">
        <v>189</v>
      </c>
      <c r="AH6" s="3" t="s">
        <v>190</v>
      </c>
      <c r="AI6" s="3" t="s">
        <v>190</v>
      </c>
      <c r="AJ6" s="3" t="s">
        <v>190</v>
      </c>
      <c r="AK6" s="3" t="s">
        <v>191</v>
      </c>
      <c r="AL6" s="3" t="s">
        <v>191</v>
      </c>
      <c r="AM6" s="3" t="s">
        <v>192</v>
      </c>
      <c r="AN6" s="3" t="s">
        <v>193</v>
      </c>
      <c r="AO6" s="3" t="s">
        <v>194</v>
      </c>
      <c r="AP6" s="3" t="s">
        <v>195</v>
      </c>
      <c r="AQ6" s="3" t="s">
        <v>196</v>
      </c>
      <c r="AR6" s="3" t="s">
        <v>197</v>
      </c>
      <c r="AS6" s="3" t="s">
        <v>198</v>
      </c>
      <c r="AT6" s="3" t="s">
        <v>199</v>
      </c>
      <c r="AU6" s="3" t="s">
        <v>199</v>
      </c>
      <c r="AV6" s="3" t="s">
        <v>199</v>
      </c>
      <c r="AW6" s="3" t="s">
        <v>199</v>
      </c>
      <c r="AX6" s="3" t="s">
        <v>199</v>
      </c>
      <c r="AY6" s="3" t="s">
        <v>200</v>
      </c>
      <c r="AZ6" s="3" t="s">
        <v>200</v>
      </c>
      <c r="BA6" s="3" t="s">
        <v>200</v>
      </c>
      <c r="BB6" s="3" t="s">
        <v>200</v>
      </c>
      <c r="BC6" s="3" t="s">
        <v>200</v>
      </c>
      <c r="BD6" s="3" t="s">
        <v>200</v>
      </c>
      <c r="BE6" s="3" t="s">
        <v>200</v>
      </c>
      <c r="BF6" s="3" t="s">
        <v>200</v>
      </c>
      <c r="BG6" s="3" t="s">
        <v>200</v>
      </c>
      <c r="BH6" s="3" t="s">
        <v>200</v>
      </c>
      <c r="BI6" s="3" t="s">
        <v>200</v>
      </c>
      <c r="BJ6" s="3" t="s">
        <v>200</v>
      </c>
      <c r="BK6" s="3" t="s">
        <v>200</v>
      </c>
      <c r="BL6" s="3" t="s">
        <v>200</v>
      </c>
      <c r="BM6" s="3" t="s">
        <v>200</v>
      </c>
      <c r="BN6" s="3" t="s">
        <v>201</v>
      </c>
      <c r="BO6" s="3" t="s">
        <v>201</v>
      </c>
      <c r="BP6" s="3" t="s">
        <v>201</v>
      </c>
      <c r="BQ6" s="3" t="s">
        <v>202</v>
      </c>
      <c r="BR6" s="3" t="s">
        <v>202</v>
      </c>
      <c r="BS6" s="3" t="s">
        <v>202</v>
      </c>
      <c r="BT6" s="3" t="s">
        <v>203</v>
      </c>
      <c r="BU6" s="3" t="s">
        <v>204</v>
      </c>
      <c r="BV6" s="3" t="s">
        <v>204</v>
      </c>
      <c r="BW6" s="3" t="s">
        <v>205</v>
      </c>
      <c r="BX6" s="3" t="s">
        <v>206</v>
      </c>
      <c r="BY6" s="3" t="s">
        <v>207</v>
      </c>
      <c r="BZ6" s="3" t="s">
        <v>207</v>
      </c>
      <c r="CA6" s="3" t="s">
        <v>208</v>
      </c>
      <c r="CB6" s="3" t="s">
        <v>209</v>
      </c>
      <c r="CC6" s="3" t="s">
        <v>210</v>
      </c>
      <c r="CD6" s="3" t="s">
        <v>210</v>
      </c>
      <c r="CE6" s="3" t="s">
        <v>211</v>
      </c>
      <c r="CF6" s="3" t="s">
        <v>211</v>
      </c>
      <c r="CG6" s="3" t="s">
        <v>211</v>
      </c>
      <c r="CH6" s="3" t="s">
        <v>211</v>
      </c>
      <c r="CI6" s="3" t="s">
        <v>211</v>
      </c>
      <c r="CJ6" s="3" t="s">
        <v>212</v>
      </c>
      <c r="CK6" s="3" t="s">
        <v>213</v>
      </c>
      <c r="CL6" s="3" t="s">
        <v>213</v>
      </c>
      <c r="CM6" s="3" t="s">
        <v>213</v>
      </c>
      <c r="CN6" s="3" t="s">
        <v>214</v>
      </c>
      <c r="CO6" s="3" t="s">
        <v>214</v>
      </c>
      <c r="CP6" s="3" t="s">
        <v>214</v>
      </c>
      <c r="CQ6" s="3" t="s">
        <v>215</v>
      </c>
      <c r="CR6" s="3" t="s">
        <v>215</v>
      </c>
      <c r="CS6" s="3" t="s">
        <v>215</v>
      </c>
      <c r="CT6" s="3" t="s">
        <v>215</v>
      </c>
      <c r="CU6" s="3" t="s">
        <v>215</v>
      </c>
      <c r="CV6" s="3" t="s">
        <v>215</v>
      </c>
      <c r="CW6" s="3" t="s">
        <v>216</v>
      </c>
      <c r="CX6" s="3" t="s">
        <v>216</v>
      </c>
      <c r="CY6" s="3" t="s">
        <v>216</v>
      </c>
      <c r="CZ6" s="3" t="s">
        <v>217</v>
      </c>
      <c r="DA6" s="3" t="s">
        <v>217</v>
      </c>
      <c r="DB6" s="3" t="s">
        <v>217</v>
      </c>
      <c r="DC6" s="3" t="s">
        <v>217</v>
      </c>
      <c r="DD6" s="3" t="s">
        <v>218</v>
      </c>
      <c r="DE6" s="3" t="s">
        <v>218</v>
      </c>
      <c r="DF6" s="3" t="s">
        <v>218</v>
      </c>
      <c r="DG6" s="3" t="s">
        <v>219</v>
      </c>
      <c r="DH6" s="3" t="s">
        <v>220</v>
      </c>
      <c r="DI6" s="3" t="s">
        <v>221</v>
      </c>
      <c r="DJ6" s="3" t="s">
        <v>221</v>
      </c>
      <c r="DK6" s="3" t="s">
        <v>221</v>
      </c>
      <c r="DL6" s="3" t="s">
        <v>222</v>
      </c>
      <c r="DM6" s="3" t="s">
        <v>222</v>
      </c>
      <c r="DN6" s="3" t="s">
        <v>223</v>
      </c>
      <c r="DO6" s="3" t="s">
        <v>223</v>
      </c>
      <c r="DP6" s="3" t="s">
        <v>223</v>
      </c>
      <c r="DQ6" s="3" t="s">
        <v>223</v>
      </c>
      <c r="DR6" s="3" t="s">
        <v>224</v>
      </c>
      <c r="DS6" s="3" t="s">
        <v>224</v>
      </c>
      <c r="DT6" s="3" t="s">
        <v>224</v>
      </c>
      <c r="DU6" s="3" t="s">
        <v>224</v>
      </c>
      <c r="DV6" s="3" t="s">
        <v>224</v>
      </c>
      <c r="DW6" s="3" t="s">
        <v>224</v>
      </c>
      <c r="DX6" s="3" t="s">
        <v>225</v>
      </c>
      <c r="DY6" s="3" t="s">
        <v>225</v>
      </c>
      <c r="DZ6" s="3" t="s">
        <v>226</v>
      </c>
      <c r="EA6" s="3" t="s">
        <v>226</v>
      </c>
      <c r="EB6" s="3" t="s">
        <v>227</v>
      </c>
      <c r="EC6" s="3" t="s">
        <v>227</v>
      </c>
      <c r="ED6" s="3" t="s">
        <v>228</v>
      </c>
      <c r="EE6" s="3" t="s">
        <v>229</v>
      </c>
      <c r="EF6" s="3" t="s">
        <v>229</v>
      </c>
      <c r="EG6" s="3" t="s">
        <v>229</v>
      </c>
      <c r="EH6" s="3" t="s">
        <v>229</v>
      </c>
      <c r="EI6" s="3" t="s">
        <v>230</v>
      </c>
      <c r="EJ6" s="3" t="s">
        <v>230</v>
      </c>
      <c r="EK6" s="3" t="s">
        <v>231</v>
      </c>
      <c r="EL6" s="3" t="s">
        <v>231</v>
      </c>
      <c r="EM6" s="3" t="s">
        <v>232</v>
      </c>
      <c r="EN6" s="3" t="s">
        <v>232</v>
      </c>
      <c r="EO6" s="3" t="s">
        <v>232</v>
      </c>
      <c r="EP6" s="3" t="s">
        <v>233</v>
      </c>
      <c r="EQ6" s="3" t="s">
        <v>233</v>
      </c>
      <c r="ER6" s="3" t="s">
        <v>233</v>
      </c>
      <c r="ES6" s="3" t="s">
        <v>234</v>
      </c>
      <c r="ET6" s="3" t="s">
        <v>234</v>
      </c>
      <c r="EU6" s="3" t="s">
        <v>234</v>
      </c>
      <c r="EV6" s="3" t="s">
        <v>235</v>
      </c>
      <c r="EW6" s="3" t="s">
        <v>236</v>
      </c>
      <c r="EX6" s="3" t="s">
        <v>236</v>
      </c>
      <c r="EY6" s="3" t="s">
        <v>237</v>
      </c>
      <c r="EZ6" s="3" t="s">
        <v>237</v>
      </c>
      <c r="FA6" s="3" t="s">
        <v>238</v>
      </c>
      <c r="FB6" s="3" t="s">
        <v>239</v>
      </c>
      <c r="FC6" s="3" t="s">
        <v>239</v>
      </c>
      <c r="FD6" s="3" t="s">
        <v>240</v>
      </c>
      <c r="FE6" s="3" t="s">
        <v>240</v>
      </c>
      <c r="FF6" s="3" t="s">
        <v>240</v>
      </c>
      <c r="FG6" s="3" t="s">
        <v>240</v>
      </c>
      <c r="FH6" s="3" t="s">
        <v>240</v>
      </c>
      <c r="FI6" s="3" t="s">
        <v>241</v>
      </c>
      <c r="FJ6" s="3" t="s">
        <v>241</v>
      </c>
      <c r="FK6" s="3" t="s">
        <v>241</v>
      </c>
      <c r="FL6" s="3" t="s">
        <v>241</v>
      </c>
      <c r="FM6" s="3" t="s">
        <v>241</v>
      </c>
      <c r="FN6" s="3" t="s">
        <v>241</v>
      </c>
      <c r="FO6" s="3" t="s">
        <v>241</v>
      </c>
      <c r="FP6" s="3" t="s">
        <v>241</v>
      </c>
      <c r="FQ6" s="3" t="s">
        <v>241</v>
      </c>
      <c r="FR6" s="3" t="s">
        <v>241</v>
      </c>
      <c r="FS6" s="3" t="s">
        <v>241</v>
      </c>
      <c r="FT6" s="3" t="s">
        <v>241</v>
      </c>
      <c r="FU6" s="3" t="s">
        <v>242</v>
      </c>
      <c r="FV6" s="3" t="s">
        <v>242</v>
      </c>
      <c r="FW6" s="3" t="s">
        <v>242</v>
      </c>
      <c r="FX6" s="3" t="s">
        <v>242</v>
      </c>
      <c r="FY6" s="3"/>
      <c r="FZ6" s="3"/>
      <c r="GA6" s="3"/>
      <c r="GB6" s="3"/>
      <c r="GC6" s="3"/>
      <c r="GD6" s="2"/>
      <c r="GE6" s="2"/>
      <c r="GF6" s="2"/>
      <c r="GG6" s="2"/>
      <c r="GH6" s="2"/>
      <c r="GI6" s="2"/>
      <c r="GJ6" s="2"/>
      <c r="GK6" s="2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</row>
    <row r="7" spans="1:254" s="6" customFormat="1" ht="46.5" x14ac:dyDescent="0.35">
      <c r="B7" s="276" t="s">
        <v>1141</v>
      </c>
      <c r="C7" s="7" t="s">
        <v>243</v>
      </c>
      <c r="D7" s="7" t="s">
        <v>244</v>
      </c>
      <c r="E7" s="7" t="s">
        <v>245</v>
      </c>
      <c r="F7" s="8" t="s">
        <v>246</v>
      </c>
      <c r="G7" s="7" t="s">
        <v>247</v>
      </c>
      <c r="H7" s="7" t="s">
        <v>248</v>
      </c>
      <c r="I7" s="7" t="s">
        <v>249</v>
      </c>
      <c r="J7" s="7" t="s">
        <v>250</v>
      </c>
      <c r="K7" s="7" t="s">
        <v>251</v>
      </c>
      <c r="L7" s="7" t="s">
        <v>252</v>
      </c>
      <c r="M7" s="7" t="s">
        <v>253</v>
      </c>
      <c r="N7" s="7" t="s">
        <v>254</v>
      </c>
      <c r="O7" s="7" t="s">
        <v>255</v>
      </c>
      <c r="P7" s="7" t="s">
        <v>256</v>
      </c>
      <c r="Q7" s="7" t="s">
        <v>257</v>
      </c>
      <c r="R7" s="7" t="s">
        <v>258</v>
      </c>
      <c r="S7" s="7" t="s">
        <v>259</v>
      </c>
      <c r="T7" s="7" t="s">
        <v>260</v>
      </c>
      <c r="U7" s="7" t="s">
        <v>261</v>
      </c>
      <c r="V7" s="7" t="s">
        <v>262</v>
      </c>
      <c r="W7" s="7" t="s">
        <v>263</v>
      </c>
      <c r="X7" s="7" t="s">
        <v>264</v>
      </c>
      <c r="Y7" s="7" t="s">
        <v>265</v>
      </c>
      <c r="Z7" s="7" t="s">
        <v>266</v>
      </c>
      <c r="AA7" s="7" t="s">
        <v>267</v>
      </c>
      <c r="AB7" s="7" t="s">
        <v>268</v>
      </c>
      <c r="AC7" s="7" t="s">
        <v>269</v>
      </c>
      <c r="AD7" s="7" t="s">
        <v>270</v>
      </c>
      <c r="AE7" s="7" t="s">
        <v>271</v>
      </c>
      <c r="AF7" s="7" t="s">
        <v>272</v>
      </c>
      <c r="AG7" s="7" t="s">
        <v>273</v>
      </c>
      <c r="AH7" s="7" t="s">
        <v>274</v>
      </c>
      <c r="AI7" s="7" t="s">
        <v>275</v>
      </c>
      <c r="AJ7" s="7" t="s">
        <v>276</v>
      </c>
      <c r="AK7" s="7" t="s">
        <v>277</v>
      </c>
      <c r="AL7" s="7" t="s">
        <v>278</v>
      </c>
      <c r="AM7" s="7" t="s">
        <v>279</v>
      </c>
      <c r="AN7" s="7" t="s">
        <v>280</v>
      </c>
      <c r="AO7" s="7" t="s">
        <v>281</v>
      </c>
      <c r="AP7" s="7" t="s">
        <v>282</v>
      </c>
      <c r="AQ7" s="7" t="s">
        <v>283</v>
      </c>
      <c r="AR7" s="7" t="s">
        <v>284</v>
      </c>
      <c r="AS7" s="7" t="s">
        <v>285</v>
      </c>
      <c r="AT7" s="7" t="s">
        <v>286</v>
      </c>
      <c r="AU7" s="7" t="s">
        <v>287</v>
      </c>
      <c r="AV7" s="7" t="s">
        <v>288</v>
      </c>
      <c r="AW7" s="7" t="s">
        <v>289</v>
      </c>
      <c r="AX7" s="7" t="s">
        <v>290</v>
      </c>
      <c r="AY7" s="7" t="s">
        <v>291</v>
      </c>
      <c r="AZ7" s="7" t="s">
        <v>292</v>
      </c>
      <c r="BA7" s="7" t="s">
        <v>293</v>
      </c>
      <c r="BB7" s="7" t="s">
        <v>294</v>
      </c>
      <c r="BC7" s="7" t="s">
        <v>295</v>
      </c>
      <c r="BD7" s="7" t="s">
        <v>296</v>
      </c>
      <c r="BE7" s="7" t="s">
        <v>297</v>
      </c>
      <c r="BF7" s="7" t="s">
        <v>298</v>
      </c>
      <c r="BG7" s="7" t="s">
        <v>299</v>
      </c>
      <c r="BH7" s="7" t="s">
        <v>300</v>
      </c>
      <c r="BI7" s="7" t="s">
        <v>301</v>
      </c>
      <c r="BJ7" s="7" t="s">
        <v>302</v>
      </c>
      <c r="BK7" s="7" t="s">
        <v>303</v>
      </c>
      <c r="BL7" s="7" t="s">
        <v>304</v>
      </c>
      <c r="BM7" s="7" t="s">
        <v>305</v>
      </c>
      <c r="BN7" s="7" t="s">
        <v>306</v>
      </c>
      <c r="BO7" s="7" t="s">
        <v>307</v>
      </c>
      <c r="BP7" s="7" t="s">
        <v>308</v>
      </c>
      <c r="BQ7" s="7" t="s">
        <v>309</v>
      </c>
      <c r="BR7" s="7" t="s">
        <v>310</v>
      </c>
      <c r="BS7" s="7" t="s">
        <v>311</v>
      </c>
      <c r="BT7" s="7" t="s">
        <v>312</v>
      </c>
      <c r="BU7" s="7" t="s">
        <v>313</v>
      </c>
      <c r="BV7" s="7" t="s">
        <v>314</v>
      </c>
      <c r="BW7" s="7" t="s">
        <v>315</v>
      </c>
      <c r="BX7" s="7" t="s">
        <v>316</v>
      </c>
      <c r="BY7" s="7" t="s">
        <v>317</v>
      </c>
      <c r="BZ7" s="7" t="s">
        <v>318</v>
      </c>
      <c r="CA7" s="7" t="s">
        <v>319</v>
      </c>
      <c r="CB7" s="7" t="s">
        <v>320</v>
      </c>
      <c r="CC7" s="7" t="s">
        <v>321</v>
      </c>
      <c r="CD7" s="7" t="s">
        <v>322</v>
      </c>
      <c r="CE7" s="7" t="s">
        <v>323</v>
      </c>
      <c r="CF7" s="7" t="s">
        <v>324</v>
      </c>
      <c r="CG7" s="7" t="s">
        <v>325</v>
      </c>
      <c r="CH7" s="7" t="s">
        <v>326</v>
      </c>
      <c r="CI7" s="7" t="s">
        <v>327</v>
      </c>
      <c r="CJ7" s="7" t="s">
        <v>328</v>
      </c>
      <c r="CK7" s="7" t="s">
        <v>329</v>
      </c>
      <c r="CL7" s="7" t="s">
        <v>330</v>
      </c>
      <c r="CM7" s="7" t="s">
        <v>331</v>
      </c>
      <c r="CN7" s="7" t="s">
        <v>332</v>
      </c>
      <c r="CO7" s="7" t="s">
        <v>333</v>
      </c>
      <c r="CP7" s="7" t="s">
        <v>334</v>
      </c>
      <c r="CQ7" s="7" t="s">
        <v>335</v>
      </c>
      <c r="CR7" s="7" t="s">
        <v>336</v>
      </c>
      <c r="CS7" s="7" t="s">
        <v>337</v>
      </c>
      <c r="CT7" s="7" t="s">
        <v>338</v>
      </c>
      <c r="CU7" s="7" t="s">
        <v>339</v>
      </c>
      <c r="CV7" s="7" t="s">
        <v>340</v>
      </c>
      <c r="CW7" s="7" t="s">
        <v>341</v>
      </c>
      <c r="CX7" s="7" t="s">
        <v>342</v>
      </c>
      <c r="CY7" s="7" t="s">
        <v>343</v>
      </c>
      <c r="CZ7" s="7" t="s">
        <v>344</v>
      </c>
      <c r="DA7" s="7" t="s">
        <v>345</v>
      </c>
      <c r="DB7" s="7" t="s">
        <v>346</v>
      </c>
      <c r="DC7" s="7" t="s">
        <v>347</v>
      </c>
      <c r="DD7" s="7" t="s">
        <v>348</v>
      </c>
      <c r="DE7" s="7" t="s">
        <v>349</v>
      </c>
      <c r="DF7" s="7" t="s">
        <v>350</v>
      </c>
      <c r="DG7" s="7" t="s">
        <v>351</v>
      </c>
      <c r="DH7" s="7" t="s">
        <v>352</v>
      </c>
      <c r="DI7" s="7" t="s">
        <v>353</v>
      </c>
      <c r="DJ7" s="7" t="s">
        <v>354</v>
      </c>
      <c r="DK7" s="7" t="s">
        <v>355</v>
      </c>
      <c r="DL7" s="7" t="s">
        <v>356</v>
      </c>
      <c r="DM7" s="7" t="s">
        <v>357</v>
      </c>
      <c r="DN7" s="7" t="s">
        <v>358</v>
      </c>
      <c r="DO7" s="7" t="s">
        <v>359</v>
      </c>
      <c r="DP7" s="7" t="s">
        <v>360</v>
      </c>
      <c r="DQ7" s="7" t="s">
        <v>361</v>
      </c>
      <c r="DR7" s="7" t="s">
        <v>362</v>
      </c>
      <c r="DS7" s="7" t="s">
        <v>363</v>
      </c>
      <c r="DT7" s="7" t="s">
        <v>364</v>
      </c>
      <c r="DU7" s="7" t="s">
        <v>365</v>
      </c>
      <c r="DV7" s="7" t="s">
        <v>366</v>
      </c>
      <c r="DW7" s="7" t="s">
        <v>367</v>
      </c>
      <c r="DX7" s="7" t="s">
        <v>368</v>
      </c>
      <c r="DY7" s="7" t="s">
        <v>369</v>
      </c>
      <c r="DZ7" s="7" t="s">
        <v>370</v>
      </c>
      <c r="EA7" s="7" t="s">
        <v>371</v>
      </c>
      <c r="EB7" s="7" t="s">
        <v>372</v>
      </c>
      <c r="EC7" s="7" t="s">
        <v>373</v>
      </c>
      <c r="ED7" s="7" t="s">
        <v>374</v>
      </c>
      <c r="EE7" s="7" t="s">
        <v>375</v>
      </c>
      <c r="EF7" s="7" t="s">
        <v>376</v>
      </c>
      <c r="EG7" s="7" t="s">
        <v>377</v>
      </c>
      <c r="EH7" s="7" t="s">
        <v>378</v>
      </c>
      <c r="EI7" s="7" t="s">
        <v>379</v>
      </c>
      <c r="EJ7" s="7" t="s">
        <v>380</v>
      </c>
      <c r="EK7" s="7" t="s">
        <v>381</v>
      </c>
      <c r="EL7" s="7" t="s">
        <v>382</v>
      </c>
      <c r="EM7" s="7" t="s">
        <v>383</v>
      </c>
      <c r="EN7" s="7" t="s">
        <v>384</v>
      </c>
      <c r="EO7" s="7" t="s">
        <v>385</v>
      </c>
      <c r="EP7" s="7" t="s">
        <v>386</v>
      </c>
      <c r="EQ7" s="7" t="s">
        <v>387</v>
      </c>
      <c r="ER7" s="7" t="s">
        <v>388</v>
      </c>
      <c r="ES7" s="7" t="s">
        <v>389</v>
      </c>
      <c r="ET7" s="7" t="s">
        <v>390</v>
      </c>
      <c r="EU7" s="7" t="s">
        <v>391</v>
      </c>
      <c r="EV7" s="7" t="s">
        <v>392</v>
      </c>
      <c r="EW7" s="7" t="s">
        <v>393</v>
      </c>
      <c r="EX7" s="7" t="s">
        <v>394</v>
      </c>
      <c r="EY7" s="7" t="s">
        <v>395</v>
      </c>
      <c r="EZ7" s="7" t="s">
        <v>396</v>
      </c>
      <c r="FA7" s="7" t="s">
        <v>397</v>
      </c>
      <c r="FB7" s="7" t="s">
        <v>398</v>
      </c>
      <c r="FC7" s="7" t="s">
        <v>399</v>
      </c>
      <c r="FD7" s="7" t="s">
        <v>400</v>
      </c>
      <c r="FE7" s="7" t="s">
        <v>401</v>
      </c>
      <c r="FF7" s="7" t="s">
        <v>402</v>
      </c>
      <c r="FG7" s="7" t="s">
        <v>403</v>
      </c>
      <c r="FH7" s="7" t="s">
        <v>404</v>
      </c>
      <c r="FI7" s="7" t="s">
        <v>405</v>
      </c>
      <c r="FJ7" s="7" t="s">
        <v>406</v>
      </c>
      <c r="FK7" s="7" t="s">
        <v>407</v>
      </c>
      <c r="FL7" s="7" t="s">
        <v>408</v>
      </c>
      <c r="FM7" s="7" t="s">
        <v>409</v>
      </c>
      <c r="FN7" s="7" t="s">
        <v>410</v>
      </c>
      <c r="FO7" s="7" t="s">
        <v>411</v>
      </c>
      <c r="FP7" s="7" t="s">
        <v>412</v>
      </c>
      <c r="FQ7" s="7" t="s">
        <v>413</v>
      </c>
      <c r="FR7" s="7" t="s">
        <v>414</v>
      </c>
      <c r="FS7" s="7" t="s">
        <v>415</v>
      </c>
      <c r="FT7" s="7" t="s">
        <v>416</v>
      </c>
      <c r="FU7" s="7" t="s">
        <v>417</v>
      </c>
      <c r="FV7" s="7" t="s">
        <v>418</v>
      </c>
      <c r="FW7" s="7" t="s">
        <v>419</v>
      </c>
      <c r="FX7" s="7" t="s">
        <v>420</v>
      </c>
      <c r="FY7" s="7" t="s">
        <v>421</v>
      </c>
      <c r="FZ7" s="7" t="s">
        <v>422</v>
      </c>
      <c r="GA7" s="7"/>
      <c r="GB7" s="7"/>
      <c r="GC7" s="7"/>
      <c r="GD7" s="9"/>
      <c r="GE7" s="9"/>
      <c r="GF7" s="9"/>
      <c r="GG7" s="9"/>
      <c r="GH7" s="9"/>
      <c r="GI7" s="9"/>
      <c r="GJ7" s="9"/>
      <c r="GK7" s="9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</row>
    <row r="8" spans="1:254" x14ac:dyDescent="0.35">
      <c r="A8" s="3" t="s">
        <v>423</v>
      </c>
      <c r="B8" s="2" t="s">
        <v>644</v>
      </c>
      <c r="C8" s="11">
        <f>'New Formula with HB25-1320'!C8</f>
        <v>6052.5</v>
      </c>
      <c r="D8" s="11">
        <f>'New Formula with HB25-1320'!D8</f>
        <v>30633.5</v>
      </c>
      <c r="E8" s="11">
        <f>'New Formula with HB25-1320'!E8</f>
        <v>4402.5</v>
      </c>
      <c r="F8" s="11">
        <f>'New Formula with HB25-1320'!F8</f>
        <v>21926.5</v>
      </c>
      <c r="G8" s="11">
        <f>'New Formula with HB25-1320'!G8</f>
        <v>1683</v>
      </c>
      <c r="H8" s="11">
        <f>'New Formula with HB25-1320'!H8</f>
        <v>996</v>
      </c>
      <c r="I8" s="11">
        <f>'New Formula with HB25-1320'!I8</f>
        <v>6581</v>
      </c>
      <c r="J8" s="11">
        <f>'New Formula with HB25-1320'!J8</f>
        <v>1852.5</v>
      </c>
      <c r="K8" s="11">
        <f>'New Formula with HB25-1320'!K8</f>
        <v>238.5</v>
      </c>
      <c r="L8" s="11">
        <f>'New Formula with HB25-1320'!L8</f>
        <v>1915</v>
      </c>
      <c r="M8" s="11">
        <f>'New Formula with HB25-1320'!M8</f>
        <v>801</v>
      </c>
      <c r="N8" s="11">
        <f>'New Formula with HB25-1320'!N8</f>
        <v>46607.5</v>
      </c>
      <c r="O8" s="11">
        <f>'New Formula with HB25-1320'!O8</f>
        <v>11609.5</v>
      </c>
      <c r="P8" s="11">
        <f>'New Formula with HB25-1320'!P8</f>
        <v>285</v>
      </c>
      <c r="Q8" s="11">
        <f>'New Formula with HB25-1320'!Q8</f>
        <v>34654</v>
      </c>
      <c r="R8" s="11">
        <f>'New Formula with HB25-1320'!R8</f>
        <v>6940</v>
      </c>
      <c r="S8" s="11">
        <f>'New Formula with HB25-1320'!S8</f>
        <v>1459</v>
      </c>
      <c r="T8" s="11">
        <f>'New Formula with HB25-1320'!T8</f>
        <v>149</v>
      </c>
      <c r="U8" s="11">
        <f>'New Formula with HB25-1320'!U8</f>
        <v>48</v>
      </c>
      <c r="V8" s="11">
        <f>'New Formula with HB25-1320'!V8</f>
        <v>232</v>
      </c>
      <c r="W8" s="11">
        <f>'New Formula with HB25-1320'!W8</f>
        <v>45</v>
      </c>
      <c r="X8" s="11">
        <f>'New Formula with HB25-1320'!X8</f>
        <v>33</v>
      </c>
      <c r="Y8" s="11">
        <f>'New Formula with HB25-1320'!Y8</f>
        <v>844.5</v>
      </c>
      <c r="Z8" s="11">
        <f>'New Formula with HB25-1320'!Z8</f>
        <v>212</v>
      </c>
      <c r="AA8" s="11">
        <f>'New Formula with HB25-1320'!AA8</f>
        <v>28572</v>
      </c>
      <c r="AB8" s="11">
        <f>'New Formula with HB25-1320'!AB8</f>
        <v>25199.5</v>
      </c>
      <c r="AC8" s="11">
        <f>'New Formula with HB25-1320'!AC8</f>
        <v>785.5</v>
      </c>
      <c r="AD8" s="11">
        <f>'New Formula with HB25-1320'!AD8</f>
        <v>1203.5</v>
      </c>
      <c r="AE8" s="11">
        <f>'New Formula with HB25-1320'!AE8</f>
        <v>91</v>
      </c>
      <c r="AF8" s="11">
        <f>'New Formula with HB25-1320'!AF8</f>
        <v>157</v>
      </c>
      <c r="AG8" s="11">
        <f>'New Formula with HB25-1320'!AG8</f>
        <v>537</v>
      </c>
      <c r="AH8" s="11">
        <f>'New Formula with HB25-1320'!AH8</f>
        <v>850.5</v>
      </c>
      <c r="AI8" s="11">
        <f>'New Formula with HB25-1320'!AI8</f>
        <v>363</v>
      </c>
      <c r="AJ8" s="11">
        <f>'New Formula with HB25-1320'!AJ8</f>
        <v>169.5</v>
      </c>
      <c r="AK8" s="11">
        <f>'New Formula with HB25-1320'!AK8</f>
        <v>149</v>
      </c>
      <c r="AL8" s="11">
        <f>'New Formula with HB25-1320'!AL8</f>
        <v>270.5</v>
      </c>
      <c r="AM8" s="11">
        <f>'New Formula with HB25-1320'!AM8</f>
        <v>290</v>
      </c>
      <c r="AN8" s="11">
        <f>'New Formula with HB25-1320'!AN8</f>
        <v>248</v>
      </c>
      <c r="AO8" s="11">
        <f>'New Formula with HB25-1320'!AO8</f>
        <v>3797.5</v>
      </c>
      <c r="AP8" s="11">
        <f>'New Formula with HB25-1320'!AP8</f>
        <v>77839</v>
      </c>
      <c r="AQ8" s="11">
        <f>'New Formula with HB25-1320'!AQ8</f>
        <v>232</v>
      </c>
      <c r="AR8" s="11">
        <f>'New Formula with HB25-1320'!AR8</f>
        <v>54639.5</v>
      </c>
      <c r="AS8" s="11">
        <f>'New Formula with HB25-1320'!AS8</f>
        <v>5616.5</v>
      </c>
      <c r="AT8" s="11">
        <f>'New Formula with HB25-1320'!AT8</f>
        <v>2180</v>
      </c>
      <c r="AU8" s="11">
        <f>'New Formula with HB25-1320'!AU8</f>
        <v>244</v>
      </c>
      <c r="AV8" s="11">
        <f>'New Formula with HB25-1320'!AV8</f>
        <v>277</v>
      </c>
      <c r="AW8" s="11">
        <f>'New Formula with HB25-1320'!AW8</f>
        <v>242</v>
      </c>
      <c r="AX8" s="11">
        <f>'New Formula with HB25-1320'!AX8</f>
        <v>71</v>
      </c>
      <c r="AY8" s="11">
        <f>'New Formula with HB25-1320'!AY8</f>
        <v>363.5</v>
      </c>
      <c r="AZ8" s="11">
        <f>'New Formula with HB25-1320'!AZ8</f>
        <v>10932.5</v>
      </c>
      <c r="BA8" s="11">
        <f>'New Formula with HB25-1320'!BA8</f>
        <v>8424</v>
      </c>
      <c r="BB8" s="11">
        <f>'New Formula with HB25-1320'!BB8</f>
        <v>6813.5</v>
      </c>
      <c r="BC8" s="11">
        <f>'New Formula with HB25-1320'!BC8</f>
        <v>19749</v>
      </c>
      <c r="BD8" s="11">
        <f>'New Formula with HB25-1320'!BD8</f>
        <v>3438.5</v>
      </c>
      <c r="BE8" s="11">
        <f>'New Formula with HB25-1320'!BE8</f>
        <v>1055</v>
      </c>
      <c r="BF8" s="11">
        <f>'New Formula with HB25-1320'!BF8</f>
        <v>24083.5</v>
      </c>
      <c r="BG8" s="11">
        <f>'New Formula with HB25-1320'!BG8</f>
        <v>843</v>
      </c>
      <c r="BH8" s="11">
        <f>'New Formula with HB25-1320'!BH8</f>
        <v>542</v>
      </c>
      <c r="BI8" s="11">
        <f>'New Formula with HB25-1320'!BI8</f>
        <v>235.5</v>
      </c>
      <c r="BJ8" s="11">
        <f>'New Formula with HB25-1320'!BJ8</f>
        <v>5955</v>
      </c>
      <c r="BK8" s="11">
        <f>'New Formula with HB25-1320'!BK8</f>
        <v>33128.5</v>
      </c>
      <c r="BL8" s="11">
        <f>'New Formula with HB25-1320'!BL8</f>
        <v>67.5</v>
      </c>
      <c r="BM8" s="11">
        <f>'New Formula with HB25-1320'!BM8</f>
        <v>324</v>
      </c>
      <c r="BN8" s="11">
        <f>'New Formula with HB25-1320'!BN8</f>
        <v>2800</v>
      </c>
      <c r="BO8" s="11">
        <f>'New Formula with HB25-1320'!BO8</f>
        <v>1098</v>
      </c>
      <c r="BP8" s="11">
        <f>'New Formula with HB25-1320'!BP8</f>
        <v>126</v>
      </c>
      <c r="BQ8" s="11">
        <f>'New Formula with HB25-1320'!BQ8</f>
        <v>5216.5</v>
      </c>
      <c r="BR8" s="11">
        <f>'New Formula with HB25-1320'!BR8</f>
        <v>4149</v>
      </c>
      <c r="BS8" s="11">
        <f>'New Formula with HB25-1320'!BS8</f>
        <v>1060</v>
      </c>
      <c r="BT8" s="11">
        <f>'New Formula with HB25-1320'!BT8</f>
        <v>324</v>
      </c>
      <c r="BU8" s="11">
        <f>'New Formula with HB25-1320'!BU8</f>
        <v>360.5</v>
      </c>
      <c r="BV8" s="11">
        <f>'New Formula with HB25-1320'!BV8</f>
        <v>1159</v>
      </c>
      <c r="BW8" s="11">
        <f>'New Formula with HB25-1320'!BW8</f>
        <v>1873.5</v>
      </c>
      <c r="BX8" s="11">
        <f>'New Formula with HB25-1320'!BX8</f>
        <v>55</v>
      </c>
      <c r="BY8" s="11">
        <f>'New Formula with HB25-1320'!BY8</f>
        <v>369</v>
      </c>
      <c r="BZ8" s="11">
        <f>'New Formula with HB25-1320'!BZ8</f>
        <v>216</v>
      </c>
      <c r="CA8" s="11">
        <f>'New Formula with HB25-1320'!CA8</f>
        <v>129.5</v>
      </c>
      <c r="CB8" s="11">
        <f>'New Formula with HB25-1320'!CB8</f>
        <v>66247.5</v>
      </c>
      <c r="CC8" s="11">
        <f>'New Formula with HB25-1320'!CC8</f>
        <v>174</v>
      </c>
      <c r="CD8" s="11">
        <f>'New Formula with HB25-1320'!CD8</f>
        <v>27</v>
      </c>
      <c r="CE8" s="11">
        <f>'New Formula with HB25-1320'!CE8</f>
        <v>144</v>
      </c>
      <c r="CF8" s="11">
        <f>'New Formula with HB25-1320'!CF8</f>
        <v>94</v>
      </c>
      <c r="CG8" s="11">
        <f>'New Formula with HB25-1320'!CG8</f>
        <v>182</v>
      </c>
      <c r="CH8" s="11">
        <f>'New Formula with HB25-1320'!CH8</f>
        <v>85</v>
      </c>
      <c r="CI8" s="11">
        <f>'New Formula with HB25-1320'!CI8</f>
        <v>631</v>
      </c>
      <c r="CJ8" s="11">
        <f>'New Formula with HB25-1320'!CJ8</f>
        <v>764</v>
      </c>
      <c r="CK8" s="11">
        <f>'New Formula with HB25-1320'!CK8</f>
        <v>3908</v>
      </c>
      <c r="CL8" s="11">
        <f>'New Formula with HB25-1320'!CL8</f>
        <v>1095</v>
      </c>
      <c r="CM8" s="11">
        <f>'New Formula with HB25-1320'!CM8</f>
        <v>623</v>
      </c>
      <c r="CN8" s="11">
        <f>'New Formula with HB25-1320'!CN8</f>
        <v>26610</v>
      </c>
      <c r="CO8" s="11">
        <f>'New Formula with HB25-1320'!CO8</f>
        <v>13066</v>
      </c>
      <c r="CP8" s="11">
        <f>'New Formula with HB25-1320'!CP8</f>
        <v>808</v>
      </c>
      <c r="CQ8" s="11">
        <f>'New Formula with HB25-1320'!CQ8</f>
        <v>701</v>
      </c>
      <c r="CR8" s="11">
        <f>'New Formula with HB25-1320'!CR8</f>
        <v>176</v>
      </c>
      <c r="CS8" s="11">
        <f>'New Formula with HB25-1320'!CS8</f>
        <v>243</v>
      </c>
      <c r="CT8" s="11">
        <f>'New Formula with HB25-1320'!CT8</f>
        <v>102</v>
      </c>
      <c r="CU8" s="11">
        <f>'New Formula with HB25-1320'!CU8</f>
        <v>447</v>
      </c>
      <c r="CV8" s="11">
        <f>'New Formula with HB25-1320'!CV8</f>
        <v>21</v>
      </c>
      <c r="CW8" s="11">
        <f>'New Formula with HB25-1320'!CW8</f>
        <v>175</v>
      </c>
      <c r="CX8" s="11">
        <f>'New Formula with HB25-1320'!CX8</f>
        <v>418</v>
      </c>
      <c r="CY8" s="11">
        <f>'New Formula with HB25-1320'!CY8</f>
        <v>23</v>
      </c>
      <c r="CZ8" s="11">
        <f>'New Formula with HB25-1320'!CZ8</f>
        <v>1631</v>
      </c>
      <c r="DA8" s="11">
        <f>'New Formula with HB25-1320'!DA8</f>
        <v>190</v>
      </c>
      <c r="DB8" s="11">
        <f>'New Formula with HB25-1320'!DB8</f>
        <v>290</v>
      </c>
      <c r="DC8" s="11">
        <f>'New Formula with HB25-1320'!DC8</f>
        <v>174</v>
      </c>
      <c r="DD8" s="11">
        <f>'New Formula with HB25-1320'!DD8</f>
        <v>165.5</v>
      </c>
      <c r="DE8" s="11">
        <f>'New Formula with HB25-1320'!DE8</f>
        <v>264.5</v>
      </c>
      <c r="DF8" s="11">
        <f>'New Formula with HB25-1320'!DF8</f>
        <v>17227.5</v>
      </c>
      <c r="DG8" s="11">
        <f>'New Formula with HB25-1320'!DG8</f>
        <v>86</v>
      </c>
      <c r="DH8" s="11">
        <f>'New Formula with HB25-1320'!DH8</f>
        <v>1552.5</v>
      </c>
      <c r="DI8" s="11">
        <f>'New Formula with HB25-1320'!DI8</f>
        <v>2141.5</v>
      </c>
      <c r="DJ8" s="11">
        <f>'New Formula with HB25-1320'!DJ8</f>
        <v>566</v>
      </c>
      <c r="DK8" s="11">
        <f>'New Formula with HB25-1320'!DK8</f>
        <v>437.5</v>
      </c>
      <c r="DL8" s="11">
        <f>'New Formula with HB25-1320'!DL8</f>
        <v>5292.5</v>
      </c>
      <c r="DM8" s="11">
        <f>'New Formula with HB25-1320'!DM8</f>
        <v>216</v>
      </c>
      <c r="DN8" s="11">
        <f>'New Formula with HB25-1320'!DN8</f>
        <v>1197</v>
      </c>
      <c r="DO8" s="11">
        <f>'New Formula with HB25-1320'!DO8</f>
        <v>3055</v>
      </c>
      <c r="DP8" s="11">
        <f>'New Formula with HB25-1320'!DP8</f>
        <v>185</v>
      </c>
      <c r="DQ8" s="11">
        <f>'New Formula with HB25-1320'!DQ8</f>
        <v>828</v>
      </c>
      <c r="DR8" s="11">
        <f>'New Formula with HB25-1320'!DR8</f>
        <v>1169.5</v>
      </c>
      <c r="DS8" s="11">
        <f>'New Formula with HB25-1320'!DS8</f>
        <v>517</v>
      </c>
      <c r="DT8" s="11">
        <f>'New Formula with HB25-1320'!DT8</f>
        <v>164</v>
      </c>
      <c r="DU8" s="11">
        <f>'New Formula with HB25-1320'!DU8</f>
        <v>323</v>
      </c>
      <c r="DV8" s="11">
        <f>'New Formula with HB25-1320'!DV8</f>
        <v>186</v>
      </c>
      <c r="DW8" s="11">
        <f>'New Formula with HB25-1320'!DW8</f>
        <v>264</v>
      </c>
      <c r="DX8" s="11">
        <f>'New Formula with HB25-1320'!DX8</f>
        <v>160</v>
      </c>
      <c r="DY8" s="11">
        <f>'New Formula with HB25-1320'!DY8</f>
        <v>264</v>
      </c>
      <c r="DZ8" s="11">
        <f>'New Formula with HB25-1320'!DZ8</f>
        <v>558</v>
      </c>
      <c r="EA8" s="11">
        <f>'New Formula with HB25-1320'!EA8</f>
        <v>460</v>
      </c>
      <c r="EB8" s="11">
        <f>'New Formula with HB25-1320'!EB8</f>
        <v>463</v>
      </c>
      <c r="EC8" s="11">
        <f>'New Formula with HB25-1320'!EC8</f>
        <v>245</v>
      </c>
      <c r="ED8" s="11">
        <f>'New Formula with HB25-1320'!ED8</f>
        <v>1453</v>
      </c>
      <c r="EE8" s="11">
        <f>'New Formula with HB25-1320'!EE8</f>
        <v>175.5</v>
      </c>
      <c r="EF8" s="11">
        <f>'New Formula with HB25-1320'!EF8</f>
        <v>1175</v>
      </c>
      <c r="EG8" s="11">
        <f>'New Formula with HB25-1320'!EG8</f>
        <v>235</v>
      </c>
      <c r="EH8" s="11">
        <f>'New Formula with HB25-1320'!EH8</f>
        <v>228</v>
      </c>
      <c r="EI8" s="11">
        <f>'New Formula with HB25-1320'!EI8</f>
        <v>12345</v>
      </c>
      <c r="EJ8" s="11">
        <f>'New Formula with HB25-1320'!EJ8</f>
        <v>9340.5</v>
      </c>
      <c r="EK8" s="11">
        <f>'New Formula with HB25-1320'!EK8</f>
        <v>629.5</v>
      </c>
      <c r="EL8" s="11">
        <f>'New Formula with HB25-1320'!EL8</f>
        <v>415</v>
      </c>
      <c r="EM8" s="11">
        <f>'New Formula with HB25-1320'!EM8</f>
        <v>336.5</v>
      </c>
      <c r="EN8" s="11">
        <f>'New Formula with HB25-1320'!EN8</f>
        <v>865.5</v>
      </c>
      <c r="EO8" s="11">
        <f>'New Formula with HB25-1320'!EO8</f>
        <v>262</v>
      </c>
      <c r="EP8" s="11">
        <f>'New Formula with HB25-1320'!EP8</f>
        <v>395.5</v>
      </c>
      <c r="EQ8" s="11">
        <f>'New Formula with HB25-1320'!EQ8</f>
        <v>2280.5</v>
      </c>
      <c r="ER8" s="11">
        <f>'New Formula with HB25-1320'!ER8</f>
        <v>285</v>
      </c>
      <c r="ES8" s="11">
        <f>'New Formula with HB25-1320'!ES8</f>
        <v>138.5</v>
      </c>
      <c r="ET8" s="11">
        <f>'New Formula with HB25-1320'!ET8</f>
        <v>183.5</v>
      </c>
      <c r="EU8" s="11">
        <f>'New Formula with HB25-1320'!EU8</f>
        <v>526.5</v>
      </c>
      <c r="EV8" s="11">
        <f>'New Formula with HB25-1320'!EV8</f>
        <v>64</v>
      </c>
      <c r="EW8" s="11">
        <f>'New Formula with HB25-1320'!EW8</f>
        <v>694.5</v>
      </c>
      <c r="EX8" s="11">
        <f>'New Formula with HB25-1320'!EX8</f>
        <v>163.5</v>
      </c>
      <c r="EY8" s="11">
        <f>'New Formula with HB25-1320'!EY8</f>
        <v>641</v>
      </c>
      <c r="EZ8" s="11">
        <f>'New Formula with HB25-1320'!EZ8</f>
        <v>119</v>
      </c>
      <c r="FA8" s="11">
        <f>'New Formula with HB25-1320'!FA8</f>
        <v>3029.5</v>
      </c>
      <c r="FB8" s="11">
        <f>'New Formula with HB25-1320'!FB8</f>
        <v>250.5</v>
      </c>
      <c r="FC8" s="11">
        <f>'New Formula with HB25-1320'!FC8</f>
        <v>1503</v>
      </c>
      <c r="FD8" s="11">
        <f>'New Formula with HB25-1320'!FD8</f>
        <v>365</v>
      </c>
      <c r="FE8" s="11">
        <f>'New Formula with HB25-1320'!FE8</f>
        <v>66</v>
      </c>
      <c r="FF8" s="11">
        <f>'New Formula with HB25-1320'!FF8</f>
        <v>162</v>
      </c>
      <c r="FG8" s="11">
        <f>'New Formula with HB25-1320'!FG8</f>
        <v>107</v>
      </c>
      <c r="FH8" s="11">
        <f>'New Formula with HB25-1320'!FH8</f>
        <v>62</v>
      </c>
      <c r="FI8" s="11">
        <f>'New Formula with HB25-1320'!FI8</f>
        <v>1522.5</v>
      </c>
      <c r="FJ8" s="11">
        <f>'New Formula with HB25-1320'!FJ8</f>
        <v>1876.5</v>
      </c>
      <c r="FK8" s="11">
        <f>'New Formula with HB25-1320'!FK8</f>
        <v>2279.5</v>
      </c>
      <c r="FL8" s="11">
        <f>'New Formula with HB25-1320'!FL8</f>
        <v>7819.5</v>
      </c>
      <c r="FM8" s="11">
        <f>'New Formula with HB25-1320'!FM8</f>
        <v>3685.5</v>
      </c>
      <c r="FN8" s="11">
        <f>'New Formula with HB25-1320'!FN8</f>
        <v>21021</v>
      </c>
      <c r="FO8" s="11">
        <f>'New Formula with HB25-1320'!FO8</f>
        <v>1038</v>
      </c>
      <c r="FP8" s="11">
        <f>'New Formula with HB25-1320'!FP8</f>
        <v>2167</v>
      </c>
      <c r="FQ8" s="11">
        <f>'New Formula with HB25-1320'!FQ8</f>
        <v>919</v>
      </c>
      <c r="FR8" s="11">
        <f>'New Formula with HB25-1320'!FR8</f>
        <v>149.5</v>
      </c>
      <c r="FS8" s="11">
        <f>'New Formula with HB25-1320'!FS8</f>
        <v>148.5</v>
      </c>
      <c r="FT8" s="11">
        <f>'New Formula with HB25-1320'!FT8</f>
        <v>50</v>
      </c>
      <c r="FU8" s="11">
        <f>'New Formula with HB25-1320'!FU8</f>
        <v>699</v>
      </c>
      <c r="FV8" s="11">
        <f>'New Formula with HB25-1320'!FV8</f>
        <v>638</v>
      </c>
      <c r="FW8" s="11">
        <f>'New Formula with HB25-1320'!FW8</f>
        <v>121</v>
      </c>
      <c r="FX8" s="11">
        <f>'New Formula with HB25-1320'!FX8</f>
        <v>58</v>
      </c>
      <c r="FY8" s="12"/>
      <c r="FZ8" s="12">
        <f>SUM(C8:FY8)</f>
        <v>758843</v>
      </c>
      <c r="GA8" s="12"/>
      <c r="GB8" s="12"/>
      <c r="GC8" s="3"/>
      <c r="GD8" s="12"/>
      <c r="GE8" s="2"/>
      <c r="GF8" s="2"/>
      <c r="GG8" s="2"/>
      <c r="GH8" s="2"/>
      <c r="GI8" s="2"/>
      <c r="GJ8" s="2"/>
      <c r="GK8" s="2"/>
    </row>
    <row r="9" spans="1:254" x14ac:dyDescent="0.35">
      <c r="A9" s="3" t="s">
        <v>424</v>
      </c>
      <c r="B9" s="2" t="s">
        <v>645</v>
      </c>
      <c r="C9" s="13">
        <f>'New Formula with HB25-1320'!C9</f>
        <v>468</v>
      </c>
      <c r="D9" s="14">
        <f>'New Formula with HB25-1320'!D9</f>
        <v>2050.5</v>
      </c>
      <c r="E9" s="14">
        <f>'New Formula with HB25-1320'!E9</f>
        <v>299.5</v>
      </c>
      <c r="F9" s="14">
        <f>'New Formula with HB25-1320'!F9</f>
        <v>1579</v>
      </c>
      <c r="G9" s="14">
        <f>'New Formula with HB25-1320'!G9</f>
        <v>162</v>
      </c>
      <c r="H9" s="14">
        <f>'New Formula with HB25-1320'!H9</f>
        <v>75</v>
      </c>
      <c r="I9" s="14">
        <f>'New Formula with HB25-1320'!I9</f>
        <v>460</v>
      </c>
      <c r="J9" s="14">
        <f>'New Formula with HB25-1320'!J9</f>
        <v>135.5</v>
      </c>
      <c r="K9" s="14">
        <f>'New Formula with HB25-1320'!K9</f>
        <v>10</v>
      </c>
      <c r="L9" s="14">
        <f>'New Formula with HB25-1320'!L9</f>
        <v>170</v>
      </c>
      <c r="M9" s="14">
        <f>'New Formula with HB25-1320'!M9</f>
        <v>52</v>
      </c>
      <c r="N9" s="14">
        <f>'New Formula with HB25-1320'!N9</f>
        <v>3139.5</v>
      </c>
      <c r="O9" s="14">
        <f>'New Formula with HB25-1320'!O9</f>
        <v>758</v>
      </c>
      <c r="P9" s="14">
        <f>'New Formula with HB25-1320'!P9</f>
        <v>28</v>
      </c>
      <c r="Q9" s="14">
        <f>'New Formula with HB25-1320'!Q9</f>
        <v>2910</v>
      </c>
      <c r="R9" s="14">
        <f>'New Formula with HB25-1320'!R9</f>
        <v>160</v>
      </c>
      <c r="S9" s="14">
        <f>'New Formula with HB25-1320'!S9</f>
        <v>100.5</v>
      </c>
      <c r="T9" s="14">
        <f>'New Formula with HB25-1320'!T9</f>
        <v>11</v>
      </c>
      <c r="U9" s="14">
        <f>'New Formula with HB25-1320'!U9</f>
        <v>6</v>
      </c>
      <c r="V9" s="14">
        <f>'New Formula with HB25-1320'!V9</f>
        <v>21</v>
      </c>
      <c r="W9" s="14">
        <f>'New Formula with HB25-1320'!W9</f>
        <v>2</v>
      </c>
      <c r="X9" s="14">
        <f>'New Formula with HB25-1320'!X9</f>
        <v>4.5</v>
      </c>
      <c r="Y9" s="14">
        <f>'New Formula with HB25-1320'!Y9</f>
        <v>26</v>
      </c>
      <c r="Z9" s="14">
        <f>'New Formula with HB25-1320'!Z9</f>
        <v>19</v>
      </c>
      <c r="AA9" s="14">
        <f>'New Formula with HB25-1320'!AA9</f>
        <v>2101</v>
      </c>
      <c r="AB9" s="14">
        <f>'New Formula with HB25-1320'!AB9</f>
        <v>1586</v>
      </c>
      <c r="AC9" s="14">
        <f>'New Formula with HB25-1320'!AC9</f>
        <v>62</v>
      </c>
      <c r="AD9" s="14">
        <f>'New Formula with HB25-1320'!AD9</f>
        <v>84</v>
      </c>
      <c r="AE9" s="14">
        <f>'New Formula with HB25-1320'!AE9</f>
        <v>6</v>
      </c>
      <c r="AF9" s="14">
        <f>'New Formula with HB25-1320'!AF9</f>
        <v>7</v>
      </c>
      <c r="AG9" s="14">
        <f>'New Formula with HB25-1320'!AG9</f>
        <v>48.5</v>
      </c>
      <c r="AH9" s="14">
        <f>'New Formula with HB25-1320'!AH9</f>
        <v>57.5</v>
      </c>
      <c r="AI9" s="14">
        <f>'New Formula with HB25-1320'!AI9</f>
        <v>20</v>
      </c>
      <c r="AJ9" s="14">
        <f>'New Formula with HB25-1320'!AJ9</f>
        <v>12</v>
      </c>
      <c r="AK9" s="14">
        <f>'New Formula with HB25-1320'!AK9</f>
        <v>13.5</v>
      </c>
      <c r="AL9" s="14">
        <f>'New Formula with HB25-1320'!AL9</f>
        <v>18</v>
      </c>
      <c r="AM9" s="14">
        <f>'New Formula with HB25-1320'!AM9</f>
        <v>16</v>
      </c>
      <c r="AN9" s="14">
        <f>'New Formula with HB25-1320'!AN9</f>
        <v>20</v>
      </c>
      <c r="AO9" s="14">
        <f>'New Formula with HB25-1320'!AO9</f>
        <v>254</v>
      </c>
      <c r="AP9" s="14">
        <f>'New Formula with HB25-1320'!AP9</f>
        <v>6477.5</v>
      </c>
      <c r="AQ9" s="14">
        <f>'New Formula with HB25-1320'!AQ9</f>
        <v>19</v>
      </c>
      <c r="AR9" s="14">
        <f>'New Formula with HB25-1320'!AR9</f>
        <v>4138.5</v>
      </c>
      <c r="AS9" s="14">
        <f>'New Formula with HB25-1320'!AS9</f>
        <v>355</v>
      </c>
      <c r="AT9" s="14">
        <f>'New Formula with HB25-1320'!AT9</f>
        <v>181</v>
      </c>
      <c r="AU9" s="14">
        <f>'New Formula with HB25-1320'!AU9</f>
        <v>24</v>
      </c>
      <c r="AV9" s="14">
        <f>'New Formula with HB25-1320'!AV9</f>
        <v>19</v>
      </c>
      <c r="AW9" s="14">
        <f>'New Formula with HB25-1320'!AW9</f>
        <v>15</v>
      </c>
      <c r="AX9" s="14">
        <f>'New Formula with HB25-1320'!AX9</f>
        <v>10</v>
      </c>
      <c r="AY9" s="14">
        <f>'New Formula with HB25-1320'!AY9</f>
        <v>28</v>
      </c>
      <c r="AZ9" s="14">
        <f>'New Formula with HB25-1320'!AZ9</f>
        <v>945</v>
      </c>
      <c r="BA9" s="14">
        <f>'New Formula with HB25-1320'!BA9</f>
        <v>666</v>
      </c>
      <c r="BB9" s="14">
        <f>'New Formula with HB25-1320'!BB9</f>
        <v>637.5</v>
      </c>
      <c r="BC9" s="14">
        <f>'New Formula with HB25-1320'!BC9</f>
        <v>1742</v>
      </c>
      <c r="BD9" s="14">
        <f>'New Formula with HB25-1320'!BD9</f>
        <v>199</v>
      </c>
      <c r="BE9" s="14">
        <f>'New Formula with HB25-1320'!BE9</f>
        <v>37</v>
      </c>
      <c r="BF9" s="14">
        <f>'New Formula with HB25-1320'!BF9</f>
        <v>1488.5</v>
      </c>
      <c r="BG9" s="14">
        <f>'New Formula with HB25-1320'!BG9</f>
        <v>76.5</v>
      </c>
      <c r="BH9" s="14">
        <f>'New Formula with HB25-1320'!BH9</f>
        <v>32</v>
      </c>
      <c r="BI9" s="14">
        <f>'New Formula with HB25-1320'!BI9</f>
        <v>19</v>
      </c>
      <c r="BJ9" s="14">
        <f>'New Formula with HB25-1320'!BJ9</f>
        <v>356.5</v>
      </c>
      <c r="BK9" s="14">
        <f>'New Formula with HB25-1320'!BK9</f>
        <v>1966</v>
      </c>
      <c r="BL9" s="14">
        <f>'New Formula with HB25-1320'!BL9</f>
        <v>5</v>
      </c>
      <c r="BM9" s="14">
        <f>'New Formula with HB25-1320'!BM9</f>
        <v>25</v>
      </c>
      <c r="BN9" s="14">
        <f>'New Formula with HB25-1320'!BN9</f>
        <v>238.5</v>
      </c>
      <c r="BO9" s="14">
        <f>'New Formula with HB25-1320'!BO9</f>
        <v>91</v>
      </c>
      <c r="BP9" s="14">
        <f>'New Formula with HB25-1320'!BP9</f>
        <v>11</v>
      </c>
      <c r="BQ9" s="14">
        <f>'New Formula with HB25-1320'!BQ9</f>
        <v>368</v>
      </c>
      <c r="BR9" s="14">
        <f>'New Formula with HB25-1320'!BR9</f>
        <v>325.5</v>
      </c>
      <c r="BS9" s="14">
        <f>'New Formula with HB25-1320'!BS9</f>
        <v>98</v>
      </c>
      <c r="BT9" s="14">
        <f>'New Formula with HB25-1320'!BT9</f>
        <v>29</v>
      </c>
      <c r="BU9" s="14">
        <f>'New Formula with HB25-1320'!BU9</f>
        <v>21.5</v>
      </c>
      <c r="BV9" s="14">
        <f>'New Formula with HB25-1320'!BV9</f>
        <v>84</v>
      </c>
      <c r="BW9" s="14">
        <f>'New Formula with HB25-1320'!BW9</f>
        <v>144</v>
      </c>
      <c r="BX9" s="14">
        <f>'New Formula with HB25-1320'!BX9</f>
        <v>2</v>
      </c>
      <c r="BY9" s="14">
        <f>'New Formula with HB25-1320'!BY9</f>
        <v>23.5</v>
      </c>
      <c r="BZ9" s="14">
        <f>'New Formula with HB25-1320'!BZ9</f>
        <v>12</v>
      </c>
      <c r="CA9" s="14">
        <f>'New Formula with HB25-1320'!CA9</f>
        <v>12</v>
      </c>
      <c r="CB9" s="14">
        <f>'New Formula with HB25-1320'!CB9</f>
        <v>5027.5</v>
      </c>
      <c r="CC9" s="14">
        <f>'New Formula with HB25-1320'!CC9</f>
        <v>12</v>
      </c>
      <c r="CD9" s="14">
        <f>'New Formula with HB25-1320'!CD9</f>
        <v>3</v>
      </c>
      <c r="CE9" s="14">
        <f>'New Formula with HB25-1320'!CE9</f>
        <v>14</v>
      </c>
      <c r="CF9" s="14">
        <f>'New Formula with HB25-1320'!CF9</f>
        <v>6</v>
      </c>
      <c r="CG9" s="14">
        <f>'New Formula with HB25-1320'!CG9</f>
        <v>9</v>
      </c>
      <c r="CH9" s="14">
        <f>'New Formula with HB25-1320'!CH9</f>
        <v>5</v>
      </c>
      <c r="CI9" s="14">
        <f>'New Formula with HB25-1320'!CI9</f>
        <v>52</v>
      </c>
      <c r="CJ9" s="14">
        <f>'New Formula with HB25-1320'!CJ9</f>
        <v>58.5</v>
      </c>
      <c r="CK9" s="14">
        <f>'New Formula with HB25-1320'!CK9</f>
        <v>304</v>
      </c>
      <c r="CL9" s="14">
        <f>'New Formula with HB25-1320'!CL9</f>
        <v>62.5</v>
      </c>
      <c r="CM9" s="14">
        <f>'New Formula with HB25-1320'!CM9</f>
        <v>54.5</v>
      </c>
      <c r="CN9" s="14">
        <f>'New Formula with HB25-1320'!CN9</f>
        <v>1807</v>
      </c>
      <c r="CO9" s="14">
        <f>'New Formula with HB25-1320'!CO9</f>
        <v>924</v>
      </c>
      <c r="CP9" s="14">
        <f>'New Formula with HB25-1320'!CP9</f>
        <v>53.5</v>
      </c>
      <c r="CQ9" s="14">
        <f>'New Formula with HB25-1320'!CQ9</f>
        <v>58</v>
      </c>
      <c r="CR9" s="14">
        <f>'New Formula with HB25-1320'!CR9</f>
        <v>19</v>
      </c>
      <c r="CS9" s="14">
        <f>'New Formula with HB25-1320'!CS9</f>
        <v>2.5</v>
      </c>
      <c r="CT9" s="14">
        <f>'New Formula with HB25-1320'!CT9</f>
        <v>10</v>
      </c>
      <c r="CU9" s="14">
        <f>'New Formula with HB25-1320'!CU9</f>
        <v>18</v>
      </c>
      <c r="CV9" s="14">
        <f>'New Formula with HB25-1320'!CV9</f>
        <v>3</v>
      </c>
      <c r="CW9" s="14">
        <f>'New Formula with HB25-1320'!CW9</f>
        <v>12</v>
      </c>
      <c r="CX9" s="14">
        <f>'New Formula with HB25-1320'!CX9</f>
        <v>39</v>
      </c>
      <c r="CY9" s="14">
        <f>'New Formula with HB25-1320'!CY9</f>
        <v>2</v>
      </c>
      <c r="CZ9" s="14">
        <f>'New Formula with HB25-1320'!CZ9</f>
        <v>137</v>
      </c>
      <c r="DA9" s="14">
        <f>'New Formula with HB25-1320'!DA9</f>
        <v>13.5</v>
      </c>
      <c r="DB9" s="14">
        <f>'New Formula with HB25-1320'!DB9</f>
        <v>20.5</v>
      </c>
      <c r="DC9" s="14">
        <f>'New Formula with HB25-1320'!DC9</f>
        <v>19</v>
      </c>
      <c r="DD9" s="14">
        <f>'New Formula with HB25-1320'!DD9</f>
        <v>9</v>
      </c>
      <c r="DE9" s="14">
        <f>'New Formula with HB25-1320'!DE9</f>
        <v>15</v>
      </c>
      <c r="DF9" s="14">
        <f>'New Formula with HB25-1320'!DF9</f>
        <v>1262.5</v>
      </c>
      <c r="DG9" s="14">
        <f>'New Formula with HB25-1320'!DG9</f>
        <v>7.5</v>
      </c>
      <c r="DH9" s="14">
        <f>'New Formula with HB25-1320'!DH9</f>
        <v>131.5</v>
      </c>
      <c r="DI9" s="14">
        <f>'New Formula with HB25-1320'!DI9</f>
        <v>151.5</v>
      </c>
      <c r="DJ9" s="14">
        <f>'New Formula with HB25-1320'!DJ9</f>
        <v>35</v>
      </c>
      <c r="DK9" s="14">
        <f>'New Formula with HB25-1320'!DK9</f>
        <v>36</v>
      </c>
      <c r="DL9" s="14">
        <f>'New Formula with HB25-1320'!DL9</f>
        <v>323.5</v>
      </c>
      <c r="DM9" s="14">
        <f>'New Formula with HB25-1320'!DM9</f>
        <v>19</v>
      </c>
      <c r="DN9" s="14">
        <f>'New Formula with HB25-1320'!DN9</f>
        <v>99</v>
      </c>
      <c r="DO9" s="14">
        <f>'New Formula with HB25-1320'!DO9</f>
        <v>235</v>
      </c>
      <c r="DP9" s="14">
        <f>'New Formula with HB25-1320'!DP9</f>
        <v>14</v>
      </c>
      <c r="DQ9" s="14">
        <f>'New Formula with HB25-1320'!DQ9</f>
        <v>60</v>
      </c>
      <c r="DR9" s="14">
        <f>'New Formula with HB25-1320'!DR9</f>
        <v>96.5</v>
      </c>
      <c r="DS9" s="14">
        <f>'New Formula with HB25-1320'!DS9</f>
        <v>28</v>
      </c>
      <c r="DT9" s="14">
        <f>'New Formula with HB25-1320'!DT9</f>
        <v>11</v>
      </c>
      <c r="DU9" s="14">
        <f>'New Formula with HB25-1320'!DU9</f>
        <v>23</v>
      </c>
      <c r="DV9" s="14">
        <f>'New Formula with HB25-1320'!DV9</f>
        <v>12</v>
      </c>
      <c r="DW9" s="14">
        <f>'New Formula with HB25-1320'!DW9</f>
        <v>21</v>
      </c>
      <c r="DX9" s="14">
        <f>'New Formula with HB25-1320'!DX9</f>
        <v>8</v>
      </c>
      <c r="DY9" s="14">
        <f>'New Formula with HB25-1320'!DY9</f>
        <v>16</v>
      </c>
      <c r="DZ9" s="14">
        <f>'New Formula with HB25-1320'!DZ9</f>
        <v>49.5</v>
      </c>
      <c r="EA9" s="14">
        <f>'New Formula with HB25-1320'!EA9</f>
        <v>27.5</v>
      </c>
      <c r="EB9" s="14">
        <f>'New Formula with HB25-1320'!EB9</f>
        <v>35</v>
      </c>
      <c r="EC9" s="14">
        <f>'New Formula with HB25-1320'!EC9</f>
        <v>15</v>
      </c>
      <c r="ED9" s="14">
        <f>'New Formula with HB25-1320'!ED9</f>
        <v>93.5</v>
      </c>
      <c r="EE9" s="14">
        <f>'New Formula with HB25-1320'!EE9</f>
        <v>10</v>
      </c>
      <c r="EF9" s="14">
        <f>'New Formula with HB25-1320'!EF9</f>
        <v>87</v>
      </c>
      <c r="EG9" s="14">
        <f>'New Formula with HB25-1320'!EG9</f>
        <v>15</v>
      </c>
      <c r="EH9" s="14">
        <f>'New Formula with HB25-1320'!EH9</f>
        <v>18</v>
      </c>
      <c r="EI9" s="14">
        <f>'New Formula with HB25-1320'!EI9</f>
        <v>938</v>
      </c>
      <c r="EJ9" s="14">
        <f>'New Formula with HB25-1320'!EJ9</f>
        <v>647</v>
      </c>
      <c r="EK9" s="14">
        <f>'New Formula with HB25-1320'!EK9</f>
        <v>34</v>
      </c>
      <c r="EL9" s="14">
        <f>'New Formula with HB25-1320'!EL9</f>
        <v>32</v>
      </c>
      <c r="EM9" s="14">
        <f>'New Formula with HB25-1320'!EM9</f>
        <v>18.5</v>
      </c>
      <c r="EN9" s="14">
        <f>'New Formula with HB25-1320'!EN9</f>
        <v>54</v>
      </c>
      <c r="EO9" s="14">
        <f>'New Formula with HB25-1320'!EO9</f>
        <v>25</v>
      </c>
      <c r="EP9" s="14">
        <f>'New Formula with HB25-1320'!EP9</f>
        <v>33</v>
      </c>
      <c r="EQ9" s="14">
        <f>'New Formula with HB25-1320'!EQ9</f>
        <v>126.5</v>
      </c>
      <c r="ER9" s="14">
        <f>'New Formula with HB25-1320'!ER9</f>
        <v>23.5</v>
      </c>
      <c r="ES9" s="14">
        <f>'New Formula with HB25-1320'!ES9</f>
        <v>17</v>
      </c>
      <c r="ET9" s="14">
        <f>'New Formula with HB25-1320'!ET9</f>
        <v>14</v>
      </c>
      <c r="EU9" s="14">
        <f>'New Formula with HB25-1320'!EU9</f>
        <v>41.5</v>
      </c>
      <c r="EV9" s="14">
        <f>'New Formula with HB25-1320'!EV9</f>
        <v>2</v>
      </c>
      <c r="EW9" s="14">
        <f>'New Formula with HB25-1320'!EW9</f>
        <v>52</v>
      </c>
      <c r="EX9" s="14">
        <f>'New Formula with HB25-1320'!EX9</f>
        <v>10</v>
      </c>
      <c r="EY9" s="14">
        <f>'New Formula with HB25-1320'!EY9</f>
        <v>10</v>
      </c>
      <c r="EZ9" s="14">
        <f>'New Formula with HB25-1320'!EZ9</f>
        <v>8</v>
      </c>
      <c r="FA9" s="14">
        <f>'New Formula with HB25-1320'!FA9</f>
        <v>227.5</v>
      </c>
      <c r="FB9" s="14">
        <f>'New Formula with HB25-1320'!FB9</f>
        <v>25</v>
      </c>
      <c r="FC9" s="14">
        <f>'New Formula with HB25-1320'!FC9</f>
        <v>141</v>
      </c>
      <c r="FD9" s="14">
        <f>'New Formula with HB25-1320'!FD9</f>
        <v>34</v>
      </c>
      <c r="FE9" s="14">
        <f>'New Formula with HB25-1320'!FE9</f>
        <v>4</v>
      </c>
      <c r="FF9" s="14">
        <f>'New Formula with HB25-1320'!FF9</f>
        <v>13</v>
      </c>
      <c r="FG9" s="14">
        <f>'New Formula with HB25-1320'!FG9</f>
        <v>7</v>
      </c>
      <c r="FH9" s="14">
        <f>'New Formula with HB25-1320'!FH9</f>
        <v>7</v>
      </c>
      <c r="FI9" s="14">
        <f>'New Formula with HB25-1320'!FI9</f>
        <v>122.5</v>
      </c>
      <c r="FJ9" s="14">
        <f>'New Formula with HB25-1320'!FJ9</f>
        <v>140</v>
      </c>
      <c r="FK9" s="14">
        <f>'New Formula with HB25-1320'!FK9</f>
        <v>202.5</v>
      </c>
      <c r="FL9" s="14">
        <f>'New Formula with HB25-1320'!FL9</f>
        <v>718</v>
      </c>
      <c r="FM9" s="14">
        <f>'New Formula with HB25-1320'!FM9</f>
        <v>296</v>
      </c>
      <c r="FN9" s="14">
        <f>'New Formula with HB25-1320'!FN9</f>
        <v>1682.5</v>
      </c>
      <c r="FO9" s="14">
        <f>'New Formula with HB25-1320'!FO9</f>
        <v>81</v>
      </c>
      <c r="FP9" s="14">
        <f>'New Formula with HB25-1320'!FP9</f>
        <v>174.5</v>
      </c>
      <c r="FQ9" s="14">
        <f>'New Formula with HB25-1320'!FQ9</f>
        <v>63.5</v>
      </c>
      <c r="FR9" s="14">
        <f>'New Formula with HB25-1320'!FR9</f>
        <v>13</v>
      </c>
      <c r="FS9" s="14">
        <f>'New Formula with HB25-1320'!FS9</f>
        <v>12</v>
      </c>
      <c r="FT9" s="14">
        <f>'New Formula with HB25-1320'!FT9</f>
        <v>4</v>
      </c>
      <c r="FU9" s="14">
        <f>'New Formula with HB25-1320'!FU9</f>
        <v>61</v>
      </c>
      <c r="FV9" s="14">
        <f>'New Formula with HB25-1320'!FV9</f>
        <v>55</v>
      </c>
      <c r="FW9" s="14">
        <f>'New Formula with HB25-1320'!FW9</f>
        <v>9</v>
      </c>
      <c r="FX9" s="14">
        <f>'New Formula with HB25-1320'!FX9</f>
        <v>6</v>
      </c>
      <c r="FY9" s="12"/>
      <c r="FZ9" s="12">
        <f>SUM(C9:FX9)</f>
        <v>55770</v>
      </c>
      <c r="GA9" s="12"/>
      <c r="GB9" s="12"/>
      <c r="GC9" s="3"/>
      <c r="GD9" s="12"/>
      <c r="GE9" s="2"/>
      <c r="GF9" s="2"/>
      <c r="GG9" s="2"/>
      <c r="GH9" s="2"/>
      <c r="GI9" s="2"/>
      <c r="GJ9" s="2"/>
      <c r="GK9" s="2"/>
    </row>
    <row r="10" spans="1:254" x14ac:dyDescent="0.35">
      <c r="A10" s="3" t="s">
        <v>425</v>
      </c>
      <c r="B10" s="2" t="s">
        <v>646</v>
      </c>
      <c r="C10" s="13">
        <f>'New Formula with HB25-1320'!C10</f>
        <v>0</v>
      </c>
      <c r="D10" s="14">
        <f>'New Formula with HB25-1320'!D10</f>
        <v>0.5</v>
      </c>
      <c r="E10" s="14">
        <f>'New Formula with HB25-1320'!E10</f>
        <v>1.5</v>
      </c>
      <c r="F10" s="14">
        <f>'New Formula with HB25-1320'!F10</f>
        <v>17.5</v>
      </c>
      <c r="G10" s="14">
        <f>'New Formula with HB25-1320'!G10</f>
        <v>0</v>
      </c>
      <c r="H10" s="14">
        <f>'New Formula with HB25-1320'!H10</f>
        <v>0</v>
      </c>
      <c r="I10" s="14">
        <f>'New Formula with HB25-1320'!I10</f>
        <v>0</v>
      </c>
      <c r="J10" s="14">
        <f>'New Formula with HB25-1320'!J10</f>
        <v>0</v>
      </c>
      <c r="K10" s="14">
        <f>'New Formula with HB25-1320'!K10</f>
        <v>0</v>
      </c>
      <c r="L10" s="14">
        <f>'New Formula with HB25-1320'!L10</f>
        <v>0</v>
      </c>
      <c r="M10" s="14">
        <f>'New Formula with HB25-1320'!M10</f>
        <v>0</v>
      </c>
      <c r="N10" s="14">
        <f>'New Formula with HB25-1320'!N10</f>
        <v>29</v>
      </c>
      <c r="O10" s="14">
        <f>'New Formula with HB25-1320'!O10</f>
        <v>2</v>
      </c>
      <c r="P10" s="14">
        <f>'New Formula with HB25-1320'!P10</f>
        <v>0</v>
      </c>
      <c r="Q10" s="14">
        <f>'New Formula with HB25-1320'!Q10</f>
        <v>47</v>
      </c>
      <c r="R10" s="14">
        <f>'New Formula with HB25-1320'!R10</f>
        <v>0</v>
      </c>
      <c r="S10" s="14">
        <f>'New Formula with HB25-1320'!S10</f>
        <v>3</v>
      </c>
      <c r="T10" s="14">
        <f>'New Formula with HB25-1320'!T10</f>
        <v>0</v>
      </c>
      <c r="U10" s="14">
        <f>'New Formula with HB25-1320'!U10</f>
        <v>0</v>
      </c>
      <c r="V10" s="14">
        <f>'New Formula with HB25-1320'!V10</f>
        <v>0</v>
      </c>
      <c r="W10" s="14">
        <f>'New Formula with HB25-1320'!W10</f>
        <v>0</v>
      </c>
      <c r="X10" s="14">
        <f>'New Formula with HB25-1320'!X10</f>
        <v>2.5</v>
      </c>
      <c r="Y10" s="14">
        <f>'New Formula with HB25-1320'!Y10</f>
        <v>0</v>
      </c>
      <c r="Z10" s="14">
        <f>'New Formula with HB25-1320'!Z10</f>
        <v>0</v>
      </c>
      <c r="AA10" s="14">
        <f>'New Formula with HB25-1320'!AA10</f>
        <v>27</v>
      </c>
      <c r="AB10" s="14">
        <f>'New Formula with HB25-1320'!AB10</f>
        <v>1</v>
      </c>
      <c r="AC10" s="14">
        <f>'New Formula with HB25-1320'!AC10</f>
        <v>0</v>
      </c>
      <c r="AD10" s="14">
        <f>'New Formula with HB25-1320'!AD10</f>
        <v>0.5</v>
      </c>
      <c r="AE10" s="14">
        <f>'New Formula with HB25-1320'!AE10</f>
        <v>0</v>
      </c>
      <c r="AF10" s="14">
        <f>'New Formula with HB25-1320'!AF10</f>
        <v>0</v>
      </c>
      <c r="AG10" s="14">
        <f>'New Formula with HB25-1320'!AG10</f>
        <v>0</v>
      </c>
      <c r="AH10" s="14">
        <f>'New Formula with HB25-1320'!AH10</f>
        <v>0</v>
      </c>
      <c r="AI10" s="14">
        <f>'New Formula with HB25-1320'!AI10</f>
        <v>0</v>
      </c>
      <c r="AJ10" s="14">
        <f>'New Formula with HB25-1320'!AJ10</f>
        <v>0</v>
      </c>
      <c r="AK10" s="14">
        <f>'New Formula with HB25-1320'!AK10</f>
        <v>0</v>
      </c>
      <c r="AL10" s="14">
        <f>'New Formula with HB25-1320'!AL10</f>
        <v>0</v>
      </c>
      <c r="AM10" s="14">
        <f>'New Formula with HB25-1320'!AM10</f>
        <v>0</v>
      </c>
      <c r="AN10" s="14">
        <f>'New Formula with HB25-1320'!AN10</f>
        <v>0</v>
      </c>
      <c r="AO10" s="14">
        <f>'New Formula with HB25-1320'!AO10</f>
        <v>4</v>
      </c>
      <c r="AP10" s="14">
        <f>'New Formula with HB25-1320'!AP10</f>
        <v>0.5</v>
      </c>
      <c r="AQ10" s="14">
        <f>'New Formula with HB25-1320'!AQ10</f>
        <v>0</v>
      </c>
      <c r="AR10" s="14">
        <f>'New Formula with HB25-1320'!AR10</f>
        <v>81.5</v>
      </c>
      <c r="AS10" s="14">
        <f>'New Formula with HB25-1320'!AS10</f>
        <v>0</v>
      </c>
      <c r="AT10" s="14">
        <f>'New Formula with HB25-1320'!AT10</f>
        <v>14</v>
      </c>
      <c r="AU10" s="14">
        <f>'New Formula with HB25-1320'!AU10</f>
        <v>0</v>
      </c>
      <c r="AV10" s="14">
        <f>'New Formula with HB25-1320'!AV10</f>
        <v>0</v>
      </c>
      <c r="AW10" s="14">
        <f>'New Formula with HB25-1320'!AW10</f>
        <v>0</v>
      </c>
      <c r="AX10" s="14">
        <f>'New Formula with HB25-1320'!AX10</f>
        <v>0</v>
      </c>
      <c r="AY10" s="14">
        <f>'New Formula with HB25-1320'!AY10</f>
        <v>0</v>
      </c>
      <c r="AZ10" s="14">
        <f>'New Formula with HB25-1320'!AZ10</f>
        <v>15</v>
      </c>
      <c r="BA10" s="14">
        <f>'New Formula with HB25-1320'!BA10</f>
        <v>0</v>
      </c>
      <c r="BB10" s="14">
        <f>'New Formula with HB25-1320'!BB10</f>
        <v>1</v>
      </c>
      <c r="BC10" s="14">
        <f>'New Formula with HB25-1320'!BC10</f>
        <v>40.5</v>
      </c>
      <c r="BD10" s="14">
        <f>'New Formula with HB25-1320'!BD10</f>
        <v>0</v>
      </c>
      <c r="BE10" s="14">
        <f>'New Formula with HB25-1320'!BE10</f>
        <v>0</v>
      </c>
      <c r="BF10" s="14">
        <f>'New Formula with HB25-1320'!BF10</f>
        <v>210.5</v>
      </c>
      <c r="BG10" s="14">
        <f>'New Formula with HB25-1320'!BG10</f>
        <v>0.5</v>
      </c>
      <c r="BH10" s="14">
        <f>'New Formula with HB25-1320'!BH10</f>
        <v>0</v>
      </c>
      <c r="BI10" s="14">
        <f>'New Formula with HB25-1320'!BI10</f>
        <v>0</v>
      </c>
      <c r="BJ10" s="14">
        <f>'New Formula with HB25-1320'!BJ10</f>
        <v>21.5</v>
      </c>
      <c r="BK10" s="14">
        <f>'New Formula with HB25-1320'!BK10</f>
        <v>326</v>
      </c>
      <c r="BL10" s="14">
        <f>'New Formula with HB25-1320'!BL10</f>
        <v>0</v>
      </c>
      <c r="BM10" s="14">
        <f>'New Formula with HB25-1320'!BM10</f>
        <v>0</v>
      </c>
      <c r="BN10" s="14">
        <f>'New Formula with HB25-1320'!BN10</f>
        <v>0.5</v>
      </c>
      <c r="BO10" s="14">
        <f>'New Formula with HB25-1320'!BO10</f>
        <v>0</v>
      </c>
      <c r="BP10" s="14">
        <f>'New Formula with HB25-1320'!BP10</f>
        <v>0</v>
      </c>
      <c r="BQ10" s="14">
        <f>'New Formula with HB25-1320'!BQ10</f>
        <v>0</v>
      </c>
      <c r="BR10" s="14">
        <f>'New Formula with HB25-1320'!BR10</f>
        <v>0</v>
      </c>
      <c r="BS10" s="14">
        <f>'New Formula with HB25-1320'!BS10</f>
        <v>0.5</v>
      </c>
      <c r="BT10" s="14">
        <f>'New Formula with HB25-1320'!BT10</f>
        <v>0</v>
      </c>
      <c r="BU10" s="14">
        <f>'New Formula with HB25-1320'!BU10</f>
        <v>0</v>
      </c>
      <c r="BV10" s="14">
        <f>'New Formula with HB25-1320'!BV10</f>
        <v>0</v>
      </c>
      <c r="BW10" s="14">
        <f>'New Formula with HB25-1320'!BW10</f>
        <v>0</v>
      </c>
      <c r="BX10" s="14">
        <f>'New Formula with HB25-1320'!BX10</f>
        <v>0</v>
      </c>
      <c r="BY10" s="14">
        <f>'New Formula with HB25-1320'!BY10</f>
        <v>0.5</v>
      </c>
      <c r="BZ10" s="14">
        <f>'New Formula with HB25-1320'!BZ10</f>
        <v>0</v>
      </c>
      <c r="CA10" s="14">
        <f>'New Formula with HB25-1320'!CA10</f>
        <v>0</v>
      </c>
      <c r="CB10" s="14">
        <f>'New Formula with HB25-1320'!CB10</f>
        <v>74.5</v>
      </c>
      <c r="CC10" s="14">
        <f>'New Formula with HB25-1320'!CC10</f>
        <v>0</v>
      </c>
      <c r="CD10" s="14">
        <f>'New Formula with HB25-1320'!CD10</f>
        <v>0</v>
      </c>
      <c r="CE10" s="14">
        <f>'New Formula with HB25-1320'!CE10</f>
        <v>0</v>
      </c>
      <c r="CF10" s="14">
        <f>'New Formula with HB25-1320'!CF10</f>
        <v>0</v>
      </c>
      <c r="CG10" s="14">
        <f>'New Formula with HB25-1320'!CG10</f>
        <v>0</v>
      </c>
      <c r="CH10" s="14">
        <f>'New Formula with HB25-1320'!CH10</f>
        <v>0</v>
      </c>
      <c r="CI10" s="14">
        <f>'New Formula with HB25-1320'!CI10</f>
        <v>0</v>
      </c>
      <c r="CJ10" s="14">
        <f>'New Formula with HB25-1320'!CJ10</f>
        <v>0</v>
      </c>
      <c r="CK10" s="14">
        <f>'New Formula with HB25-1320'!CK10</f>
        <v>12.5</v>
      </c>
      <c r="CL10" s="14">
        <f>'New Formula with HB25-1320'!CL10</f>
        <v>0</v>
      </c>
      <c r="CM10" s="14">
        <f>'New Formula with HB25-1320'!CM10</f>
        <v>7</v>
      </c>
      <c r="CN10" s="14">
        <f>'New Formula with HB25-1320'!CN10</f>
        <v>102</v>
      </c>
      <c r="CO10" s="14">
        <f>'New Formula with HB25-1320'!CO10</f>
        <v>29</v>
      </c>
      <c r="CP10" s="14">
        <f>'New Formula with HB25-1320'!CP10</f>
        <v>5</v>
      </c>
      <c r="CQ10" s="14">
        <f>'New Formula with HB25-1320'!CQ10</f>
        <v>0</v>
      </c>
      <c r="CR10" s="14">
        <f>'New Formula with HB25-1320'!CR10</f>
        <v>0</v>
      </c>
      <c r="CS10" s="14">
        <f>'New Formula with HB25-1320'!CS10</f>
        <v>0</v>
      </c>
      <c r="CT10" s="14">
        <f>'New Formula with HB25-1320'!CT10</f>
        <v>0</v>
      </c>
      <c r="CU10" s="14">
        <f>'New Formula with HB25-1320'!CU10</f>
        <v>0</v>
      </c>
      <c r="CV10" s="14">
        <f>'New Formula with HB25-1320'!CV10</f>
        <v>0</v>
      </c>
      <c r="CW10" s="14">
        <f>'New Formula with HB25-1320'!CW10</f>
        <v>0</v>
      </c>
      <c r="CX10" s="14">
        <f>'New Formula with HB25-1320'!CX10</f>
        <v>0</v>
      </c>
      <c r="CY10" s="14">
        <f>'New Formula with HB25-1320'!CY10</f>
        <v>0</v>
      </c>
      <c r="CZ10" s="14">
        <f>'New Formula with HB25-1320'!CZ10</f>
        <v>1</v>
      </c>
      <c r="DA10" s="14">
        <f>'New Formula with HB25-1320'!DA10</f>
        <v>0</v>
      </c>
      <c r="DB10" s="14">
        <f>'New Formula with HB25-1320'!DB10</f>
        <v>0</v>
      </c>
      <c r="DC10" s="14">
        <f>'New Formula with HB25-1320'!DC10</f>
        <v>0</v>
      </c>
      <c r="DD10" s="14">
        <f>'New Formula with HB25-1320'!DD10</f>
        <v>0</v>
      </c>
      <c r="DE10" s="14">
        <f>'New Formula with HB25-1320'!DE10</f>
        <v>0</v>
      </c>
      <c r="DF10" s="14">
        <f>'New Formula with HB25-1320'!DF10</f>
        <v>23.5</v>
      </c>
      <c r="DG10" s="14">
        <f>'New Formula with HB25-1320'!DG10</f>
        <v>0</v>
      </c>
      <c r="DH10" s="14">
        <f>'New Formula with HB25-1320'!DH10</f>
        <v>0</v>
      </c>
      <c r="DI10" s="14">
        <f>'New Formula with HB25-1320'!DI10</f>
        <v>0.5</v>
      </c>
      <c r="DJ10" s="14">
        <f>'New Formula with HB25-1320'!DJ10</f>
        <v>0</v>
      </c>
      <c r="DK10" s="14">
        <f>'New Formula with HB25-1320'!DK10</f>
        <v>0</v>
      </c>
      <c r="DL10" s="14">
        <f>'New Formula with HB25-1320'!DL10</f>
        <v>0.5</v>
      </c>
      <c r="DM10" s="14">
        <f>'New Formula with HB25-1320'!DM10</f>
        <v>0</v>
      </c>
      <c r="DN10" s="14">
        <f>'New Formula with HB25-1320'!DN10</f>
        <v>0</v>
      </c>
      <c r="DO10" s="14">
        <f>'New Formula with HB25-1320'!DO10</f>
        <v>0</v>
      </c>
      <c r="DP10" s="14">
        <f>'New Formula with HB25-1320'!DP10</f>
        <v>0</v>
      </c>
      <c r="DQ10" s="14">
        <f>'New Formula with HB25-1320'!DQ10</f>
        <v>0</v>
      </c>
      <c r="DR10" s="14">
        <f>'New Formula with HB25-1320'!DR10</f>
        <v>0.5</v>
      </c>
      <c r="DS10" s="14">
        <f>'New Formula with HB25-1320'!DS10</f>
        <v>0</v>
      </c>
      <c r="DT10" s="14">
        <f>'New Formula with HB25-1320'!DT10</f>
        <v>0</v>
      </c>
      <c r="DU10" s="14">
        <f>'New Formula with HB25-1320'!DU10</f>
        <v>0</v>
      </c>
      <c r="DV10" s="14">
        <f>'New Formula with HB25-1320'!DV10</f>
        <v>0</v>
      </c>
      <c r="DW10" s="14">
        <f>'New Formula with HB25-1320'!DW10</f>
        <v>0</v>
      </c>
      <c r="DX10" s="14">
        <f>'New Formula with HB25-1320'!DX10</f>
        <v>0</v>
      </c>
      <c r="DY10" s="14">
        <f>'New Formula with HB25-1320'!DY10</f>
        <v>0</v>
      </c>
      <c r="DZ10" s="14">
        <f>'New Formula with HB25-1320'!DZ10</f>
        <v>0</v>
      </c>
      <c r="EA10" s="14">
        <f>'New Formula with HB25-1320'!EA10</f>
        <v>0</v>
      </c>
      <c r="EB10" s="14">
        <f>'New Formula with HB25-1320'!EB10</f>
        <v>0</v>
      </c>
      <c r="EC10" s="14">
        <f>'New Formula with HB25-1320'!EC10</f>
        <v>0</v>
      </c>
      <c r="ED10" s="14">
        <f>'New Formula with HB25-1320'!ED10</f>
        <v>0</v>
      </c>
      <c r="EE10" s="14">
        <f>'New Formula with HB25-1320'!EE10</f>
        <v>0</v>
      </c>
      <c r="EF10" s="14">
        <f>'New Formula with HB25-1320'!EF10</f>
        <v>0</v>
      </c>
      <c r="EG10" s="14">
        <f>'New Formula with HB25-1320'!EG10</f>
        <v>0</v>
      </c>
      <c r="EH10" s="14">
        <f>'New Formula with HB25-1320'!EH10</f>
        <v>0</v>
      </c>
      <c r="EI10" s="14">
        <f>'New Formula with HB25-1320'!EI10</f>
        <v>0</v>
      </c>
      <c r="EJ10" s="14">
        <f>'New Formula with HB25-1320'!EJ10</f>
        <v>0</v>
      </c>
      <c r="EK10" s="14">
        <f>'New Formula with HB25-1320'!EK10</f>
        <v>0</v>
      </c>
      <c r="EL10" s="14">
        <f>'New Formula with HB25-1320'!EL10</f>
        <v>0</v>
      </c>
      <c r="EM10" s="14">
        <f>'New Formula with HB25-1320'!EM10</f>
        <v>0</v>
      </c>
      <c r="EN10" s="14">
        <f>'New Formula with HB25-1320'!EN10</f>
        <v>0</v>
      </c>
      <c r="EO10" s="14">
        <f>'New Formula with HB25-1320'!EO10</f>
        <v>0</v>
      </c>
      <c r="EP10" s="14">
        <f>'New Formula with HB25-1320'!EP10</f>
        <v>0</v>
      </c>
      <c r="EQ10" s="14">
        <f>'New Formula with HB25-1320'!EQ10</f>
        <v>1</v>
      </c>
      <c r="ER10" s="14">
        <f>'New Formula with HB25-1320'!ER10</f>
        <v>0</v>
      </c>
      <c r="ES10" s="14">
        <f>'New Formula with HB25-1320'!ES10</f>
        <v>9.5</v>
      </c>
      <c r="ET10" s="14">
        <f>'New Formula with HB25-1320'!ET10</f>
        <v>0</v>
      </c>
      <c r="EU10" s="14">
        <f>'New Formula with HB25-1320'!EU10</f>
        <v>0</v>
      </c>
      <c r="EV10" s="14">
        <f>'New Formula with HB25-1320'!EV10</f>
        <v>0</v>
      </c>
      <c r="EW10" s="14">
        <f>'New Formula with HB25-1320'!EW10</f>
        <v>0</v>
      </c>
      <c r="EX10" s="14">
        <f>'New Formula with HB25-1320'!EX10</f>
        <v>0</v>
      </c>
      <c r="EY10" s="14">
        <f>'New Formula with HB25-1320'!EY10</f>
        <v>0</v>
      </c>
      <c r="EZ10" s="14">
        <f>'New Formula with HB25-1320'!EZ10</f>
        <v>0</v>
      </c>
      <c r="FA10" s="14">
        <f>'New Formula with HB25-1320'!FA10</f>
        <v>0</v>
      </c>
      <c r="FB10" s="14">
        <f>'New Formula with HB25-1320'!FB10</f>
        <v>0</v>
      </c>
      <c r="FC10" s="14">
        <f>'New Formula with HB25-1320'!FC10</f>
        <v>5.5</v>
      </c>
      <c r="FD10" s="14">
        <f>'New Formula with HB25-1320'!FD10</f>
        <v>0</v>
      </c>
      <c r="FE10" s="14">
        <f>'New Formula with HB25-1320'!FE10</f>
        <v>0</v>
      </c>
      <c r="FF10" s="14">
        <f>'New Formula with HB25-1320'!FF10</f>
        <v>0</v>
      </c>
      <c r="FG10" s="14">
        <f>'New Formula with HB25-1320'!FG10</f>
        <v>0</v>
      </c>
      <c r="FH10" s="14">
        <f>'New Formula with HB25-1320'!FH10</f>
        <v>0</v>
      </c>
      <c r="FI10" s="14">
        <f>'New Formula with HB25-1320'!FI10</f>
        <v>0</v>
      </c>
      <c r="FJ10" s="14">
        <f>'New Formula with HB25-1320'!FJ10</f>
        <v>0</v>
      </c>
      <c r="FK10" s="14">
        <f>'New Formula with HB25-1320'!FK10</f>
        <v>0</v>
      </c>
      <c r="FL10" s="14">
        <f>'New Formula with HB25-1320'!FL10</f>
        <v>6</v>
      </c>
      <c r="FM10" s="14">
        <f>'New Formula with HB25-1320'!FM10</f>
        <v>0</v>
      </c>
      <c r="FN10" s="14">
        <f>'New Formula with HB25-1320'!FN10</f>
        <v>11.5</v>
      </c>
      <c r="FO10" s="14">
        <f>'New Formula with HB25-1320'!FO10</f>
        <v>1</v>
      </c>
      <c r="FP10" s="14">
        <f>'New Formula with HB25-1320'!FP10</f>
        <v>0</v>
      </c>
      <c r="FQ10" s="14">
        <f>'New Formula with HB25-1320'!FQ10</f>
        <v>0</v>
      </c>
      <c r="FR10" s="14">
        <f>'New Formula with HB25-1320'!FR10</f>
        <v>0</v>
      </c>
      <c r="FS10" s="14">
        <f>'New Formula with HB25-1320'!FS10</f>
        <v>0</v>
      </c>
      <c r="FT10" s="14">
        <f>'New Formula with HB25-1320'!FT10</f>
        <v>0</v>
      </c>
      <c r="FU10" s="14">
        <f>'New Formula with HB25-1320'!FU10</f>
        <v>0</v>
      </c>
      <c r="FV10" s="14">
        <f>'New Formula with HB25-1320'!FV10</f>
        <v>0</v>
      </c>
      <c r="FW10" s="14">
        <f>'New Formula with HB25-1320'!FW10</f>
        <v>0</v>
      </c>
      <c r="FX10" s="14">
        <f>'New Formula with HB25-1320'!FX10</f>
        <v>0</v>
      </c>
      <c r="FY10" s="12"/>
      <c r="FZ10" s="12">
        <f>SUM(C10:FX10)</f>
        <v>1138.5</v>
      </c>
      <c r="GA10" s="12"/>
      <c r="GB10" s="12"/>
      <c r="GC10" s="3"/>
      <c r="GD10" s="12"/>
      <c r="GE10" s="2"/>
      <c r="GF10" s="2"/>
      <c r="GG10" s="2"/>
      <c r="GH10" s="2"/>
      <c r="GI10" s="2"/>
      <c r="GJ10" s="2"/>
      <c r="GK10" s="2"/>
    </row>
    <row r="11" spans="1:254" x14ac:dyDescent="0.35">
      <c r="A11" s="3" t="s">
        <v>426</v>
      </c>
      <c r="B11" s="2" t="s">
        <v>647</v>
      </c>
      <c r="C11" s="15">
        <f t="shared" ref="C11:AH11" si="0">C8+C9</f>
        <v>6520.5</v>
      </c>
      <c r="D11" s="15">
        <f t="shared" si="0"/>
        <v>32684</v>
      </c>
      <c r="E11" s="15">
        <f t="shared" si="0"/>
        <v>4702</v>
      </c>
      <c r="F11" s="15">
        <f t="shared" si="0"/>
        <v>23505.5</v>
      </c>
      <c r="G11" s="15">
        <f t="shared" si="0"/>
        <v>1845</v>
      </c>
      <c r="H11" s="15">
        <f t="shared" si="0"/>
        <v>1071</v>
      </c>
      <c r="I11" s="15">
        <f t="shared" si="0"/>
        <v>7041</v>
      </c>
      <c r="J11" s="15">
        <f t="shared" si="0"/>
        <v>1988</v>
      </c>
      <c r="K11" s="15">
        <f t="shared" si="0"/>
        <v>248.5</v>
      </c>
      <c r="L11" s="15">
        <f t="shared" si="0"/>
        <v>2085</v>
      </c>
      <c r="M11" s="15">
        <f t="shared" si="0"/>
        <v>853</v>
      </c>
      <c r="N11" s="15">
        <f t="shared" si="0"/>
        <v>49747</v>
      </c>
      <c r="O11" s="15">
        <f t="shared" si="0"/>
        <v>12367.5</v>
      </c>
      <c r="P11" s="15">
        <f t="shared" si="0"/>
        <v>313</v>
      </c>
      <c r="Q11" s="15">
        <f t="shared" si="0"/>
        <v>37564</v>
      </c>
      <c r="R11" s="15">
        <f t="shared" si="0"/>
        <v>7100</v>
      </c>
      <c r="S11" s="15">
        <f t="shared" si="0"/>
        <v>1559.5</v>
      </c>
      <c r="T11" s="15">
        <f t="shared" si="0"/>
        <v>160</v>
      </c>
      <c r="U11" s="15">
        <f t="shared" si="0"/>
        <v>54</v>
      </c>
      <c r="V11" s="15">
        <f t="shared" si="0"/>
        <v>253</v>
      </c>
      <c r="W11" s="15">
        <f t="shared" si="0"/>
        <v>47</v>
      </c>
      <c r="X11" s="15">
        <f t="shared" si="0"/>
        <v>37.5</v>
      </c>
      <c r="Y11" s="15">
        <f t="shared" si="0"/>
        <v>870.5</v>
      </c>
      <c r="Z11" s="15">
        <f t="shared" si="0"/>
        <v>231</v>
      </c>
      <c r="AA11" s="15">
        <f t="shared" si="0"/>
        <v>30673</v>
      </c>
      <c r="AB11" s="15">
        <f t="shared" si="0"/>
        <v>26785.5</v>
      </c>
      <c r="AC11" s="15">
        <f t="shared" si="0"/>
        <v>847.5</v>
      </c>
      <c r="AD11" s="15">
        <f t="shared" si="0"/>
        <v>1287.5</v>
      </c>
      <c r="AE11" s="15">
        <f t="shared" si="0"/>
        <v>97</v>
      </c>
      <c r="AF11" s="15">
        <f t="shared" si="0"/>
        <v>164</v>
      </c>
      <c r="AG11" s="15">
        <f t="shared" si="0"/>
        <v>585.5</v>
      </c>
      <c r="AH11" s="15">
        <f t="shared" si="0"/>
        <v>908</v>
      </c>
      <c r="AI11" s="15">
        <f t="shared" ref="AI11:BO11" si="1">AI8+AI9</f>
        <v>383</v>
      </c>
      <c r="AJ11" s="15">
        <f t="shared" si="1"/>
        <v>181.5</v>
      </c>
      <c r="AK11" s="15">
        <f t="shared" si="1"/>
        <v>162.5</v>
      </c>
      <c r="AL11" s="15">
        <f t="shared" si="1"/>
        <v>288.5</v>
      </c>
      <c r="AM11" s="15">
        <f t="shared" si="1"/>
        <v>306</v>
      </c>
      <c r="AN11" s="15">
        <f t="shared" si="1"/>
        <v>268</v>
      </c>
      <c r="AO11" s="15">
        <f t="shared" si="1"/>
        <v>4051.5</v>
      </c>
      <c r="AP11" s="15">
        <f t="shared" si="1"/>
        <v>84316.5</v>
      </c>
      <c r="AQ11" s="15">
        <f t="shared" si="1"/>
        <v>251</v>
      </c>
      <c r="AR11" s="15">
        <f t="shared" si="1"/>
        <v>58778</v>
      </c>
      <c r="AS11" s="15">
        <f t="shared" si="1"/>
        <v>5971.5</v>
      </c>
      <c r="AT11" s="15">
        <f t="shared" si="1"/>
        <v>2361</v>
      </c>
      <c r="AU11" s="15">
        <f t="shared" si="1"/>
        <v>268</v>
      </c>
      <c r="AV11" s="15">
        <f t="shared" si="1"/>
        <v>296</v>
      </c>
      <c r="AW11" s="15">
        <f t="shared" si="1"/>
        <v>257</v>
      </c>
      <c r="AX11" s="15">
        <f t="shared" si="1"/>
        <v>81</v>
      </c>
      <c r="AY11" s="15">
        <f t="shared" si="1"/>
        <v>391.5</v>
      </c>
      <c r="AZ11" s="15">
        <f t="shared" si="1"/>
        <v>11877.5</v>
      </c>
      <c r="BA11" s="15">
        <f t="shared" si="1"/>
        <v>9090</v>
      </c>
      <c r="BB11" s="15">
        <f t="shared" si="1"/>
        <v>7451</v>
      </c>
      <c r="BC11" s="15">
        <f t="shared" si="1"/>
        <v>21491</v>
      </c>
      <c r="BD11" s="15">
        <f t="shared" si="1"/>
        <v>3637.5</v>
      </c>
      <c r="BE11" s="15">
        <f t="shared" si="1"/>
        <v>1092</v>
      </c>
      <c r="BF11" s="15">
        <f t="shared" si="1"/>
        <v>25572</v>
      </c>
      <c r="BG11" s="15">
        <f t="shared" si="1"/>
        <v>919.5</v>
      </c>
      <c r="BH11" s="15">
        <f t="shared" si="1"/>
        <v>574</v>
      </c>
      <c r="BI11" s="15">
        <f t="shared" si="1"/>
        <v>254.5</v>
      </c>
      <c r="BJ11" s="15">
        <f t="shared" si="1"/>
        <v>6311.5</v>
      </c>
      <c r="BK11" s="15">
        <f t="shared" si="1"/>
        <v>35094.5</v>
      </c>
      <c r="BL11" s="15">
        <f t="shared" si="1"/>
        <v>72.5</v>
      </c>
      <c r="BM11" s="15">
        <f t="shared" si="1"/>
        <v>349</v>
      </c>
      <c r="BN11" s="15">
        <f t="shared" si="1"/>
        <v>3038.5</v>
      </c>
      <c r="BO11" s="15">
        <f t="shared" si="1"/>
        <v>1189</v>
      </c>
      <c r="BP11" s="15">
        <f t="shared" ref="BP11:EA11" si="2">BP8+BP9</f>
        <v>137</v>
      </c>
      <c r="BQ11" s="15">
        <f t="shared" si="2"/>
        <v>5584.5</v>
      </c>
      <c r="BR11" s="15">
        <f t="shared" si="2"/>
        <v>4474.5</v>
      </c>
      <c r="BS11" s="15">
        <f t="shared" si="2"/>
        <v>1158</v>
      </c>
      <c r="BT11" s="15">
        <f t="shared" si="2"/>
        <v>353</v>
      </c>
      <c r="BU11" s="15">
        <f t="shared" si="2"/>
        <v>382</v>
      </c>
      <c r="BV11" s="15">
        <f t="shared" si="2"/>
        <v>1243</v>
      </c>
      <c r="BW11" s="15">
        <f t="shared" si="2"/>
        <v>2017.5</v>
      </c>
      <c r="BX11" s="15">
        <f t="shared" si="2"/>
        <v>57</v>
      </c>
      <c r="BY11" s="15">
        <f t="shared" si="2"/>
        <v>392.5</v>
      </c>
      <c r="BZ11" s="15">
        <f t="shared" si="2"/>
        <v>228</v>
      </c>
      <c r="CA11" s="15">
        <f t="shared" si="2"/>
        <v>141.5</v>
      </c>
      <c r="CB11" s="15">
        <f t="shared" si="2"/>
        <v>71275</v>
      </c>
      <c r="CC11" s="15">
        <f t="shared" si="2"/>
        <v>186</v>
      </c>
      <c r="CD11" s="15">
        <f t="shared" si="2"/>
        <v>30</v>
      </c>
      <c r="CE11" s="15">
        <f t="shared" si="2"/>
        <v>158</v>
      </c>
      <c r="CF11" s="15">
        <f t="shared" si="2"/>
        <v>100</v>
      </c>
      <c r="CG11" s="15">
        <f t="shared" si="2"/>
        <v>191</v>
      </c>
      <c r="CH11" s="15">
        <f t="shared" si="2"/>
        <v>90</v>
      </c>
      <c r="CI11" s="15">
        <f t="shared" si="2"/>
        <v>683</v>
      </c>
      <c r="CJ11" s="15">
        <f t="shared" si="2"/>
        <v>822.5</v>
      </c>
      <c r="CK11" s="15">
        <f t="shared" si="2"/>
        <v>4212</v>
      </c>
      <c r="CL11" s="15">
        <f t="shared" si="2"/>
        <v>1157.5</v>
      </c>
      <c r="CM11" s="15">
        <f t="shared" si="2"/>
        <v>677.5</v>
      </c>
      <c r="CN11" s="15">
        <f t="shared" si="2"/>
        <v>28417</v>
      </c>
      <c r="CO11" s="15">
        <f t="shared" si="2"/>
        <v>13990</v>
      </c>
      <c r="CP11" s="15">
        <f t="shared" si="2"/>
        <v>861.5</v>
      </c>
      <c r="CQ11" s="15">
        <f t="shared" si="2"/>
        <v>759</v>
      </c>
      <c r="CR11" s="15">
        <f t="shared" si="2"/>
        <v>195</v>
      </c>
      <c r="CS11" s="15">
        <f t="shared" si="2"/>
        <v>245.5</v>
      </c>
      <c r="CT11" s="15">
        <f t="shared" si="2"/>
        <v>112</v>
      </c>
      <c r="CU11" s="15">
        <f t="shared" si="2"/>
        <v>465</v>
      </c>
      <c r="CV11" s="15">
        <f t="shared" si="2"/>
        <v>24</v>
      </c>
      <c r="CW11" s="15">
        <f t="shared" si="2"/>
        <v>187</v>
      </c>
      <c r="CX11" s="15">
        <f t="shared" si="2"/>
        <v>457</v>
      </c>
      <c r="CY11" s="15">
        <f t="shared" si="2"/>
        <v>25</v>
      </c>
      <c r="CZ11" s="15">
        <f t="shared" si="2"/>
        <v>1768</v>
      </c>
      <c r="DA11" s="15">
        <f t="shared" si="2"/>
        <v>203.5</v>
      </c>
      <c r="DB11" s="15">
        <f t="shared" si="2"/>
        <v>310.5</v>
      </c>
      <c r="DC11" s="15">
        <f t="shared" si="2"/>
        <v>193</v>
      </c>
      <c r="DD11" s="15">
        <f t="shared" si="2"/>
        <v>174.5</v>
      </c>
      <c r="DE11" s="15">
        <f t="shared" si="2"/>
        <v>279.5</v>
      </c>
      <c r="DF11" s="15">
        <f t="shared" si="2"/>
        <v>18490</v>
      </c>
      <c r="DG11" s="15">
        <f t="shared" si="2"/>
        <v>93.5</v>
      </c>
      <c r="DH11" s="15">
        <f t="shared" si="2"/>
        <v>1684</v>
      </c>
      <c r="DI11" s="15">
        <f t="shared" si="2"/>
        <v>2293</v>
      </c>
      <c r="DJ11" s="15">
        <f t="shared" si="2"/>
        <v>601</v>
      </c>
      <c r="DK11" s="15">
        <f t="shared" si="2"/>
        <v>473.5</v>
      </c>
      <c r="DL11" s="15">
        <f t="shared" si="2"/>
        <v>5616</v>
      </c>
      <c r="DM11" s="15">
        <f t="shared" si="2"/>
        <v>235</v>
      </c>
      <c r="DN11" s="15">
        <f t="shared" si="2"/>
        <v>1296</v>
      </c>
      <c r="DO11" s="15">
        <f t="shared" si="2"/>
        <v>3290</v>
      </c>
      <c r="DP11" s="15">
        <f t="shared" si="2"/>
        <v>199</v>
      </c>
      <c r="DQ11" s="15">
        <f t="shared" si="2"/>
        <v>888</v>
      </c>
      <c r="DR11" s="15">
        <f t="shared" si="2"/>
        <v>1266</v>
      </c>
      <c r="DS11" s="15">
        <f t="shared" si="2"/>
        <v>545</v>
      </c>
      <c r="DT11" s="15">
        <f t="shared" si="2"/>
        <v>175</v>
      </c>
      <c r="DU11" s="15">
        <f t="shared" si="2"/>
        <v>346</v>
      </c>
      <c r="DV11" s="15">
        <f t="shared" si="2"/>
        <v>198</v>
      </c>
      <c r="DW11" s="15">
        <f t="shared" si="2"/>
        <v>285</v>
      </c>
      <c r="DX11" s="15">
        <f t="shared" si="2"/>
        <v>168</v>
      </c>
      <c r="DY11" s="15">
        <f t="shared" si="2"/>
        <v>280</v>
      </c>
      <c r="DZ11" s="15">
        <f t="shared" si="2"/>
        <v>607.5</v>
      </c>
      <c r="EA11" s="15">
        <f t="shared" si="2"/>
        <v>487.5</v>
      </c>
      <c r="EB11" s="15">
        <f t="shared" ref="EB11:FX11" si="3">EB8+EB9</f>
        <v>498</v>
      </c>
      <c r="EC11" s="15">
        <f t="shared" si="3"/>
        <v>260</v>
      </c>
      <c r="ED11" s="15">
        <f t="shared" si="3"/>
        <v>1546.5</v>
      </c>
      <c r="EE11" s="15">
        <f t="shared" si="3"/>
        <v>185.5</v>
      </c>
      <c r="EF11" s="15">
        <f t="shared" si="3"/>
        <v>1262</v>
      </c>
      <c r="EG11" s="15">
        <f t="shared" si="3"/>
        <v>250</v>
      </c>
      <c r="EH11" s="15">
        <f t="shared" si="3"/>
        <v>246</v>
      </c>
      <c r="EI11" s="15">
        <f t="shared" si="3"/>
        <v>13283</v>
      </c>
      <c r="EJ11" s="15">
        <f t="shared" si="3"/>
        <v>9987.5</v>
      </c>
      <c r="EK11" s="15">
        <f t="shared" si="3"/>
        <v>663.5</v>
      </c>
      <c r="EL11" s="15">
        <f t="shared" si="3"/>
        <v>447</v>
      </c>
      <c r="EM11" s="15">
        <f t="shared" si="3"/>
        <v>355</v>
      </c>
      <c r="EN11" s="15">
        <f t="shared" si="3"/>
        <v>919.5</v>
      </c>
      <c r="EO11" s="15">
        <f t="shared" si="3"/>
        <v>287</v>
      </c>
      <c r="EP11" s="15">
        <f t="shared" si="3"/>
        <v>428.5</v>
      </c>
      <c r="EQ11" s="15">
        <f t="shared" si="3"/>
        <v>2407</v>
      </c>
      <c r="ER11" s="15">
        <f t="shared" si="3"/>
        <v>308.5</v>
      </c>
      <c r="ES11" s="15">
        <f t="shared" si="3"/>
        <v>155.5</v>
      </c>
      <c r="ET11" s="15">
        <f t="shared" si="3"/>
        <v>197.5</v>
      </c>
      <c r="EU11" s="15">
        <f t="shared" si="3"/>
        <v>568</v>
      </c>
      <c r="EV11" s="15">
        <f t="shared" si="3"/>
        <v>66</v>
      </c>
      <c r="EW11" s="15">
        <f t="shared" si="3"/>
        <v>746.5</v>
      </c>
      <c r="EX11" s="15">
        <f t="shared" si="3"/>
        <v>173.5</v>
      </c>
      <c r="EY11" s="15">
        <f t="shared" si="3"/>
        <v>651</v>
      </c>
      <c r="EZ11" s="15">
        <f t="shared" si="3"/>
        <v>127</v>
      </c>
      <c r="FA11" s="15">
        <f t="shared" si="3"/>
        <v>3257</v>
      </c>
      <c r="FB11" s="15">
        <f t="shared" si="3"/>
        <v>275.5</v>
      </c>
      <c r="FC11" s="15">
        <f t="shared" si="3"/>
        <v>1644</v>
      </c>
      <c r="FD11" s="15">
        <f t="shared" si="3"/>
        <v>399</v>
      </c>
      <c r="FE11" s="15">
        <f t="shared" si="3"/>
        <v>70</v>
      </c>
      <c r="FF11" s="15">
        <f t="shared" si="3"/>
        <v>175</v>
      </c>
      <c r="FG11" s="15">
        <f t="shared" si="3"/>
        <v>114</v>
      </c>
      <c r="FH11" s="15">
        <f t="shared" si="3"/>
        <v>69</v>
      </c>
      <c r="FI11" s="15">
        <f t="shared" si="3"/>
        <v>1645</v>
      </c>
      <c r="FJ11" s="15">
        <f t="shared" si="3"/>
        <v>2016.5</v>
      </c>
      <c r="FK11" s="15">
        <f t="shared" si="3"/>
        <v>2482</v>
      </c>
      <c r="FL11" s="15">
        <f t="shared" si="3"/>
        <v>8537.5</v>
      </c>
      <c r="FM11" s="15">
        <f t="shared" si="3"/>
        <v>3981.5</v>
      </c>
      <c r="FN11" s="15">
        <f t="shared" si="3"/>
        <v>22703.5</v>
      </c>
      <c r="FO11" s="15">
        <f t="shared" si="3"/>
        <v>1119</v>
      </c>
      <c r="FP11" s="15">
        <f t="shared" si="3"/>
        <v>2341.5</v>
      </c>
      <c r="FQ11" s="15">
        <f t="shared" si="3"/>
        <v>982.5</v>
      </c>
      <c r="FR11" s="15">
        <f t="shared" si="3"/>
        <v>162.5</v>
      </c>
      <c r="FS11" s="15">
        <f t="shared" si="3"/>
        <v>160.5</v>
      </c>
      <c r="FT11" s="15">
        <f t="shared" si="3"/>
        <v>54</v>
      </c>
      <c r="FU11" s="15">
        <f t="shared" si="3"/>
        <v>760</v>
      </c>
      <c r="FV11" s="15">
        <f t="shared" si="3"/>
        <v>693</v>
      </c>
      <c r="FW11" s="15">
        <f t="shared" si="3"/>
        <v>130</v>
      </c>
      <c r="FX11" s="15">
        <f t="shared" si="3"/>
        <v>64</v>
      </c>
      <c r="FY11" s="12"/>
      <c r="FZ11" s="12">
        <f>SUM(C11:FX11)</f>
        <v>814613</v>
      </c>
      <c r="GA11" s="12"/>
      <c r="GB11" s="12"/>
      <c r="GC11" s="12"/>
      <c r="GD11" s="12"/>
      <c r="GE11" s="2"/>
      <c r="GF11" s="2"/>
      <c r="GG11" s="2"/>
      <c r="GH11" s="2"/>
      <c r="GI11" s="2"/>
      <c r="GJ11" s="2"/>
      <c r="GK11" s="2"/>
    </row>
    <row r="12" spans="1:254" x14ac:dyDescent="0.35">
      <c r="A12" s="3" t="s">
        <v>427</v>
      </c>
      <c r="B12" s="2" t="s">
        <v>770</v>
      </c>
      <c r="C12" s="16">
        <f>'New Formula with HB25-1320'!C12</f>
        <v>152</v>
      </c>
      <c r="D12" s="15">
        <f>'New Formula with HB25-1320'!D12</f>
        <v>499</v>
      </c>
      <c r="E12" s="15">
        <f>'New Formula with HB25-1320'!E12</f>
        <v>0</v>
      </c>
      <c r="F12" s="15">
        <f>'New Formula with HB25-1320'!F12</f>
        <v>2031</v>
      </c>
      <c r="G12" s="15">
        <f>'New Formula with HB25-1320'!G12</f>
        <v>0</v>
      </c>
      <c r="H12" s="15">
        <f>'New Formula with HB25-1320'!H12</f>
        <v>0</v>
      </c>
      <c r="I12" s="15">
        <f>'New Formula with HB25-1320'!I12</f>
        <v>0</v>
      </c>
      <c r="J12" s="15">
        <f>'New Formula with HB25-1320'!J12</f>
        <v>0</v>
      </c>
      <c r="K12" s="15">
        <f>'New Formula with HB25-1320'!K12</f>
        <v>0</v>
      </c>
      <c r="L12" s="15">
        <f>'New Formula with HB25-1320'!L12</f>
        <v>0</v>
      </c>
      <c r="M12" s="15">
        <f>'New Formula with HB25-1320'!M12</f>
        <v>0</v>
      </c>
      <c r="N12" s="15">
        <f>'New Formula with HB25-1320'!N12</f>
        <v>0</v>
      </c>
      <c r="O12" s="15">
        <f>'New Formula with HB25-1320'!O12</f>
        <v>0</v>
      </c>
      <c r="P12" s="15">
        <f>'New Formula with HB25-1320'!P12</f>
        <v>0</v>
      </c>
      <c r="Q12" s="15">
        <f>'New Formula with HB25-1320'!Q12</f>
        <v>0</v>
      </c>
      <c r="R12" s="15">
        <f>'New Formula with HB25-1320'!R12</f>
        <v>6618</v>
      </c>
      <c r="S12" s="15">
        <f>'New Formula with HB25-1320'!S12</f>
        <v>14</v>
      </c>
      <c r="T12" s="15">
        <f>'New Formula with HB25-1320'!T12</f>
        <v>0</v>
      </c>
      <c r="U12" s="15">
        <f>'New Formula with HB25-1320'!U12</f>
        <v>0</v>
      </c>
      <c r="V12" s="15">
        <f>'New Formula with HB25-1320'!V12</f>
        <v>0</v>
      </c>
      <c r="W12" s="15">
        <f>'New Formula with HB25-1320'!W12</f>
        <v>0</v>
      </c>
      <c r="X12" s="15">
        <f>'New Formula with HB25-1320'!X12</f>
        <v>0</v>
      </c>
      <c r="Y12" s="15">
        <f>'New Formula with HB25-1320'!Y12</f>
        <v>473.5</v>
      </c>
      <c r="Z12" s="15">
        <f>'New Formula with HB25-1320'!Z12</f>
        <v>0</v>
      </c>
      <c r="AA12" s="15">
        <f>'New Formula with HB25-1320'!AA12</f>
        <v>336.5</v>
      </c>
      <c r="AB12" s="15">
        <f>'New Formula with HB25-1320'!AB12</f>
        <v>224</v>
      </c>
      <c r="AC12" s="15">
        <f>'New Formula with HB25-1320'!AC12</f>
        <v>0</v>
      </c>
      <c r="AD12" s="15">
        <f>'New Formula with HB25-1320'!AD12</f>
        <v>0</v>
      </c>
      <c r="AE12" s="15">
        <f>'New Formula with HB25-1320'!AE12</f>
        <v>0</v>
      </c>
      <c r="AF12" s="15">
        <f>'New Formula with HB25-1320'!AF12</f>
        <v>0</v>
      </c>
      <c r="AG12" s="15">
        <f>'New Formula with HB25-1320'!AG12</f>
        <v>0</v>
      </c>
      <c r="AH12" s="15">
        <f>'New Formula with HB25-1320'!AH12</f>
        <v>0</v>
      </c>
      <c r="AI12" s="15">
        <f>'New Formula with HB25-1320'!AI12</f>
        <v>0</v>
      </c>
      <c r="AJ12" s="15">
        <f>'New Formula with HB25-1320'!AJ12</f>
        <v>0</v>
      </c>
      <c r="AK12" s="15">
        <f>'New Formula with HB25-1320'!AK12</f>
        <v>0</v>
      </c>
      <c r="AL12" s="15">
        <f>'New Formula with HB25-1320'!AL12</f>
        <v>0</v>
      </c>
      <c r="AM12" s="15">
        <f>'New Formula with HB25-1320'!AM12</f>
        <v>0</v>
      </c>
      <c r="AN12" s="15">
        <f>'New Formula with HB25-1320'!AN12</f>
        <v>0</v>
      </c>
      <c r="AO12" s="15">
        <f>'New Formula with HB25-1320'!AO12</f>
        <v>370.5</v>
      </c>
      <c r="AP12" s="15">
        <f>'New Formula with HB25-1320'!AP12</f>
        <v>595.5</v>
      </c>
      <c r="AQ12" s="15">
        <f>'New Formula with HB25-1320'!AQ12</f>
        <v>0</v>
      </c>
      <c r="AR12" s="15">
        <f>'New Formula with HB25-1320'!AR12</f>
        <v>1303</v>
      </c>
      <c r="AS12" s="15">
        <f>'New Formula with HB25-1320'!AS12</f>
        <v>0</v>
      </c>
      <c r="AT12" s="15">
        <f>'New Formula with HB25-1320'!AT12</f>
        <v>0</v>
      </c>
      <c r="AU12" s="15">
        <f>'New Formula with HB25-1320'!AU12</f>
        <v>0</v>
      </c>
      <c r="AV12" s="15">
        <f>'New Formula with HB25-1320'!AV12</f>
        <v>0</v>
      </c>
      <c r="AW12" s="15">
        <f>'New Formula with HB25-1320'!AW12</f>
        <v>0</v>
      </c>
      <c r="AX12" s="15">
        <f>'New Formula with HB25-1320'!AX12</f>
        <v>0</v>
      </c>
      <c r="AY12" s="15">
        <f>'New Formula with HB25-1320'!AY12</f>
        <v>0</v>
      </c>
      <c r="AZ12" s="15">
        <f>'New Formula with HB25-1320'!AZ12</f>
        <v>98</v>
      </c>
      <c r="BA12" s="15">
        <f>'New Formula with HB25-1320'!BA12</f>
        <v>240</v>
      </c>
      <c r="BB12" s="15">
        <f>'New Formula with HB25-1320'!BB12</f>
        <v>0</v>
      </c>
      <c r="BC12" s="15">
        <f>'New Formula with HB25-1320'!BC12</f>
        <v>475</v>
      </c>
      <c r="BD12" s="15">
        <f>'New Formula with HB25-1320'!BD12</f>
        <v>0</v>
      </c>
      <c r="BE12" s="15">
        <f>'New Formula with HB25-1320'!BE12</f>
        <v>0</v>
      </c>
      <c r="BF12" s="15">
        <f>'New Formula with HB25-1320'!BF12</f>
        <v>1194.5</v>
      </c>
      <c r="BG12" s="15">
        <f>'New Formula with HB25-1320'!BG12</f>
        <v>0</v>
      </c>
      <c r="BH12" s="15">
        <f>'New Formula with HB25-1320'!BH12</f>
        <v>28</v>
      </c>
      <c r="BI12" s="15">
        <f>'New Formula with HB25-1320'!BI12</f>
        <v>0</v>
      </c>
      <c r="BJ12" s="15">
        <f>'New Formula with HB25-1320'!BJ12</f>
        <v>0</v>
      </c>
      <c r="BK12" s="15">
        <f>'New Formula with HB25-1320'!BK12</f>
        <v>13175.5</v>
      </c>
      <c r="BL12" s="15">
        <f>'New Formula with HB25-1320'!BL12</f>
        <v>0</v>
      </c>
      <c r="BM12" s="15">
        <f>'New Formula with HB25-1320'!BM12</f>
        <v>0</v>
      </c>
      <c r="BN12" s="15">
        <f>'New Formula with HB25-1320'!BN12</f>
        <v>0</v>
      </c>
      <c r="BO12" s="15">
        <f>'New Formula with HB25-1320'!BO12</f>
        <v>0</v>
      </c>
      <c r="BP12" s="15">
        <f>'New Formula with HB25-1320'!BP12</f>
        <v>0</v>
      </c>
      <c r="BQ12" s="15">
        <f>'New Formula with HB25-1320'!BQ12</f>
        <v>0</v>
      </c>
      <c r="BR12" s="15">
        <f>'New Formula with HB25-1320'!BR12</f>
        <v>0</v>
      </c>
      <c r="BS12" s="15">
        <f>'New Formula with HB25-1320'!BS12</f>
        <v>0</v>
      </c>
      <c r="BT12" s="15">
        <f>'New Formula with HB25-1320'!BT12</f>
        <v>0</v>
      </c>
      <c r="BU12" s="15">
        <f>'New Formula with HB25-1320'!BU12</f>
        <v>0</v>
      </c>
      <c r="BV12" s="15">
        <f>'New Formula with HB25-1320'!BV12</f>
        <v>0</v>
      </c>
      <c r="BW12" s="15">
        <f>'New Formula with HB25-1320'!BW12</f>
        <v>0</v>
      </c>
      <c r="BX12" s="15">
        <f>'New Formula with HB25-1320'!BX12</f>
        <v>0</v>
      </c>
      <c r="BY12" s="15">
        <f>'New Formula with HB25-1320'!BY12</f>
        <v>0</v>
      </c>
      <c r="BZ12" s="15">
        <f>'New Formula with HB25-1320'!BZ12</f>
        <v>0</v>
      </c>
      <c r="CA12" s="15">
        <f>'New Formula with HB25-1320'!CA12</f>
        <v>0</v>
      </c>
      <c r="CB12" s="15">
        <f>'New Formula with HB25-1320'!CB12</f>
        <v>815.5</v>
      </c>
      <c r="CC12" s="15">
        <f>'New Formula with HB25-1320'!CC12</f>
        <v>0</v>
      </c>
      <c r="CD12" s="15">
        <f>'New Formula with HB25-1320'!CD12</f>
        <v>0</v>
      </c>
      <c r="CE12" s="15">
        <f>'New Formula with HB25-1320'!CE12</f>
        <v>0</v>
      </c>
      <c r="CF12" s="15">
        <f>'New Formula with HB25-1320'!CF12</f>
        <v>0</v>
      </c>
      <c r="CG12" s="15">
        <f>'New Formula with HB25-1320'!CG12</f>
        <v>0</v>
      </c>
      <c r="CH12" s="15">
        <f>'New Formula with HB25-1320'!CH12</f>
        <v>0</v>
      </c>
      <c r="CI12" s="15">
        <f>'New Formula with HB25-1320'!CI12</f>
        <v>0</v>
      </c>
      <c r="CJ12" s="15">
        <f>'New Formula with HB25-1320'!CJ12</f>
        <v>0</v>
      </c>
      <c r="CK12" s="15">
        <f>'New Formula with HB25-1320'!CK12</f>
        <v>23.5</v>
      </c>
      <c r="CL12" s="15">
        <f>'New Formula with HB25-1320'!CL12</f>
        <v>5.5</v>
      </c>
      <c r="CM12" s="15">
        <f>'New Formula with HB25-1320'!CM12</f>
        <v>2</v>
      </c>
      <c r="CN12" s="15">
        <f>'New Formula with HB25-1320'!CN12</f>
        <v>254</v>
      </c>
      <c r="CO12" s="15">
        <f>'New Formula with HB25-1320'!CO12</f>
        <v>0</v>
      </c>
      <c r="CP12" s="15">
        <f>'New Formula with HB25-1320'!CP12</f>
        <v>0</v>
      </c>
      <c r="CQ12" s="15">
        <f>'New Formula with HB25-1320'!CQ12</f>
        <v>0</v>
      </c>
      <c r="CR12" s="15">
        <f>'New Formula with HB25-1320'!CR12</f>
        <v>0</v>
      </c>
      <c r="CS12" s="15">
        <f>'New Formula with HB25-1320'!CS12</f>
        <v>0</v>
      </c>
      <c r="CT12" s="15">
        <f>'New Formula with HB25-1320'!CT12</f>
        <v>0</v>
      </c>
      <c r="CU12" s="15">
        <f>'New Formula with HB25-1320'!CU12</f>
        <v>396</v>
      </c>
      <c r="CV12" s="15">
        <f>'New Formula with HB25-1320'!CV12</f>
        <v>0</v>
      </c>
      <c r="CW12" s="15">
        <f>'New Formula with HB25-1320'!CW12</f>
        <v>0</v>
      </c>
      <c r="CX12" s="15">
        <f>'New Formula with HB25-1320'!CX12</f>
        <v>0</v>
      </c>
      <c r="CY12" s="15">
        <f>'New Formula with HB25-1320'!CY12</f>
        <v>0</v>
      </c>
      <c r="CZ12" s="15">
        <f>'New Formula with HB25-1320'!CZ12</f>
        <v>0</v>
      </c>
      <c r="DA12" s="15">
        <f>'New Formula with HB25-1320'!DA12</f>
        <v>0</v>
      </c>
      <c r="DB12" s="15">
        <f>'New Formula with HB25-1320'!DB12</f>
        <v>0</v>
      </c>
      <c r="DC12" s="15">
        <f>'New Formula with HB25-1320'!DC12</f>
        <v>0</v>
      </c>
      <c r="DD12" s="15">
        <f>'New Formula with HB25-1320'!DD12</f>
        <v>0</v>
      </c>
      <c r="DE12" s="15">
        <f>'New Formula with HB25-1320'!DE12</f>
        <v>0</v>
      </c>
      <c r="DF12" s="15">
        <f>'New Formula with HB25-1320'!DF12</f>
        <v>0</v>
      </c>
      <c r="DG12" s="15">
        <f>'New Formula with HB25-1320'!DG12</f>
        <v>0</v>
      </c>
      <c r="DH12" s="15">
        <f>'New Formula with HB25-1320'!DH12</f>
        <v>0</v>
      </c>
      <c r="DI12" s="15">
        <f>'New Formula with HB25-1320'!DI12</f>
        <v>4</v>
      </c>
      <c r="DJ12" s="15">
        <f>'New Formula with HB25-1320'!DJ12</f>
        <v>1</v>
      </c>
      <c r="DK12" s="15">
        <f>'New Formula with HB25-1320'!DK12</f>
        <v>1</v>
      </c>
      <c r="DL12" s="15">
        <f>'New Formula with HB25-1320'!DL12</f>
        <v>0</v>
      </c>
      <c r="DM12" s="15">
        <f>'New Formula with HB25-1320'!DM12</f>
        <v>0</v>
      </c>
      <c r="DN12" s="15">
        <f>'New Formula with HB25-1320'!DN12</f>
        <v>0</v>
      </c>
      <c r="DO12" s="15">
        <f>'New Formula with HB25-1320'!DO12</f>
        <v>0</v>
      </c>
      <c r="DP12" s="15">
        <f>'New Formula with HB25-1320'!DP12</f>
        <v>0</v>
      </c>
      <c r="DQ12" s="15">
        <f>'New Formula with HB25-1320'!DQ12</f>
        <v>0</v>
      </c>
      <c r="DR12" s="15">
        <f>'New Formula with HB25-1320'!DR12</f>
        <v>0</v>
      </c>
      <c r="DS12" s="15">
        <f>'New Formula with HB25-1320'!DS12</f>
        <v>0</v>
      </c>
      <c r="DT12" s="15">
        <f>'New Formula with HB25-1320'!DT12</f>
        <v>0</v>
      </c>
      <c r="DU12" s="15">
        <f>'New Formula with HB25-1320'!DU12</f>
        <v>0</v>
      </c>
      <c r="DV12" s="15">
        <f>'New Formula with HB25-1320'!DV12</f>
        <v>0</v>
      </c>
      <c r="DW12" s="15">
        <f>'New Formula with HB25-1320'!DW12</f>
        <v>0</v>
      </c>
      <c r="DX12" s="15">
        <f>'New Formula with HB25-1320'!DX12</f>
        <v>0</v>
      </c>
      <c r="DY12" s="15">
        <f>'New Formula with HB25-1320'!DY12</f>
        <v>0</v>
      </c>
      <c r="DZ12" s="15">
        <f>'New Formula with HB25-1320'!DZ12</f>
        <v>0</v>
      </c>
      <c r="EA12" s="15">
        <f>'New Formula with HB25-1320'!EA12</f>
        <v>0</v>
      </c>
      <c r="EB12" s="15">
        <f>'New Formula with HB25-1320'!EB12</f>
        <v>0</v>
      </c>
      <c r="EC12" s="15">
        <f>'New Formula with HB25-1320'!EC12</f>
        <v>0</v>
      </c>
      <c r="ED12" s="15">
        <f>'New Formula with HB25-1320'!ED12</f>
        <v>0</v>
      </c>
      <c r="EE12" s="15">
        <f>'New Formula with HB25-1320'!EE12</f>
        <v>0</v>
      </c>
      <c r="EF12" s="15">
        <f>'New Formula with HB25-1320'!EF12</f>
        <v>0</v>
      </c>
      <c r="EG12" s="15">
        <f>'New Formula with HB25-1320'!EG12</f>
        <v>0</v>
      </c>
      <c r="EH12" s="15">
        <f>'New Formula with HB25-1320'!EH12</f>
        <v>0</v>
      </c>
      <c r="EI12" s="15">
        <f>'New Formula with HB25-1320'!EI12</f>
        <v>0</v>
      </c>
      <c r="EJ12" s="15">
        <f>'New Formula with HB25-1320'!EJ12</f>
        <v>207.5</v>
      </c>
      <c r="EK12" s="15">
        <f>'New Formula with HB25-1320'!EK12</f>
        <v>0</v>
      </c>
      <c r="EL12" s="15">
        <f>'New Formula with HB25-1320'!EL12</f>
        <v>0</v>
      </c>
      <c r="EM12" s="15">
        <f>'New Formula with HB25-1320'!EM12</f>
        <v>0</v>
      </c>
      <c r="EN12" s="15">
        <f>'New Formula with HB25-1320'!EN12</f>
        <v>43</v>
      </c>
      <c r="EO12" s="15">
        <f>'New Formula with HB25-1320'!EO12</f>
        <v>0</v>
      </c>
      <c r="EP12" s="15">
        <f>'New Formula with HB25-1320'!EP12</f>
        <v>0</v>
      </c>
      <c r="EQ12" s="15">
        <f>'New Formula with HB25-1320'!EQ12</f>
        <v>0</v>
      </c>
      <c r="ER12" s="15">
        <f>'New Formula with HB25-1320'!ER12</f>
        <v>0</v>
      </c>
      <c r="ES12" s="15">
        <f>'New Formula with HB25-1320'!ES12</f>
        <v>0</v>
      </c>
      <c r="ET12" s="15">
        <f>'New Formula with HB25-1320'!ET12</f>
        <v>0</v>
      </c>
      <c r="EU12" s="15">
        <f>'New Formula with HB25-1320'!EU12</f>
        <v>0</v>
      </c>
      <c r="EV12" s="15">
        <f>'New Formula with HB25-1320'!EV12</f>
        <v>0</v>
      </c>
      <c r="EW12" s="15">
        <f>'New Formula with HB25-1320'!EW12</f>
        <v>0</v>
      </c>
      <c r="EX12" s="15">
        <f>'New Formula with HB25-1320'!EX12</f>
        <v>0</v>
      </c>
      <c r="EY12" s="15">
        <f>'New Formula with HB25-1320'!EY12</f>
        <v>450</v>
      </c>
      <c r="EZ12" s="15">
        <f>'New Formula with HB25-1320'!EZ12</f>
        <v>0</v>
      </c>
      <c r="FA12" s="15">
        <f>'New Formula with HB25-1320'!FA12</f>
        <v>0</v>
      </c>
      <c r="FB12" s="15">
        <f>'New Formula with HB25-1320'!FB12</f>
        <v>0</v>
      </c>
      <c r="FC12" s="15">
        <f>'New Formula with HB25-1320'!FC12</f>
        <v>0</v>
      </c>
      <c r="FD12" s="15">
        <f>'New Formula with HB25-1320'!FD12</f>
        <v>0</v>
      </c>
      <c r="FE12" s="15">
        <f>'New Formula with HB25-1320'!FE12</f>
        <v>0</v>
      </c>
      <c r="FF12" s="15">
        <f>'New Formula with HB25-1320'!FF12</f>
        <v>0</v>
      </c>
      <c r="FG12" s="15">
        <f>'New Formula with HB25-1320'!FG12</f>
        <v>0</v>
      </c>
      <c r="FH12" s="15">
        <f>'New Formula with HB25-1320'!FH12</f>
        <v>0</v>
      </c>
      <c r="FI12" s="15">
        <f>'New Formula with HB25-1320'!FI12</f>
        <v>0</v>
      </c>
      <c r="FJ12" s="15">
        <f>'New Formula with HB25-1320'!FJ12</f>
        <v>0</v>
      </c>
      <c r="FK12" s="15">
        <f>'New Formula with HB25-1320'!FK12</f>
        <v>0</v>
      </c>
      <c r="FL12" s="15">
        <f>'New Formula with HB25-1320'!FL12</f>
        <v>0</v>
      </c>
      <c r="FM12" s="15">
        <f>'New Formula with HB25-1320'!FM12</f>
        <v>0</v>
      </c>
      <c r="FN12" s="15">
        <f>'New Formula with HB25-1320'!FN12</f>
        <v>254.5</v>
      </c>
      <c r="FO12" s="15">
        <f>'New Formula with HB25-1320'!FO12</f>
        <v>0</v>
      </c>
      <c r="FP12" s="15">
        <f>'New Formula with HB25-1320'!FP12</f>
        <v>0</v>
      </c>
      <c r="FQ12" s="15">
        <f>'New Formula with HB25-1320'!FQ12</f>
        <v>0</v>
      </c>
      <c r="FR12" s="15">
        <f>'New Formula with HB25-1320'!FR12</f>
        <v>0</v>
      </c>
      <c r="FS12" s="15">
        <f>'New Formula with HB25-1320'!FS12</f>
        <v>0</v>
      </c>
      <c r="FT12" s="15">
        <f>'New Formula with HB25-1320'!FT12</f>
        <v>0</v>
      </c>
      <c r="FU12" s="15">
        <f>'New Formula with HB25-1320'!FU12</f>
        <v>0</v>
      </c>
      <c r="FV12" s="15">
        <f>'New Formula with HB25-1320'!FV12</f>
        <v>0</v>
      </c>
      <c r="FW12" s="15">
        <f>'New Formula with HB25-1320'!FW12</f>
        <v>0</v>
      </c>
      <c r="FX12" s="15">
        <f>'New Formula with HB25-1320'!FX12</f>
        <v>0</v>
      </c>
      <c r="FY12" s="14"/>
      <c r="FZ12" s="12">
        <f>SUM(C12:FX12)</f>
        <v>30285.5</v>
      </c>
      <c r="GA12" s="12"/>
      <c r="GB12" s="12"/>
      <c r="GC12" s="12"/>
      <c r="GD12" s="12"/>
      <c r="GE12" s="2"/>
      <c r="GF12" s="2"/>
      <c r="GG12" s="2"/>
      <c r="GH12" s="2"/>
      <c r="GI12" s="2"/>
      <c r="GJ12" s="2"/>
      <c r="GK12" s="2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</row>
    <row r="13" spans="1:254" x14ac:dyDescent="0.35">
      <c r="A13" s="3" t="s">
        <v>428</v>
      </c>
      <c r="B13" s="2" t="s">
        <v>771</v>
      </c>
      <c r="C13" s="16">
        <f>'New Formula with HB25-1320'!C13</f>
        <v>0</v>
      </c>
      <c r="D13" s="15">
        <f>'New Formula with HB25-1320'!D13</f>
        <v>38</v>
      </c>
      <c r="E13" s="15">
        <f>'New Formula with HB25-1320'!E13</f>
        <v>0</v>
      </c>
      <c r="F13" s="15">
        <f>'New Formula with HB25-1320'!F13</f>
        <v>1</v>
      </c>
      <c r="G13" s="15">
        <f>'New Formula with HB25-1320'!G13</f>
        <v>0</v>
      </c>
      <c r="H13" s="15">
        <f>'New Formula with HB25-1320'!H13</f>
        <v>0</v>
      </c>
      <c r="I13" s="15">
        <f>'New Formula with HB25-1320'!I13</f>
        <v>5</v>
      </c>
      <c r="J13" s="15">
        <f>'New Formula with HB25-1320'!J13</f>
        <v>0</v>
      </c>
      <c r="K13" s="15">
        <f>'New Formula with HB25-1320'!K13</f>
        <v>0</v>
      </c>
      <c r="L13" s="15">
        <f>'New Formula with HB25-1320'!L13</f>
        <v>0</v>
      </c>
      <c r="M13" s="15">
        <f>'New Formula with HB25-1320'!M13</f>
        <v>0</v>
      </c>
      <c r="N13" s="15">
        <f>'New Formula with HB25-1320'!N13</f>
        <v>30.5</v>
      </c>
      <c r="O13" s="15">
        <f>'New Formula with HB25-1320'!O13</f>
        <v>6</v>
      </c>
      <c r="P13" s="15">
        <f>'New Formula with HB25-1320'!P13</f>
        <v>0</v>
      </c>
      <c r="Q13" s="15">
        <f>'New Formula with HB25-1320'!Q13</f>
        <v>3</v>
      </c>
      <c r="R13" s="15">
        <f>'New Formula with HB25-1320'!R13</f>
        <v>0</v>
      </c>
      <c r="S13" s="15">
        <f>'New Formula with HB25-1320'!S13</f>
        <v>0</v>
      </c>
      <c r="T13" s="15">
        <f>'New Formula with HB25-1320'!T13</f>
        <v>0</v>
      </c>
      <c r="U13" s="15">
        <f>'New Formula with HB25-1320'!U13</f>
        <v>0</v>
      </c>
      <c r="V13" s="15">
        <f>'New Formula with HB25-1320'!V13</f>
        <v>0</v>
      </c>
      <c r="W13" s="15">
        <f>'New Formula with HB25-1320'!W13</f>
        <v>0</v>
      </c>
      <c r="X13" s="15">
        <f>'New Formula with HB25-1320'!X13</f>
        <v>0</v>
      </c>
      <c r="Y13" s="15">
        <f>'New Formula with HB25-1320'!Y13</f>
        <v>0</v>
      </c>
      <c r="Z13" s="15">
        <f>'New Formula with HB25-1320'!Z13</f>
        <v>0</v>
      </c>
      <c r="AA13" s="15">
        <f>'New Formula with HB25-1320'!AA13</f>
        <v>45</v>
      </c>
      <c r="AB13" s="15">
        <f>'New Formula with HB25-1320'!AB13</f>
        <v>1</v>
      </c>
      <c r="AC13" s="15">
        <f>'New Formula with HB25-1320'!AC13</f>
        <v>0</v>
      </c>
      <c r="AD13" s="15">
        <f>'New Formula with HB25-1320'!AD13</f>
        <v>0</v>
      </c>
      <c r="AE13" s="15">
        <f>'New Formula with HB25-1320'!AE13</f>
        <v>0</v>
      </c>
      <c r="AF13" s="15">
        <f>'New Formula with HB25-1320'!AF13</f>
        <v>0</v>
      </c>
      <c r="AG13" s="15">
        <f>'New Formula with HB25-1320'!AG13</f>
        <v>0</v>
      </c>
      <c r="AH13" s="15">
        <f>'New Formula with HB25-1320'!AH13</f>
        <v>0</v>
      </c>
      <c r="AI13" s="15">
        <f>'New Formula with HB25-1320'!AI13</f>
        <v>0</v>
      </c>
      <c r="AJ13" s="15">
        <f>'New Formula with HB25-1320'!AJ13</f>
        <v>0</v>
      </c>
      <c r="AK13" s="15">
        <f>'New Formula with HB25-1320'!AK13</f>
        <v>0</v>
      </c>
      <c r="AL13" s="15">
        <f>'New Formula with HB25-1320'!AL13</f>
        <v>0</v>
      </c>
      <c r="AM13" s="15">
        <f>'New Formula with HB25-1320'!AM13</f>
        <v>0</v>
      </c>
      <c r="AN13" s="15">
        <f>'New Formula with HB25-1320'!AN13</f>
        <v>0</v>
      </c>
      <c r="AO13" s="15">
        <f>'New Formula with HB25-1320'!AO13</f>
        <v>0</v>
      </c>
      <c r="AP13" s="15">
        <f>'New Formula with HB25-1320'!AP13</f>
        <v>7.5</v>
      </c>
      <c r="AQ13" s="15">
        <f>'New Formula with HB25-1320'!AQ13</f>
        <v>0</v>
      </c>
      <c r="AR13" s="15">
        <f>'New Formula with HB25-1320'!AR13</f>
        <v>8</v>
      </c>
      <c r="AS13" s="15">
        <f>'New Formula with HB25-1320'!AS13</f>
        <v>1</v>
      </c>
      <c r="AT13" s="15">
        <f>'New Formula with HB25-1320'!AT13</f>
        <v>0</v>
      </c>
      <c r="AU13" s="15">
        <f>'New Formula with HB25-1320'!AU13</f>
        <v>0</v>
      </c>
      <c r="AV13" s="15">
        <f>'New Formula with HB25-1320'!AV13</f>
        <v>0</v>
      </c>
      <c r="AW13" s="15">
        <f>'New Formula with HB25-1320'!AW13</f>
        <v>0</v>
      </c>
      <c r="AX13" s="15">
        <f>'New Formula with HB25-1320'!AX13</f>
        <v>0</v>
      </c>
      <c r="AY13" s="15">
        <f>'New Formula with HB25-1320'!AY13</f>
        <v>0</v>
      </c>
      <c r="AZ13" s="15">
        <f>'New Formula with HB25-1320'!AZ13</f>
        <v>0</v>
      </c>
      <c r="BA13" s="15">
        <f>'New Formula with HB25-1320'!BA13</f>
        <v>0</v>
      </c>
      <c r="BB13" s="15">
        <f>'New Formula with HB25-1320'!BB13</f>
        <v>1</v>
      </c>
      <c r="BC13" s="15">
        <f>'New Formula with HB25-1320'!BC13</f>
        <v>17.5</v>
      </c>
      <c r="BD13" s="15">
        <f>'New Formula with HB25-1320'!BD13</f>
        <v>0</v>
      </c>
      <c r="BE13" s="15">
        <f>'New Formula with HB25-1320'!BE13</f>
        <v>0</v>
      </c>
      <c r="BF13" s="15">
        <f>'New Formula with HB25-1320'!BF13</f>
        <v>2</v>
      </c>
      <c r="BG13" s="15">
        <f>'New Formula with HB25-1320'!BG13</f>
        <v>0</v>
      </c>
      <c r="BH13" s="15">
        <f>'New Formula with HB25-1320'!BH13</f>
        <v>0</v>
      </c>
      <c r="BI13" s="15">
        <f>'New Formula with HB25-1320'!BI13</f>
        <v>0</v>
      </c>
      <c r="BJ13" s="15">
        <f>'New Formula with HB25-1320'!BJ13</f>
        <v>2</v>
      </c>
      <c r="BK13" s="15">
        <f>'New Formula with HB25-1320'!BK13</f>
        <v>23.5</v>
      </c>
      <c r="BL13" s="15">
        <f>'New Formula with HB25-1320'!BL13</f>
        <v>0.5</v>
      </c>
      <c r="BM13" s="15">
        <f>'New Formula with HB25-1320'!BM13</f>
        <v>0</v>
      </c>
      <c r="BN13" s="15">
        <f>'New Formula with HB25-1320'!BN13</f>
        <v>12</v>
      </c>
      <c r="BO13" s="15">
        <f>'New Formula with HB25-1320'!BO13</f>
        <v>0</v>
      </c>
      <c r="BP13" s="15">
        <f>'New Formula with HB25-1320'!BP13</f>
        <v>0</v>
      </c>
      <c r="BQ13" s="15">
        <f>'New Formula with HB25-1320'!BQ13</f>
        <v>0.5</v>
      </c>
      <c r="BR13" s="15">
        <f>'New Formula with HB25-1320'!BR13</f>
        <v>0</v>
      </c>
      <c r="BS13" s="15">
        <f>'New Formula with HB25-1320'!BS13</f>
        <v>0</v>
      </c>
      <c r="BT13" s="15">
        <f>'New Formula with HB25-1320'!BT13</f>
        <v>0</v>
      </c>
      <c r="BU13" s="15">
        <f>'New Formula with HB25-1320'!BU13</f>
        <v>0</v>
      </c>
      <c r="BV13" s="15">
        <f>'New Formula with HB25-1320'!BV13</f>
        <v>0</v>
      </c>
      <c r="BW13" s="15">
        <f>'New Formula with HB25-1320'!BW13</f>
        <v>0</v>
      </c>
      <c r="BX13" s="15">
        <f>'New Formula with HB25-1320'!BX13</f>
        <v>0</v>
      </c>
      <c r="BY13" s="15">
        <f>'New Formula with HB25-1320'!BY13</f>
        <v>0</v>
      </c>
      <c r="BZ13" s="15">
        <f>'New Formula with HB25-1320'!BZ13</f>
        <v>0</v>
      </c>
      <c r="CA13" s="15">
        <f>'New Formula with HB25-1320'!CA13</f>
        <v>0</v>
      </c>
      <c r="CB13" s="15">
        <f>'New Formula with HB25-1320'!CB13</f>
        <v>17</v>
      </c>
      <c r="CC13" s="15">
        <f>'New Formula with HB25-1320'!CC13</f>
        <v>0</v>
      </c>
      <c r="CD13" s="15">
        <f>'New Formula with HB25-1320'!CD13</f>
        <v>0</v>
      </c>
      <c r="CE13" s="15">
        <f>'New Formula with HB25-1320'!CE13</f>
        <v>0</v>
      </c>
      <c r="CF13" s="15">
        <f>'New Formula with HB25-1320'!CF13</f>
        <v>0</v>
      </c>
      <c r="CG13" s="15">
        <f>'New Formula with HB25-1320'!CG13</f>
        <v>0</v>
      </c>
      <c r="CH13" s="15">
        <f>'New Formula with HB25-1320'!CH13</f>
        <v>0</v>
      </c>
      <c r="CI13" s="15">
        <f>'New Formula with HB25-1320'!CI13</f>
        <v>0</v>
      </c>
      <c r="CJ13" s="15">
        <f>'New Formula with HB25-1320'!CJ13</f>
        <v>0</v>
      </c>
      <c r="CK13" s="15">
        <f>'New Formula with HB25-1320'!CK13</f>
        <v>0</v>
      </c>
      <c r="CL13" s="15">
        <f>'New Formula with HB25-1320'!CL13</f>
        <v>0</v>
      </c>
      <c r="CM13" s="15">
        <f>'New Formula with HB25-1320'!CM13</f>
        <v>0</v>
      </c>
      <c r="CN13" s="15">
        <f>'New Formula with HB25-1320'!CN13</f>
        <v>25.5</v>
      </c>
      <c r="CO13" s="15">
        <f>'New Formula with HB25-1320'!CO13</f>
        <v>1</v>
      </c>
      <c r="CP13" s="15">
        <f>'New Formula with HB25-1320'!CP13</f>
        <v>2</v>
      </c>
      <c r="CQ13" s="15">
        <f>'New Formula with HB25-1320'!CQ13</f>
        <v>0</v>
      </c>
      <c r="CR13" s="15">
        <f>'New Formula with HB25-1320'!CR13</f>
        <v>0</v>
      </c>
      <c r="CS13" s="15">
        <f>'New Formula with HB25-1320'!CS13</f>
        <v>0</v>
      </c>
      <c r="CT13" s="15">
        <f>'New Formula with HB25-1320'!CT13</f>
        <v>0</v>
      </c>
      <c r="CU13" s="15">
        <f>'New Formula with HB25-1320'!CU13</f>
        <v>0</v>
      </c>
      <c r="CV13" s="15">
        <f>'New Formula with HB25-1320'!CV13</f>
        <v>0</v>
      </c>
      <c r="CW13" s="15">
        <f>'New Formula with HB25-1320'!CW13</f>
        <v>0</v>
      </c>
      <c r="CX13" s="15">
        <f>'New Formula with HB25-1320'!CX13</f>
        <v>0</v>
      </c>
      <c r="CY13" s="15">
        <f>'New Formula with HB25-1320'!CY13</f>
        <v>0</v>
      </c>
      <c r="CZ13" s="15">
        <f>'New Formula with HB25-1320'!CZ13</f>
        <v>0</v>
      </c>
      <c r="DA13" s="15">
        <f>'New Formula with HB25-1320'!DA13</f>
        <v>0</v>
      </c>
      <c r="DB13" s="15">
        <f>'New Formula with HB25-1320'!DB13</f>
        <v>0</v>
      </c>
      <c r="DC13" s="15">
        <f>'New Formula with HB25-1320'!DC13</f>
        <v>0</v>
      </c>
      <c r="DD13" s="15">
        <f>'New Formula with HB25-1320'!DD13</f>
        <v>0</v>
      </c>
      <c r="DE13" s="15">
        <f>'New Formula with HB25-1320'!DE13</f>
        <v>0</v>
      </c>
      <c r="DF13" s="15">
        <f>'New Formula with HB25-1320'!DF13</f>
        <v>26</v>
      </c>
      <c r="DG13" s="15">
        <f>'New Formula with HB25-1320'!DG13</f>
        <v>0</v>
      </c>
      <c r="DH13" s="15">
        <f>'New Formula with HB25-1320'!DH13</f>
        <v>0</v>
      </c>
      <c r="DI13" s="15">
        <f>'New Formula with HB25-1320'!DI13</f>
        <v>0</v>
      </c>
      <c r="DJ13" s="15">
        <f>'New Formula with HB25-1320'!DJ13</f>
        <v>0</v>
      </c>
      <c r="DK13" s="15">
        <f>'New Formula with HB25-1320'!DK13</f>
        <v>0</v>
      </c>
      <c r="DL13" s="15">
        <f>'New Formula with HB25-1320'!DL13</f>
        <v>0</v>
      </c>
      <c r="DM13" s="15">
        <f>'New Formula with HB25-1320'!DM13</f>
        <v>0</v>
      </c>
      <c r="DN13" s="15">
        <f>'New Formula with HB25-1320'!DN13</f>
        <v>0.5</v>
      </c>
      <c r="DO13" s="15">
        <f>'New Formula with HB25-1320'!DO13</f>
        <v>0</v>
      </c>
      <c r="DP13" s="15">
        <f>'New Formula with HB25-1320'!DP13</f>
        <v>0</v>
      </c>
      <c r="DQ13" s="15">
        <f>'New Formula with HB25-1320'!DQ13</f>
        <v>0</v>
      </c>
      <c r="DR13" s="15">
        <f>'New Formula with HB25-1320'!DR13</f>
        <v>0</v>
      </c>
      <c r="DS13" s="15">
        <f>'New Formula with HB25-1320'!DS13</f>
        <v>0</v>
      </c>
      <c r="DT13" s="15">
        <f>'New Formula with HB25-1320'!DT13</f>
        <v>0</v>
      </c>
      <c r="DU13" s="15">
        <f>'New Formula with HB25-1320'!DU13</f>
        <v>0</v>
      </c>
      <c r="DV13" s="15">
        <f>'New Formula with HB25-1320'!DV13</f>
        <v>0</v>
      </c>
      <c r="DW13" s="15">
        <f>'New Formula with HB25-1320'!DW13</f>
        <v>0</v>
      </c>
      <c r="DX13" s="15">
        <f>'New Formula with HB25-1320'!DX13</f>
        <v>0</v>
      </c>
      <c r="DY13" s="15">
        <f>'New Formula with HB25-1320'!DY13</f>
        <v>0</v>
      </c>
      <c r="DZ13" s="15">
        <f>'New Formula with HB25-1320'!DZ13</f>
        <v>0</v>
      </c>
      <c r="EA13" s="15">
        <f>'New Formula with HB25-1320'!EA13</f>
        <v>0</v>
      </c>
      <c r="EB13" s="15">
        <f>'New Formula with HB25-1320'!EB13</f>
        <v>0</v>
      </c>
      <c r="EC13" s="15">
        <f>'New Formula with HB25-1320'!EC13</f>
        <v>0</v>
      </c>
      <c r="ED13" s="15">
        <f>'New Formula with HB25-1320'!ED13</f>
        <v>0</v>
      </c>
      <c r="EE13" s="15">
        <f>'New Formula with HB25-1320'!EE13</f>
        <v>0</v>
      </c>
      <c r="EF13" s="15">
        <f>'New Formula with HB25-1320'!EF13</f>
        <v>0</v>
      </c>
      <c r="EG13" s="15">
        <f>'New Formula with HB25-1320'!EG13</f>
        <v>0</v>
      </c>
      <c r="EH13" s="15">
        <f>'New Formula with HB25-1320'!EH13</f>
        <v>0</v>
      </c>
      <c r="EI13" s="15">
        <f>'New Formula with HB25-1320'!EI13</f>
        <v>0</v>
      </c>
      <c r="EJ13" s="15">
        <f>'New Formula with HB25-1320'!EJ13</f>
        <v>2</v>
      </c>
      <c r="EK13" s="15">
        <f>'New Formula with HB25-1320'!EK13</f>
        <v>0</v>
      </c>
      <c r="EL13" s="15">
        <f>'New Formula with HB25-1320'!EL13</f>
        <v>0</v>
      </c>
      <c r="EM13" s="15">
        <f>'New Formula with HB25-1320'!EM13</f>
        <v>0</v>
      </c>
      <c r="EN13" s="15">
        <f>'New Formula with HB25-1320'!EN13</f>
        <v>0</v>
      </c>
      <c r="EO13" s="15">
        <f>'New Formula with HB25-1320'!EO13</f>
        <v>0</v>
      </c>
      <c r="EP13" s="15">
        <f>'New Formula with HB25-1320'!EP13</f>
        <v>0</v>
      </c>
      <c r="EQ13" s="15">
        <f>'New Formula with HB25-1320'!EQ13</f>
        <v>0</v>
      </c>
      <c r="ER13" s="15">
        <f>'New Formula with HB25-1320'!ER13</f>
        <v>0</v>
      </c>
      <c r="ES13" s="15">
        <f>'New Formula with HB25-1320'!ES13</f>
        <v>0</v>
      </c>
      <c r="ET13" s="15">
        <f>'New Formula with HB25-1320'!ET13</f>
        <v>0</v>
      </c>
      <c r="EU13" s="15">
        <f>'New Formula with HB25-1320'!EU13</f>
        <v>0</v>
      </c>
      <c r="EV13" s="15">
        <f>'New Formula with HB25-1320'!EV13</f>
        <v>0</v>
      </c>
      <c r="EW13" s="15">
        <f>'New Formula with HB25-1320'!EW13</f>
        <v>0</v>
      </c>
      <c r="EX13" s="15">
        <f>'New Formula with HB25-1320'!EX13</f>
        <v>0</v>
      </c>
      <c r="EY13" s="15">
        <f>'New Formula with HB25-1320'!EY13</f>
        <v>0</v>
      </c>
      <c r="EZ13" s="15">
        <f>'New Formula with HB25-1320'!EZ13</f>
        <v>0</v>
      </c>
      <c r="FA13" s="15">
        <f>'New Formula with HB25-1320'!FA13</f>
        <v>0</v>
      </c>
      <c r="FB13" s="15">
        <f>'New Formula with HB25-1320'!FB13</f>
        <v>0</v>
      </c>
      <c r="FC13" s="15">
        <f>'New Formula with HB25-1320'!FC13</f>
        <v>0</v>
      </c>
      <c r="FD13" s="15">
        <f>'New Formula with HB25-1320'!FD13</f>
        <v>0</v>
      </c>
      <c r="FE13" s="15">
        <f>'New Formula with HB25-1320'!FE13</f>
        <v>0</v>
      </c>
      <c r="FF13" s="15">
        <f>'New Formula with HB25-1320'!FF13</f>
        <v>0</v>
      </c>
      <c r="FG13" s="15">
        <f>'New Formula with HB25-1320'!FG13</f>
        <v>0</v>
      </c>
      <c r="FH13" s="15">
        <f>'New Formula with HB25-1320'!FH13</f>
        <v>0</v>
      </c>
      <c r="FI13" s="15">
        <f>'New Formula with HB25-1320'!FI13</f>
        <v>0</v>
      </c>
      <c r="FJ13" s="15">
        <f>'New Formula with HB25-1320'!FJ13</f>
        <v>0</v>
      </c>
      <c r="FK13" s="15">
        <f>'New Formula with HB25-1320'!FK13</f>
        <v>0</v>
      </c>
      <c r="FL13" s="15">
        <f>'New Formula with HB25-1320'!FL13</f>
        <v>0</v>
      </c>
      <c r="FM13" s="15">
        <f>'New Formula with HB25-1320'!FM13</f>
        <v>0</v>
      </c>
      <c r="FN13" s="15">
        <f>'New Formula with HB25-1320'!FN13</f>
        <v>13</v>
      </c>
      <c r="FO13" s="15">
        <f>'New Formula with HB25-1320'!FO13</f>
        <v>2</v>
      </c>
      <c r="FP13" s="15">
        <f>'New Formula with HB25-1320'!FP13</f>
        <v>0</v>
      </c>
      <c r="FQ13" s="15">
        <f>'New Formula with HB25-1320'!FQ13</f>
        <v>0</v>
      </c>
      <c r="FR13" s="15">
        <f>'New Formula with HB25-1320'!FR13</f>
        <v>0</v>
      </c>
      <c r="FS13" s="15">
        <f>'New Formula with HB25-1320'!FS13</f>
        <v>0</v>
      </c>
      <c r="FT13" s="15">
        <f>'New Formula with HB25-1320'!FT13</f>
        <v>0</v>
      </c>
      <c r="FU13" s="15">
        <f>'New Formula with HB25-1320'!FU13</f>
        <v>0</v>
      </c>
      <c r="FV13" s="15">
        <f>'New Formula with HB25-1320'!FV13</f>
        <v>0</v>
      </c>
      <c r="FW13" s="15">
        <f>'New Formula with HB25-1320'!FW13</f>
        <v>0</v>
      </c>
      <c r="FX13" s="15">
        <f>'New Formula with HB25-1320'!FX13</f>
        <v>0</v>
      </c>
      <c r="FY13" s="18"/>
      <c r="FZ13" s="12">
        <f>SUM(C13:FX13)</f>
        <v>294</v>
      </c>
      <c r="GA13" s="12"/>
      <c r="GB13" s="12"/>
      <c r="GC13" s="12"/>
      <c r="GD13" s="12"/>
      <c r="GE13" s="2"/>
      <c r="GF13" s="2"/>
      <c r="GG13" s="2"/>
      <c r="GH13" s="2"/>
      <c r="GI13" s="2"/>
      <c r="GJ13" s="2"/>
      <c r="GK13" s="2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</row>
    <row r="14" spans="1:254" x14ac:dyDescent="0.35">
      <c r="A14" s="3" t="s">
        <v>429</v>
      </c>
      <c r="B14" s="2" t="s">
        <v>648</v>
      </c>
      <c r="C14" s="16">
        <f>'New Formula with HB25-1320'!C14</f>
        <v>0</v>
      </c>
      <c r="D14" s="15">
        <f>'New Formula with HB25-1320'!D14</f>
        <v>1.5</v>
      </c>
      <c r="E14" s="15">
        <f>'New Formula with HB25-1320'!E14</f>
        <v>0</v>
      </c>
      <c r="F14" s="15">
        <f>'New Formula with HB25-1320'!F14</f>
        <v>2</v>
      </c>
      <c r="G14" s="15">
        <f>'New Formula with HB25-1320'!G14</f>
        <v>0</v>
      </c>
      <c r="H14" s="15">
        <f>'New Formula with HB25-1320'!H14</f>
        <v>0</v>
      </c>
      <c r="I14" s="15">
        <f>'New Formula with HB25-1320'!I14</f>
        <v>1</v>
      </c>
      <c r="J14" s="15">
        <f>'New Formula with HB25-1320'!J14</f>
        <v>0</v>
      </c>
      <c r="K14" s="15">
        <f>'New Formula with HB25-1320'!K14</f>
        <v>0</v>
      </c>
      <c r="L14" s="15">
        <f>'New Formula with HB25-1320'!L14</f>
        <v>0</v>
      </c>
      <c r="M14" s="15">
        <f>'New Formula with HB25-1320'!M14</f>
        <v>0</v>
      </c>
      <c r="N14" s="15">
        <f>'New Formula with HB25-1320'!N14</f>
        <v>5</v>
      </c>
      <c r="O14" s="15">
        <f>'New Formula with HB25-1320'!O14</f>
        <v>2</v>
      </c>
      <c r="P14" s="15">
        <f>'New Formula with HB25-1320'!P14</f>
        <v>0</v>
      </c>
      <c r="Q14" s="15">
        <f>'New Formula with HB25-1320'!Q14</f>
        <v>5.5</v>
      </c>
      <c r="R14" s="15">
        <f>'New Formula with HB25-1320'!R14</f>
        <v>0</v>
      </c>
      <c r="S14" s="15">
        <f>'New Formula with HB25-1320'!S14</f>
        <v>0</v>
      </c>
      <c r="T14" s="15">
        <f>'New Formula with HB25-1320'!T14</f>
        <v>0</v>
      </c>
      <c r="U14" s="15">
        <f>'New Formula with HB25-1320'!U14</f>
        <v>0</v>
      </c>
      <c r="V14" s="15">
        <f>'New Formula with HB25-1320'!V14</f>
        <v>0</v>
      </c>
      <c r="W14" s="15">
        <f>'New Formula with HB25-1320'!W14</f>
        <v>0</v>
      </c>
      <c r="X14" s="15">
        <f>'New Formula with HB25-1320'!X14</f>
        <v>0</v>
      </c>
      <c r="Y14" s="15">
        <f>'New Formula with HB25-1320'!Y14</f>
        <v>0</v>
      </c>
      <c r="Z14" s="15">
        <f>'New Formula with HB25-1320'!Z14</f>
        <v>0</v>
      </c>
      <c r="AA14" s="15">
        <f>'New Formula with HB25-1320'!AA14</f>
        <v>3.5</v>
      </c>
      <c r="AB14" s="15">
        <f>'New Formula with HB25-1320'!AB14</f>
        <v>1</v>
      </c>
      <c r="AC14" s="15">
        <f>'New Formula with HB25-1320'!AC14</f>
        <v>0</v>
      </c>
      <c r="AD14" s="15">
        <f>'New Formula with HB25-1320'!AD14</f>
        <v>0</v>
      </c>
      <c r="AE14" s="15">
        <f>'New Formula with HB25-1320'!AE14</f>
        <v>0</v>
      </c>
      <c r="AF14" s="15">
        <f>'New Formula with HB25-1320'!AF14</f>
        <v>0</v>
      </c>
      <c r="AG14" s="15">
        <f>'New Formula with HB25-1320'!AG14</f>
        <v>0</v>
      </c>
      <c r="AH14" s="15">
        <f>'New Formula with HB25-1320'!AH14</f>
        <v>0</v>
      </c>
      <c r="AI14" s="15">
        <f>'New Formula with HB25-1320'!AI14</f>
        <v>0</v>
      </c>
      <c r="AJ14" s="15">
        <f>'New Formula with HB25-1320'!AJ14</f>
        <v>0</v>
      </c>
      <c r="AK14" s="15">
        <f>'New Formula with HB25-1320'!AK14</f>
        <v>0</v>
      </c>
      <c r="AL14" s="15">
        <f>'New Formula with HB25-1320'!AL14</f>
        <v>0</v>
      </c>
      <c r="AM14" s="15">
        <f>'New Formula with HB25-1320'!AM14</f>
        <v>0</v>
      </c>
      <c r="AN14" s="15">
        <f>'New Formula with HB25-1320'!AN14</f>
        <v>0</v>
      </c>
      <c r="AO14" s="15">
        <f>'New Formula with HB25-1320'!AO14</f>
        <v>0</v>
      </c>
      <c r="AP14" s="15">
        <f>'New Formula with HB25-1320'!AP14</f>
        <v>7</v>
      </c>
      <c r="AQ14" s="15">
        <f>'New Formula with HB25-1320'!AQ14</f>
        <v>0.5</v>
      </c>
      <c r="AR14" s="15">
        <f>'New Formula with HB25-1320'!AR14</f>
        <v>2</v>
      </c>
      <c r="AS14" s="15">
        <f>'New Formula with HB25-1320'!AS14</f>
        <v>0</v>
      </c>
      <c r="AT14" s="15">
        <f>'New Formula with HB25-1320'!AT14</f>
        <v>1</v>
      </c>
      <c r="AU14" s="15">
        <f>'New Formula with HB25-1320'!AU14</f>
        <v>0</v>
      </c>
      <c r="AV14" s="15">
        <f>'New Formula with HB25-1320'!AV14</f>
        <v>0</v>
      </c>
      <c r="AW14" s="15">
        <f>'New Formula with HB25-1320'!AW14</f>
        <v>0</v>
      </c>
      <c r="AX14" s="15">
        <f>'New Formula with HB25-1320'!AX14</f>
        <v>0</v>
      </c>
      <c r="AY14" s="15">
        <f>'New Formula with HB25-1320'!AY14</f>
        <v>0</v>
      </c>
      <c r="AZ14" s="15">
        <f>'New Formula with HB25-1320'!AZ14</f>
        <v>0</v>
      </c>
      <c r="BA14" s="15">
        <f>'New Formula with HB25-1320'!BA14</f>
        <v>0</v>
      </c>
      <c r="BB14" s="15">
        <f>'New Formula with HB25-1320'!BB14</f>
        <v>0</v>
      </c>
      <c r="BC14" s="15">
        <f>'New Formula with HB25-1320'!BC14</f>
        <v>4</v>
      </c>
      <c r="BD14" s="15">
        <f>'New Formula with HB25-1320'!BD14</f>
        <v>0</v>
      </c>
      <c r="BE14" s="15">
        <f>'New Formula with HB25-1320'!BE14</f>
        <v>0</v>
      </c>
      <c r="BF14" s="15">
        <f>'New Formula with HB25-1320'!BF14</f>
        <v>0</v>
      </c>
      <c r="BG14" s="15">
        <f>'New Formula with HB25-1320'!BG14</f>
        <v>0</v>
      </c>
      <c r="BH14" s="15">
        <f>'New Formula with HB25-1320'!BH14</f>
        <v>0</v>
      </c>
      <c r="BI14" s="15">
        <f>'New Formula with HB25-1320'!BI14</f>
        <v>0</v>
      </c>
      <c r="BJ14" s="15">
        <f>'New Formula with HB25-1320'!BJ14</f>
        <v>0</v>
      </c>
      <c r="BK14" s="15">
        <f>'New Formula with HB25-1320'!BK14</f>
        <v>2.5</v>
      </c>
      <c r="BL14" s="15">
        <f>'New Formula with HB25-1320'!BL14</f>
        <v>1.5</v>
      </c>
      <c r="BM14" s="15">
        <f>'New Formula with HB25-1320'!BM14</f>
        <v>0</v>
      </c>
      <c r="BN14" s="15">
        <f>'New Formula with HB25-1320'!BN14</f>
        <v>3</v>
      </c>
      <c r="BO14" s="15">
        <f>'New Formula with HB25-1320'!BO14</f>
        <v>0</v>
      </c>
      <c r="BP14" s="15">
        <f>'New Formula with HB25-1320'!BP14</f>
        <v>0</v>
      </c>
      <c r="BQ14" s="15">
        <f>'New Formula with HB25-1320'!BQ14</f>
        <v>0.5</v>
      </c>
      <c r="BR14" s="15">
        <f>'New Formula with HB25-1320'!BR14</f>
        <v>0</v>
      </c>
      <c r="BS14" s="15">
        <f>'New Formula with HB25-1320'!BS14</f>
        <v>0</v>
      </c>
      <c r="BT14" s="15">
        <f>'New Formula with HB25-1320'!BT14</f>
        <v>0</v>
      </c>
      <c r="BU14" s="15">
        <f>'New Formula with HB25-1320'!BU14</f>
        <v>0</v>
      </c>
      <c r="BV14" s="15">
        <f>'New Formula with HB25-1320'!BV14</f>
        <v>0</v>
      </c>
      <c r="BW14" s="15">
        <f>'New Formula with HB25-1320'!BW14</f>
        <v>0</v>
      </c>
      <c r="BX14" s="15">
        <f>'New Formula with HB25-1320'!BX14</f>
        <v>0</v>
      </c>
      <c r="BY14" s="15">
        <f>'New Formula with HB25-1320'!BY14</f>
        <v>3</v>
      </c>
      <c r="BZ14" s="15">
        <f>'New Formula with HB25-1320'!BZ14</f>
        <v>0</v>
      </c>
      <c r="CA14" s="15">
        <f>'New Formula with HB25-1320'!CA14</f>
        <v>0</v>
      </c>
      <c r="CB14" s="15">
        <f>'New Formula with HB25-1320'!CB14</f>
        <v>1.5</v>
      </c>
      <c r="CC14" s="15">
        <f>'New Formula with HB25-1320'!CC14</f>
        <v>0</v>
      </c>
      <c r="CD14" s="15">
        <f>'New Formula with HB25-1320'!CD14</f>
        <v>0</v>
      </c>
      <c r="CE14" s="15">
        <f>'New Formula with HB25-1320'!CE14</f>
        <v>0</v>
      </c>
      <c r="CF14" s="15">
        <f>'New Formula with HB25-1320'!CF14</f>
        <v>0</v>
      </c>
      <c r="CG14" s="15">
        <f>'New Formula with HB25-1320'!CG14</f>
        <v>0</v>
      </c>
      <c r="CH14" s="15">
        <f>'New Formula with HB25-1320'!CH14</f>
        <v>0</v>
      </c>
      <c r="CI14" s="15">
        <f>'New Formula with HB25-1320'!CI14</f>
        <v>0</v>
      </c>
      <c r="CJ14" s="15">
        <f>'New Formula with HB25-1320'!CJ14</f>
        <v>1</v>
      </c>
      <c r="CK14" s="15">
        <f>'New Formula with HB25-1320'!CK14</f>
        <v>0</v>
      </c>
      <c r="CL14" s="15">
        <f>'New Formula with HB25-1320'!CL14</f>
        <v>0</v>
      </c>
      <c r="CM14" s="15">
        <f>'New Formula with HB25-1320'!CM14</f>
        <v>0</v>
      </c>
      <c r="CN14" s="15">
        <f>'New Formula with HB25-1320'!CN14</f>
        <v>5</v>
      </c>
      <c r="CO14" s="15">
        <f>'New Formula with HB25-1320'!CO14</f>
        <v>2</v>
      </c>
      <c r="CP14" s="15">
        <f>'New Formula with HB25-1320'!CP14</f>
        <v>0</v>
      </c>
      <c r="CQ14" s="15">
        <f>'New Formula with HB25-1320'!CQ14</f>
        <v>0</v>
      </c>
      <c r="CR14" s="15">
        <f>'New Formula with HB25-1320'!CR14</f>
        <v>0</v>
      </c>
      <c r="CS14" s="15">
        <f>'New Formula with HB25-1320'!CS14</f>
        <v>0</v>
      </c>
      <c r="CT14" s="15">
        <f>'New Formula with HB25-1320'!CT14</f>
        <v>0</v>
      </c>
      <c r="CU14" s="15">
        <f>'New Formula with HB25-1320'!CU14</f>
        <v>0</v>
      </c>
      <c r="CV14" s="15">
        <f>'New Formula with HB25-1320'!CV14</f>
        <v>0</v>
      </c>
      <c r="CW14" s="15">
        <f>'New Formula with HB25-1320'!CW14</f>
        <v>0</v>
      </c>
      <c r="CX14" s="15">
        <f>'New Formula with HB25-1320'!CX14</f>
        <v>0</v>
      </c>
      <c r="CY14" s="15">
        <f>'New Formula with HB25-1320'!CY14</f>
        <v>0</v>
      </c>
      <c r="CZ14" s="15">
        <f>'New Formula with HB25-1320'!CZ14</f>
        <v>0</v>
      </c>
      <c r="DA14" s="15">
        <f>'New Formula with HB25-1320'!DA14</f>
        <v>0</v>
      </c>
      <c r="DB14" s="15">
        <f>'New Formula with HB25-1320'!DB14</f>
        <v>0</v>
      </c>
      <c r="DC14" s="15">
        <f>'New Formula with HB25-1320'!DC14</f>
        <v>0</v>
      </c>
      <c r="DD14" s="15">
        <f>'New Formula with HB25-1320'!DD14</f>
        <v>0</v>
      </c>
      <c r="DE14" s="15">
        <f>'New Formula with HB25-1320'!DE14</f>
        <v>0</v>
      </c>
      <c r="DF14" s="15">
        <f>'New Formula with HB25-1320'!DF14</f>
        <v>4</v>
      </c>
      <c r="DG14" s="15">
        <f>'New Formula with HB25-1320'!DG14</f>
        <v>0</v>
      </c>
      <c r="DH14" s="15">
        <f>'New Formula with HB25-1320'!DH14</f>
        <v>0</v>
      </c>
      <c r="DI14" s="15">
        <f>'New Formula with HB25-1320'!DI14</f>
        <v>0</v>
      </c>
      <c r="DJ14" s="15">
        <f>'New Formula with HB25-1320'!DJ14</f>
        <v>0</v>
      </c>
      <c r="DK14" s="15">
        <f>'New Formula with HB25-1320'!DK14</f>
        <v>0</v>
      </c>
      <c r="DL14" s="15">
        <f>'New Formula with HB25-1320'!DL14</f>
        <v>0</v>
      </c>
      <c r="DM14" s="15">
        <f>'New Formula with HB25-1320'!DM14</f>
        <v>0</v>
      </c>
      <c r="DN14" s="15">
        <f>'New Formula with HB25-1320'!DN14</f>
        <v>0</v>
      </c>
      <c r="DO14" s="15">
        <f>'New Formula with HB25-1320'!DO14</f>
        <v>1</v>
      </c>
      <c r="DP14" s="15">
        <f>'New Formula with HB25-1320'!DP14</f>
        <v>0</v>
      </c>
      <c r="DQ14" s="15">
        <f>'New Formula with HB25-1320'!DQ14</f>
        <v>0</v>
      </c>
      <c r="DR14" s="15">
        <f>'New Formula with HB25-1320'!DR14</f>
        <v>0</v>
      </c>
      <c r="DS14" s="15">
        <f>'New Formula with HB25-1320'!DS14</f>
        <v>0</v>
      </c>
      <c r="DT14" s="15">
        <f>'New Formula with HB25-1320'!DT14</f>
        <v>0</v>
      </c>
      <c r="DU14" s="15">
        <f>'New Formula with HB25-1320'!DU14</f>
        <v>0</v>
      </c>
      <c r="DV14" s="15">
        <f>'New Formula with HB25-1320'!DV14</f>
        <v>0</v>
      </c>
      <c r="DW14" s="15">
        <f>'New Formula with HB25-1320'!DW14</f>
        <v>0</v>
      </c>
      <c r="DX14" s="15">
        <f>'New Formula with HB25-1320'!DX14</f>
        <v>0</v>
      </c>
      <c r="DY14" s="15">
        <f>'New Formula with HB25-1320'!DY14</f>
        <v>0</v>
      </c>
      <c r="DZ14" s="15">
        <f>'New Formula with HB25-1320'!DZ14</f>
        <v>0</v>
      </c>
      <c r="EA14" s="15">
        <f>'New Formula with HB25-1320'!EA14</f>
        <v>0</v>
      </c>
      <c r="EB14" s="15">
        <f>'New Formula with HB25-1320'!EB14</f>
        <v>0</v>
      </c>
      <c r="EC14" s="15">
        <f>'New Formula with HB25-1320'!EC14</f>
        <v>0</v>
      </c>
      <c r="ED14" s="15">
        <f>'New Formula with HB25-1320'!ED14</f>
        <v>0</v>
      </c>
      <c r="EE14" s="15">
        <f>'New Formula with HB25-1320'!EE14</f>
        <v>0</v>
      </c>
      <c r="EF14" s="15">
        <f>'New Formula with HB25-1320'!EF14</f>
        <v>0</v>
      </c>
      <c r="EG14" s="15">
        <f>'New Formula with HB25-1320'!EG14</f>
        <v>0</v>
      </c>
      <c r="EH14" s="15">
        <f>'New Formula with HB25-1320'!EH14</f>
        <v>0</v>
      </c>
      <c r="EI14" s="15">
        <f>'New Formula with HB25-1320'!EI14</f>
        <v>1</v>
      </c>
      <c r="EJ14" s="15">
        <f>'New Formula with HB25-1320'!EJ14</f>
        <v>1</v>
      </c>
      <c r="EK14" s="15">
        <f>'New Formula with HB25-1320'!EK14</f>
        <v>0</v>
      </c>
      <c r="EL14" s="15">
        <f>'New Formula with HB25-1320'!EL14</f>
        <v>0</v>
      </c>
      <c r="EM14" s="15">
        <f>'New Formula with HB25-1320'!EM14</f>
        <v>0</v>
      </c>
      <c r="EN14" s="15">
        <f>'New Formula with HB25-1320'!EN14</f>
        <v>0</v>
      </c>
      <c r="EO14" s="15">
        <f>'New Formula with HB25-1320'!EO14</f>
        <v>0</v>
      </c>
      <c r="EP14" s="15">
        <f>'New Formula with HB25-1320'!EP14</f>
        <v>0</v>
      </c>
      <c r="EQ14" s="15">
        <f>'New Formula with HB25-1320'!EQ14</f>
        <v>0</v>
      </c>
      <c r="ER14" s="15">
        <f>'New Formula with HB25-1320'!ER14</f>
        <v>0</v>
      </c>
      <c r="ES14" s="15">
        <f>'New Formula with HB25-1320'!ES14</f>
        <v>0</v>
      </c>
      <c r="ET14" s="15">
        <f>'New Formula with HB25-1320'!ET14</f>
        <v>0</v>
      </c>
      <c r="EU14" s="15">
        <f>'New Formula with HB25-1320'!EU14</f>
        <v>0</v>
      </c>
      <c r="EV14" s="15">
        <f>'New Formula with HB25-1320'!EV14</f>
        <v>0</v>
      </c>
      <c r="EW14" s="15">
        <f>'New Formula with HB25-1320'!EW14</f>
        <v>0</v>
      </c>
      <c r="EX14" s="15">
        <f>'New Formula with HB25-1320'!EX14</f>
        <v>0</v>
      </c>
      <c r="EY14" s="15">
        <f>'New Formula with HB25-1320'!EY14</f>
        <v>0</v>
      </c>
      <c r="EZ14" s="15">
        <f>'New Formula with HB25-1320'!EZ14</f>
        <v>0</v>
      </c>
      <c r="FA14" s="15">
        <f>'New Formula with HB25-1320'!FA14</f>
        <v>0</v>
      </c>
      <c r="FB14" s="15">
        <f>'New Formula with HB25-1320'!FB14</f>
        <v>0</v>
      </c>
      <c r="FC14" s="15">
        <f>'New Formula with HB25-1320'!FC14</f>
        <v>0</v>
      </c>
      <c r="FD14" s="15">
        <f>'New Formula with HB25-1320'!FD14</f>
        <v>0</v>
      </c>
      <c r="FE14" s="15">
        <f>'New Formula with HB25-1320'!FE14</f>
        <v>0</v>
      </c>
      <c r="FF14" s="15">
        <f>'New Formula with HB25-1320'!FF14</f>
        <v>0</v>
      </c>
      <c r="FG14" s="15">
        <f>'New Formula with HB25-1320'!FG14</f>
        <v>0</v>
      </c>
      <c r="FH14" s="15">
        <f>'New Formula with HB25-1320'!FH14</f>
        <v>0</v>
      </c>
      <c r="FI14" s="15">
        <f>'New Formula with HB25-1320'!FI14</f>
        <v>0</v>
      </c>
      <c r="FJ14" s="15">
        <f>'New Formula with HB25-1320'!FJ14</f>
        <v>0</v>
      </c>
      <c r="FK14" s="15">
        <f>'New Formula with HB25-1320'!FK14</f>
        <v>0</v>
      </c>
      <c r="FL14" s="15">
        <f>'New Formula with HB25-1320'!FL14</f>
        <v>0</v>
      </c>
      <c r="FM14" s="15">
        <f>'New Formula with HB25-1320'!FM14</f>
        <v>0</v>
      </c>
      <c r="FN14" s="15">
        <f>'New Formula with HB25-1320'!FN14</f>
        <v>0</v>
      </c>
      <c r="FO14" s="15">
        <f>'New Formula with HB25-1320'!FO14</f>
        <v>0</v>
      </c>
      <c r="FP14" s="15">
        <f>'New Formula with HB25-1320'!FP14</f>
        <v>0</v>
      </c>
      <c r="FQ14" s="15">
        <f>'New Formula with HB25-1320'!FQ14</f>
        <v>0</v>
      </c>
      <c r="FR14" s="15">
        <f>'New Formula with HB25-1320'!FR14</f>
        <v>0</v>
      </c>
      <c r="FS14" s="15">
        <f>'New Formula with HB25-1320'!FS14</f>
        <v>0</v>
      </c>
      <c r="FT14" s="15">
        <f>'New Formula with HB25-1320'!FT14</f>
        <v>0</v>
      </c>
      <c r="FU14" s="15">
        <f>'New Formula with HB25-1320'!FU14</f>
        <v>0</v>
      </c>
      <c r="FV14" s="15">
        <f>'New Formula with HB25-1320'!FV14</f>
        <v>0</v>
      </c>
      <c r="FW14" s="15">
        <f>'New Formula with HB25-1320'!FW14</f>
        <v>0</v>
      </c>
      <c r="FX14" s="15">
        <f>'New Formula with HB25-1320'!FX14</f>
        <v>0</v>
      </c>
      <c r="FY14" s="18">
        <v>0</v>
      </c>
      <c r="FZ14" s="12">
        <f>SUM(C14:FY14)</f>
        <v>63</v>
      </c>
      <c r="GA14" s="12"/>
      <c r="GB14" s="12"/>
      <c r="GC14" s="12"/>
      <c r="GD14" s="12"/>
      <c r="GE14" s="2"/>
      <c r="GF14" s="2"/>
      <c r="GG14" s="2"/>
      <c r="GH14" s="2"/>
      <c r="GI14" s="2"/>
      <c r="GJ14" s="2"/>
      <c r="GK14" s="2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</row>
    <row r="15" spans="1:254" x14ac:dyDescent="0.35">
      <c r="A15" s="3" t="s">
        <v>1008</v>
      </c>
      <c r="B15" s="2" t="s">
        <v>1031</v>
      </c>
      <c r="C15" s="16">
        <f>'New Formula with HB25-1320'!C15</f>
        <v>4</v>
      </c>
      <c r="D15" s="15">
        <f>'New Formula with HB25-1320'!D15</f>
        <v>58</v>
      </c>
      <c r="E15" s="15">
        <f>'New Formula with HB25-1320'!E15</f>
        <v>11</v>
      </c>
      <c r="F15" s="15">
        <f>'New Formula with HB25-1320'!F15</f>
        <v>11</v>
      </c>
      <c r="G15" s="15">
        <f>'New Formula with HB25-1320'!G15</f>
        <v>1</v>
      </c>
      <c r="H15" s="15">
        <f>'New Formula with HB25-1320'!H15</f>
        <v>1</v>
      </c>
      <c r="I15" s="15">
        <f>'New Formula with HB25-1320'!I15</f>
        <v>9</v>
      </c>
      <c r="J15" s="15">
        <f>'New Formula with HB25-1320'!J15</f>
        <v>0</v>
      </c>
      <c r="K15" s="15">
        <f>'New Formula with HB25-1320'!K15</f>
        <v>0</v>
      </c>
      <c r="L15" s="15">
        <f>'New Formula with HB25-1320'!L15</f>
        <v>23</v>
      </c>
      <c r="M15" s="15">
        <f>'New Formula with HB25-1320'!M15</f>
        <v>14</v>
      </c>
      <c r="N15" s="15">
        <f>'New Formula with HB25-1320'!N15</f>
        <v>159.5</v>
      </c>
      <c r="O15" s="15">
        <f>'New Formula with HB25-1320'!O15</f>
        <v>98</v>
      </c>
      <c r="P15" s="15">
        <f>'New Formula with HB25-1320'!P15</f>
        <v>0</v>
      </c>
      <c r="Q15" s="15">
        <f>'New Formula with HB25-1320'!Q15</f>
        <v>209</v>
      </c>
      <c r="R15" s="15">
        <f>'New Formula with HB25-1320'!R15</f>
        <v>1</v>
      </c>
      <c r="S15" s="15">
        <f>'New Formula with HB25-1320'!S15</f>
        <v>0</v>
      </c>
      <c r="T15" s="15">
        <f>'New Formula with HB25-1320'!T15</f>
        <v>0</v>
      </c>
      <c r="U15" s="15">
        <f>'New Formula with HB25-1320'!U15</f>
        <v>0</v>
      </c>
      <c r="V15" s="15">
        <f>'New Formula with HB25-1320'!V15</f>
        <v>0</v>
      </c>
      <c r="W15" s="15">
        <f>'New Formula with HB25-1320'!W15</f>
        <v>1</v>
      </c>
      <c r="X15" s="15">
        <f>'New Formula with HB25-1320'!X15</f>
        <v>0</v>
      </c>
      <c r="Y15" s="15">
        <f>'New Formula with HB25-1320'!Y15</f>
        <v>0</v>
      </c>
      <c r="Z15" s="15">
        <f>'New Formula with HB25-1320'!Z15</f>
        <v>0</v>
      </c>
      <c r="AA15" s="15">
        <f>'New Formula with HB25-1320'!AA15</f>
        <v>37</v>
      </c>
      <c r="AB15" s="15">
        <f>'New Formula with HB25-1320'!AB15</f>
        <v>46.5</v>
      </c>
      <c r="AC15" s="15">
        <f>'New Formula with HB25-1320'!AC15</f>
        <v>0</v>
      </c>
      <c r="AD15" s="15">
        <f>'New Formula with HB25-1320'!AD15</f>
        <v>6.5</v>
      </c>
      <c r="AE15" s="15">
        <f>'New Formula with HB25-1320'!AE15</f>
        <v>0</v>
      </c>
      <c r="AF15" s="15">
        <f>'New Formula with HB25-1320'!AF15</f>
        <v>0</v>
      </c>
      <c r="AG15" s="15">
        <f>'New Formula with HB25-1320'!AG15</f>
        <v>0</v>
      </c>
      <c r="AH15" s="15">
        <f>'New Formula with HB25-1320'!AH15</f>
        <v>0</v>
      </c>
      <c r="AI15" s="15">
        <f>'New Formula with HB25-1320'!AI15</f>
        <v>0</v>
      </c>
      <c r="AJ15" s="15">
        <f>'New Formula with HB25-1320'!AJ15</f>
        <v>0</v>
      </c>
      <c r="AK15" s="15">
        <f>'New Formula with HB25-1320'!AK15</f>
        <v>0</v>
      </c>
      <c r="AL15" s="15">
        <f>'New Formula with HB25-1320'!AL15</f>
        <v>0</v>
      </c>
      <c r="AM15" s="15">
        <f>'New Formula with HB25-1320'!AM15</f>
        <v>0</v>
      </c>
      <c r="AN15" s="15">
        <f>'New Formula with HB25-1320'!AN15</f>
        <v>1</v>
      </c>
      <c r="AO15" s="15">
        <f>'New Formula with HB25-1320'!AO15</f>
        <v>0</v>
      </c>
      <c r="AP15" s="15">
        <f>'New Formula with HB25-1320'!AP15</f>
        <v>191</v>
      </c>
      <c r="AQ15" s="15">
        <f>'New Formula with HB25-1320'!AQ15</f>
        <v>0</v>
      </c>
      <c r="AR15" s="15">
        <f>'New Formula with HB25-1320'!AR15</f>
        <v>155</v>
      </c>
      <c r="AS15" s="15">
        <f>'New Formula with HB25-1320'!AS15</f>
        <v>16</v>
      </c>
      <c r="AT15" s="15">
        <f>'New Formula with HB25-1320'!AT15</f>
        <v>3</v>
      </c>
      <c r="AU15" s="15">
        <f>'New Formula with HB25-1320'!AU15</f>
        <v>0</v>
      </c>
      <c r="AV15" s="15">
        <f>'New Formula with HB25-1320'!AV15</f>
        <v>0</v>
      </c>
      <c r="AW15" s="15">
        <f>'New Formula with HB25-1320'!AW15</f>
        <v>2</v>
      </c>
      <c r="AX15" s="15">
        <f>'New Formula with HB25-1320'!AX15</f>
        <v>0</v>
      </c>
      <c r="AY15" s="15">
        <f>'New Formula with HB25-1320'!AY15</f>
        <v>0</v>
      </c>
      <c r="AZ15" s="15">
        <f>'New Formula with HB25-1320'!AZ15</f>
        <v>1</v>
      </c>
      <c r="BA15" s="15">
        <f>'New Formula with HB25-1320'!BA15</f>
        <v>0.5</v>
      </c>
      <c r="BB15" s="15">
        <f>'New Formula with HB25-1320'!BB15</f>
        <v>9</v>
      </c>
      <c r="BC15" s="15">
        <f>'New Formula with HB25-1320'!BC15</f>
        <v>30</v>
      </c>
      <c r="BD15" s="15">
        <f>'New Formula with HB25-1320'!BD15</f>
        <v>4</v>
      </c>
      <c r="BE15" s="15">
        <f>'New Formula with HB25-1320'!BE15</f>
        <v>0</v>
      </c>
      <c r="BF15" s="15">
        <f>'New Formula with HB25-1320'!BF15</f>
        <v>31.5</v>
      </c>
      <c r="BG15" s="15">
        <f>'New Formula with HB25-1320'!BG15</f>
        <v>0</v>
      </c>
      <c r="BH15" s="15">
        <f>'New Formula with HB25-1320'!BH15</f>
        <v>12</v>
      </c>
      <c r="BI15" s="15">
        <f>'New Formula with HB25-1320'!BI15</f>
        <v>0</v>
      </c>
      <c r="BJ15" s="15">
        <f>'New Formula with HB25-1320'!BJ15</f>
        <v>15.5</v>
      </c>
      <c r="BK15" s="15">
        <f>'New Formula with HB25-1320'!BK15</f>
        <v>83</v>
      </c>
      <c r="BL15" s="15">
        <f>'New Formula with HB25-1320'!BL15</f>
        <v>2.5</v>
      </c>
      <c r="BM15" s="15">
        <f>'New Formula with HB25-1320'!BM15</f>
        <v>18.5</v>
      </c>
      <c r="BN15" s="15">
        <f>'New Formula with HB25-1320'!BN15</f>
        <v>33.5</v>
      </c>
      <c r="BO15" s="15">
        <f>'New Formula with HB25-1320'!BO15</f>
        <v>3</v>
      </c>
      <c r="BP15" s="15">
        <f>'New Formula with HB25-1320'!BP15</f>
        <v>0</v>
      </c>
      <c r="BQ15" s="15">
        <f>'New Formula with HB25-1320'!BQ15</f>
        <v>2</v>
      </c>
      <c r="BR15" s="15">
        <f>'New Formula with HB25-1320'!BR15</f>
        <v>0</v>
      </c>
      <c r="BS15" s="15">
        <f>'New Formula with HB25-1320'!BS15</f>
        <v>0</v>
      </c>
      <c r="BT15" s="15">
        <f>'New Formula with HB25-1320'!BT15</f>
        <v>0</v>
      </c>
      <c r="BU15" s="15">
        <f>'New Formula with HB25-1320'!BU15</f>
        <v>0</v>
      </c>
      <c r="BV15" s="15">
        <f>'New Formula with HB25-1320'!BV15</f>
        <v>0</v>
      </c>
      <c r="BW15" s="15">
        <f>'New Formula with HB25-1320'!BW15</f>
        <v>0</v>
      </c>
      <c r="BX15" s="15">
        <f>'New Formula with HB25-1320'!BX15</f>
        <v>0</v>
      </c>
      <c r="BY15" s="15">
        <f>'New Formula with HB25-1320'!BY15</f>
        <v>0</v>
      </c>
      <c r="BZ15" s="15">
        <f>'New Formula with HB25-1320'!BZ15</f>
        <v>0</v>
      </c>
      <c r="CA15" s="15">
        <f>'New Formula with HB25-1320'!CA15</f>
        <v>0</v>
      </c>
      <c r="CB15" s="15">
        <f>'New Formula with HB25-1320'!CB15</f>
        <v>235</v>
      </c>
      <c r="CC15" s="15">
        <f>'New Formula with HB25-1320'!CC15</f>
        <v>0</v>
      </c>
      <c r="CD15" s="15">
        <f>'New Formula with HB25-1320'!CD15</f>
        <v>0</v>
      </c>
      <c r="CE15" s="15">
        <f>'New Formula with HB25-1320'!CE15</f>
        <v>0</v>
      </c>
      <c r="CF15" s="15">
        <f>'New Formula with HB25-1320'!CF15</f>
        <v>0</v>
      </c>
      <c r="CG15" s="15">
        <f>'New Formula with HB25-1320'!CG15</f>
        <v>0</v>
      </c>
      <c r="CH15" s="15">
        <f>'New Formula with HB25-1320'!CH15</f>
        <v>0</v>
      </c>
      <c r="CI15" s="15">
        <f>'New Formula with HB25-1320'!CI15</f>
        <v>0</v>
      </c>
      <c r="CJ15" s="15">
        <f>'New Formula with HB25-1320'!CJ15</f>
        <v>0</v>
      </c>
      <c r="CK15" s="15">
        <f>'New Formula with HB25-1320'!CK15</f>
        <v>0</v>
      </c>
      <c r="CL15" s="15">
        <f>'New Formula with HB25-1320'!CL15</f>
        <v>4</v>
      </c>
      <c r="CM15" s="15">
        <f>'New Formula with HB25-1320'!CM15</f>
        <v>0</v>
      </c>
      <c r="CN15" s="15">
        <f>'New Formula with HB25-1320'!CN15</f>
        <v>232</v>
      </c>
      <c r="CO15" s="15">
        <f>'New Formula with HB25-1320'!CO15</f>
        <v>69.5</v>
      </c>
      <c r="CP15" s="15">
        <f>'New Formula with HB25-1320'!CP15</f>
        <v>3</v>
      </c>
      <c r="CQ15" s="15">
        <f>'New Formula with HB25-1320'!CQ15</f>
        <v>0</v>
      </c>
      <c r="CR15" s="15">
        <f>'New Formula with HB25-1320'!CR15</f>
        <v>0</v>
      </c>
      <c r="CS15" s="15">
        <f>'New Formula with HB25-1320'!CS15</f>
        <v>0</v>
      </c>
      <c r="CT15" s="15">
        <f>'New Formula with HB25-1320'!CT15</f>
        <v>0</v>
      </c>
      <c r="CU15" s="15">
        <f>'New Formula with HB25-1320'!CU15</f>
        <v>2</v>
      </c>
      <c r="CV15" s="15">
        <f>'New Formula with HB25-1320'!CV15</f>
        <v>0</v>
      </c>
      <c r="CW15" s="15">
        <f>'New Formula with HB25-1320'!CW15</f>
        <v>0</v>
      </c>
      <c r="CX15" s="15">
        <f>'New Formula with HB25-1320'!CX15</f>
        <v>0</v>
      </c>
      <c r="CY15" s="15">
        <f>'New Formula with HB25-1320'!CY15</f>
        <v>0</v>
      </c>
      <c r="CZ15" s="15">
        <f>'New Formula with HB25-1320'!CZ15</f>
        <v>0</v>
      </c>
      <c r="DA15" s="15">
        <f>'New Formula with HB25-1320'!DA15</f>
        <v>0</v>
      </c>
      <c r="DB15" s="15">
        <f>'New Formula with HB25-1320'!DB15</f>
        <v>0</v>
      </c>
      <c r="DC15" s="15">
        <f>'New Formula with HB25-1320'!DC15</f>
        <v>0</v>
      </c>
      <c r="DD15" s="15">
        <f>'New Formula with HB25-1320'!DD15</f>
        <v>0</v>
      </c>
      <c r="DE15" s="15">
        <f>'New Formula with HB25-1320'!DE15</f>
        <v>0</v>
      </c>
      <c r="DF15" s="15">
        <f>'New Formula with HB25-1320'!DF15</f>
        <v>18.5</v>
      </c>
      <c r="DG15" s="15">
        <f>'New Formula with HB25-1320'!DG15</f>
        <v>0</v>
      </c>
      <c r="DH15" s="15">
        <f>'New Formula with HB25-1320'!DH15</f>
        <v>0</v>
      </c>
      <c r="DI15" s="15">
        <f>'New Formula with HB25-1320'!DI15</f>
        <v>0</v>
      </c>
      <c r="DJ15" s="15">
        <f>'New Formula with HB25-1320'!DJ15</f>
        <v>0</v>
      </c>
      <c r="DK15" s="15">
        <f>'New Formula with HB25-1320'!DK15</f>
        <v>0</v>
      </c>
      <c r="DL15" s="15">
        <f>'New Formula with HB25-1320'!DL15</f>
        <v>0</v>
      </c>
      <c r="DM15" s="15">
        <f>'New Formula with HB25-1320'!DM15</f>
        <v>0</v>
      </c>
      <c r="DN15" s="15">
        <f>'New Formula with HB25-1320'!DN15</f>
        <v>1</v>
      </c>
      <c r="DO15" s="15">
        <f>'New Formula with HB25-1320'!DO15</f>
        <v>0</v>
      </c>
      <c r="DP15" s="15">
        <f>'New Formula with HB25-1320'!DP15</f>
        <v>0</v>
      </c>
      <c r="DQ15" s="15">
        <f>'New Formula with HB25-1320'!DQ15</f>
        <v>1</v>
      </c>
      <c r="DR15" s="15">
        <f>'New Formula with HB25-1320'!DR15</f>
        <v>0</v>
      </c>
      <c r="DS15" s="15">
        <f>'New Formula with HB25-1320'!DS15</f>
        <v>0</v>
      </c>
      <c r="DT15" s="15">
        <f>'New Formula with HB25-1320'!DT15</f>
        <v>0</v>
      </c>
      <c r="DU15" s="15">
        <f>'New Formula with HB25-1320'!DU15</f>
        <v>0</v>
      </c>
      <c r="DV15" s="15">
        <f>'New Formula with HB25-1320'!DV15</f>
        <v>0</v>
      </c>
      <c r="DW15" s="15">
        <f>'New Formula with HB25-1320'!DW15</f>
        <v>0</v>
      </c>
      <c r="DX15" s="15">
        <f>'New Formula with HB25-1320'!DX15</f>
        <v>0</v>
      </c>
      <c r="DY15" s="15">
        <f>'New Formula with HB25-1320'!DY15</f>
        <v>0</v>
      </c>
      <c r="DZ15" s="15">
        <f>'New Formula with HB25-1320'!DZ15</f>
        <v>1</v>
      </c>
      <c r="EA15" s="15">
        <f>'New Formula with HB25-1320'!EA15</f>
        <v>0</v>
      </c>
      <c r="EB15" s="15">
        <f>'New Formula with HB25-1320'!EB15</f>
        <v>0</v>
      </c>
      <c r="EC15" s="15">
        <f>'New Formula with HB25-1320'!EC15</f>
        <v>0</v>
      </c>
      <c r="ED15" s="15">
        <f>'New Formula with HB25-1320'!ED15</f>
        <v>0</v>
      </c>
      <c r="EE15" s="15">
        <f>'New Formula with HB25-1320'!EE15</f>
        <v>0</v>
      </c>
      <c r="EF15" s="15">
        <f>'New Formula with HB25-1320'!EF15</f>
        <v>2</v>
      </c>
      <c r="EG15" s="15">
        <f>'New Formula with HB25-1320'!EG15</f>
        <v>0</v>
      </c>
      <c r="EH15" s="15">
        <f>'New Formula with HB25-1320'!EH15</f>
        <v>0</v>
      </c>
      <c r="EI15" s="15">
        <f>'New Formula with HB25-1320'!EI15</f>
        <v>24.5</v>
      </c>
      <c r="EJ15" s="15">
        <f>'New Formula with HB25-1320'!EJ15</f>
        <v>26</v>
      </c>
      <c r="EK15" s="15">
        <f>'New Formula with HB25-1320'!EK15</f>
        <v>0</v>
      </c>
      <c r="EL15" s="15">
        <f>'New Formula with HB25-1320'!EL15</f>
        <v>0</v>
      </c>
      <c r="EM15" s="15">
        <f>'New Formula with HB25-1320'!EM15</f>
        <v>0</v>
      </c>
      <c r="EN15" s="15">
        <f>'New Formula with HB25-1320'!EN15</f>
        <v>0</v>
      </c>
      <c r="EO15" s="15">
        <f>'New Formula with HB25-1320'!EO15</f>
        <v>0</v>
      </c>
      <c r="EP15" s="15">
        <f>'New Formula with HB25-1320'!EP15</f>
        <v>0</v>
      </c>
      <c r="EQ15" s="15">
        <f>'New Formula with HB25-1320'!EQ15</f>
        <v>2</v>
      </c>
      <c r="ER15" s="15">
        <f>'New Formula with HB25-1320'!ER15</f>
        <v>2</v>
      </c>
      <c r="ES15" s="15">
        <f>'New Formula with HB25-1320'!ES15</f>
        <v>0</v>
      </c>
      <c r="ET15" s="15">
        <f>'New Formula with HB25-1320'!ET15</f>
        <v>0</v>
      </c>
      <c r="EU15" s="15">
        <f>'New Formula with HB25-1320'!EU15</f>
        <v>0</v>
      </c>
      <c r="EV15" s="15">
        <f>'New Formula with HB25-1320'!EV15</f>
        <v>0</v>
      </c>
      <c r="EW15" s="15">
        <f>'New Formula with HB25-1320'!EW15</f>
        <v>0</v>
      </c>
      <c r="EX15" s="15">
        <f>'New Formula with HB25-1320'!EX15</f>
        <v>0</v>
      </c>
      <c r="EY15" s="15">
        <f>'New Formula with HB25-1320'!EY15</f>
        <v>0</v>
      </c>
      <c r="EZ15" s="15">
        <f>'New Formula with HB25-1320'!EZ15</f>
        <v>0</v>
      </c>
      <c r="FA15" s="15">
        <f>'New Formula with HB25-1320'!FA15</f>
        <v>12</v>
      </c>
      <c r="FB15" s="15">
        <f>'New Formula with HB25-1320'!FB15</f>
        <v>0</v>
      </c>
      <c r="FC15" s="15">
        <f>'New Formula with HB25-1320'!FC15</f>
        <v>4</v>
      </c>
      <c r="FD15" s="15">
        <f>'New Formula with HB25-1320'!FD15</f>
        <v>0</v>
      </c>
      <c r="FE15" s="15">
        <f>'New Formula with HB25-1320'!FE15</f>
        <v>0</v>
      </c>
      <c r="FF15" s="15">
        <f>'New Formula with HB25-1320'!FF15</f>
        <v>0</v>
      </c>
      <c r="FG15" s="15">
        <f>'New Formula with HB25-1320'!FG15</f>
        <v>0</v>
      </c>
      <c r="FH15" s="15">
        <f>'New Formula with HB25-1320'!FH15</f>
        <v>0</v>
      </c>
      <c r="FI15" s="15">
        <f>'New Formula with HB25-1320'!FI15</f>
        <v>0</v>
      </c>
      <c r="FJ15" s="15">
        <f>'New Formula with HB25-1320'!FJ15</f>
        <v>0</v>
      </c>
      <c r="FK15" s="15">
        <f>'New Formula with HB25-1320'!FK15</f>
        <v>0</v>
      </c>
      <c r="FL15" s="15">
        <f>'New Formula with HB25-1320'!FL15</f>
        <v>0</v>
      </c>
      <c r="FM15" s="15">
        <f>'New Formula with HB25-1320'!FM15</f>
        <v>0</v>
      </c>
      <c r="FN15" s="15">
        <f>'New Formula with HB25-1320'!FN15</f>
        <v>15.5</v>
      </c>
      <c r="FO15" s="15">
        <f>'New Formula with HB25-1320'!FO15</f>
        <v>0</v>
      </c>
      <c r="FP15" s="15">
        <f>'New Formula with HB25-1320'!FP15</f>
        <v>0</v>
      </c>
      <c r="FQ15" s="15">
        <f>'New Formula with HB25-1320'!FQ15</f>
        <v>0</v>
      </c>
      <c r="FR15" s="15">
        <f>'New Formula with HB25-1320'!FR15</f>
        <v>0</v>
      </c>
      <c r="FS15" s="15">
        <f>'New Formula with HB25-1320'!FS15</f>
        <v>0</v>
      </c>
      <c r="FT15" s="15">
        <f>'New Formula with HB25-1320'!FT15</f>
        <v>0</v>
      </c>
      <c r="FU15" s="15">
        <f>'New Formula with HB25-1320'!FU15</f>
        <v>0</v>
      </c>
      <c r="FV15" s="15">
        <f>'New Formula with HB25-1320'!FV15</f>
        <v>1</v>
      </c>
      <c r="FW15" s="15">
        <f>'New Formula with HB25-1320'!FW15</f>
        <v>2</v>
      </c>
      <c r="FX15" s="15">
        <f>'New Formula with HB25-1320'!FX15</f>
        <v>0</v>
      </c>
      <c r="FY15" s="18"/>
      <c r="FZ15" s="12">
        <f>SUM(C15:FY15)</f>
        <v>1962.5</v>
      </c>
      <c r="GA15" s="12"/>
      <c r="GB15" s="12"/>
      <c r="GC15" s="12"/>
      <c r="GD15" s="12"/>
      <c r="GE15" s="2"/>
      <c r="GF15" s="2"/>
      <c r="GG15" s="2"/>
      <c r="GH15" s="2"/>
      <c r="GI15" s="2"/>
      <c r="GJ15" s="2"/>
      <c r="GK15" s="2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</row>
    <row r="16" spans="1:254" x14ac:dyDescent="0.35">
      <c r="A16" s="3" t="s">
        <v>430</v>
      </c>
      <c r="B16" s="2" t="s">
        <v>772</v>
      </c>
      <c r="C16" s="12">
        <f t="shared" ref="C16:AH16" si="4">ROUND(C11-C12-C13-C15,1)</f>
        <v>6364.5</v>
      </c>
      <c r="D16" s="12">
        <f t="shared" si="4"/>
        <v>32089</v>
      </c>
      <c r="E16" s="12">
        <f t="shared" si="4"/>
        <v>4691</v>
      </c>
      <c r="F16" s="12">
        <f t="shared" si="4"/>
        <v>21462.5</v>
      </c>
      <c r="G16" s="12">
        <f t="shared" si="4"/>
        <v>1844</v>
      </c>
      <c r="H16" s="12">
        <f t="shared" si="4"/>
        <v>1070</v>
      </c>
      <c r="I16" s="12">
        <f t="shared" si="4"/>
        <v>7027</v>
      </c>
      <c r="J16" s="12">
        <f t="shared" si="4"/>
        <v>1988</v>
      </c>
      <c r="K16" s="12">
        <f t="shared" si="4"/>
        <v>248.5</v>
      </c>
      <c r="L16" s="12">
        <f t="shared" si="4"/>
        <v>2062</v>
      </c>
      <c r="M16" s="12">
        <f t="shared" si="4"/>
        <v>839</v>
      </c>
      <c r="N16" s="12">
        <f t="shared" si="4"/>
        <v>49557</v>
      </c>
      <c r="O16" s="12">
        <f t="shared" si="4"/>
        <v>12263.5</v>
      </c>
      <c r="P16" s="12">
        <f t="shared" si="4"/>
        <v>313</v>
      </c>
      <c r="Q16" s="12">
        <f t="shared" si="4"/>
        <v>37352</v>
      </c>
      <c r="R16" s="12">
        <f t="shared" si="4"/>
        <v>481</v>
      </c>
      <c r="S16" s="12">
        <f t="shared" si="4"/>
        <v>1545.5</v>
      </c>
      <c r="T16" s="12">
        <f t="shared" si="4"/>
        <v>160</v>
      </c>
      <c r="U16" s="12">
        <f t="shared" si="4"/>
        <v>54</v>
      </c>
      <c r="V16" s="12">
        <f t="shared" si="4"/>
        <v>253</v>
      </c>
      <c r="W16" s="12">
        <f t="shared" si="4"/>
        <v>46</v>
      </c>
      <c r="X16" s="12">
        <f t="shared" si="4"/>
        <v>37.5</v>
      </c>
      <c r="Y16" s="12">
        <f t="shared" si="4"/>
        <v>397</v>
      </c>
      <c r="Z16" s="12">
        <f t="shared" si="4"/>
        <v>231</v>
      </c>
      <c r="AA16" s="12">
        <f t="shared" si="4"/>
        <v>30254.5</v>
      </c>
      <c r="AB16" s="12">
        <f t="shared" si="4"/>
        <v>26514</v>
      </c>
      <c r="AC16" s="12">
        <f t="shared" si="4"/>
        <v>847.5</v>
      </c>
      <c r="AD16" s="12">
        <f t="shared" si="4"/>
        <v>1281</v>
      </c>
      <c r="AE16" s="12">
        <f t="shared" si="4"/>
        <v>97</v>
      </c>
      <c r="AF16" s="12">
        <f t="shared" si="4"/>
        <v>164</v>
      </c>
      <c r="AG16" s="12">
        <f t="shared" si="4"/>
        <v>585.5</v>
      </c>
      <c r="AH16" s="12">
        <f t="shared" si="4"/>
        <v>908</v>
      </c>
      <c r="AI16" s="12">
        <f t="shared" ref="AI16:BN16" si="5">ROUND(AI11-AI12-AI13-AI15,1)</f>
        <v>383</v>
      </c>
      <c r="AJ16" s="12">
        <f t="shared" si="5"/>
        <v>181.5</v>
      </c>
      <c r="AK16" s="12">
        <f t="shared" si="5"/>
        <v>162.5</v>
      </c>
      <c r="AL16" s="12">
        <f t="shared" si="5"/>
        <v>288.5</v>
      </c>
      <c r="AM16" s="12">
        <f t="shared" si="5"/>
        <v>306</v>
      </c>
      <c r="AN16" s="12">
        <f t="shared" si="5"/>
        <v>267</v>
      </c>
      <c r="AO16" s="12">
        <f t="shared" si="5"/>
        <v>3681</v>
      </c>
      <c r="AP16" s="12">
        <f t="shared" si="5"/>
        <v>83522.5</v>
      </c>
      <c r="AQ16" s="12">
        <f t="shared" si="5"/>
        <v>251</v>
      </c>
      <c r="AR16" s="12">
        <f t="shared" si="5"/>
        <v>57312</v>
      </c>
      <c r="AS16" s="12">
        <f t="shared" si="5"/>
        <v>5954.5</v>
      </c>
      <c r="AT16" s="12">
        <f t="shared" si="5"/>
        <v>2358</v>
      </c>
      <c r="AU16" s="12">
        <f t="shared" si="5"/>
        <v>268</v>
      </c>
      <c r="AV16" s="12">
        <f t="shared" si="5"/>
        <v>296</v>
      </c>
      <c r="AW16" s="12">
        <f t="shared" si="5"/>
        <v>255</v>
      </c>
      <c r="AX16" s="12">
        <f t="shared" si="5"/>
        <v>81</v>
      </c>
      <c r="AY16" s="12">
        <f t="shared" si="5"/>
        <v>391.5</v>
      </c>
      <c r="AZ16" s="12">
        <f t="shared" si="5"/>
        <v>11778.5</v>
      </c>
      <c r="BA16" s="12">
        <f t="shared" si="5"/>
        <v>8849.5</v>
      </c>
      <c r="BB16" s="12">
        <f t="shared" si="5"/>
        <v>7441</v>
      </c>
      <c r="BC16" s="12">
        <f t="shared" si="5"/>
        <v>20968.5</v>
      </c>
      <c r="BD16" s="12">
        <f t="shared" si="5"/>
        <v>3633.5</v>
      </c>
      <c r="BE16" s="12">
        <f t="shared" si="5"/>
        <v>1092</v>
      </c>
      <c r="BF16" s="12">
        <f t="shared" si="5"/>
        <v>24344</v>
      </c>
      <c r="BG16" s="12">
        <f t="shared" si="5"/>
        <v>919.5</v>
      </c>
      <c r="BH16" s="12">
        <f t="shared" si="5"/>
        <v>534</v>
      </c>
      <c r="BI16" s="12">
        <f t="shared" si="5"/>
        <v>254.5</v>
      </c>
      <c r="BJ16" s="12">
        <f t="shared" si="5"/>
        <v>6294</v>
      </c>
      <c r="BK16" s="12">
        <f t="shared" si="5"/>
        <v>21812.5</v>
      </c>
      <c r="BL16" s="12">
        <f t="shared" si="5"/>
        <v>69.5</v>
      </c>
      <c r="BM16" s="12">
        <f t="shared" si="5"/>
        <v>330.5</v>
      </c>
      <c r="BN16" s="12">
        <f t="shared" si="5"/>
        <v>2993</v>
      </c>
      <c r="BO16" s="12">
        <f>ROUND(BO11-BO12-BO13-BO15,1)</f>
        <v>1186</v>
      </c>
      <c r="BP16" s="12">
        <f t="shared" ref="BP16:EA16" si="6">ROUND(BP11-BP12-BP13-BP15,1)</f>
        <v>137</v>
      </c>
      <c r="BQ16" s="12">
        <f t="shared" si="6"/>
        <v>5582</v>
      </c>
      <c r="BR16" s="12">
        <f t="shared" si="6"/>
        <v>4474.5</v>
      </c>
      <c r="BS16" s="12">
        <f t="shared" si="6"/>
        <v>1158</v>
      </c>
      <c r="BT16" s="12">
        <f t="shared" si="6"/>
        <v>353</v>
      </c>
      <c r="BU16" s="12">
        <f t="shared" si="6"/>
        <v>382</v>
      </c>
      <c r="BV16" s="12">
        <f t="shared" si="6"/>
        <v>1243</v>
      </c>
      <c r="BW16" s="12">
        <f t="shared" si="6"/>
        <v>2017.5</v>
      </c>
      <c r="BX16" s="12">
        <f t="shared" si="6"/>
        <v>57</v>
      </c>
      <c r="BY16" s="12">
        <f t="shared" si="6"/>
        <v>392.5</v>
      </c>
      <c r="BZ16" s="12">
        <f t="shared" si="6"/>
        <v>228</v>
      </c>
      <c r="CA16" s="12">
        <f t="shared" si="6"/>
        <v>141.5</v>
      </c>
      <c r="CB16" s="12">
        <f t="shared" si="6"/>
        <v>70207.5</v>
      </c>
      <c r="CC16" s="12">
        <f t="shared" si="6"/>
        <v>186</v>
      </c>
      <c r="CD16" s="12">
        <f t="shared" si="6"/>
        <v>30</v>
      </c>
      <c r="CE16" s="12">
        <f t="shared" si="6"/>
        <v>158</v>
      </c>
      <c r="CF16" s="12">
        <f t="shared" si="6"/>
        <v>100</v>
      </c>
      <c r="CG16" s="12">
        <f t="shared" si="6"/>
        <v>191</v>
      </c>
      <c r="CH16" s="12">
        <f t="shared" si="6"/>
        <v>90</v>
      </c>
      <c r="CI16" s="12">
        <f t="shared" si="6"/>
        <v>683</v>
      </c>
      <c r="CJ16" s="12">
        <f t="shared" si="6"/>
        <v>822.5</v>
      </c>
      <c r="CK16" s="12">
        <f t="shared" si="6"/>
        <v>4188.5</v>
      </c>
      <c r="CL16" s="12">
        <f t="shared" si="6"/>
        <v>1148</v>
      </c>
      <c r="CM16" s="12">
        <f t="shared" si="6"/>
        <v>675.5</v>
      </c>
      <c r="CN16" s="12">
        <f t="shared" si="6"/>
        <v>27905.5</v>
      </c>
      <c r="CO16" s="12">
        <f t="shared" si="6"/>
        <v>13919.5</v>
      </c>
      <c r="CP16" s="12">
        <f t="shared" si="6"/>
        <v>856.5</v>
      </c>
      <c r="CQ16" s="12">
        <f t="shared" si="6"/>
        <v>759</v>
      </c>
      <c r="CR16" s="12">
        <f t="shared" si="6"/>
        <v>195</v>
      </c>
      <c r="CS16" s="12">
        <f t="shared" si="6"/>
        <v>245.5</v>
      </c>
      <c r="CT16" s="12">
        <f t="shared" si="6"/>
        <v>112</v>
      </c>
      <c r="CU16" s="12">
        <f t="shared" si="6"/>
        <v>67</v>
      </c>
      <c r="CV16" s="12">
        <f t="shared" si="6"/>
        <v>24</v>
      </c>
      <c r="CW16" s="12">
        <f t="shared" si="6"/>
        <v>187</v>
      </c>
      <c r="CX16" s="12">
        <f t="shared" si="6"/>
        <v>457</v>
      </c>
      <c r="CY16" s="12">
        <f t="shared" si="6"/>
        <v>25</v>
      </c>
      <c r="CZ16" s="12">
        <f t="shared" si="6"/>
        <v>1768</v>
      </c>
      <c r="DA16" s="12">
        <f t="shared" si="6"/>
        <v>203.5</v>
      </c>
      <c r="DB16" s="12">
        <f t="shared" si="6"/>
        <v>310.5</v>
      </c>
      <c r="DC16" s="12">
        <f t="shared" si="6"/>
        <v>193</v>
      </c>
      <c r="DD16" s="12">
        <f t="shared" si="6"/>
        <v>174.5</v>
      </c>
      <c r="DE16" s="12">
        <f t="shared" si="6"/>
        <v>279.5</v>
      </c>
      <c r="DF16" s="12">
        <f t="shared" si="6"/>
        <v>18445.5</v>
      </c>
      <c r="DG16" s="12">
        <f t="shared" si="6"/>
        <v>93.5</v>
      </c>
      <c r="DH16" s="12">
        <f t="shared" si="6"/>
        <v>1684</v>
      </c>
      <c r="DI16" s="12">
        <f t="shared" si="6"/>
        <v>2289</v>
      </c>
      <c r="DJ16" s="12">
        <f t="shared" si="6"/>
        <v>600</v>
      </c>
      <c r="DK16" s="12">
        <f t="shared" si="6"/>
        <v>472.5</v>
      </c>
      <c r="DL16" s="12">
        <f t="shared" si="6"/>
        <v>5616</v>
      </c>
      <c r="DM16" s="12">
        <f t="shared" si="6"/>
        <v>235</v>
      </c>
      <c r="DN16" s="12">
        <f t="shared" si="6"/>
        <v>1294.5</v>
      </c>
      <c r="DO16" s="12">
        <f t="shared" si="6"/>
        <v>3290</v>
      </c>
      <c r="DP16" s="12">
        <f t="shared" si="6"/>
        <v>199</v>
      </c>
      <c r="DQ16" s="12">
        <f t="shared" si="6"/>
        <v>887</v>
      </c>
      <c r="DR16" s="12">
        <f t="shared" si="6"/>
        <v>1266</v>
      </c>
      <c r="DS16" s="12">
        <f t="shared" si="6"/>
        <v>545</v>
      </c>
      <c r="DT16" s="12">
        <f t="shared" si="6"/>
        <v>175</v>
      </c>
      <c r="DU16" s="12">
        <f t="shared" si="6"/>
        <v>346</v>
      </c>
      <c r="DV16" s="12">
        <f t="shared" si="6"/>
        <v>198</v>
      </c>
      <c r="DW16" s="12">
        <f t="shared" si="6"/>
        <v>285</v>
      </c>
      <c r="DX16" s="12">
        <f t="shared" si="6"/>
        <v>168</v>
      </c>
      <c r="DY16" s="12">
        <f t="shared" si="6"/>
        <v>280</v>
      </c>
      <c r="DZ16" s="12">
        <f t="shared" si="6"/>
        <v>606.5</v>
      </c>
      <c r="EA16" s="12">
        <f t="shared" si="6"/>
        <v>487.5</v>
      </c>
      <c r="EB16" s="12">
        <f t="shared" ref="EB16:FX16" si="7">ROUND(EB11-EB12-EB13-EB15,1)</f>
        <v>498</v>
      </c>
      <c r="EC16" s="12">
        <f t="shared" si="7"/>
        <v>260</v>
      </c>
      <c r="ED16" s="12">
        <f t="shared" si="7"/>
        <v>1546.5</v>
      </c>
      <c r="EE16" s="12">
        <f t="shared" si="7"/>
        <v>185.5</v>
      </c>
      <c r="EF16" s="12">
        <f t="shared" si="7"/>
        <v>1260</v>
      </c>
      <c r="EG16" s="12">
        <f t="shared" si="7"/>
        <v>250</v>
      </c>
      <c r="EH16" s="12">
        <f t="shared" si="7"/>
        <v>246</v>
      </c>
      <c r="EI16" s="12">
        <f t="shared" si="7"/>
        <v>13258.5</v>
      </c>
      <c r="EJ16" s="12">
        <f t="shared" si="7"/>
        <v>9752</v>
      </c>
      <c r="EK16" s="12">
        <f t="shared" si="7"/>
        <v>663.5</v>
      </c>
      <c r="EL16" s="12">
        <f t="shared" si="7"/>
        <v>447</v>
      </c>
      <c r="EM16" s="12">
        <f t="shared" si="7"/>
        <v>355</v>
      </c>
      <c r="EN16" s="12">
        <f t="shared" si="7"/>
        <v>876.5</v>
      </c>
      <c r="EO16" s="12">
        <f t="shared" si="7"/>
        <v>287</v>
      </c>
      <c r="EP16" s="12">
        <f t="shared" si="7"/>
        <v>428.5</v>
      </c>
      <c r="EQ16" s="12">
        <f t="shared" si="7"/>
        <v>2405</v>
      </c>
      <c r="ER16" s="12">
        <f t="shared" si="7"/>
        <v>306.5</v>
      </c>
      <c r="ES16" s="12">
        <f t="shared" si="7"/>
        <v>155.5</v>
      </c>
      <c r="ET16" s="12">
        <f t="shared" si="7"/>
        <v>197.5</v>
      </c>
      <c r="EU16" s="12">
        <f t="shared" si="7"/>
        <v>568</v>
      </c>
      <c r="EV16" s="12">
        <f t="shared" si="7"/>
        <v>66</v>
      </c>
      <c r="EW16" s="12">
        <f t="shared" si="7"/>
        <v>746.5</v>
      </c>
      <c r="EX16" s="12">
        <f t="shared" si="7"/>
        <v>173.5</v>
      </c>
      <c r="EY16" s="12">
        <f t="shared" si="7"/>
        <v>201</v>
      </c>
      <c r="EZ16" s="12">
        <f t="shared" si="7"/>
        <v>127</v>
      </c>
      <c r="FA16" s="12">
        <f t="shared" si="7"/>
        <v>3245</v>
      </c>
      <c r="FB16" s="12">
        <f t="shared" si="7"/>
        <v>275.5</v>
      </c>
      <c r="FC16" s="12">
        <f t="shared" si="7"/>
        <v>1640</v>
      </c>
      <c r="FD16" s="12">
        <f t="shared" si="7"/>
        <v>399</v>
      </c>
      <c r="FE16" s="12">
        <f t="shared" si="7"/>
        <v>70</v>
      </c>
      <c r="FF16" s="12">
        <f t="shared" si="7"/>
        <v>175</v>
      </c>
      <c r="FG16" s="12">
        <f t="shared" si="7"/>
        <v>114</v>
      </c>
      <c r="FH16" s="12">
        <f t="shared" si="7"/>
        <v>69</v>
      </c>
      <c r="FI16" s="12">
        <f t="shared" si="7"/>
        <v>1645</v>
      </c>
      <c r="FJ16" s="12">
        <f t="shared" si="7"/>
        <v>2016.5</v>
      </c>
      <c r="FK16" s="12">
        <f t="shared" si="7"/>
        <v>2482</v>
      </c>
      <c r="FL16" s="12">
        <f t="shared" si="7"/>
        <v>8537.5</v>
      </c>
      <c r="FM16" s="12">
        <f t="shared" si="7"/>
        <v>3981.5</v>
      </c>
      <c r="FN16" s="12">
        <f t="shared" si="7"/>
        <v>22420.5</v>
      </c>
      <c r="FO16" s="12">
        <f t="shared" si="7"/>
        <v>1117</v>
      </c>
      <c r="FP16" s="12">
        <f t="shared" si="7"/>
        <v>2341.5</v>
      </c>
      <c r="FQ16" s="12">
        <f t="shared" si="7"/>
        <v>982.5</v>
      </c>
      <c r="FR16" s="12">
        <f t="shared" si="7"/>
        <v>162.5</v>
      </c>
      <c r="FS16" s="12">
        <f t="shared" si="7"/>
        <v>160.5</v>
      </c>
      <c r="FT16" s="12">
        <f t="shared" si="7"/>
        <v>54</v>
      </c>
      <c r="FU16" s="12">
        <f t="shared" si="7"/>
        <v>760</v>
      </c>
      <c r="FV16" s="12">
        <f t="shared" si="7"/>
        <v>692</v>
      </c>
      <c r="FW16" s="12">
        <f t="shared" si="7"/>
        <v>128</v>
      </c>
      <c r="FX16" s="12">
        <f t="shared" si="7"/>
        <v>64</v>
      </c>
      <c r="FY16" s="12"/>
      <c r="FZ16" s="12">
        <f>SUM(C16:FX16)</f>
        <v>782071</v>
      </c>
      <c r="GA16" s="19"/>
      <c r="GB16" s="12">
        <f>FZ16-GA16</f>
        <v>782071</v>
      </c>
      <c r="GC16" s="12"/>
      <c r="GD16" s="12"/>
      <c r="GE16" s="2"/>
      <c r="GF16" s="2"/>
      <c r="GG16" s="2"/>
      <c r="GH16" s="2"/>
      <c r="GI16" s="2"/>
      <c r="GJ16" s="2"/>
      <c r="GK16" s="2"/>
      <c r="GL16" s="20"/>
      <c r="GM16" s="20"/>
    </row>
    <row r="17" spans="1:254" x14ac:dyDescent="0.35">
      <c r="A17" s="3" t="s">
        <v>431</v>
      </c>
      <c r="B17" s="12" t="s">
        <v>649</v>
      </c>
      <c r="C17" s="178">
        <f>'New Formula with HB25-1320'!C17</f>
        <v>2311</v>
      </c>
      <c r="D17" s="178">
        <f>'New Formula with HB25-1320'!D17</f>
        <v>9785</v>
      </c>
      <c r="E17" s="178">
        <f>'New Formula with HB25-1320'!E17</f>
        <v>2809</v>
      </c>
      <c r="F17" s="178">
        <f>'New Formula with HB25-1320'!F17</f>
        <v>3989</v>
      </c>
      <c r="G17" s="178">
        <f>'New Formula with HB25-1320'!G17</f>
        <v>189</v>
      </c>
      <c r="H17" s="178">
        <f>'New Formula with HB25-1320'!H17</f>
        <v>169</v>
      </c>
      <c r="I17" s="178">
        <f>'New Formula with HB25-1320'!I17</f>
        <v>4032</v>
      </c>
      <c r="J17" s="178">
        <f>'New Formula with HB25-1320'!J17</f>
        <v>831</v>
      </c>
      <c r="K17" s="178">
        <f>'New Formula with HB25-1320'!K17</f>
        <v>83</v>
      </c>
      <c r="L17" s="178">
        <f>'New Formula with HB25-1320'!L17</f>
        <v>732</v>
      </c>
      <c r="M17" s="178">
        <f>'New Formula with HB25-1320'!M17</f>
        <v>521</v>
      </c>
      <c r="N17" s="178">
        <f>'New Formula with HB25-1320'!N17</f>
        <v>8671</v>
      </c>
      <c r="O17" s="178">
        <f>'New Formula with HB25-1320'!O17</f>
        <v>1022</v>
      </c>
      <c r="P17" s="178">
        <f>'New Formula with HB25-1320'!P17</f>
        <v>65</v>
      </c>
      <c r="Q17" s="178">
        <f>'New Formula with HB25-1320'!Q17</f>
        <v>17070</v>
      </c>
      <c r="R17" s="178">
        <f>'New Formula with HB25-1320'!R17</f>
        <v>839</v>
      </c>
      <c r="S17" s="178">
        <f>'New Formula with HB25-1320'!S17</f>
        <v>529</v>
      </c>
      <c r="T17" s="178">
        <f>'New Formula with HB25-1320'!T17</f>
        <v>57</v>
      </c>
      <c r="U17" s="178">
        <f>'New Formula with HB25-1320'!U17</f>
        <v>22</v>
      </c>
      <c r="V17" s="178">
        <f>'New Formula with HB25-1320'!V17</f>
        <v>100</v>
      </c>
      <c r="W17" s="178">
        <f>'New Formula with HB25-1320'!W17</f>
        <v>50</v>
      </c>
      <c r="X17" s="178">
        <f>'New Formula with HB25-1320'!X17</f>
        <v>14</v>
      </c>
      <c r="Y17" s="178">
        <f>'New Formula with HB25-1320'!Y17</f>
        <v>276</v>
      </c>
      <c r="Z17" s="178">
        <f>'New Formula with HB25-1320'!Z17</f>
        <v>60</v>
      </c>
      <c r="AA17" s="178">
        <f>'New Formula with HB25-1320'!AA17</f>
        <v>5295</v>
      </c>
      <c r="AB17" s="178">
        <f>'New Formula with HB25-1320'!AB17</f>
        <v>3397</v>
      </c>
      <c r="AC17" s="178">
        <f>'New Formula with HB25-1320'!AC17</f>
        <v>123</v>
      </c>
      <c r="AD17" s="178">
        <f>'New Formula with HB25-1320'!AD17</f>
        <v>283</v>
      </c>
      <c r="AE17" s="178">
        <f>'New Formula with HB25-1320'!AE17</f>
        <v>20</v>
      </c>
      <c r="AF17" s="178">
        <f>'New Formula with HB25-1320'!AF17</f>
        <v>34</v>
      </c>
      <c r="AG17" s="178">
        <f>'New Formula with HB25-1320'!AG17</f>
        <v>74</v>
      </c>
      <c r="AH17" s="178">
        <f>'New Formula with HB25-1320'!AH17</f>
        <v>356</v>
      </c>
      <c r="AI17" s="178">
        <f>'New Formula with HB25-1320'!AI17</f>
        <v>129</v>
      </c>
      <c r="AJ17" s="178">
        <f>'New Formula with HB25-1320'!AJ17</f>
        <v>71</v>
      </c>
      <c r="AK17" s="178">
        <f>'New Formula with HB25-1320'!AK17</f>
        <v>106</v>
      </c>
      <c r="AL17" s="178">
        <f>'New Formula with HB25-1320'!AL17</f>
        <v>109</v>
      </c>
      <c r="AM17" s="178">
        <f>'New Formula with HB25-1320'!AM17</f>
        <v>175</v>
      </c>
      <c r="AN17" s="178">
        <f>'New Formula with HB25-1320'!AN17</f>
        <v>98</v>
      </c>
      <c r="AO17" s="178">
        <f>'New Formula with HB25-1320'!AO17</f>
        <v>1189</v>
      </c>
      <c r="AP17" s="178">
        <f>'New Formula with HB25-1320'!AP17</f>
        <v>30699</v>
      </c>
      <c r="AQ17" s="178">
        <f>'New Formula with HB25-1320'!AQ17</f>
        <v>74</v>
      </c>
      <c r="AR17" s="178">
        <f>'New Formula with HB25-1320'!AR17</f>
        <v>3849</v>
      </c>
      <c r="AS17" s="178">
        <f>'New Formula with HB25-1320'!AS17</f>
        <v>1103</v>
      </c>
      <c r="AT17" s="178">
        <f>'New Formula with HB25-1320'!AT17</f>
        <v>221</v>
      </c>
      <c r="AU17" s="178">
        <f>'New Formula with HB25-1320'!AU17</f>
        <v>48</v>
      </c>
      <c r="AV17" s="178">
        <f>'New Formula with HB25-1320'!AV17</f>
        <v>107</v>
      </c>
      <c r="AW17" s="178">
        <f>'New Formula with HB25-1320'!AW17</f>
        <v>42</v>
      </c>
      <c r="AX17" s="178">
        <f>'New Formula with HB25-1320'!AX17</f>
        <v>0</v>
      </c>
      <c r="AY17" s="178">
        <f>'New Formula with HB25-1320'!AY17</f>
        <v>133</v>
      </c>
      <c r="AZ17" s="178">
        <f>'New Formula with HB25-1320'!AZ17</f>
        <v>5157</v>
      </c>
      <c r="BA17" s="178">
        <f>'New Formula with HB25-1320'!BA17</f>
        <v>2278</v>
      </c>
      <c r="BB17" s="178">
        <f>'New Formula with HB25-1320'!BB17</f>
        <v>2184</v>
      </c>
      <c r="BC17" s="178">
        <f>'New Formula with HB25-1320'!BC17</f>
        <v>8604</v>
      </c>
      <c r="BD17" s="178">
        <f>'New Formula with HB25-1320'!BD17</f>
        <v>170</v>
      </c>
      <c r="BE17" s="178">
        <f>'New Formula with HB25-1320'!BE17</f>
        <v>210</v>
      </c>
      <c r="BF17" s="178">
        <f>'New Formula with HB25-1320'!BF17</f>
        <v>1507</v>
      </c>
      <c r="BG17" s="178">
        <f>'New Formula with HB25-1320'!BG17</f>
        <v>224</v>
      </c>
      <c r="BH17" s="178">
        <f>'New Formula with HB25-1320'!BH17</f>
        <v>65</v>
      </c>
      <c r="BI17" s="178">
        <f>'New Formula with HB25-1320'!BI17</f>
        <v>101</v>
      </c>
      <c r="BJ17" s="178">
        <f>'New Formula with HB25-1320'!BJ17</f>
        <v>387</v>
      </c>
      <c r="BK17" s="178">
        <f>'New Formula with HB25-1320'!BK17</f>
        <v>3764</v>
      </c>
      <c r="BL17" s="178">
        <f>'New Formula with HB25-1320'!BL17</f>
        <v>24</v>
      </c>
      <c r="BM17" s="178">
        <f>'New Formula with HB25-1320'!BM17</f>
        <v>92</v>
      </c>
      <c r="BN17" s="178">
        <f>'New Formula with HB25-1320'!BN17</f>
        <v>1087</v>
      </c>
      <c r="BO17" s="178">
        <f>'New Formula with HB25-1320'!BO17</f>
        <v>366</v>
      </c>
      <c r="BP17" s="178">
        <f>'New Formula with HB25-1320'!BP17</f>
        <v>82</v>
      </c>
      <c r="BQ17" s="178">
        <f>'New Formula with HB25-1320'!BQ17</f>
        <v>1279</v>
      </c>
      <c r="BR17" s="178">
        <f>'New Formula with HB25-1320'!BR17</f>
        <v>1093</v>
      </c>
      <c r="BS17" s="178">
        <f>'New Formula with HB25-1320'!BS17</f>
        <v>465</v>
      </c>
      <c r="BT17" s="178">
        <f>'New Formula with HB25-1320'!BT17</f>
        <v>61</v>
      </c>
      <c r="BU17" s="178">
        <f>'New Formula with HB25-1320'!BU17</f>
        <v>78</v>
      </c>
      <c r="BV17" s="178">
        <f>'New Formula with HB25-1320'!BV17</f>
        <v>206</v>
      </c>
      <c r="BW17" s="178">
        <f>'New Formula with HB25-1320'!BW17</f>
        <v>217</v>
      </c>
      <c r="BX17" s="178">
        <f>'New Formula with HB25-1320'!BX17</f>
        <v>14</v>
      </c>
      <c r="BY17" s="178">
        <f>'New Formula with HB25-1320'!BY17</f>
        <v>256</v>
      </c>
      <c r="BZ17" s="178">
        <f>'New Formula with HB25-1320'!BZ17</f>
        <v>55</v>
      </c>
      <c r="CA17" s="178">
        <f>'New Formula with HB25-1320'!CA17</f>
        <v>33</v>
      </c>
      <c r="CB17" s="178">
        <f>'New Formula with HB25-1320'!CB17</f>
        <v>13384</v>
      </c>
      <c r="CC17" s="178">
        <f>'New Formula with HB25-1320'!CC17</f>
        <v>49</v>
      </c>
      <c r="CD17" s="178">
        <f>'New Formula with HB25-1320'!CD17</f>
        <v>7</v>
      </c>
      <c r="CE17" s="178">
        <f>'New Formula with HB25-1320'!CE17</f>
        <v>25</v>
      </c>
      <c r="CF17" s="178">
        <f>'New Formula with HB25-1320'!CF17</f>
        <v>41</v>
      </c>
      <c r="CG17" s="178">
        <f>'New Formula with HB25-1320'!CG17</f>
        <v>63</v>
      </c>
      <c r="CH17" s="178">
        <f>'New Formula with HB25-1320'!CH17</f>
        <v>36</v>
      </c>
      <c r="CI17" s="178">
        <f>'New Formula with HB25-1320'!CI17</f>
        <v>281</v>
      </c>
      <c r="CJ17" s="178">
        <f>'New Formula with HB25-1320'!CJ17</f>
        <v>280</v>
      </c>
      <c r="CK17" s="178">
        <f>'New Formula with HB25-1320'!CK17</f>
        <v>852</v>
      </c>
      <c r="CL17" s="178">
        <f>'New Formula with HB25-1320'!CL17</f>
        <v>250</v>
      </c>
      <c r="CM17" s="178">
        <f>'New Formula with HB25-1320'!CM17</f>
        <v>180</v>
      </c>
      <c r="CN17" s="178">
        <f>'New Formula with HB25-1320'!CN17</f>
        <v>4931</v>
      </c>
      <c r="CO17" s="178">
        <f>'New Formula with HB25-1320'!CO17</f>
        <v>2428</v>
      </c>
      <c r="CP17" s="178">
        <f>'New Formula with HB25-1320'!CP17</f>
        <v>198</v>
      </c>
      <c r="CQ17" s="178">
        <f>'New Formula with HB25-1320'!CQ17</f>
        <v>352</v>
      </c>
      <c r="CR17" s="178">
        <f>'New Formula with HB25-1320'!CR17</f>
        <v>62</v>
      </c>
      <c r="CS17" s="178">
        <f>'New Formula with HB25-1320'!CS17</f>
        <v>80</v>
      </c>
      <c r="CT17" s="178">
        <f>'New Formula with HB25-1320'!CT17</f>
        <v>54</v>
      </c>
      <c r="CU17" s="178">
        <f>'New Formula with HB25-1320'!CU17</f>
        <v>68</v>
      </c>
      <c r="CV17" s="178">
        <f>'New Formula with HB25-1320'!CV17</f>
        <v>3</v>
      </c>
      <c r="CW17" s="178">
        <f>'New Formula with HB25-1320'!CW17</f>
        <v>53</v>
      </c>
      <c r="CX17" s="178">
        <f>'New Formula with HB25-1320'!CX17</f>
        <v>117</v>
      </c>
      <c r="CY17" s="178">
        <f>'New Formula with HB25-1320'!CY17</f>
        <v>13.2</v>
      </c>
      <c r="CZ17" s="178">
        <f>'New Formula with HB25-1320'!CZ17</f>
        <v>677</v>
      </c>
      <c r="DA17" s="178">
        <f>'New Formula with HB25-1320'!DA17</f>
        <v>36</v>
      </c>
      <c r="DB17" s="178">
        <f>'New Formula with HB25-1320'!DB17</f>
        <v>59</v>
      </c>
      <c r="DC17" s="178">
        <f>'New Formula with HB25-1320'!DC17</f>
        <v>28</v>
      </c>
      <c r="DD17" s="178">
        <f>'New Formula with HB25-1320'!DD17</f>
        <v>41</v>
      </c>
      <c r="DE17" s="178">
        <f>'New Formula with HB25-1320'!DE17</f>
        <v>34</v>
      </c>
      <c r="DF17" s="178">
        <f>'New Formula with HB25-1320'!DF17</f>
        <v>5994</v>
      </c>
      <c r="DG17" s="178">
        <f>'New Formula with HB25-1320'!DG17</f>
        <v>20</v>
      </c>
      <c r="DH17" s="178">
        <f>'New Formula with HB25-1320'!DH17</f>
        <v>548</v>
      </c>
      <c r="DI17" s="178">
        <f>'New Formula with HB25-1320'!DI17</f>
        <v>1006</v>
      </c>
      <c r="DJ17" s="178">
        <f>'New Formula with HB25-1320'!DJ17</f>
        <v>126</v>
      </c>
      <c r="DK17" s="178">
        <f>'New Formula with HB25-1320'!DK17</f>
        <v>132</v>
      </c>
      <c r="DL17" s="178">
        <f>'New Formula with HB25-1320'!DL17</f>
        <v>1818</v>
      </c>
      <c r="DM17" s="178">
        <f>'New Formula with HB25-1320'!DM17</f>
        <v>81</v>
      </c>
      <c r="DN17" s="178">
        <f>'New Formula with HB25-1320'!DN17</f>
        <v>418</v>
      </c>
      <c r="DO17" s="178">
        <f>'New Formula with HB25-1320'!DO17</f>
        <v>925</v>
      </c>
      <c r="DP17" s="178">
        <f>'New Formula with HB25-1320'!DP17</f>
        <v>47</v>
      </c>
      <c r="DQ17" s="178">
        <f>'New Formula with HB25-1320'!DQ17</f>
        <v>162</v>
      </c>
      <c r="DR17" s="178">
        <f>'New Formula with HB25-1320'!DR17</f>
        <v>640</v>
      </c>
      <c r="DS17" s="178">
        <f>'New Formula with HB25-1320'!DS17</f>
        <v>342</v>
      </c>
      <c r="DT17" s="178">
        <f>'New Formula with HB25-1320'!DT17</f>
        <v>72</v>
      </c>
      <c r="DU17" s="178">
        <f>'New Formula with HB25-1320'!DU17</f>
        <v>128</v>
      </c>
      <c r="DV17" s="178">
        <f>'New Formula with HB25-1320'!DV17</f>
        <v>56</v>
      </c>
      <c r="DW17" s="178">
        <f>'New Formula with HB25-1320'!DW17</f>
        <v>91</v>
      </c>
      <c r="DX17" s="178">
        <f>'New Formula with HB25-1320'!DX17</f>
        <v>24</v>
      </c>
      <c r="DY17" s="178">
        <f>'New Formula with HB25-1320'!DY17</f>
        <v>27</v>
      </c>
      <c r="DZ17" s="178">
        <f>'New Formula with HB25-1320'!DZ17</f>
        <v>74</v>
      </c>
      <c r="EA17" s="178">
        <f>'New Formula with HB25-1320'!EA17</f>
        <v>130</v>
      </c>
      <c r="EB17" s="178">
        <f>'New Formula with HB25-1320'!EB17</f>
        <v>172</v>
      </c>
      <c r="EC17" s="178">
        <f>'New Formula with HB25-1320'!EC17</f>
        <v>68</v>
      </c>
      <c r="ED17" s="178">
        <f>'New Formula with HB25-1320'!ED17</f>
        <v>24</v>
      </c>
      <c r="EE17" s="178">
        <f>'New Formula with HB25-1320'!EE17</f>
        <v>69</v>
      </c>
      <c r="EF17" s="178">
        <f>'New Formula with HB25-1320'!EF17</f>
        <v>603</v>
      </c>
      <c r="EG17" s="178">
        <f>'New Formula with HB25-1320'!EG17</f>
        <v>100</v>
      </c>
      <c r="EH17" s="178">
        <f>'New Formula with HB25-1320'!EH17</f>
        <v>68</v>
      </c>
      <c r="EI17" s="178">
        <f>'New Formula with HB25-1320'!EI17</f>
        <v>6981</v>
      </c>
      <c r="EJ17" s="178">
        <f>'New Formula with HB25-1320'!EJ17</f>
        <v>2957</v>
      </c>
      <c r="EK17" s="178">
        <f>'New Formula with HB25-1320'!EK17</f>
        <v>147</v>
      </c>
      <c r="EL17" s="178">
        <f>'New Formula with HB25-1320'!EL17</f>
        <v>123</v>
      </c>
      <c r="EM17" s="178">
        <f>'New Formula with HB25-1320'!EM17</f>
        <v>111</v>
      </c>
      <c r="EN17" s="178">
        <f>'New Formula with HB25-1320'!EN17</f>
        <v>401</v>
      </c>
      <c r="EO17" s="178">
        <f>'New Formula with HB25-1320'!EO17</f>
        <v>68</v>
      </c>
      <c r="EP17" s="178">
        <f>'New Formula with HB25-1320'!EP17</f>
        <v>53</v>
      </c>
      <c r="EQ17" s="178">
        <f>'New Formula with HB25-1320'!EQ17</f>
        <v>54</v>
      </c>
      <c r="ER17" s="178">
        <f>'New Formula with HB25-1320'!ER17</f>
        <v>52</v>
      </c>
      <c r="ES17" s="178">
        <f>'New Formula with HB25-1320'!ES17</f>
        <v>45</v>
      </c>
      <c r="ET17" s="178">
        <f>'New Formula with HB25-1320'!ET17</f>
        <v>105</v>
      </c>
      <c r="EU17" s="178">
        <f>'New Formula with HB25-1320'!EU17</f>
        <v>308</v>
      </c>
      <c r="EV17" s="178">
        <f>'New Formula with HB25-1320'!EV17</f>
        <v>32</v>
      </c>
      <c r="EW17" s="178">
        <f>'New Formula with HB25-1320'!EW17</f>
        <v>111</v>
      </c>
      <c r="EX17" s="178">
        <f>'New Formula with HB25-1320'!EX17</f>
        <v>40</v>
      </c>
      <c r="EY17" s="178">
        <f>'New Formula with HB25-1320'!EY17</f>
        <v>163</v>
      </c>
      <c r="EZ17" s="178">
        <f>'New Formula with HB25-1320'!EZ17</f>
        <v>39</v>
      </c>
      <c r="FA17" s="178">
        <f>'New Formula with HB25-1320'!FA17</f>
        <v>619</v>
      </c>
      <c r="FB17" s="178">
        <f>'New Formula with HB25-1320'!FB17</f>
        <v>87</v>
      </c>
      <c r="FC17" s="178">
        <f>'New Formula with HB25-1320'!FC17</f>
        <v>275</v>
      </c>
      <c r="FD17" s="178">
        <f>'New Formula with HB25-1320'!FD17</f>
        <v>127</v>
      </c>
      <c r="FE17" s="178">
        <f>'New Formula with HB25-1320'!FE17</f>
        <v>25</v>
      </c>
      <c r="FF17" s="178">
        <f>'New Formula with HB25-1320'!FF17</f>
        <v>63</v>
      </c>
      <c r="FG17" s="178">
        <f>'New Formula with HB25-1320'!FG17</f>
        <v>16</v>
      </c>
      <c r="FH17" s="178">
        <f>'New Formula with HB25-1320'!FH17</f>
        <v>18</v>
      </c>
      <c r="FI17" s="178">
        <f>'New Formula with HB25-1320'!FI17</f>
        <v>453</v>
      </c>
      <c r="FJ17" s="178">
        <f>'New Formula with HB25-1320'!FJ17</f>
        <v>369</v>
      </c>
      <c r="FK17" s="178">
        <f>'New Formula with HB25-1320'!FK17</f>
        <v>506</v>
      </c>
      <c r="FL17" s="178">
        <f>'New Formula with HB25-1320'!FL17</f>
        <v>657</v>
      </c>
      <c r="FM17" s="178">
        <f>'New Formula with HB25-1320'!FM17</f>
        <v>275</v>
      </c>
      <c r="FN17" s="178">
        <f>'New Formula with HB25-1320'!FN17</f>
        <v>8885</v>
      </c>
      <c r="FO17" s="178">
        <f>'New Formula with HB25-1320'!FO17</f>
        <v>307</v>
      </c>
      <c r="FP17" s="178">
        <f>'New Formula with HB25-1320'!FP17</f>
        <v>752</v>
      </c>
      <c r="FQ17" s="178">
        <f>'New Formula with HB25-1320'!FQ17</f>
        <v>184</v>
      </c>
      <c r="FR17" s="178">
        <f>'New Formula with HB25-1320'!FR17</f>
        <v>31</v>
      </c>
      <c r="FS17" s="178">
        <f>'New Formula with HB25-1320'!FS17</f>
        <v>18</v>
      </c>
      <c r="FT17" s="178">
        <f>'New Formula with HB25-1320'!FT17</f>
        <v>16</v>
      </c>
      <c r="FU17" s="178">
        <f>'New Formula with HB25-1320'!FU17</f>
        <v>332</v>
      </c>
      <c r="FV17" s="178">
        <f>'New Formula with HB25-1320'!FV17</f>
        <v>237</v>
      </c>
      <c r="FW17" s="178">
        <f>'New Formula with HB25-1320'!FW17</f>
        <v>50</v>
      </c>
      <c r="FX17" s="178">
        <f>'New Formula with HB25-1320'!FX17</f>
        <v>16</v>
      </c>
      <c r="FY17" s="21"/>
      <c r="FZ17" s="12">
        <f>SUM(C17:FX17)</f>
        <v>196775.2</v>
      </c>
      <c r="GA17" s="12"/>
      <c r="GB17" s="12"/>
      <c r="GC17" s="12"/>
      <c r="GD17" s="12"/>
      <c r="GE17" s="2"/>
      <c r="GF17" s="12"/>
      <c r="GG17" s="12"/>
      <c r="GH17" s="12"/>
      <c r="GI17" s="12"/>
      <c r="GJ17" s="12"/>
      <c r="GK17" s="12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</row>
    <row r="18" spans="1:254" x14ac:dyDescent="0.35">
      <c r="A18" s="22" t="s">
        <v>432</v>
      </c>
      <c r="B18" s="12" t="s">
        <v>650</v>
      </c>
      <c r="C18" s="179">
        <f>'New Formula with HB25-1320'!C18</f>
        <v>4792.3</v>
      </c>
      <c r="D18" s="178">
        <f>'New Formula with HB25-1320'!D18</f>
        <v>19193</v>
      </c>
      <c r="E18" s="178">
        <f>'New Formula with HB25-1320'!E18</f>
        <v>4709.3</v>
      </c>
      <c r="F18" s="178">
        <f>'New Formula with HB25-1320'!F18</f>
        <v>12549.4</v>
      </c>
      <c r="G18" s="178">
        <f>'New Formula with HB25-1320'!G18</f>
        <v>812.2</v>
      </c>
      <c r="H18" s="178">
        <f>'New Formula with HB25-1320'!H18</f>
        <v>438.2</v>
      </c>
      <c r="I18" s="178">
        <f>'New Formula with HB25-1320'!I18</f>
        <v>6388</v>
      </c>
      <c r="J18" s="178">
        <f>'New Formula with HB25-1320'!J18</f>
        <v>1579.5</v>
      </c>
      <c r="K18" s="178">
        <f>'New Formula with HB25-1320'!K18</f>
        <v>152.1</v>
      </c>
      <c r="L18" s="178">
        <f>'New Formula with HB25-1320'!L18</f>
        <v>1348.7</v>
      </c>
      <c r="M18" s="178">
        <f>'New Formula with HB25-1320'!M18</f>
        <v>729.9</v>
      </c>
      <c r="N18" s="178">
        <f>'New Formula with HB25-1320'!N18</f>
        <v>18867.900000000001</v>
      </c>
      <c r="O18" s="178">
        <f>'New Formula with HB25-1320'!O18</f>
        <v>3029.6</v>
      </c>
      <c r="P18" s="178">
        <f>'New Formula with HB25-1320'!P18</f>
        <v>163.6</v>
      </c>
      <c r="Q18" s="178">
        <f>'New Formula with HB25-1320'!Q18</f>
        <v>31548.1</v>
      </c>
      <c r="R18" s="178">
        <f>'New Formula with HB25-1320'!R18</f>
        <v>3944.3</v>
      </c>
      <c r="S18" s="178">
        <f>'New Formula with HB25-1320'!S18</f>
        <v>938.6</v>
      </c>
      <c r="T18" s="178">
        <f>'New Formula with HB25-1320'!T18</f>
        <v>118.5</v>
      </c>
      <c r="U18" s="178">
        <f>'New Formula with HB25-1320'!U18</f>
        <v>36.5</v>
      </c>
      <c r="V18" s="178">
        <f>'New Formula with HB25-1320'!V18</f>
        <v>188.9</v>
      </c>
      <c r="W18" s="179">
        <f>'New Formula with HB25-1320'!W18</f>
        <v>37.200000000000003</v>
      </c>
      <c r="X18" s="178">
        <f>'New Formula with HB25-1320'!X18</f>
        <v>22.6</v>
      </c>
      <c r="Y18" s="178">
        <f>'New Formula with HB25-1320'!Y18</f>
        <v>735.2</v>
      </c>
      <c r="Z18" s="178">
        <f>'New Formula with HB25-1320'!Z18</f>
        <v>90.1</v>
      </c>
      <c r="AA18" s="178">
        <f>'New Formula with HB25-1320'!AA18</f>
        <v>11330.4</v>
      </c>
      <c r="AB18" s="178">
        <f>'New Formula with HB25-1320'!AB18</f>
        <v>7389</v>
      </c>
      <c r="AC18" s="178">
        <f>'New Formula with HB25-1320'!AC18</f>
        <v>311.89999999999998</v>
      </c>
      <c r="AD18" s="178">
        <f>'New Formula with HB25-1320'!AD18</f>
        <v>559.29999999999995</v>
      </c>
      <c r="AE18" s="178">
        <f>'New Formula with HB25-1320'!AE18</f>
        <v>67.7</v>
      </c>
      <c r="AF18" s="178">
        <f>'New Formula with HB25-1320'!AF18</f>
        <v>89.6</v>
      </c>
      <c r="AG18" s="178">
        <f>'New Formula with HB25-1320'!AG18</f>
        <v>188.1</v>
      </c>
      <c r="AH18" s="178">
        <f>'New Formula with HB25-1320'!AH18</f>
        <v>624.1</v>
      </c>
      <c r="AI18" s="178">
        <f>'New Formula with HB25-1320'!AI18</f>
        <v>234.2</v>
      </c>
      <c r="AJ18" s="178">
        <f>'New Formula with HB25-1320'!AJ18</f>
        <v>153.69999999999999</v>
      </c>
      <c r="AK18" s="178">
        <f>'New Formula with HB25-1320'!AK18</f>
        <v>148.5</v>
      </c>
      <c r="AL18" s="178">
        <f>'New Formula with HB25-1320'!AL18</f>
        <v>237.9</v>
      </c>
      <c r="AM18" s="178">
        <f>'New Formula with HB25-1320'!AM18</f>
        <v>201</v>
      </c>
      <c r="AN18" s="178">
        <f>'New Formula with HB25-1320'!AN18</f>
        <v>139.6</v>
      </c>
      <c r="AO18" s="178">
        <f>'New Formula with HB25-1320'!AO18</f>
        <v>2493.1</v>
      </c>
      <c r="AP18" s="178">
        <f>'New Formula with HB25-1320'!AP18</f>
        <v>52878.5</v>
      </c>
      <c r="AQ18" s="178">
        <f>'New Formula with HB25-1320'!AQ18</f>
        <v>151.5</v>
      </c>
      <c r="AR18" s="178">
        <f>'New Formula with HB25-1320'!AR18</f>
        <v>10739.2</v>
      </c>
      <c r="AS18" s="178">
        <f>'New Formula with HB25-1320'!AS18</f>
        <v>2678</v>
      </c>
      <c r="AT18" s="178">
        <f>'New Formula with HB25-1320'!AT18</f>
        <v>605.20000000000005</v>
      </c>
      <c r="AU18" s="178">
        <f>'New Formula with HB25-1320'!AU18</f>
        <v>108.3</v>
      </c>
      <c r="AV18" s="178">
        <f>'New Formula with HB25-1320'!AV18</f>
        <v>187.1</v>
      </c>
      <c r="AW18" s="178">
        <f>'New Formula with HB25-1320'!AW18</f>
        <v>88.3</v>
      </c>
      <c r="AX18" s="178">
        <f>'New Formula with HB25-1320'!AX18</f>
        <v>44.4</v>
      </c>
      <c r="AY18" s="178">
        <f>'New Formula with HB25-1320'!AY18</f>
        <v>210.6</v>
      </c>
      <c r="AZ18" s="178">
        <f>'New Formula with HB25-1320'!AZ18</f>
        <v>8114.5</v>
      </c>
      <c r="BA18" s="178">
        <f>'New Formula with HB25-1320'!BA18</f>
        <v>4395.8</v>
      </c>
      <c r="BB18" s="178">
        <f>'New Formula with HB25-1320'!BB18</f>
        <v>3664.6</v>
      </c>
      <c r="BC18" s="178">
        <f>'New Formula with HB25-1320'!BC18</f>
        <v>14233.5</v>
      </c>
      <c r="BD18" s="178">
        <f>'New Formula with HB25-1320'!BD18</f>
        <v>795.2</v>
      </c>
      <c r="BE18" s="178">
        <f>'New Formula with HB25-1320'!BE18</f>
        <v>415.3</v>
      </c>
      <c r="BF18" s="178">
        <f>'New Formula with HB25-1320'!BF18</f>
        <v>5915.8</v>
      </c>
      <c r="BG18" s="178">
        <f>'New Formula with HB25-1320'!BG18</f>
        <v>551.29999999999995</v>
      </c>
      <c r="BH18" s="178">
        <f>'New Formula with HB25-1320'!BH18</f>
        <v>170.4</v>
      </c>
      <c r="BI18" s="178">
        <f>'New Formula with HB25-1320'!BI18</f>
        <v>190.9</v>
      </c>
      <c r="BJ18" s="178">
        <f>'New Formula with HB25-1320'!BJ18</f>
        <v>1101</v>
      </c>
      <c r="BK18" s="178">
        <f>'New Formula with HB25-1320'!BK18</f>
        <v>14155.7</v>
      </c>
      <c r="BL18" s="178">
        <f>'New Formula with HB25-1320'!BL18</f>
        <v>55.7</v>
      </c>
      <c r="BM18" s="178">
        <f>'New Formula with HB25-1320'!BM18</f>
        <v>229</v>
      </c>
      <c r="BN18" s="178">
        <f>'New Formula with HB25-1320'!BN18</f>
        <v>1807.7</v>
      </c>
      <c r="BO18" s="178">
        <f>'New Formula with HB25-1320'!BO18</f>
        <v>683.1</v>
      </c>
      <c r="BP18" s="178">
        <f>'New Formula with HB25-1320'!BP18</f>
        <v>87.6</v>
      </c>
      <c r="BQ18" s="178">
        <f>'New Formula with HB25-1320'!BQ18</f>
        <v>2928.7</v>
      </c>
      <c r="BR18" s="178">
        <f>'New Formula with HB25-1320'!BR18</f>
        <v>2231.5</v>
      </c>
      <c r="BS18" s="178">
        <f>'New Formula with HB25-1320'!BS18</f>
        <v>772.3</v>
      </c>
      <c r="BT18" s="178">
        <f>'New Formula with HB25-1320'!BT18</f>
        <v>162.69999999999999</v>
      </c>
      <c r="BU18" s="178">
        <f>'New Formula with HB25-1320'!BU18</f>
        <v>166.7</v>
      </c>
      <c r="BV18" s="178">
        <f>'New Formula with HB25-1320'!BV18</f>
        <v>413.7</v>
      </c>
      <c r="BW18" s="178">
        <f>'New Formula with HB25-1320'!BW18</f>
        <v>715</v>
      </c>
      <c r="BX18" s="178">
        <f>'New Formula with HB25-1320'!BX18</f>
        <v>22.5</v>
      </c>
      <c r="BY18" s="178">
        <f>'New Formula with HB25-1320'!BY18</f>
        <v>343.9</v>
      </c>
      <c r="BZ18" s="178">
        <f>'New Formula with HB25-1320'!BZ18</f>
        <v>163.6</v>
      </c>
      <c r="CA18" s="178">
        <f>'New Formula with HB25-1320'!CA18</f>
        <v>45.4</v>
      </c>
      <c r="CB18" s="178">
        <f>'New Formula with HB25-1320'!CB18</f>
        <v>22526.7</v>
      </c>
      <c r="CC18" s="178">
        <f>'New Formula with HB25-1320'!CC18</f>
        <v>121.6</v>
      </c>
      <c r="CD18" s="178">
        <f>'New Formula with HB25-1320'!CD18</f>
        <v>12.2</v>
      </c>
      <c r="CE18" s="178">
        <f>'New Formula with HB25-1320'!CE18</f>
        <v>73.8</v>
      </c>
      <c r="CF18" s="178">
        <f>'New Formula with HB25-1320'!CF18</f>
        <v>50</v>
      </c>
      <c r="CG18" s="178">
        <f>'New Formula with HB25-1320'!CG18</f>
        <v>86.8</v>
      </c>
      <c r="CH18" s="178">
        <f>'New Formula with HB25-1320'!CH18</f>
        <v>68</v>
      </c>
      <c r="CI18" s="178">
        <f>'New Formula with HB25-1320'!CI18</f>
        <v>430.8</v>
      </c>
      <c r="CJ18" s="178">
        <f>'New Formula with HB25-1320'!CJ18</f>
        <v>511.5</v>
      </c>
      <c r="CK18" s="178">
        <f>'New Formula with HB25-1320'!CK18</f>
        <v>1796.8</v>
      </c>
      <c r="CL18" s="178">
        <f>'New Formula with HB25-1320'!CL18</f>
        <v>493.5</v>
      </c>
      <c r="CM18" s="178">
        <f>'New Formula with HB25-1320'!CM18</f>
        <v>352.2</v>
      </c>
      <c r="CN18" s="178">
        <f>'New Formula with HB25-1320'!CN18</f>
        <v>9777.4</v>
      </c>
      <c r="CO18" s="178">
        <f>'New Formula with HB25-1320'!CO18</f>
        <v>4698.3999999999996</v>
      </c>
      <c r="CP18" s="178">
        <f>'New Formula with HB25-1320'!CP18</f>
        <v>426.6</v>
      </c>
      <c r="CQ18" s="178">
        <f>'New Formula with HB25-1320'!CQ18</f>
        <v>574.20000000000005</v>
      </c>
      <c r="CR18" s="178">
        <f>'New Formula with HB25-1320'!CR18</f>
        <v>73.3</v>
      </c>
      <c r="CS18" s="178">
        <f>'New Formula with HB25-1320'!CS18</f>
        <v>99.5</v>
      </c>
      <c r="CT18" s="178">
        <f>'New Formula with HB25-1320'!CT18</f>
        <v>90.6</v>
      </c>
      <c r="CU18" s="178">
        <f>'New Formula with HB25-1320'!CU18</f>
        <v>208.7</v>
      </c>
      <c r="CV18" s="178">
        <f>'New Formula with HB25-1320'!CV18</f>
        <v>9.1</v>
      </c>
      <c r="CW18" s="178">
        <f>'New Formula with HB25-1320'!CW18</f>
        <v>105.2</v>
      </c>
      <c r="CX18" s="178">
        <f>'New Formula with HB25-1320'!CX18</f>
        <v>231.2</v>
      </c>
      <c r="CY18" s="178">
        <f>'New Formula with HB25-1320'!CY18</f>
        <v>13.2</v>
      </c>
      <c r="CZ18" s="178">
        <f>'New Formula with HB25-1320'!CZ18</f>
        <v>1003.3</v>
      </c>
      <c r="DA18" s="178">
        <f>'New Formula with HB25-1320'!DA18</f>
        <v>50.5</v>
      </c>
      <c r="DB18" s="178">
        <f>'New Formula with HB25-1320'!DB18</f>
        <v>91</v>
      </c>
      <c r="DC18" s="178">
        <f>'New Formula with HB25-1320'!DC18</f>
        <v>50.6</v>
      </c>
      <c r="DD18" s="178">
        <f>'New Formula with HB25-1320'!DD18</f>
        <v>109.8</v>
      </c>
      <c r="DE18" s="178">
        <f>'New Formula with HB25-1320'!DE18</f>
        <v>129.5</v>
      </c>
      <c r="DF18" s="178">
        <f>'New Formula with HB25-1320'!DF18</f>
        <v>11723.2</v>
      </c>
      <c r="DG18" s="178">
        <f>'New Formula with HB25-1320'!DG18</f>
        <v>37.6</v>
      </c>
      <c r="DH18" s="178">
        <f>'New Formula with HB25-1320'!DH18</f>
        <v>977.3</v>
      </c>
      <c r="DI18" s="178">
        <f>'New Formula with HB25-1320'!DI18</f>
        <v>1568.7</v>
      </c>
      <c r="DJ18" s="178">
        <f>'New Formula with HB25-1320'!DJ18</f>
        <v>338.6</v>
      </c>
      <c r="DK18" s="178">
        <f>'New Formula with HB25-1320'!DK18</f>
        <v>196.6</v>
      </c>
      <c r="DL18" s="178">
        <f>'New Formula with HB25-1320'!DL18</f>
        <v>3187.1</v>
      </c>
      <c r="DM18" s="178">
        <f>'New Formula with HB25-1320'!DM18</f>
        <v>137.1</v>
      </c>
      <c r="DN18" s="178">
        <f>'New Formula with HB25-1320'!DN18</f>
        <v>851</v>
      </c>
      <c r="DO18" s="178">
        <f>'New Formula with HB25-1320'!DO18</f>
        <v>2012.2</v>
      </c>
      <c r="DP18" s="178">
        <f>'New Formula with HB25-1320'!DP18</f>
        <v>66.3</v>
      </c>
      <c r="DQ18" s="178">
        <f>'New Formula with HB25-1320'!DQ18</f>
        <v>373.1</v>
      </c>
      <c r="DR18" s="178">
        <f>'New Formula with HB25-1320'!DR18</f>
        <v>982.1</v>
      </c>
      <c r="DS18" s="178">
        <f>'New Formula with HB25-1320'!DS18</f>
        <v>453.9</v>
      </c>
      <c r="DT18" s="178">
        <f>'New Formula with HB25-1320'!DT18</f>
        <v>152.19999999999999</v>
      </c>
      <c r="DU18" s="178">
        <f>'New Formula with HB25-1320'!DU18</f>
        <v>207.3</v>
      </c>
      <c r="DV18" s="178">
        <f>'New Formula with HB25-1320'!DV18</f>
        <v>92.1</v>
      </c>
      <c r="DW18" s="178">
        <f>'New Formula with HB25-1320'!DW18</f>
        <v>151.30000000000001</v>
      </c>
      <c r="DX18" s="178">
        <f>'New Formula with HB25-1320'!DX18</f>
        <v>56.7</v>
      </c>
      <c r="DY18" s="178">
        <f>'New Formula with HB25-1320'!DY18</f>
        <v>71.2</v>
      </c>
      <c r="DZ18" s="178">
        <f>'New Formula with HB25-1320'!DZ18</f>
        <v>240.2</v>
      </c>
      <c r="EA18" s="178">
        <f>'New Formula with HB25-1320'!EA18</f>
        <v>222.4</v>
      </c>
      <c r="EB18" s="178">
        <f>'New Formula with HB25-1320'!EB18</f>
        <v>314.8</v>
      </c>
      <c r="EC18" s="178">
        <f>'New Formula with HB25-1320'!EC18</f>
        <v>96.6</v>
      </c>
      <c r="ED18" s="178">
        <f>'New Formula with HB25-1320'!ED18</f>
        <v>103</v>
      </c>
      <c r="EE18" s="178">
        <f>'New Formula with HB25-1320'!EE18</f>
        <v>132.30000000000001</v>
      </c>
      <c r="EF18" s="178">
        <f>'New Formula with HB25-1320'!EF18</f>
        <v>963.2</v>
      </c>
      <c r="EG18" s="178">
        <f>'New Formula with HB25-1320'!EG18</f>
        <v>161.30000000000001</v>
      </c>
      <c r="EH18" s="178">
        <f>'New Formula with HB25-1320'!EH18</f>
        <v>130.69999999999999</v>
      </c>
      <c r="EI18" s="178">
        <f>'New Formula with HB25-1320'!EI18</f>
        <v>10751.4</v>
      </c>
      <c r="EJ18" s="178">
        <f>'New Formula with HB25-1320'!EJ18</f>
        <v>5234</v>
      </c>
      <c r="EK18" s="178">
        <f>'New Formula with HB25-1320'!EK18</f>
        <v>254.2</v>
      </c>
      <c r="EL18" s="178">
        <f>'New Formula with HB25-1320'!EL18</f>
        <v>215.9</v>
      </c>
      <c r="EM18" s="178">
        <f>'New Formula with HB25-1320'!EM18</f>
        <v>208.5</v>
      </c>
      <c r="EN18" s="178">
        <f>'New Formula with HB25-1320'!EN18</f>
        <v>680</v>
      </c>
      <c r="EO18" s="178">
        <f>'New Formula with HB25-1320'!EO18</f>
        <v>138.19999999999999</v>
      </c>
      <c r="EP18" s="178">
        <f>'New Formula with HB25-1320'!EP18</f>
        <v>118</v>
      </c>
      <c r="EQ18" s="178">
        <f>'New Formula with HB25-1320'!EQ18</f>
        <v>480.4</v>
      </c>
      <c r="ER18" s="178">
        <f>'New Formula with HB25-1320'!ER18</f>
        <v>87.7</v>
      </c>
      <c r="ES18" s="178">
        <f>'New Formula with HB25-1320'!ES18</f>
        <v>124.4</v>
      </c>
      <c r="ET18" s="178">
        <f>'New Formula with HB25-1320'!ET18</f>
        <v>153.1</v>
      </c>
      <c r="EU18" s="178">
        <f>'New Formula with HB25-1320'!EU18</f>
        <v>532.79999999999995</v>
      </c>
      <c r="EV18" s="178">
        <f>'New Formula with HB25-1320'!EV18</f>
        <v>40.299999999999997</v>
      </c>
      <c r="EW18" s="178">
        <f>'New Formula with HB25-1320'!EW18</f>
        <v>229.6</v>
      </c>
      <c r="EX18" s="178">
        <f>'New Formula with HB25-1320'!EX18</f>
        <v>92.2</v>
      </c>
      <c r="EY18" s="178">
        <f>'New Formula with HB25-1320'!EY18</f>
        <v>427.7</v>
      </c>
      <c r="EZ18" s="178">
        <f>'New Formula with HB25-1320'!EZ18</f>
        <v>69.900000000000006</v>
      </c>
      <c r="FA18" s="178">
        <f>'New Formula with HB25-1320'!FA18</f>
        <v>1285.8</v>
      </c>
      <c r="FB18" s="178">
        <f>'New Formula with HB25-1320'!FB18</f>
        <v>214.1</v>
      </c>
      <c r="FC18" s="178">
        <f>'New Formula with HB25-1320'!FC18</f>
        <v>618.70000000000005</v>
      </c>
      <c r="FD18" s="178">
        <f>'New Formula with HB25-1320'!FD18</f>
        <v>228</v>
      </c>
      <c r="FE18" s="178">
        <f>'New Formula with HB25-1320'!FE18</f>
        <v>47.7</v>
      </c>
      <c r="FF18" s="178">
        <f>'New Formula with HB25-1320'!FF18</f>
        <v>102.8</v>
      </c>
      <c r="FG18" s="178">
        <f>'New Formula with HB25-1320'!FG18</f>
        <v>52.6</v>
      </c>
      <c r="FH18" s="178">
        <f>'New Formula with HB25-1320'!FH18</f>
        <v>32.1</v>
      </c>
      <c r="FI18" s="178">
        <f>'New Formula with HB25-1320'!FI18</f>
        <v>1032.5</v>
      </c>
      <c r="FJ18" s="178">
        <f>'New Formula with HB25-1320'!FJ18</f>
        <v>747.8</v>
      </c>
      <c r="FK18" s="178">
        <f>'New Formula with HB25-1320'!FK18</f>
        <v>1374.3</v>
      </c>
      <c r="FL18" s="178">
        <f>'New Formula with HB25-1320'!FL18</f>
        <v>2171.9</v>
      </c>
      <c r="FM18" s="178">
        <f>'New Formula with HB25-1320'!FM18</f>
        <v>1300.2</v>
      </c>
      <c r="FN18" s="178">
        <f>'New Formula with HB25-1320'!FN18</f>
        <v>15884.6</v>
      </c>
      <c r="FO18" s="178">
        <f>'New Formula with HB25-1320'!FO18</f>
        <v>578.4</v>
      </c>
      <c r="FP18" s="178">
        <f>'New Formula with HB25-1320'!FP18</f>
        <v>1343.2</v>
      </c>
      <c r="FQ18" s="178">
        <f>'New Formula with HB25-1320'!FQ18</f>
        <v>354</v>
      </c>
      <c r="FR18" s="178">
        <f>'New Formula with HB25-1320'!FR18</f>
        <v>44.2</v>
      </c>
      <c r="FS18" s="178">
        <f>'New Formula with HB25-1320'!FS18</f>
        <v>45</v>
      </c>
      <c r="FT18" s="178">
        <f>'New Formula with HB25-1320'!FT18</f>
        <v>32.1</v>
      </c>
      <c r="FU18" s="178">
        <f>'New Formula with HB25-1320'!FU18</f>
        <v>485.3</v>
      </c>
      <c r="FV18" s="178">
        <f>'New Formula with HB25-1320'!FV18</f>
        <v>434.2</v>
      </c>
      <c r="FW18" s="178">
        <f>'New Formula with HB25-1320'!FW18</f>
        <v>81.7</v>
      </c>
      <c r="FX18" s="178">
        <f>'New Formula with HB25-1320'!FX18</f>
        <v>29.3</v>
      </c>
      <c r="FY18" s="12"/>
      <c r="FZ18" s="12">
        <f>SUM(C18:FX18)</f>
        <v>387430.89999999997</v>
      </c>
      <c r="GA18" s="12"/>
      <c r="GB18" s="12"/>
      <c r="GC18" s="12"/>
      <c r="GD18" s="12"/>
      <c r="GE18" s="2"/>
      <c r="GF18" s="12"/>
      <c r="GG18" s="12"/>
      <c r="GH18" s="12"/>
      <c r="GI18" s="12"/>
      <c r="GJ18" s="12"/>
      <c r="GK18" s="12"/>
      <c r="GL18" s="24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</row>
    <row r="19" spans="1:254" x14ac:dyDescent="0.35">
      <c r="A19" s="22" t="s">
        <v>433</v>
      </c>
      <c r="B19" s="2" t="s">
        <v>651</v>
      </c>
      <c r="C19" s="25">
        <f t="shared" ref="C19:AH19" si="8">ROUND($FZ$137/$FZ$21,4)</f>
        <v>0.46529999999999999</v>
      </c>
      <c r="D19" s="26">
        <f t="shared" si="8"/>
        <v>0.46529999999999999</v>
      </c>
      <c r="E19" s="26">
        <f t="shared" si="8"/>
        <v>0.46529999999999999</v>
      </c>
      <c r="F19" s="26">
        <f t="shared" si="8"/>
        <v>0.46529999999999999</v>
      </c>
      <c r="G19" s="26">
        <f t="shared" si="8"/>
        <v>0.46529999999999999</v>
      </c>
      <c r="H19" s="26">
        <f t="shared" si="8"/>
        <v>0.46529999999999999</v>
      </c>
      <c r="I19" s="26">
        <f t="shared" si="8"/>
        <v>0.46529999999999999</v>
      </c>
      <c r="J19" s="26">
        <f t="shared" si="8"/>
        <v>0.46529999999999999</v>
      </c>
      <c r="K19" s="26">
        <f t="shared" si="8"/>
        <v>0.46529999999999999</v>
      </c>
      <c r="L19" s="26">
        <f t="shared" si="8"/>
        <v>0.46529999999999999</v>
      </c>
      <c r="M19" s="26">
        <f t="shared" si="8"/>
        <v>0.46529999999999999</v>
      </c>
      <c r="N19" s="26">
        <f t="shared" si="8"/>
        <v>0.46529999999999999</v>
      </c>
      <c r="O19" s="26">
        <f t="shared" si="8"/>
        <v>0.46529999999999999</v>
      </c>
      <c r="P19" s="26">
        <f t="shared" si="8"/>
        <v>0.46529999999999999</v>
      </c>
      <c r="Q19" s="26">
        <f t="shared" si="8"/>
        <v>0.46529999999999999</v>
      </c>
      <c r="R19" s="26">
        <f t="shared" si="8"/>
        <v>0.46529999999999999</v>
      </c>
      <c r="S19" s="26">
        <f t="shared" si="8"/>
        <v>0.46529999999999999</v>
      </c>
      <c r="T19" s="26">
        <f t="shared" si="8"/>
        <v>0.46529999999999999</v>
      </c>
      <c r="U19" s="26">
        <f t="shared" si="8"/>
        <v>0.46529999999999999</v>
      </c>
      <c r="V19" s="26">
        <f t="shared" si="8"/>
        <v>0.46529999999999999</v>
      </c>
      <c r="W19" s="26">
        <f t="shared" si="8"/>
        <v>0.46529999999999999</v>
      </c>
      <c r="X19" s="26">
        <f t="shared" si="8"/>
        <v>0.46529999999999999</v>
      </c>
      <c r="Y19" s="26">
        <f t="shared" si="8"/>
        <v>0.46529999999999999</v>
      </c>
      <c r="Z19" s="26">
        <f t="shared" si="8"/>
        <v>0.46529999999999999</v>
      </c>
      <c r="AA19" s="26">
        <f t="shared" si="8"/>
        <v>0.46529999999999999</v>
      </c>
      <c r="AB19" s="26">
        <f t="shared" si="8"/>
        <v>0.46529999999999999</v>
      </c>
      <c r="AC19" s="26">
        <f t="shared" si="8"/>
        <v>0.46529999999999999</v>
      </c>
      <c r="AD19" s="26">
        <f t="shared" si="8"/>
        <v>0.46529999999999999</v>
      </c>
      <c r="AE19" s="26">
        <f t="shared" si="8"/>
        <v>0.46529999999999999</v>
      </c>
      <c r="AF19" s="26">
        <f t="shared" si="8"/>
        <v>0.46529999999999999</v>
      </c>
      <c r="AG19" s="26">
        <f t="shared" si="8"/>
        <v>0.46529999999999999</v>
      </c>
      <c r="AH19" s="26">
        <f t="shared" si="8"/>
        <v>0.46529999999999999</v>
      </c>
      <c r="AI19" s="26">
        <f t="shared" ref="AI19:BN19" si="9">ROUND($FZ$137/$FZ$21,4)</f>
        <v>0.46529999999999999</v>
      </c>
      <c r="AJ19" s="26">
        <f t="shared" si="9"/>
        <v>0.46529999999999999</v>
      </c>
      <c r="AK19" s="26">
        <f t="shared" si="9"/>
        <v>0.46529999999999999</v>
      </c>
      <c r="AL19" s="26">
        <f t="shared" si="9"/>
        <v>0.46529999999999999</v>
      </c>
      <c r="AM19" s="26">
        <f t="shared" si="9"/>
        <v>0.46529999999999999</v>
      </c>
      <c r="AN19" s="26">
        <f t="shared" si="9"/>
        <v>0.46529999999999999</v>
      </c>
      <c r="AO19" s="26">
        <f t="shared" si="9"/>
        <v>0.46529999999999999</v>
      </c>
      <c r="AP19" s="26">
        <f t="shared" si="9"/>
        <v>0.46529999999999999</v>
      </c>
      <c r="AQ19" s="26">
        <f t="shared" si="9"/>
        <v>0.46529999999999999</v>
      </c>
      <c r="AR19" s="26">
        <f t="shared" si="9"/>
        <v>0.46529999999999999</v>
      </c>
      <c r="AS19" s="26">
        <f t="shared" si="9"/>
        <v>0.46529999999999999</v>
      </c>
      <c r="AT19" s="26">
        <f t="shared" si="9"/>
        <v>0.46529999999999999</v>
      </c>
      <c r="AU19" s="26">
        <f t="shared" si="9"/>
        <v>0.46529999999999999</v>
      </c>
      <c r="AV19" s="26">
        <f t="shared" si="9"/>
        <v>0.46529999999999999</v>
      </c>
      <c r="AW19" s="26">
        <f t="shared" si="9"/>
        <v>0.46529999999999999</v>
      </c>
      <c r="AX19" s="26">
        <f t="shared" si="9"/>
        <v>0.46529999999999999</v>
      </c>
      <c r="AY19" s="26">
        <f t="shared" si="9"/>
        <v>0.46529999999999999</v>
      </c>
      <c r="AZ19" s="26">
        <f t="shared" si="9"/>
        <v>0.46529999999999999</v>
      </c>
      <c r="BA19" s="26">
        <f t="shared" si="9"/>
        <v>0.46529999999999999</v>
      </c>
      <c r="BB19" s="26">
        <f t="shared" si="9"/>
        <v>0.46529999999999999</v>
      </c>
      <c r="BC19" s="26">
        <f t="shared" si="9"/>
        <v>0.46529999999999999</v>
      </c>
      <c r="BD19" s="26">
        <f t="shared" si="9"/>
        <v>0.46529999999999999</v>
      </c>
      <c r="BE19" s="26">
        <f t="shared" si="9"/>
        <v>0.46529999999999999</v>
      </c>
      <c r="BF19" s="26">
        <f t="shared" si="9"/>
        <v>0.46529999999999999</v>
      </c>
      <c r="BG19" s="26">
        <f t="shared" si="9"/>
        <v>0.46529999999999999</v>
      </c>
      <c r="BH19" s="26">
        <f t="shared" si="9"/>
        <v>0.46529999999999999</v>
      </c>
      <c r="BI19" s="26">
        <f t="shared" si="9"/>
        <v>0.46529999999999999</v>
      </c>
      <c r="BJ19" s="26">
        <f t="shared" si="9"/>
        <v>0.46529999999999999</v>
      </c>
      <c r="BK19" s="26">
        <f t="shared" si="9"/>
        <v>0.46529999999999999</v>
      </c>
      <c r="BL19" s="26">
        <f t="shared" si="9"/>
        <v>0.46529999999999999</v>
      </c>
      <c r="BM19" s="26">
        <f t="shared" si="9"/>
        <v>0.46529999999999999</v>
      </c>
      <c r="BN19" s="26">
        <f t="shared" si="9"/>
        <v>0.46529999999999999</v>
      </c>
      <c r="BO19" s="26">
        <f t="shared" ref="BO19:CT19" si="10">ROUND($FZ$137/$FZ$21,4)</f>
        <v>0.46529999999999999</v>
      </c>
      <c r="BP19" s="26">
        <f t="shared" si="10"/>
        <v>0.46529999999999999</v>
      </c>
      <c r="BQ19" s="26">
        <f t="shared" si="10"/>
        <v>0.46529999999999999</v>
      </c>
      <c r="BR19" s="26">
        <f t="shared" si="10"/>
        <v>0.46529999999999999</v>
      </c>
      <c r="BS19" s="26">
        <f t="shared" si="10"/>
        <v>0.46529999999999999</v>
      </c>
      <c r="BT19" s="26">
        <f t="shared" si="10"/>
        <v>0.46529999999999999</v>
      </c>
      <c r="BU19" s="26">
        <f t="shared" si="10"/>
        <v>0.46529999999999999</v>
      </c>
      <c r="BV19" s="26">
        <f t="shared" si="10"/>
        <v>0.46529999999999999</v>
      </c>
      <c r="BW19" s="26">
        <f t="shared" si="10"/>
        <v>0.46529999999999999</v>
      </c>
      <c r="BX19" s="26">
        <f t="shared" si="10"/>
        <v>0.46529999999999999</v>
      </c>
      <c r="BY19" s="26">
        <f t="shared" si="10"/>
        <v>0.46529999999999999</v>
      </c>
      <c r="BZ19" s="26">
        <f t="shared" si="10"/>
        <v>0.46529999999999999</v>
      </c>
      <c r="CA19" s="26">
        <f t="shared" si="10"/>
        <v>0.46529999999999999</v>
      </c>
      <c r="CB19" s="26">
        <f t="shared" si="10"/>
        <v>0.46529999999999999</v>
      </c>
      <c r="CC19" s="26">
        <f t="shared" si="10"/>
        <v>0.46529999999999999</v>
      </c>
      <c r="CD19" s="26">
        <f t="shared" si="10"/>
        <v>0.46529999999999999</v>
      </c>
      <c r="CE19" s="26">
        <f t="shared" si="10"/>
        <v>0.46529999999999999</v>
      </c>
      <c r="CF19" s="26">
        <f t="shared" si="10"/>
        <v>0.46529999999999999</v>
      </c>
      <c r="CG19" s="26">
        <f t="shared" si="10"/>
        <v>0.46529999999999999</v>
      </c>
      <c r="CH19" s="26">
        <f t="shared" si="10"/>
        <v>0.46529999999999999</v>
      </c>
      <c r="CI19" s="26">
        <f t="shared" si="10"/>
        <v>0.46529999999999999</v>
      </c>
      <c r="CJ19" s="26">
        <f t="shared" si="10"/>
        <v>0.46529999999999999</v>
      </c>
      <c r="CK19" s="26">
        <f t="shared" si="10"/>
        <v>0.46529999999999999</v>
      </c>
      <c r="CL19" s="26">
        <f t="shared" si="10"/>
        <v>0.46529999999999999</v>
      </c>
      <c r="CM19" s="26">
        <f t="shared" si="10"/>
        <v>0.46529999999999999</v>
      </c>
      <c r="CN19" s="26">
        <f t="shared" si="10"/>
        <v>0.46529999999999999</v>
      </c>
      <c r="CO19" s="26">
        <f t="shared" si="10"/>
        <v>0.46529999999999999</v>
      </c>
      <c r="CP19" s="26">
        <f t="shared" si="10"/>
        <v>0.46529999999999999</v>
      </c>
      <c r="CQ19" s="26">
        <f t="shared" si="10"/>
        <v>0.46529999999999999</v>
      </c>
      <c r="CR19" s="26">
        <f t="shared" si="10"/>
        <v>0.46529999999999999</v>
      </c>
      <c r="CS19" s="26">
        <f t="shared" si="10"/>
        <v>0.46529999999999999</v>
      </c>
      <c r="CT19" s="26">
        <f t="shared" si="10"/>
        <v>0.46529999999999999</v>
      </c>
      <c r="CU19" s="26">
        <f t="shared" ref="CU19:DZ19" si="11">ROUND($FZ$137/$FZ$21,4)</f>
        <v>0.46529999999999999</v>
      </c>
      <c r="CV19" s="26">
        <f t="shared" si="11"/>
        <v>0.46529999999999999</v>
      </c>
      <c r="CW19" s="26">
        <f t="shared" si="11"/>
        <v>0.46529999999999999</v>
      </c>
      <c r="CX19" s="26">
        <f t="shared" si="11"/>
        <v>0.46529999999999999</v>
      </c>
      <c r="CY19" s="26">
        <f t="shared" si="11"/>
        <v>0.46529999999999999</v>
      </c>
      <c r="CZ19" s="26">
        <f t="shared" si="11"/>
        <v>0.46529999999999999</v>
      </c>
      <c r="DA19" s="26">
        <f t="shared" si="11"/>
        <v>0.46529999999999999</v>
      </c>
      <c r="DB19" s="26">
        <f t="shared" si="11"/>
        <v>0.46529999999999999</v>
      </c>
      <c r="DC19" s="26">
        <f t="shared" si="11"/>
        <v>0.46529999999999999</v>
      </c>
      <c r="DD19" s="26">
        <f t="shared" si="11"/>
        <v>0.46529999999999999</v>
      </c>
      <c r="DE19" s="26">
        <f t="shared" si="11"/>
        <v>0.46529999999999999</v>
      </c>
      <c r="DF19" s="26">
        <f t="shared" si="11"/>
        <v>0.46529999999999999</v>
      </c>
      <c r="DG19" s="26">
        <f t="shared" si="11"/>
        <v>0.46529999999999999</v>
      </c>
      <c r="DH19" s="26">
        <f t="shared" si="11"/>
        <v>0.46529999999999999</v>
      </c>
      <c r="DI19" s="26">
        <f t="shared" si="11"/>
        <v>0.46529999999999999</v>
      </c>
      <c r="DJ19" s="26">
        <f t="shared" si="11"/>
        <v>0.46529999999999999</v>
      </c>
      <c r="DK19" s="26">
        <f t="shared" si="11"/>
        <v>0.46529999999999999</v>
      </c>
      <c r="DL19" s="26">
        <f t="shared" si="11"/>
        <v>0.46529999999999999</v>
      </c>
      <c r="DM19" s="26">
        <f t="shared" si="11"/>
        <v>0.46529999999999999</v>
      </c>
      <c r="DN19" s="26">
        <f t="shared" si="11"/>
        <v>0.46529999999999999</v>
      </c>
      <c r="DO19" s="26">
        <f t="shared" si="11"/>
        <v>0.46529999999999999</v>
      </c>
      <c r="DP19" s="26">
        <f t="shared" si="11"/>
        <v>0.46529999999999999</v>
      </c>
      <c r="DQ19" s="26">
        <f t="shared" si="11"/>
        <v>0.46529999999999999</v>
      </c>
      <c r="DR19" s="26">
        <f t="shared" si="11"/>
        <v>0.46529999999999999</v>
      </c>
      <c r="DS19" s="26">
        <f t="shared" si="11"/>
        <v>0.46529999999999999</v>
      </c>
      <c r="DT19" s="26">
        <f t="shared" si="11"/>
        <v>0.46529999999999999</v>
      </c>
      <c r="DU19" s="26">
        <f t="shared" si="11"/>
        <v>0.46529999999999999</v>
      </c>
      <c r="DV19" s="26">
        <f t="shared" si="11"/>
        <v>0.46529999999999999</v>
      </c>
      <c r="DW19" s="26">
        <f t="shared" si="11"/>
        <v>0.46529999999999999</v>
      </c>
      <c r="DX19" s="26">
        <f t="shared" si="11"/>
        <v>0.46529999999999999</v>
      </c>
      <c r="DY19" s="26">
        <f t="shared" si="11"/>
        <v>0.46529999999999999</v>
      </c>
      <c r="DZ19" s="26">
        <f t="shared" si="11"/>
        <v>0.46529999999999999</v>
      </c>
      <c r="EA19" s="26">
        <f t="shared" ref="EA19:FF19" si="12">ROUND($FZ$137/$FZ$21,4)</f>
        <v>0.46529999999999999</v>
      </c>
      <c r="EB19" s="26">
        <f t="shared" si="12"/>
        <v>0.46529999999999999</v>
      </c>
      <c r="EC19" s="26">
        <f t="shared" si="12"/>
        <v>0.46529999999999999</v>
      </c>
      <c r="ED19" s="26">
        <f t="shared" si="12"/>
        <v>0.46529999999999999</v>
      </c>
      <c r="EE19" s="26">
        <f t="shared" si="12"/>
        <v>0.46529999999999999</v>
      </c>
      <c r="EF19" s="26">
        <f t="shared" si="12"/>
        <v>0.46529999999999999</v>
      </c>
      <c r="EG19" s="26">
        <f t="shared" si="12"/>
        <v>0.46529999999999999</v>
      </c>
      <c r="EH19" s="26">
        <f t="shared" si="12"/>
        <v>0.46529999999999999</v>
      </c>
      <c r="EI19" s="26">
        <f t="shared" si="12"/>
        <v>0.46529999999999999</v>
      </c>
      <c r="EJ19" s="26">
        <f t="shared" si="12"/>
        <v>0.46529999999999999</v>
      </c>
      <c r="EK19" s="26">
        <f t="shared" si="12"/>
        <v>0.46529999999999999</v>
      </c>
      <c r="EL19" s="26">
        <f t="shared" si="12"/>
        <v>0.46529999999999999</v>
      </c>
      <c r="EM19" s="26">
        <f t="shared" si="12"/>
        <v>0.46529999999999999</v>
      </c>
      <c r="EN19" s="26">
        <f t="shared" si="12"/>
        <v>0.46529999999999999</v>
      </c>
      <c r="EO19" s="26">
        <f t="shared" si="12"/>
        <v>0.46529999999999999</v>
      </c>
      <c r="EP19" s="26">
        <f t="shared" si="12"/>
        <v>0.46529999999999999</v>
      </c>
      <c r="EQ19" s="26">
        <f t="shared" si="12"/>
        <v>0.46529999999999999</v>
      </c>
      <c r="ER19" s="26">
        <f t="shared" si="12"/>
        <v>0.46529999999999999</v>
      </c>
      <c r="ES19" s="26">
        <f t="shared" si="12"/>
        <v>0.46529999999999999</v>
      </c>
      <c r="ET19" s="26">
        <f t="shared" si="12"/>
        <v>0.46529999999999999</v>
      </c>
      <c r="EU19" s="26">
        <f t="shared" si="12"/>
        <v>0.46529999999999999</v>
      </c>
      <c r="EV19" s="26">
        <f t="shared" si="12"/>
        <v>0.46529999999999999</v>
      </c>
      <c r="EW19" s="26">
        <f t="shared" si="12"/>
        <v>0.46529999999999999</v>
      </c>
      <c r="EX19" s="26">
        <f t="shared" si="12"/>
        <v>0.46529999999999999</v>
      </c>
      <c r="EY19" s="26">
        <f t="shared" si="12"/>
        <v>0.46529999999999999</v>
      </c>
      <c r="EZ19" s="26">
        <f t="shared" si="12"/>
        <v>0.46529999999999999</v>
      </c>
      <c r="FA19" s="26">
        <f t="shared" si="12"/>
        <v>0.46529999999999999</v>
      </c>
      <c r="FB19" s="26">
        <f t="shared" si="12"/>
        <v>0.46529999999999999</v>
      </c>
      <c r="FC19" s="26">
        <f t="shared" si="12"/>
        <v>0.46529999999999999</v>
      </c>
      <c r="FD19" s="26">
        <f t="shared" si="12"/>
        <v>0.46529999999999999</v>
      </c>
      <c r="FE19" s="26">
        <f t="shared" si="12"/>
        <v>0.46529999999999999</v>
      </c>
      <c r="FF19" s="26">
        <f t="shared" si="12"/>
        <v>0.46529999999999999</v>
      </c>
      <c r="FG19" s="26">
        <f t="shared" ref="FG19:FX19" si="13">ROUND($FZ$137/$FZ$21,4)</f>
        <v>0.46529999999999999</v>
      </c>
      <c r="FH19" s="26">
        <f t="shared" si="13"/>
        <v>0.46529999999999999</v>
      </c>
      <c r="FI19" s="26">
        <f t="shared" si="13"/>
        <v>0.46529999999999999</v>
      </c>
      <c r="FJ19" s="26">
        <f t="shared" si="13"/>
        <v>0.46529999999999999</v>
      </c>
      <c r="FK19" s="26">
        <f t="shared" si="13"/>
        <v>0.46529999999999999</v>
      </c>
      <c r="FL19" s="26">
        <f t="shared" si="13"/>
        <v>0.46529999999999999</v>
      </c>
      <c r="FM19" s="26">
        <f t="shared" si="13"/>
        <v>0.46529999999999999</v>
      </c>
      <c r="FN19" s="26">
        <f t="shared" si="13"/>
        <v>0.46529999999999999</v>
      </c>
      <c r="FO19" s="26">
        <f t="shared" si="13"/>
        <v>0.46529999999999999</v>
      </c>
      <c r="FP19" s="26">
        <f t="shared" si="13"/>
        <v>0.46529999999999999</v>
      </c>
      <c r="FQ19" s="26">
        <f t="shared" si="13"/>
        <v>0.46529999999999999</v>
      </c>
      <c r="FR19" s="26">
        <f t="shared" si="13"/>
        <v>0.46529999999999999</v>
      </c>
      <c r="FS19" s="26">
        <f t="shared" si="13"/>
        <v>0.46529999999999999</v>
      </c>
      <c r="FT19" s="26">
        <f t="shared" si="13"/>
        <v>0.46529999999999999</v>
      </c>
      <c r="FU19" s="26">
        <f t="shared" si="13"/>
        <v>0.46529999999999999</v>
      </c>
      <c r="FV19" s="26">
        <f t="shared" si="13"/>
        <v>0.46529999999999999</v>
      </c>
      <c r="FW19" s="26">
        <f t="shared" si="13"/>
        <v>0.46529999999999999</v>
      </c>
      <c r="FX19" s="26">
        <f t="shared" si="13"/>
        <v>0.46529999999999999</v>
      </c>
      <c r="FY19" s="26"/>
      <c r="FZ19" s="26">
        <f>FX19</f>
        <v>0.46529999999999999</v>
      </c>
      <c r="GA19" s="26"/>
      <c r="GB19" s="26"/>
      <c r="GC19" s="26"/>
      <c r="GD19" s="26"/>
      <c r="GE19" s="2"/>
      <c r="GF19" s="26"/>
      <c r="GG19" s="26"/>
      <c r="GH19" s="26"/>
      <c r="GI19" s="26"/>
      <c r="GJ19" s="26"/>
      <c r="GK19" s="26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</row>
    <row r="20" spans="1:254" x14ac:dyDescent="0.35">
      <c r="A20" s="3" t="s">
        <v>434</v>
      </c>
      <c r="B20" s="12" t="s">
        <v>652</v>
      </c>
      <c r="C20" s="21">
        <f>'New Formula with HB25-1320'!C20</f>
        <v>5936.4</v>
      </c>
      <c r="D20" s="21">
        <f>'New Formula with HB25-1320'!D20</f>
        <v>28893.599999999999</v>
      </c>
      <c r="E20" s="21">
        <f>'New Formula with HB25-1320'!E20</f>
        <v>4468.8</v>
      </c>
      <c r="F20" s="21">
        <f>'New Formula with HB25-1320'!F20</f>
        <v>15351.599999999999</v>
      </c>
      <c r="G20" s="21">
        <f>'New Formula with HB25-1320'!G20</f>
        <v>850.8</v>
      </c>
      <c r="H20" s="21">
        <f>'New Formula with HB25-1320'!H20</f>
        <v>794.4</v>
      </c>
      <c r="I20" s="21">
        <f>'New Formula with HB25-1320'!I20</f>
        <v>6464.4</v>
      </c>
      <c r="J20" s="21">
        <f>'New Formula with HB25-1320'!J20</f>
        <v>1663.2</v>
      </c>
      <c r="K20" s="21">
        <f>'New Formula with HB25-1320'!K20</f>
        <v>186</v>
      </c>
      <c r="L20" s="21">
        <f>'New Formula with HB25-1320'!L20</f>
        <v>1503.6</v>
      </c>
      <c r="M20" s="21">
        <f>'New Formula with HB25-1320'!M20</f>
        <v>685.19999999999993</v>
      </c>
      <c r="N20" s="21">
        <f>'New Formula with HB25-1320'!N20</f>
        <v>36894</v>
      </c>
      <c r="O20" s="21">
        <f>'New Formula with HB25-1320'!O20</f>
        <v>9018</v>
      </c>
      <c r="P20" s="21">
        <f>'New Formula with HB25-1320'!P20</f>
        <v>188.4</v>
      </c>
      <c r="Q20" s="21">
        <f>'New Formula with HB25-1320'!Q20</f>
        <v>28060.799999999999</v>
      </c>
      <c r="R20" s="21">
        <f>'New Formula with HB25-1320'!R20</f>
        <v>3002.4</v>
      </c>
      <c r="S20" s="21">
        <f>'New Formula with HB25-1320'!S20</f>
        <v>1274.3999999999999</v>
      </c>
      <c r="T20" s="21">
        <f>'New Formula with HB25-1320'!T20</f>
        <v>124.8</v>
      </c>
      <c r="U20" s="21">
        <f>'New Formula with HB25-1320'!U20</f>
        <v>37.199999999999996</v>
      </c>
      <c r="V20" s="21">
        <f>'New Formula with HB25-1320'!V20</f>
        <v>208.79999999999998</v>
      </c>
      <c r="W20" s="12">
        <f>'New Formula with HB25-1320'!W20</f>
        <v>181.2</v>
      </c>
      <c r="X20" s="21">
        <f>'New Formula with HB25-1320'!X20</f>
        <v>36</v>
      </c>
      <c r="Y20" s="21">
        <f>'New Formula with HB25-1320'!Y20</f>
        <v>460.79999999999995</v>
      </c>
      <c r="Z20" s="21">
        <f>'New Formula with HB25-1320'!Z20</f>
        <v>170.4</v>
      </c>
      <c r="AA20" s="21">
        <f>'New Formula with HB25-1320'!AA20</f>
        <v>22339.200000000001</v>
      </c>
      <c r="AB20" s="21">
        <f>'New Formula with HB25-1320'!AB20</f>
        <v>19311.599999999999</v>
      </c>
      <c r="AC20" s="21">
        <f>'New Formula with HB25-1320'!AC20</f>
        <v>718.8</v>
      </c>
      <c r="AD20" s="21">
        <f>'New Formula with HB25-1320'!AD20</f>
        <v>1010.4</v>
      </c>
      <c r="AE20" s="21">
        <f>'New Formula with HB25-1320'!AE20</f>
        <v>67.2</v>
      </c>
      <c r="AF20" s="21">
        <f>'New Formula with HB25-1320'!AF20</f>
        <v>141.6</v>
      </c>
      <c r="AG20" s="21">
        <f>'New Formula with HB25-1320'!AG20</f>
        <v>415.2</v>
      </c>
      <c r="AH20" s="21">
        <f>'New Formula with HB25-1320'!AH20</f>
        <v>710.4</v>
      </c>
      <c r="AI20" s="21">
        <f>'New Formula with HB25-1320'!AI20</f>
        <v>262.8</v>
      </c>
      <c r="AJ20" s="21">
        <f>'New Formula with HB25-1320'!AJ20</f>
        <v>108</v>
      </c>
      <c r="AK20" s="21">
        <f>'New Formula with HB25-1320'!AK20</f>
        <v>139.19999999999999</v>
      </c>
      <c r="AL20" s="21">
        <f>'New Formula with HB25-1320'!AL20</f>
        <v>169.2</v>
      </c>
      <c r="AM20" s="21">
        <f>'New Formula with HB25-1320'!AM20</f>
        <v>295.2</v>
      </c>
      <c r="AN20" s="21">
        <f>'New Formula with HB25-1320'!AN20</f>
        <v>248.39999999999998</v>
      </c>
      <c r="AO20" s="21">
        <f>'New Formula with HB25-1320'!AO20</f>
        <v>3228</v>
      </c>
      <c r="AP20" s="21">
        <f>'New Formula with HB25-1320'!AP20</f>
        <v>60844.799999999996</v>
      </c>
      <c r="AQ20" s="21">
        <f>'New Formula with HB25-1320'!AQ20</f>
        <v>171.6</v>
      </c>
      <c r="AR20" s="21">
        <f>'New Formula with HB25-1320'!AR20</f>
        <v>45588</v>
      </c>
      <c r="AS20" s="21">
        <f>'New Formula with HB25-1320'!AS20</f>
        <v>4693.2</v>
      </c>
      <c r="AT20" s="21">
        <f>'New Formula with HB25-1320'!AT20</f>
        <v>1702.8</v>
      </c>
      <c r="AU20" s="21">
        <f>'New Formula with HB25-1320'!AU20</f>
        <v>177.6</v>
      </c>
      <c r="AV20" s="21">
        <f>'New Formula with HB25-1320'!AV20</f>
        <v>230.39999999999998</v>
      </c>
      <c r="AW20" s="21">
        <f>'New Formula with HB25-1320'!AW20</f>
        <v>178.79999999999998</v>
      </c>
      <c r="AX20" s="21">
        <f>'New Formula with HB25-1320'!AX20</f>
        <v>61.199999999999996</v>
      </c>
      <c r="AY20" s="21">
        <f>'New Formula with HB25-1320'!AY20</f>
        <v>319.2</v>
      </c>
      <c r="AZ20" s="21">
        <f>'New Formula with HB25-1320'!AZ20</f>
        <v>10087.199999999999</v>
      </c>
      <c r="BA20" s="21">
        <f>'New Formula with HB25-1320'!BA20</f>
        <v>6768</v>
      </c>
      <c r="BB20" s="21">
        <f>'New Formula with HB25-1320'!BB20</f>
        <v>6028.8</v>
      </c>
      <c r="BC20" s="21">
        <f>'New Formula with HB25-1320'!BC20</f>
        <v>19404</v>
      </c>
      <c r="BD20" s="21">
        <f>'New Formula with HB25-1320'!BD20</f>
        <v>2425.1999999999998</v>
      </c>
      <c r="BE20" s="21">
        <f>'New Formula with HB25-1320'!BE20</f>
        <v>919.19999999999993</v>
      </c>
      <c r="BF20" s="21">
        <f>'New Formula with HB25-1320'!BF20</f>
        <v>18489.599999999999</v>
      </c>
      <c r="BG20" s="21">
        <f>'New Formula with HB25-1320'!BG20</f>
        <v>656.4</v>
      </c>
      <c r="BH20" s="21">
        <f>'New Formula with HB25-1320'!BH20</f>
        <v>358.8</v>
      </c>
      <c r="BI20" s="21">
        <f>'New Formula with HB25-1320'!BI20</f>
        <v>177.6</v>
      </c>
      <c r="BJ20" s="21">
        <f>'New Formula with HB25-1320'!BJ20</f>
        <v>4314</v>
      </c>
      <c r="BK20" s="21">
        <f>'New Formula with HB25-1320'!BK20</f>
        <v>14372.4</v>
      </c>
      <c r="BL20" s="21">
        <f>'New Formula with HB25-1320'!BL20</f>
        <v>57.599999999999994</v>
      </c>
      <c r="BM20" s="21">
        <f>'New Formula with HB25-1320'!BM20</f>
        <v>207.6</v>
      </c>
      <c r="BN20" s="21">
        <f>'New Formula with HB25-1320'!BN20</f>
        <v>2450.4</v>
      </c>
      <c r="BO20" s="21">
        <f>'New Formula with HB25-1320'!BO20</f>
        <v>1017.5999999999999</v>
      </c>
      <c r="BP20" s="21">
        <f>'New Formula with HB25-1320'!BP20</f>
        <v>153.6</v>
      </c>
      <c r="BQ20" s="21">
        <f>'New Formula with HB25-1320'!BQ20</f>
        <v>4099.2</v>
      </c>
      <c r="BR20" s="21">
        <f>'New Formula with HB25-1320'!BR20</f>
        <v>3291.6</v>
      </c>
      <c r="BS20" s="21">
        <f>'New Formula with HB25-1320'!BS20</f>
        <v>853.19999999999993</v>
      </c>
      <c r="BT20" s="21">
        <f>'New Formula with HB25-1320'!BT20</f>
        <v>291.59999999999997</v>
      </c>
      <c r="BU20" s="21">
        <f>'New Formula with HB25-1320'!BU20</f>
        <v>290.39999999999998</v>
      </c>
      <c r="BV20" s="21">
        <f>'New Formula with HB25-1320'!BV20</f>
        <v>890.4</v>
      </c>
      <c r="BW20" s="21">
        <f>'New Formula with HB25-1320'!BW20</f>
        <v>1508.3999999999999</v>
      </c>
      <c r="BX20" s="21">
        <f>'New Formula with HB25-1320'!BX20</f>
        <v>45.6</v>
      </c>
      <c r="BY20" s="21">
        <f>'New Formula with HB25-1320'!BY20</f>
        <v>372</v>
      </c>
      <c r="BZ20" s="21">
        <f>'New Formula with HB25-1320'!BZ20</f>
        <v>128.4</v>
      </c>
      <c r="CA20" s="21">
        <f>'New Formula with HB25-1320'!CA20</f>
        <v>106.8</v>
      </c>
      <c r="CB20" s="21">
        <f>'New Formula with HB25-1320'!CB20</f>
        <v>54669.599999999999</v>
      </c>
      <c r="CC20" s="21">
        <f>'New Formula with HB25-1320'!CC20</f>
        <v>139.19999999999999</v>
      </c>
      <c r="CD20" s="21">
        <f>'New Formula with HB25-1320'!CD20</f>
        <v>122.39999999999999</v>
      </c>
      <c r="CE20" s="21">
        <f>'New Formula with HB25-1320'!CE20</f>
        <v>96</v>
      </c>
      <c r="CF20" s="21">
        <f>'New Formula with HB25-1320'!CF20</f>
        <v>99.6</v>
      </c>
      <c r="CG20" s="21">
        <f>'New Formula with HB25-1320'!CG20</f>
        <v>148.79999999999998</v>
      </c>
      <c r="CH20" s="21">
        <f>'New Formula with HB25-1320'!CH20</f>
        <v>66</v>
      </c>
      <c r="CI20" s="21">
        <f>'New Formula with HB25-1320'!CI20</f>
        <v>511.2</v>
      </c>
      <c r="CJ20" s="21">
        <f>'New Formula with HB25-1320'!CJ20</f>
        <v>643.19999999999993</v>
      </c>
      <c r="CK20" s="21">
        <f>'New Formula with HB25-1320'!CK20</f>
        <v>4425.5999999999995</v>
      </c>
      <c r="CL20" s="21">
        <f>'New Formula with HB25-1320'!CL20</f>
        <v>985.19999999999993</v>
      </c>
      <c r="CM20" s="21">
        <f>'New Formula with HB25-1320'!CM20</f>
        <v>456</v>
      </c>
      <c r="CN20" s="21">
        <f>'New Formula with HB25-1320'!CN20</f>
        <v>23926.799999999999</v>
      </c>
      <c r="CO20" s="21">
        <f>'New Formula with HB25-1320'!CO20</f>
        <v>10768.8</v>
      </c>
      <c r="CP20" s="21">
        <f>'New Formula with HB25-1320'!CP20</f>
        <v>679.19999999999993</v>
      </c>
      <c r="CQ20" s="21">
        <f>'New Formula with HB25-1320'!CQ20</f>
        <v>577.19999999999993</v>
      </c>
      <c r="CR20" s="21">
        <f>'New Formula with HB25-1320'!CR20</f>
        <v>177.6</v>
      </c>
      <c r="CS20" s="21">
        <f>'New Formula with HB25-1320'!CS20</f>
        <v>240</v>
      </c>
      <c r="CT20" s="21">
        <f>'New Formula with HB25-1320'!CT20</f>
        <v>80.399999999999991</v>
      </c>
      <c r="CU20" s="21">
        <f>'New Formula with HB25-1320'!CU20</f>
        <v>340.8</v>
      </c>
      <c r="CV20" s="21">
        <f>'New Formula with HB25-1320'!CV20</f>
        <v>14.399999999999999</v>
      </c>
      <c r="CW20" s="21">
        <f>'New Formula with HB25-1320'!CW20</f>
        <v>150</v>
      </c>
      <c r="CX20" s="21">
        <f>'New Formula with HB25-1320'!CX20</f>
        <v>315.59999999999997</v>
      </c>
      <c r="CY20" s="21">
        <f>'New Formula with HB25-1320'!CY20</f>
        <v>26.4</v>
      </c>
      <c r="CZ20" s="21">
        <f>'New Formula with HB25-1320'!CZ20</f>
        <v>1434</v>
      </c>
      <c r="DA20" s="21">
        <f>'New Formula with HB25-1320'!DA20</f>
        <v>154.79999999999998</v>
      </c>
      <c r="DB20" s="21">
        <f>'New Formula with HB25-1320'!DB20</f>
        <v>228</v>
      </c>
      <c r="DC20" s="21">
        <f>'New Formula with HB25-1320'!DC20</f>
        <v>115.19999999999999</v>
      </c>
      <c r="DD20" s="21">
        <f>'New Formula with HB25-1320'!DD20</f>
        <v>126</v>
      </c>
      <c r="DE20" s="21">
        <f>'New Formula with HB25-1320'!DE20</f>
        <v>177.6</v>
      </c>
      <c r="DF20" s="21">
        <f>'New Formula with HB25-1320'!DF20</f>
        <v>15525.599999999999</v>
      </c>
      <c r="DG20" s="21">
        <f>'New Formula with HB25-1320'!DG20</f>
        <v>56.4</v>
      </c>
      <c r="DH20" s="21">
        <f>'New Formula with HB25-1320'!DH20</f>
        <v>1485.6</v>
      </c>
      <c r="DI20" s="21">
        <f>'New Formula with HB25-1320'!DI20</f>
        <v>1899.6</v>
      </c>
      <c r="DJ20" s="21">
        <f>'New Formula with HB25-1320'!DJ20</f>
        <v>543.6</v>
      </c>
      <c r="DK20" s="21">
        <f>'New Formula with HB25-1320'!DK20</f>
        <v>338.4</v>
      </c>
      <c r="DL20" s="21">
        <f>'New Formula with HB25-1320'!DL20</f>
        <v>4126.8</v>
      </c>
      <c r="DM20" s="21">
        <f>'New Formula with HB25-1320'!DM20</f>
        <v>174</v>
      </c>
      <c r="DN20" s="21">
        <f>'New Formula with HB25-1320'!DN20</f>
        <v>985.19999999999993</v>
      </c>
      <c r="DO20" s="21">
        <f>'New Formula with HB25-1320'!DO20</f>
        <v>2394</v>
      </c>
      <c r="DP20" s="21">
        <f>'New Formula with HB25-1320'!DP20</f>
        <v>163.19999999999999</v>
      </c>
      <c r="DQ20" s="21">
        <f>'New Formula with HB25-1320'!DQ20</f>
        <v>570</v>
      </c>
      <c r="DR20" s="21">
        <f>'New Formula with HB25-1320'!DR20</f>
        <v>1002</v>
      </c>
      <c r="DS20" s="21">
        <f>'New Formula with HB25-1320'!DS20</f>
        <v>495.59999999999997</v>
      </c>
      <c r="DT20" s="21">
        <f>'New Formula with HB25-1320'!DT20</f>
        <v>106.8</v>
      </c>
      <c r="DU20" s="21">
        <f>'New Formula with HB25-1320'!DU20</f>
        <v>266.39999999999998</v>
      </c>
      <c r="DV20" s="21">
        <f>'New Formula with HB25-1320'!DV20</f>
        <v>160.79999999999998</v>
      </c>
      <c r="DW20" s="21">
        <f>'New Formula with HB25-1320'!DW20</f>
        <v>235.2</v>
      </c>
      <c r="DX20" s="21">
        <f>'New Formula with HB25-1320'!DX20</f>
        <v>136.79999999999998</v>
      </c>
      <c r="DY20" s="21">
        <f>'New Formula with HB25-1320'!DY20</f>
        <v>223.2</v>
      </c>
      <c r="DZ20" s="21">
        <f>'New Formula with HB25-1320'!DZ20</f>
        <v>536.4</v>
      </c>
      <c r="EA20" s="21">
        <f>'New Formula with HB25-1320'!EA20</f>
        <v>430.8</v>
      </c>
      <c r="EB20" s="21">
        <f>'New Formula with HB25-1320'!EB20</f>
        <v>394.8</v>
      </c>
      <c r="EC20" s="21">
        <f>'New Formula with HB25-1320'!EC20</f>
        <v>222</v>
      </c>
      <c r="ED20" s="21">
        <f>'New Formula with HB25-1320'!ED20</f>
        <v>1160.3999999999999</v>
      </c>
      <c r="EE20" s="21">
        <f>'New Formula with HB25-1320'!EE20</f>
        <v>122.39999999999999</v>
      </c>
      <c r="EF20" s="21">
        <f>'New Formula with HB25-1320'!EF20</f>
        <v>1033.2</v>
      </c>
      <c r="EG20" s="21">
        <f>'New Formula with HB25-1320'!EG20</f>
        <v>186</v>
      </c>
      <c r="EH20" s="21">
        <f>'New Formula with HB25-1320'!EH20</f>
        <v>198</v>
      </c>
      <c r="EI20" s="21">
        <f>'New Formula with HB25-1320'!EI20</f>
        <v>10844.4</v>
      </c>
      <c r="EJ20" s="21">
        <f>'New Formula with HB25-1320'!EJ20</f>
        <v>7365.5999999999995</v>
      </c>
      <c r="EK20" s="21">
        <f>'New Formula with HB25-1320'!EK20</f>
        <v>490.79999999999995</v>
      </c>
      <c r="EL20" s="21">
        <f>'New Formula with HB25-1320'!EL20</f>
        <v>357.59999999999997</v>
      </c>
      <c r="EM20" s="21">
        <f>'New Formula with HB25-1320'!EM20</f>
        <v>310.8</v>
      </c>
      <c r="EN20" s="21">
        <f>'New Formula with HB25-1320'!EN20</f>
        <v>699.6</v>
      </c>
      <c r="EO20" s="21">
        <f>'New Formula with HB25-1320'!EO20</f>
        <v>244.79999999999998</v>
      </c>
      <c r="EP20" s="21">
        <f>'New Formula with HB25-1320'!EP20</f>
        <v>316.8</v>
      </c>
      <c r="EQ20" s="21">
        <f>'New Formula with HB25-1320'!EQ20</f>
        <v>1966.8</v>
      </c>
      <c r="ER20" s="21">
        <f>'New Formula with HB25-1320'!ER20</f>
        <v>212.4</v>
      </c>
      <c r="ES20" s="21">
        <f>'New Formula with HB25-1320'!ES20</f>
        <v>134.4</v>
      </c>
      <c r="ET20" s="21">
        <f>'New Formula with HB25-1320'!ET20</f>
        <v>158.4</v>
      </c>
      <c r="EU20" s="21">
        <f>'New Formula with HB25-1320'!EU20</f>
        <v>408</v>
      </c>
      <c r="EV20" s="21">
        <f>'New Formula with HB25-1320'!EV20</f>
        <v>60</v>
      </c>
      <c r="EW20" s="21">
        <f>'New Formula with HB25-1320'!EW20</f>
        <v>604.79999999999995</v>
      </c>
      <c r="EX20" s="21">
        <f>'New Formula with HB25-1320'!EX20</f>
        <v>140.4</v>
      </c>
      <c r="EY20" s="21">
        <f>'New Formula with HB25-1320'!EY20</f>
        <v>393.59999999999997</v>
      </c>
      <c r="EZ20" s="21">
        <f>'New Formula with HB25-1320'!EZ20</f>
        <v>99.6</v>
      </c>
      <c r="FA20" s="21">
        <f>'New Formula with HB25-1320'!FA20</f>
        <v>2515.1999999999998</v>
      </c>
      <c r="FB20" s="21">
        <f>'New Formula with HB25-1320'!FB20</f>
        <v>220.79999999999998</v>
      </c>
      <c r="FC20" s="21">
        <f>'New Formula with HB25-1320'!FC20</f>
        <v>1204.8</v>
      </c>
      <c r="FD20" s="21">
        <f>'New Formula with HB25-1320'!FD20</f>
        <v>306</v>
      </c>
      <c r="FE20" s="21">
        <f>'New Formula with HB25-1320'!FE20</f>
        <v>56.4</v>
      </c>
      <c r="FF20" s="21">
        <f>'New Formula with HB25-1320'!FF20</f>
        <v>146.4</v>
      </c>
      <c r="FG20" s="21">
        <f>'New Formula with HB25-1320'!FG20</f>
        <v>92.399999999999991</v>
      </c>
      <c r="FH20" s="21">
        <f>'New Formula with HB25-1320'!FH20</f>
        <v>57.599999999999994</v>
      </c>
      <c r="FI20" s="21">
        <f>'New Formula with HB25-1320'!FI20</f>
        <v>1282.8</v>
      </c>
      <c r="FJ20" s="21">
        <f>'New Formula with HB25-1320'!FJ20</f>
        <v>1510.8</v>
      </c>
      <c r="FK20" s="21">
        <f>'New Formula with HB25-1320'!FK20</f>
        <v>1927.1999999999998</v>
      </c>
      <c r="FL20" s="21">
        <f>'New Formula with HB25-1320'!FL20</f>
        <v>5967.5999999999995</v>
      </c>
      <c r="FM20" s="21">
        <f>'New Formula with HB25-1320'!FM20</f>
        <v>2769.6</v>
      </c>
      <c r="FN20" s="21">
        <f>'New Formula with HB25-1320'!FN20</f>
        <v>15997.199999999999</v>
      </c>
      <c r="FO20" s="21">
        <f>'New Formula with HB25-1320'!FO20</f>
        <v>782.4</v>
      </c>
      <c r="FP20" s="21">
        <f>'New Formula with HB25-1320'!FP20</f>
        <v>1665.6</v>
      </c>
      <c r="FQ20" s="21">
        <f>'New Formula with HB25-1320'!FQ20</f>
        <v>739.19999999999993</v>
      </c>
      <c r="FR20" s="21">
        <f>'New Formula with HB25-1320'!FR20</f>
        <v>116.39999999999999</v>
      </c>
      <c r="FS20" s="21">
        <f>'New Formula with HB25-1320'!FS20</f>
        <v>141.6</v>
      </c>
      <c r="FT20" s="21">
        <f>'New Formula with HB25-1320'!FT20</f>
        <v>48</v>
      </c>
      <c r="FU20" s="21">
        <f>'New Formula with HB25-1320'!FU20</f>
        <v>598.79999999999995</v>
      </c>
      <c r="FV20" s="21">
        <f>'New Formula with HB25-1320'!FV20</f>
        <v>510</v>
      </c>
      <c r="FW20" s="21">
        <f>'New Formula with HB25-1320'!FW20</f>
        <v>120</v>
      </c>
      <c r="FX20" s="21">
        <f>'New Formula with HB25-1320'!FX20</f>
        <v>50.4</v>
      </c>
      <c r="FY20" s="21"/>
      <c r="FZ20" s="12">
        <f>SUM(C20:FX20)</f>
        <v>610058.40000000037</v>
      </c>
      <c r="GA20" s="12"/>
      <c r="GB20" s="12"/>
      <c r="GC20" s="12"/>
      <c r="GD20" s="12"/>
      <c r="GE20" s="2"/>
      <c r="GF20" s="12"/>
      <c r="GG20" s="12"/>
      <c r="GH20" s="12"/>
      <c r="GI20" s="12"/>
      <c r="GJ20" s="12"/>
      <c r="GK20" s="12"/>
    </row>
    <row r="21" spans="1:254" s="4" customFormat="1" x14ac:dyDescent="0.35">
      <c r="A21" s="3" t="s">
        <v>435</v>
      </c>
      <c r="B21" s="12" t="s">
        <v>653</v>
      </c>
      <c r="C21" s="12">
        <v>6521.9</v>
      </c>
      <c r="D21" s="21">
        <v>37131</v>
      </c>
      <c r="E21" s="21">
        <v>5325.4</v>
      </c>
      <c r="F21" s="21">
        <v>24415.1</v>
      </c>
      <c r="G21" s="21">
        <v>1843.9</v>
      </c>
      <c r="H21" s="21">
        <v>1071</v>
      </c>
      <c r="I21" s="21">
        <v>7793.9</v>
      </c>
      <c r="J21" s="21">
        <v>1989</v>
      </c>
      <c r="K21" s="21">
        <v>249</v>
      </c>
      <c r="L21" s="21">
        <v>2088</v>
      </c>
      <c r="M21" s="21">
        <v>849.1</v>
      </c>
      <c r="N21" s="21">
        <v>50247.4</v>
      </c>
      <c r="O21" s="21">
        <v>12370.9</v>
      </c>
      <c r="P21" s="21">
        <v>312</v>
      </c>
      <c r="Q21" s="21">
        <v>40045.800000000003</v>
      </c>
      <c r="R21" s="21">
        <v>7394.8</v>
      </c>
      <c r="S21" s="21">
        <v>1584.6</v>
      </c>
      <c r="T21" s="21">
        <v>160</v>
      </c>
      <c r="U21" s="21">
        <v>54</v>
      </c>
      <c r="V21" s="21">
        <v>253.5</v>
      </c>
      <c r="W21" s="12">
        <v>47.5</v>
      </c>
      <c r="X21" s="21">
        <v>40.1</v>
      </c>
      <c r="Y21" s="21">
        <v>873.5</v>
      </c>
      <c r="Z21" s="21">
        <v>231</v>
      </c>
      <c r="AA21" s="21">
        <v>31076.5</v>
      </c>
      <c r="AB21" s="21">
        <v>26859.5</v>
      </c>
      <c r="AC21" s="21">
        <v>847.5</v>
      </c>
      <c r="AD21" s="21">
        <v>1446.7</v>
      </c>
      <c r="AE21" s="21">
        <v>97</v>
      </c>
      <c r="AF21" s="21">
        <v>164.5</v>
      </c>
      <c r="AG21" s="21">
        <v>585.5</v>
      </c>
      <c r="AH21" s="21">
        <v>908</v>
      </c>
      <c r="AI21" s="21">
        <v>383</v>
      </c>
      <c r="AJ21" s="21">
        <v>181.5</v>
      </c>
      <c r="AK21" s="21">
        <v>159.5</v>
      </c>
      <c r="AL21" s="21">
        <v>285.5</v>
      </c>
      <c r="AM21" s="21">
        <v>306.89999999999998</v>
      </c>
      <c r="AN21" s="21">
        <v>270.5</v>
      </c>
      <c r="AO21" s="21">
        <v>4120.8999999999996</v>
      </c>
      <c r="AP21" s="21">
        <v>84094.399999999994</v>
      </c>
      <c r="AQ21" s="21">
        <v>251.5</v>
      </c>
      <c r="AR21" s="21">
        <v>61239.4</v>
      </c>
      <c r="AS21" s="21">
        <v>6270.2</v>
      </c>
      <c r="AT21" s="21">
        <v>2557</v>
      </c>
      <c r="AU21" s="21">
        <v>268</v>
      </c>
      <c r="AV21" s="21">
        <v>296</v>
      </c>
      <c r="AW21" s="21">
        <v>257</v>
      </c>
      <c r="AX21" s="21">
        <v>81</v>
      </c>
      <c r="AY21" s="21">
        <v>391.5</v>
      </c>
      <c r="AZ21" s="21">
        <v>12089.4</v>
      </c>
      <c r="BA21" s="21">
        <v>9089.7999999999993</v>
      </c>
      <c r="BB21" s="21">
        <v>7468.1</v>
      </c>
      <c r="BC21" s="21">
        <v>24680.9</v>
      </c>
      <c r="BD21" s="21">
        <v>3641</v>
      </c>
      <c r="BE21" s="21">
        <v>1092</v>
      </c>
      <c r="BF21" s="21">
        <v>26268.9</v>
      </c>
      <c r="BG21" s="21">
        <v>921</v>
      </c>
      <c r="BH21" s="21">
        <v>577.79999999999995</v>
      </c>
      <c r="BI21" s="21">
        <v>254.5</v>
      </c>
      <c r="BJ21" s="21">
        <v>6427.3</v>
      </c>
      <c r="BK21" s="21">
        <v>27836.5</v>
      </c>
      <c r="BL21" s="21">
        <v>90.2</v>
      </c>
      <c r="BM21" s="21">
        <v>360</v>
      </c>
      <c r="BN21" s="21">
        <v>3048.4</v>
      </c>
      <c r="BO21" s="21">
        <v>1189</v>
      </c>
      <c r="BP21" s="21">
        <v>137</v>
      </c>
      <c r="BQ21" s="21">
        <v>5703.4</v>
      </c>
      <c r="BR21" s="21">
        <v>4382.3999999999996</v>
      </c>
      <c r="BS21" s="21">
        <v>1140.9000000000001</v>
      </c>
      <c r="BT21" s="21">
        <v>353.5</v>
      </c>
      <c r="BU21" s="21">
        <v>383</v>
      </c>
      <c r="BV21" s="21">
        <v>1244.5</v>
      </c>
      <c r="BW21" s="21">
        <v>2022.5</v>
      </c>
      <c r="BX21" s="21">
        <v>57</v>
      </c>
      <c r="BY21" s="21">
        <v>393.5</v>
      </c>
      <c r="BZ21" s="21">
        <v>228</v>
      </c>
      <c r="CA21" s="21">
        <v>141.5</v>
      </c>
      <c r="CB21" s="21">
        <v>73091.199999999997</v>
      </c>
      <c r="CC21" s="21">
        <v>186</v>
      </c>
      <c r="CD21" s="21">
        <v>30</v>
      </c>
      <c r="CE21" s="21">
        <v>159.5</v>
      </c>
      <c r="CF21" s="21">
        <v>100</v>
      </c>
      <c r="CG21" s="21">
        <v>192.5</v>
      </c>
      <c r="CH21" s="21">
        <v>90</v>
      </c>
      <c r="CI21" s="21">
        <v>683</v>
      </c>
      <c r="CJ21" s="21">
        <v>823</v>
      </c>
      <c r="CK21" s="21">
        <v>4858.6000000000004</v>
      </c>
      <c r="CL21" s="21">
        <v>1155.0999999999999</v>
      </c>
      <c r="CM21" s="21">
        <v>617</v>
      </c>
      <c r="CN21" s="21">
        <v>30506.799999999999</v>
      </c>
      <c r="CO21" s="21">
        <v>14126.2</v>
      </c>
      <c r="CP21" s="21">
        <v>898.4</v>
      </c>
      <c r="CQ21" s="21">
        <v>759</v>
      </c>
      <c r="CR21" s="21">
        <v>195.5</v>
      </c>
      <c r="CS21" s="21">
        <v>246.4</v>
      </c>
      <c r="CT21" s="21">
        <v>112</v>
      </c>
      <c r="CU21" s="21">
        <v>465</v>
      </c>
      <c r="CV21" s="21">
        <v>24</v>
      </c>
      <c r="CW21" s="21">
        <v>186.1</v>
      </c>
      <c r="CX21" s="21">
        <v>457.5</v>
      </c>
      <c r="CY21" s="21">
        <v>25.5</v>
      </c>
      <c r="CZ21" s="21">
        <v>1771</v>
      </c>
      <c r="DA21" s="21">
        <v>204</v>
      </c>
      <c r="DB21" s="21">
        <v>310.5</v>
      </c>
      <c r="DC21" s="21">
        <v>193</v>
      </c>
      <c r="DD21" s="21">
        <v>175.5</v>
      </c>
      <c r="DE21" s="21">
        <v>280</v>
      </c>
      <c r="DF21" s="21">
        <v>20837.599999999999</v>
      </c>
      <c r="DG21" s="21">
        <v>93.5</v>
      </c>
      <c r="DH21" s="21">
        <v>1688</v>
      </c>
      <c r="DI21" s="21">
        <v>2353</v>
      </c>
      <c r="DJ21" s="21">
        <v>599</v>
      </c>
      <c r="DK21" s="21">
        <v>472.5</v>
      </c>
      <c r="DL21" s="21">
        <v>5635.8</v>
      </c>
      <c r="DM21" s="21">
        <v>236</v>
      </c>
      <c r="DN21" s="21">
        <v>1282.8</v>
      </c>
      <c r="DO21" s="21">
        <v>3281.4</v>
      </c>
      <c r="DP21" s="21">
        <v>199</v>
      </c>
      <c r="DQ21" s="21">
        <v>876.4</v>
      </c>
      <c r="DR21" s="21">
        <v>1266.5</v>
      </c>
      <c r="DS21" s="21">
        <v>545</v>
      </c>
      <c r="DT21" s="21">
        <v>176</v>
      </c>
      <c r="DU21" s="21">
        <v>346</v>
      </c>
      <c r="DV21" s="21">
        <v>198.5</v>
      </c>
      <c r="DW21" s="21">
        <v>285.5</v>
      </c>
      <c r="DX21" s="21">
        <v>168</v>
      </c>
      <c r="DY21" s="21">
        <v>280</v>
      </c>
      <c r="DZ21" s="21">
        <v>606.5</v>
      </c>
      <c r="EA21" s="21">
        <v>508.5</v>
      </c>
      <c r="EB21" s="21">
        <v>499.5</v>
      </c>
      <c r="EC21" s="21">
        <v>260.5</v>
      </c>
      <c r="ED21" s="21">
        <v>1550</v>
      </c>
      <c r="EE21" s="21">
        <v>185.5</v>
      </c>
      <c r="EF21" s="21">
        <v>1262</v>
      </c>
      <c r="EG21" s="21">
        <v>250</v>
      </c>
      <c r="EH21" s="21">
        <v>246</v>
      </c>
      <c r="EI21" s="21">
        <v>13296.3</v>
      </c>
      <c r="EJ21" s="21">
        <v>10001.9</v>
      </c>
      <c r="EK21" s="21">
        <v>666.1</v>
      </c>
      <c r="EL21" s="21">
        <v>447</v>
      </c>
      <c r="EM21" s="21">
        <v>350.1</v>
      </c>
      <c r="EN21" s="21">
        <v>920.3</v>
      </c>
      <c r="EO21" s="21">
        <v>287</v>
      </c>
      <c r="EP21" s="21">
        <v>429</v>
      </c>
      <c r="EQ21" s="21">
        <v>2516.4</v>
      </c>
      <c r="ER21" s="21">
        <v>309.5</v>
      </c>
      <c r="ES21" s="21">
        <v>206.6</v>
      </c>
      <c r="ET21" s="21">
        <v>200.1</v>
      </c>
      <c r="EU21" s="21">
        <v>568</v>
      </c>
      <c r="EV21" s="21">
        <v>66</v>
      </c>
      <c r="EW21" s="21">
        <v>746.5</v>
      </c>
      <c r="EX21" s="21">
        <v>173.5</v>
      </c>
      <c r="EY21" s="21">
        <v>649.70000000000005</v>
      </c>
      <c r="EZ21" s="21">
        <v>127</v>
      </c>
      <c r="FA21" s="21">
        <v>3261.9</v>
      </c>
      <c r="FB21" s="21">
        <v>268.5</v>
      </c>
      <c r="FC21" s="21">
        <v>1694.6</v>
      </c>
      <c r="FD21" s="21">
        <v>399</v>
      </c>
      <c r="FE21" s="21">
        <v>70</v>
      </c>
      <c r="FF21" s="21">
        <v>175</v>
      </c>
      <c r="FG21" s="21">
        <v>114</v>
      </c>
      <c r="FH21" s="21">
        <v>69</v>
      </c>
      <c r="FI21" s="21">
        <v>1642.5</v>
      </c>
      <c r="FJ21" s="21">
        <v>2007.5</v>
      </c>
      <c r="FK21" s="21">
        <v>2477</v>
      </c>
      <c r="FL21" s="21">
        <v>8544.1</v>
      </c>
      <c r="FM21" s="21">
        <v>3967.8</v>
      </c>
      <c r="FN21" s="21">
        <v>22829.200000000001</v>
      </c>
      <c r="FO21" s="21">
        <v>1120</v>
      </c>
      <c r="FP21" s="21">
        <v>2343</v>
      </c>
      <c r="FQ21" s="21">
        <v>984</v>
      </c>
      <c r="FR21" s="21">
        <v>157.1</v>
      </c>
      <c r="FS21" s="21">
        <v>160.5</v>
      </c>
      <c r="FT21" s="21">
        <v>54</v>
      </c>
      <c r="FU21" s="21">
        <v>760.5</v>
      </c>
      <c r="FV21" s="21">
        <v>696.5</v>
      </c>
      <c r="FW21" s="21">
        <v>130</v>
      </c>
      <c r="FX21" s="21">
        <v>64</v>
      </c>
      <c r="FY21" s="12"/>
      <c r="FZ21" s="12">
        <f>SUM(C21:FX21)</f>
        <v>832575.40000000014</v>
      </c>
      <c r="GA21" s="12"/>
      <c r="GB21" s="12"/>
      <c r="GC21" s="12"/>
      <c r="GD21" s="27"/>
      <c r="GE21" s="2"/>
      <c r="GF21" s="27"/>
      <c r="GG21" s="27"/>
      <c r="GH21" s="27"/>
      <c r="GI21" s="27"/>
      <c r="GJ21" s="27"/>
      <c r="GK21" s="27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</row>
    <row r="22" spans="1:254" x14ac:dyDescent="0.35">
      <c r="A22" s="22" t="s">
        <v>436</v>
      </c>
      <c r="B22" s="2" t="s">
        <v>654</v>
      </c>
      <c r="C22" s="12">
        <f>'New Formula with HB25-1320'!C22</f>
        <v>0</v>
      </c>
      <c r="D22" s="12">
        <f>'New Formula with HB25-1320'!D22</f>
        <v>3770</v>
      </c>
      <c r="E22" s="12">
        <f>'New Formula with HB25-1320'!E22</f>
        <v>0</v>
      </c>
      <c r="F22" s="12">
        <f>'New Formula with HB25-1320'!F22</f>
        <v>4259</v>
      </c>
      <c r="G22" s="12">
        <f>'New Formula with HB25-1320'!G22</f>
        <v>495</v>
      </c>
      <c r="H22" s="12">
        <f>'New Formula with HB25-1320'!H22</f>
        <v>0</v>
      </c>
      <c r="I22" s="12">
        <f>'New Formula with HB25-1320'!I22</f>
        <v>0</v>
      </c>
      <c r="J22" s="12">
        <f>'New Formula with HB25-1320'!J22</f>
        <v>0</v>
      </c>
      <c r="K22" s="12">
        <f>'New Formula with HB25-1320'!K22</f>
        <v>0</v>
      </c>
      <c r="L22" s="12">
        <f>'New Formula with HB25-1320'!L22</f>
        <v>0</v>
      </c>
      <c r="M22" s="12">
        <f>'New Formula with HB25-1320'!M22</f>
        <v>0</v>
      </c>
      <c r="N22" s="12">
        <f>'New Formula with HB25-1320'!N22</f>
        <v>1133</v>
      </c>
      <c r="O22" s="12">
        <f>'New Formula with HB25-1320'!O22</f>
        <v>922</v>
      </c>
      <c r="P22" s="12">
        <f>'New Formula with HB25-1320'!P22</f>
        <v>0</v>
      </c>
      <c r="Q22" s="12">
        <f>'New Formula with HB25-1320'!Q22</f>
        <v>5887</v>
      </c>
      <c r="R22" s="12">
        <f>'New Formula with HB25-1320'!R22</f>
        <v>0</v>
      </c>
      <c r="S22" s="12">
        <f>'New Formula with HB25-1320'!S22</f>
        <v>110</v>
      </c>
      <c r="T22" s="12">
        <f>'New Formula with HB25-1320'!T22</f>
        <v>0</v>
      </c>
      <c r="U22" s="12">
        <f>'New Formula with HB25-1320'!U22</f>
        <v>0</v>
      </c>
      <c r="V22" s="12">
        <f>'New Formula with HB25-1320'!V22</f>
        <v>0</v>
      </c>
      <c r="W22" s="12">
        <f>'New Formula with HB25-1320'!W22</f>
        <v>0</v>
      </c>
      <c r="X22" s="12">
        <f>'New Formula with HB25-1320'!X22</f>
        <v>0</v>
      </c>
      <c r="Y22" s="12">
        <f>'New Formula with HB25-1320'!Y22</f>
        <v>0</v>
      </c>
      <c r="Z22" s="12">
        <f>'New Formula with HB25-1320'!Z22</f>
        <v>0</v>
      </c>
      <c r="AA22" s="12">
        <f>'New Formula with HB25-1320'!AA22</f>
        <v>3209</v>
      </c>
      <c r="AB22" s="12">
        <f>'New Formula with HB25-1320'!AB22</f>
        <v>2379.5</v>
      </c>
      <c r="AC22" s="12">
        <f>'New Formula with HB25-1320'!AC22</f>
        <v>0</v>
      </c>
      <c r="AD22" s="12">
        <f>'New Formula with HB25-1320'!AD22</f>
        <v>0</v>
      </c>
      <c r="AE22" s="12">
        <f>'New Formula with HB25-1320'!AE22</f>
        <v>0</v>
      </c>
      <c r="AF22" s="12">
        <f>'New Formula with HB25-1320'!AF22</f>
        <v>0</v>
      </c>
      <c r="AG22" s="12">
        <f>'New Formula with HB25-1320'!AG22</f>
        <v>69</v>
      </c>
      <c r="AH22" s="12">
        <f>'New Formula with HB25-1320'!AH22</f>
        <v>0</v>
      </c>
      <c r="AI22" s="12">
        <f>'New Formula with HB25-1320'!AI22</f>
        <v>0</v>
      </c>
      <c r="AJ22" s="12">
        <f>'New Formula with HB25-1320'!AJ22</f>
        <v>0</v>
      </c>
      <c r="AK22" s="12">
        <f>'New Formula with HB25-1320'!AK22</f>
        <v>0</v>
      </c>
      <c r="AL22" s="12">
        <f>'New Formula with HB25-1320'!AL22</f>
        <v>0</v>
      </c>
      <c r="AM22" s="12">
        <f>'New Formula with HB25-1320'!AM22</f>
        <v>0</v>
      </c>
      <c r="AN22" s="12">
        <f>'New Formula with HB25-1320'!AN22</f>
        <v>0</v>
      </c>
      <c r="AO22" s="12">
        <f>'New Formula with HB25-1320'!AO22</f>
        <v>370.5</v>
      </c>
      <c r="AP22" s="12">
        <f>'New Formula with HB25-1320'!AP22</f>
        <v>20182</v>
      </c>
      <c r="AQ22" s="12">
        <f>'New Formula with HB25-1320'!AQ22</f>
        <v>0</v>
      </c>
      <c r="AR22" s="12">
        <f>'New Formula with HB25-1320'!AR22</f>
        <v>15630.5</v>
      </c>
      <c r="AS22" s="12">
        <f>'New Formula with HB25-1320'!AS22</f>
        <v>360</v>
      </c>
      <c r="AT22" s="12">
        <f>'New Formula with HB25-1320'!AT22</f>
        <v>490.5</v>
      </c>
      <c r="AU22" s="12">
        <f>'New Formula with HB25-1320'!AU22</f>
        <v>0</v>
      </c>
      <c r="AV22" s="12">
        <f>'New Formula with HB25-1320'!AV22</f>
        <v>0</v>
      </c>
      <c r="AW22" s="12">
        <f>'New Formula with HB25-1320'!AW22</f>
        <v>0</v>
      </c>
      <c r="AX22" s="12">
        <f>'New Formula with HB25-1320'!AX22</f>
        <v>0</v>
      </c>
      <c r="AY22" s="12">
        <f>'New Formula with HB25-1320'!AY22</f>
        <v>0</v>
      </c>
      <c r="AZ22" s="12">
        <f>'New Formula with HB25-1320'!AZ22</f>
        <v>4118.5</v>
      </c>
      <c r="BA22" s="12">
        <f>'New Formula with HB25-1320'!BA22</f>
        <v>72</v>
      </c>
      <c r="BB22" s="12">
        <f>'New Formula with HB25-1320'!BB22</f>
        <v>0</v>
      </c>
      <c r="BC22" s="12">
        <f>'New Formula with HB25-1320'!BC22</f>
        <v>2369.5</v>
      </c>
      <c r="BD22" s="12">
        <f>'New Formula with HB25-1320'!BD22</f>
        <v>0</v>
      </c>
      <c r="BE22" s="12">
        <f>'New Formula with HB25-1320'!BE22</f>
        <v>0</v>
      </c>
      <c r="BF22" s="12">
        <f>'New Formula with HB25-1320'!BF22</f>
        <v>4104.5</v>
      </c>
      <c r="BG22" s="12">
        <f>'New Formula with HB25-1320'!BG22</f>
        <v>0</v>
      </c>
      <c r="BH22" s="12">
        <f>'New Formula with HB25-1320'!BH22</f>
        <v>0</v>
      </c>
      <c r="BI22" s="12">
        <f>'New Formula with HB25-1320'!BI22</f>
        <v>0</v>
      </c>
      <c r="BJ22" s="12">
        <f>'New Formula with HB25-1320'!BJ22</f>
        <v>1099</v>
      </c>
      <c r="BK22" s="12">
        <f>'New Formula with HB25-1320'!BK22</f>
        <v>12574</v>
      </c>
      <c r="BL22" s="12">
        <f>'New Formula with HB25-1320'!BL22</f>
        <v>0</v>
      </c>
      <c r="BM22" s="12">
        <f>'New Formula with HB25-1320'!BM22</f>
        <v>0</v>
      </c>
      <c r="BN22" s="12">
        <f>'New Formula with HB25-1320'!BN22</f>
        <v>250</v>
      </c>
      <c r="BO22" s="12">
        <f>'New Formula with HB25-1320'!BO22</f>
        <v>0</v>
      </c>
      <c r="BP22" s="12">
        <f>'New Formula with HB25-1320'!BP22</f>
        <v>0</v>
      </c>
      <c r="BQ22" s="12">
        <f>'New Formula with HB25-1320'!BQ22</f>
        <v>531</v>
      </c>
      <c r="BR22" s="12">
        <f>'New Formula with HB25-1320'!BR22</f>
        <v>0</v>
      </c>
      <c r="BS22" s="12">
        <f>'New Formula with HB25-1320'!BS22</f>
        <v>0</v>
      </c>
      <c r="BT22" s="12">
        <f>'New Formula with HB25-1320'!BT22</f>
        <v>0</v>
      </c>
      <c r="BU22" s="12">
        <f>'New Formula with HB25-1320'!BU22</f>
        <v>0</v>
      </c>
      <c r="BV22" s="12">
        <f>'New Formula with HB25-1320'!BV22</f>
        <v>0</v>
      </c>
      <c r="BW22" s="12">
        <f>'New Formula with HB25-1320'!BW22</f>
        <v>34</v>
      </c>
      <c r="BX22" s="12">
        <f>'New Formula with HB25-1320'!BX22</f>
        <v>0</v>
      </c>
      <c r="BY22" s="12">
        <f>'New Formula with HB25-1320'!BY22</f>
        <v>71.5</v>
      </c>
      <c r="BZ22" s="12">
        <f>'New Formula with HB25-1320'!BZ22</f>
        <v>0</v>
      </c>
      <c r="CA22" s="12">
        <f>'New Formula with HB25-1320'!CA22</f>
        <v>0</v>
      </c>
      <c r="CB22" s="12">
        <f>'New Formula with HB25-1320'!CB22</f>
        <v>7842.5</v>
      </c>
      <c r="CC22" s="12">
        <f>'New Formula with HB25-1320'!CC22</f>
        <v>0</v>
      </c>
      <c r="CD22" s="12">
        <f>'New Formula with HB25-1320'!CD22</f>
        <v>0</v>
      </c>
      <c r="CE22" s="12">
        <f>'New Formula with HB25-1320'!CE22</f>
        <v>0</v>
      </c>
      <c r="CF22" s="12">
        <f>'New Formula with HB25-1320'!CF22</f>
        <v>0</v>
      </c>
      <c r="CG22" s="12">
        <f>'New Formula with HB25-1320'!CG22</f>
        <v>0</v>
      </c>
      <c r="CH22" s="12">
        <f>'New Formula with HB25-1320'!CH22</f>
        <v>0</v>
      </c>
      <c r="CI22" s="12">
        <f>'New Formula with HB25-1320'!CI22</f>
        <v>0</v>
      </c>
      <c r="CJ22" s="12">
        <f>'New Formula with HB25-1320'!CJ22</f>
        <v>0</v>
      </c>
      <c r="CK22" s="12">
        <f>'New Formula with HB25-1320'!CK22</f>
        <v>171</v>
      </c>
      <c r="CL22" s="12">
        <f>'New Formula with HB25-1320'!CL22</f>
        <v>0</v>
      </c>
      <c r="CM22" s="12">
        <f>'New Formula with HB25-1320'!CM22</f>
        <v>0</v>
      </c>
      <c r="CN22" s="12">
        <f>'New Formula with HB25-1320'!CN22</f>
        <v>2843.5</v>
      </c>
      <c r="CO22" s="12">
        <f>'New Formula with HB25-1320'!CO22</f>
        <v>2019</v>
      </c>
      <c r="CP22" s="12">
        <f>'New Formula with HB25-1320'!CP22</f>
        <v>0</v>
      </c>
      <c r="CQ22" s="12">
        <f>'New Formula with HB25-1320'!CQ22</f>
        <v>0</v>
      </c>
      <c r="CR22" s="12">
        <f>'New Formula with HB25-1320'!CR22</f>
        <v>0</v>
      </c>
      <c r="CS22" s="12">
        <f>'New Formula with HB25-1320'!CS22</f>
        <v>0</v>
      </c>
      <c r="CT22" s="12">
        <f>'New Formula with HB25-1320'!CT22</f>
        <v>0</v>
      </c>
      <c r="CU22" s="12">
        <f>'New Formula with HB25-1320'!CU22</f>
        <v>0</v>
      </c>
      <c r="CV22" s="12">
        <f>'New Formula with HB25-1320'!CV22</f>
        <v>0</v>
      </c>
      <c r="CW22" s="12">
        <f>'New Formula with HB25-1320'!CW22</f>
        <v>0</v>
      </c>
      <c r="CX22" s="12">
        <f>'New Formula with HB25-1320'!CX22</f>
        <v>0</v>
      </c>
      <c r="CY22" s="12">
        <f>'New Formula with HB25-1320'!CY22</f>
        <v>0</v>
      </c>
      <c r="CZ22" s="12">
        <f>'New Formula with HB25-1320'!CZ22</f>
        <v>0</v>
      </c>
      <c r="DA22" s="12">
        <f>'New Formula with HB25-1320'!DA22</f>
        <v>0</v>
      </c>
      <c r="DB22" s="12">
        <f>'New Formula with HB25-1320'!DB22</f>
        <v>0</v>
      </c>
      <c r="DC22" s="12">
        <f>'New Formula with HB25-1320'!DC22</f>
        <v>0</v>
      </c>
      <c r="DD22" s="12">
        <f>'New Formula with HB25-1320'!DD22</f>
        <v>0</v>
      </c>
      <c r="DE22" s="12">
        <f>'New Formula with HB25-1320'!DE22</f>
        <v>0</v>
      </c>
      <c r="DF22" s="12">
        <f>'New Formula with HB25-1320'!DF22</f>
        <v>1074</v>
      </c>
      <c r="DG22" s="12">
        <f>'New Formula with HB25-1320'!DG22</f>
        <v>0</v>
      </c>
      <c r="DH22" s="12">
        <f>'New Formula with HB25-1320'!DH22</f>
        <v>0</v>
      </c>
      <c r="DI22" s="12">
        <f>'New Formula with HB25-1320'!DI22</f>
        <v>386</v>
      </c>
      <c r="DJ22" s="12">
        <f>'New Formula with HB25-1320'!DJ22</f>
        <v>0</v>
      </c>
      <c r="DK22" s="12">
        <f>'New Formula with HB25-1320'!DK22</f>
        <v>0</v>
      </c>
      <c r="DL22" s="12">
        <f>'New Formula with HB25-1320'!DL22</f>
        <v>172</v>
      </c>
      <c r="DM22" s="12">
        <f>'New Formula with HB25-1320'!DM22</f>
        <v>0</v>
      </c>
      <c r="DN22" s="12">
        <f>'New Formula with HB25-1320'!DN22</f>
        <v>0</v>
      </c>
      <c r="DO22" s="12">
        <f>'New Formula with HB25-1320'!DO22</f>
        <v>0</v>
      </c>
      <c r="DP22" s="12">
        <f>'New Formula with HB25-1320'!DP22</f>
        <v>0</v>
      </c>
      <c r="DQ22" s="12">
        <f>'New Formula with HB25-1320'!DQ22</f>
        <v>0</v>
      </c>
      <c r="DR22" s="12">
        <f>'New Formula with HB25-1320'!DR22</f>
        <v>0</v>
      </c>
      <c r="DS22" s="12">
        <f>'New Formula with HB25-1320'!DS22</f>
        <v>0</v>
      </c>
      <c r="DT22" s="12">
        <f>'New Formula with HB25-1320'!DT22</f>
        <v>0</v>
      </c>
      <c r="DU22" s="12">
        <f>'New Formula with HB25-1320'!DU22</f>
        <v>0</v>
      </c>
      <c r="DV22" s="12">
        <f>'New Formula with HB25-1320'!DV22</f>
        <v>0</v>
      </c>
      <c r="DW22" s="12">
        <f>'New Formula with HB25-1320'!DW22</f>
        <v>0</v>
      </c>
      <c r="DX22" s="12">
        <f>'New Formula with HB25-1320'!DX22</f>
        <v>0</v>
      </c>
      <c r="DY22" s="12">
        <f>'New Formula with HB25-1320'!DY22</f>
        <v>0</v>
      </c>
      <c r="DZ22" s="12">
        <f>'New Formula with HB25-1320'!DZ22</f>
        <v>0</v>
      </c>
      <c r="EA22" s="12">
        <f>'New Formula with HB25-1320'!EA22</f>
        <v>161</v>
      </c>
      <c r="EB22" s="12">
        <f>'New Formula with HB25-1320'!EB22</f>
        <v>0</v>
      </c>
      <c r="EC22" s="12">
        <f>'New Formula with HB25-1320'!EC22</f>
        <v>0</v>
      </c>
      <c r="ED22" s="12">
        <f>'New Formula with HB25-1320'!ED22</f>
        <v>135</v>
      </c>
      <c r="EE22" s="12">
        <f>'New Formula with HB25-1320'!EE22</f>
        <v>0</v>
      </c>
      <c r="EF22" s="12">
        <f>'New Formula with HB25-1320'!EF22</f>
        <v>133</v>
      </c>
      <c r="EG22" s="12">
        <f>'New Formula with HB25-1320'!EG22</f>
        <v>0</v>
      </c>
      <c r="EH22" s="12">
        <f>'New Formula with HB25-1320'!EH22</f>
        <v>0</v>
      </c>
      <c r="EI22" s="12">
        <f>'New Formula with HB25-1320'!EI22</f>
        <v>1491</v>
      </c>
      <c r="EJ22" s="12">
        <f>'New Formula with HB25-1320'!EJ22</f>
        <v>1546</v>
      </c>
      <c r="EK22" s="12">
        <f>'New Formula with HB25-1320'!EK22</f>
        <v>0</v>
      </c>
      <c r="EL22" s="12">
        <f>'New Formula with HB25-1320'!EL22</f>
        <v>0</v>
      </c>
      <c r="EM22" s="12">
        <f>'New Formula with HB25-1320'!EM22</f>
        <v>0</v>
      </c>
      <c r="EN22" s="12">
        <f>'New Formula with HB25-1320'!EN22</f>
        <v>0</v>
      </c>
      <c r="EO22" s="12">
        <f>'New Formula with HB25-1320'!EO22</f>
        <v>0</v>
      </c>
      <c r="EP22" s="12">
        <f>'New Formula with HB25-1320'!EP22</f>
        <v>0</v>
      </c>
      <c r="EQ22" s="12">
        <f>'New Formula with HB25-1320'!EQ22</f>
        <v>85.5</v>
      </c>
      <c r="ER22" s="12">
        <f>'New Formula with HB25-1320'!ER22</f>
        <v>0</v>
      </c>
      <c r="ES22" s="12">
        <f>'New Formula with HB25-1320'!ES22</f>
        <v>0</v>
      </c>
      <c r="ET22" s="12">
        <f>'New Formula with HB25-1320'!ET22</f>
        <v>100</v>
      </c>
      <c r="EU22" s="12">
        <f>'New Formula with HB25-1320'!EU22</f>
        <v>0</v>
      </c>
      <c r="EV22" s="12">
        <f>'New Formula with HB25-1320'!EV22</f>
        <v>0</v>
      </c>
      <c r="EW22" s="12">
        <f>'New Formula with HB25-1320'!EW22</f>
        <v>0</v>
      </c>
      <c r="EX22" s="12">
        <f>'New Formula with HB25-1320'!EX22</f>
        <v>0</v>
      </c>
      <c r="EY22" s="12">
        <f>'New Formula with HB25-1320'!EY22</f>
        <v>0</v>
      </c>
      <c r="EZ22" s="12">
        <f>'New Formula with HB25-1320'!EZ22</f>
        <v>0</v>
      </c>
      <c r="FA22" s="12">
        <f>'New Formula with HB25-1320'!FA22</f>
        <v>0</v>
      </c>
      <c r="FB22" s="12">
        <f>'New Formula with HB25-1320'!FB22</f>
        <v>0</v>
      </c>
      <c r="FC22" s="12">
        <f>'New Formula with HB25-1320'!FC22</f>
        <v>452</v>
      </c>
      <c r="FD22" s="12">
        <f>'New Formula with HB25-1320'!FD22</f>
        <v>0</v>
      </c>
      <c r="FE22" s="12">
        <f>'New Formula with HB25-1320'!FE22</f>
        <v>0</v>
      </c>
      <c r="FF22" s="12">
        <f>'New Formula with HB25-1320'!FF22</f>
        <v>0</v>
      </c>
      <c r="FG22" s="12">
        <f>'New Formula with HB25-1320'!FG22</f>
        <v>0</v>
      </c>
      <c r="FH22" s="12">
        <f>'New Formula with HB25-1320'!FH22</f>
        <v>0</v>
      </c>
      <c r="FI22" s="12">
        <f>'New Formula with HB25-1320'!FI22</f>
        <v>0</v>
      </c>
      <c r="FJ22" s="12">
        <f>'New Formula with HB25-1320'!FJ22</f>
        <v>0</v>
      </c>
      <c r="FK22" s="12">
        <f>'New Formula with HB25-1320'!FK22</f>
        <v>182</v>
      </c>
      <c r="FL22" s="12">
        <f>'New Formula with HB25-1320'!FL22</f>
        <v>2030</v>
      </c>
      <c r="FM22" s="12">
        <f>'New Formula with HB25-1320'!FM22</f>
        <v>551</v>
      </c>
      <c r="FN22" s="12">
        <f>'New Formula with HB25-1320'!FN22</f>
        <v>4978</v>
      </c>
      <c r="FO22" s="12">
        <f>'New Formula with HB25-1320'!FO22</f>
        <v>0</v>
      </c>
      <c r="FP22" s="12">
        <f>'New Formula with HB25-1320'!FP22</f>
        <v>0</v>
      </c>
      <c r="FQ22" s="12">
        <f>'New Formula with HB25-1320'!FQ22</f>
        <v>0</v>
      </c>
      <c r="FR22" s="12">
        <f>'New Formula with HB25-1320'!FR22</f>
        <v>0</v>
      </c>
      <c r="FS22" s="12">
        <f>'New Formula with HB25-1320'!FS22</f>
        <v>0</v>
      </c>
      <c r="FT22" s="12">
        <f>'New Formula with HB25-1320'!FT22</f>
        <v>0</v>
      </c>
      <c r="FU22" s="12">
        <f>'New Formula with HB25-1320'!FU22</f>
        <v>0</v>
      </c>
      <c r="FV22" s="12">
        <f>'New Formula with HB25-1320'!FV22</f>
        <v>0</v>
      </c>
      <c r="FW22" s="12">
        <f>'New Formula with HB25-1320'!FW22</f>
        <v>0</v>
      </c>
      <c r="FX22" s="12">
        <f>'New Formula with HB25-1320'!FX22</f>
        <v>0</v>
      </c>
      <c r="FY22" s="12"/>
      <c r="FZ22" s="12">
        <f>SUM(C22:FY22)</f>
        <v>110843.5</v>
      </c>
      <c r="GA22" s="12"/>
      <c r="GB22" s="12"/>
      <c r="GC22" s="12"/>
      <c r="GD22" s="12"/>
      <c r="GE22" s="2"/>
      <c r="GF22" s="2"/>
      <c r="GG22" s="2"/>
      <c r="GH22" s="2"/>
      <c r="GI22" s="2"/>
      <c r="GJ22" s="2"/>
      <c r="GK22" s="2"/>
    </row>
    <row r="23" spans="1:254" x14ac:dyDescent="0.35">
      <c r="A23" s="22" t="s">
        <v>437</v>
      </c>
      <c r="B23" s="2" t="s">
        <v>670</v>
      </c>
      <c r="C23" s="23">
        <f>'New Formula with HB25-1320'!C23</f>
        <v>6556</v>
      </c>
      <c r="D23" s="23">
        <f>'New Formula with HB25-1320'!D23</f>
        <v>39211.699999999997</v>
      </c>
      <c r="E23" s="23">
        <f>'New Formula with HB25-1320'!E23</f>
        <v>6031.7</v>
      </c>
      <c r="F23" s="23">
        <f>'New Formula with HB25-1320'!F23</f>
        <v>23565.3</v>
      </c>
      <c r="G23" s="23">
        <f>'New Formula with HB25-1320'!G23</f>
        <v>1550.5</v>
      </c>
      <c r="H23" s="23">
        <f>'New Formula with HB25-1320'!H23</f>
        <v>1112</v>
      </c>
      <c r="I23" s="23">
        <f>'New Formula with HB25-1320'!I23</f>
        <v>8326</v>
      </c>
      <c r="J23" s="23">
        <f>'New Formula with HB25-1320'!J23</f>
        <v>2101.4</v>
      </c>
      <c r="K23" s="23">
        <f>'New Formula with HB25-1320'!K23</f>
        <v>270</v>
      </c>
      <c r="L23" s="23">
        <f>'New Formula with HB25-1320'!L23</f>
        <v>2192.6</v>
      </c>
      <c r="M23" s="23">
        <f>'New Formula with HB25-1320'!M23</f>
        <v>1008.8</v>
      </c>
      <c r="N23" s="23">
        <f>'New Formula with HB25-1320'!N23</f>
        <v>50909.1</v>
      </c>
      <c r="O23" s="23">
        <f>'New Formula with HB25-1320'!O23</f>
        <v>13189.5</v>
      </c>
      <c r="P23" s="23">
        <f>'New Formula with HB25-1320'!P23</f>
        <v>347</v>
      </c>
      <c r="Q23" s="23">
        <f>'New Formula with HB25-1320'!Q23</f>
        <v>37905.300000000003</v>
      </c>
      <c r="R23" s="23">
        <f>'New Formula with HB25-1320'!R23</f>
        <v>6074.5</v>
      </c>
      <c r="S23" s="23">
        <f>'New Formula with HB25-1320'!S23</f>
        <v>1606.3</v>
      </c>
      <c r="T23" s="23">
        <f>'New Formula with HB25-1320'!T23</f>
        <v>162.80000000000001</v>
      </c>
      <c r="U23" s="23">
        <f>'New Formula with HB25-1320'!U23</f>
        <v>51.7</v>
      </c>
      <c r="V23" s="23">
        <f>'New Formula with HB25-1320'!V23</f>
        <v>260.60000000000002</v>
      </c>
      <c r="W23" s="23">
        <f>'New Formula with HB25-1320'!W23</f>
        <v>208.9</v>
      </c>
      <c r="X23" s="23">
        <f>'New Formula with HB25-1320'!X23</f>
        <v>50</v>
      </c>
      <c r="Y23" s="23">
        <f>'New Formula with HB25-1320'!Y23</f>
        <v>948.7</v>
      </c>
      <c r="Z23" s="23">
        <f>'New Formula with HB25-1320'!Z23</f>
        <v>230.5</v>
      </c>
      <c r="AA23" s="23">
        <f>'New Formula with HB25-1320'!AA23</f>
        <v>31024.400000000001</v>
      </c>
      <c r="AB23" s="23">
        <f>'New Formula with HB25-1320'!AB23</f>
        <v>27406</v>
      </c>
      <c r="AC23" s="23">
        <f>'New Formula with HB25-1320'!AC23</f>
        <v>932.5</v>
      </c>
      <c r="AD23" s="23">
        <f>'New Formula with HB25-1320'!AD23</f>
        <v>1411.6</v>
      </c>
      <c r="AE23" s="23">
        <f>'New Formula with HB25-1320'!AE23</f>
        <v>94</v>
      </c>
      <c r="AF23" s="23">
        <f>'New Formula with HB25-1320'!AF23</f>
        <v>172</v>
      </c>
      <c r="AG23" s="23">
        <f>'New Formula with HB25-1320'!AG23</f>
        <v>612.29999999999995</v>
      </c>
      <c r="AH23" s="23">
        <f>'New Formula with HB25-1320'!AH23</f>
        <v>977.5</v>
      </c>
      <c r="AI23" s="23">
        <f>'New Formula with HB25-1320'!AI23</f>
        <v>400</v>
      </c>
      <c r="AJ23" s="23">
        <f>'New Formula with HB25-1320'!AJ23</f>
        <v>166</v>
      </c>
      <c r="AK23" s="23">
        <f>'New Formula with HB25-1320'!AK23</f>
        <v>170.4</v>
      </c>
      <c r="AL23" s="23">
        <f>'New Formula with HB25-1320'!AL23</f>
        <v>282</v>
      </c>
      <c r="AM23" s="23">
        <f>'New Formula with HB25-1320'!AM23</f>
        <v>371.8</v>
      </c>
      <c r="AN23" s="23">
        <f>'New Formula with HB25-1320'!AN23</f>
        <v>314.3</v>
      </c>
      <c r="AO23" s="23">
        <f>'New Formula with HB25-1320'!AO23</f>
        <v>4353.3999999999996</v>
      </c>
      <c r="AP23" s="23">
        <f>'New Formula with HB25-1320'!AP23</f>
        <v>83844</v>
      </c>
      <c r="AQ23" s="23">
        <f>'New Formula with HB25-1320'!AQ23</f>
        <v>237.8</v>
      </c>
      <c r="AR23" s="23">
        <f>'New Formula with HB25-1320'!AR23</f>
        <v>62998.26</v>
      </c>
      <c r="AS23" s="23">
        <f>'New Formula with HB25-1320'!AS23</f>
        <v>6617.4</v>
      </c>
      <c r="AT23" s="23">
        <f>'New Formula with HB25-1320'!AT23</f>
        <v>2651.4</v>
      </c>
      <c r="AU23" s="23">
        <f>'New Formula with HB25-1320'!AU23</f>
        <v>305.5</v>
      </c>
      <c r="AV23" s="23">
        <f>'New Formula with HB25-1320'!AV23</f>
        <v>307.5</v>
      </c>
      <c r="AW23" s="23">
        <f>'New Formula with HB25-1320'!AW23</f>
        <v>255.8</v>
      </c>
      <c r="AX23" s="23">
        <f>'New Formula with HB25-1320'!AX23</f>
        <v>66.3</v>
      </c>
      <c r="AY23" s="23">
        <f>'New Formula with HB25-1320'!AY23</f>
        <v>424.3</v>
      </c>
      <c r="AZ23" s="23">
        <f>'New Formula with HB25-1320'!AZ23</f>
        <v>12382</v>
      </c>
      <c r="BA23" s="23">
        <f>'New Formula with HB25-1320'!BA23</f>
        <v>9172.2999999999993</v>
      </c>
      <c r="BB23" s="23">
        <f>'New Formula with HB25-1320'!BB23</f>
        <v>7569.5</v>
      </c>
      <c r="BC23" s="23">
        <f>'New Formula with HB25-1320'!BC23</f>
        <v>25829.3</v>
      </c>
      <c r="BD23" s="23">
        <f>'New Formula with HB25-1320'!BD23</f>
        <v>3635</v>
      </c>
      <c r="BE23" s="23">
        <f>'New Formula with HB25-1320'!BE23</f>
        <v>1259.2</v>
      </c>
      <c r="BF23" s="23">
        <f>'New Formula with HB25-1320'!BF23</f>
        <v>25664.7</v>
      </c>
      <c r="BG23" s="23">
        <f>'New Formula with HB25-1320'!BG23</f>
        <v>899.7</v>
      </c>
      <c r="BH23" s="23">
        <f>'New Formula with HB25-1320'!BH23</f>
        <v>590.29999999999995</v>
      </c>
      <c r="BI23" s="23">
        <f>'New Formula with HB25-1320'!BI23</f>
        <v>257.10000000000002</v>
      </c>
      <c r="BJ23" s="23">
        <f>'New Formula with HB25-1320'!BJ23</f>
        <v>6303.3</v>
      </c>
      <c r="BK23" s="23">
        <f>'New Formula with HB25-1320'!BK23</f>
        <v>30973.9</v>
      </c>
      <c r="BL23" s="23">
        <f>'New Formula with HB25-1320'!BL23</f>
        <v>96.7</v>
      </c>
      <c r="BM23" s="23">
        <f>'New Formula with HB25-1320'!BM23</f>
        <v>420</v>
      </c>
      <c r="BN23" s="23">
        <f>'New Formula with HB25-1320'!BN23</f>
        <v>3202.6</v>
      </c>
      <c r="BO23" s="23">
        <f>'New Formula with HB25-1320'!BO23</f>
        <v>1287.2</v>
      </c>
      <c r="BP23" s="23">
        <f>'New Formula with HB25-1320'!BP23</f>
        <v>169.6</v>
      </c>
      <c r="BQ23" s="23">
        <f>'New Formula with HB25-1320'!BQ23</f>
        <v>5970.6</v>
      </c>
      <c r="BR23" s="23">
        <f>'New Formula with HB25-1320'!BR23</f>
        <v>4499.6000000000004</v>
      </c>
      <c r="BS23" s="23">
        <f>'New Formula with HB25-1320'!BS23</f>
        <v>1116.0999999999999</v>
      </c>
      <c r="BT23" s="23">
        <f>'New Formula with HB25-1320'!BT23</f>
        <v>386.6</v>
      </c>
      <c r="BU23" s="23">
        <f>'New Formula with HB25-1320'!BU23</f>
        <v>417</v>
      </c>
      <c r="BV23" s="23">
        <f>'New Formula with HB25-1320'!BV23</f>
        <v>1232.5999999999999</v>
      </c>
      <c r="BW23" s="23">
        <f>'New Formula with HB25-1320'!BW23</f>
        <v>1992.9</v>
      </c>
      <c r="BX23" s="23">
        <f>'New Formula with HB25-1320'!BX23</f>
        <v>69.2</v>
      </c>
      <c r="BY23" s="23">
        <f>'New Formula with HB25-1320'!BY23</f>
        <v>459.3</v>
      </c>
      <c r="BZ23" s="23">
        <f>'New Formula with HB25-1320'!BZ23</f>
        <v>203.7</v>
      </c>
      <c r="CA23" s="23">
        <f>'New Formula with HB25-1320'!CA23</f>
        <v>150.6</v>
      </c>
      <c r="CB23" s="23">
        <f>'New Formula with HB25-1320'!CB23</f>
        <v>74887.399999999994</v>
      </c>
      <c r="CC23" s="23">
        <f>'New Formula with HB25-1320'!CC23</f>
        <v>188</v>
      </c>
      <c r="CD23" s="23">
        <f>'New Formula with HB25-1320'!CD23</f>
        <v>211.3</v>
      </c>
      <c r="CE23" s="23">
        <f>'New Formula with HB25-1320'!CE23</f>
        <v>151.80000000000001</v>
      </c>
      <c r="CF23" s="23">
        <f>'New Formula with HB25-1320'!CF23</f>
        <v>114.9</v>
      </c>
      <c r="CG23" s="23">
        <f>'New Formula with HB25-1320'!CG23</f>
        <v>201.5</v>
      </c>
      <c r="CH23" s="23">
        <f>'New Formula with HB25-1320'!CH23</f>
        <v>100.2</v>
      </c>
      <c r="CI23" s="23">
        <f>'New Formula with HB25-1320'!CI23</f>
        <v>697.5</v>
      </c>
      <c r="CJ23" s="23">
        <f>'New Formula with HB25-1320'!CJ23</f>
        <v>896.7</v>
      </c>
      <c r="CK23" s="23">
        <f>'New Formula with HB25-1320'!CK23</f>
        <v>5676.9</v>
      </c>
      <c r="CL23" s="23">
        <f>'New Formula with HB25-1320'!CL23</f>
        <v>1281.3</v>
      </c>
      <c r="CM23" s="23">
        <f>'New Formula with HB25-1320'!CM23</f>
        <v>732.7</v>
      </c>
      <c r="CN23" s="23">
        <f>'New Formula with HB25-1320'!CN23</f>
        <v>32581.3</v>
      </c>
      <c r="CO23" s="23">
        <f>'New Formula with HB25-1320'!CO23</f>
        <v>14539.6</v>
      </c>
      <c r="CP23" s="23">
        <f>'New Formula with HB25-1320'!CP23</f>
        <v>971.7</v>
      </c>
      <c r="CQ23" s="23">
        <f>'New Formula with HB25-1320'!CQ23</f>
        <v>773</v>
      </c>
      <c r="CR23" s="23">
        <f>'New Formula with HB25-1320'!CR23</f>
        <v>233.2</v>
      </c>
      <c r="CS23" s="23">
        <f>'New Formula with HB25-1320'!CS23</f>
        <v>301.60000000000002</v>
      </c>
      <c r="CT23" s="23">
        <f>'New Formula with HB25-1320'!CT23</f>
        <v>103.8</v>
      </c>
      <c r="CU23" s="23">
        <f>'New Formula with HB25-1320'!CU23</f>
        <v>406.4</v>
      </c>
      <c r="CV23" s="23">
        <f>'New Formula with HB25-1320'!CV23</f>
        <v>50</v>
      </c>
      <c r="CW23" s="23">
        <f>'New Formula with HB25-1320'!CW23</f>
        <v>206</v>
      </c>
      <c r="CX23" s="23">
        <f>'New Formula with HB25-1320'!CX23</f>
        <v>462.5</v>
      </c>
      <c r="CY23" s="23">
        <f>'New Formula with HB25-1320'!CY23</f>
        <v>50</v>
      </c>
      <c r="CZ23" s="23">
        <f>'New Formula with HB25-1320'!CZ23</f>
        <v>1843.3</v>
      </c>
      <c r="DA23" s="23">
        <f>'New Formula with HB25-1320'!DA23</f>
        <v>199.5</v>
      </c>
      <c r="DB23" s="23">
        <f>'New Formula with HB25-1320'!DB23</f>
        <v>320.5</v>
      </c>
      <c r="DC23" s="23">
        <f>'New Formula with HB25-1320'!DC23</f>
        <v>183</v>
      </c>
      <c r="DD23" s="23">
        <f>'New Formula with HB25-1320'!DD23</f>
        <v>156</v>
      </c>
      <c r="DE23" s="23">
        <f>'New Formula with HB25-1320'!DE23</f>
        <v>297.89999999999998</v>
      </c>
      <c r="DF23" s="23">
        <f>'New Formula with HB25-1320'!DF23</f>
        <v>21065.599999999999</v>
      </c>
      <c r="DG23" s="23">
        <f>'New Formula with HB25-1320'!DG23</f>
        <v>104</v>
      </c>
      <c r="DH23" s="23">
        <f>'New Formula with HB25-1320'!DH23</f>
        <v>1860.6</v>
      </c>
      <c r="DI23" s="23">
        <f>'New Formula with HB25-1320'!DI23</f>
        <v>2486.8000000000002</v>
      </c>
      <c r="DJ23" s="23">
        <f>'New Formula with HB25-1320'!DJ23</f>
        <v>639.5</v>
      </c>
      <c r="DK23" s="23">
        <f>'New Formula with HB25-1320'!DK23</f>
        <v>500</v>
      </c>
      <c r="DL23" s="23">
        <f>'New Formula with HB25-1320'!DL23</f>
        <v>5726.4</v>
      </c>
      <c r="DM23" s="23">
        <f>'New Formula with HB25-1320'!DM23</f>
        <v>232.8</v>
      </c>
      <c r="DN23" s="23">
        <f>'New Formula with HB25-1320'!DN23</f>
        <v>1320</v>
      </c>
      <c r="DO23" s="23">
        <f>'New Formula with HB25-1320'!DO23</f>
        <v>3248</v>
      </c>
      <c r="DP23" s="23">
        <f>'New Formula with HB25-1320'!DP23</f>
        <v>198.3</v>
      </c>
      <c r="DQ23" s="23">
        <f>'New Formula with HB25-1320'!DQ23</f>
        <v>834</v>
      </c>
      <c r="DR23" s="23">
        <f>'New Formula with HB25-1320'!DR23</f>
        <v>1343.6</v>
      </c>
      <c r="DS23" s="23">
        <f>'New Formula with HB25-1320'!DS23</f>
        <v>639</v>
      </c>
      <c r="DT23" s="23">
        <f>'New Formula with HB25-1320'!DT23</f>
        <v>175</v>
      </c>
      <c r="DU23" s="23">
        <f>'New Formula with HB25-1320'!DU23</f>
        <v>361</v>
      </c>
      <c r="DV23" s="23">
        <f>'New Formula with HB25-1320'!DV23</f>
        <v>214</v>
      </c>
      <c r="DW23" s="23">
        <f>'New Formula with HB25-1320'!DW23</f>
        <v>307.7</v>
      </c>
      <c r="DX23" s="23">
        <f>'New Formula with HB25-1320'!DX23</f>
        <v>164.2</v>
      </c>
      <c r="DY23" s="23">
        <f>'New Formula with HB25-1320'!DY23</f>
        <v>305.3</v>
      </c>
      <c r="DZ23" s="23">
        <f>'New Formula with HB25-1320'!DZ23</f>
        <v>716.4</v>
      </c>
      <c r="EA23" s="23">
        <f>'New Formula with HB25-1320'!EA23</f>
        <v>531.29999999999995</v>
      </c>
      <c r="EB23" s="23">
        <f>'New Formula with HB25-1320'!EB23</f>
        <v>569.1</v>
      </c>
      <c r="EC23" s="23">
        <f>'New Formula with HB25-1320'!EC23</f>
        <v>297.10000000000002</v>
      </c>
      <c r="ED23" s="23">
        <f>'New Formula with HB25-1320'!ED23</f>
        <v>1562.4</v>
      </c>
      <c r="EE23" s="23">
        <f>'New Formula with HB25-1320'!EE23</f>
        <v>190.2</v>
      </c>
      <c r="EF23" s="23">
        <f>'New Formula with HB25-1320'!EF23</f>
        <v>1404.7</v>
      </c>
      <c r="EG23" s="23">
        <f>'New Formula with HB25-1320'!EG23</f>
        <v>249.9</v>
      </c>
      <c r="EH23" s="23">
        <f>'New Formula with HB25-1320'!EH23</f>
        <v>248</v>
      </c>
      <c r="EI23" s="23">
        <f>'New Formula with HB25-1320'!EI23</f>
        <v>14178.9</v>
      </c>
      <c r="EJ23" s="23">
        <f>'New Formula with HB25-1320'!EJ23</f>
        <v>10282</v>
      </c>
      <c r="EK23" s="23">
        <f>'New Formula with HB25-1320'!EK23</f>
        <v>682.8</v>
      </c>
      <c r="EL23" s="23">
        <f>'New Formula with HB25-1320'!EL23</f>
        <v>474.5</v>
      </c>
      <c r="EM23" s="23">
        <f>'New Formula with HB25-1320'!EM23</f>
        <v>384.9</v>
      </c>
      <c r="EN23" s="23">
        <f>'New Formula with HB25-1320'!EN23</f>
        <v>979.8</v>
      </c>
      <c r="EO23" s="23">
        <f>'New Formula with HB25-1320'!EO23</f>
        <v>314.2</v>
      </c>
      <c r="EP23" s="23">
        <f>'New Formula with HB25-1320'!EP23</f>
        <v>419.7</v>
      </c>
      <c r="EQ23" s="23">
        <f>'New Formula with HB25-1320'!EQ23</f>
        <v>2658.9</v>
      </c>
      <c r="ER23" s="23">
        <f>'New Formula with HB25-1320'!ER23</f>
        <v>316</v>
      </c>
      <c r="ES23" s="23">
        <f>'New Formula with HB25-1320'!ES23</f>
        <v>181.4</v>
      </c>
      <c r="ET23" s="23">
        <f>'New Formula with HB25-1320'!ET23</f>
        <v>191.2</v>
      </c>
      <c r="EU23" s="23">
        <f>'New Formula with HB25-1320'!EU23</f>
        <v>574.6</v>
      </c>
      <c r="EV23" s="23">
        <f>'New Formula with HB25-1320'!EV23</f>
        <v>78.8</v>
      </c>
      <c r="EW23" s="23">
        <f>'New Formula with HB25-1320'!EW23</f>
        <v>839</v>
      </c>
      <c r="EX23" s="23">
        <f>'New Formula with HB25-1320'!EX23</f>
        <v>169.3</v>
      </c>
      <c r="EY23" s="23">
        <f>'New Formula with HB25-1320'!EY23</f>
        <v>779</v>
      </c>
      <c r="EZ23" s="23">
        <f>'New Formula with HB25-1320'!EZ23</f>
        <v>128.5</v>
      </c>
      <c r="FA23" s="23">
        <f>'New Formula with HB25-1320'!FA23</f>
        <v>3455.1</v>
      </c>
      <c r="FB23" s="23">
        <f>'New Formula with HB25-1320'!FB23</f>
        <v>295.5</v>
      </c>
      <c r="FC23" s="23">
        <f>'New Formula with HB25-1320'!FC23</f>
        <v>1964.2</v>
      </c>
      <c r="FD23" s="23">
        <f>'New Formula with HB25-1320'!FD23</f>
        <v>405.3</v>
      </c>
      <c r="FE23" s="23">
        <f>'New Formula with HB25-1320'!FE23</f>
        <v>83.4</v>
      </c>
      <c r="FF23" s="23">
        <f>'New Formula with HB25-1320'!FF23</f>
        <v>195.4</v>
      </c>
      <c r="FG23" s="23">
        <f>'New Formula with HB25-1320'!FG23</f>
        <v>126.8</v>
      </c>
      <c r="FH23" s="23">
        <f>'New Formula with HB25-1320'!FH23</f>
        <v>69.7</v>
      </c>
      <c r="FI23" s="23">
        <f>'New Formula with HB25-1320'!FI23</f>
        <v>1739.1</v>
      </c>
      <c r="FJ23" s="23">
        <f>'New Formula with HB25-1320'!FJ23</f>
        <v>2033</v>
      </c>
      <c r="FK23" s="23">
        <f>'New Formula with HB25-1320'!FK23</f>
        <v>2573.5</v>
      </c>
      <c r="FL23" s="23">
        <f>'New Formula with HB25-1320'!FL23</f>
        <v>8294</v>
      </c>
      <c r="FM23" s="23">
        <f>'New Formula with HB25-1320'!FM23</f>
        <v>3886</v>
      </c>
      <c r="FN23" s="23">
        <f>'New Formula with HB25-1320'!FN23</f>
        <v>22184.9</v>
      </c>
      <c r="FO23" s="23">
        <f>'New Formula with HB25-1320'!FO23</f>
        <v>1089.0999999999999</v>
      </c>
      <c r="FP23" s="23">
        <f>'New Formula with HB25-1320'!FP23</f>
        <v>2280</v>
      </c>
      <c r="FQ23" s="23">
        <f>'New Formula with HB25-1320'!FQ23</f>
        <v>986.9</v>
      </c>
      <c r="FR23" s="23">
        <f>'New Formula with HB25-1320'!FR23</f>
        <v>169.4</v>
      </c>
      <c r="FS23" s="23">
        <f>'New Formula with HB25-1320'!FS23</f>
        <v>179.9</v>
      </c>
      <c r="FT23" s="23">
        <f>'New Formula with HB25-1320'!FT23</f>
        <v>59</v>
      </c>
      <c r="FU23" s="23">
        <f>'New Formula with HB25-1320'!FU23</f>
        <v>813.7</v>
      </c>
      <c r="FV23" s="23">
        <f>'New Formula with HB25-1320'!FV23</f>
        <v>784</v>
      </c>
      <c r="FW23" s="23">
        <f>'New Formula with HB25-1320'!FW23</f>
        <v>159.19999999999999</v>
      </c>
      <c r="FX23" s="23">
        <f>'New Formula with HB25-1320'!FX23</f>
        <v>57.2</v>
      </c>
      <c r="FY23" s="15"/>
      <c r="FZ23" s="12">
        <f t="shared" ref="FZ23:FZ36" si="14">SUM(C23:FX23)</f>
        <v>850310.15999999992</v>
      </c>
      <c r="GA23" s="12"/>
      <c r="GB23" s="12"/>
      <c r="GC23" s="12"/>
      <c r="GD23" s="12"/>
      <c r="GE23" s="2"/>
      <c r="GF23" s="2"/>
      <c r="GG23" s="2"/>
      <c r="GH23" s="2"/>
      <c r="GI23" s="2"/>
      <c r="GJ23" s="2"/>
      <c r="GK23" s="2"/>
    </row>
    <row r="24" spans="1:254" x14ac:dyDescent="0.35">
      <c r="A24" s="22" t="s">
        <v>438</v>
      </c>
      <c r="B24" s="104" t="s">
        <v>671</v>
      </c>
      <c r="C24" s="12">
        <f>'New Formula with HB25-1320'!C24</f>
        <v>6404.5</v>
      </c>
      <c r="D24" s="12">
        <f>'New Formula with HB25-1320'!D24</f>
        <v>32699.5</v>
      </c>
      <c r="E24" s="12">
        <f>'New Formula with HB25-1320'!E24</f>
        <v>4867</v>
      </c>
      <c r="F24" s="12">
        <f>'New Formula with HB25-1320'!F24</f>
        <v>21051.5</v>
      </c>
      <c r="G24" s="12">
        <f>'New Formula with HB25-1320'!G24</f>
        <v>1709</v>
      </c>
      <c r="H24" s="12">
        <f>'New Formula with HB25-1320'!H24</f>
        <v>1089</v>
      </c>
      <c r="I24" s="12">
        <f>'New Formula with HB25-1320'!I24</f>
        <v>7236</v>
      </c>
      <c r="J24" s="12">
        <f>'New Formula with HB25-1320'!J24</f>
        <v>2024</v>
      </c>
      <c r="K24" s="12">
        <f>'New Formula with HB25-1320'!K24</f>
        <v>243.5</v>
      </c>
      <c r="L24" s="12">
        <f>'New Formula with HB25-1320'!L24</f>
        <v>2087</v>
      </c>
      <c r="M24" s="12">
        <f>'New Formula with HB25-1320'!M24</f>
        <v>866</v>
      </c>
      <c r="N24" s="12">
        <f>'New Formula with HB25-1320'!N24</f>
        <v>50007.5</v>
      </c>
      <c r="O24" s="12">
        <f>'New Formula with HB25-1320'!O24</f>
        <v>12583.5</v>
      </c>
      <c r="P24" s="12">
        <f>'New Formula with HB25-1320'!P24</f>
        <v>303</v>
      </c>
      <c r="Q24" s="12">
        <f>'New Formula with HB25-1320'!Q24</f>
        <v>37010</v>
      </c>
      <c r="R24" s="12">
        <f>'New Formula with HB25-1320'!R24</f>
        <v>467.5</v>
      </c>
      <c r="S24" s="12">
        <f>'New Formula with HB25-1320'!S24</f>
        <v>1535</v>
      </c>
      <c r="T24" s="12">
        <f>'New Formula with HB25-1320'!T24</f>
        <v>158</v>
      </c>
      <c r="U24" s="12">
        <f>'New Formula with HB25-1320'!U24</f>
        <v>57</v>
      </c>
      <c r="V24" s="12">
        <f>'New Formula with HB25-1320'!V24</f>
        <v>245.5</v>
      </c>
      <c r="W24" s="12">
        <f>'New Formula with HB25-1320'!W24</f>
        <v>49.5</v>
      </c>
      <c r="X24" s="12">
        <f>'New Formula with HB25-1320'!X24</f>
        <v>36.5</v>
      </c>
      <c r="Y24" s="12">
        <f>'New Formula with HB25-1320'!Y24</f>
        <v>404</v>
      </c>
      <c r="Z24" s="12">
        <f>'New Formula with HB25-1320'!Z24</f>
        <v>231</v>
      </c>
      <c r="AA24" s="12">
        <f>'New Formula with HB25-1320'!AA24</f>
        <v>30258.5</v>
      </c>
      <c r="AB24" s="12">
        <f>'New Formula with HB25-1320'!AB24</f>
        <v>26784.5</v>
      </c>
      <c r="AC24" s="12">
        <f>'New Formula with HB25-1320'!AC24</f>
        <v>864</v>
      </c>
      <c r="AD24" s="12">
        <f>'New Formula with HB25-1320'!AD24</f>
        <v>1269.5</v>
      </c>
      <c r="AE24" s="12">
        <f>'New Formula with HB25-1320'!AE24</f>
        <v>97</v>
      </c>
      <c r="AF24" s="12">
        <f>'New Formula with HB25-1320'!AF24</f>
        <v>164.5</v>
      </c>
      <c r="AG24" s="12">
        <f>'New Formula with HB25-1320'!AG24</f>
        <v>589</v>
      </c>
      <c r="AH24" s="12">
        <f>'New Formula with HB25-1320'!AH24</f>
        <v>927</v>
      </c>
      <c r="AI24" s="12">
        <f>'New Formula with HB25-1320'!AI24</f>
        <v>363</v>
      </c>
      <c r="AJ24" s="12">
        <f>'New Formula with HB25-1320'!AJ24</f>
        <v>176</v>
      </c>
      <c r="AK24" s="12">
        <f>'New Formula with HB25-1320'!AK24</f>
        <v>163</v>
      </c>
      <c r="AL24" s="12">
        <f>'New Formula with HB25-1320'!AL24</f>
        <v>286</v>
      </c>
      <c r="AM24" s="12">
        <f>'New Formula with HB25-1320'!AM24</f>
        <v>331</v>
      </c>
      <c r="AN24" s="12">
        <f>'New Formula with HB25-1320'!AN24</f>
        <v>271.5</v>
      </c>
      <c r="AO24" s="12">
        <f>'New Formula with HB25-1320'!AO24</f>
        <v>3767</v>
      </c>
      <c r="AP24" s="12">
        <f>'New Formula with HB25-1320'!AP24</f>
        <v>84396.5</v>
      </c>
      <c r="AQ24" s="12">
        <f>'New Formula with HB25-1320'!AQ24</f>
        <v>242.5</v>
      </c>
      <c r="AR24" s="12">
        <f>'New Formula with HB25-1320'!AR24</f>
        <v>57877.5</v>
      </c>
      <c r="AS24" s="12">
        <f>'New Formula with HB25-1320'!AS24</f>
        <v>6025</v>
      </c>
      <c r="AT24" s="12">
        <f>'New Formula with HB25-1320'!AT24</f>
        <v>2340.5</v>
      </c>
      <c r="AU24" s="12">
        <f>'New Formula with HB25-1320'!AU24</f>
        <v>250</v>
      </c>
      <c r="AV24" s="12">
        <f>'New Formula with HB25-1320'!AV24</f>
        <v>299</v>
      </c>
      <c r="AW24" s="12">
        <f>'New Formula with HB25-1320'!AW24</f>
        <v>250</v>
      </c>
      <c r="AX24" s="12">
        <f>'New Formula with HB25-1320'!AX24</f>
        <v>73</v>
      </c>
      <c r="AY24" s="12">
        <f>'New Formula with HB25-1320'!AY24</f>
        <v>392</v>
      </c>
      <c r="AZ24" s="12">
        <f>'New Formula with HB25-1320'!AZ24</f>
        <v>11891</v>
      </c>
      <c r="BA24" s="12">
        <f>'New Formula with HB25-1320'!BA24</f>
        <v>8667</v>
      </c>
      <c r="BB24" s="12">
        <f>'New Formula with HB25-1320'!BB24</f>
        <v>7399</v>
      </c>
      <c r="BC24" s="12">
        <f>'New Formula with HB25-1320'!BC24</f>
        <v>21443</v>
      </c>
      <c r="BD24" s="12">
        <f>'New Formula with HB25-1320'!BD24</f>
        <v>3598.5</v>
      </c>
      <c r="BE24" s="12">
        <f>'New Formula with HB25-1320'!BE24</f>
        <v>1113</v>
      </c>
      <c r="BF24" s="12">
        <f>'New Formula with HB25-1320'!BF24</f>
        <v>24230</v>
      </c>
      <c r="BG24" s="12">
        <f>'New Formula with HB25-1320'!BG24</f>
        <v>921.5</v>
      </c>
      <c r="BH24" s="12">
        <f>'New Formula with HB25-1320'!BH24</f>
        <v>529</v>
      </c>
      <c r="BI24" s="12">
        <f>'New Formula with HB25-1320'!BI24</f>
        <v>251</v>
      </c>
      <c r="BJ24" s="12">
        <f>'New Formula with HB25-1320'!BJ24</f>
        <v>6198.5</v>
      </c>
      <c r="BK24" s="12">
        <f>'New Formula with HB25-1320'!BK24</f>
        <v>21041</v>
      </c>
      <c r="BL24" s="12">
        <f>'New Formula with HB25-1320'!BL24</f>
        <v>64.5</v>
      </c>
      <c r="BM24" s="12">
        <f>'New Formula with HB25-1320'!BM24</f>
        <v>331.5</v>
      </c>
      <c r="BN24" s="12">
        <f>'New Formula with HB25-1320'!BN24</f>
        <v>3018.5</v>
      </c>
      <c r="BO24" s="12">
        <f>'New Formula with HB25-1320'!BO24</f>
        <v>1190</v>
      </c>
      <c r="BP24" s="12">
        <f>'New Formula with HB25-1320'!BP24</f>
        <v>144</v>
      </c>
      <c r="BQ24" s="12">
        <f>'New Formula with HB25-1320'!BQ24</f>
        <v>5632</v>
      </c>
      <c r="BR24" s="12">
        <f>'New Formula with HB25-1320'!BR24</f>
        <v>4471</v>
      </c>
      <c r="BS24" s="12">
        <f>'New Formula with HB25-1320'!BS24</f>
        <v>1151</v>
      </c>
      <c r="BT24" s="12">
        <f>'New Formula with HB25-1320'!BT24</f>
        <v>355.5</v>
      </c>
      <c r="BU24" s="12">
        <f>'New Formula with HB25-1320'!BU24</f>
        <v>383</v>
      </c>
      <c r="BV24" s="12">
        <f>'New Formula with HB25-1320'!BV24</f>
        <v>1247.5</v>
      </c>
      <c r="BW24" s="12">
        <f>'New Formula with HB25-1320'!BW24</f>
        <v>2017</v>
      </c>
      <c r="BX24" s="12">
        <f>'New Formula with HB25-1320'!BX24</f>
        <v>67</v>
      </c>
      <c r="BY24" s="12">
        <f>'New Formula with HB25-1320'!BY24</f>
        <v>404</v>
      </c>
      <c r="BZ24" s="12">
        <f>'New Formula with HB25-1320'!BZ24</f>
        <v>224</v>
      </c>
      <c r="CA24" s="12">
        <f>'New Formula with HB25-1320'!CA24</f>
        <v>130</v>
      </c>
      <c r="CB24" s="12">
        <f>'New Formula with HB25-1320'!CB24</f>
        <v>70467</v>
      </c>
      <c r="CC24" s="12">
        <f>'New Formula with HB25-1320'!CC24</f>
        <v>190</v>
      </c>
      <c r="CD24" s="12">
        <f>'New Formula with HB25-1320'!CD24</f>
        <v>27</v>
      </c>
      <c r="CE24" s="12">
        <f>'New Formula with HB25-1320'!CE24</f>
        <v>158.5</v>
      </c>
      <c r="CF24" s="12">
        <f>'New Formula with HB25-1320'!CF24</f>
        <v>92</v>
      </c>
      <c r="CG24" s="12">
        <f>'New Formula with HB25-1320'!CG24</f>
        <v>195.5</v>
      </c>
      <c r="CH24" s="12">
        <f>'New Formula with HB25-1320'!CH24</f>
        <v>90</v>
      </c>
      <c r="CI24" s="12">
        <f>'New Formula with HB25-1320'!CI24</f>
        <v>662</v>
      </c>
      <c r="CJ24" s="12">
        <f>'New Formula with HB25-1320'!CJ24</f>
        <v>855.5</v>
      </c>
      <c r="CK24" s="12">
        <f>'New Formula with HB25-1320'!CK24</f>
        <v>4231.5</v>
      </c>
      <c r="CL24" s="12">
        <f>'New Formula with HB25-1320'!CL24</f>
        <v>1169</v>
      </c>
      <c r="CM24" s="12">
        <f>'New Formula with HB25-1320'!CM24</f>
        <v>659</v>
      </c>
      <c r="CN24" s="12">
        <f>'New Formula with HB25-1320'!CN24</f>
        <v>28020.5</v>
      </c>
      <c r="CO24" s="12">
        <f>'New Formula with HB25-1320'!CO24</f>
        <v>14006.5</v>
      </c>
      <c r="CP24" s="12">
        <f>'New Formula with HB25-1320'!CP24</f>
        <v>869.5</v>
      </c>
      <c r="CQ24" s="12">
        <f>'New Formula with HB25-1320'!CQ24</f>
        <v>763</v>
      </c>
      <c r="CR24" s="12">
        <f>'New Formula with HB25-1320'!CR24</f>
        <v>199.5</v>
      </c>
      <c r="CS24" s="12">
        <f>'New Formula with HB25-1320'!CS24</f>
        <v>270</v>
      </c>
      <c r="CT24" s="12">
        <f>'New Formula with HB25-1320'!CT24</f>
        <v>115</v>
      </c>
      <c r="CU24" s="12">
        <f>'New Formula with HB25-1320'!CU24</f>
        <v>67</v>
      </c>
      <c r="CV24" s="12">
        <f>'New Formula with HB25-1320'!CV24</f>
        <v>22</v>
      </c>
      <c r="CW24" s="12">
        <f>'New Formula with HB25-1320'!CW24</f>
        <v>204</v>
      </c>
      <c r="CX24" s="12">
        <f>'New Formula with HB25-1320'!CX24</f>
        <v>450.5</v>
      </c>
      <c r="CY24" s="12">
        <f>'New Formula with HB25-1320'!CY24</f>
        <v>26.5</v>
      </c>
      <c r="CZ24" s="12">
        <f>'New Formula with HB25-1320'!CZ24</f>
        <v>1773</v>
      </c>
      <c r="DA24" s="12">
        <f>'New Formula with HB25-1320'!DA24</f>
        <v>197.5</v>
      </c>
      <c r="DB24" s="12">
        <f>'New Formula with HB25-1320'!DB24</f>
        <v>314</v>
      </c>
      <c r="DC24" s="12">
        <f>'New Formula with HB25-1320'!DC24</f>
        <v>183</v>
      </c>
      <c r="DD24" s="12">
        <f>'New Formula with HB25-1320'!DD24</f>
        <v>170</v>
      </c>
      <c r="DE24" s="12">
        <f>'New Formula with HB25-1320'!DE24</f>
        <v>280.5</v>
      </c>
      <c r="DF24" s="12">
        <f>'New Formula with HB25-1320'!DF24</f>
        <v>18900.5</v>
      </c>
      <c r="DG24" s="12">
        <f>'New Formula with HB25-1320'!DG24</f>
        <v>92</v>
      </c>
      <c r="DH24" s="12">
        <f>'New Formula with HB25-1320'!DH24</f>
        <v>1689</v>
      </c>
      <c r="DI24" s="12">
        <f>'New Formula with HB25-1320'!DI24</f>
        <v>2308</v>
      </c>
      <c r="DJ24" s="12">
        <f>'New Formula with HB25-1320'!DJ24</f>
        <v>598</v>
      </c>
      <c r="DK24" s="12">
        <f>'New Formula with HB25-1320'!DK24</f>
        <v>475</v>
      </c>
      <c r="DL24" s="12">
        <f>'New Formula with HB25-1320'!DL24</f>
        <v>5671</v>
      </c>
      <c r="DM24" s="12">
        <f>'New Formula with HB25-1320'!DM24</f>
        <v>228</v>
      </c>
      <c r="DN24" s="12">
        <f>'New Formula with HB25-1320'!DN24</f>
        <v>1275.5</v>
      </c>
      <c r="DO24" s="12">
        <f>'New Formula with HB25-1320'!DO24</f>
        <v>3255.5</v>
      </c>
      <c r="DP24" s="12">
        <f>'New Formula with HB25-1320'!DP24</f>
        <v>198</v>
      </c>
      <c r="DQ24" s="12">
        <f>'New Formula with HB25-1320'!DQ24</f>
        <v>843</v>
      </c>
      <c r="DR24" s="12">
        <f>'New Formula with HB25-1320'!DR24</f>
        <v>1280.5</v>
      </c>
      <c r="DS24" s="12">
        <f>'New Formula with HB25-1320'!DS24</f>
        <v>554</v>
      </c>
      <c r="DT24" s="12">
        <f>'New Formula with HB25-1320'!DT24</f>
        <v>174</v>
      </c>
      <c r="DU24" s="12">
        <f>'New Formula with HB25-1320'!DU24</f>
        <v>342</v>
      </c>
      <c r="DV24" s="12">
        <f>'New Formula with HB25-1320'!DV24</f>
        <v>200.5</v>
      </c>
      <c r="DW24" s="12">
        <f>'New Formula with HB25-1320'!DW24</f>
        <v>289.5</v>
      </c>
      <c r="DX24" s="12">
        <f>'New Formula with HB25-1320'!DX24</f>
        <v>166</v>
      </c>
      <c r="DY24" s="12">
        <f>'New Formula with HB25-1320'!DY24</f>
        <v>287</v>
      </c>
      <c r="DZ24" s="12">
        <f>'New Formula with HB25-1320'!DZ24</f>
        <v>634</v>
      </c>
      <c r="EA24" s="12">
        <f>'New Formula with HB25-1320'!EA24</f>
        <v>496</v>
      </c>
      <c r="EB24" s="12">
        <f>'New Formula with HB25-1320'!EB24</f>
        <v>508.5</v>
      </c>
      <c r="EC24" s="12">
        <f>'New Formula with HB25-1320'!EC24</f>
        <v>266.5</v>
      </c>
      <c r="ED24" s="12">
        <f>'New Formula with HB25-1320'!ED24</f>
        <v>1551.5</v>
      </c>
      <c r="EE24" s="12">
        <f>'New Formula with HB25-1320'!EE24</f>
        <v>194</v>
      </c>
      <c r="EF24" s="12">
        <f>'New Formula with HB25-1320'!EF24</f>
        <v>1271</v>
      </c>
      <c r="EG24" s="12">
        <f>'New Formula with HB25-1320'!EG24</f>
        <v>257</v>
      </c>
      <c r="EH24" s="12">
        <f>'New Formula with HB25-1320'!EH24</f>
        <v>245</v>
      </c>
      <c r="EI24" s="12">
        <f>'New Formula with HB25-1320'!EI24</f>
        <v>13446</v>
      </c>
      <c r="EJ24" s="12">
        <f>'New Formula with HB25-1320'!EJ24</f>
        <v>9802</v>
      </c>
      <c r="EK24" s="12">
        <f>'New Formula with HB25-1320'!EK24</f>
        <v>639.5</v>
      </c>
      <c r="EL24" s="12">
        <f>'New Formula with HB25-1320'!EL24</f>
        <v>457</v>
      </c>
      <c r="EM24" s="12">
        <f>'New Formula with HB25-1320'!EM24</f>
        <v>365</v>
      </c>
      <c r="EN24" s="12">
        <f>'New Formula with HB25-1320'!EN24</f>
        <v>882.5</v>
      </c>
      <c r="EO24" s="12">
        <f>'New Formula with HB25-1320'!EO24</f>
        <v>293</v>
      </c>
      <c r="EP24" s="12">
        <f>'New Formula with HB25-1320'!EP24</f>
        <v>417.5</v>
      </c>
      <c r="EQ24" s="12">
        <f>'New Formula with HB25-1320'!EQ24</f>
        <v>2460</v>
      </c>
      <c r="ER24" s="12">
        <f>'New Formula with HB25-1320'!ER24</f>
        <v>297</v>
      </c>
      <c r="ES24" s="12">
        <f>'New Formula with HB25-1320'!ES24</f>
        <v>147.5</v>
      </c>
      <c r="ET24" s="12">
        <f>'New Formula with HB25-1320'!ET24</f>
        <v>193.5</v>
      </c>
      <c r="EU24" s="12">
        <f>'New Formula with HB25-1320'!EU24</f>
        <v>576</v>
      </c>
      <c r="EV24" s="12">
        <f>'New Formula with HB25-1320'!EV24</f>
        <v>72</v>
      </c>
      <c r="EW24" s="12">
        <f>'New Formula with HB25-1320'!EW24</f>
        <v>799</v>
      </c>
      <c r="EX24" s="12">
        <f>'New Formula with HB25-1320'!EX24</f>
        <v>170</v>
      </c>
      <c r="EY24" s="12">
        <f>'New Formula with HB25-1320'!EY24</f>
        <v>196.5</v>
      </c>
      <c r="EZ24" s="12">
        <f>'New Formula with HB25-1320'!EZ24</f>
        <v>130</v>
      </c>
      <c r="FA24" s="12">
        <f>'New Formula with HB25-1320'!FA24</f>
        <v>3294</v>
      </c>
      <c r="FB24" s="12">
        <f>'New Formula with HB25-1320'!FB24</f>
        <v>276</v>
      </c>
      <c r="FC24" s="12">
        <f>'New Formula with HB25-1320'!FC24</f>
        <v>1684</v>
      </c>
      <c r="FD24" s="12">
        <f>'New Formula with HB25-1320'!FD24</f>
        <v>395</v>
      </c>
      <c r="FE24" s="12">
        <f>'New Formula with HB25-1320'!FE24</f>
        <v>75</v>
      </c>
      <c r="FF24" s="12">
        <f>'New Formula with HB25-1320'!FF24</f>
        <v>178</v>
      </c>
      <c r="FG24" s="12">
        <f>'New Formula with HB25-1320'!FG24</f>
        <v>117</v>
      </c>
      <c r="FH24" s="12">
        <f>'New Formula with HB25-1320'!FH24</f>
        <v>71</v>
      </c>
      <c r="FI24" s="12">
        <f>'New Formula with HB25-1320'!FI24</f>
        <v>1639.5</v>
      </c>
      <c r="FJ24" s="12">
        <f>'New Formula with HB25-1320'!FJ24</f>
        <v>2009</v>
      </c>
      <c r="FK24" s="12">
        <f>'New Formula with HB25-1320'!FK24</f>
        <v>2481</v>
      </c>
      <c r="FL24" s="12">
        <f>'New Formula with HB25-1320'!FL24</f>
        <v>8455.5</v>
      </c>
      <c r="FM24" s="12">
        <f>'New Formula with HB25-1320'!FM24</f>
        <v>3910.5</v>
      </c>
      <c r="FN24" s="12">
        <f>'New Formula with HB25-1320'!FN24</f>
        <v>22092.5</v>
      </c>
      <c r="FO24" s="12">
        <f>'New Formula with HB25-1320'!FO24</f>
        <v>1111</v>
      </c>
      <c r="FP24" s="12">
        <f>'New Formula with HB25-1320'!FP24</f>
        <v>2307.5</v>
      </c>
      <c r="FQ24" s="12">
        <f>'New Formula with HB25-1320'!FQ24</f>
        <v>974.5</v>
      </c>
      <c r="FR24" s="12">
        <f>'New Formula with HB25-1320'!FR24</f>
        <v>165.5</v>
      </c>
      <c r="FS24" s="12">
        <f>'New Formula with HB25-1320'!FS24</f>
        <v>151</v>
      </c>
      <c r="FT24" s="12">
        <f>'New Formula with HB25-1320'!FT24</f>
        <v>53</v>
      </c>
      <c r="FU24" s="12">
        <f>'New Formula with HB25-1320'!FU24</f>
        <v>759.5</v>
      </c>
      <c r="FV24" s="12">
        <f>'New Formula with HB25-1320'!FV24</f>
        <v>690.5</v>
      </c>
      <c r="FW24" s="12">
        <f>'New Formula with HB25-1320'!FW24</f>
        <v>134</v>
      </c>
      <c r="FX24" s="12">
        <f>'New Formula with HB25-1320'!FX24</f>
        <v>65</v>
      </c>
      <c r="FY24" s="12"/>
      <c r="FZ24" s="12">
        <f t="shared" si="14"/>
        <v>785348.5</v>
      </c>
      <c r="GA24" s="12"/>
      <c r="GB24" s="12"/>
      <c r="GC24" s="12"/>
      <c r="GD24" s="12"/>
      <c r="GE24" s="2"/>
      <c r="GF24" s="2"/>
      <c r="GG24" s="2"/>
      <c r="GH24" s="2"/>
      <c r="GI24" s="2"/>
      <c r="GJ24" s="2"/>
      <c r="GK24" s="2"/>
    </row>
    <row r="25" spans="1:254" x14ac:dyDescent="0.35">
      <c r="A25" s="22" t="s">
        <v>440</v>
      </c>
      <c r="B25" s="104" t="s">
        <v>439</v>
      </c>
      <c r="C25" s="12">
        <f>'New Formula with HB25-1320'!C25</f>
        <v>6332.5</v>
      </c>
      <c r="D25" s="12">
        <f>'New Formula with HB25-1320'!D25</f>
        <v>33220</v>
      </c>
      <c r="E25" s="12">
        <f>'New Formula with HB25-1320'!E25</f>
        <v>4999.5</v>
      </c>
      <c r="F25" s="12">
        <f>'New Formula with HB25-1320'!F25</f>
        <v>20597.5</v>
      </c>
      <c r="G25" s="12">
        <f>'New Formula with HB25-1320'!G25</f>
        <v>1573</v>
      </c>
      <c r="H25" s="12">
        <f>'New Formula with HB25-1320'!H25</f>
        <v>1094</v>
      </c>
      <c r="I25" s="12">
        <f>'New Formula with HB25-1320'!I25</f>
        <v>7057.5</v>
      </c>
      <c r="J25" s="12">
        <f>'New Formula with HB25-1320'!J25</f>
        <v>2039</v>
      </c>
      <c r="K25" s="12">
        <f>'New Formula with HB25-1320'!K25</f>
        <v>263</v>
      </c>
      <c r="L25" s="12">
        <f>'New Formula with HB25-1320'!L25</f>
        <v>2102</v>
      </c>
      <c r="M25" s="12">
        <f>'New Formula with HB25-1320'!M25</f>
        <v>933</v>
      </c>
      <c r="N25" s="12">
        <f>'New Formula with HB25-1320'!N25</f>
        <v>49949</v>
      </c>
      <c r="O25" s="12">
        <f>'New Formula with HB25-1320'!O25</f>
        <v>12783.5</v>
      </c>
      <c r="P25" s="12">
        <f>'New Formula with HB25-1320'!P25</f>
        <v>330</v>
      </c>
      <c r="Q25" s="12">
        <f>'New Formula with HB25-1320'!Q25</f>
        <v>36546</v>
      </c>
      <c r="R25" s="12">
        <f>'New Formula with HB25-1320'!R25</f>
        <v>497</v>
      </c>
      <c r="S25" s="12">
        <f>'New Formula with HB25-1320'!S25</f>
        <v>1567.5</v>
      </c>
      <c r="T25" s="12">
        <f>'New Formula with HB25-1320'!T25</f>
        <v>160</v>
      </c>
      <c r="U25" s="12">
        <f>'New Formula with HB25-1320'!U25</f>
        <v>50</v>
      </c>
      <c r="V25" s="12">
        <f>'New Formula with HB25-1320'!V25</f>
        <v>261.5</v>
      </c>
      <c r="W25" s="12">
        <f>'New Formula with HB25-1320'!W25</f>
        <v>58.5</v>
      </c>
      <c r="X25" s="12">
        <f>'New Formula with HB25-1320'!X25</f>
        <v>27</v>
      </c>
      <c r="Y25" s="12">
        <f>'New Formula with HB25-1320'!Y25</f>
        <v>428</v>
      </c>
      <c r="Z25" s="12">
        <f>'New Formula with HB25-1320'!Z25</f>
        <v>227</v>
      </c>
      <c r="AA25" s="12">
        <f>'New Formula with HB25-1320'!AA25</f>
        <v>30394.5</v>
      </c>
      <c r="AB25" s="12">
        <f>'New Formula with HB25-1320'!AB25</f>
        <v>26932</v>
      </c>
      <c r="AC25" s="12">
        <f>'New Formula with HB25-1320'!AC25</f>
        <v>909</v>
      </c>
      <c r="AD25" s="12">
        <f>'New Formula with HB25-1320'!AD25</f>
        <v>1255</v>
      </c>
      <c r="AE25" s="12">
        <f>'New Formula with HB25-1320'!AE25</f>
        <v>94</v>
      </c>
      <c r="AF25" s="12">
        <f>'New Formula with HB25-1320'!AF25</f>
        <v>162.5</v>
      </c>
      <c r="AG25" s="12">
        <f>'New Formula with HB25-1320'!AG25</f>
        <v>590</v>
      </c>
      <c r="AH25" s="12">
        <f>'New Formula with HB25-1320'!AH25</f>
        <v>955</v>
      </c>
      <c r="AI25" s="12">
        <f>'New Formula with HB25-1320'!AI25</f>
        <v>385.5</v>
      </c>
      <c r="AJ25" s="12">
        <f>'New Formula with HB25-1320'!AJ25</f>
        <v>164</v>
      </c>
      <c r="AK25" s="12">
        <f>'New Formula with HB25-1320'!AK25</f>
        <v>159</v>
      </c>
      <c r="AL25" s="12">
        <f>'New Formula with HB25-1320'!AL25</f>
        <v>276</v>
      </c>
      <c r="AM25" s="12">
        <f>'New Formula with HB25-1320'!AM25</f>
        <v>343</v>
      </c>
      <c r="AN25" s="12">
        <f>'New Formula with HB25-1320'!AN25</f>
        <v>309</v>
      </c>
      <c r="AO25" s="12">
        <f>'New Formula with HB25-1320'!AO25</f>
        <v>4127.5</v>
      </c>
      <c r="AP25" s="12">
        <f>'New Formula with HB25-1320'!AP25</f>
        <v>82476.5</v>
      </c>
      <c r="AQ25" s="12">
        <f>'New Formula with HB25-1320'!AQ25</f>
        <v>232</v>
      </c>
      <c r="AR25" s="12">
        <f>'New Formula with HB25-1320'!AR25</f>
        <v>58489.5</v>
      </c>
      <c r="AS25" s="12">
        <f>'New Formula with HB25-1320'!AS25</f>
        <v>6165</v>
      </c>
      <c r="AT25" s="12">
        <f>'New Formula with HB25-1320'!AT25</f>
        <v>2332.5</v>
      </c>
      <c r="AU25" s="12">
        <f>'New Formula with HB25-1320'!AU25</f>
        <v>291</v>
      </c>
      <c r="AV25" s="12">
        <f>'New Formula with HB25-1320'!AV25</f>
        <v>297</v>
      </c>
      <c r="AW25" s="12">
        <f>'New Formula with HB25-1320'!AW25</f>
        <v>256</v>
      </c>
      <c r="AX25" s="12">
        <f>'New Formula with HB25-1320'!AX25</f>
        <v>63</v>
      </c>
      <c r="AY25" s="12">
        <f>'New Formula with HB25-1320'!AY25</f>
        <v>415</v>
      </c>
      <c r="AZ25" s="12">
        <f>'New Formula with HB25-1320'!AZ25</f>
        <v>12050</v>
      </c>
      <c r="BA25" s="12">
        <f>'New Formula with HB25-1320'!BA25</f>
        <v>8756</v>
      </c>
      <c r="BB25" s="12">
        <f>'New Formula with HB25-1320'!BB25</f>
        <v>7341</v>
      </c>
      <c r="BC25" s="12">
        <f>'New Formula with HB25-1320'!BC25</f>
        <v>20943.5</v>
      </c>
      <c r="BD25" s="12">
        <f>'New Formula with HB25-1320'!BD25</f>
        <v>3609.5</v>
      </c>
      <c r="BE25" s="12">
        <f>'New Formula with HB25-1320'!BE25</f>
        <v>1207</v>
      </c>
      <c r="BF25" s="12">
        <f>'New Formula with HB25-1320'!BF25</f>
        <v>24346</v>
      </c>
      <c r="BG25" s="12">
        <f>'New Formula with HB25-1320'!BG25</f>
        <v>884.5</v>
      </c>
      <c r="BH25" s="12">
        <f>'New Formula with HB25-1320'!BH25</f>
        <v>542</v>
      </c>
      <c r="BI25" s="12">
        <f>'New Formula with HB25-1320'!BI25</f>
        <v>253.5</v>
      </c>
      <c r="BJ25" s="12">
        <f>'New Formula with HB25-1320'!BJ25</f>
        <v>6224.5</v>
      </c>
      <c r="BK25" s="12">
        <f>'New Formula with HB25-1320'!BK25</f>
        <v>19735</v>
      </c>
      <c r="BL25" s="12">
        <f>'New Formula with HB25-1320'!BL25</f>
        <v>58</v>
      </c>
      <c r="BM25" s="12">
        <f>'New Formula with HB25-1320'!BM25</f>
        <v>360.5</v>
      </c>
      <c r="BN25" s="12">
        <f>'New Formula with HB25-1320'!BN25</f>
        <v>3019.5</v>
      </c>
      <c r="BO25" s="12">
        <f>'New Formula with HB25-1320'!BO25</f>
        <v>1251</v>
      </c>
      <c r="BP25" s="12">
        <f>'New Formula with HB25-1320'!BP25</f>
        <v>152</v>
      </c>
      <c r="BQ25" s="12">
        <f>'New Formula with HB25-1320'!BQ25</f>
        <v>5653</v>
      </c>
      <c r="BR25" s="12">
        <f>'New Formula with HB25-1320'!BR25</f>
        <v>4483</v>
      </c>
      <c r="BS25" s="12">
        <f>'New Formula with HB25-1320'!BS25</f>
        <v>1106</v>
      </c>
      <c r="BT25" s="12">
        <f>'New Formula with HB25-1320'!BT25</f>
        <v>362</v>
      </c>
      <c r="BU25" s="12">
        <f>'New Formula with HB25-1320'!BU25</f>
        <v>410</v>
      </c>
      <c r="BV25" s="12">
        <f>'New Formula with HB25-1320'!BV25</f>
        <v>1223</v>
      </c>
      <c r="BW25" s="12">
        <f>'New Formula with HB25-1320'!BW25</f>
        <v>1985.5</v>
      </c>
      <c r="BX25" s="12">
        <f>'New Formula with HB25-1320'!BX25</f>
        <v>67</v>
      </c>
      <c r="BY25" s="12">
        <f>'New Formula with HB25-1320'!BY25</f>
        <v>439.5</v>
      </c>
      <c r="BZ25" s="12">
        <f>'New Formula with HB25-1320'!BZ25</f>
        <v>195</v>
      </c>
      <c r="CA25" s="12">
        <f>'New Formula with HB25-1320'!CA25</f>
        <v>139</v>
      </c>
      <c r="CB25" s="12">
        <f>'New Formula with HB25-1320'!CB25</f>
        <v>71260.5</v>
      </c>
      <c r="CC25" s="12">
        <f>'New Formula with HB25-1320'!CC25</f>
        <v>192</v>
      </c>
      <c r="CD25" s="12">
        <f>'New Formula with HB25-1320'!CD25</f>
        <v>23</v>
      </c>
      <c r="CE25" s="12">
        <f>'New Formula with HB25-1320'!CE25</f>
        <v>151</v>
      </c>
      <c r="CF25" s="12">
        <f>'New Formula with HB25-1320'!CF25</f>
        <v>110</v>
      </c>
      <c r="CG25" s="12">
        <f>'New Formula with HB25-1320'!CG25</f>
        <v>201.5</v>
      </c>
      <c r="CH25" s="12">
        <f>'New Formula with HB25-1320'!CH25</f>
        <v>99</v>
      </c>
      <c r="CI25" s="12">
        <f>'New Formula with HB25-1320'!CI25</f>
        <v>691</v>
      </c>
      <c r="CJ25" s="12">
        <f>'New Formula with HB25-1320'!CJ25</f>
        <v>873</v>
      </c>
      <c r="CK25" s="12">
        <f>'New Formula with HB25-1320'!CK25</f>
        <v>4272.5</v>
      </c>
      <c r="CL25" s="12">
        <f>'New Formula with HB25-1320'!CL25</f>
        <v>1244.5</v>
      </c>
      <c r="CM25" s="12">
        <f>'New Formula with HB25-1320'!CM25</f>
        <v>701</v>
      </c>
      <c r="CN25" s="12">
        <f>'New Formula with HB25-1320'!CN25</f>
        <v>28337.5</v>
      </c>
      <c r="CO25" s="12">
        <f>'New Formula with HB25-1320'!CO25</f>
        <v>14308.5</v>
      </c>
      <c r="CP25" s="12">
        <f>'New Formula with HB25-1320'!CP25</f>
        <v>937</v>
      </c>
      <c r="CQ25" s="12">
        <f>'New Formula with HB25-1320'!CQ25</f>
        <v>740</v>
      </c>
      <c r="CR25" s="12">
        <f>'New Formula with HB25-1320'!CR25</f>
        <v>230.5</v>
      </c>
      <c r="CS25" s="12">
        <f>'New Formula with HB25-1320'!CS25</f>
        <v>290</v>
      </c>
      <c r="CT25" s="12">
        <f>'New Formula with HB25-1320'!CT25</f>
        <v>101</v>
      </c>
      <c r="CU25" s="12">
        <f>'New Formula with HB25-1320'!CU25</f>
        <v>73</v>
      </c>
      <c r="CV25" s="12">
        <f>'New Formula with HB25-1320'!CV25</f>
        <v>23.5</v>
      </c>
      <c r="CW25" s="12">
        <f>'New Formula with HB25-1320'!CW25</f>
        <v>205</v>
      </c>
      <c r="CX25" s="12">
        <f>'New Formula with HB25-1320'!CX25</f>
        <v>470.5</v>
      </c>
      <c r="CY25" s="12">
        <f>'New Formula with HB25-1320'!CY25</f>
        <v>29.5</v>
      </c>
      <c r="CZ25" s="12">
        <f>'New Formula with HB25-1320'!CZ25</f>
        <v>1759</v>
      </c>
      <c r="DA25" s="12">
        <f>'New Formula with HB25-1320'!DA25</f>
        <v>201</v>
      </c>
      <c r="DB25" s="12">
        <f>'New Formula with HB25-1320'!DB25</f>
        <v>322.5</v>
      </c>
      <c r="DC25" s="12">
        <f>'New Formula with HB25-1320'!DC25</f>
        <v>182</v>
      </c>
      <c r="DD25" s="12">
        <f>'New Formula with HB25-1320'!DD25</f>
        <v>156</v>
      </c>
      <c r="DE25" s="12">
        <f>'New Formula with HB25-1320'!DE25</f>
        <v>287.5</v>
      </c>
      <c r="DF25" s="12">
        <f>'New Formula with HB25-1320'!DF25</f>
        <v>19273</v>
      </c>
      <c r="DG25" s="12">
        <f>'New Formula with HB25-1320'!DG25</f>
        <v>95</v>
      </c>
      <c r="DH25" s="12">
        <f>'New Formula with HB25-1320'!DH25</f>
        <v>1764</v>
      </c>
      <c r="DI25" s="12">
        <f>'New Formula with HB25-1320'!DI25</f>
        <v>2394.5</v>
      </c>
      <c r="DJ25" s="12">
        <f>'New Formula with HB25-1320'!DJ25</f>
        <v>623</v>
      </c>
      <c r="DK25" s="12">
        <f>'New Formula with HB25-1320'!DK25</f>
        <v>485.5</v>
      </c>
      <c r="DL25" s="12">
        <f>'New Formula with HB25-1320'!DL25</f>
        <v>5690.5</v>
      </c>
      <c r="DM25" s="12">
        <f>'New Formula with HB25-1320'!DM25</f>
        <v>228.5</v>
      </c>
      <c r="DN25" s="12">
        <f>'New Formula with HB25-1320'!DN25</f>
        <v>1263.5</v>
      </c>
      <c r="DO25" s="12">
        <f>'New Formula with HB25-1320'!DO25</f>
        <v>3230</v>
      </c>
      <c r="DP25" s="12">
        <f>'New Formula with HB25-1320'!DP25</f>
        <v>191</v>
      </c>
      <c r="DQ25" s="12">
        <f>'New Formula with HB25-1320'!DQ25</f>
        <v>817</v>
      </c>
      <c r="DR25" s="12">
        <f>'New Formula with HB25-1320'!DR25</f>
        <v>1318.5</v>
      </c>
      <c r="DS25" s="12">
        <f>'New Formula with HB25-1320'!DS25</f>
        <v>589</v>
      </c>
      <c r="DT25" s="12">
        <f>'New Formula with HB25-1320'!DT25</f>
        <v>180.5</v>
      </c>
      <c r="DU25" s="12">
        <f>'New Formula with HB25-1320'!DU25</f>
        <v>355</v>
      </c>
      <c r="DV25" s="12">
        <f>'New Formula with HB25-1320'!DV25</f>
        <v>206.5</v>
      </c>
      <c r="DW25" s="12">
        <f>'New Formula with HB25-1320'!DW25</f>
        <v>301</v>
      </c>
      <c r="DX25" s="12">
        <f>'New Formula with HB25-1320'!DX25</f>
        <v>159</v>
      </c>
      <c r="DY25" s="12">
        <f>'New Formula with HB25-1320'!DY25</f>
        <v>296</v>
      </c>
      <c r="DZ25" s="12">
        <f>'New Formula with HB25-1320'!DZ25</f>
        <v>675</v>
      </c>
      <c r="EA25" s="12">
        <f>'New Formula with HB25-1320'!EA25</f>
        <v>510.5</v>
      </c>
      <c r="EB25" s="12">
        <f>'New Formula with HB25-1320'!EB25</f>
        <v>527</v>
      </c>
      <c r="EC25" s="12">
        <f>'New Formula with HB25-1320'!EC25</f>
        <v>281.5</v>
      </c>
      <c r="ED25" s="12">
        <f>'New Formula with HB25-1320'!ED25</f>
        <v>1523</v>
      </c>
      <c r="EE25" s="12">
        <f>'New Formula with HB25-1320'!EE25</f>
        <v>189</v>
      </c>
      <c r="EF25" s="12">
        <f>'New Formula with HB25-1320'!EF25</f>
        <v>1350</v>
      </c>
      <c r="EG25" s="12">
        <f>'New Formula with HB25-1320'!EG25</f>
        <v>246</v>
      </c>
      <c r="EH25" s="12">
        <f>'New Formula with HB25-1320'!EH25</f>
        <v>250</v>
      </c>
      <c r="EI25" s="12">
        <f>'New Formula with HB25-1320'!EI25</f>
        <v>13862.5</v>
      </c>
      <c r="EJ25" s="12">
        <f>'New Formula with HB25-1320'!EJ25</f>
        <v>10059</v>
      </c>
      <c r="EK25" s="12">
        <f>'New Formula with HB25-1320'!EK25</f>
        <v>686</v>
      </c>
      <c r="EL25" s="12">
        <f>'New Formula with HB25-1320'!EL25</f>
        <v>467.5</v>
      </c>
      <c r="EM25" s="12">
        <f>'New Formula with HB25-1320'!EM25</f>
        <v>373</v>
      </c>
      <c r="EN25" s="12">
        <f>'New Formula with HB25-1320'!EN25</f>
        <v>899</v>
      </c>
      <c r="EO25" s="12">
        <f>'New Formula with HB25-1320'!EO25</f>
        <v>296</v>
      </c>
      <c r="EP25" s="12">
        <f>'New Formula with HB25-1320'!EP25</f>
        <v>417.5</v>
      </c>
      <c r="EQ25" s="12">
        <f>'New Formula with HB25-1320'!EQ25</f>
        <v>2509</v>
      </c>
      <c r="ER25" s="12">
        <f>'New Formula with HB25-1320'!ER25</f>
        <v>310.5</v>
      </c>
      <c r="ES25" s="12">
        <f>'New Formula with HB25-1320'!ES25</f>
        <v>174.5</v>
      </c>
      <c r="ET25" s="12">
        <f>'New Formula with HB25-1320'!ET25</f>
        <v>182</v>
      </c>
      <c r="EU25" s="12">
        <f>'New Formula with HB25-1320'!EU25</f>
        <v>569</v>
      </c>
      <c r="EV25" s="12">
        <f>'New Formula with HB25-1320'!EV25</f>
        <v>71</v>
      </c>
      <c r="EW25" s="12">
        <f>'New Formula with HB25-1320'!EW25</f>
        <v>801</v>
      </c>
      <c r="EX25" s="12">
        <f>'New Formula with HB25-1320'!EX25</f>
        <v>170</v>
      </c>
      <c r="EY25" s="12">
        <f>'New Formula with HB25-1320'!EY25</f>
        <v>216</v>
      </c>
      <c r="EZ25" s="12">
        <f>'New Formula with HB25-1320'!EZ25</f>
        <v>131</v>
      </c>
      <c r="FA25" s="12">
        <f>'New Formula with HB25-1320'!FA25</f>
        <v>3409</v>
      </c>
      <c r="FB25" s="12">
        <f>'New Formula with HB25-1320'!FB25</f>
        <v>266.5</v>
      </c>
      <c r="FC25" s="12">
        <f>'New Formula with HB25-1320'!FC25</f>
        <v>1815</v>
      </c>
      <c r="FD25" s="12">
        <f>'New Formula with HB25-1320'!FD25</f>
        <v>399</v>
      </c>
      <c r="FE25" s="12">
        <f>'New Formula with HB25-1320'!FE25</f>
        <v>82</v>
      </c>
      <c r="FF25" s="12">
        <f>'New Formula with HB25-1320'!FF25</f>
        <v>183</v>
      </c>
      <c r="FG25" s="12">
        <f>'New Formula with HB25-1320'!FG25</f>
        <v>124</v>
      </c>
      <c r="FH25" s="12">
        <f>'New Formula with HB25-1320'!FH25</f>
        <v>68</v>
      </c>
      <c r="FI25" s="12">
        <f>'New Formula with HB25-1320'!FI25</f>
        <v>1691</v>
      </c>
      <c r="FJ25" s="12">
        <f>'New Formula with HB25-1320'!FJ25</f>
        <v>2017</v>
      </c>
      <c r="FK25" s="12">
        <f>'New Formula with HB25-1320'!FK25</f>
        <v>2536</v>
      </c>
      <c r="FL25" s="12">
        <f>'New Formula with HB25-1320'!FL25</f>
        <v>8175.5</v>
      </c>
      <c r="FM25" s="12">
        <f>'New Formula with HB25-1320'!FM25</f>
        <v>3824.5</v>
      </c>
      <c r="FN25" s="12">
        <f>'New Formula with HB25-1320'!FN25</f>
        <v>21727</v>
      </c>
      <c r="FO25" s="12">
        <f>'New Formula with HB25-1320'!FO25</f>
        <v>1082</v>
      </c>
      <c r="FP25" s="12">
        <f>'New Formula with HB25-1320'!FP25</f>
        <v>2224.5</v>
      </c>
      <c r="FQ25" s="12">
        <f>'New Formula with HB25-1320'!FQ25</f>
        <v>956.5</v>
      </c>
      <c r="FR25" s="12">
        <f>'New Formula with HB25-1320'!FR25</f>
        <v>164</v>
      </c>
      <c r="FS25" s="12">
        <f>'New Formula with HB25-1320'!FS25</f>
        <v>168</v>
      </c>
      <c r="FT25" s="12">
        <f>'New Formula with HB25-1320'!FT25</f>
        <v>58</v>
      </c>
      <c r="FU25" s="12">
        <f>'New Formula with HB25-1320'!FU25</f>
        <v>785</v>
      </c>
      <c r="FV25" s="12">
        <f>'New Formula with HB25-1320'!FV25</f>
        <v>691.5</v>
      </c>
      <c r="FW25" s="12">
        <f>'New Formula with HB25-1320'!FW25</f>
        <v>147</v>
      </c>
      <c r="FX25" s="12">
        <f>'New Formula with HB25-1320'!FX25</f>
        <v>57.5</v>
      </c>
      <c r="FY25" s="12"/>
      <c r="FZ25" s="12">
        <f t="shared" si="14"/>
        <v>786298</v>
      </c>
      <c r="GA25" s="12"/>
      <c r="GB25" s="12"/>
      <c r="GC25" s="12"/>
      <c r="GD25" s="12"/>
      <c r="GE25" s="2"/>
      <c r="GF25" s="2"/>
      <c r="GG25" s="2"/>
      <c r="GH25" s="2"/>
      <c r="GI25" s="2"/>
      <c r="GJ25" s="2"/>
      <c r="GK25" s="2"/>
    </row>
    <row r="26" spans="1:254" x14ac:dyDescent="0.35">
      <c r="A26" s="22" t="s">
        <v>442</v>
      </c>
      <c r="B26" s="104" t="s">
        <v>441</v>
      </c>
      <c r="C26" s="12">
        <f>'New Formula with HB25-1320'!C26</f>
        <v>6372</v>
      </c>
      <c r="D26" s="12">
        <f>'New Formula with HB25-1320'!D26</f>
        <v>34363.5</v>
      </c>
      <c r="E26" s="12">
        <f>'New Formula with HB25-1320'!E26</f>
        <v>5274</v>
      </c>
      <c r="F26" s="12">
        <f>'New Formula with HB25-1320'!F26</f>
        <v>20215.5</v>
      </c>
      <c r="G26" s="12">
        <f>'New Formula with HB25-1320'!G26</f>
        <v>1234</v>
      </c>
      <c r="H26" s="12">
        <f>'New Formula with HB25-1320'!H26</f>
        <v>1129</v>
      </c>
      <c r="I26" s="12">
        <f>'New Formula with HB25-1320'!I26</f>
        <v>7427.5</v>
      </c>
      <c r="J26" s="12">
        <f>'New Formula with HB25-1320'!J26</f>
        <v>2111.5</v>
      </c>
      <c r="K26" s="12">
        <f>'New Formula with HB25-1320'!K26</f>
        <v>249</v>
      </c>
      <c r="L26" s="12">
        <f>'New Formula with HB25-1320'!L26</f>
        <v>2195</v>
      </c>
      <c r="M26" s="12">
        <f>'New Formula with HB25-1320'!M26</f>
        <v>998.5</v>
      </c>
      <c r="N26" s="12">
        <f>'New Formula with HB25-1320'!N26</f>
        <v>50787.5</v>
      </c>
      <c r="O26" s="12">
        <f>'New Formula with HB25-1320'!O26</f>
        <v>13067.5</v>
      </c>
      <c r="P26" s="12">
        <f>'New Formula with HB25-1320'!P26</f>
        <v>303.5</v>
      </c>
      <c r="Q26" s="12">
        <f>'New Formula with HB25-1320'!Q26</f>
        <v>36575</v>
      </c>
      <c r="R26" s="12">
        <f>'New Formula with HB25-1320'!R26</f>
        <v>477.5</v>
      </c>
      <c r="S26" s="12">
        <f>'New Formula with HB25-1320'!S26</f>
        <v>1644</v>
      </c>
      <c r="T26" s="12">
        <f>'New Formula with HB25-1320'!T26</f>
        <v>166.5</v>
      </c>
      <c r="U26" s="12">
        <f>'New Formula with HB25-1320'!U26</f>
        <v>48.5</v>
      </c>
      <c r="V26" s="12">
        <f>'New Formula with HB25-1320'!V26</f>
        <v>265.5</v>
      </c>
      <c r="W26" s="12">
        <f>'New Formula with HB25-1320'!W26</f>
        <v>66</v>
      </c>
      <c r="X26" s="12">
        <f>'New Formula with HB25-1320'!X26</f>
        <v>30</v>
      </c>
      <c r="Y26" s="12">
        <f>'New Formula with HB25-1320'!Y26</f>
        <v>456</v>
      </c>
      <c r="Z26" s="12">
        <f>'New Formula with HB25-1320'!Z26</f>
        <v>235.5</v>
      </c>
      <c r="AA26" s="12">
        <f>'New Formula with HB25-1320'!AA26</f>
        <v>30979.5</v>
      </c>
      <c r="AB26" s="12">
        <f>'New Formula with HB25-1320'!AB26</f>
        <v>27171.5</v>
      </c>
      <c r="AC26" s="12">
        <f>'New Formula with HB25-1320'!AC26</f>
        <v>951</v>
      </c>
      <c r="AD26" s="12">
        <f>'New Formula with HB25-1320'!AD26</f>
        <v>1259.5</v>
      </c>
      <c r="AE26" s="12">
        <f>'New Formula with HB25-1320'!AE26</f>
        <v>92</v>
      </c>
      <c r="AF26" s="12">
        <f>'New Formula with HB25-1320'!AF26</f>
        <v>172</v>
      </c>
      <c r="AG26" s="12">
        <f>'New Formula with HB25-1320'!AG26</f>
        <v>609</v>
      </c>
      <c r="AH26" s="12">
        <f>'New Formula with HB25-1320'!AH26</f>
        <v>991.5</v>
      </c>
      <c r="AI26" s="12">
        <f>'New Formula with HB25-1320'!AI26</f>
        <v>365.5</v>
      </c>
      <c r="AJ26" s="12">
        <f>'New Formula with HB25-1320'!AJ26</f>
        <v>153</v>
      </c>
      <c r="AK26" s="12">
        <f>'New Formula with HB25-1320'!AK26</f>
        <v>166.5</v>
      </c>
      <c r="AL26" s="12">
        <f>'New Formula with HB25-1320'!AL26</f>
        <v>259.5</v>
      </c>
      <c r="AM26" s="12">
        <f>'New Formula with HB25-1320'!AM26</f>
        <v>380</v>
      </c>
      <c r="AN26" s="12">
        <f>'New Formula with HB25-1320'!AN26</f>
        <v>318.5</v>
      </c>
      <c r="AO26" s="12">
        <f>'New Formula with HB25-1320'!AO26</f>
        <v>4241</v>
      </c>
      <c r="AP26" s="12">
        <f>'New Formula with HB25-1320'!AP26</f>
        <v>82330</v>
      </c>
      <c r="AQ26" s="12">
        <f>'New Formula with HB25-1320'!AQ26</f>
        <v>244.5</v>
      </c>
      <c r="AR26" s="12">
        <f>'New Formula with HB25-1320'!AR26</f>
        <v>59455.5</v>
      </c>
      <c r="AS26" s="12">
        <f>'New Formula with HB25-1320'!AS26</f>
        <v>6343.5</v>
      </c>
      <c r="AT26" s="12">
        <f>'New Formula with HB25-1320'!AT26</f>
        <v>2293.5</v>
      </c>
      <c r="AU26" s="12">
        <f>'New Formula with HB25-1320'!AU26</f>
        <v>275</v>
      </c>
      <c r="AV26" s="12">
        <f>'New Formula with HB25-1320'!AV26</f>
        <v>329.5</v>
      </c>
      <c r="AW26" s="12">
        <f>'New Formula with HB25-1320'!AW26</f>
        <v>248.5</v>
      </c>
      <c r="AX26" s="12">
        <f>'New Formula with HB25-1320'!AX26</f>
        <v>69.5</v>
      </c>
      <c r="AY26" s="12">
        <f>'New Formula with HB25-1320'!AY26</f>
        <v>409.5</v>
      </c>
      <c r="AZ26" s="12">
        <f>'New Formula with HB25-1320'!AZ26</f>
        <v>12298.5</v>
      </c>
      <c r="BA26" s="12">
        <f>'New Formula with HB25-1320'!BA26</f>
        <v>9225.5</v>
      </c>
      <c r="BB26" s="12">
        <f>'New Formula with HB25-1320'!BB26</f>
        <v>7727</v>
      </c>
      <c r="BC26" s="12">
        <f>'New Formula with HB25-1320'!BC26</f>
        <v>21009</v>
      </c>
      <c r="BD26" s="12">
        <f>'New Formula with HB25-1320'!BD26</f>
        <v>3622.5</v>
      </c>
      <c r="BE26" s="12">
        <f>'New Formula with HB25-1320'!BE26</f>
        <v>1286</v>
      </c>
      <c r="BF26" s="12">
        <f>'New Formula with HB25-1320'!BF26</f>
        <v>24490.5</v>
      </c>
      <c r="BG26" s="12">
        <f>'New Formula with HB25-1320'!BG26</f>
        <v>894</v>
      </c>
      <c r="BH26" s="12">
        <f>'New Formula with HB25-1320'!BH26</f>
        <v>566</v>
      </c>
      <c r="BI26" s="12">
        <f>'New Formula with HB25-1320'!BI26</f>
        <v>270</v>
      </c>
      <c r="BJ26" s="12">
        <f>'New Formula with HB25-1320'!BJ26</f>
        <v>6299.5</v>
      </c>
      <c r="BK26" s="12">
        <f>'New Formula with HB25-1320'!BK26</f>
        <v>18861.5</v>
      </c>
      <c r="BL26" s="12">
        <f>'New Formula with HB25-1320'!BL26</f>
        <v>75.5</v>
      </c>
      <c r="BM26" s="12">
        <f>'New Formula with HB25-1320'!BM26</f>
        <v>303</v>
      </c>
      <c r="BN26" s="12">
        <f>'New Formula with HB25-1320'!BN26</f>
        <v>3219</v>
      </c>
      <c r="BO26" s="12">
        <f>'New Formula with HB25-1320'!BO26</f>
        <v>1303.5</v>
      </c>
      <c r="BP26" s="12">
        <f>'New Formula with HB25-1320'!BP26</f>
        <v>175</v>
      </c>
      <c r="BQ26" s="12">
        <f>'New Formula with HB25-1320'!BQ26</f>
        <v>5661.5</v>
      </c>
      <c r="BR26" s="12">
        <f>'New Formula with HB25-1320'!BR26</f>
        <v>4525</v>
      </c>
      <c r="BS26" s="12">
        <f>'New Formula with HB25-1320'!BS26</f>
        <v>1123.5</v>
      </c>
      <c r="BT26" s="12">
        <f>'New Formula with HB25-1320'!BT26</f>
        <v>379.5</v>
      </c>
      <c r="BU26" s="12">
        <f>'New Formula with HB25-1320'!BU26</f>
        <v>395.5</v>
      </c>
      <c r="BV26" s="12">
        <f>'New Formula with HB25-1320'!BV26</f>
        <v>1232</v>
      </c>
      <c r="BW26" s="12">
        <f>'New Formula with HB25-1320'!BW26</f>
        <v>1990</v>
      </c>
      <c r="BX26" s="12">
        <f>'New Formula with HB25-1320'!BX26</f>
        <v>72.5</v>
      </c>
      <c r="BY26" s="12">
        <f>'New Formula with HB25-1320'!BY26</f>
        <v>451</v>
      </c>
      <c r="BZ26" s="12">
        <f>'New Formula with HB25-1320'!BZ26</f>
        <v>217</v>
      </c>
      <c r="CA26" s="12">
        <f>'New Formula with HB25-1320'!CA26</f>
        <v>167.5</v>
      </c>
      <c r="CB26" s="12">
        <f>'New Formula with HB25-1320'!CB26</f>
        <v>72924.5</v>
      </c>
      <c r="CC26" s="12">
        <f>'New Formula with HB25-1320'!CC26</f>
        <v>186</v>
      </c>
      <c r="CD26" s="12">
        <f>'New Formula with HB25-1320'!CD26</f>
        <v>35.5</v>
      </c>
      <c r="CE26" s="12">
        <f>'New Formula with HB25-1320'!CE26</f>
        <v>156.5</v>
      </c>
      <c r="CF26" s="12">
        <f>'New Formula with HB25-1320'!CF26</f>
        <v>119</v>
      </c>
      <c r="CG26" s="12">
        <f>'New Formula with HB25-1320'!CG26</f>
        <v>202.5</v>
      </c>
      <c r="CH26" s="12">
        <f>'New Formula with HB25-1320'!CH26</f>
        <v>101.5</v>
      </c>
      <c r="CI26" s="12">
        <f>'New Formula with HB25-1320'!CI26</f>
        <v>715.5</v>
      </c>
      <c r="CJ26" s="12">
        <f>'New Formula with HB25-1320'!CJ26</f>
        <v>900</v>
      </c>
      <c r="CK26" s="12">
        <f>'New Formula with HB25-1320'!CK26</f>
        <v>4395</v>
      </c>
      <c r="CL26" s="12">
        <f>'New Formula with HB25-1320'!CL26</f>
        <v>1269</v>
      </c>
      <c r="CM26" s="12">
        <f>'New Formula with HB25-1320'!CM26</f>
        <v>698</v>
      </c>
      <c r="CN26" s="12">
        <f>'New Formula with HB25-1320'!CN26</f>
        <v>28615</v>
      </c>
      <c r="CO26" s="12">
        <f>'New Formula with HB25-1320'!CO26</f>
        <v>14617</v>
      </c>
      <c r="CP26" s="12">
        <f>'New Formula with HB25-1320'!CP26</f>
        <v>983</v>
      </c>
      <c r="CQ26" s="12">
        <f>'New Formula with HB25-1320'!CQ26</f>
        <v>805</v>
      </c>
      <c r="CR26" s="12">
        <f>'New Formula with HB25-1320'!CR26</f>
        <v>238</v>
      </c>
      <c r="CS26" s="12">
        <f>'New Formula with HB25-1320'!CS26</f>
        <v>308</v>
      </c>
      <c r="CT26" s="12">
        <f>'New Formula with HB25-1320'!CT26</f>
        <v>107.5</v>
      </c>
      <c r="CU26" s="12">
        <f>'New Formula with HB25-1320'!CU26</f>
        <v>69</v>
      </c>
      <c r="CV26" s="12">
        <f>'New Formula with HB25-1320'!CV26</f>
        <v>29.5</v>
      </c>
      <c r="CW26" s="12">
        <f>'New Formula with HB25-1320'!CW26</f>
        <v>195.5</v>
      </c>
      <c r="CX26" s="12">
        <f>'New Formula with HB25-1320'!CX26</f>
        <v>467.5</v>
      </c>
      <c r="CY26" s="12">
        <f>'New Formula with HB25-1320'!CY26</f>
        <v>37</v>
      </c>
      <c r="CZ26" s="12">
        <f>'New Formula with HB25-1320'!CZ26</f>
        <v>1845</v>
      </c>
      <c r="DA26" s="12">
        <f>'New Formula with HB25-1320'!DA26</f>
        <v>203.5</v>
      </c>
      <c r="DB26" s="12">
        <f>'New Formula with HB25-1320'!DB26</f>
        <v>316</v>
      </c>
      <c r="DC26" s="12">
        <f>'New Formula with HB25-1320'!DC26</f>
        <v>162</v>
      </c>
      <c r="DD26" s="12">
        <f>'New Formula with HB25-1320'!DD26</f>
        <v>157</v>
      </c>
      <c r="DE26" s="12">
        <f>'New Formula with HB25-1320'!DE26</f>
        <v>291.5</v>
      </c>
      <c r="DF26" s="12">
        <f>'New Formula with HB25-1320'!DF26</f>
        <v>19957.5</v>
      </c>
      <c r="DG26" s="12">
        <f>'New Formula with HB25-1320'!DG26</f>
        <v>85</v>
      </c>
      <c r="DH26" s="12">
        <f>'New Formula with HB25-1320'!DH26</f>
        <v>1945</v>
      </c>
      <c r="DI26" s="12">
        <f>'New Formula with HB25-1320'!DI26</f>
        <v>2362.5</v>
      </c>
      <c r="DJ26" s="12">
        <f>'New Formula with HB25-1320'!DJ26</f>
        <v>631.5</v>
      </c>
      <c r="DK26" s="12">
        <f>'New Formula with HB25-1320'!DK26</f>
        <v>468</v>
      </c>
      <c r="DL26" s="12">
        <f>'New Formula with HB25-1320'!DL26</f>
        <v>5726</v>
      </c>
      <c r="DM26" s="12">
        <f>'New Formula with HB25-1320'!DM26</f>
        <v>236</v>
      </c>
      <c r="DN26" s="12">
        <f>'New Formula with HB25-1320'!DN26</f>
        <v>1296.5</v>
      </c>
      <c r="DO26" s="12">
        <f>'New Formula with HB25-1320'!DO26</f>
        <v>3203</v>
      </c>
      <c r="DP26" s="12">
        <f>'New Formula with HB25-1320'!DP26</f>
        <v>208.5</v>
      </c>
      <c r="DQ26" s="12">
        <f>'New Formula with HB25-1320'!DQ26</f>
        <v>798</v>
      </c>
      <c r="DR26" s="12">
        <f>'New Formula with HB25-1320'!DR26</f>
        <v>1356.5</v>
      </c>
      <c r="DS26" s="12">
        <f>'New Formula with HB25-1320'!DS26</f>
        <v>632</v>
      </c>
      <c r="DT26" s="12">
        <f>'New Formula with HB25-1320'!DT26</f>
        <v>163</v>
      </c>
      <c r="DU26" s="12">
        <f>'New Formula with HB25-1320'!DU26</f>
        <v>346.5</v>
      </c>
      <c r="DV26" s="12">
        <f>'New Formula with HB25-1320'!DV26</f>
        <v>218</v>
      </c>
      <c r="DW26" s="12">
        <f>'New Formula with HB25-1320'!DW26</f>
        <v>314</v>
      </c>
      <c r="DX26" s="12">
        <f>'New Formula with HB25-1320'!DX26</f>
        <v>160.5</v>
      </c>
      <c r="DY26" s="12">
        <f>'New Formula with HB25-1320'!DY26</f>
        <v>309.5</v>
      </c>
      <c r="DZ26" s="12">
        <f>'New Formula with HB25-1320'!DZ26</f>
        <v>729.5</v>
      </c>
      <c r="EA26" s="12">
        <f>'New Formula with HB25-1320'!EA26</f>
        <v>533.5</v>
      </c>
      <c r="EB26" s="12">
        <f>'New Formula with HB25-1320'!EB26</f>
        <v>556.5</v>
      </c>
      <c r="EC26" s="12">
        <f>'New Formula with HB25-1320'!EC26</f>
        <v>306.5</v>
      </c>
      <c r="ED26" s="12">
        <f>'New Formula with HB25-1320'!ED26</f>
        <v>1552.5</v>
      </c>
      <c r="EE26" s="12">
        <f>'New Formula with HB25-1320'!EE26</f>
        <v>198</v>
      </c>
      <c r="EF26" s="12">
        <f>'New Formula with HB25-1320'!EF26</f>
        <v>1414</v>
      </c>
      <c r="EG26" s="12">
        <f>'New Formula with HB25-1320'!EG26</f>
        <v>252.5</v>
      </c>
      <c r="EH26" s="12">
        <f>'New Formula with HB25-1320'!EH26</f>
        <v>248.5</v>
      </c>
      <c r="EI26" s="12">
        <f>'New Formula with HB25-1320'!EI26</f>
        <v>14340.5</v>
      </c>
      <c r="EJ26" s="12">
        <f>'New Formula with HB25-1320'!EJ26</f>
        <v>10073.5</v>
      </c>
      <c r="EK26" s="12">
        <f>'New Formula with HB25-1320'!EK26</f>
        <v>673.5</v>
      </c>
      <c r="EL26" s="12">
        <f>'New Formula with HB25-1320'!EL26</f>
        <v>457.5</v>
      </c>
      <c r="EM26" s="12">
        <f>'New Formula with HB25-1320'!EM26</f>
        <v>391.5</v>
      </c>
      <c r="EN26" s="12">
        <f>'New Formula with HB25-1320'!EN26</f>
        <v>896.5</v>
      </c>
      <c r="EO26" s="12">
        <f>'New Formula with HB25-1320'!EO26</f>
        <v>322</v>
      </c>
      <c r="EP26" s="12">
        <f>'New Formula with HB25-1320'!EP26</f>
        <v>424.5</v>
      </c>
      <c r="EQ26" s="12">
        <f>'New Formula with HB25-1320'!EQ26</f>
        <v>2592.5</v>
      </c>
      <c r="ER26" s="12">
        <f>'New Formula with HB25-1320'!ER26</f>
        <v>316.5</v>
      </c>
      <c r="ES26" s="12">
        <f>'New Formula with HB25-1320'!ES26</f>
        <v>168.5</v>
      </c>
      <c r="ET26" s="12">
        <f>'New Formula with HB25-1320'!ET26</f>
        <v>166</v>
      </c>
      <c r="EU26" s="12">
        <f>'New Formula with HB25-1320'!EU26</f>
        <v>581</v>
      </c>
      <c r="EV26" s="12">
        <f>'New Formula with HB25-1320'!EV26</f>
        <v>80</v>
      </c>
      <c r="EW26" s="12">
        <f>'New Formula with HB25-1320'!EW26</f>
        <v>871</v>
      </c>
      <c r="EX26" s="12">
        <f>'New Formula with HB25-1320'!EX26</f>
        <v>165.5</v>
      </c>
      <c r="EY26" s="12">
        <f>'New Formula with HB25-1320'!EY26</f>
        <v>208.5</v>
      </c>
      <c r="EZ26" s="12">
        <f>'New Formula with HB25-1320'!EZ26</f>
        <v>114</v>
      </c>
      <c r="FA26" s="12">
        <f>'New Formula with HB25-1320'!FA26</f>
        <v>3486</v>
      </c>
      <c r="FB26" s="12">
        <f>'New Formula with HB25-1320'!FB26</f>
        <v>286.5</v>
      </c>
      <c r="FC26" s="12">
        <f>'New Formula with HB25-1320'!FC26</f>
        <v>1944</v>
      </c>
      <c r="FD26" s="12">
        <f>'New Formula with HB25-1320'!FD26</f>
        <v>415</v>
      </c>
      <c r="FE26" s="12">
        <f>'New Formula with HB25-1320'!FE26</f>
        <v>82</v>
      </c>
      <c r="FF26" s="12">
        <f>'New Formula with HB25-1320'!FF26</f>
        <v>188</v>
      </c>
      <c r="FG26" s="12">
        <f>'New Formula with HB25-1320'!FG26</f>
        <v>124</v>
      </c>
      <c r="FH26" s="12">
        <f>'New Formula with HB25-1320'!FH26</f>
        <v>72</v>
      </c>
      <c r="FI26" s="12">
        <f>'New Formula with HB25-1320'!FI26</f>
        <v>1752</v>
      </c>
      <c r="FJ26" s="12">
        <f>'New Formula with HB25-1320'!FJ26</f>
        <v>1998.5</v>
      </c>
      <c r="FK26" s="12">
        <f>'New Formula with HB25-1320'!FK26</f>
        <v>2612.5</v>
      </c>
      <c r="FL26" s="12">
        <f>'New Formula with HB25-1320'!FL26</f>
        <v>7995.5</v>
      </c>
      <c r="FM26" s="12">
        <f>'New Formula with HB25-1320'!FM26</f>
        <v>3731.5</v>
      </c>
      <c r="FN26" s="12">
        <f>'New Formula with HB25-1320'!FN26</f>
        <v>21573.5</v>
      </c>
      <c r="FO26" s="12">
        <f>'New Formula with HB25-1320'!FO26</f>
        <v>1104</v>
      </c>
      <c r="FP26" s="12">
        <f>'New Formula with HB25-1320'!FP26</f>
        <v>2342</v>
      </c>
      <c r="FQ26" s="12">
        <f>'New Formula with HB25-1320'!FQ26</f>
        <v>994.5</v>
      </c>
      <c r="FR26" s="12">
        <f>'New Formula with HB25-1320'!FR26</f>
        <v>169.5</v>
      </c>
      <c r="FS26" s="12">
        <f>'New Formula with HB25-1320'!FS26</f>
        <v>179</v>
      </c>
      <c r="FT26" s="12">
        <f>'New Formula with HB25-1320'!FT26</f>
        <v>58</v>
      </c>
      <c r="FU26" s="12">
        <f>'New Formula with HB25-1320'!FU26</f>
        <v>832.5</v>
      </c>
      <c r="FV26" s="12">
        <f>'New Formula with HB25-1320'!FV26</f>
        <v>689</v>
      </c>
      <c r="FW26" s="12">
        <f>'New Formula with HB25-1320'!FW26</f>
        <v>156</v>
      </c>
      <c r="FX26" s="12">
        <f>'New Formula with HB25-1320'!FX26</f>
        <v>57.5</v>
      </c>
      <c r="FY26" s="12"/>
      <c r="FZ26" s="12">
        <f t="shared" si="14"/>
        <v>796687.5</v>
      </c>
      <c r="GA26" s="12"/>
      <c r="GB26" s="12"/>
      <c r="GC26" s="12"/>
      <c r="GD26" s="12"/>
      <c r="GE26" s="2"/>
      <c r="GF26" s="2"/>
      <c r="GG26" s="2"/>
      <c r="GH26" s="2"/>
      <c r="GI26" s="2"/>
      <c r="GJ26" s="2"/>
      <c r="GK26" s="2"/>
    </row>
    <row r="27" spans="1:254" x14ac:dyDescent="0.35">
      <c r="A27" s="22" t="s">
        <v>443</v>
      </c>
      <c r="B27" s="104" t="s">
        <v>773</v>
      </c>
      <c r="C27" s="12">
        <f>IF('New Formula with HB25-1320'!$B$7&lt;4,0,VLOOKUP(C5,PriorYR_FTE2!$A$3:$E$180,5))</f>
        <v>6356.5</v>
      </c>
      <c r="D27" s="12">
        <f>IF('New Formula with HB25-1320'!$B$7&lt;4,0,VLOOKUP(D5,PriorYR_FTE2!$A$3:$E$180,5))</f>
        <v>34775</v>
      </c>
      <c r="E27" s="12">
        <f>IF('New Formula with HB25-1320'!$B$7&lt;4,0,VLOOKUP(E5,PriorYR_FTE2!$A$3:$E$180,5))</f>
        <v>5544</v>
      </c>
      <c r="F27" s="12">
        <f>IF('New Formula with HB25-1320'!$B$7&lt;4,0,VLOOKUP(F5,PriorYR_FTE2!$A$3:$E$180,5))</f>
        <v>19613</v>
      </c>
      <c r="G27" s="12">
        <f>IF('New Formula with HB25-1320'!$B$7&lt;4,0,VLOOKUP(G5,PriorYR_FTE2!$A$3:$E$180,5))</f>
        <v>1207.5</v>
      </c>
      <c r="H27" s="12">
        <f>IF('New Formula with HB25-1320'!$B$7&lt;4,0,VLOOKUP(H5,PriorYR_FTE2!$A$3:$E$180,5))</f>
        <v>1096.5</v>
      </c>
      <c r="I27" s="12">
        <f>IF('New Formula with HB25-1320'!$B$7&lt;4,0,VLOOKUP(I5,PriorYR_FTE2!$A$3:$E$180,5))</f>
        <v>7781</v>
      </c>
      <c r="J27" s="12">
        <f>IF('New Formula with HB25-1320'!$B$7&lt;4,0,VLOOKUP(J5,PriorYR_FTE2!$A$3:$E$180,5))</f>
        <v>2171.5</v>
      </c>
      <c r="K27" s="12">
        <f>IF('New Formula with HB25-1320'!$B$7&lt;4,0,VLOOKUP(K5,PriorYR_FTE2!$A$3:$E$180,5))</f>
        <v>233.5</v>
      </c>
      <c r="L27" s="12">
        <f>IF('New Formula with HB25-1320'!$B$7&lt;4,0,VLOOKUP(L5,PriorYR_FTE2!$A$3:$E$180,5))</f>
        <v>2219.5</v>
      </c>
      <c r="M27" s="12">
        <f>IF('New Formula with HB25-1320'!$B$7&lt;4,0,VLOOKUP(M5,PriorYR_FTE2!$A$3:$E$180,5))</f>
        <v>1047</v>
      </c>
      <c r="N27" s="12">
        <f>IF('New Formula with HB25-1320'!$B$7&lt;4,0,VLOOKUP(N5,PriorYR_FTE2!$A$3:$E$180,5))</f>
        <v>51486.5</v>
      </c>
      <c r="O27" s="12">
        <f>IF('New Formula with HB25-1320'!$B$7&lt;4,0,VLOOKUP(O5,PriorYR_FTE2!$A$3:$E$180,5))</f>
        <v>13342.5</v>
      </c>
      <c r="P27" s="12">
        <f>IF('New Formula with HB25-1320'!$B$7&lt;4,0,VLOOKUP(P5,PriorYR_FTE2!$A$3:$E$180,5))</f>
        <v>270.5</v>
      </c>
      <c r="Q27" s="12">
        <f>IF('New Formula with HB25-1320'!$B$7&lt;4,0,VLOOKUP(Q5,PriorYR_FTE2!$A$3:$E$180,5))</f>
        <v>36070.5</v>
      </c>
      <c r="R27" s="12">
        <f>IF('New Formula with HB25-1320'!$B$7&lt;4,0,VLOOKUP(R5,PriorYR_FTE2!$A$3:$E$180,5))</f>
        <v>474.5</v>
      </c>
      <c r="S27" s="12">
        <f>IF('New Formula with HB25-1320'!$B$7&lt;4,0,VLOOKUP(S5,PriorYR_FTE2!$A$3:$E$180,5))</f>
        <v>1662.5</v>
      </c>
      <c r="T27" s="12">
        <f>IF('New Formula with HB25-1320'!$B$7&lt;4,0,VLOOKUP(T5,PriorYR_FTE2!$A$3:$E$180,5))</f>
        <v>144.5</v>
      </c>
      <c r="U27" s="12">
        <f>IF('New Formula with HB25-1320'!$B$7&lt;4,0,VLOOKUP(U5,PriorYR_FTE2!$A$3:$E$180,5))</f>
        <v>54.5</v>
      </c>
      <c r="V27" s="12">
        <f>IF('New Formula with HB25-1320'!$B$7&lt;4,0,VLOOKUP(V5,PriorYR_FTE2!$A$3:$E$180,5))</f>
        <v>250</v>
      </c>
      <c r="W27" s="12">
        <f>IF('New Formula with HB25-1320'!$B$7&lt;4,0,VLOOKUP(W5,PriorYR_FTE2!$A$3:$E$180,5))</f>
        <v>73.5</v>
      </c>
      <c r="X27" s="12">
        <f>IF('New Formula with HB25-1320'!$B$7&lt;4,0,VLOOKUP(X5,PriorYR_FTE2!$A$3:$E$180,5))</f>
        <v>44</v>
      </c>
      <c r="Y27" s="12">
        <f>IF('New Formula with HB25-1320'!$B$7&lt;4,0,VLOOKUP(Y5,PriorYR_FTE2!$A$3:$E$180,5))</f>
        <v>434</v>
      </c>
      <c r="Z27" s="12">
        <f>IF('New Formula with HB25-1320'!$B$7&lt;4,0,VLOOKUP(Z5,PriorYR_FTE2!$A$3:$E$180,5))</f>
        <v>219</v>
      </c>
      <c r="AA27" s="12">
        <f>IF('New Formula with HB25-1320'!$B$7&lt;4,0,VLOOKUP(AA5,PriorYR_FTE2!$A$3:$E$180,5))</f>
        <v>30848.5</v>
      </c>
      <c r="AB27" s="12">
        <f>IF('New Formula with HB25-1320'!$B$7&lt;4,0,VLOOKUP(AB5,PriorYR_FTE2!$A$3:$E$180,5))</f>
        <v>27335.5</v>
      </c>
      <c r="AC27" s="12">
        <f>IF('New Formula with HB25-1320'!$B$7&lt;4,0,VLOOKUP(AC5,PriorYR_FTE2!$A$3:$E$180,5))</f>
        <v>960</v>
      </c>
      <c r="AD27" s="12">
        <f>IF('New Formula with HB25-1320'!$B$7&lt;4,0,VLOOKUP(AD5,PriorYR_FTE2!$A$3:$E$180,5))</f>
        <v>1252.5</v>
      </c>
      <c r="AE27" s="12">
        <f>IF('New Formula with HB25-1320'!$B$7&lt;4,0,VLOOKUP(AE5,PriorYR_FTE2!$A$3:$E$180,5))</f>
        <v>92.5</v>
      </c>
      <c r="AF27" s="12">
        <f>IF('New Formula with HB25-1320'!$B$7&lt;4,0,VLOOKUP(AF5,PriorYR_FTE2!$A$3:$E$180,5))</f>
        <v>174.5</v>
      </c>
      <c r="AG27" s="12">
        <f>IF('New Formula with HB25-1320'!$B$7&lt;4,0,VLOOKUP(AG5,PriorYR_FTE2!$A$3:$E$180,5))</f>
        <v>632</v>
      </c>
      <c r="AH27" s="12">
        <f>IF('New Formula with HB25-1320'!$B$7&lt;4,0,VLOOKUP(AH5,PriorYR_FTE2!$A$3:$E$180,5))</f>
        <v>1007</v>
      </c>
      <c r="AI27" s="12">
        <f>IF('New Formula with HB25-1320'!$B$7&lt;4,0,VLOOKUP(AI5,PriorYR_FTE2!$A$3:$E$180,5))</f>
        <v>331.5</v>
      </c>
      <c r="AJ27" s="12">
        <f>IF('New Formula with HB25-1320'!$B$7&lt;4,0,VLOOKUP(AJ5,PriorYR_FTE2!$A$3:$E$180,5))</f>
        <v>140.5</v>
      </c>
      <c r="AK27" s="12">
        <f>IF('New Formula with HB25-1320'!$B$7&lt;4,0,VLOOKUP(AK5,PriorYR_FTE2!$A$3:$E$180,5))</f>
        <v>177.5</v>
      </c>
      <c r="AL27" s="12">
        <f>IF('New Formula with HB25-1320'!$B$7&lt;4,0,VLOOKUP(AL5,PriorYR_FTE2!$A$3:$E$180,5))</f>
        <v>237.5</v>
      </c>
      <c r="AM27" s="12">
        <f>IF('New Formula with HB25-1320'!$B$7&lt;4,0,VLOOKUP(AM5,PriorYR_FTE2!$A$3:$E$180,5))</f>
        <v>403</v>
      </c>
      <c r="AN27" s="12">
        <f>IF('New Formula with HB25-1320'!$B$7&lt;4,0,VLOOKUP(AN5,PriorYR_FTE2!$A$3:$E$180,5))</f>
        <v>331.5</v>
      </c>
      <c r="AO27" s="12">
        <f>IF('New Formula with HB25-1320'!$B$7&lt;4,0,VLOOKUP(AO5,PriorYR_FTE2!$A$3:$E$180,5))</f>
        <v>4360.5</v>
      </c>
      <c r="AP27" s="12">
        <f>IF('New Formula with HB25-1320'!$B$7&lt;4,0,VLOOKUP(AP5,PriorYR_FTE2!$A$3:$E$180,5))</f>
        <v>83793</v>
      </c>
      <c r="AQ27" s="12">
        <f>IF('New Formula with HB25-1320'!$B$7&lt;4,0,VLOOKUP(AQ5,PriorYR_FTE2!$A$3:$E$180,5))</f>
        <v>241</v>
      </c>
      <c r="AR27" s="12">
        <f>IF('New Formula with HB25-1320'!$B$7&lt;4,0,VLOOKUP(AR5,PriorYR_FTE2!$A$3:$E$180,5))</f>
        <v>60239.5</v>
      </c>
      <c r="AS27" s="12">
        <f>IF('New Formula with HB25-1320'!$B$7&lt;4,0,VLOOKUP(AS5,PriorYR_FTE2!$A$3:$E$180,5))</f>
        <v>6425.5</v>
      </c>
      <c r="AT27" s="12">
        <f>IF('New Formula with HB25-1320'!$B$7&lt;4,0,VLOOKUP(AT5,PriorYR_FTE2!$A$3:$E$180,5))</f>
        <v>2232</v>
      </c>
      <c r="AU27" s="12">
        <f>IF('New Formula with HB25-1320'!$B$7&lt;4,0,VLOOKUP(AU5,PriorYR_FTE2!$A$3:$E$180,5))</f>
        <v>255</v>
      </c>
      <c r="AV27" s="12">
        <f>IF('New Formula with HB25-1320'!$B$7&lt;4,0,VLOOKUP(AV5,PriorYR_FTE2!$A$3:$E$180,5))</f>
        <v>304</v>
      </c>
      <c r="AW27" s="12">
        <f>IF('New Formula with HB25-1320'!$B$7&lt;4,0,VLOOKUP(AW5,PriorYR_FTE2!$A$3:$E$180,5))</f>
        <v>254</v>
      </c>
      <c r="AX27" s="12">
        <f>IF('New Formula with HB25-1320'!$B$7&lt;4,0,VLOOKUP(AX5,PriorYR_FTE2!$A$3:$E$180,5))</f>
        <v>71.5</v>
      </c>
      <c r="AY27" s="12">
        <f>IF('New Formula with HB25-1320'!$B$7&lt;4,0,VLOOKUP(AY5,PriorYR_FTE2!$A$3:$E$180,5))</f>
        <v>426</v>
      </c>
      <c r="AZ27" s="12">
        <f>IF('New Formula with HB25-1320'!$B$7&lt;4,0,VLOOKUP(AZ5,PriorYR_FTE2!$A$3:$E$180,5))</f>
        <v>12587</v>
      </c>
      <c r="BA27" s="12">
        <f>IF('New Formula with HB25-1320'!$B$7&lt;4,0,VLOOKUP(BA5,PriorYR_FTE2!$A$3:$E$180,5))</f>
        <v>8981</v>
      </c>
      <c r="BB27" s="12">
        <f>IF('New Formula with HB25-1320'!$B$7&lt;4,0,VLOOKUP(BB5,PriorYR_FTE2!$A$3:$E$180,5))</f>
        <v>7862.5</v>
      </c>
      <c r="BC27" s="12">
        <f>IF('New Formula with HB25-1320'!$B$7&lt;4,0,VLOOKUP(BC5,PriorYR_FTE2!$A$3:$E$180,5))</f>
        <v>21479.5</v>
      </c>
      <c r="BD27" s="12">
        <f>IF('New Formula with HB25-1320'!$B$7&lt;4,0,VLOOKUP(BD5,PriorYR_FTE2!$A$3:$E$180,5))</f>
        <v>3545</v>
      </c>
      <c r="BE27" s="12">
        <f>IF('New Formula with HB25-1320'!$B$7&lt;4,0,VLOOKUP(BE5,PriorYR_FTE2!$A$3:$E$180,5))</f>
        <v>1295.5</v>
      </c>
      <c r="BF27" s="12">
        <f>IF('New Formula with HB25-1320'!$B$7&lt;4,0,VLOOKUP(BF5,PriorYR_FTE2!$A$3:$E$180,5))</f>
        <v>24154.5</v>
      </c>
      <c r="BG27" s="12">
        <f>IF('New Formula with HB25-1320'!$B$7&lt;4,0,VLOOKUP(BG5,PriorYR_FTE2!$A$3:$E$180,5))</f>
        <v>891.5</v>
      </c>
      <c r="BH27" s="12">
        <f>IF('New Formula with HB25-1320'!$B$7&lt;4,0,VLOOKUP(BH5,PriorYR_FTE2!$A$3:$E$180,5))</f>
        <v>546.5</v>
      </c>
      <c r="BI27" s="12">
        <f>IF('New Formula with HB25-1320'!$B$7&lt;4,0,VLOOKUP(BI5,PriorYR_FTE2!$A$3:$E$180,5))</f>
        <v>258</v>
      </c>
      <c r="BJ27" s="12">
        <f>IF('New Formula with HB25-1320'!$B$7&lt;4,0,VLOOKUP(BJ5,PriorYR_FTE2!$A$3:$E$180,5))</f>
        <v>6328.5</v>
      </c>
      <c r="BK27" s="12">
        <f>IF('New Formula with HB25-1320'!$B$7&lt;4,0,VLOOKUP(BK5,PriorYR_FTE2!$A$3:$E$180,5))</f>
        <v>18568.5</v>
      </c>
      <c r="BL27" s="12">
        <f>IF('New Formula with HB25-1320'!$B$7&lt;4,0,VLOOKUP(BL5,PriorYR_FTE2!$A$3:$E$180,5))</f>
        <v>104</v>
      </c>
      <c r="BM27" s="12">
        <f>IF('New Formula with HB25-1320'!$B$7&lt;4,0,VLOOKUP(BM5,PriorYR_FTE2!$A$3:$E$180,5))</f>
        <v>288</v>
      </c>
      <c r="BN27" s="12">
        <f>IF('New Formula with HB25-1320'!$B$7&lt;4,0,VLOOKUP(BN5,PriorYR_FTE2!$A$3:$E$180,5))</f>
        <v>3250</v>
      </c>
      <c r="BO27" s="12">
        <f>IF('New Formula with HB25-1320'!$B$7&lt;4,0,VLOOKUP(BO5,PriorYR_FTE2!$A$3:$E$180,5))</f>
        <v>1341</v>
      </c>
      <c r="BP27" s="12">
        <f>IF('New Formula with HB25-1320'!$B$7&lt;4,0,VLOOKUP(BP5,PriorYR_FTE2!$A$3:$E$180,5))</f>
        <v>194</v>
      </c>
      <c r="BQ27" s="12">
        <f>IF('New Formula with HB25-1320'!$B$7&lt;4,0,VLOOKUP(BQ5,PriorYR_FTE2!$A$3:$E$180,5))</f>
        <v>5572.5</v>
      </c>
      <c r="BR27" s="12">
        <f>IF('New Formula with HB25-1320'!$B$7&lt;4,0,VLOOKUP(BR5,PriorYR_FTE2!$A$3:$E$180,5))</f>
        <v>4487</v>
      </c>
      <c r="BS27" s="12">
        <f>IF('New Formula with HB25-1320'!$B$7&lt;4,0,VLOOKUP(BS5,PriorYR_FTE2!$A$3:$E$180,5))</f>
        <v>1138.5</v>
      </c>
      <c r="BT27" s="12">
        <f>IF('New Formula with HB25-1320'!$B$7&lt;4,0,VLOOKUP(BT5,PriorYR_FTE2!$A$3:$E$180,5))</f>
        <v>412.5</v>
      </c>
      <c r="BU27" s="12">
        <f>IF('New Formula with HB25-1320'!$B$7&lt;4,0,VLOOKUP(BU5,PriorYR_FTE2!$A$3:$E$180,5))</f>
        <v>398</v>
      </c>
      <c r="BV27" s="12">
        <f>IF('New Formula with HB25-1320'!$B$7&lt;4,0,VLOOKUP(BV5,PriorYR_FTE2!$A$3:$E$180,5))</f>
        <v>1248.5</v>
      </c>
      <c r="BW27" s="12">
        <f>IF('New Formula with HB25-1320'!$B$7&lt;4,0,VLOOKUP(BW5,PriorYR_FTE2!$A$3:$E$180,5))</f>
        <v>2006.5</v>
      </c>
      <c r="BX27" s="12">
        <f>IF('New Formula with HB25-1320'!$B$7&lt;4,0,VLOOKUP(BX5,PriorYR_FTE2!$A$3:$E$180,5))</f>
        <v>69</v>
      </c>
      <c r="BY27" s="12">
        <f>IF('New Formula with HB25-1320'!$B$7&lt;4,0,VLOOKUP(BY5,PriorYR_FTE2!$A$3:$E$180,5))</f>
        <v>466</v>
      </c>
      <c r="BZ27" s="12">
        <f>IF('New Formula with HB25-1320'!$B$7&lt;4,0,VLOOKUP(BZ5,PriorYR_FTE2!$A$3:$E$180,5))</f>
        <v>199</v>
      </c>
      <c r="CA27" s="12">
        <f>IF('New Formula with HB25-1320'!$B$7&lt;4,0,VLOOKUP(CA5,PriorYR_FTE2!$A$3:$E$180,5))</f>
        <v>153</v>
      </c>
      <c r="CB27" s="12">
        <f>IF('New Formula with HB25-1320'!$B$7&lt;4,0,VLOOKUP(CB5,PriorYR_FTE2!$A$3:$E$180,5))</f>
        <v>73784</v>
      </c>
      <c r="CC27" s="12">
        <f>IF('New Formula with HB25-1320'!$B$7&lt;4,0,VLOOKUP(CC5,PriorYR_FTE2!$A$3:$E$180,5))</f>
        <v>187</v>
      </c>
      <c r="CD27" s="12">
        <f>IF('New Formula with HB25-1320'!$B$7&lt;4,0,VLOOKUP(CD5,PriorYR_FTE2!$A$3:$E$180,5))</f>
        <v>32.5</v>
      </c>
      <c r="CE27" s="12">
        <f>IF('New Formula with HB25-1320'!$B$7&lt;4,0,VLOOKUP(CE5,PriorYR_FTE2!$A$3:$E$180,5))</f>
        <v>125.5</v>
      </c>
      <c r="CF27" s="12">
        <f>IF('New Formula with HB25-1320'!$B$7&lt;4,0,VLOOKUP(CF5,PriorYR_FTE2!$A$3:$E$180,5))</f>
        <v>141.5</v>
      </c>
      <c r="CG27" s="12">
        <f>IF('New Formula with HB25-1320'!$B$7&lt;4,0,VLOOKUP(CG5,PriorYR_FTE2!$A$3:$E$180,5))</f>
        <v>209</v>
      </c>
      <c r="CH27" s="12">
        <f>IF('New Formula with HB25-1320'!$B$7&lt;4,0,VLOOKUP(CH5,PriorYR_FTE2!$A$3:$E$180,5))</f>
        <v>102</v>
      </c>
      <c r="CI27" s="12">
        <f>IF('New Formula with HB25-1320'!$B$7&lt;4,0,VLOOKUP(CI5,PriorYR_FTE2!$A$3:$E$180,5))</f>
        <v>687.5</v>
      </c>
      <c r="CJ27" s="12">
        <f>IF('New Formula with HB25-1320'!$B$7&lt;4,0,VLOOKUP(CJ5,PriorYR_FTE2!$A$3:$E$180,5))</f>
        <v>910.5</v>
      </c>
      <c r="CK27" s="12">
        <f>IF('New Formula with HB25-1320'!$B$7&lt;4,0,VLOOKUP(CK5,PriorYR_FTE2!$A$3:$E$180,5))</f>
        <v>4431.5</v>
      </c>
      <c r="CL27" s="12">
        <f>IF('New Formula with HB25-1320'!$B$7&lt;4,0,VLOOKUP(CL5,PriorYR_FTE2!$A$3:$E$180,5))</f>
        <v>1311.5</v>
      </c>
      <c r="CM27" s="12">
        <f>IF('New Formula with HB25-1320'!$B$7&lt;4,0,VLOOKUP(CM5,PriorYR_FTE2!$A$3:$E$180,5))</f>
        <v>688</v>
      </c>
      <c r="CN27" s="12">
        <f>IF('New Formula with HB25-1320'!$B$7&lt;4,0,VLOOKUP(CN5,PriorYR_FTE2!$A$3:$E$180,5))</f>
        <v>28349</v>
      </c>
      <c r="CO27" s="12">
        <f>IF('New Formula with HB25-1320'!$B$7&lt;4,0,VLOOKUP(CO5,PriorYR_FTE2!$A$3:$E$180,5))</f>
        <v>14746.5</v>
      </c>
      <c r="CP27" s="12">
        <f>IF('New Formula with HB25-1320'!$B$7&lt;4,0,VLOOKUP(CP5,PriorYR_FTE2!$A$3:$E$180,5))</f>
        <v>997</v>
      </c>
      <c r="CQ27" s="12">
        <f>IF('New Formula with HB25-1320'!$B$7&lt;4,0,VLOOKUP(CQ5,PriorYR_FTE2!$A$3:$E$180,5))</f>
        <v>783.5</v>
      </c>
      <c r="CR27" s="12">
        <f>IF('New Formula with HB25-1320'!$B$7&lt;4,0,VLOOKUP(CR5,PriorYR_FTE2!$A$3:$E$180,5))</f>
        <v>214.5</v>
      </c>
      <c r="CS27" s="12">
        <f>IF('New Formula with HB25-1320'!$B$7&lt;4,0,VLOOKUP(CS5,PriorYR_FTE2!$A$3:$E$180,5))</f>
        <v>314</v>
      </c>
      <c r="CT27" s="12">
        <f>IF('New Formula with HB25-1320'!$B$7&lt;4,0,VLOOKUP(CT5,PriorYR_FTE2!$A$3:$E$180,5))</f>
        <v>101.5</v>
      </c>
      <c r="CU27" s="12">
        <f>IF('New Formula with HB25-1320'!$B$7&lt;4,0,VLOOKUP(CU5,PriorYR_FTE2!$A$3:$E$180,5))</f>
        <v>83</v>
      </c>
      <c r="CV27" s="12">
        <f>IF('New Formula with HB25-1320'!$B$7&lt;4,0,VLOOKUP(CV5,PriorYR_FTE2!$A$3:$E$180,5))</f>
        <v>28</v>
      </c>
      <c r="CW27" s="12">
        <f>IF('New Formula with HB25-1320'!$B$7&lt;4,0,VLOOKUP(CW5,PriorYR_FTE2!$A$3:$E$180,5))</f>
        <v>188.5</v>
      </c>
      <c r="CX27" s="12">
        <f>IF('New Formula with HB25-1320'!$B$7&lt;4,0,VLOOKUP(CX5,PriorYR_FTE2!$A$3:$E$180,5))</f>
        <v>454</v>
      </c>
      <c r="CY27" s="12">
        <f>IF('New Formula with HB25-1320'!$B$7&lt;4,0,VLOOKUP(CY5,PriorYR_FTE2!$A$3:$E$180,5))</f>
        <v>36.5</v>
      </c>
      <c r="CZ27" s="12">
        <f>IF('New Formula with HB25-1320'!$B$7&lt;4,0,VLOOKUP(CZ5,PriorYR_FTE2!$A$3:$E$180,5))</f>
        <v>1888</v>
      </c>
      <c r="DA27" s="12">
        <f>IF('New Formula with HB25-1320'!$B$7&lt;4,0,VLOOKUP(DA5,PriorYR_FTE2!$A$3:$E$180,5))</f>
        <v>197</v>
      </c>
      <c r="DB27" s="12">
        <f>IF('New Formula with HB25-1320'!$B$7&lt;4,0,VLOOKUP(DB5,PriorYR_FTE2!$A$3:$E$180,5))</f>
        <v>308.5</v>
      </c>
      <c r="DC27" s="12">
        <f>IF('New Formula with HB25-1320'!$B$7&lt;4,0,VLOOKUP(DC5,PriorYR_FTE2!$A$3:$E$180,5))</f>
        <v>142</v>
      </c>
      <c r="DD27" s="12">
        <f>IF('New Formula with HB25-1320'!$B$7&lt;4,0,VLOOKUP(DD5,PriorYR_FTE2!$A$3:$E$180,5))</f>
        <v>156</v>
      </c>
      <c r="DE27" s="12">
        <f>IF('New Formula with HB25-1320'!$B$7&lt;4,0,VLOOKUP(DE5,PriorYR_FTE2!$A$3:$E$180,5))</f>
        <v>287.5</v>
      </c>
      <c r="DF27" s="12">
        <f>IF('New Formula with HB25-1320'!$B$7&lt;4,0,VLOOKUP(DF5,PriorYR_FTE2!$A$3:$E$180,5))</f>
        <v>20440</v>
      </c>
      <c r="DG27" s="12">
        <f>IF('New Formula with HB25-1320'!$B$7&lt;4,0,VLOOKUP(DG5,PriorYR_FTE2!$A$3:$E$180,5))</f>
        <v>79</v>
      </c>
      <c r="DH27" s="12">
        <f>IF('New Formula with HB25-1320'!$B$7&lt;4,0,VLOOKUP(DH5,PriorYR_FTE2!$A$3:$E$180,5))</f>
        <v>1945</v>
      </c>
      <c r="DI27" s="12">
        <f>IF('New Formula with HB25-1320'!$B$7&lt;4,0,VLOOKUP(DI5,PriorYR_FTE2!$A$3:$E$180,5))</f>
        <v>2491</v>
      </c>
      <c r="DJ27" s="12">
        <f>IF('New Formula with HB25-1320'!$B$7&lt;4,0,VLOOKUP(DJ5,PriorYR_FTE2!$A$3:$E$180,5))</f>
        <v>662.5</v>
      </c>
      <c r="DK27" s="12">
        <f>IF('New Formula with HB25-1320'!$B$7&lt;4,0,VLOOKUP(DK5,PriorYR_FTE2!$A$3:$E$180,5))</f>
        <v>454</v>
      </c>
      <c r="DL27" s="12">
        <f>IF('New Formula with HB25-1320'!$B$7&lt;4,0,VLOOKUP(DL5,PriorYR_FTE2!$A$3:$E$180,5))</f>
        <v>5766</v>
      </c>
      <c r="DM27" s="12">
        <f>IF('New Formula with HB25-1320'!$B$7&lt;4,0,VLOOKUP(DM5,PriorYR_FTE2!$A$3:$E$180,5))</f>
        <v>237</v>
      </c>
      <c r="DN27" s="12">
        <f>IF('New Formula with HB25-1320'!$B$7&lt;4,0,VLOOKUP(DN5,PriorYR_FTE2!$A$3:$E$180,5))</f>
        <v>1321</v>
      </c>
      <c r="DO27" s="12">
        <f>IF('New Formula with HB25-1320'!$B$7&lt;4,0,VLOOKUP(DO5,PriorYR_FTE2!$A$3:$E$180,5))</f>
        <v>3212.5</v>
      </c>
      <c r="DP27" s="12">
        <f>IF('New Formula with HB25-1320'!$B$7&lt;4,0,VLOOKUP(DP5,PriorYR_FTE2!$A$3:$E$180,5))</f>
        <v>203.5</v>
      </c>
      <c r="DQ27" s="12">
        <f>IF('New Formula with HB25-1320'!$B$7&lt;4,0,VLOOKUP(DQ5,PriorYR_FTE2!$A$3:$E$180,5))</f>
        <v>764</v>
      </c>
      <c r="DR27" s="12">
        <f>IF('New Formula with HB25-1320'!$B$7&lt;4,0,VLOOKUP(DR5,PriorYR_FTE2!$A$3:$E$180,5))</f>
        <v>1354</v>
      </c>
      <c r="DS27" s="12">
        <f>IF('New Formula with HB25-1320'!$B$7&lt;4,0,VLOOKUP(DS5,PriorYR_FTE2!$A$3:$E$180,5))</f>
        <v>679.5</v>
      </c>
      <c r="DT27" s="12">
        <f>IF('New Formula with HB25-1320'!$B$7&lt;4,0,VLOOKUP(DT5,PriorYR_FTE2!$A$3:$E$180,5))</f>
        <v>150</v>
      </c>
      <c r="DU27" s="12">
        <f>IF('New Formula with HB25-1320'!$B$7&lt;4,0,VLOOKUP(DU5,PriorYR_FTE2!$A$3:$E$180,5))</f>
        <v>367.5</v>
      </c>
      <c r="DV27" s="12">
        <f>IF('New Formula with HB25-1320'!$B$7&lt;4,0,VLOOKUP(DV5,PriorYR_FTE2!$A$3:$E$180,5))</f>
        <v>217</v>
      </c>
      <c r="DW27" s="12">
        <f>IF('New Formula with HB25-1320'!$B$7&lt;4,0,VLOOKUP(DW5,PriorYR_FTE2!$A$3:$E$180,5))</f>
        <v>311.5</v>
      </c>
      <c r="DX27" s="12">
        <f>IF('New Formula with HB25-1320'!$B$7&lt;4,0,VLOOKUP(DX5,PriorYR_FTE2!$A$3:$E$180,5))</f>
        <v>174</v>
      </c>
      <c r="DY27" s="12">
        <f>IF('New Formula with HB25-1320'!$B$7&lt;4,0,VLOOKUP(DY5,PriorYR_FTE2!$A$3:$E$180,5))</f>
        <v>310.5</v>
      </c>
      <c r="DZ27" s="12">
        <f>IF('New Formula with HB25-1320'!$B$7&lt;4,0,VLOOKUP(DZ5,PriorYR_FTE2!$A$3:$E$180,5))</f>
        <v>759</v>
      </c>
      <c r="EA27" s="12">
        <f>IF('New Formula with HB25-1320'!$B$7&lt;4,0,VLOOKUP(EA5,PriorYR_FTE2!$A$3:$E$180,5))</f>
        <v>525.5</v>
      </c>
      <c r="EB27" s="12">
        <f>IF('New Formula with HB25-1320'!$B$7&lt;4,0,VLOOKUP(EB5,PriorYR_FTE2!$A$3:$E$180,5))</f>
        <v>582</v>
      </c>
      <c r="EC27" s="12">
        <f>IF('New Formula with HB25-1320'!$B$7&lt;4,0,VLOOKUP(EC5,PriorYR_FTE2!$A$3:$E$180,5))</f>
        <v>311</v>
      </c>
      <c r="ED27" s="12">
        <f>IF('New Formula with HB25-1320'!$B$7&lt;4,0,VLOOKUP(ED5,PriorYR_FTE2!$A$3:$E$180,5))</f>
        <v>1635.5</v>
      </c>
      <c r="EE27" s="12">
        <f>IF('New Formula with HB25-1320'!$B$7&lt;4,0,VLOOKUP(EE5,PriorYR_FTE2!$A$3:$E$180,5))</f>
        <v>181</v>
      </c>
      <c r="EF27" s="12">
        <f>IF('New Formula with HB25-1320'!$B$7&lt;4,0,VLOOKUP(EF5,PriorYR_FTE2!$A$3:$E$180,5))</f>
        <v>1471</v>
      </c>
      <c r="EG27" s="12">
        <f>IF('New Formula with HB25-1320'!$B$7&lt;4,0,VLOOKUP(EG5,PriorYR_FTE2!$A$3:$E$180,5))</f>
        <v>247</v>
      </c>
      <c r="EH27" s="12">
        <f>IF('New Formula with HB25-1320'!$B$7&lt;4,0,VLOOKUP(EH5,PriorYR_FTE2!$A$3:$E$180,5))</f>
        <v>242.5</v>
      </c>
      <c r="EI27" s="12">
        <f>IF('New Formula with HB25-1320'!$B$7&lt;4,0,VLOOKUP(EI5,PriorYR_FTE2!$A$3:$E$180,5))</f>
        <v>14421.5</v>
      </c>
      <c r="EJ27" s="12">
        <f>IF('New Formula with HB25-1320'!$B$7&lt;4,0,VLOOKUP(EJ5,PriorYR_FTE2!$A$3:$E$180,5))</f>
        <v>10062.5</v>
      </c>
      <c r="EK27" s="12">
        <f>IF('New Formula with HB25-1320'!$B$7&lt;4,0,VLOOKUP(EK5,PriorYR_FTE2!$A$3:$E$180,5))</f>
        <v>681</v>
      </c>
      <c r="EL27" s="12">
        <f>IF('New Formula with HB25-1320'!$B$7&lt;4,0,VLOOKUP(EL5,PriorYR_FTE2!$A$3:$E$180,5))</f>
        <v>468</v>
      </c>
      <c r="EM27" s="12">
        <f>IF('New Formula with HB25-1320'!$B$7&lt;4,0,VLOOKUP(EM5,PriorYR_FTE2!$A$3:$E$180,5))</f>
        <v>406</v>
      </c>
      <c r="EN27" s="12">
        <f>IF('New Formula with HB25-1320'!$B$7&lt;4,0,VLOOKUP(EN5,PriorYR_FTE2!$A$3:$E$180,5))</f>
        <v>930</v>
      </c>
      <c r="EO27" s="12">
        <f>IF('New Formula with HB25-1320'!$B$7&lt;4,0,VLOOKUP(EO5,PriorYR_FTE2!$A$3:$E$180,5))</f>
        <v>329</v>
      </c>
      <c r="EP27" s="12">
        <f>IF('New Formula with HB25-1320'!$B$7&lt;4,0,VLOOKUP(EP5,PriorYR_FTE2!$A$3:$E$180,5))</f>
        <v>398.5</v>
      </c>
      <c r="EQ27" s="12">
        <f>IF('New Formula with HB25-1320'!$B$7&lt;4,0,VLOOKUP(EQ5,PriorYR_FTE2!$A$3:$E$180,5))</f>
        <v>2589.5</v>
      </c>
      <c r="ER27" s="12">
        <f>IF('New Formula with HB25-1320'!$B$7&lt;4,0,VLOOKUP(ER5,PriorYR_FTE2!$A$3:$E$180,5))</f>
        <v>302</v>
      </c>
      <c r="ES27" s="12">
        <f>IF('New Formula with HB25-1320'!$B$7&lt;4,0,VLOOKUP(ES5,PriorYR_FTE2!$A$3:$E$180,5))</f>
        <v>145.5</v>
      </c>
      <c r="ET27" s="12">
        <f>IF('New Formula with HB25-1320'!$B$7&lt;4,0,VLOOKUP(ET5,PriorYR_FTE2!$A$3:$E$180,5))</f>
        <v>202</v>
      </c>
      <c r="EU27" s="12">
        <f>IF('New Formula with HB25-1320'!$B$7&lt;4,0,VLOOKUP(EU5,PriorYR_FTE2!$A$3:$E$180,5))</f>
        <v>582.5</v>
      </c>
      <c r="EV27" s="12">
        <f>IF('New Formula with HB25-1320'!$B$7&lt;4,0,VLOOKUP(EV5,PriorYR_FTE2!$A$3:$E$180,5))</f>
        <v>74</v>
      </c>
      <c r="EW27" s="12">
        <f>IF('New Formula with HB25-1320'!$B$7&lt;4,0,VLOOKUP(EW5,PriorYR_FTE2!$A$3:$E$180,5))</f>
        <v>879.5</v>
      </c>
      <c r="EX27" s="12">
        <f>IF('New Formula with HB25-1320'!$B$7&lt;4,0,VLOOKUP(EX5,PriorYR_FTE2!$A$3:$E$180,5))</f>
        <v>174.5</v>
      </c>
      <c r="EY27" s="12">
        <f>IF('New Formula with HB25-1320'!$B$7&lt;4,0,VLOOKUP(EY5,PriorYR_FTE2!$A$3:$E$180,5))</f>
        <v>210.5</v>
      </c>
      <c r="EZ27" s="12">
        <f>IF('New Formula with HB25-1320'!$B$7&lt;4,0,VLOOKUP(EZ5,PriorYR_FTE2!$A$3:$E$180,5))</f>
        <v>134.5</v>
      </c>
      <c r="FA27" s="12">
        <f>IF('New Formula with HB25-1320'!$B$7&lt;4,0,VLOOKUP(FA5,PriorYR_FTE2!$A$3:$E$180,5))</f>
        <v>3492</v>
      </c>
      <c r="FB27" s="12">
        <f>IF('New Formula with HB25-1320'!$B$7&lt;4,0,VLOOKUP(FB5,PriorYR_FTE2!$A$3:$E$180,5))</f>
        <v>336</v>
      </c>
      <c r="FC27" s="12">
        <f>IF('New Formula with HB25-1320'!$B$7&lt;4,0,VLOOKUP(FC5,PriorYR_FTE2!$A$3:$E$180,5))</f>
        <v>2023.5</v>
      </c>
      <c r="FD27" s="12">
        <f>IF('New Formula with HB25-1320'!$B$7&lt;4,0,VLOOKUP(FD5,PriorYR_FTE2!$A$3:$E$180,5))</f>
        <v>399.5</v>
      </c>
      <c r="FE27" s="12">
        <f>IF('New Formula with HB25-1320'!$B$7&lt;4,0,VLOOKUP(FE5,PriorYR_FTE2!$A$3:$E$180,5))</f>
        <v>86</v>
      </c>
      <c r="FF27" s="12">
        <f>IF('New Formula with HB25-1320'!$B$7&lt;4,0,VLOOKUP(FF5,PriorYR_FTE2!$A$3:$E$180,5))</f>
        <v>201</v>
      </c>
      <c r="FG27" s="12">
        <f>IF('New Formula with HB25-1320'!$B$7&lt;4,0,VLOOKUP(FG5,PriorYR_FTE2!$A$3:$E$180,5))</f>
        <v>125</v>
      </c>
      <c r="FH27" s="12">
        <f>IF('New Formula with HB25-1320'!$B$7&lt;4,0,VLOOKUP(FH5,PriorYR_FTE2!$A$3:$E$180,5))</f>
        <v>65</v>
      </c>
      <c r="FI27" s="12">
        <f>IF('New Formula with HB25-1320'!$B$7&lt;4,0,VLOOKUP(FI5,PriorYR_FTE2!$A$3:$E$180,5))</f>
        <v>1785</v>
      </c>
      <c r="FJ27" s="12">
        <f>IF('New Formula with HB25-1320'!$B$7&lt;4,0,VLOOKUP(FJ5,PriorYR_FTE2!$A$3:$E$180,5))</f>
        <v>1999.5</v>
      </c>
      <c r="FK27" s="12">
        <f>IF('New Formula with HB25-1320'!$B$7&lt;4,0,VLOOKUP(FK5,PriorYR_FTE2!$A$3:$E$180,5))</f>
        <v>2534</v>
      </c>
      <c r="FL27" s="12">
        <f>IF('New Formula with HB25-1320'!$B$7&lt;4,0,VLOOKUP(FL5,PriorYR_FTE2!$A$3:$E$180,5))</f>
        <v>7895.5</v>
      </c>
      <c r="FM27" s="12">
        <f>IF('New Formula with HB25-1320'!$B$7&lt;4,0,VLOOKUP(FM5,PriorYR_FTE2!$A$3:$E$180,5))</f>
        <v>3662</v>
      </c>
      <c r="FN27" s="12">
        <f>IF('New Formula with HB25-1320'!$B$7&lt;4,0,VLOOKUP(FN5,PriorYR_FTE2!$A$3:$E$180,5))</f>
        <v>21110.5</v>
      </c>
      <c r="FO27" s="12">
        <f>IF('New Formula with HB25-1320'!$B$7&lt;4,0,VLOOKUP(FO5,PriorYR_FTE2!$A$3:$E$180,5))</f>
        <v>1090.5</v>
      </c>
      <c r="FP27" s="12">
        <f>IF('New Formula with HB25-1320'!$B$7&lt;4,0,VLOOKUP(FP5,PriorYR_FTE2!$A$3:$E$180,5))</f>
        <v>2312.5</v>
      </c>
      <c r="FQ27" s="12">
        <f>IF('New Formula with HB25-1320'!$B$7&lt;4,0,VLOOKUP(FQ5,PriorYR_FTE2!$A$3:$E$180,5))</f>
        <v>1016.5</v>
      </c>
      <c r="FR27" s="12">
        <f>IF('New Formula with HB25-1320'!$B$7&lt;4,0,VLOOKUP(FR5,PriorYR_FTE2!$A$3:$E$180,5))</f>
        <v>179</v>
      </c>
      <c r="FS27" s="12">
        <f>IF('New Formula with HB25-1320'!$B$7&lt;4,0,VLOOKUP(FS5,PriorYR_FTE2!$A$3:$E$180,5))</f>
        <v>183</v>
      </c>
      <c r="FT27" s="12">
        <f>IF('New Formula with HB25-1320'!$B$7&lt;4,0,VLOOKUP(FT5,PriorYR_FTE2!$A$3:$E$180,5))</f>
        <v>59.5</v>
      </c>
      <c r="FU27" s="12">
        <f>IF('New Formula with HB25-1320'!$B$7&lt;4,0,VLOOKUP(FU5,PriorYR_FTE2!$A$3:$E$180,5))</f>
        <v>818.5</v>
      </c>
      <c r="FV27" s="12">
        <f>IF('New Formula with HB25-1320'!$B$7&lt;4,0,VLOOKUP(FV5,PriorYR_FTE2!$A$3:$E$180,5))</f>
        <v>700.5</v>
      </c>
      <c r="FW27" s="12">
        <f>IF('New Formula with HB25-1320'!$B$7&lt;4,0,VLOOKUP(FW5,PriorYR_FTE2!$A$3:$E$180,5))</f>
        <v>172.5</v>
      </c>
      <c r="FX27" s="12">
        <f>IF('New Formula with HB25-1320'!$B$7&lt;4,0,VLOOKUP(FX5,PriorYR_FTE2!$A$3:$E$180,5))</f>
        <v>53.5</v>
      </c>
      <c r="FY27" s="12"/>
      <c r="FZ27" s="12">
        <f t="shared" si="14"/>
        <v>801194</v>
      </c>
      <c r="GA27" s="12"/>
      <c r="GB27" s="12"/>
      <c r="GC27" s="12"/>
      <c r="GD27" s="12"/>
      <c r="GE27" s="2"/>
      <c r="GF27" s="2"/>
      <c r="GG27" s="2"/>
      <c r="GH27" s="2"/>
      <c r="GI27" s="2"/>
      <c r="GJ27" s="2"/>
      <c r="GK27" s="2"/>
    </row>
    <row r="28" spans="1:254" x14ac:dyDescent="0.35">
      <c r="A28" s="22" t="s">
        <v>774</v>
      </c>
      <c r="B28" s="2" t="s">
        <v>775</v>
      </c>
      <c r="C28" s="12">
        <f>'New Formula with HB25-1320'!C27</f>
        <v>0</v>
      </c>
      <c r="D28" s="12">
        <f>'New Formula with HB25-1320'!D27</f>
        <v>268</v>
      </c>
      <c r="E28" s="12">
        <f>'New Formula with HB25-1320'!E27</f>
        <v>49</v>
      </c>
      <c r="F28" s="12">
        <f>'New Formula with HB25-1320'!F27</f>
        <v>0</v>
      </c>
      <c r="G28" s="12">
        <f>'New Formula with HB25-1320'!G27</f>
        <v>0</v>
      </c>
      <c r="H28" s="12">
        <f>'New Formula with HB25-1320'!H27</f>
        <v>0</v>
      </c>
      <c r="I28" s="12">
        <f>'New Formula with HB25-1320'!I27</f>
        <v>0</v>
      </c>
      <c r="J28" s="12">
        <f>'New Formula with HB25-1320'!J27</f>
        <v>555</v>
      </c>
      <c r="K28" s="12">
        <f>'New Formula with HB25-1320'!K27</f>
        <v>0</v>
      </c>
      <c r="L28" s="12">
        <f>'New Formula with HB25-1320'!L27</f>
        <v>0</v>
      </c>
      <c r="M28" s="12">
        <f>'New Formula with HB25-1320'!M27</f>
        <v>0</v>
      </c>
      <c r="N28" s="12">
        <f>'New Formula with HB25-1320'!N27</f>
        <v>131</v>
      </c>
      <c r="O28" s="12">
        <f>'New Formula with HB25-1320'!O27</f>
        <v>37</v>
      </c>
      <c r="P28" s="12">
        <f>'New Formula with HB25-1320'!P27</f>
        <v>0</v>
      </c>
      <c r="Q28" s="12">
        <f>'New Formula with HB25-1320'!Q27</f>
        <v>18</v>
      </c>
      <c r="R28" s="12">
        <f>'New Formula with HB25-1320'!R27</f>
        <v>0</v>
      </c>
      <c r="S28" s="12">
        <f>'New Formula with HB25-1320'!S27</f>
        <v>0</v>
      </c>
      <c r="T28" s="12">
        <f>'New Formula with HB25-1320'!T27</f>
        <v>0</v>
      </c>
      <c r="U28" s="12">
        <f>'New Formula with HB25-1320'!U27</f>
        <v>0</v>
      </c>
      <c r="V28" s="12">
        <f>'New Formula with HB25-1320'!V27</f>
        <v>0</v>
      </c>
      <c r="W28" s="12">
        <f>'New Formula with HB25-1320'!W27</f>
        <v>0</v>
      </c>
      <c r="X28" s="12">
        <f>'New Formula with HB25-1320'!X27</f>
        <v>0</v>
      </c>
      <c r="Y28" s="12">
        <f>'New Formula with HB25-1320'!Y27</f>
        <v>0</v>
      </c>
      <c r="Z28" s="12">
        <f>'New Formula with HB25-1320'!Z27</f>
        <v>0</v>
      </c>
      <c r="AA28" s="12">
        <f>'New Formula with HB25-1320'!AA27</f>
        <v>107</v>
      </c>
      <c r="AB28" s="12">
        <f>'New Formula with HB25-1320'!AB27</f>
        <v>0</v>
      </c>
      <c r="AC28" s="12">
        <f>'New Formula with HB25-1320'!AC27</f>
        <v>0</v>
      </c>
      <c r="AD28" s="12">
        <f>'New Formula with HB25-1320'!AD27</f>
        <v>0</v>
      </c>
      <c r="AE28" s="12">
        <f>'New Formula with HB25-1320'!AE27</f>
        <v>0</v>
      </c>
      <c r="AF28" s="12">
        <f>'New Formula with HB25-1320'!AF27</f>
        <v>0</v>
      </c>
      <c r="AG28" s="12">
        <f>'New Formula with HB25-1320'!AG27</f>
        <v>0</v>
      </c>
      <c r="AH28" s="12">
        <f>'New Formula with HB25-1320'!AH27</f>
        <v>28</v>
      </c>
      <c r="AI28" s="12">
        <f>'New Formula with HB25-1320'!AI27</f>
        <v>0</v>
      </c>
      <c r="AJ28" s="12">
        <f>'New Formula with HB25-1320'!AJ27</f>
        <v>0</v>
      </c>
      <c r="AK28" s="12">
        <f>'New Formula with HB25-1320'!AK27</f>
        <v>0</v>
      </c>
      <c r="AL28" s="12">
        <f>'New Formula with HB25-1320'!AL27</f>
        <v>0</v>
      </c>
      <c r="AM28" s="12">
        <f>'New Formula with HB25-1320'!AM27</f>
        <v>0</v>
      </c>
      <c r="AN28" s="12">
        <f>'New Formula with HB25-1320'!AN27</f>
        <v>0</v>
      </c>
      <c r="AO28" s="12">
        <f>'New Formula with HB25-1320'!AO27</f>
        <v>6</v>
      </c>
      <c r="AP28" s="12">
        <f>'New Formula with HB25-1320'!AP27</f>
        <v>0</v>
      </c>
      <c r="AQ28" s="12">
        <f>'New Formula with HB25-1320'!AQ27</f>
        <v>0</v>
      </c>
      <c r="AR28" s="12">
        <f>'New Formula with HB25-1320'!AR27</f>
        <v>84.5</v>
      </c>
      <c r="AS28" s="12">
        <f>'New Formula with HB25-1320'!AS27</f>
        <v>71.5</v>
      </c>
      <c r="AT28" s="12">
        <f>'New Formula with HB25-1320'!AT27</f>
        <v>0</v>
      </c>
      <c r="AU28" s="12">
        <f>'New Formula with HB25-1320'!AU27</f>
        <v>0</v>
      </c>
      <c r="AV28" s="12">
        <f>'New Formula with HB25-1320'!AV27</f>
        <v>0</v>
      </c>
      <c r="AW28" s="12">
        <f>'New Formula with HB25-1320'!AW27</f>
        <v>0</v>
      </c>
      <c r="AX28" s="12">
        <f>'New Formula with HB25-1320'!AX27</f>
        <v>0</v>
      </c>
      <c r="AY28" s="12">
        <f>'New Formula with HB25-1320'!AY27</f>
        <v>0</v>
      </c>
      <c r="AZ28" s="12">
        <f>'New Formula with HB25-1320'!AZ27</f>
        <v>0</v>
      </c>
      <c r="BA28" s="12">
        <f>'New Formula with HB25-1320'!BA27</f>
        <v>7.5</v>
      </c>
      <c r="BB28" s="12">
        <f>'New Formula with HB25-1320'!BB27</f>
        <v>0</v>
      </c>
      <c r="BC28" s="12">
        <f>'New Formula with HB25-1320'!BC27</f>
        <v>22</v>
      </c>
      <c r="BD28" s="12">
        <f>'New Formula with HB25-1320'!BD27</f>
        <v>0</v>
      </c>
      <c r="BE28" s="12">
        <f>'New Formula with HB25-1320'!BE27</f>
        <v>0</v>
      </c>
      <c r="BF28" s="12">
        <f>'New Formula with HB25-1320'!BF27</f>
        <v>0</v>
      </c>
      <c r="BG28" s="12">
        <f>'New Formula with HB25-1320'!BG27</f>
        <v>0</v>
      </c>
      <c r="BH28" s="12">
        <f>'New Formula with HB25-1320'!BH27</f>
        <v>0</v>
      </c>
      <c r="BI28" s="12">
        <f>'New Formula with HB25-1320'!BI27</f>
        <v>0</v>
      </c>
      <c r="BJ28" s="12">
        <f>'New Formula with HB25-1320'!BJ27</f>
        <v>590.5</v>
      </c>
      <c r="BK28" s="12">
        <f>'New Formula with HB25-1320'!BK27</f>
        <v>0</v>
      </c>
      <c r="BL28" s="12">
        <f>'New Formula with HB25-1320'!BL27</f>
        <v>0</v>
      </c>
      <c r="BM28" s="12">
        <f>'New Formula with HB25-1320'!BM27</f>
        <v>0</v>
      </c>
      <c r="BN28" s="12">
        <f>'New Formula with HB25-1320'!BN27</f>
        <v>0</v>
      </c>
      <c r="BO28" s="12">
        <f>'New Formula with HB25-1320'!BO27</f>
        <v>0</v>
      </c>
      <c r="BP28" s="12">
        <f>'New Formula with HB25-1320'!BP27</f>
        <v>0</v>
      </c>
      <c r="BQ28" s="12">
        <f>'New Formula with HB25-1320'!BQ27</f>
        <v>0</v>
      </c>
      <c r="BR28" s="12">
        <f>'New Formula with HB25-1320'!BR27</f>
        <v>0</v>
      </c>
      <c r="BS28" s="12">
        <f>'New Formula with HB25-1320'!BS27</f>
        <v>0</v>
      </c>
      <c r="BT28" s="12">
        <f>'New Formula with HB25-1320'!BT27</f>
        <v>0</v>
      </c>
      <c r="BU28" s="12">
        <f>'New Formula with HB25-1320'!BU27</f>
        <v>0</v>
      </c>
      <c r="BV28" s="12">
        <f>'New Formula with HB25-1320'!BV27</f>
        <v>0</v>
      </c>
      <c r="BW28" s="12">
        <f>'New Formula with HB25-1320'!BW27</f>
        <v>0</v>
      </c>
      <c r="BX28" s="12">
        <f>'New Formula with HB25-1320'!BX27</f>
        <v>0</v>
      </c>
      <c r="BY28" s="12">
        <f>'New Formula with HB25-1320'!BY27</f>
        <v>0</v>
      </c>
      <c r="BZ28" s="12">
        <f>'New Formula with HB25-1320'!BZ27</f>
        <v>0</v>
      </c>
      <c r="CA28" s="12">
        <f>'New Formula with HB25-1320'!CA27</f>
        <v>0</v>
      </c>
      <c r="CB28" s="12">
        <f>'New Formula with HB25-1320'!CB27</f>
        <v>34</v>
      </c>
      <c r="CC28" s="12">
        <f>'New Formula with HB25-1320'!CC27</f>
        <v>0</v>
      </c>
      <c r="CD28" s="12">
        <f>'New Formula with HB25-1320'!CD27</f>
        <v>0</v>
      </c>
      <c r="CE28" s="12">
        <f>'New Formula with HB25-1320'!CE27</f>
        <v>0</v>
      </c>
      <c r="CF28" s="12">
        <f>'New Formula with HB25-1320'!CF27</f>
        <v>0</v>
      </c>
      <c r="CG28" s="12">
        <f>'New Formula with HB25-1320'!CG27</f>
        <v>0</v>
      </c>
      <c r="CH28" s="12">
        <f>'New Formula with HB25-1320'!CH27</f>
        <v>0</v>
      </c>
      <c r="CI28" s="12">
        <f>'New Formula with HB25-1320'!CI27</f>
        <v>0</v>
      </c>
      <c r="CJ28" s="12">
        <f>'New Formula with HB25-1320'!CJ27</f>
        <v>0</v>
      </c>
      <c r="CK28" s="12">
        <f>'New Formula with HB25-1320'!CK27</f>
        <v>0</v>
      </c>
      <c r="CL28" s="12">
        <f>'New Formula with HB25-1320'!CL27</f>
        <v>0</v>
      </c>
      <c r="CM28" s="12">
        <f>'New Formula with HB25-1320'!CM27</f>
        <v>0</v>
      </c>
      <c r="CN28" s="12">
        <f>'New Formula with HB25-1320'!CN27</f>
        <v>0</v>
      </c>
      <c r="CO28" s="12">
        <f>'New Formula with HB25-1320'!CO27</f>
        <v>8</v>
      </c>
      <c r="CP28" s="12">
        <f>'New Formula with HB25-1320'!CP27</f>
        <v>0</v>
      </c>
      <c r="CQ28" s="12">
        <f>'New Formula with HB25-1320'!CQ27</f>
        <v>0</v>
      </c>
      <c r="CR28" s="12">
        <f>'New Formula with HB25-1320'!CR27</f>
        <v>0</v>
      </c>
      <c r="CS28" s="12">
        <f>'New Formula with HB25-1320'!CS27</f>
        <v>0</v>
      </c>
      <c r="CT28" s="12">
        <f>'New Formula with HB25-1320'!CT27</f>
        <v>0</v>
      </c>
      <c r="CU28" s="12">
        <f>'New Formula with HB25-1320'!CU27</f>
        <v>0</v>
      </c>
      <c r="CV28" s="12">
        <f>'New Formula with HB25-1320'!CV27</f>
        <v>0</v>
      </c>
      <c r="CW28" s="12">
        <f>'New Formula with HB25-1320'!CW27</f>
        <v>0</v>
      </c>
      <c r="CX28" s="12">
        <f>'New Formula with HB25-1320'!CX27</f>
        <v>0</v>
      </c>
      <c r="CY28" s="12">
        <f>'New Formula with HB25-1320'!CY27</f>
        <v>0</v>
      </c>
      <c r="CZ28" s="12">
        <f>'New Formula with HB25-1320'!CZ27</f>
        <v>0</v>
      </c>
      <c r="DA28" s="12">
        <f>'New Formula with HB25-1320'!DA27</f>
        <v>0</v>
      </c>
      <c r="DB28" s="12">
        <f>'New Formula with HB25-1320'!DB27</f>
        <v>0</v>
      </c>
      <c r="DC28" s="12">
        <f>'New Formula with HB25-1320'!DC27</f>
        <v>0</v>
      </c>
      <c r="DD28" s="12">
        <f>'New Formula with HB25-1320'!DD27</f>
        <v>0</v>
      </c>
      <c r="DE28" s="12">
        <f>'New Formula with HB25-1320'!DE27</f>
        <v>0</v>
      </c>
      <c r="DF28" s="12">
        <f>'New Formula with HB25-1320'!DF27</f>
        <v>307</v>
      </c>
      <c r="DG28" s="12">
        <f>'New Formula with HB25-1320'!DG27</f>
        <v>0</v>
      </c>
      <c r="DH28" s="12">
        <f>'New Formula with HB25-1320'!DH27</f>
        <v>0</v>
      </c>
      <c r="DI28" s="12">
        <f>'New Formula with HB25-1320'!DI27</f>
        <v>0</v>
      </c>
      <c r="DJ28" s="12">
        <f>'New Formula with HB25-1320'!DJ27</f>
        <v>0</v>
      </c>
      <c r="DK28" s="12">
        <f>'New Formula with HB25-1320'!DK27</f>
        <v>0</v>
      </c>
      <c r="DL28" s="12">
        <f>'New Formula with HB25-1320'!DL27</f>
        <v>192</v>
      </c>
      <c r="DM28" s="12">
        <f>'New Formula with HB25-1320'!DM27</f>
        <v>0</v>
      </c>
      <c r="DN28" s="12">
        <f>'New Formula with HB25-1320'!DN27</f>
        <v>0</v>
      </c>
      <c r="DO28" s="12">
        <f>'New Formula with HB25-1320'!DO27</f>
        <v>0</v>
      </c>
      <c r="DP28" s="12">
        <f>'New Formula with HB25-1320'!DP27</f>
        <v>0</v>
      </c>
      <c r="DQ28" s="12">
        <f>'New Formula with HB25-1320'!DQ27</f>
        <v>0</v>
      </c>
      <c r="DR28" s="12">
        <f>'New Formula with HB25-1320'!DR27</f>
        <v>0</v>
      </c>
      <c r="DS28" s="12">
        <f>'New Formula with HB25-1320'!DS27</f>
        <v>0</v>
      </c>
      <c r="DT28" s="12">
        <f>'New Formula with HB25-1320'!DT27</f>
        <v>0</v>
      </c>
      <c r="DU28" s="12">
        <f>'New Formula with HB25-1320'!DU27</f>
        <v>0</v>
      </c>
      <c r="DV28" s="12">
        <f>'New Formula with HB25-1320'!DV27</f>
        <v>0</v>
      </c>
      <c r="DW28" s="12">
        <f>'New Formula with HB25-1320'!DW27</f>
        <v>0</v>
      </c>
      <c r="DX28" s="12">
        <f>'New Formula with HB25-1320'!DX27</f>
        <v>0</v>
      </c>
      <c r="DY28" s="12">
        <f>'New Formula with HB25-1320'!DY27</f>
        <v>0</v>
      </c>
      <c r="DZ28" s="12">
        <f>'New Formula with HB25-1320'!DZ27</f>
        <v>0</v>
      </c>
      <c r="EA28" s="12">
        <f>'New Formula with HB25-1320'!EA27</f>
        <v>0</v>
      </c>
      <c r="EB28" s="12">
        <f>'New Formula with HB25-1320'!EB27</f>
        <v>32</v>
      </c>
      <c r="EC28" s="12">
        <f>'New Formula with HB25-1320'!EC27</f>
        <v>0</v>
      </c>
      <c r="ED28" s="12">
        <f>'New Formula with HB25-1320'!ED27</f>
        <v>0</v>
      </c>
      <c r="EE28" s="12">
        <f>'New Formula with HB25-1320'!EE27</f>
        <v>0</v>
      </c>
      <c r="EF28" s="12">
        <f>'New Formula with HB25-1320'!EF27</f>
        <v>0</v>
      </c>
      <c r="EG28" s="12">
        <f>'New Formula with HB25-1320'!EG27</f>
        <v>0</v>
      </c>
      <c r="EH28" s="12">
        <f>'New Formula with HB25-1320'!EH27</f>
        <v>0</v>
      </c>
      <c r="EI28" s="12">
        <f>'New Formula with HB25-1320'!EI27</f>
        <v>272</v>
      </c>
      <c r="EJ28" s="12">
        <f>'New Formula with HB25-1320'!EJ27</f>
        <v>0</v>
      </c>
      <c r="EK28" s="12">
        <f>'New Formula with HB25-1320'!EK27</f>
        <v>0</v>
      </c>
      <c r="EL28" s="12">
        <f>'New Formula with HB25-1320'!EL27</f>
        <v>0</v>
      </c>
      <c r="EM28" s="12">
        <f>'New Formula with HB25-1320'!EM27</f>
        <v>0</v>
      </c>
      <c r="EN28" s="12">
        <f>'New Formula with HB25-1320'!EN27</f>
        <v>0</v>
      </c>
      <c r="EO28" s="12">
        <f>'New Formula with HB25-1320'!EO27</f>
        <v>0</v>
      </c>
      <c r="EP28" s="12">
        <f>'New Formula with HB25-1320'!EP27</f>
        <v>0</v>
      </c>
      <c r="EQ28" s="12">
        <f>'New Formula with HB25-1320'!EQ27</f>
        <v>0</v>
      </c>
      <c r="ER28" s="12">
        <f>'New Formula with HB25-1320'!ER27</f>
        <v>0</v>
      </c>
      <c r="ES28" s="12">
        <f>'New Formula with HB25-1320'!ES27</f>
        <v>0</v>
      </c>
      <c r="ET28" s="12">
        <f>'New Formula with HB25-1320'!ET27</f>
        <v>0</v>
      </c>
      <c r="EU28" s="12">
        <f>'New Formula with HB25-1320'!EU27</f>
        <v>13</v>
      </c>
      <c r="EV28" s="12">
        <f>'New Formula with HB25-1320'!EV27</f>
        <v>0</v>
      </c>
      <c r="EW28" s="12">
        <f>'New Formula with HB25-1320'!EW27</f>
        <v>0</v>
      </c>
      <c r="EX28" s="12">
        <f>'New Formula with HB25-1320'!EX27</f>
        <v>0</v>
      </c>
      <c r="EY28" s="12">
        <f>'New Formula with HB25-1320'!EY27</f>
        <v>0</v>
      </c>
      <c r="EZ28" s="12">
        <f>'New Formula with HB25-1320'!EZ27</f>
        <v>0</v>
      </c>
      <c r="FA28" s="12">
        <f>'New Formula with HB25-1320'!FA27</f>
        <v>0</v>
      </c>
      <c r="FB28" s="12">
        <f>'New Formula with HB25-1320'!FB27</f>
        <v>0</v>
      </c>
      <c r="FC28" s="12">
        <f>'New Formula with HB25-1320'!FC27</f>
        <v>19</v>
      </c>
      <c r="FD28" s="12">
        <f>'New Formula with HB25-1320'!FD27</f>
        <v>0</v>
      </c>
      <c r="FE28" s="12">
        <f>'New Formula with HB25-1320'!FE27</f>
        <v>0</v>
      </c>
      <c r="FF28" s="12">
        <f>'New Formula with HB25-1320'!FF27</f>
        <v>0</v>
      </c>
      <c r="FG28" s="12">
        <f>'New Formula with HB25-1320'!FG27</f>
        <v>0</v>
      </c>
      <c r="FH28" s="12">
        <f>'New Formula with HB25-1320'!FH27</f>
        <v>0</v>
      </c>
      <c r="FI28" s="12">
        <f>'New Formula with HB25-1320'!FI27</f>
        <v>8</v>
      </c>
      <c r="FJ28" s="12">
        <f>'New Formula with HB25-1320'!FJ27</f>
        <v>0</v>
      </c>
      <c r="FK28" s="12">
        <f>'New Formula with HB25-1320'!FK27</f>
        <v>0</v>
      </c>
      <c r="FL28" s="12">
        <f>'New Formula with HB25-1320'!FL27</f>
        <v>600.5</v>
      </c>
      <c r="FM28" s="12">
        <f>'New Formula with HB25-1320'!FM27</f>
        <v>88</v>
      </c>
      <c r="FN28" s="12">
        <f>'New Formula with HB25-1320'!FN27</f>
        <v>0</v>
      </c>
      <c r="FO28" s="12">
        <f>'New Formula with HB25-1320'!FO27</f>
        <v>0</v>
      </c>
      <c r="FP28" s="12">
        <f>'New Formula with HB25-1320'!FP27</f>
        <v>0</v>
      </c>
      <c r="FQ28" s="12">
        <f>'New Formula with HB25-1320'!FQ27</f>
        <v>0</v>
      </c>
      <c r="FR28" s="12">
        <f>'New Formula with HB25-1320'!FR27</f>
        <v>0</v>
      </c>
      <c r="FS28" s="12">
        <f>'New Formula with HB25-1320'!FS27</f>
        <v>0</v>
      </c>
      <c r="FT28" s="12">
        <f>'New Formula with HB25-1320'!FT27</f>
        <v>0</v>
      </c>
      <c r="FU28" s="12">
        <f>'New Formula with HB25-1320'!FU27</f>
        <v>0</v>
      </c>
      <c r="FV28" s="12">
        <f>'New Formula with HB25-1320'!FV27</f>
        <v>0</v>
      </c>
      <c r="FW28" s="12">
        <f>'New Formula with HB25-1320'!FW27</f>
        <v>0</v>
      </c>
      <c r="FX28" s="12">
        <f>'New Formula with HB25-1320'!FX27</f>
        <v>0</v>
      </c>
      <c r="FY28" s="12"/>
      <c r="FZ28" s="12">
        <f t="shared" si="14"/>
        <v>3548.5</v>
      </c>
      <c r="GA28" s="12"/>
      <c r="GB28" s="12"/>
      <c r="GC28" s="12"/>
      <c r="GD28" s="12"/>
      <c r="GE28" s="2"/>
      <c r="GF28" s="2"/>
      <c r="GG28" s="2"/>
      <c r="GH28" s="2"/>
      <c r="GI28" s="2"/>
      <c r="GJ28" s="2"/>
      <c r="GK28" s="2"/>
    </row>
    <row r="29" spans="1:254" x14ac:dyDescent="0.35">
      <c r="A29" s="3" t="s">
        <v>444</v>
      </c>
      <c r="B29" s="2" t="s">
        <v>655</v>
      </c>
      <c r="C29" s="12">
        <f>'New Formula with HB25-1320'!C28</f>
        <v>1359</v>
      </c>
      <c r="D29" s="12">
        <f>'New Formula with HB25-1320'!D28</f>
        <v>4465</v>
      </c>
      <c r="E29" s="12">
        <f>'New Formula with HB25-1320'!E28</f>
        <v>1525</v>
      </c>
      <c r="F29" s="12">
        <f>'New Formula with HB25-1320'!F28</f>
        <v>2508</v>
      </c>
      <c r="G29" s="12">
        <f>'New Formula with HB25-1320'!G28</f>
        <v>207</v>
      </c>
      <c r="H29" s="12">
        <f>'New Formula with HB25-1320'!H28</f>
        <v>69</v>
      </c>
      <c r="I29" s="12">
        <f>'New Formula with HB25-1320'!I28</f>
        <v>1835</v>
      </c>
      <c r="J29" s="12">
        <f>'New Formula with HB25-1320'!J28</f>
        <v>185</v>
      </c>
      <c r="K29" s="12">
        <f>'New Formula with HB25-1320'!K28</f>
        <v>3</v>
      </c>
      <c r="L29" s="12">
        <f>'New Formula with HB25-1320'!L28</f>
        <v>184</v>
      </c>
      <c r="M29" s="12">
        <f>'New Formula with HB25-1320'!M28</f>
        <v>187</v>
      </c>
      <c r="N29" s="12">
        <f>'New Formula with HB25-1320'!N28</f>
        <v>5452</v>
      </c>
      <c r="O29" s="12">
        <f>'New Formula with HB25-1320'!O28</f>
        <v>401</v>
      </c>
      <c r="P29" s="12">
        <f>'New Formula with HB25-1320'!P28</f>
        <v>31</v>
      </c>
      <c r="Q29" s="12">
        <f>'New Formula with HB25-1320'!Q28</f>
        <v>11916</v>
      </c>
      <c r="R29" s="12">
        <f>'New Formula with HB25-1320'!R28</f>
        <v>108</v>
      </c>
      <c r="S29" s="12">
        <f>'New Formula with HB25-1320'!S28</f>
        <v>50</v>
      </c>
      <c r="T29" s="12">
        <f>'New Formula with HB25-1320'!T28</f>
        <v>0</v>
      </c>
      <c r="U29" s="12">
        <f>'New Formula with HB25-1320'!U28</f>
        <v>0</v>
      </c>
      <c r="V29" s="12">
        <f>'New Formula with HB25-1320'!V28</f>
        <v>0</v>
      </c>
      <c r="W29" s="12">
        <f>'New Formula with HB25-1320'!W28</f>
        <v>0</v>
      </c>
      <c r="X29" s="12">
        <f>'New Formula with HB25-1320'!X28</f>
        <v>0</v>
      </c>
      <c r="Y29" s="12">
        <f>'New Formula with HB25-1320'!Y28</f>
        <v>4</v>
      </c>
      <c r="Z29" s="12">
        <f>'New Formula with HB25-1320'!Z28</f>
        <v>4</v>
      </c>
      <c r="AA29" s="12">
        <f>'New Formula with HB25-1320'!AA28</f>
        <v>2041</v>
      </c>
      <c r="AB29" s="12">
        <f>'New Formula with HB25-1320'!AB28</f>
        <v>1565</v>
      </c>
      <c r="AC29" s="12">
        <f>'New Formula with HB25-1320'!AC28</f>
        <v>32</v>
      </c>
      <c r="AD29" s="12">
        <f>'New Formula with HB25-1320'!AD28</f>
        <v>35</v>
      </c>
      <c r="AE29" s="12">
        <f>'New Formula with HB25-1320'!AE28</f>
        <v>3</v>
      </c>
      <c r="AF29" s="12">
        <f>'New Formula with HB25-1320'!AF28</f>
        <v>6</v>
      </c>
      <c r="AG29" s="12">
        <f>'New Formula with HB25-1320'!AG28</f>
        <v>12</v>
      </c>
      <c r="AH29" s="12">
        <f>'New Formula with HB25-1320'!AH28</f>
        <v>0</v>
      </c>
      <c r="AI29" s="12">
        <f>'New Formula with HB25-1320'!AI28</f>
        <v>3</v>
      </c>
      <c r="AJ29" s="12">
        <f>'New Formula with HB25-1320'!AJ28</f>
        <v>2</v>
      </c>
      <c r="AK29" s="12">
        <f>'New Formula with HB25-1320'!AK28</f>
        <v>1</v>
      </c>
      <c r="AL29" s="12">
        <f>'New Formula with HB25-1320'!AL28</f>
        <v>21</v>
      </c>
      <c r="AM29" s="12">
        <f>'New Formula with HB25-1320'!AM28</f>
        <v>1</v>
      </c>
      <c r="AN29" s="12">
        <f>'New Formula with HB25-1320'!AN28</f>
        <v>0</v>
      </c>
      <c r="AO29" s="12">
        <f>'New Formula with HB25-1320'!AO28</f>
        <v>117</v>
      </c>
      <c r="AP29" s="12">
        <f>'New Formula with HB25-1320'!AP28</f>
        <v>16832</v>
      </c>
      <c r="AQ29" s="12">
        <f>'New Formula with HB25-1320'!AQ28</f>
        <v>0</v>
      </c>
      <c r="AR29" s="12">
        <f>'New Formula with HB25-1320'!AR28</f>
        <v>1715</v>
      </c>
      <c r="AS29" s="12">
        <f>'New Formula with HB25-1320'!AS28</f>
        <v>1141</v>
      </c>
      <c r="AT29" s="12">
        <f>'New Formula with HB25-1320'!AT28</f>
        <v>32</v>
      </c>
      <c r="AU29" s="12">
        <f>'New Formula with HB25-1320'!AU28</f>
        <v>4</v>
      </c>
      <c r="AV29" s="12">
        <f>'New Formula with HB25-1320'!AV28</f>
        <v>3</v>
      </c>
      <c r="AW29" s="12">
        <f>'New Formula with HB25-1320'!AW28</f>
        <v>1</v>
      </c>
      <c r="AX29" s="12">
        <f>'New Formula with HB25-1320'!AX28</f>
        <v>5</v>
      </c>
      <c r="AY29" s="12">
        <f>'New Formula with HB25-1320'!AY28</f>
        <v>5</v>
      </c>
      <c r="AZ29" s="12">
        <f>'New Formula with HB25-1320'!AZ28</f>
        <v>1133</v>
      </c>
      <c r="BA29" s="12">
        <f>'New Formula with HB25-1320'!BA28</f>
        <v>201</v>
      </c>
      <c r="BB29" s="12">
        <f>'New Formula with HB25-1320'!BB28</f>
        <v>184</v>
      </c>
      <c r="BC29" s="12">
        <f>'New Formula with HB25-1320'!BC28</f>
        <v>1622</v>
      </c>
      <c r="BD29" s="12">
        <f>'New Formula with HB25-1320'!BD28</f>
        <v>53</v>
      </c>
      <c r="BE29" s="12">
        <f>'New Formula with HB25-1320'!BE28</f>
        <v>3</v>
      </c>
      <c r="BF29" s="12">
        <f>'New Formula with HB25-1320'!BF28</f>
        <v>448</v>
      </c>
      <c r="BG29" s="12">
        <f>'New Formula with HB25-1320'!BG28</f>
        <v>78</v>
      </c>
      <c r="BH29" s="12">
        <f>'New Formula with HB25-1320'!BH28</f>
        <v>6</v>
      </c>
      <c r="BI29" s="12">
        <f>'New Formula with HB25-1320'!BI28</f>
        <v>15</v>
      </c>
      <c r="BJ29" s="12">
        <f>'New Formula with HB25-1320'!BJ28</f>
        <v>68</v>
      </c>
      <c r="BK29" s="12">
        <f>'New Formula with HB25-1320'!BK28</f>
        <v>681</v>
      </c>
      <c r="BL29" s="12">
        <f>'New Formula with HB25-1320'!BL28</f>
        <v>1</v>
      </c>
      <c r="BM29" s="12">
        <f>'New Formula with HB25-1320'!BM28</f>
        <v>11</v>
      </c>
      <c r="BN29" s="12">
        <f>'New Formula with HB25-1320'!BN28</f>
        <v>11</v>
      </c>
      <c r="BO29" s="12">
        <f>'New Formula with HB25-1320'!BO28</f>
        <v>9</v>
      </c>
      <c r="BP29" s="12">
        <f>'New Formula with HB25-1320'!BP28</f>
        <v>1</v>
      </c>
      <c r="BQ29" s="12">
        <f>'New Formula with HB25-1320'!BQ28</f>
        <v>1133</v>
      </c>
      <c r="BR29" s="12">
        <f>'New Formula with HB25-1320'!BR28</f>
        <v>764</v>
      </c>
      <c r="BS29" s="12">
        <f>'New Formula with HB25-1320'!BS28</f>
        <v>207</v>
      </c>
      <c r="BT29" s="12">
        <f>'New Formula with HB25-1320'!BT28</f>
        <v>2</v>
      </c>
      <c r="BU29" s="12">
        <f>'New Formula with HB25-1320'!BU28</f>
        <v>42</v>
      </c>
      <c r="BV29" s="12">
        <f>'New Formula with HB25-1320'!BV28</f>
        <v>85</v>
      </c>
      <c r="BW29" s="12">
        <f>'New Formula with HB25-1320'!BW28</f>
        <v>214</v>
      </c>
      <c r="BX29" s="12">
        <f>'New Formula with HB25-1320'!BX28</f>
        <v>0</v>
      </c>
      <c r="BY29" s="12">
        <f>'New Formula with HB25-1320'!BY28</f>
        <v>0</v>
      </c>
      <c r="BZ29" s="12">
        <f>'New Formula with HB25-1320'!BZ28</f>
        <v>0</v>
      </c>
      <c r="CA29" s="12">
        <f>'New Formula with HB25-1320'!CA28</f>
        <v>5</v>
      </c>
      <c r="CB29" s="12">
        <f>'New Formula with HB25-1320'!CB28</f>
        <v>2880</v>
      </c>
      <c r="CC29" s="12">
        <f>'New Formula with HB25-1320'!CC28</f>
        <v>0</v>
      </c>
      <c r="CD29" s="12">
        <f>'New Formula with HB25-1320'!CD28</f>
        <v>1</v>
      </c>
      <c r="CE29" s="12">
        <f>'New Formula with HB25-1320'!CE28</f>
        <v>0</v>
      </c>
      <c r="CF29" s="12">
        <f>'New Formula with HB25-1320'!CF28</f>
        <v>0</v>
      </c>
      <c r="CG29" s="12">
        <f>'New Formula with HB25-1320'!CG28</f>
        <v>11</v>
      </c>
      <c r="CH29" s="12">
        <f>'New Formula with HB25-1320'!CH28</f>
        <v>6</v>
      </c>
      <c r="CI29" s="12">
        <f>'New Formula with HB25-1320'!CI28</f>
        <v>63</v>
      </c>
      <c r="CJ29" s="12">
        <f>'New Formula with HB25-1320'!CJ28</f>
        <v>158</v>
      </c>
      <c r="CK29" s="12">
        <f>'New Formula with HB25-1320'!CK28</f>
        <v>168</v>
      </c>
      <c r="CL29" s="12">
        <f>'New Formula with HB25-1320'!CL28</f>
        <v>22</v>
      </c>
      <c r="CM29" s="12">
        <f>'New Formula with HB25-1320'!CM28</f>
        <v>8</v>
      </c>
      <c r="CN29" s="12">
        <f>'New Formula with HB25-1320'!CN28</f>
        <v>1199</v>
      </c>
      <c r="CO29" s="12">
        <f>'New Formula with HB25-1320'!CO28</f>
        <v>377</v>
      </c>
      <c r="CP29" s="12">
        <f>'New Formula with HB25-1320'!CP28</f>
        <v>139</v>
      </c>
      <c r="CQ29" s="12">
        <f>'New Formula with HB25-1320'!CQ28</f>
        <v>3</v>
      </c>
      <c r="CR29" s="12">
        <f>'New Formula with HB25-1320'!CR28</f>
        <v>0</v>
      </c>
      <c r="CS29" s="12">
        <f>'New Formula with HB25-1320'!CS28</f>
        <v>1</v>
      </c>
      <c r="CT29" s="12">
        <f>'New Formula with HB25-1320'!CT28</f>
        <v>1</v>
      </c>
      <c r="CU29" s="12">
        <f>'New Formula with HB25-1320'!CU28</f>
        <v>3</v>
      </c>
      <c r="CV29" s="12">
        <f>'New Formula with HB25-1320'!CV28</f>
        <v>0</v>
      </c>
      <c r="CW29" s="12">
        <f>'New Formula with HB25-1320'!CW28</f>
        <v>1</v>
      </c>
      <c r="CX29" s="12">
        <f>'New Formula with HB25-1320'!CX28</f>
        <v>12</v>
      </c>
      <c r="CY29" s="12">
        <f>'New Formula with HB25-1320'!CY28</f>
        <v>0</v>
      </c>
      <c r="CZ29" s="12">
        <f>'New Formula with HB25-1320'!CZ28</f>
        <v>39</v>
      </c>
      <c r="DA29" s="12">
        <f>'New Formula with HB25-1320'!DA28</f>
        <v>0</v>
      </c>
      <c r="DB29" s="12">
        <f>'New Formula with HB25-1320'!DB28</f>
        <v>7</v>
      </c>
      <c r="DC29" s="12">
        <f>'New Formula with HB25-1320'!DC28</f>
        <v>0</v>
      </c>
      <c r="DD29" s="12">
        <f>'New Formula with HB25-1320'!DD28</f>
        <v>7</v>
      </c>
      <c r="DE29" s="12">
        <f>'New Formula with HB25-1320'!DE28</f>
        <v>1</v>
      </c>
      <c r="DF29" s="12">
        <f>'New Formula with HB25-1320'!DF28</f>
        <v>654</v>
      </c>
      <c r="DG29" s="12">
        <f>'New Formula with HB25-1320'!DG28</f>
        <v>0</v>
      </c>
      <c r="DH29" s="12">
        <f>'New Formula with HB25-1320'!DH28</f>
        <v>120</v>
      </c>
      <c r="DI29" s="12">
        <f>'New Formula with HB25-1320'!DI28</f>
        <v>62</v>
      </c>
      <c r="DJ29" s="12">
        <f>'New Formula with HB25-1320'!DJ28</f>
        <v>9</v>
      </c>
      <c r="DK29" s="12">
        <f>'New Formula with HB25-1320'!DK28</f>
        <v>19</v>
      </c>
      <c r="DL29" s="12">
        <f>'New Formula with HB25-1320'!DL28</f>
        <v>415</v>
      </c>
      <c r="DM29" s="12">
        <f>'New Formula with HB25-1320'!DM28</f>
        <v>0</v>
      </c>
      <c r="DN29" s="12">
        <f>'New Formula with HB25-1320'!DN28</f>
        <v>66</v>
      </c>
      <c r="DO29" s="12">
        <f>'New Formula with HB25-1320'!DO28</f>
        <v>533</v>
      </c>
      <c r="DP29" s="12">
        <f>'New Formula with HB25-1320'!DP28</f>
        <v>0</v>
      </c>
      <c r="DQ29" s="12">
        <f>'New Formula with HB25-1320'!DQ28</f>
        <v>51</v>
      </c>
      <c r="DR29" s="12">
        <f>'New Formula with HB25-1320'!DR28</f>
        <v>17</v>
      </c>
      <c r="DS29" s="12">
        <f>'New Formula with HB25-1320'!DS28</f>
        <v>32</v>
      </c>
      <c r="DT29" s="12">
        <f>'New Formula with HB25-1320'!DT28</f>
        <v>6</v>
      </c>
      <c r="DU29" s="12">
        <f>'New Formula with HB25-1320'!DU28</f>
        <v>3</v>
      </c>
      <c r="DV29" s="12">
        <f>'New Formula with HB25-1320'!DV28</f>
        <v>1</v>
      </c>
      <c r="DW29" s="12">
        <f>'New Formula with HB25-1320'!DW28</f>
        <v>1</v>
      </c>
      <c r="DX29" s="12">
        <f>'New Formula with HB25-1320'!DX28</f>
        <v>1</v>
      </c>
      <c r="DY29" s="12">
        <f>'New Formula with HB25-1320'!DY28</f>
        <v>4</v>
      </c>
      <c r="DZ29" s="12">
        <f>'New Formula with HB25-1320'!DZ28</f>
        <v>0</v>
      </c>
      <c r="EA29" s="12">
        <f>'New Formula with HB25-1320'!EA28</f>
        <v>28</v>
      </c>
      <c r="EB29" s="12">
        <f>'New Formula with HB25-1320'!EB28</f>
        <v>62</v>
      </c>
      <c r="EC29" s="12">
        <f>'New Formula with HB25-1320'!EC28</f>
        <v>9</v>
      </c>
      <c r="ED29" s="12">
        <f>'New Formula with HB25-1320'!ED28</f>
        <v>66</v>
      </c>
      <c r="EE29" s="12">
        <f>'New Formula with HB25-1320'!EE28</f>
        <v>19</v>
      </c>
      <c r="EF29" s="12">
        <f>'New Formula with HB25-1320'!EF28</f>
        <v>71</v>
      </c>
      <c r="EG29" s="12">
        <f>'New Formula with HB25-1320'!EG28</f>
        <v>44</v>
      </c>
      <c r="EH29" s="12">
        <f>'New Formula with HB25-1320'!EH28</f>
        <v>14</v>
      </c>
      <c r="EI29" s="12">
        <f>'New Formula with HB25-1320'!EI28</f>
        <v>421</v>
      </c>
      <c r="EJ29" s="12">
        <f>'New Formula with HB25-1320'!EJ28</f>
        <v>200</v>
      </c>
      <c r="EK29" s="12">
        <f>'New Formula with HB25-1320'!EK28</f>
        <v>17</v>
      </c>
      <c r="EL29" s="12">
        <f>'New Formula with HB25-1320'!EL28</f>
        <v>1</v>
      </c>
      <c r="EM29" s="12">
        <f>'New Formula with HB25-1320'!EM28</f>
        <v>6</v>
      </c>
      <c r="EN29" s="12">
        <f>'New Formula with HB25-1320'!EN28</f>
        <v>10</v>
      </c>
      <c r="EO29" s="12">
        <f>'New Formula with HB25-1320'!EO28</f>
        <v>5</v>
      </c>
      <c r="EP29" s="12">
        <f>'New Formula with HB25-1320'!EP28</f>
        <v>17</v>
      </c>
      <c r="EQ29" s="12">
        <f>'New Formula with HB25-1320'!EQ28</f>
        <v>184</v>
      </c>
      <c r="ER29" s="12">
        <f>'New Formula with HB25-1320'!ER28</f>
        <v>14</v>
      </c>
      <c r="ES29" s="12">
        <f>'New Formula with HB25-1320'!ES28</f>
        <v>3</v>
      </c>
      <c r="ET29" s="12">
        <f>'New Formula with HB25-1320'!ET28</f>
        <v>5</v>
      </c>
      <c r="EU29" s="12">
        <f>'New Formula with HB25-1320'!EU28</f>
        <v>102</v>
      </c>
      <c r="EV29" s="12">
        <f>'New Formula with HB25-1320'!EV28</f>
        <v>6</v>
      </c>
      <c r="EW29" s="12">
        <f>'New Formula with HB25-1320'!EW28</f>
        <v>59</v>
      </c>
      <c r="EX29" s="12">
        <f>'New Formula with HB25-1320'!EX28</f>
        <v>8</v>
      </c>
      <c r="EY29" s="12">
        <f>'New Formula with HB25-1320'!EY28</f>
        <v>17</v>
      </c>
      <c r="EZ29" s="12">
        <f>'New Formula with HB25-1320'!EZ28</f>
        <v>0</v>
      </c>
      <c r="FA29" s="12">
        <f>'New Formula with HB25-1320'!FA28</f>
        <v>611</v>
      </c>
      <c r="FB29" s="12">
        <f>'New Formula with HB25-1320'!FB28</f>
        <v>3</v>
      </c>
      <c r="FC29" s="12">
        <f>'New Formula with HB25-1320'!FC28</f>
        <v>32</v>
      </c>
      <c r="FD29" s="12">
        <f>'New Formula with HB25-1320'!FD28</f>
        <v>4</v>
      </c>
      <c r="FE29" s="12">
        <f>'New Formula with HB25-1320'!FE28</f>
        <v>13</v>
      </c>
      <c r="FF29" s="12">
        <f>'New Formula with HB25-1320'!FF28</f>
        <v>2</v>
      </c>
      <c r="FG29" s="12">
        <f>'New Formula with HB25-1320'!FG28</f>
        <v>3</v>
      </c>
      <c r="FH29" s="12">
        <f>'New Formula with HB25-1320'!FH28</f>
        <v>0</v>
      </c>
      <c r="FI29" s="12">
        <f>'New Formula with HB25-1320'!FI28</f>
        <v>182</v>
      </c>
      <c r="FJ29" s="12">
        <f>'New Formula with HB25-1320'!FJ28</f>
        <v>72</v>
      </c>
      <c r="FK29" s="12">
        <f>'New Formula with HB25-1320'!FK28</f>
        <v>246</v>
      </c>
      <c r="FL29" s="12">
        <f>'New Formula with HB25-1320'!FL28</f>
        <v>195</v>
      </c>
      <c r="FM29" s="12">
        <f>'New Formula with HB25-1320'!FM28</f>
        <v>93</v>
      </c>
      <c r="FN29" s="12">
        <f>'New Formula with HB25-1320'!FN28</f>
        <v>3402</v>
      </c>
      <c r="FO29" s="12">
        <f>'New Formula with HB25-1320'!FO28</f>
        <v>55</v>
      </c>
      <c r="FP29" s="12">
        <f>'New Formula with HB25-1320'!FP28</f>
        <v>325</v>
      </c>
      <c r="FQ29" s="12">
        <f>'New Formula with HB25-1320'!FQ28</f>
        <v>60</v>
      </c>
      <c r="FR29" s="12">
        <f>'New Formula with HB25-1320'!FR28</f>
        <v>1</v>
      </c>
      <c r="FS29" s="12">
        <f>'New Formula with HB25-1320'!FS28</f>
        <v>0</v>
      </c>
      <c r="FT29" s="12">
        <f>'New Formula with HB25-1320'!FT28</f>
        <v>0</v>
      </c>
      <c r="FU29" s="12">
        <f>'New Formula with HB25-1320'!FU28</f>
        <v>137</v>
      </c>
      <c r="FV29" s="12">
        <f>'New Formula with HB25-1320'!FV28</f>
        <v>88</v>
      </c>
      <c r="FW29" s="12">
        <f>'New Formula with HB25-1320'!FW28</f>
        <v>5</v>
      </c>
      <c r="FX29" s="12">
        <f>'New Formula with HB25-1320'!FX28</f>
        <v>0</v>
      </c>
      <c r="FY29" s="12"/>
      <c r="FZ29" s="12">
        <f t="shared" si="14"/>
        <v>75065</v>
      </c>
      <c r="GA29" s="12"/>
      <c r="GB29" s="12"/>
      <c r="GC29" s="12"/>
      <c r="GD29" s="12"/>
      <c r="GE29" s="2"/>
      <c r="GF29" s="2"/>
      <c r="GG29" s="2"/>
      <c r="GH29" s="2"/>
      <c r="GI29" s="2"/>
      <c r="GJ29" s="2"/>
      <c r="GK29" s="2"/>
    </row>
    <row r="30" spans="1:254" x14ac:dyDescent="0.35">
      <c r="A30" s="3" t="s">
        <v>445</v>
      </c>
      <c r="B30" s="2" t="s">
        <v>656</v>
      </c>
      <c r="C30" s="90">
        <f>'New Formula with HB25-1320'!C30</f>
        <v>0</v>
      </c>
      <c r="D30" s="199">
        <f>'New Formula with HB25-1320'!D30</f>
        <v>4562.5</v>
      </c>
      <c r="E30" s="199">
        <f>'New Formula with HB25-1320'!E30</f>
        <v>643</v>
      </c>
      <c r="F30" s="199">
        <f>'New Formula with HB25-1320'!F30</f>
        <v>907.5</v>
      </c>
      <c r="G30" s="199">
        <f>'New Formula with HB25-1320'!G30</f>
        <v>0</v>
      </c>
      <c r="H30" s="199">
        <f>'New Formula with HB25-1320'!H30</f>
        <v>0</v>
      </c>
      <c r="I30" s="199">
        <f>'New Formula with HB25-1320'!I30</f>
        <v>748</v>
      </c>
      <c r="J30" s="199">
        <f>'New Formula with HB25-1320'!J30</f>
        <v>0</v>
      </c>
      <c r="K30" s="199">
        <f>'New Formula with HB25-1320'!K30</f>
        <v>0</v>
      </c>
      <c r="L30" s="199">
        <f>'New Formula with HB25-1320'!L30</f>
        <v>0</v>
      </c>
      <c r="M30" s="199">
        <f>'New Formula with HB25-1320'!M30</f>
        <v>0</v>
      </c>
      <c r="N30" s="199">
        <f>'New Formula with HB25-1320'!N30</f>
        <v>90</v>
      </c>
      <c r="O30" s="199">
        <f>'New Formula with HB25-1320'!O30</f>
        <v>0</v>
      </c>
      <c r="P30" s="199">
        <f>'New Formula with HB25-1320'!P30</f>
        <v>0</v>
      </c>
      <c r="Q30" s="199">
        <f>'New Formula with HB25-1320'!Q30</f>
        <v>1920</v>
      </c>
      <c r="R30" s="199">
        <f>'New Formula with HB25-1320'!R30</f>
        <v>0</v>
      </c>
      <c r="S30" s="199">
        <f>'New Formula with HB25-1320'!S30</f>
        <v>0</v>
      </c>
      <c r="T30" s="199">
        <f>'New Formula with HB25-1320'!T30</f>
        <v>0</v>
      </c>
      <c r="U30" s="199">
        <f>'New Formula with HB25-1320'!U30</f>
        <v>0</v>
      </c>
      <c r="V30" s="199">
        <f>'New Formula with HB25-1320'!V30</f>
        <v>0</v>
      </c>
      <c r="W30" s="199">
        <f>'New Formula with HB25-1320'!W30</f>
        <v>0</v>
      </c>
      <c r="X30" s="199">
        <f>'New Formula with HB25-1320'!X30</f>
        <v>0</v>
      </c>
      <c r="Y30" s="199">
        <f>'New Formula with HB25-1320'!Y30</f>
        <v>0</v>
      </c>
      <c r="Z30" s="199">
        <f>'New Formula with HB25-1320'!Z30</f>
        <v>0</v>
      </c>
      <c r="AA30" s="199">
        <f>'New Formula with HB25-1320'!AA30</f>
        <v>0</v>
      </c>
      <c r="AB30" s="199">
        <f>'New Formula with HB25-1320'!AB30</f>
        <v>0</v>
      </c>
      <c r="AC30" s="199">
        <f>'New Formula with HB25-1320'!AC30</f>
        <v>0</v>
      </c>
      <c r="AD30" s="199">
        <f>'New Formula with HB25-1320'!AD30</f>
        <v>154</v>
      </c>
      <c r="AE30" s="199">
        <f>'New Formula with HB25-1320'!AE30</f>
        <v>0</v>
      </c>
      <c r="AF30" s="199">
        <f>'New Formula with HB25-1320'!AF30</f>
        <v>0</v>
      </c>
      <c r="AG30" s="199">
        <f>'New Formula with HB25-1320'!AG30</f>
        <v>0</v>
      </c>
      <c r="AH30" s="199">
        <f>'New Formula with HB25-1320'!AH30</f>
        <v>0</v>
      </c>
      <c r="AI30" s="199">
        <f>'New Formula with HB25-1320'!AI30</f>
        <v>0</v>
      </c>
      <c r="AJ30" s="199">
        <f>'New Formula with HB25-1320'!AJ30</f>
        <v>0</v>
      </c>
      <c r="AK30" s="199">
        <f>'New Formula with HB25-1320'!AK30</f>
        <v>0</v>
      </c>
      <c r="AL30" s="199">
        <f>'New Formula with HB25-1320'!AL30</f>
        <v>0</v>
      </c>
      <c r="AM30" s="199">
        <f>'New Formula with HB25-1320'!AM30</f>
        <v>0</v>
      </c>
      <c r="AN30" s="199">
        <f>'New Formula with HB25-1320'!AN30</f>
        <v>0</v>
      </c>
      <c r="AO30" s="199">
        <f>'New Formula with HB25-1320'!AO30</f>
        <v>0</v>
      </c>
      <c r="AP30" s="199">
        <f>'New Formula with HB25-1320'!AP30</f>
        <v>0</v>
      </c>
      <c r="AQ30" s="199">
        <f>'New Formula with HB25-1320'!AQ30</f>
        <v>0</v>
      </c>
      <c r="AR30" s="199">
        <f>'New Formula with HB25-1320'!AR30</f>
        <v>1987.5</v>
      </c>
      <c r="AS30" s="199">
        <f>'New Formula with HB25-1320'!AS30</f>
        <v>293</v>
      </c>
      <c r="AT30" s="199">
        <f>'New Formula with HB25-1320'!AT30</f>
        <v>0</v>
      </c>
      <c r="AU30" s="199">
        <f>'New Formula with HB25-1320'!AU30</f>
        <v>0</v>
      </c>
      <c r="AV30" s="199">
        <f>'New Formula with HB25-1320'!AV30</f>
        <v>0</v>
      </c>
      <c r="AW30" s="199">
        <f>'New Formula with HB25-1320'!AW30</f>
        <v>0</v>
      </c>
      <c r="AX30" s="199">
        <f>'New Formula with HB25-1320'!AX30</f>
        <v>0</v>
      </c>
      <c r="AY30" s="199">
        <f>'New Formula with HB25-1320'!AY30</f>
        <v>0</v>
      </c>
      <c r="AZ30" s="199">
        <f>'New Formula with HB25-1320'!AZ30</f>
        <v>0</v>
      </c>
      <c r="BA30" s="199">
        <f>'New Formula with HB25-1320'!BA30</f>
        <v>0</v>
      </c>
      <c r="BB30" s="199">
        <f>'New Formula with HB25-1320'!BB30</f>
        <v>0</v>
      </c>
      <c r="BC30" s="199">
        <f>'New Formula with HB25-1320'!BC30</f>
        <v>2883.5</v>
      </c>
      <c r="BD30" s="199">
        <f>'New Formula with HB25-1320'!BD30</f>
        <v>0</v>
      </c>
      <c r="BE30" s="199">
        <f>'New Formula with HB25-1320'!BE30</f>
        <v>0</v>
      </c>
      <c r="BF30" s="199">
        <f>'New Formula with HB25-1320'!BF30</f>
        <v>0</v>
      </c>
      <c r="BG30" s="199">
        <f>'New Formula with HB25-1320'!BG30</f>
        <v>0</v>
      </c>
      <c r="BH30" s="199">
        <f>'New Formula with HB25-1320'!BH30</f>
        <v>0</v>
      </c>
      <c r="BI30" s="199">
        <f>'New Formula with HB25-1320'!BI30</f>
        <v>0</v>
      </c>
      <c r="BJ30" s="199">
        <f>'New Formula with HB25-1320'!BJ30</f>
        <v>0</v>
      </c>
      <c r="BK30" s="199">
        <f>'New Formula with HB25-1320'!BK30</f>
        <v>0</v>
      </c>
      <c r="BL30" s="199">
        <f>'New Formula with HB25-1320'!BL30</f>
        <v>0</v>
      </c>
      <c r="BM30" s="199">
        <f>'New Formula with HB25-1320'!BM30</f>
        <v>0</v>
      </c>
      <c r="BN30" s="199">
        <f>'New Formula with HB25-1320'!BN30</f>
        <v>0</v>
      </c>
      <c r="BO30" s="199">
        <f>'New Formula with HB25-1320'!BO30</f>
        <v>0</v>
      </c>
      <c r="BP30" s="199">
        <f>'New Formula with HB25-1320'!BP30</f>
        <v>0</v>
      </c>
      <c r="BQ30" s="199">
        <f>'New Formula with HB25-1320'!BQ30</f>
        <v>177</v>
      </c>
      <c r="BR30" s="199">
        <f>'New Formula with HB25-1320'!BR30</f>
        <v>0</v>
      </c>
      <c r="BS30" s="199">
        <f>'New Formula with HB25-1320'!BS30</f>
        <v>0</v>
      </c>
      <c r="BT30" s="199">
        <f>'New Formula with HB25-1320'!BT30</f>
        <v>0</v>
      </c>
      <c r="BU30" s="199">
        <f>'New Formula with HB25-1320'!BU30</f>
        <v>0</v>
      </c>
      <c r="BV30" s="199">
        <f>'New Formula with HB25-1320'!BV30</f>
        <v>0</v>
      </c>
      <c r="BW30" s="199">
        <f>'New Formula with HB25-1320'!BW30</f>
        <v>0</v>
      </c>
      <c r="BX30" s="199">
        <f>'New Formula with HB25-1320'!BX30</f>
        <v>0</v>
      </c>
      <c r="BY30" s="199">
        <f>'New Formula with HB25-1320'!BY30</f>
        <v>0</v>
      </c>
      <c r="BZ30" s="199">
        <f>'New Formula with HB25-1320'!BZ30</f>
        <v>0</v>
      </c>
      <c r="CA30" s="199">
        <f>'New Formula with HB25-1320'!CA30</f>
        <v>0</v>
      </c>
      <c r="CB30" s="199">
        <f>'New Formula with HB25-1320'!CB30</f>
        <v>827</v>
      </c>
      <c r="CC30" s="199">
        <f>'New Formula with HB25-1320'!CC30</f>
        <v>0</v>
      </c>
      <c r="CD30" s="199">
        <f>'New Formula with HB25-1320'!CD30</f>
        <v>0</v>
      </c>
      <c r="CE30" s="199">
        <f>'New Formula with HB25-1320'!CE30</f>
        <v>0</v>
      </c>
      <c r="CF30" s="199">
        <f>'New Formula with HB25-1320'!CF30</f>
        <v>0</v>
      </c>
      <c r="CG30" s="199">
        <f>'New Formula with HB25-1320'!CG30</f>
        <v>0</v>
      </c>
      <c r="CH30" s="199">
        <f>'New Formula with HB25-1320'!CH30</f>
        <v>0</v>
      </c>
      <c r="CI30" s="199">
        <f>'New Formula with HB25-1320'!CI30</f>
        <v>0</v>
      </c>
      <c r="CJ30" s="199">
        <f>'New Formula with HB25-1320'!CJ30</f>
        <v>0</v>
      </c>
      <c r="CK30" s="199">
        <f>'New Formula with HB25-1320'!CK30</f>
        <v>577.5</v>
      </c>
      <c r="CL30" s="199">
        <f>'New Formula with HB25-1320'!CL30</f>
        <v>0</v>
      </c>
      <c r="CM30" s="199">
        <f>'New Formula with HB25-1320'!CM30</f>
        <v>0</v>
      </c>
      <c r="CN30" s="199">
        <f>'New Formula with HB25-1320'!CN30</f>
        <v>2256</v>
      </c>
      <c r="CO30" s="199">
        <f>'New Formula with HB25-1320'!CO30</f>
        <v>0</v>
      </c>
      <c r="CP30" s="199">
        <f>'New Formula with HB25-1320'!CP30</f>
        <v>0</v>
      </c>
      <c r="CQ30" s="199">
        <f>'New Formula with HB25-1320'!CQ30</f>
        <v>0</v>
      </c>
      <c r="CR30" s="199">
        <f>'New Formula with HB25-1320'!CR30</f>
        <v>0</v>
      </c>
      <c r="CS30" s="199">
        <f>'New Formula with HB25-1320'!CS30</f>
        <v>0</v>
      </c>
      <c r="CT30" s="199">
        <f>'New Formula with HB25-1320'!CT30</f>
        <v>0</v>
      </c>
      <c r="CU30" s="199">
        <f>'New Formula with HB25-1320'!CU30</f>
        <v>0</v>
      </c>
      <c r="CV30" s="199">
        <f>'New Formula with HB25-1320'!CV30</f>
        <v>0</v>
      </c>
      <c r="CW30" s="199">
        <f>'New Formula with HB25-1320'!CW30</f>
        <v>0</v>
      </c>
      <c r="CX30" s="199">
        <f>'New Formula with HB25-1320'!CX30</f>
        <v>0</v>
      </c>
      <c r="CY30" s="199">
        <f>'New Formula with HB25-1320'!CY30</f>
        <v>0</v>
      </c>
      <c r="CZ30" s="199">
        <f>'New Formula with HB25-1320'!CZ30</f>
        <v>0</v>
      </c>
      <c r="DA30" s="199">
        <f>'New Formula with HB25-1320'!DA30</f>
        <v>0</v>
      </c>
      <c r="DB30" s="199">
        <f>'New Formula with HB25-1320'!DB30</f>
        <v>0</v>
      </c>
      <c r="DC30" s="199">
        <f>'New Formula with HB25-1320'!DC30</f>
        <v>0</v>
      </c>
      <c r="DD30" s="199">
        <f>'New Formula with HB25-1320'!DD30</f>
        <v>0</v>
      </c>
      <c r="DE30" s="199">
        <f>'New Formula with HB25-1320'!DE30</f>
        <v>0</v>
      </c>
      <c r="DF30" s="199">
        <f>'New Formula with HB25-1320'!DF30</f>
        <v>1366</v>
      </c>
      <c r="DG30" s="199">
        <f>'New Formula with HB25-1320'!DG30</f>
        <v>0</v>
      </c>
      <c r="DH30" s="199">
        <f>'New Formula with HB25-1320'!DH30</f>
        <v>0</v>
      </c>
      <c r="DI30" s="199">
        <f>'New Formula with HB25-1320'!DI30</f>
        <v>61</v>
      </c>
      <c r="DJ30" s="199">
        <f>'New Formula with HB25-1320'!DJ30</f>
        <v>0</v>
      </c>
      <c r="DK30" s="199">
        <f>'New Formula with HB25-1320'!DK30</f>
        <v>0</v>
      </c>
      <c r="DL30" s="199">
        <f>'New Formula with HB25-1320'!DL30</f>
        <v>0</v>
      </c>
      <c r="DM30" s="199">
        <f>'New Formula with HB25-1320'!DM30</f>
        <v>0</v>
      </c>
      <c r="DN30" s="199">
        <f>'New Formula with HB25-1320'!DN30</f>
        <v>0</v>
      </c>
      <c r="DO30" s="199">
        <f>'New Formula with HB25-1320'!DO30</f>
        <v>0</v>
      </c>
      <c r="DP30" s="199">
        <f>'New Formula with HB25-1320'!DP30</f>
        <v>0</v>
      </c>
      <c r="DQ30" s="199">
        <f>'New Formula with HB25-1320'!DQ30</f>
        <v>0</v>
      </c>
      <c r="DR30" s="199">
        <f>'New Formula with HB25-1320'!DR30</f>
        <v>0</v>
      </c>
      <c r="DS30" s="199">
        <f>'New Formula with HB25-1320'!DS30</f>
        <v>0</v>
      </c>
      <c r="DT30" s="199">
        <f>'New Formula with HB25-1320'!DT30</f>
        <v>0</v>
      </c>
      <c r="DU30" s="199">
        <f>'New Formula with HB25-1320'!DU30</f>
        <v>0</v>
      </c>
      <c r="DV30" s="199">
        <f>'New Formula with HB25-1320'!DV30</f>
        <v>0</v>
      </c>
      <c r="DW30" s="199">
        <f>'New Formula with HB25-1320'!DW30</f>
        <v>0</v>
      </c>
      <c r="DX30" s="199">
        <f>'New Formula with HB25-1320'!DX30</f>
        <v>0</v>
      </c>
      <c r="DY30" s="199">
        <f>'New Formula with HB25-1320'!DY30</f>
        <v>0</v>
      </c>
      <c r="DZ30" s="199">
        <f>'New Formula with HB25-1320'!DZ30</f>
        <v>0</v>
      </c>
      <c r="EA30" s="199">
        <f>'New Formula with HB25-1320'!EA30</f>
        <v>20</v>
      </c>
      <c r="EB30" s="199">
        <f>'New Formula with HB25-1320'!EB30</f>
        <v>0</v>
      </c>
      <c r="EC30" s="199">
        <f>'New Formula with HB25-1320'!EC30</f>
        <v>0</v>
      </c>
      <c r="ED30" s="199">
        <f>'New Formula with HB25-1320'!ED30</f>
        <v>0</v>
      </c>
      <c r="EE30" s="199">
        <f>'New Formula with HB25-1320'!EE30</f>
        <v>0</v>
      </c>
      <c r="EF30" s="199">
        <f>'New Formula with HB25-1320'!EF30</f>
        <v>0</v>
      </c>
      <c r="EG30" s="199">
        <f>'New Formula with HB25-1320'!EG30</f>
        <v>0</v>
      </c>
      <c r="EH30" s="199">
        <f>'New Formula with HB25-1320'!EH30</f>
        <v>0</v>
      </c>
      <c r="EI30" s="199">
        <f>'New Formula with HB25-1320'!EI30</f>
        <v>0</v>
      </c>
      <c r="EJ30" s="199">
        <f>'New Formula with HB25-1320'!EJ30</f>
        <v>0</v>
      </c>
      <c r="EK30" s="199">
        <f>'New Formula with HB25-1320'!EK30</f>
        <v>0</v>
      </c>
      <c r="EL30" s="199">
        <f>'New Formula with HB25-1320'!EL30</f>
        <v>0</v>
      </c>
      <c r="EM30" s="199">
        <f>'New Formula with HB25-1320'!EM30</f>
        <v>0</v>
      </c>
      <c r="EN30" s="199">
        <f>'New Formula with HB25-1320'!EN30</f>
        <v>0</v>
      </c>
      <c r="EO30" s="199">
        <f>'New Formula with HB25-1320'!EO30</f>
        <v>0</v>
      </c>
      <c r="EP30" s="199">
        <f>'New Formula with HB25-1320'!EP30</f>
        <v>0</v>
      </c>
      <c r="EQ30" s="199">
        <f>'New Formula with HB25-1320'!EQ30</f>
        <v>103</v>
      </c>
      <c r="ER30" s="199">
        <f>'New Formula with HB25-1320'!ER30</f>
        <v>0</v>
      </c>
      <c r="ES30" s="199">
        <f>'New Formula with HB25-1320'!ES30</f>
        <v>0</v>
      </c>
      <c r="ET30" s="199">
        <f>'New Formula with HB25-1320'!ET30</f>
        <v>0</v>
      </c>
      <c r="EU30" s="199">
        <f>'New Formula with HB25-1320'!EU30</f>
        <v>0</v>
      </c>
      <c r="EV30" s="199">
        <f>'New Formula with HB25-1320'!EV30</f>
        <v>0</v>
      </c>
      <c r="EW30" s="199">
        <f>'New Formula with HB25-1320'!EW30</f>
        <v>0</v>
      </c>
      <c r="EX30" s="199">
        <f>'New Formula with HB25-1320'!EX30</f>
        <v>0</v>
      </c>
      <c r="EY30" s="199">
        <f>'New Formula with HB25-1320'!EY30</f>
        <v>0</v>
      </c>
      <c r="EZ30" s="199">
        <f>'New Formula with HB25-1320'!EZ30</f>
        <v>0</v>
      </c>
      <c r="FA30" s="199">
        <f>'New Formula with HB25-1320'!FA30</f>
        <v>0</v>
      </c>
      <c r="FB30" s="199">
        <f>'New Formula with HB25-1320'!FB30</f>
        <v>0</v>
      </c>
      <c r="FC30" s="199">
        <f>'New Formula with HB25-1320'!FC30</f>
        <v>0</v>
      </c>
      <c r="FD30" s="199">
        <f>'New Formula with HB25-1320'!FD30</f>
        <v>0</v>
      </c>
      <c r="FE30" s="199">
        <f>'New Formula with HB25-1320'!FE30</f>
        <v>0</v>
      </c>
      <c r="FF30" s="199">
        <f>'New Formula with HB25-1320'!FF30</f>
        <v>0</v>
      </c>
      <c r="FG30" s="199">
        <f>'New Formula with HB25-1320'!FG30</f>
        <v>0</v>
      </c>
      <c r="FH30" s="199">
        <f>'New Formula with HB25-1320'!FH30</f>
        <v>0</v>
      </c>
      <c r="FI30" s="199">
        <f>'New Formula with HB25-1320'!FI30</f>
        <v>0</v>
      </c>
      <c r="FJ30" s="199">
        <f>'New Formula with HB25-1320'!FJ30</f>
        <v>0</v>
      </c>
      <c r="FK30" s="199">
        <f>'New Formula with HB25-1320'!FK30</f>
        <v>0</v>
      </c>
      <c r="FL30" s="199">
        <f>'New Formula with HB25-1320'!FL30</f>
        <v>0</v>
      </c>
      <c r="FM30" s="199">
        <f>'New Formula with HB25-1320'!FM30</f>
        <v>0</v>
      </c>
      <c r="FN30" s="199">
        <f>'New Formula with HB25-1320'!FN30</f>
        <v>0</v>
      </c>
      <c r="FO30" s="199">
        <f>'New Formula with HB25-1320'!FO30</f>
        <v>0</v>
      </c>
      <c r="FP30" s="199">
        <f>'New Formula with HB25-1320'!FP30</f>
        <v>0</v>
      </c>
      <c r="FQ30" s="199">
        <f>'New Formula with HB25-1320'!FQ30</f>
        <v>0</v>
      </c>
      <c r="FR30" s="199">
        <f>'New Formula with HB25-1320'!FR30</f>
        <v>0</v>
      </c>
      <c r="FS30" s="199">
        <f>'New Formula with HB25-1320'!FS30</f>
        <v>0</v>
      </c>
      <c r="FT30" s="199">
        <f>'New Formula with HB25-1320'!FT30</f>
        <v>0</v>
      </c>
      <c r="FU30" s="199">
        <f>'New Formula with HB25-1320'!FU30</f>
        <v>0</v>
      </c>
      <c r="FV30" s="199">
        <f>'New Formula with HB25-1320'!FV30</f>
        <v>0</v>
      </c>
      <c r="FW30" s="199">
        <f>'New Formula with HB25-1320'!FW30</f>
        <v>0</v>
      </c>
      <c r="FX30" s="199">
        <f>'New Formula with HB25-1320'!FX30</f>
        <v>0</v>
      </c>
      <c r="FY30" s="12"/>
      <c r="FZ30" s="12">
        <f t="shared" si="14"/>
        <v>19576.5</v>
      </c>
      <c r="GA30" s="12"/>
      <c r="GB30" s="12"/>
      <c r="GC30" s="12"/>
      <c r="GD30" s="12"/>
      <c r="GE30" s="2"/>
      <c r="GF30" s="2"/>
      <c r="GG30" s="2"/>
      <c r="GH30" s="2"/>
      <c r="GI30" s="2"/>
      <c r="GJ30" s="2"/>
      <c r="GK30" s="2"/>
    </row>
    <row r="31" spans="1:254" x14ac:dyDescent="0.35">
      <c r="A31" s="3" t="s">
        <v>446</v>
      </c>
      <c r="B31" s="2" t="s">
        <v>657</v>
      </c>
      <c r="C31" s="91">
        <f>'New Formula with HB25-1320'!C31</f>
        <v>0</v>
      </c>
      <c r="D31" s="200">
        <f>'New Formula with HB25-1320'!D31</f>
        <v>363</v>
      </c>
      <c r="E31" s="200">
        <f>'New Formula with HB25-1320'!E31</f>
        <v>52</v>
      </c>
      <c r="F31" s="200">
        <f>'New Formula with HB25-1320'!F31</f>
        <v>114.5</v>
      </c>
      <c r="G31" s="200">
        <f>'New Formula with HB25-1320'!G31</f>
        <v>0</v>
      </c>
      <c r="H31" s="200">
        <f>'New Formula with HB25-1320'!H31</f>
        <v>0</v>
      </c>
      <c r="I31" s="200">
        <f>'New Formula with HB25-1320'!I31</f>
        <v>71</v>
      </c>
      <c r="J31" s="200">
        <f>'New Formula with HB25-1320'!J31</f>
        <v>0</v>
      </c>
      <c r="K31" s="200">
        <f>'New Formula with HB25-1320'!K31</f>
        <v>0</v>
      </c>
      <c r="L31" s="200">
        <f>'New Formula with HB25-1320'!L31</f>
        <v>0</v>
      </c>
      <c r="M31" s="200">
        <f>'New Formula with HB25-1320'!M31</f>
        <v>0</v>
      </c>
      <c r="N31" s="200">
        <f>'New Formula with HB25-1320'!N31</f>
        <v>0</v>
      </c>
      <c r="O31" s="200">
        <f>'New Formula with HB25-1320'!O31</f>
        <v>0</v>
      </c>
      <c r="P31" s="200">
        <f>'New Formula with HB25-1320'!P31</f>
        <v>0</v>
      </c>
      <c r="Q31" s="200">
        <f>'New Formula with HB25-1320'!Q31</f>
        <v>173</v>
      </c>
      <c r="R31" s="200">
        <f>'New Formula with HB25-1320'!R31</f>
        <v>0</v>
      </c>
      <c r="S31" s="200">
        <f>'New Formula with HB25-1320'!S31</f>
        <v>0</v>
      </c>
      <c r="T31" s="200">
        <f>'New Formula with HB25-1320'!T31</f>
        <v>0</v>
      </c>
      <c r="U31" s="200">
        <f>'New Formula with HB25-1320'!U31</f>
        <v>0</v>
      </c>
      <c r="V31" s="200">
        <f>'New Formula with HB25-1320'!V31</f>
        <v>0</v>
      </c>
      <c r="W31" s="200">
        <f>'New Formula with HB25-1320'!W31</f>
        <v>0</v>
      </c>
      <c r="X31" s="200">
        <f>'New Formula with HB25-1320'!X31</f>
        <v>0</v>
      </c>
      <c r="Y31" s="200">
        <f>'New Formula with HB25-1320'!Y31</f>
        <v>0</v>
      </c>
      <c r="Z31" s="200">
        <f>'New Formula with HB25-1320'!Z31</f>
        <v>0</v>
      </c>
      <c r="AA31" s="200">
        <f>'New Formula with HB25-1320'!AA31</f>
        <v>0</v>
      </c>
      <c r="AB31" s="200">
        <f>'New Formula with HB25-1320'!AB31</f>
        <v>0</v>
      </c>
      <c r="AC31" s="200">
        <f>'New Formula with HB25-1320'!AC31</f>
        <v>0</v>
      </c>
      <c r="AD31" s="200">
        <f>'New Formula with HB25-1320'!AD31</f>
        <v>16</v>
      </c>
      <c r="AE31" s="200">
        <f>'New Formula with HB25-1320'!AE31</f>
        <v>0</v>
      </c>
      <c r="AF31" s="200">
        <f>'New Formula with HB25-1320'!AF31</f>
        <v>0</v>
      </c>
      <c r="AG31" s="200">
        <f>'New Formula with HB25-1320'!AG31</f>
        <v>0</v>
      </c>
      <c r="AH31" s="200">
        <f>'New Formula with HB25-1320'!AH31</f>
        <v>0</v>
      </c>
      <c r="AI31" s="200">
        <f>'New Formula with HB25-1320'!AI31</f>
        <v>0</v>
      </c>
      <c r="AJ31" s="200">
        <f>'New Formula with HB25-1320'!AJ31</f>
        <v>0</v>
      </c>
      <c r="AK31" s="200">
        <f>'New Formula with HB25-1320'!AK31</f>
        <v>0</v>
      </c>
      <c r="AL31" s="200">
        <f>'New Formula with HB25-1320'!AL31</f>
        <v>0</v>
      </c>
      <c r="AM31" s="200">
        <f>'New Formula with HB25-1320'!AM31</f>
        <v>0</v>
      </c>
      <c r="AN31" s="200">
        <f>'New Formula with HB25-1320'!AN31</f>
        <v>0</v>
      </c>
      <c r="AO31" s="200">
        <f>'New Formula with HB25-1320'!AO31</f>
        <v>0</v>
      </c>
      <c r="AP31" s="200">
        <f>'New Formula with HB25-1320'!AP31</f>
        <v>0</v>
      </c>
      <c r="AQ31" s="200">
        <f>'New Formula with HB25-1320'!AQ31</f>
        <v>0</v>
      </c>
      <c r="AR31" s="200">
        <f>'New Formula with HB25-1320'!AR31</f>
        <v>76</v>
      </c>
      <c r="AS31" s="200">
        <f>'New Formula with HB25-1320'!AS31</f>
        <v>23</v>
      </c>
      <c r="AT31" s="200">
        <f>'New Formula with HB25-1320'!AT31</f>
        <v>0</v>
      </c>
      <c r="AU31" s="200">
        <f>'New Formula with HB25-1320'!AU31</f>
        <v>0</v>
      </c>
      <c r="AV31" s="200">
        <f>'New Formula with HB25-1320'!AV31</f>
        <v>0</v>
      </c>
      <c r="AW31" s="200">
        <f>'New Formula with HB25-1320'!AW31</f>
        <v>0</v>
      </c>
      <c r="AX31" s="200">
        <f>'New Formula with HB25-1320'!AX31</f>
        <v>0</v>
      </c>
      <c r="AY31" s="200">
        <f>'New Formula with HB25-1320'!AY31</f>
        <v>0</v>
      </c>
      <c r="AZ31" s="200">
        <f>'New Formula with HB25-1320'!AZ31</f>
        <v>0</v>
      </c>
      <c r="BA31" s="200">
        <f>'New Formula with HB25-1320'!BA31</f>
        <v>0</v>
      </c>
      <c r="BB31" s="200">
        <f>'New Formula with HB25-1320'!BB31</f>
        <v>0</v>
      </c>
      <c r="BC31" s="200">
        <f>'New Formula with HB25-1320'!BC31</f>
        <v>278.5</v>
      </c>
      <c r="BD31" s="200">
        <f>'New Formula with HB25-1320'!BD31</f>
        <v>0</v>
      </c>
      <c r="BE31" s="200">
        <f>'New Formula with HB25-1320'!BE31</f>
        <v>0</v>
      </c>
      <c r="BF31" s="200">
        <f>'New Formula with HB25-1320'!BF31</f>
        <v>0</v>
      </c>
      <c r="BG31" s="200">
        <f>'New Formula with HB25-1320'!BG31</f>
        <v>0</v>
      </c>
      <c r="BH31" s="200">
        <f>'New Formula with HB25-1320'!BH31</f>
        <v>0</v>
      </c>
      <c r="BI31" s="200">
        <f>'New Formula with HB25-1320'!BI31</f>
        <v>0</v>
      </c>
      <c r="BJ31" s="200">
        <f>'New Formula with HB25-1320'!BJ31</f>
        <v>0</v>
      </c>
      <c r="BK31" s="200">
        <f>'New Formula with HB25-1320'!BK31</f>
        <v>0</v>
      </c>
      <c r="BL31" s="200">
        <f>'New Formula with HB25-1320'!BL31</f>
        <v>0</v>
      </c>
      <c r="BM31" s="200">
        <f>'New Formula with HB25-1320'!BM31</f>
        <v>0</v>
      </c>
      <c r="BN31" s="200">
        <f>'New Formula with HB25-1320'!BN31</f>
        <v>0</v>
      </c>
      <c r="BO31" s="200">
        <f>'New Formula with HB25-1320'!BO31</f>
        <v>0</v>
      </c>
      <c r="BP31" s="200">
        <f>'New Formula with HB25-1320'!BP31</f>
        <v>0</v>
      </c>
      <c r="BQ31" s="200">
        <f>'New Formula with HB25-1320'!BQ31</f>
        <v>15</v>
      </c>
      <c r="BR31" s="200">
        <f>'New Formula with HB25-1320'!BR31</f>
        <v>0</v>
      </c>
      <c r="BS31" s="200">
        <f>'New Formula with HB25-1320'!BS31</f>
        <v>0</v>
      </c>
      <c r="BT31" s="200">
        <f>'New Formula with HB25-1320'!BT31</f>
        <v>0</v>
      </c>
      <c r="BU31" s="200">
        <f>'New Formula with HB25-1320'!BU31</f>
        <v>0</v>
      </c>
      <c r="BV31" s="200">
        <f>'New Formula with HB25-1320'!BV31</f>
        <v>0</v>
      </c>
      <c r="BW31" s="200">
        <f>'New Formula with HB25-1320'!BW31</f>
        <v>0</v>
      </c>
      <c r="BX31" s="200">
        <f>'New Formula with HB25-1320'!BX31</f>
        <v>0</v>
      </c>
      <c r="BY31" s="200">
        <f>'New Formula with HB25-1320'!BY31</f>
        <v>0</v>
      </c>
      <c r="BZ31" s="200">
        <f>'New Formula with HB25-1320'!BZ31</f>
        <v>0</v>
      </c>
      <c r="CA31" s="200">
        <f>'New Formula with HB25-1320'!CA31</f>
        <v>0</v>
      </c>
      <c r="CB31" s="200">
        <f>'New Formula with HB25-1320'!CB31</f>
        <v>50</v>
      </c>
      <c r="CC31" s="200">
        <f>'New Formula with HB25-1320'!CC31</f>
        <v>0</v>
      </c>
      <c r="CD31" s="200">
        <f>'New Formula with HB25-1320'!CD31</f>
        <v>0</v>
      </c>
      <c r="CE31" s="200">
        <f>'New Formula with HB25-1320'!CE31</f>
        <v>0</v>
      </c>
      <c r="CF31" s="200">
        <f>'New Formula with HB25-1320'!CF31</f>
        <v>0</v>
      </c>
      <c r="CG31" s="200">
        <f>'New Formula with HB25-1320'!CG31</f>
        <v>0</v>
      </c>
      <c r="CH31" s="200">
        <f>'New Formula with HB25-1320'!CH31</f>
        <v>0</v>
      </c>
      <c r="CI31" s="200">
        <f>'New Formula with HB25-1320'!CI31</f>
        <v>0</v>
      </c>
      <c r="CJ31" s="200">
        <f>'New Formula with HB25-1320'!CJ31</f>
        <v>0</v>
      </c>
      <c r="CK31" s="200">
        <f>'New Formula with HB25-1320'!CK31</f>
        <v>1.5</v>
      </c>
      <c r="CL31" s="200">
        <f>'New Formula with HB25-1320'!CL31</f>
        <v>0</v>
      </c>
      <c r="CM31" s="200">
        <f>'New Formula with HB25-1320'!CM31</f>
        <v>0</v>
      </c>
      <c r="CN31" s="200">
        <f>'New Formula with HB25-1320'!CN31</f>
        <v>125</v>
      </c>
      <c r="CO31" s="200">
        <f>'New Formula with HB25-1320'!CO31</f>
        <v>0</v>
      </c>
      <c r="CP31" s="200">
        <f>'New Formula with HB25-1320'!CP31</f>
        <v>0</v>
      </c>
      <c r="CQ31" s="200">
        <f>'New Formula with HB25-1320'!CQ31</f>
        <v>0</v>
      </c>
      <c r="CR31" s="200">
        <f>'New Formula with HB25-1320'!CR31</f>
        <v>0</v>
      </c>
      <c r="CS31" s="200">
        <f>'New Formula with HB25-1320'!CS31</f>
        <v>0</v>
      </c>
      <c r="CT31" s="200">
        <f>'New Formula with HB25-1320'!CT31</f>
        <v>0</v>
      </c>
      <c r="CU31" s="200">
        <f>'New Formula with HB25-1320'!CU31</f>
        <v>0</v>
      </c>
      <c r="CV31" s="200">
        <f>'New Formula with HB25-1320'!CV31</f>
        <v>0</v>
      </c>
      <c r="CW31" s="200">
        <f>'New Formula with HB25-1320'!CW31</f>
        <v>0</v>
      </c>
      <c r="CX31" s="200">
        <f>'New Formula with HB25-1320'!CX31</f>
        <v>0</v>
      </c>
      <c r="CY31" s="200">
        <f>'New Formula with HB25-1320'!CY31</f>
        <v>0</v>
      </c>
      <c r="CZ31" s="200">
        <f>'New Formula with HB25-1320'!CZ31</f>
        <v>0</v>
      </c>
      <c r="DA31" s="200">
        <f>'New Formula with HB25-1320'!DA31</f>
        <v>0</v>
      </c>
      <c r="DB31" s="200">
        <f>'New Formula with HB25-1320'!DB31</f>
        <v>0</v>
      </c>
      <c r="DC31" s="200">
        <f>'New Formula with HB25-1320'!DC31</f>
        <v>0</v>
      </c>
      <c r="DD31" s="200">
        <f>'New Formula with HB25-1320'!DD31</f>
        <v>0</v>
      </c>
      <c r="DE31" s="200">
        <f>'New Formula with HB25-1320'!DE31</f>
        <v>0</v>
      </c>
      <c r="DF31" s="200">
        <f>'New Formula with HB25-1320'!DF31</f>
        <v>161</v>
      </c>
      <c r="DG31" s="200">
        <f>'New Formula with HB25-1320'!DG31</f>
        <v>0</v>
      </c>
      <c r="DH31" s="200">
        <f>'New Formula with HB25-1320'!DH31</f>
        <v>0</v>
      </c>
      <c r="DI31" s="200">
        <f>'New Formula with HB25-1320'!DI31</f>
        <v>7</v>
      </c>
      <c r="DJ31" s="200">
        <f>'New Formula with HB25-1320'!DJ31</f>
        <v>0</v>
      </c>
      <c r="DK31" s="200">
        <f>'New Formula with HB25-1320'!DK31</f>
        <v>0</v>
      </c>
      <c r="DL31" s="200">
        <f>'New Formula with HB25-1320'!DL31</f>
        <v>0</v>
      </c>
      <c r="DM31" s="200">
        <f>'New Formula with HB25-1320'!DM31</f>
        <v>0</v>
      </c>
      <c r="DN31" s="200">
        <f>'New Formula with HB25-1320'!DN31</f>
        <v>0</v>
      </c>
      <c r="DO31" s="200">
        <f>'New Formula with HB25-1320'!DO31</f>
        <v>0</v>
      </c>
      <c r="DP31" s="200">
        <f>'New Formula with HB25-1320'!DP31</f>
        <v>0</v>
      </c>
      <c r="DQ31" s="200">
        <f>'New Formula with HB25-1320'!DQ31</f>
        <v>0</v>
      </c>
      <c r="DR31" s="200">
        <f>'New Formula with HB25-1320'!DR31</f>
        <v>0</v>
      </c>
      <c r="DS31" s="200">
        <f>'New Formula with HB25-1320'!DS31</f>
        <v>0</v>
      </c>
      <c r="DT31" s="200">
        <f>'New Formula with HB25-1320'!DT31</f>
        <v>0</v>
      </c>
      <c r="DU31" s="200">
        <f>'New Formula with HB25-1320'!DU31</f>
        <v>0</v>
      </c>
      <c r="DV31" s="200">
        <f>'New Formula with HB25-1320'!DV31</f>
        <v>0</v>
      </c>
      <c r="DW31" s="200">
        <f>'New Formula with HB25-1320'!DW31</f>
        <v>0</v>
      </c>
      <c r="DX31" s="200">
        <f>'New Formula with HB25-1320'!DX31</f>
        <v>0</v>
      </c>
      <c r="DY31" s="200">
        <f>'New Formula with HB25-1320'!DY31</f>
        <v>0</v>
      </c>
      <c r="DZ31" s="200">
        <f>'New Formula with HB25-1320'!DZ31</f>
        <v>0</v>
      </c>
      <c r="EA31" s="200">
        <f>'New Formula with HB25-1320'!EA31</f>
        <v>0</v>
      </c>
      <c r="EB31" s="200">
        <f>'New Formula with HB25-1320'!EB31</f>
        <v>0</v>
      </c>
      <c r="EC31" s="200">
        <f>'New Formula with HB25-1320'!EC31</f>
        <v>0</v>
      </c>
      <c r="ED31" s="200">
        <f>'New Formula with HB25-1320'!ED31</f>
        <v>0</v>
      </c>
      <c r="EE31" s="200">
        <f>'New Formula with HB25-1320'!EE31</f>
        <v>0</v>
      </c>
      <c r="EF31" s="200">
        <f>'New Formula with HB25-1320'!EF31</f>
        <v>0</v>
      </c>
      <c r="EG31" s="200">
        <f>'New Formula with HB25-1320'!EG31</f>
        <v>0</v>
      </c>
      <c r="EH31" s="200">
        <f>'New Formula with HB25-1320'!EH31</f>
        <v>0</v>
      </c>
      <c r="EI31" s="200">
        <f>'New Formula with HB25-1320'!EI31</f>
        <v>0</v>
      </c>
      <c r="EJ31" s="200">
        <f>'New Formula with HB25-1320'!EJ31</f>
        <v>0</v>
      </c>
      <c r="EK31" s="200">
        <f>'New Formula with HB25-1320'!EK31</f>
        <v>0</v>
      </c>
      <c r="EL31" s="200">
        <f>'New Formula with HB25-1320'!EL31</f>
        <v>0</v>
      </c>
      <c r="EM31" s="200">
        <f>'New Formula with HB25-1320'!EM31</f>
        <v>0</v>
      </c>
      <c r="EN31" s="200">
        <f>'New Formula with HB25-1320'!EN31</f>
        <v>0</v>
      </c>
      <c r="EO31" s="200">
        <f>'New Formula with HB25-1320'!EO31</f>
        <v>0</v>
      </c>
      <c r="EP31" s="200">
        <f>'New Formula with HB25-1320'!EP31</f>
        <v>0</v>
      </c>
      <c r="EQ31" s="200">
        <f>'New Formula with HB25-1320'!EQ31</f>
        <v>21</v>
      </c>
      <c r="ER31" s="200">
        <f>'New Formula with HB25-1320'!ER31</f>
        <v>0</v>
      </c>
      <c r="ES31" s="200">
        <f>'New Formula with HB25-1320'!ES31</f>
        <v>0</v>
      </c>
      <c r="ET31" s="200">
        <f>'New Formula with HB25-1320'!ET31</f>
        <v>0</v>
      </c>
      <c r="EU31" s="200">
        <f>'New Formula with HB25-1320'!EU31</f>
        <v>0</v>
      </c>
      <c r="EV31" s="200">
        <f>'New Formula with HB25-1320'!EV31</f>
        <v>0</v>
      </c>
      <c r="EW31" s="200">
        <f>'New Formula with HB25-1320'!EW31</f>
        <v>0</v>
      </c>
      <c r="EX31" s="200">
        <f>'New Formula with HB25-1320'!EX31</f>
        <v>0</v>
      </c>
      <c r="EY31" s="200">
        <f>'New Formula with HB25-1320'!EY31</f>
        <v>0</v>
      </c>
      <c r="EZ31" s="200">
        <f>'New Formula with HB25-1320'!EZ31</f>
        <v>0</v>
      </c>
      <c r="FA31" s="200">
        <f>'New Formula with HB25-1320'!FA31</f>
        <v>0</v>
      </c>
      <c r="FB31" s="200">
        <f>'New Formula with HB25-1320'!FB31</f>
        <v>0</v>
      </c>
      <c r="FC31" s="200">
        <f>'New Formula with HB25-1320'!FC31</f>
        <v>0</v>
      </c>
      <c r="FD31" s="200">
        <f>'New Formula with HB25-1320'!FD31</f>
        <v>0</v>
      </c>
      <c r="FE31" s="200">
        <f>'New Formula with HB25-1320'!FE31</f>
        <v>0</v>
      </c>
      <c r="FF31" s="200">
        <f>'New Formula with HB25-1320'!FF31</f>
        <v>0</v>
      </c>
      <c r="FG31" s="200">
        <f>'New Formula with HB25-1320'!FG31</f>
        <v>0</v>
      </c>
      <c r="FH31" s="200">
        <f>'New Formula with HB25-1320'!FH31</f>
        <v>0</v>
      </c>
      <c r="FI31" s="200">
        <f>'New Formula with HB25-1320'!FI31</f>
        <v>0</v>
      </c>
      <c r="FJ31" s="200">
        <f>'New Formula with HB25-1320'!FJ31</f>
        <v>0</v>
      </c>
      <c r="FK31" s="200">
        <f>'New Formula with HB25-1320'!FK31</f>
        <v>0</v>
      </c>
      <c r="FL31" s="200">
        <f>'New Formula with HB25-1320'!FL31</f>
        <v>0</v>
      </c>
      <c r="FM31" s="200">
        <f>'New Formula with HB25-1320'!FM31</f>
        <v>0</v>
      </c>
      <c r="FN31" s="200">
        <f>'New Formula with HB25-1320'!FN31</f>
        <v>0</v>
      </c>
      <c r="FO31" s="200">
        <f>'New Formula with HB25-1320'!FO31</f>
        <v>0</v>
      </c>
      <c r="FP31" s="200">
        <f>'New Formula with HB25-1320'!FP31</f>
        <v>0</v>
      </c>
      <c r="FQ31" s="200">
        <f>'New Formula with HB25-1320'!FQ31</f>
        <v>0</v>
      </c>
      <c r="FR31" s="200">
        <f>'New Formula with HB25-1320'!FR31</f>
        <v>0</v>
      </c>
      <c r="FS31" s="200">
        <f>'New Formula with HB25-1320'!FS31</f>
        <v>0</v>
      </c>
      <c r="FT31" s="200">
        <f>'New Formula with HB25-1320'!FT31</f>
        <v>0</v>
      </c>
      <c r="FU31" s="200">
        <f>'New Formula with HB25-1320'!FU31</f>
        <v>0</v>
      </c>
      <c r="FV31" s="200">
        <f>'New Formula with HB25-1320'!FV31</f>
        <v>0</v>
      </c>
      <c r="FW31" s="200">
        <f>'New Formula with HB25-1320'!FW31</f>
        <v>0</v>
      </c>
      <c r="FX31" s="200">
        <f>'New Formula with HB25-1320'!FX31</f>
        <v>0</v>
      </c>
      <c r="FY31" s="12"/>
      <c r="FZ31" s="12">
        <f t="shared" si="14"/>
        <v>1547.5</v>
      </c>
      <c r="GA31" s="12"/>
      <c r="GB31" s="12"/>
      <c r="GC31" s="12"/>
      <c r="GD31" s="12"/>
      <c r="GE31" s="2"/>
      <c r="GF31" s="2"/>
      <c r="GG31" s="2"/>
      <c r="GH31" s="2"/>
      <c r="GI31" s="2"/>
      <c r="GJ31" s="2"/>
      <c r="GK31" s="2"/>
    </row>
    <row r="32" spans="1:254" x14ac:dyDescent="0.35">
      <c r="A32" s="3" t="s">
        <v>447</v>
      </c>
      <c r="B32" s="2" t="s">
        <v>658</v>
      </c>
      <c r="C32" s="91">
        <f>'New Formula with HB25-1320'!C32</f>
        <v>0</v>
      </c>
      <c r="D32" s="200">
        <f>'New Formula with HB25-1320'!D32</f>
        <v>0</v>
      </c>
      <c r="E32" s="200">
        <f>'New Formula with HB25-1320'!E32</f>
        <v>0</v>
      </c>
      <c r="F32" s="200">
        <f>'New Formula with HB25-1320'!F32</f>
        <v>0</v>
      </c>
      <c r="G32" s="200">
        <f>'New Formula with HB25-1320'!G32</f>
        <v>0</v>
      </c>
      <c r="H32" s="200">
        <f>'New Formula with HB25-1320'!H32</f>
        <v>0</v>
      </c>
      <c r="I32" s="200">
        <f>'New Formula with HB25-1320'!I32</f>
        <v>0</v>
      </c>
      <c r="J32" s="200">
        <f>'New Formula with HB25-1320'!J32</f>
        <v>0</v>
      </c>
      <c r="K32" s="200">
        <f>'New Formula with HB25-1320'!K32</f>
        <v>0</v>
      </c>
      <c r="L32" s="200">
        <f>'New Formula with HB25-1320'!L32</f>
        <v>0</v>
      </c>
      <c r="M32" s="200">
        <f>'New Formula with HB25-1320'!M32</f>
        <v>0</v>
      </c>
      <c r="N32" s="200">
        <f>'New Formula with HB25-1320'!N32</f>
        <v>0</v>
      </c>
      <c r="O32" s="200">
        <f>'New Formula with HB25-1320'!O32</f>
        <v>0</v>
      </c>
      <c r="P32" s="200">
        <f>'New Formula with HB25-1320'!P32</f>
        <v>0</v>
      </c>
      <c r="Q32" s="200">
        <f>'New Formula with HB25-1320'!Q32</f>
        <v>0</v>
      </c>
      <c r="R32" s="200">
        <f>'New Formula with HB25-1320'!R32</f>
        <v>0</v>
      </c>
      <c r="S32" s="200">
        <f>'New Formula with HB25-1320'!S32</f>
        <v>0</v>
      </c>
      <c r="T32" s="200">
        <f>'New Formula with HB25-1320'!T32</f>
        <v>0</v>
      </c>
      <c r="U32" s="200">
        <f>'New Formula with HB25-1320'!U32</f>
        <v>0</v>
      </c>
      <c r="V32" s="200">
        <f>'New Formula with HB25-1320'!V32</f>
        <v>0</v>
      </c>
      <c r="W32" s="200">
        <f>'New Formula with HB25-1320'!W32</f>
        <v>0</v>
      </c>
      <c r="X32" s="200">
        <f>'New Formula with HB25-1320'!X32</f>
        <v>0</v>
      </c>
      <c r="Y32" s="200">
        <f>'New Formula with HB25-1320'!Y32</f>
        <v>0</v>
      </c>
      <c r="Z32" s="200">
        <f>'New Formula with HB25-1320'!Z32</f>
        <v>0</v>
      </c>
      <c r="AA32" s="200">
        <f>'New Formula with HB25-1320'!AA32</f>
        <v>0</v>
      </c>
      <c r="AB32" s="200">
        <f>'New Formula with HB25-1320'!AB32</f>
        <v>0</v>
      </c>
      <c r="AC32" s="200">
        <f>'New Formula with HB25-1320'!AC32</f>
        <v>0</v>
      </c>
      <c r="AD32" s="200">
        <f>'New Formula with HB25-1320'!AD32</f>
        <v>0</v>
      </c>
      <c r="AE32" s="200">
        <f>'New Formula with HB25-1320'!AE32</f>
        <v>0</v>
      </c>
      <c r="AF32" s="200">
        <f>'New Formula with HB25-1320'!AF32</f>
        <v>0</v>
      </c>
      <c r="AG32" s="200">
        <f>'New Formula with HB25-1320'!AG32</f>
        <v>0</v>
      </c>
      <c r="AH32" s="200">
        <f>'New Formula with HB25-1320'!AH32</f>
        <v>0</v>
      </c>
      <c r="AI32" s="200">
        <f>'New Formula with HB25-1320'!AI32</f>
        <v>0</v>
      </c>
      <c r="AJ32" s="200">
        <f>'New Formula with HB25-1320'!AJ32</f>
        <v>0</v>
      </c>
      <c r="AK32" s="200">
        <f>'New Formula with HB25-1320'!AK32</f>
        <v>0</v>
      </c>
      <c r="AL32" s="200">
        <f>'New Formula with HB25-1320'!AL32</f>
        <v>0</v>
      </c>
      <c r="AM32" s="200">
        <f>'New Formula with HB25-1320'!AM32</f>
        <v>0</v>
      </c>
      <c r="AN32" s="200">
        <f>'New Formula with HB25-1320'!AN32</f>
        <v>0</v>
      </c>
      <c r="AO32" s="200">
        <f>'New Formula with HB25-1320'!AO32</f>
        <v>0</v>
      </c>
      <c r="AP32" s="200">
        <f>'New Formula with HB25-1320'!AP32</f>
        <v>0</v>
      </c>
      <c r="AQ32" s="200">
        <f>'New Formula with HB25-1320'!AQ32</f>
        <v>0</v>
      </c>
      <c r="AR32" s="200">
        <f>'New Formula with HB25-1320'!AR32</f>
        <v>0</v>
      </c>
      <c r="AS32" s="200">
        <f>'New Formula with HB25-1320'!AS32</f>
        <v>0</v>
      </c>
      <c r="AT32" s="200">
        <f>'New Formula with HB25-1320'!AT32</f>
        <v>0</v>
      </c>
      <c r="AU32" s="200">
        <f>'New Formula with HB25-1320'!AU32</f>
        <v>0</v>
      </c>
      <c r="AV32" s="200">
        <f>'New Formula with HB25-1320'!AV32</f>
        <v>0</v>
      </c>
      <c r="AW32" s="200">
        <f>'New Formula with HB25-1320'!AW32</f>
        <v>0</v>
      </c>
      <c r="AX32" s="200">
        <f>'New Formula with HB25-1320'!AX32</f>
        <v>0</v>
      </c>
      <c r="AY32" s="200">
        <f>'New Formula with HB25-1320'!AY32</f>
        <v>0</v>
      </c>
      <c r="AZ32" s="200">
        <f>'New Formula with HB25-1320'!AZ32</f>
        <v>0</v>
      </c>
      <c r="BA32" s="200">
        <f>'New Formula with HB25-1320'!BA32</f>
        <v>0</v>
      </c>
      <c r="BB32" s="200">
        <f>'New Formula with HB25-1320'!BB32</f>
        <v>0</v>
      </c>
      <c r="BC32" s="200">
        <f>'New Formula with HB25-1320'!BC32</f>
        <v>0</v>
      </c>
      <c r="BD32" s="200">
        <f>'New Formula with HB25-1320'!BD32</f>
        <v>0</v>
      </c>
      <c r="BE32" s="200">
        <f>'New Formula with HB25-1320'!BE32</f>
        <v>0</v>
      </c>
      <c r="BF32" s="200">
        <f>'New Formula with HB25-1320'!BF32</f>
        <v>0</v>
      </c>
      <c r="BG32" s="200">
        <f>'New Formula with HB25-1320'!BG32</f>
        <v>0</v>
      </c>
      <c r="BH32" s="200">
        <f>'New Formula with HB25-1320'!BH32</f>
        <v>0</v>
      </c>
      <c r="BI32" s="200">
        <f>'New Formula with HB25-1320'!BI32</f>
        <v>0</v>
      </c>
      <c r="BJ32" s="200">
        <f>'New Formula with HB25-1320'!BJ32</f>
        <v>0</v>
      </c>
      <c r="BK32" s="200">
        <f>'New Formula with HB25-1320'!BK32</f>
        <v>0</v>
      </c>
      <c r="BL32" s="200">
        <f>'New Formula with HB25-1320'!BL32</f>
        <v>0</v>
      </c>
      <c r="BM32" s="200">
        <f>'New Formula with HB25-1320'!BM32</f>
        <v>0</v>
      </c>
      <c r="BN32" s="200">
        <f>'New Formula with HB25-1320'!BN32</f>
        <v>0</v>
      </c>
      <c r="BO32" s="200">
        <f>'New Formula with HB25-1320'!BO32</f>
        <v>0</v>
      </c>
      <c r="BP32" s="200">
        <f>'New Formula with HB25-1320'!BP32</f>
        <v>0</v>
      </c>
      <c r="BQ32" s="200">
        <f>'New Formula with HB25-1320'!BQ32</f>
        <v>0</v>
      </c>
      <c r="BR32" s="200">
        <f>'New Formula with HB25-1320'!BR32</f>
        <v>0</v>
      </c>
      <c r="BS32" s="200">
        <f>'New Formula with HB25-1320'!BS32</f>
        <v>0</v>
      </c>
      <c r="BT32" s="200">
        <f>'New Formula with HB25-1320'!BT32</f>
        <v>0</v>
      </c>
      <c r="BU32" s="200">
        <f>'New Formula with HB25-1320'!BU32</f>
        <v>0</v>
      </c>
      <c r="BV32" s="200">
        <f>'New Formula with HB25-1320'!BV32</f>
        <v>0</v>
      </c>
      <c r="BW32" s="200">
        <f>'New Formula with HB25-1320'!BW32</f>
        <v>0</v>
      </c>
      <c r="BX32" s="200">
        <f>'New Formula with HB25-1320'!BX32</f>
        <v>0</v>
      </c>
      <c r="BY32" s="200">
        <f>'New Formula with HB25-1320'!BY32</f>
        <v>0</v>
      </c>
      <c r="BZ32" s="200">
        <f>'New Formula with HB25-1320'!BZ32</f>
        <v>0</v>
      </c>
      <c r="CA32" s="200">
        <f>'New Formula with HB25-1320'!CA32</f>
        <v>0</v>
      </c>
      <c r="CB32" s="200">
        <f>'New Formula with HB25-1320'!CB32</f>
        <v>0</v>
      </c>
      <c r="CC32" s="200">
        <f>'New Formula with HB25-1320'!CC32</f>
        <v>0</v>
      </c>
      <c r="CD32" s="200">
        <f>'New Formula with HB25-1320'!CD32</f>
        <v>0</v>
      </c>
      <c r="CE32" s="200">
        <f>'New Formula with HB25-1320'!CE32</f>
        <v>0</v>
      </c>
      <c r="CF32" s="200">
        <f>'New Formula with HB25-1320'!CF32</f>
        <v>0</v>
      </c>
      <c r="CG32" s="200">
        <f>'New Formula with HB25-1320'!CG32</f>
        <v>0</v>
      </c>
      <c r="CH32" s="200">
        <f>'New Formula with HB25-1320'!CH32</f>
        <v>0</v>
      </c>
      <c r="CI32" s="200">
        <f>'New Formula with HB25-1320'!CI32</f>
        <v>0</v>
      </c>
      <c r="CJ32" s="200">
        <f>'New Formula with HB25-1320'!CJ32</f>
        <v>0</v>
      </c>
      <c r="CK32" s="200">
        <f>'New Formula with HB25-1320'!CK32</f>
        <v>0</v>
      </c>
      <c r="CL32" s="200">
        <f>'New Formula with HB25-1320'!CL32</f>
        <v>0</v>
      </c>
      <c r="CM32" s="200">
        <f>'New Formula with HB25-1320'!CM32</f>
        <v>0</v>
      </c>
      <c r="CN32" s="200">
        <f>'New Formula with HB25-1320'!CN32</f>
        <v>0</v>
      </c>
      <c r="CO32" s="200">
        <f>'New Formula with HB25-1320'!CO32</f>
        <v>0</v>
      </c>
      <c r="CP32" s="200">
        <f>'New Formula with HB25-1320'!CP32</f>
        <v>0</v>
      </c>
      <c r="CQ32" s="200">
        <f>'New Formula with HB25-1320'!CQ32</f>
        <v>0</v>
      </c>
      <c r="CR32" s="200">
        <f>'New Formula with HB25-1320'!CR32</f>
        <v>0</v>
      </c>
      <c r="CS32" s="200">
        <f>'New Formula with HB25-1320'!CS32</f>
        <v>0</v>
      </c>
      <c r="CT32" s="200">
        <f>'New Formula with HB25-1320'!CT32</f>
        <v>0</v>
      </c>
      <c r="CU32" s="200">
        <f>'New Formula with HB25-1320'!CU32</f>
        <v>0</v>
      </c>
      <c r="CV32" s="200">
        <f>'New Formula with HB25-1320'!CV32</f>
        <v>0</v>
      </c>
      <c r="CW32" s="200">
        <f>'New Formula with HB25-1320'!CW32</f>
        <v>0</v>
      </c>
      <c r="CX32" s="200">
        <f>'New Formula with HB25-1320'!CX32</f>
        <v>0</v>
      </c>
      <c r="CY32" s="200">
        <f>'New Formula with HB25-1320'!CY32</f>
        <v>0</v>
      </c>
      <c r="CZ32" s="200">
        <f>'New Formula with HB25-1320'!CZ32</f>
        <v>0</v>
      </c>
      <c r="DA32" s="200">
        <f>'New Formula with HB25-1320'!DA32</f>
        <v>0</v>
      </c>
      <c r="DB32" s="200">
        <f>'New Formula with HB25-1320'!DB32</f>
        <v>0</v>
      </c>
      <c r="DC32" s="200">
        <f>'New Formula with HB25-1320'!DC32</f>
        <v>0</v>
      </c>
      <c r="DD32" s="200">
        <f>'New Formula with HB25-1320'!DD32</f>
        <v>0</v>
      </c>
      <c r="DE32" s="200">
        <f>'New Formula with HB25-1320'!DE32</f>
        <v>0</v>
      </c>
      <c r="DF32" s="200">
        <f>'New Formula with HB25-1320'!DF32</f>
        <v>0</v>
      </c>
      <c r="DG32" s="200">
        <f>'New Formula with HB25-1320'!DG32</f>
        <v>0</v>
      </c>
      <c r="DH32" s="200">
        <f>'New Formula with HB25-1320'!DH32</f>
        <v>0</v>
      </c>
      <c r="DI32" s="200">
        <f>'New Formula with HB25-1320'!DI32</f>
        <v>0</v>
      </c>
      <c r="DJ32" s="200">
        <f>'New Formula with HB25-1320'!DJ32</f>
        <v>0</v>
      </c>
      <c r="DK32" s="200">
        <f>'New Formula with HB25-1320'!DK32</f>
        <v>0</v>
      </c>
      <c r="DL32" s="200">
        <f>'New Formula with HB25-1320'!DL32</f>
        <v>0</v>
      </c>
      <c r="DM32" s="200">
        <f>'New Formula with HB25-1320'!DM32</f>
        <v>0</v>
      </c>
      <c r="DN32" s="200">
        <f>'New Formula with HB25-1320'!DN32</f>
        <v>0</v>
      </c>
      <c r="DO32" s="200">
        <f>'New Formula with HB25-1320'!DO32</f>
        <v>0</v>
      </c>
      <c r="DP32" s="200">
        <f>'New Formula with HB25-1320'!DP32</f>
        <v>0</v>
      </c>
      <c r="DQ32" s="200">
        <f>'New Formula with HB25-1320'!DQ32</f>
        <v>0</v>
      </c>
      <c r="DR32" s="200">
        <f>'New Formula with HB25-1320'!DR32</f>
        <v>0</v>
      </c>
      <c r="DS32" s="200">
        <f>'New Formula with HB25-1320'!DS32</f>
        <v>0</v>
      </c>
      <c r="DT32" s="200">
        <f>'New Formula with HB25-1320'!DT32</f>
        <v>0</v>
      </c>
      <c r="DU32" s="200">
        <f>'New Formula with HB25-1320'!DU32</f>
        <v>0</v>
      </c>
      <c r="DV32" s="200">
        <f>'New Formula with HB25-1320'!DV32</f>
        <v>0</v>
      </c>
      <c r="DW32" s="200">
        <f>'New Formula with HB25-1320'!DW32</f>
        <v>0</v>
      </c>
      <c r="DX32" s="200">
        <f>'New Formula with HB25-1320'!DX32</f>
        <v>0</v>
      </c>
      <c r="DY32" s="200">
        <f>'New Formula with HB25-1320'!DY32</f>
        <v>0</v>
      </c>
      <c r="DZ32" s="200">
        <f>'New Formula with HB25-1320'!DZ32</f>
        <v>0</v>
      </c>
      <c r="EA32" s="200">
        <f>'New Formula with HB25-1320'!EA32</f>
        <v>0</v>
      </c>
      <c r="EB32" s="200">
        <f>'New Formula with HB25-1320'!EB32</f>
        <v>0</v>
      </c>
      <c r="EC32" s="200">
        <f>'New Formula with HB25-1320'!EC32</f>
        <v>0</v>
      </c>
      <c r="ED32" s="200">
        <f>'New Formula with HB25-1320'!ED32</f>
        <v>0</v>
      </c>
      <c r="EE32" s="200">
        <f>'New Formula with HB25-1320'!EE32</f>
        <v>0</v>
      </c>
      <c r="EF32" s="200">
        <f>'New Formula with HB25-1320'!EF32</f>
        <v>0</v>
      </c>
      <c r="EG32" s="200">
        <f>'New Formula with HB25-1320'!EG32</f>
        <v>0</v>
      </c>
      <c r="EH32" s="200">
        <f>'New Formula with HB25-1320'!EH32</f>
        <v>0</v>
      </c>
      <c r="EI32" s="200">
        <f>'New Formula with HB25-1320'!EI32</f>
        <v>0</v>
      </c>
      <c r="EJ32" s="200">
        <f>'New Formula with HB25-1320'!EJ32</f>
        <v>0</v>
      </c>
      <c r="EK32" s="200">
        <f>'New Formula with HB25-1320'!EK32</f>
        <v>0</v>
      </c>
      <c r="EL32" s="200">
        <f>'New Formula with HB25-1320'!EL32</f>
        <v>0</v>
      </c>
      <c r="EM32" s="200">
        <f>'New Formula with HB25-1320'!EM32</f>
        <v>0</v>
      </c>
      <c r="EN32" s="200">
        <f>'New Formula with HB25-1320'!EN32</f>
        <v>0</v>
      </c>
      <c r="EO32" s="200">
        <f>'New Formula with HB25-1320'!EO32</f>
        <v>0</v>
      </c>
      <c r="EP32" s="200">
        <f>'New Formula with HB25-1320'!EP32</f>
        <v>0</v>
      </c>
      <c r="EQ32" s="200">
        <f>'New Formula with HB25-1320'!EQ32</f>
        <v>0</v>
      </c>
      <c r="ER32" s="200">
        <f>'New Formula with HB25-1320'!ER32</f>
        <v>0</v>
      </c>
      <c r="ES32" s="200">
        <f>'New Formula with HB25-1320'!ES32</f>
        <v>0</v>
      </c>
      <c r="ET32" s="200">
        <f>'New Formula with HB25-1320'!ET32</f>
        <v>0</v>
      </c>
      <c r="EU32" s="200">
        <f>'New Formula with HB25-1320'!EU32</f>
        <v>0</v>
      </c>
      <c r="EV32" s="200">
        <f>'New Formula with HB25-1320'!EV32</f>
        <v>0</v>
      </c>
      <c r="EW32" s="200">
        <f>'New Formula with HB25-1320'!EW32</f>
        <v>0</v>
      </c>
      <c r="EX32" s="200">
        <f>'New Formula with HB25-1320'!EX32</f>
        <v>0</v>
      </c>
      <c r="EY32" s="200">
        <f>'New Formula with HB25-1320'!EY32</f>
        <v>0</v>
      </c>
      <c r="EZ32" s="200">
        <f>'New Formula with HB25-1320'!EZ32</f>
        <v>0</v>
      </c>
      <c r="FA32" s="200">
        <f>'New Formula with HB25-1320'!FA32</f>
        <v>0</v>
      </c>
      <c r="FB32" s="200">
        <f>'New Formula with HB25-1320'!FB32</f>
        <v>0</v>
      </c>
      <c r="FC32" s="200">
        <f>'New Formula with HB25-1320'!FC32</f>
        <v>0</v>
      </c>
      <c r="FD32" s="200">
        <f>'New Formula with HB25-1320'!FD32</f>
        <v>0</v>
      </c>
      <c r="FE32" s="200">
        <f>'New Formula with HB25-1320'!FE32</f>
        <v>0</v>
      </c>
      <c r="FF32" s="200">
        <f>'New Formula with HB25-1320'!FF32</f>
        <v>0</v>
      </c>
      <c r="FG32" s="200">
        <f>'New Formula with HB25-1320'!FG32</f>
        <v>0</v>
      </c>
      <c r="FH32" s="200">
        <f>'New Formula with HB25-1320'!FH32</f>
        <v>0</v>
      </c>
      <c r="FI32" s="200">
        <f>'New Formula with HB25-1320'!FI32</f>
        <v>0</v>
      </c>
      <c r="FJ32" s="200">
        <f>'New Formula with HB25-1320'!FJ32</f>
        <v>0</v>
      </c>
      <c r="FK32" s="200">
        <f>'New Formula with HB25-1320'!FK32</f>
        <v>0</v>
      </c>
      <c r="FL32" s="200">
        <f>'New Formula with HB25-1320'!FL32</f>
        <v>0</v>
      </c>
      <c r="FM32" s="200">
        <f>'New Formula with HB25-1320'!FM32</f>
        <v>0</v>
      </c>
      <c r="FN32" s="200">
        <f>'New Formula with HB25-1320'!FN32</f>
        <v>0</v>
      </c>
      <c r="FO32" s="200">
        <f>'New Formula with HB25-1320'!FO32</f>
        <v>0</v>
      </c>
      <c r="FP32" s="200">
        <f>'New Formula with HB25-1320'!FP32</f>
        <v>0</v>
      </c>
      <c r="FQ32" s="200">
        <f>'New Formula with HB25-1320'!FQ32</f>
        <v>0</v>
      </c>
      <c r="FR32" s="200">
        <f>'New Formula with HB25-1320'!FR32</f>
        <v>0</v>
      </c>
      <c r="FS32" s="200">
        <f>'New Formula with HB25-1320'!FS32</f>
        <v>0</v>
      </c>
      <c r="FT32" s="200">
        <f>'New Formula with HB25-1320'!FT32</f>
        <v>0</v>
      </c>
      <c r="FU32" s="200">
        <f>'New Formula with HB25-1320'!FU32</f>
        <v>0</v>
      </c>
      <c r="FV32" s="200">
        <f>'New Formula with HB25-1320'!FV32</f>
        <v>0</v>
      </c>
      <c r="FW32" s="200">
        <f>'New Formula with HB25-1320'!FW32</f>
        <v>0</v>
      </c>
      <c r="FX32" s="200">
        <f>'New Formula with HB25-1320'!FX32</f>
        <v>0</v>
      </c>
      <c r="FY32" s="12"/>
      <c r="FZ32" s="12">
        <f t="shared" si="14"/>
        <v>0</v>
      </c>
      <c r="GA32" s="12"/>
      <c r="GB32" s="12"/>
      <c r="GC32" s="12"/>
      <c r="GD32" s="12"/>
      <c r="GE32" s="2"/>
      <c r="GF32" s="2"/>
      <c r="GG32" s="2"/>
      <c r="GH32" s="2"/>
      <c r="GI32" s="2"/>
      <c r="GJ32" s="2"/>
      <c r="GK32" s="2"/>
    </row>
    <row r="33" spans="1:254" x14ac:dyDescent="0.35">
      <c r="A33" s="3" t="s">
        <v>448</v>
      </c>
      <c r="B33" s="2" t="s">
        <v>776</v>
      </c>
      <c r="C33" s="15">
        <f>'New Formula with HB25-1320'!C33</f>
        <v>0</v>
      </c>
      <c r="D33" s="15">
        <f>'New Formula with HB25-1320'!D33</f>
        <v>0</v>
      </c>
      <c r="E33" s="15">
        <f>'New Formula with HB25-1320'!E33</f>
        <v>0</v>
      </c>
      <c r="F33" s="15">
        <f>'New Formula with HB25-1320'!F33</f>
        <v>0</v>
      </c>
      <c r="G33" s="15">
        <f>'New Formula with HB25-1320'!G33</f>
        <v>0</v>
      </c>
      <c r="H33" s="15">
        <f>'New Formula with HB25-1320'!H33</f>
        <v>0</v>
      </c>
      <c r="I33" s="15">
        <f>'New Formula with HB25-1320'!I33</f>
        <v>0</v>
      </c>
      <c r="J33" s="15">
        <f>'New Formula with HB25-1320'!J33</f>
        <v>0</v>
      </c>
      <c r="K33" s="15">
        <f>'New Formula with HB25-1320'!K33</f>
        <v>0</v>
      </c>
      <c r="L33" s="15">
        <f>'New Formula with HB25-1320'!L33</f>
        <v>0</v>
      </c>
      <c r="M33" s="15">
        <f>'New Formula with HB25-1320'!M33</f>
        <v>0</v>
      </c>
      <c r="N33" s="15">
        <f>'New Formula with HB25-1320'!N33</f>
        <v>0</v>
      </c>
      <c r="O33" s="15">
        <f>'New Formula with HB25-1320'!O33</f>
        <v>0</v>
      </c>
      <c r="P33" s="15">
        <f>'New Formula with HB25-1320'!P33</f>
        <v>0</v>
      </c>
      <c r="Q33" s="15">
        <f>'New Formula with HB25-1320'!Q33</f>
        <v>0</v>
      </c>
      <c r="R33" s="15">
        <f>'New Formula with HB25-1320'!R33</f>
        <v>0</v>
      </c>
      <c r="S33" s="15">
        <f>'New Formula with HB25-1320'!S33</f>
        <v>0</v>
      </c>
      <c r="T33" s="15">
        <f>'New Formula with HB25-1320'!T33</f>
        <v>0</v>
      </c>
      <c r="U33" s="15">
        <f>'New Formula with HB25-1320'!U33</f>
        <v>0</v>
      </c>
      <c r="V33" s="15">
        <f>'New Formula with HB25-1320'!V33</f>
        <v>0</v>
      </c>
      <c r="W33" s="15">
        <f>'New Formula with HB25-1320'!W33</f>
        <v>0</v>
      </c>
      <c r="X33" s="15">
        <f>'New Formula with HB25-1320'!X33</f>
        <v>0</v>
      </c>
      <c r="Y33" s="15">
        <f>'New Formula with HB25-1320'!Y33</f>
        <v>0</v>
      </c>
      <c r="Z33" s="15">
        <f>'New Formula with HB25-1320'!Z33</f>
        <v>0</v>
      </c>
      <c r="AA33" s="15">
        <f>'New Formula with HB25-1320'!AA33</f>
        <v>0</v>
      </c>
      <c r="AB33" s="15">
        <f>'New Formula with HB25-1320'!AB33</f>
        <v>0</v>
      </c>
      <c r="AC33" s="15">
        <f>'New Formula with HB25-1320'!AC33</f>
        <v>0</v>
      </c>
      <c r="AD33" s="15">
        <f>'New Formula with HB25-1320'!AD33</f>
        <v>0</v>
      </c>
      <c r="AE33" s="15">
        <f>'New Formula with HB25-1320'!AE33</f>
        <v>0</v>
      </c>
      <c r="AF33" s="15">
        <f>'New Formula with HB25-1320'!AF33</f>
        <v>0</v>
      </c>
      <c r="AG33" s="15">
        <f>'New Formula with HB25-1320'!AG33</f>
        <v>0</v>
      </c>
      <c r="AH33" s="15">
        <f>'New Formula with HB25-1320'!AH33</f>
        <v>0</v>
      </c>
      <c r="AI33" s="15">
        <f>'New Formula with HB25-1320'!AI33</f>
        <v>0</v>
      </c>
      <c r="AJ33" s="15">
        <f>'New Formula with HB25-1320'!AJ33</f>
        <v>0</v>
      </c>
      <c r="AK33" s="15">
        <f>'New Formula with HB25-1320'!AK33</f>
        <v>0</v>
      </c>
      <c r="AL33" s="15">
        <f>'New Formula with HB25-1320'!AL33</f>
        <v>0</v>
      </c>
      <c r="AM33" s="15">
        <f>'New Formula with HB25-1320'!AM33</f>
        <v>0</v>
      </c>
      <c r="AN33" s="15">
        <f>'New Formula with HB25-1320'!AN33</f>
        <v>0</v>
      </c>
      <c r="AO33" s="15">
        <f>'New Formula with HB25-1320'!AO33</f>
        <v>0</v>
      </c>
      <c r="AP33" s="15">
        <f>'New Formula with HB25-1320'!AP33</f>
        <v>0</v>
      </c>
      <c r="AQ33" s="15">
        <f>'New Formula with HB25-1320'!AQ33</f>
        <v>0</v>
      </c>
      <c r="AR33" s="15">
        <f>'New Formula with HB25-1320'!AR33</f>
        <v>0</v>
      </c>
      <c r="AS33" s="15">
        <f>'New Formula with HB25-1320'!AS33</f>
        <v>0</v>
      </c>
      <c r="AT33" s="15">
        <f>'New Formula with HB25-1320'!AT33</f>
        <v>0</v>
      </c>
      <c r="AU33" s="15">
        <f>'New Formula with HB25-1320'!AU33</f>
        <v>0</v>
      </c>
      <c r="AV33" s="15">
        <f>'New Formula with HB25-1320'!AV33</f>
        <v>0</v>
      </c>
      <c r="AW33" s="15">
        <f>'New Formula with HB25-1320'!AW33</f>
        <v>0</v>
      </c>
      <c r="AX33" s="15">
        <f>'New Formula with HB25-1320'!AX33</f>
        <v>0</v>
      </c>
      <c r="AY33" s="15">
        <f>'New Formula with HB25-1320'!AY33</f>
        <v>0</v>
      </c>
      <c r="AZ33" s="15">
        <f>'New Formula with HB25-1320'!AZ33</f>
        <v>0</v>
      </c>
      <c r="BA33" s="15">
        <f>'New Formula with HB25-1320'!BA33</f>
        <v>0</v>
      </c>
      <c r="BB33" s="15">
        <f>'New Formula with HB25-1320'!BB33</f>
        <v>0</v>
      </c>
      <c r="BC33" s="15">
        <f>'New Formula with HB25-1320'!BC33</f>
        <v>0</v>
      </c>
      <c r="BD33" s="15">
        <f>'New Formula with HB25-1320'!BD33</f>
        <v>0</v>
      </c>
      <c r="BE33" s="15">
        <f>'New Formula with HB25-1320'!BE33</f>
        <v>0</v>
      </c>
      <c r="BF33" s="15">
        <f>'New Formula with HB25-1320'!BF33</f>
        <v>0</v>
      </c>
      <c r="BG33" s="15">
        <f>'New Formula with HB25-1320'!BG33</f>
        <v>0</v>
      </c>
      <c r="BH33" s="15">
        <f>'New Formula with HB25-1320'!BH33</f>
        <v>0</v>
      </c>
      <c r="BI33" s="15">
        <f>'New Formula with HB25-1320'!BI33</f>
        <v>0</v>
      </c>
      <c r="BJ33" s="15">
        <f>'New Formula with HB25-1320'!BJ33</f>
        <v>0</v>
      </c>
      <c r="BK33" s="15">
        <f>'New Formula with HB25-1320'!BK33</f>
        <v>0</v>
      </c>
      <c r="BL33" s="15">
        <f>'New Formula with HB25-1320'!BL33</f>
        <v>0</v>
      </c>
      <c r="BM33" s="15">
        <f>'New Formula with HB25-1320'!BM33</f>
        <v>0</v>
      </c>
      <c r="BN33" s="15">
        <f>'New Formula with HB25-1320'!BN33</f>
        <v>0</v>
      </c>
      <c r="BO33" s="15">
        <f>'New Formula with HB25-1320'!BO33</f>
        <v>0</v>
      </c>
      <c r="BP33" s="15">
        <f>'New Formula with HB25-1320'!BP33</f>
        <v>0</v>
      </c>
      <c r="BQ33" s="15">
        <f>'New Formula with HB25-1320'!BQ33</f>
        <v>0</v>
      </c>
      <c r="BR33" s="15">
        <f>'New Formula with HB25-1320'!BR33</f>
        <v>0</v>
      </c>
      <c r="BS33" s="15">
        <f>'New Formula with HB25-1320'!BS33</f>
        <v>0</v>
      </c>
      <c r="BT33" s="15">
        <f>'New Formula with HB25-1320'!BT33</f>
        <v>0</v>
      </c>
      <c r="BU33" s="15">
        <f>'New Formula with HB25-1320'!BU33</f>
        <v>0</v>
      </c>
      <c r="BV33" s="15">
        <f>'New Formula with HB25-1320'!BV33</f>
        <v>0</v>
      </c>
      <c r="BW33" s="15">
        <f>'New Formula with HB25-1320'!BW33</f>
        <v>0</v>
      </c>
      <c r="BX33" s="15">
        <f>'New Formula with HB25-1320'!BX33</f>
        <v>0</v>
      </c>
      <c r="BY33" s="15">
        <f>'New Formula with HB25-1320'!BY33</f>
        <v>0</v>
      </c>
      <c r="BZ33" s="15">
        <f>'New Formula with HB25-1320'!BZ33</f>
        <v>0</v>
      </c>
      <c r="CA33" s="15">
        <f>'New Formula with HB25-1320'!CA33</f>
        <v>0</v>
      </c>
      <c r="CB33" s="15">
        <f>'New Formula with HB25-1320'!CB33</f>
        <v>0</v>
      </c>
      <c r="CC33" s="15">
        <f>'New Formula with HB25-1320'!CC33</f>
        <v>0</v>
      </c>
      <c r="CD33" s="15">
        <f>'New Formula with HB25-1320'!CD33</f>
        <v>0</v>
      </c>
      <c r="CE33" s="15">
        <f>'New Formula with HB25-1320'!CE33</f>
        <v>0</v>
      </c>
      <c r="CF33" s="15">
        <f>'New Formula with HB25-1320'!CF33</f>
        <v>0</v>
      </c>
      <c r="CG33" s="15">
        <f>'New Formula with HB25-1320'!CG33</f>
        <v>0</v>
      </c>
      <c r="CH33" s="15">
        <f>'New Formula with HB25-1320'!CH33</f>
        <v>0</v>
      </c>
      <c r="CI33" s="15">
        <f>'New Formula with HB25-1320'!CI33</f>
        <v>0</v>
      </c>
      <c r="CJ33" s="15">
        <f>'New Formula with HB25-1320'!CJ33</f>
        <v>0</v>
      </c>
      <c r="CK33" s="15">
        <f>'New Formula with HB25-1320'!CK33</f>
        <v>0</v>
      </c>
      <c r="CL33" s="15">
        <f>'New Formula with HB25-1320'!CL33</f>
        <v>0</v>
      </c>
      <c r="CM33" s="15">
        <f>'New Formula with HB25-1320'!CM33</f>
        <v>0</v>
      </c>
      <c r="CN33" s="15">
        <f>'New Formula with HB25-1320'!CN33</f>
        <v>408</v>
      </c>
      <c r="CO33" s="15">
        <f>'New Formula with HB25-1320'!CO33</f>
        <v>0</v>
      </c>
      <c r="CP33" s="15">
        <f>'New Formula with HB25-1320'!CP33</f>
        <v>0</v>
      </c>
      <c r="CQ33" s="15">
        <f>'New Formula with HB25-1320'!CQ33</f>
        <v>0</v>
      </c>
      <c r="CR33" s="15">
        <f>'New Formula with HB25-1320'!CR33</f>
        <v>0</v>
      </c>
      <c r="CS33" s="15">
        <f>'New Formula with HB25-1320'!CS33</f>
        <v>0</v>
      </c>
      <c r="CT33" s="15">
        <f>'New Formula with HB25-1320'!CT33</f>
        <v>0</v>
      </c>
      <c r="CU33" s="15">
        <f>'New Formula with HB25-1320'!CU33</f>
        <v>0</v>
      </c>
      <c r="CV33" s="15">
        <f>'New Formula with HB25-1320'!CV33</f>
        <v>0</v>
      </c>
      <c r="CW33" s="15">
        <f>'New Formula with HB25-1320'!CW33</f>
        <v>0</v>
      </c>
      <c r="CX33" s="15">
        <f>'New Formula with HB25-1320'!CX33</f>
        <v>0</v>
      </c>
      <c r="CY33" s="15">
        <f>'New Formula with HB25-1320'!CY33</f>
        <v>0</v>
      </c>
      <c r="CZ33" s="15">
        <f>'New Formula with HB25-1320'!CZ33</f>
        <v>0</v>
      </c>
      <c r="DA33" s="15">
        <f>'New Formula with HB25-1320'!DA33</f>
        <v>0</v>
      </c>
      <c r="DB33" s="15">
        <f>'New Formula with HB25-1320'!DB33</f>
        <v>0</v>
      </c>
      <c r="DC33" s="15">
        <f>'New Formula with HB25-1320'!DC33</f>
        <v>0</v>
      </c>
      <c r="DD33" s="15">
        <f>'New Formula with HB25-1320'!DD33</f>
        <v>0</v>
      </c>
      <c r="DE33" s="15">
        <f>'New Formula with HB25-1320'!DE33</f>
        <v>0</v>
      </c>
      <c r="DF33" s="15">
        <f>'New Formula with HB25-1320'!DF33</f>
        <v>0</v>
      </c>
      <c r="DG33" s="15">
        <f>'New Formula with HB25-1320'!DG33</f>
        <v>0</v>
      </c>
      <c r="DH33" s="15">
        <f>'New Formula with HB25-1320'!DH33</f>
        <v>0</v>
      </c>
      <c r="DI33" s="15">
        <f>'New Formula with HB25-1320'!DI33</f>
        <v>0</v>
      </c>
      <c r="DJ33" s="15">
        <f>'New Formula with HB25-1320'!DJ33</f>
        <v>0</v>
      </c>
      <c r="DK33" s="15">
        <f>'New Formula with HB25-1320'!DK33</f>
        <v>0</v>
      </c>
      <c r="DL33" s="15">
        <f>'New Formula with HB25-1320'!DL33</f>
        <v>0</v>
      </c>
      <c r="DM33" s="15">
        <f>'New Formula with HB25-1320'!DM33</f>
        <v>0</v>
      </c>
      <c r="DN33" s="15">
        <f>'New Formula with HB25-1320'!DN33</f>
        <v>0</v>
      </c>
      <c r="DO33" s="15">
        <f>'New Formula with HB25-1320'!DO33</f>
        <v>0</v>
      </c>
      <c r="DP33" s="15">
        <f>'New Formula with HB25-1320'!DP33</f>
        <v>0</v>
      </c>
      <c r="DQ33" s="15">
        <f>'New Formula with HB25-1320'!DQ33</f>
        <v>0</v>
      </c>
      <c r="DR33" s="15">
        <f>'New Formula with HB25-1320'!DR33</f>
        <v>0</v>
      </c>
      <c r="DS33" s="15">
        <f>'New Formula with HB25-1320'!DS33</f>
        <v>0</v>
      </c>
      <c r="DT33" s="15">
        <f>'New Formula with HB25-1320'!DT33</f>
        <v>0</v>
      </c>
      <c r="DU33" s="15">
        <f>'New Formula with HB25-1320'!DU33</f>
        <v>0</v>
      </c>
      <c r="DV33" s="15">
        <f>'New Formula with HB25-1320'!DV33</f>
        <v>0</v>
      </c>
      <c r="DW33" s="15">
        <f>'New Formula with HB25-1320'!DW33</f>
        <v>0</v>
      </c>
      <c r="DX33" s="15">
        <f>'New Formula with HB25-1320'!DX33</f>
        <v>0</v>
      </c>
      <c r="DY33" s="15">
        <f>'New Formula with HB25-1320'!DY33</f>
        <v>0</v>
      </c>
      <c r="DZ33" s="15">
        <f>'New Formula with HB25-1320'!DZ33</f>
        <v>0</v>
      </c>
      <c r="EA33" s="15">
        <f>'New Formula with HB25-1320'!EA33</f>
        <v>0</v>
      </c>
      <c r="EB33" s="15">
        <f>'New Formula with HB25-1320'!EB33</f>
        <v>0</v>
      </c>
      <c r="EC33" s="15">
        <f>'New Formula with HB25-1320'!EC33</f>
        <v>0</v>
      </c>
      <c r="ED33" s="15">
        <f>'New Formula with HB25-1320'!ED33</f>
        <v>0</v>
      </c>
      <c r="EE33" s="15">
        <f>'New Formula with HB25-1320'!EE33</f>
        <v>0</v>
      </c>
      <c r="EF33" s="15">
        <f>'New Formula with HB25-1320'!EF33</f>
        <v>0</v>
      </c>
      <c r="EG33" s="15">
        <f>'New Formula with HB25-1320'!EG33</f>
        <v>0</v>
      </c>
      <c r="EH33" s="15">
        <f>'New Formula with HB25-1320'!EH33</f>
        <v>0</v>
      </c>
      <c r="EI33" s="15">
        <f>'New Formula with HB25-1320'!EI33</f>
        <v>0</v>
      </c>
      <c r="EJ33" s="15">
        <f>'New Formula with HB25-1320'!EJ33</f>
        <v>0</v>
      </c>
      <c r="EK33" s="15">
        <f>'New Formula with HB25-1320'!EK33</f>
        <v>0</v>
      </c>
      <c r="EL33" s="15">
        <f>'New Formula with HB25-1320'!EL33</f>
        <v>0</v>
      </c>
      <c r="EM33" s="15">
        <f>'New Formula with HB25-1320'!EM33</f>
        <v>0</v>
      </c>
      <c r="EN33" s="15">
        <f>'New Formula with HB25-1320'!EN33</f>
        <v>0</v>
      </c>
      <c r="EO33" s="15">
        <f>'New Formula with HB25-1320'!EO33</f>
        <v>0</v>
      </c>
      <c r="EP33" s="15">
        <f>'New Formula with HB25-1320'!EP33</f>
        <v>0</v>
      </c>
      <c r="EQ33" s="15">
        <f>'New Formula with HB25-1320'!EQ33</f>
        <v>0</v>
      </c>
      <c r="ER33" s="15">
        <f>'New Formula with HB25-1320'!ER33</f>
        <v>0</v>
      </c>
      <c r="ES33" s="15">
        <f>'New Formula with HB25-1320'!ES33</f>
        <v>0</v>
      </c>
      <c r="ET33" s="15">
        <f>'New Formula with HB25-1320'!ET33</f>
        <v>0</v>
      </c>
      <c r="EU33" s="15">
        <f>'New Formula with HB25-1320'!EU33</f>
        <v>0</v>
      </c>
      <c r="EV33" s="15">
        <f>'New Formula with HB25-1320'!EV33</f>
        <v>0</v>
      </c>
      <c r="EW33" s="15">
        <f>'New Formula with HB25-1320'!EW33</f>
        <v>0</v>
      </c>
      <c r="EX33" s="15">
        <f>'New Formula with HB25-1320'!EX33</f>
        <v>0</v>
      </c>
      <c r="EY33" s="15">
        <f>'New Formula with HB25-1320'!EY33</f>
        <v>0</v>
      </c>
      <c r="EZ33" s="15">
        <f>'New Formula with HB25-1320'!EZ33</f>
        <v>0</v>
      </c>
      <c r="FA33" s="15">
        <f>'New Formula with HB25-1320'!FA33</f>
        <v>0</v>
      </c>
      <c r="FB33" s="15">
        <f>'New Formula with HB25-1320'!FB33</f>
        <v>0</v>
      </c>
      <c r="FC33" s="15">
        <f>'New Formula with HB25-1320'!FC33</f>
        <v>0</v>
      </c>
      <c r="FD33" s="15">
        <f>'New Formula with HB25-1320'!FD33</f>
        <v>0</v>
      </c>
      <c r="FE33" s="15">
        <f>'New Formula with HB25-1320'!FE33</f>
        <v>0</v>
      </c>
      <c r="FF33" s="15">
        <f>'New Formula with HB25-1320'!FF33</f>
        <v>0</v>
      </c>
      <c r="FG33" s="15">
        <f>'New Formula with HB25-1320'!FG33</f>
        <v>0</v>
      </c>
      <c r="FH33" s="15">
        <f>'New Formula with HB25-1320'!FH33</f>
        <v>0</v>
      </c>
      <c r="FI33" s="15">
        <f>'New Formula with HB25-1320'!FI33</f>
        <v>0</v>
      </c>
      <c r="FJ33" s="15">
        <f>'New Formula with HB25-1320'!FJ33</f>
        <v>0</v>
      </c>
      <c r="FK33" s="15">
        <f>'New Formula with HB25-1320'!FK33</f>
        <v>0</v>
      </c>
      <c r="FL33" s="15">
        <f>'New Formula with HB25-1320'!FL33</f>
        <v>0</v>
      </c>
      <c r="FM33" s="15">
        <f>'New Formula with HB25-1320'!FM33</f>
        <v>0</v>
      </c>
      <c r="FN33" s="15">
        <f>'New Formula with HB25-1320'!FN33</f>
        <v>0</v>
      </c>
      <c r="FO33" s="15">
        <f>'New Formula with HB25-1320'!FO33</f>
        <v>0</v>
      </c>
      <c r="FP33" s="15">
        <f>'New Formula with HB25-1320'!FP33</f>
        <v>0</v>
      </c>
      <c r="FQ33" s="15">
        <f>'New Formula with HB25-1320'!FQ33</f>
        <v>0</v>
      </c>
      <c r="FR33" s="15">
        <f>'New Formula with HB25-1320'!FR33</f>
        <v>0</v>
      </c>
      <c r="FS33" s="15">
        <f>'New Formula with HB25-1320'!FS33</f>
        <v>0</v>
      </c>
      <c r="FT33" s="15">
        <f>'New Formula with HB25-1320'!FT33</f>
        <v>0</v>
      </c>
      <c r="FU33" s="15">
        <f>'New Formula with HB25-1320'!FU33</f>
        <v>0</v>
      </c>
      <c r="FV33" s="15">
        <f>'New Formula with HB25-1320'!FV33</f>
        <v>0</v>
      </c>
      <c r="FW33" s="15">
        <f>'New Formula with HB25-1320'!FW33</f>
        <v>0</v>
      </c>
      <c r="FX33" s="15">
        <f>'New Formula with HB25-1320'!FX33</f>
        <v>0</v>
      </c>
      <c r="FY33" s="15">
        <v>0</v>
      </c>
      <c r="FZ33" s="12">
        <f t="shared" si="14"/>
        <v>408</v>
      </c>
      <c r="GA33" s="15"/>
      <c r="GB33" s="12"/>
      <c r="GC33" s="12"/>
      <c r="GD33" s="12"/>
      <c r="GE33" s="2"/>
      <c r="GF33" s="2"/>
      <c r="GG33" s="2"/>
      <c r="GH33" s="2"/>
      <c r="GI33" s="2"/>
      <c r="GJ33" s="2"/>
      <c r="GK33" s="2"/>
    </row>
    <row r="34" spans="1:254" x14ac:dyDescent="0.35">
      <c r="A34" s="3" t="s">
        <v>1074</v>
      </c>
      <c r="B34" s="2" t="s">
        <v>1075</v>
      </c>
      <c r="C34" s="15">
        <f>'New Formula with HB25-1320'!C34</f>
        <v>0</v>
      </c>
      <c r="D34" s="15">
        <f>'New Formula with HB25-1320'!D34</f>
        <v>0</v>
      </c>
      <c r="E34" s="15">
        <f>'New Formula with HB25-1320'!E34</f>
        <v>0</v>
      </c>
      <c r="F34" s="15">
        <f>'New Formula with HB25-1320'!F34</f>
        <v>0</v>
      </c>
      <c r="G34" s="15">
        <f>'New Formula with HB25-1320'!G34</f>
        <v>0</v>
      </c>
      <c r="H34" s="15">
        <f>'New Formula with HB25-1320'!H34</f>
        <v>0</v>
      </c>
      <c r="I34" s="15">
        <f>'New Formula with HB25-1320'!I34</f>
        <v>0</v>
      </c>
      <c r="J34" s="15">
        <f>'New Formula with HB25-1320'!J34</f>
        <v>0</v>
      </c>
      <c r="K34" s="15">
        <f>'New Formula with HB25-1320'!K34</f>
        <v>0</v>
      </c>
      <c r="L34" s="15">
        <f>'New Formula with HB25-1320'!L34</f>
        <v>0</v>
      </c>
      <c r="M34" s="15">
        <f>'New Formula with HB25-1320'!M34</f>
        <v>0</v>
      </c>
      <c r="N34" s="15">
        <f>'New Formula with HB25-1320'!N34</f>
        <v>0</v>
      </c>
      <c r="O34" s="15">
        <f>'New Formula with HB25-1320'!O34</f>
        <v>0</v>
      </c>
      <c r="P34" s="15">
        <f>'New Formula with HB25-1320'!P34</f>
        <v>0</v>
      </c>
      <c r="Q34" s="15">
        <f>'New Formula with HB25-1320'!Q34</f>
        <v>1</v>
      </c>
      <c r="R34" s="15">
        <f>'New Formula with HB25-1320'!R34</f>
        <v>0</v>
      </c>
      <c r="S34" s="15">
        <f>'New Formula with HB25-1320'!S34</f>
        <v>0</v>
      </c>
      <c r="T34" s="15">
        <f>'New Formula with HB25-1320'!T34</f>
        <v>0</v>
      </c>
      <c r="U34" s="15">
        <f>'New Formula with HB25-1320'!U34</f>
        <v>0</v>
      </c>
      <c r="V34" s="15">
        <f>'New Formula with HB25-1320'!V34</f>
        <v>0</v>
      </c>
      <c r="W34" s="15">
        <f>'New Formula with HB25-1320'!W34</f>
        <v>0</v>
      </c>
      <c r="X34" s="15">
        <f>'New Formula with HB25-1320'!X34</f>
        <v>0</v>
      </c>
      <c r="Y34" s="15">
        <f>'New Formula with HB25-1320'!Y34</f>
        <v>0</v>
      </c>
      <c r="Z34" s="15">
        <f>'New Formula with HB25-1320'!Z34</f>
        <v>0</v>
      </c>
      <c r="AA34" s="15">
        <f>'New Formula with HB25-1320'!AA34</f>
        <v>0</v>
      </c>
      <c r="AB34" s="15">
        <f>'New Formula with HB25-1320'!AB34</f>
        <v>0</v>
      </c>
      <c r="AC34" s="15">
        <f>'New Formula with HB25-1320'!AC34</f>
        <v>0</v>
      </c>
      <c r="AD34" s="15">
        <f>'New Formula with HB25-1320'!AD34</f>
        <v>0</v>
      </c>
      <c r="AE34" s="15">
        <f>'New Formula with HB25-1320'!AE34</f>
        <v>0</v>
      </c>
      <c r="AF34" s="15">
        <f>'New Formula with HB25-1320'!AF34</f>
        <v>0</v>
      </c>
      <c r="AG34" s="15">
        <f>'New Formula with HB25-1320'!AG34</f>
        <v>0</v>
      </c>
      <c r="AH34" s="15">
        <f>'New Formula with HB25-1320'!AH34</f>
        <v>0</v>
      </c>
      <c r="AI34" s="15">
        <f>'New Formula with HB25-1320'!AI34</f>
        <v>0</v>
      </c>
      <c r="AJ34" s="15">
        <f>'New Formula with HB25-1320'!AJ34</f>
        <v>0</v>
      </c>
      <c r="AK34" s="15">
        <f>'New Formula with HB25-1320'!AK34</f>
        <v>0</v>
      </c>
      <c r="AL34" s="15">
        <f>'New Formula with HB25-1320'!AL34</f>
        <v>0</v>
      </c>
      <c r="AM34" s="15">
        <f>'New Formula with HB25-1320'!AM34</f>
        <v>0</v>
      </c>
      <c r="AN34" s="15">
        <f>'New Formula with HB25-1320'!AN34</f>
        <v>0</v>
      </c>
      <c r="AO34" s="15">
        <f>'New Formula with HB25-1320'!AO34</f>
        <v>0</v>
      </c>
      <c r="AP34" s="15">
        <f>'New Formula with HB25-1320'!AP34</f>
        <v>0</v>
      </c>
      <c r="AQ34" s="15">
        <f>'New Formula with HB25-1320'!AQ34</f>
        <v>0</v>
      </c>
      <c r="AR34" s="15">
        <f>'New Formula with HB25-1320'!AR34</f>
        <v>0</v>
      </c>
      <c r="AS34" s="15">
        <f>'New Formula with HB25-1320'!AS34</f>
        <v>0</v>
      </c>
      <c r="AT34" s="15">
        <f>'New Formula with HB25-1320'!AT34</f>
        <v>0</v>
      </c>
      <c r="AU34" s="15">
        <f>'New Formula with HB25-1320'!AU34</f>
        <v>0</v>
      </c>
      <c r="AV34" s="15">
        <f>'New Formula with HB25-1320'!AV34</f>
        <v>0</v>
      </c>
      <c r="AW34" s="15">
        <f>'New Formula with HB25-1320'!AW34</f>
        <v>0</v>
      </c>
      <c r="AX34" s="15">
        <f>'New Formula with HB25-1320'!AX34</f>
        <v>0</v>
      </c>
      <c r="AY34" s="15">
        <f>'New Formula with HB25-1320'!AY34</f>
        <v>0</v>
      </c>
      <c r="AZ34" s="15">
        <f>'New Formula with HB25-1320'!AZ34</f>
        <v>0</v>
      </c>
      <c r="BA34" s="15">
        <f>'New Formula with HB25-1320'!BA34</f>
        <v>0</v>
      </c>
      <c r="BB34" s="15">
        <f>'New Formula with HB25-1320'!BB34</f>
        <v>0</v>
      </c>
      <c r="BC34" s="15">
        <f>'New Formula with HB25-1320'!BC34</f>
        <v>0</v>
      </c>
      <c r="BD34" s="15">
        <f>'New Formula with HB25-1320'!BD34</f>
        <v>0</v>
      </c>
      <c r="BE34" s="15">
        <f>'New Formula with HB25-1320'!BE34</f>
        <v>0</v>
      </c>
      <c r="BF34" s="15">
        <f>'New Formula with HB25-1320'!BF34</f>
        <v>0</v>
      </c>
      <c r="BG34" s="15">
        <f>'New Formula with HB25-1320'!BG34</f>
        <v>0</v>
      </c>
      <c r="BH34" s="15">
        <f>'New Formula with HB25-1320'!BH34</f>
        <v>0</v>
      </c>
      <c r="BI34" s="15">
        <f>'New Formula with HB25-1320'!BI34</f>
        <v>0</v>
      </c>
      <c r="BJ34" s="15">
        <f>'New Formula with HB25-1320'!BJ34</f>
        <v>0</v>
      </c>
      <c r="BK34" s="15">
        <f>'New Formula with HB25-1320'!BK34</f>
        <v>0</v>
      </c>
      <c r="BL34" s="15">
        <f>'New Formula with HB25-1320'!BL34</f>
        <v>0</v>
      </c>
      <c r="BM34" s="15">
        <f>'New Formula with HB25-1320'!BM34</f>
        <v>0</v>
      </c>
      <c r="BN34" s="15">
        <f>'New Formula with HB25-1320'!BN34</f>
        <v>0</v>
      </c>
      <c r="BO34" s="15">
        <f>'New Formula with HB25-1320'!BO34</f>
        <v>0</v>
      </c>
      <c r="BP34" s="15">
        <f>'New Formula with HB25-1320'!BP34</f>
        <v>0</v>
      </c>
      <c r="BQ34" s="15">
        <f>'New Formula with HB25-1320'!BQ34</f>
        <v>0</v>
      </c>
      <c r="BR34" s="15">
        <f>'New Formula with HB25-1320'!BR34</f>
        <v>0</v>
      </c>
      <c r="BS34" s="15">
        <f>'New Formula with HB25-1320'!BS34</f>
        <v>0</v>
      </c>
      <c r="BT34" s="15">
        <f>'New Formula with HB25-1320'!BT34</f>
        <v>0</v>
      </c>
      <c r="BU34" s="15">
        <f>'New Formula with HB25-1320'!BU34</f>
        <v>0</v>
      </c>
      <c r="BV34" s="15">
        <f>'New Formula with HB25-1320'!BV34</f>
        <v>0</v>
      </c>
      <c r="BW34" s="15">
        <f>'New Formula with HB25-1320'!BW34</f>
        <v>0</v>
      </c>
      <c r="BX34" s="15">
        <f>'New Formula with HB25-1320'!BX34</f>
        <v>0</v>
      </c>
      <c r="BY34" s="15">
        <f>'New Formula with HB25-1320'!BY34</f>
        <v>0</v>
      </c>
      <c r="BZ34" s="15">
        <f>'New Formula with HB25-1320'!BZ34</f>
        <v>0</v>
      </c>
      <c r="CA34" s="15">
        <f>'New Formula with HB25-1320'!CA34</f>
        <v>0</v>
      </c>
      <c r="CB34" s="15">
        <f>'New Formula with HB25-1320'!CB34</f>
        <v>0</v>
      </c>
      <c r="CC34" s="15">
        <f>'New Formula with HB25-1320'!CC34</f>
        <v>0</v>
      </c>
      <c r="CD34" s="15">
        <f>'New Formula with HB25-1320'!CD34</f>
        <v>0</v>
      </c>
      <c r="CE34" s="15">
        <f>'New Formula with HB25-1320'!CE34</f>
        <v>0</v>
      </c>
      <c r="CF34" s="15">
        <f>'New Formula with HB25-1320'!CF34</f>
        <v>0</v>
      </c>
      <c r="CG34" s="15">
        <f>'New Formula with HB25-1320'!CG34</f>
        <v>0</v>
      </c>
      <c r="CH34" s="15">
        <f>'New Formula with HB25-1320'!CH34</f>
        <v>0</v>
      </c>
      <c r="CI34" s="15">
        <f>'New Formula with HB25-1320'!CI34</f>
        <v>0</v>
      </c>
      <c r="CJ34" s="15">
        <f>'New Formula with HB25-1320'!CJ34</f>
        <v>0</v>
      </c>
      <c r="CK34" s="15">
        <f>'New Formula with HB25-1320'!CK34</f>
        <v>0</v>
      </c>
      <c r="CL34" s="15">
        <f>'New Formula with HB25-1320'!CL34</f>
        <v>0</v>
      </c>
      <c r="CM34" s="15">
        <f>'New Formula with HB25-1320'!CM34</f>
        <v>0</v>
      </c>
      <c r="CN34" s="15">
        <f>'New Formula with HB25-1320'!CN34</f>
        <v>0</v>
      </c>
      <c r="CO34" s="15">
        <f>'New Formula with HB25-1320'!CO34</f>
        <v>0</v>
      </c>
      <c r="CP34" s="15">
        <f>'New Formula with HB25-1320'!CP34</f>
        <v>0</v>
      </c>
      <c r="CQ34" s="15">
        <f>'New Formula with HB25-1320'!CQ34</f>
        <v>0</v>
      </c>
      <c r="CR34" s="15">
        <f>'New Formula with HB25-1320'!CR34</f>
        <v>0</v>
      </c>
      <c r="CS34" s="15">
        <f>'New Formula with HB25-1320'!CS34</f>
        <v>0</v>
      </c>
      <c r="CT34" s="15">
        <f>'New Formula with HB25-1320'!CT34</f>
        <v>0</v>
      </c>
      <c r="CU34" s="15">
        <f>'New Formula with HB25-1320'!CU34</f>
        <v>0</v>
      </c>
      <c r="CV34" s="15">
        <f>'New Formula with HB25-1320'!CV34</f>
        <v>0</v>
      </c>
      <c r="CW34" s="15">
        <f>'New Formula with HB25-1320'!CW34</f>
        <v>0</v>
      </c>
      <c r="CX34" s="15">
        <f>'New Formula with HB25-1320'!CX34</f>
        <v>0</v>
      </c>
      <c r="CY34" s="15">
        <f>'New Formula with HB25-1320'!CY34</f>
        <v>0</v>
      </c>
      <c r="CZ34" s="15">
        <f>'New Formula with HB25-1320'!CZ34</f>
        <v>0</v>
      </c>
      <c r="DA34" s="15">
        <f>'New Formula with HB25-1320'!DA34</f>
        <v>0</v>
      </c>
      <c r="DB34" s="15">
        <f>'New Formula with HB25-1320'!DB34</f>
        <v>0</v>
      </c>
      <c r="DC34" s="15">
        <f>'New Formula with HB25-1320'!DC34</f>
        <v>0</v>
      </c>
      <c r="DD34" s="15">
        <f>'New Formula with HB25-1320'!DD34</f>
        <v>0</v>
      </c>
      <c r="DE34" s="15">
        <f>'New Formula with HB25-1320'!DE34</f>
        <v>0</v>
      </c>
      <c r="DF34" s="15">
        <f>'New Formula with HB25-1320'!DF34</f>
        <v>0</v>
      </c>
      <c r="DG34" s="15">
        <f>'New Formula with HB25-1320'!DG34</f>
        <v>0</v>
      </c>
      <c r="DH34" s="15">
        <f>'New Formula with HB25-1320'!DH34</f>
        <v>0</v>
      </c>
      <c r="DI34" s="15">
        <f>'New Formula with HB25-1320'!DI34</f>
        <v>0</v>
      </c>
      <c r="DJ34" s="15">
        <f>'New Formula with HB25-1320'!DJ34</f>
        <v>0</v>
      </c>
      <c r="DK34" s="15">
        <f>'New Formula with HB25-1320'!DK34</f>
        <v>0</v>
      </c>
      <c r="DL34" s="15">
        <f>'New Formula with HB25-1320'!DL34</f>
        <v>0</v>
      </c>
      <c r="DM34" s="15">
        <f>'New Formula with HB25-1320'!DM34</f>
        <v>0</v>
      </c>
      <c r="DN34" s="15">
        <f>'New Formula with HB25-1320'!DN34</f>
        <v>0</v>
      </c>
      <c r="DO34" s="15">
        <f>'New Formula with HB25-1320'!DO34</f>
        <v>0</v>
      </c>
      <c r="DP34" s="15">
        <f>'New Formula with HB25-1320'!DP34</f>
        <v>0</v>
      </c>
      <c r="DQ34" s="15">
        <f>'New Formula with HB25-1320'!DQ34</f>
        <v>0</v>
      </c>
      <c r="DR34" s="15">
        <f>'New Formula with HB25-1320'!DR34</f>
        <v>0</v>
      </c>
      <c r="DS34" s="15">
        <f>'New Formula with HB25-1320'!DS34</f>
        <v>0</v>
      </c>
      <c r="DT34" s="15">
        <f>'New Formula with HB25-1320'!DT34</f>
        <v>0</v>
      </c>
      <c r="DU34" s="15">
        <f>'New Formula with HB25-1320'!DU34</f>
        <v>0</v>
      </c>
      <c r="DV34" s="15">
        <f>'New Formula with HB25-1320'!DV34</f>
        <v>0</v>
      </c>
      <c r="DW34" s="15">
        <f>'New Formula with HB25-1320'!DW34</f>
        <v>0</v>
      </c>
      <c r="DX34" s="15">
        <f>'New Formula with HB25-1320'!DX34</f>
        <v>0</v>
      </c>
      <c r="DY34" s="15">
        <f>'New Formula with HB25-1320'!DY34</f>
        <v>0</v>
      </c>
      <c r="DZ34" s="15">
        <f>'New Formula with HB25-1320'!DZ34</f>
        <v>0</v>
      </c>
      <c r="EA34" s="15">
        <f>'New Formula with HB25-1320'!EA34</f>
        <v>0</v>
      </c>
      <c r="EB34" s="15">
        <f>'New Formula with HB25-1320'!EB34</f>
        <v>0</v>
      </c>
      <c r="EC34" s="15">
        <f>'New Formula with HB25-1320'!EC34</f>
        <v>0</v>
      </c>
      <c r="ED34" s="15">
        <f>'New Formula with HB25-1320'!ED34</f>
        <v>0</v>
      </c>
      <c r="EE34" s="15">
        <f>'New Formula with HB25-1320'!EE34</f>
        <v>0</v>
      </c>
      <c r="EF34" s="15">
        <f>'New Formula with HB25-1320'!EF34</f>
        <v>0</v>
      </c>
      <c r="EG34" s="15">
        <f>'New Formula with HB25-1320'!EG34</f>
        <v>0</v>
      </c>
      <c r="EH34" s="15">
        <f>'New Formula with HB25-1320'!EH34</f>
        <v>0</v>
      </c>
      <c r="EI34" s="15">
        <f>'New Formula with HB25-1320'!EI34</f>
        <v>0</v>
      </c>
      <c r="EJ34" s="15">
        <f>'New Formula with HB25-1320'!EJ34</f>
        <v>0</v>
      </c>
      <c r="EK34" s="15">
        <f>'New Formula with HB25-1320'!EK34</f>
        <v>0</v>
      </c>
      <c r="EL34" s="15">
        <f>'New Formula with HB25-1320'!EL34</f>
        <v>0</v>
      </c>
      <c r="EM34" s="15">
        <f>'New Formula with HB25-1320'!EM34</f>
        <v>0</v>
      </c>
      <c r="EN34" s="15">
        <f>'New Formula with HB25-1320'!EN34</f>
        <v>0</v>
      </c>
      <c r="EO34" s="15">
        <f>'New Formula with HB25-1320'!EO34</f>
        <v>0</v>
      </c>
      <c r="EP34" s="15">
        <f>'New Formula with HB25-1320'!EP34</f>
        <v>0</v>
      </c>
      <c r="EQ34" s="15">
        <f>'New Formula with HB25-1320'!EQ34</f>
        <v>0</v>
      </c>
      <c r="ER34" s="15">
        <f>'New Formula with HB25-1320'!ER34</f>
        <v>0</v>
      </c>
      <c r="ES34" s="15">
        <f>'New Formula with HB25-1320'!ES34</f>
        <v>0</v>
      </c>
      <c r="ET34" s="15">
        <f>'New Formula with HB25-1320'!ET34</f>
        <v>0</v>
      </c>
      <c r="EU34" s="15">
        <f>'New Formula with HB25-1320'!EU34</f>
        <v>0</v>
      </c>
      <c r="EV34" s="15">
        <f>'New Formula with HB25-1320'!EV34</f>
        <v>0</v>
      </c>
      <c r="EW34" s="15">
        <f>'New Formula with HB25-1320'!EW34</f>
        <v>0</v>
      </c>
      <c r="EX34" s="15">
        <f>'New Formula with HB25-1320'!EX34</f>
        <v>0</v>
      </c>
      <c r="EY34" s="15">
        <f>'New Formula with HB25-1320'!EY34</f>
        <v>0</v>
      </c>
      <c r="EZ34" s="15">
        <f>'New Formula with HB25-1320'!EZ34</f>
        <v>0</v>
      </c>
      <c r="FA34" s="15">
        <f>'New Formula with HB25-1320'!FA34</f>
        <v>0</v>
      </c>
      <c r="FB34" s="15">
        <f>'New Formula with HB25-1320'!FB34</f>
        <v>0</v>
      </c>
      <c r="FC34" s="15">
        <f>'New Formula with HB25-1320'!FC34</f>
        <v>0</v>
      </c>
      <c r="FD34" s="15">
        <f>'New Formula with HB25-1320'!FD34</f>
        <v>0</v>
      </c>
      <c r="FE34" s="15">
        <f>'New Formula with HB25-1320'!FE34</f>
        <v>0</v>
      </c>
      <c r="FF34" s="15">
        <f>'New Formula with HB25-1320'!FF34</f>
        <v>0</v>
      </c>
      <c r="FG34" s="15">
        <f>'New Formula with HB25-1320'!FG34</f>
        <v>0</v>
      </c>
      <c r="FH34" s="15">
        <f>'New Formula with HB25-1320'!FH34</f>
        <v>0</v>
      </c>
      <c r="FI34" s="15">
        <f>'New Formula with HB25-1320'!FI34</f>
        <v>0</v>
      </c>
      <c r="FJ34" s="15">
        <f>'New Formula with HB25-1320'!FJ34</f>
        <v>0</v>
      </c>
      <c r="FK34" s="15">
        <f>'New Formula with HB25-1320'!FK34</f>
        <v>0</v>
      </c>
      <c r="FL34" s="15">
        <f>'New Formula with HB25-1320'!FL34</f>
        <v>0</v>
      </c>
      <c r="FM34" s="15">
        <f>'New Formula with HB25-1320'!FM34</f>
        <v>0</v>
      </c>
      <c r="FN34" s="15">
        <f>'New Formula with HB25-1320'!FN34</f>
        <v>0</v>
      </c>
      <c r="FO34" s="15">
        <f>'New Formula with HB25-1320'!FO34</f>
        <v>0</v>
      </c>
      <c r="FP34" s="15">
        <f>'New Formula with HB25-1320'!FP34</f>
        <v>0</v>
      </c>
      <c r="FQ34" s="15">
        <f>'New Formula with HB25-1320'!FQ34</f>
        <v>0</v>
      </c>
      <c r="FR34" s="15">
        <f>'New Formula with HB25-1320'!FR34</f>
        <v>0</v>
      </c>
      <c r="FS34" s="15">
        <f>'New Formula with HB25-1320'!FS34</f>
        <v>0</v>
      </c>
      <c r="FT34" s="15">
        <f>'New Formula with HB25-1320'!FT34</f>
        <v>0</v>
      </c>
      <c r="FU34" s="15">
        <f>'New Formula with HB25-1320'!FU34</f>
        <v>0</v>
      </c>
      <c r="FV34" s="15">
        <f>'New Formula with HB25-1320'!FV34</f>
        <v>0</v>
      </c>
      <c r="FW34" s="15">
        <f>'New Formula with HB25-1320'!FW34</f>
        <v>0</v>
      </c>
      <c r="FX34" s="15">
        <f>'New Formula with HB25-1320'!FX34</f>
        <v>0</v>
      </c>
      <c r="FY34" s="15"/>
      <c r="FZ34" s="12">
        <f t="shared" si="14"/>
        <v>1</v>
      </c>
      <c r="GA34" s="15"/>
      <c r="GB34" s="12"/>
      <c r="GC34" s="12"/>
      <c r="GD34" s="12"/>
      <c r="GE34" s="2"/>
      <c r="GF34" s="2"/>
      <c r="GG34" s="2"/>
      <c r="GH34" s="2"/>
      <c r="GI34" s="2"/>
      <c r="GJ34" s="2"/>
      <c r="GK34" s="2"/>
    </row>
    <row r="35" spans="1:254" x14ac:dyDescent="0.35">
      <c r="A35" s="3" t="s">
        <v>449</v>
      </c>
      <c r="B35" s="2" t="s">
        <v>1009</v>
      </c>
      <c r="C35" s="12">
        <f>'New Formula with HB25-1320'!C35</f>
        <v>0</v>
      </c>
      <c r="D35" s="12">
        <f>'New Formula with HB25-1320'!D35</f>
        <v>23</v>
      </c>
      <c r="E35" s="12">
        <f>'New Formula with HB25-1320'!E35</f>
        <v>0</v>
      </c>
      <c r="F35" s="12">
        <f>'New Formula with HB25-1320'!F35</f>
        <v>0</v>
      </c>
      <c r="G35" s="12">
        <f>'New Formula with HB25-1320'!G35</f>
        <v>0</v>
      </c>
      <c r="H35" s="12">
        <f>'New Formula with HB25-1320'!H35</f>
        <v>0</v>
      </c>
      <c r="I35" s="12">
        <f>'New Formula with HB25-1320'!I35</f>
        <v>0</v>
      </c>
      <c r="J35" s="12">
        <f>'New Formula with HB25-1320'!J35</f>
        <v>0</v>
      </c>
      <c r="K35" s="12">
        <f>'New Formula with HB25-1320'!K35</f>
        <v>0</v>
      </c>
      <c r="L35" s="12">
        <f>'New Formula with HB25-1320'!L35</f>
        <v>0</v>
      </c>
      <c r="M35" s="12">
        <f>'New Formula with HB25-1320'!M35</f>
        <v>0</v>
      </c>
      <c r="N35" s="12">
        <f>'New Formula with HB25-1320'!N35</f>
        <v>0</v>
      </c>
      <c r="O35" s="12">
        <f>'New Formula with HB25-1320'!O35</f>
        <v>0</v>
      </c>
      <c r="P35" s="12">
        <f>'New Formula with HB25-1320'!P35</f>
        <v>0</v>
      </c>
      <c r="Q35" s="12">
        <f>'New Formula with HB25-1320'!Q35</f>
        <v>0</v>
      </c>
      <c r="R35" s="12">
        <f>'New Formula with HB25-1320'!R35</f>
        <v>0</v>
      </c>
      <c r="S35" s="12">
        <f>'New Formula with HB25-1320'!S35</f>
        <v>0</v>
      </c>
      <c r="T35" s="12">
        <f>'New Formula with HB25-1320'!T35</f>
        <v>0</v>
      </c>
      <c r="U35" s="12">
        <f>'New Formula with HB25-1320'!U35</f>
        <v>0</v>
      </c>
      <c r="V35" s="12">
        <f>'New Formula with HB25-1320'!V35</f>
        <v>0</v>
      </c>
      <c r="W35" s="12">
        <f>'New Formula with HB25-1320'!W35</f>
        <v>0</v>
      </c>
      <c r="X35" s="12">
        <f>'New Formula with HB25-1320'!X35</f>
        <v>0</v>
      </c>
      <c r="Y35" s="12">
        <f>'New Formula with HB25-1320'!Y35</f>
        <v>0</v>
      </c>
      <c r="Z35" s="12">
        <f>'New Formula with HB25-1320'!Z35</f>
        <v>0</v>
      </c>
      <c r="AA35" s="12">
        <f>'New Formula with HB25-1320'!AA35</f>
        <v>0</v>
      </c>
      <c r="AB35" s="12">
        <f>'New Formula with HB25-1320'!AB35</f>
        <v>0</v>
      </c>
      <c r="AC35" s="12">
        <f>'New Formula with HB25-1320'!AC35</f>
        <v>0</v>
      </c>
      <c r="AD35" s="12">
        <f>'New Formula with HB25-1320'!AD35</f>
        <v>0</v>
      </c>
      <c r="AE35" s="12">
        <f>'New Formula with HB25-1320'!AE35</f>
        <v>0</v>
      </c>
      <c r="AF35" s="12">
        <f>'New Formula with HB25-1320'!AF35</f>
        <v>0</v>
      </c>
      <c r="AG35" s="12">
        <f>'New Formula with HB25-1320'!AG35</f>
        <v>0</v>
      </c>
      <c r="AH35" s="12">
        <f>'New Formula with HB25-1320'!AH35</f>
        <v>0</v>
      </c>
      <c r="AI35" s="12">
        <f>'New Formula with HB25-1320'!AI35</f>
        <v>0</v>
      </c>
      <c r="AJ35" s="12">
        <f>'New Formula with HB25-1320'!AJ35</f>
        <v>0</v>
      </c>
      <c r="AK35" s="12">
        <f>'New Formula with HB25-1320'!AK35</f>
        <v>0</v>
      </c>
      <c r="AL35" s="12">
        <f>'New Formula with HB25-1320'!AL35</f>
        <v>0</v>
      </c>
      <c r="AM35" s="12">
        <f>'New Formula with HB25-1320'!AM35</f>
        <v>0</v>
      </c>
      <c r="AN35" s="12">
        <f>'New Formula with HB25-1320'!AN35</f>
        <v>0</v>
      </c>
      <c r="AO35" s="12">
        <f>'New Formula with HB25-1320'!AO35</f>
        <v>0</v>
      </c>
      <c r="AP35" s="12">
        <f>'New Formula with HB25-1320'!AP35</f>
        <v>0</v>
      </c>
      <c r="AQ35" s="12">
        <f>'New Formula with HB25-1320'!AQ35</f>
        <v>0</v>
      </c>
      <c r="AR35" s="12">
        <f>'New Formula with HB25-1320'!AR35</f>
        <v>0</v>
      </c>
      <c r="AS35" s="12">
        <f>'New Formula with HB25-1320'!AS35</f>
        <v>0</v>
      </c>
      <c r="AT35" s="12">
        <f>'New Formula with HB25-1320'!AT35</f>
        <v>0</v>
      </c>
      <c r="AU35" s="12">
        <f>'New Formula with HB25-1320'!AU35</f>
        <v>0</v>
      </c>
      <c r="AV35" s="12">
        <f>'New Formula with HB25-1320'!AV35</f>
        <v>0</v>
      </c>
      <c r="AW35" s="12">
        <f>'New Formula with HB25-1320'!AW35</f>
        <v>0</v>
      </c>
      <c r="AX35" s="12">
        <f>'New Formula with HB25-1320'!AX35</f>
        <v>0</v>
      </c>
      <c r="AY35" s="12">
        <f>'New Formula with HB25-1320'!AY35</f>
        <v>0</v>
      </c>
      <c r="AZ35" s="12">
        <f>'New Formula with HB25-1320'!AZ35</f>
        <v>0</v>
      </c>
      <c r="BA35" s="12">
        <f>'New Formula with HB25-1320'!BA35</f>
        <v>0</v>
      </c>
      <c r="BB35" s="12">
        <f>'New Formula with HB25-1320'!BB35</f>
        <v>0</v>
      </c>
      <c r="BC35" s="12">
        <f>'New Formula with HB25-1320'!BC35</f>
        <v>0</v>
      </c>
      <c r="BD35" s="12">
        <f>'New Formula with HB25-1320'!BD35</f>
        <v>0</v>
      </c>
      <c r="BE35" s="12">
        <f>'New Formula with HB25-1320'!BE35</f>
        <v>0</v>
      </c>
      <c r="BF35" s="12">
        <f>'New Formula with HB25-1320'!BF35</f>
        <v>0</v>
      </c>
      <c r="BG35" s="12">
        <f>'New Formula with HB25-1320'!BG35</f>
        <v>0</v>
      </c>
      <c r="BH35" s="12">
        <f>'New Formula with HB25-1320'!BH35</f>
        <v>0</v>
      </c>
      <c r="BI35" s="12">
        <f>'New Formula with HB25-1320'!BI35</f>
        <v>0</v>
      </c>
      <c r="BJ35" s="12">
        <f>'New Formula with HB25-1320'!BJ35</f>
        <v>0</v>
      </c>
      <c r="BK35" s="12">
        <f>'New Formula with HB25-1320'!BK35</f>
        <v>0</v>
      </c>
      <c r="BL35" s="12">
        <f>'New Formula with HB25-1320'!BL35</f>
        <v>0</v>
      </c>
      <c r="BM35" s="12">
        <f>'New Formula with HB25-1320'!BM35</f>
        <v>0</v>
      </c>
      <c r="BN35" s="12">
        <f>'New Formula with HB25-1320'!BN35</f>
        <v>0</v>
      </c>
      <c r="BO35" s="12">
        <f>'New Formula with HB25-1320'!BO35</f>
        <v>0</v>
      </c>
      <c r="BP35" s="12">
        <f>'New Formula with HB25-1320'!BP35</f>
        <v>0</v>
      </c>
      <c r="BQ35" s="12">
        <f>'New Formula with HB25-1320'!BQ35</f>
        <v>0</v>
      </c>
      <c r="BR35" s="12">
        <f>'New Formula with HB25-1320'!BR35</f>
        <v>0</v>
      </c>
      <c r="BS35" s="12">
        <f>'New Formula with HB25-1320'!BS35</f>
        <v>0</v>
      </c>
      <c r="BT35" s="12">
        <f>'New Formula with HB25-1320'!BT35</f>
        <v>0</v>
      </c>
      <c r="BU35" s="12">
        <f>'New Formula with HB25-1320'!BU35</f>
        <v>0</v>
      </c>
      <c r="BV35" s="12">
        <f>'New Formula with HB25-1320'!BV35</f>
        <v>0</v>
      </c>
      <c r="BW35" s="12">
        <f>'New Formula with HB25-1320'!BW35</f>
        <v>0</v>
      </c>
      <c r="BX35" s="12">
        <f>'New Formula with HB25-1320'!BX35</f>
        <v>0</v>
      </c>
      <c r="BY35" s="12">
        <f>'New Formula with HB25-1320'!BY35</f>
        <v>0</v>
      </c>
      <c r="BZ35" s="12">
        <f>'New Formula with HB25-1320'!BZ35</f>
        <v>0</v>
      </c>
      <c r="CA35" s="12">
        <f>'New Formula with HB25-1320'!CA35</f>
        <v>0</v>
      </c>
      <c r="CB35" s="12">
        <f>'New Formula with HB25-1320'!CB35</f>
        <v>0</v>
      </c>
      <c r="CC35" s="12">
        <f>'New Formula with HB25-1320'!CC35</f>
        <v>0</v>
      </c>
      <c r="CD35" s="12">
        <f>'New Formula with HB25-1320'!CD35</f>
        <v>0</v>
      </c>
      <c r="CE35" s="12">
        <f>'New Formula with HB25-1320'!CE35</f>
        <v>0</v>
      </c>
      <c r="CF35" s="12">
        <f>'New Formula with HB25-1320'!CF35</f>
        <v>0</v>
      </c>
      <c r="CG35" s="12">
        <f>'New Formula with HB25-1320'!CG35</f>
        <v>0</v>
      </c>
      <c r="CH35" s="12">
        <f>'New Formula with HB25-1320'!CH35</f>
        <v>0</v>
      </c>
      <c r="CI35" s="12">
        <f>'New Formula with HB25-1320'!CI35</f>
        <v>0</v>
      </c>
      <c r="CJ35" s="12">
        <f>'New Formula with HB25-1320'!CJ35</f>
        <v>0</v>
      </c>
      <c r="CK35" s="12">
        <f>'New Formula with HB25-1320'!CK35</f>
        <v>0</v>
      </c>
      <c r="CL35" s="12">
        <f>'New Formula with HB25-1320'!CL35</f>
        <v>0</v>
      </c>
      <c r="CM35" s="12">
        <f>'New Formula with HB25-1320'!CM35</f>
        <v>0</v>
      </c>
      <c r="CN35" s="12">
        <f>'New Formula with HB25-1320'!CN35</f>
        <v>0</v>
      </c>
      <c r="CO35" s="12">
        <f>'New Formula with HB25-1320'!CO35</f>
        <v>0</v>
      </c>
      <c r="CP35" s="12">
        <f>'New Formula with HB25-1320'!CP35</f>
        <v>0</v>
      </c>
      <c r="CQ35" s="12">
        <f>'New Formula with HB25-1320'!CQ35</f>
        <v>0</v>
      </c>
      <c r="CR35" s="12">
        <f>'New Formula with HB25-1320'!CR35</f>
        <v>0</v>
      </c>
      <c r="CS35" s="12">
        <f>'New Formula with HB25-1320'!CS35</f>
        <v>0</v>
      </c>
      <c r="CT35" s="12">
        <f>'New Formula with HB25-1320'!CT35</f>
        <v>0</v>
      </c>
      <c r="CU35" s="12">
        <f>'New Formula with HB25-1320'!CU35</f>
        <v>0</v>
      </c>
      <c r="CV35" s="12">
        <f>'New Formula with HB25-1320'!CV35</f>
        <v>0</v>
      </c>
      <c r="CW35" s="12">
        <f>'New Formula with HB25-1320'!CW35</f>
        <v>0</v>
      </c>
      <c r="CX35" s="12">
        <f>'New Formula with HB25-1320'!CX35</f>
        <v>0</v>
      </c>
      <c r="CY35" s="12">
        <f>'New Formula with HB25-1320'!CY35</f>
        <v>0</v>
      </c>
      <c r="CZ35" s="12">
        <f>'New Formula with HB25-1320'!CZ35</f>
        <v>0</v>
      </c>
      <c r="DA35" s="12">
        <f>'New Formula with HB25-1320'!DA35</f>
        <v>0</v>
      </c>
      <c r="DB35" s="12">
        <f>'New Formula with HB25-1320'!DB35</f>
        <v>0</v>
      </c>
      <c r="DC35" s="12">
        <f>'New Formula with HB25-1320'!DC35</f>
        <v>0</v>
      </c>
      <c r="DD35" s="12">
        <f>'New Formula with HB25-1320'!DD35</f>
        <v>0</v>
      </c>
      <c r="DE35" s="12">
        <f>'New Formula with HB25-1320'!DE35</f>
        <v>0</v>
      </c>
      <c r="DF35" s="12">
        <f>'New Formula with HB25-1320'!DF35</f>
        <v>0</v>
      </c>
      <c r="DG35" s="12">
        <f>'New Formula with HB25-1320'!DG35</f>
        <v>0</v>
      </c>
      <c r="DH35" s="12">
        <f>'New Formula with HB25-1320'!DH35</f>
        <v>0</v>
      </c>
      <c r="DI35" s="12">
        <f>'New Formula with HB25-1320'!DI35</f>
        <v>0</v>
      </c>
      <c r="DJ35" s="12">
        <f>'New Formula with HB25-1320'!DJ35</f>
        <v>0</v>
      </c>
      <c r="DK35" s="12">
        <f>'New Formula with HB25-1320'!DK35</f>
        <v>0</v>
      </c>
      <c r="DL35" s="12">
        <f>'New Formula with HB25-1320'!DL35</f>
        <v>0</v>
      </c>
      <c r="DM35" s="12">
        <f>'New Formula with HB25-1320'!DM35</f>
        <v>0</v>
      </c>
      <c r="DN35" s="12">
        <f>'New Formula with HB25-1320'!DN35</f>
        <v>0</v>
      </c>
      <c r="DO35" s="12">
        <f>'New Formula with HB25-1320'!DO35</f>
        <v>0</v>
      </c>
      <c r="DP35" s="12">
        <f>'New Formula with HB25-1320'!DP35</f>
        <v>0</v>
      </c>
      <c r="DQ35" s="12">
        <f>'New Formula with HB25-1320'!DQ35</f>
        <v>0</v>
      </c>
      <c r="DR35" s="12">
        <f>'New Formula with HB25-1320'!DR35</f>
        <v>0</v>
      </c>
      <c r="DS35" s="12">
        <f>'New Formula with HB25-1320'!DS35</f>
        <v>0</v>
      </c>
      <c r="DT35" s="12">
        <f>'New Formula with HB25-1320'!DT35</f>
        <v>0</v>
      </c>
      <c r="DU35" s="12">
        <f>'New Formula with HB25-1320'!DU35</f>
        <v>0</v>
      </c>
      <c r="DV35" s="12">
        <f>'New Formula with HB25-1320'!DV35</f>
        <v>0</v>
      </c>
      <c r="DW35" s="12">
        <f>'New Formula with HB25-1320'!DW35</f>
        <v>0</v>
      </c>
      <c r="DX35" s="12">
        <f>'New Formula with HB25-1320'!DX35</f>
        <v>0</v>
      </c>
      <c r="DY35" s="12">
        <f>'New Formula with HB25-1320'!DY35</f>
        <v>0</v>
      </c>
      <c r="DZ35" s="12">
        <f>'New Formula with HB25-1320'!DZ35</f>
        <v>0</v>
      </c>
      <c r="EA35" s="12">
        <f>'New Formula with HB25-1320'!EA35</f>
        <v>0</v>
      </c>
      <c r="EB35" s="12">
        <f>'New Formula with HB25-1320'!EB35</f>
        <v>0</v>
      </c>
      <c r="EC35" s="12">
        <f>'New Formula with HB25-1320'!EC35</f>
        <v>0</v>
      </c>
      <c r="ED35" s="12">
        <f>'New Formula with HB25-1320'!ED35</f>
        <v>0</v>
      </c>
      <c r="EE35" s="12">
        <f>'New Formula with HB25-1320'!EE35</f>
        <v>0</v>
      </c>
      <c r="EF35" s="12">
        <f>'New Formula with HB25-1320'!EF35</f>
        <v>0</v>
      </c>
      <c r="EG35" s="12">
        <f>'New Formula with HB25-1320'!EG35</f>
        <v>0</v>
      </c>
      <c r="EH35" s="12">
        <f>'New Formula with HB25-1320'!EH35</f>
        <v>0</v>
      </c>
      <c r="EI35" s="12">
        <f>'New Formula with HB25-1320'!EI35</f>
        <v>0</v>
      </c>
      <c r="EJ35" s="12">
        <f>'New Formula with HB25-1320'!EJ35</f>
        <v>0</v>
      </c>
      <c r="EK35" s="12">
        <f>'New Formula with HB25-1320'!EK35</f>
        <v>0</v>
      </c>
      <c r="EL35" s="12">
        <f>'New Formula with HB25-1320'!EL35</f>
        <v>0</v>
      </c>
      <c r="EM35" s="12">
        <f>'New Formula with HB25-1320'!EM35</f>
        <v>0</v>
      </c>
      <c r="EN35" s="12">
        <f>'New Formula with HB25-1320'!EN35</f>
        <v>0</v>
      </c>
      <c r="EO35" s="12">
        <f>'New Formula with HB25-1320'!EO35</f>
        <v>0</v>
      </c>
      <c r="EP35" s="12">
        <f>'New Formula with HB25-1320'!EP35</f>
        <v>0</v>
      </c>
      <c r="EQ35" s="12">
        <f>'New Formula with HB25-1320'!EQ35</f>
        <v>0</v>
      </c>
      <c r="ER35" s="12">
        <f>'New Formula with HB25-1320'!ER35</f>
        <v>0</v>
      </c>
      <c r="ES35" s="12">
        <f>'New Formula with HB25-1320'!ES35</f>
        <v>0</v>
      </c>
      <c r="ET35" s="12">
        <f>'New Formula with HB25-1320'!ET35</f>
        <v>0</v>
      </c>
      <c r="EU35" s="12">
        <f>'New Formula with HB25-1320'!EU35</f>
        <v>0</v>
      </c>
      <c r="EV35" s="12">
        <f>'New Formula with HB25-1320'!EV35</f>
        <v>0</v>
      </c>
      <c r="EW35" s="12">
        <f>'New Formula with HB25-1320'!EW35</f>
        <v>0</v>
      </c>
      <c r="EX35" s="12">
        <f>'New Formula with HB25-1320'!EX35</f>
        <v>0</v>
      </c>
      <c r="EY35" s="12">
        <f>'New Formula with HB25-1320'!EY35</f>
        <v>0</v>
      </c>
      <c r="EZ35" s="12">
        <f>'New Formula with HB25-1320'!EZ35</f>
        <v>0</v>
      </c>
      <c r="FA35" s="12">
        <f>'New Formula with HB25-1320'!FA35</f>
        <v>0</v>
      </c>
      <c r="FB35" s="12">
        <f>'New Formula with HB25-1320'!FB35</f>
        <v>0</v>
      </c>
      <c r="FC35" s="12">
        <f>'New Formula with HB25-1320'!FC35</f>
        <v>0</v>
      </c>
      <c r="FD35" s="12">
        <f>'New Formula with HB25-1320'!FD35</f>
        <v>0</v>
      </c>
      <c r="FE35" s="12">
        <f>'New Formula with HB25-1320'!FE35</f>
        <v>0</v>
      </c>
      <c r="FF35" s="12">
        <f>'New Formula with HB25-1320'!FF35</f>
        <v>0</v>
      </c>
      <c r="FG35" s="12">
        <f>'New Formula with HB25-1320'!FG35</f>
        <v>0</v>
      </c>
      <c r="FH35" s="12">
        <f>'New Formula with HB25-1320'!FH35</f>
        <v>0</v>
      </c>
      <c r="FI35" s="12">
        <f>'New Formula with HB25-1320'!FI35</f>
        <v>0</v>
      </c>
      <c r="FJ35" s="12">
        <f>'New Formula with HB25-1320'!FJ35</f>
        <v>0</v>
      </c>
      <c r="FK35" s="12">
        <f>'New Formula with HB25-1320'!FK35</f>
        <v>0</v>
      </c>
      <c r="FL35" s="12">
        <f>'New Formula with HB25-1320'!FL35</f>
        <v>0</v>
      </c>
      <c r="FM35" s="12">
        <f>'New Formula with HB25-1320'!FM35</f>
        <v>0</v>
      </c>
      <c r="FN35" s="12">
        <f>'New Formula with HB25-1320'!FN35</f>
        <v>0</v>
      </c>
      <c r="FO35" s="12">
        <f>'New Formula with HB25-1320'!FO35</f>
        <v>0</v>
      </c>
      <c r="FP35" s="12">
        <f>'New Formula with HB25-1320'!FP35</f>
        <v>0</v>
      </c>
      <c r="FQ35" s="12">
        <f>'New Formula with HB25-1320'!FQ35</f>
        <v>0</v>
      </c>
      <c r="FR35" s="12">
        <f>'New Formula with HB25-1320'!FR35</f>
        <v>0</v>
      </c>
      <c r="FS35" s="12">
        <f>'New Formula with HB25-1320'!FS35</f>
        <v>0</v>
      </c>
      <c r="FT35" s="12">
        <f>'New Formula with HB25-1320'!FT35</f>
        <v>0</v>
      </c>
      <c r="FU35" s="12">
        <f>'New Formula with HB25-1320'!FU35</f>
        <v>0</v>
      </c>
      <c r="FV35" s="12">
        <f>'New Formula with HB25-1320'!FV35</f>
        <v>0</v>
      </c>
      <c r="FW35" s="12">
        <f>'New Formula with HB25-1320'!FW35</f>
        <v>0</v>
      </c>
      <c r="FX35" s="12">
        <f>'New Formula with HB25-1320'!FX35</f>
        <v>0</v>
      </c>
      <c r="FY35" s="12">
        <v>0</v>
      </c>
      <c r="FZ35" s="12">
        <f t="shared" si="14"/>
        <v>23</v>
      </c>
      <c r="GA35" s="12"/>
      <c r="GB35" s="12"/>
      <c r="GC35" s="12"/>
      <c r="GD35" s="12"/>
      <c r="GE35" s="2"/>
      <c r="GF35" s="2"/>
      <c r="GG35" s="2"/>
      <c r="GH35" s="2"/>
      <c r="GI35" s="2"/>
      <c r="GJ35" s="2"/>
      <c r="GK35" s="2"/>
    </row>
    <row r="36" spans="1:254" x14ac:dyDescent="0.35">
      <c r="A36" s="3" t="s">
        <v>450</v>
      </c>
      <c r="B36" s="2" t="s">
        <v>777</v>
      </c>
      <c r="C36" s="12">
        <v>0</v>
      </c>
      <c r="D36" s="12">
        <v>110.40000000000009</v>
      </c>
      <c r="E36" s="12">
        <v>19.700000000000045</v>
      </c>
      <c r="F36" s="12">
        <v>25.799999999999955</v>
      </c>
      <c r="G36" s="12">
        <v>0</v>
      </c>
      <c r="H36" s="12">
        <v>0</v>
      </c>
      <c r="I36" s="12">
        <v>2.1999999999999886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41.3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19.799999999999955</v>
      </c>
      <c r="AS36" s="12">
        <v>7.3000000000000114</v>
      </c>
      <c r="AT36" s="12">
        <v>0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  <c r="AZ36" s="12">
        <v>0</v>
      </c>
      <c r="BA36" s="12">
        <v>0</v>
      </c>
      <c r="BB36" s="12">
        <v>0</v>
      </c>
      <c r="BC36" s="12">
        <v>81.599999999999966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0</v>
      </c>
      <c r="BJ36" s="12">
        <v>0</v>
      </c>
      <c r="BK36" s="12">
        <v>0</v>
      </c>
      <c r="BL36" s="12">
        <v>0</v>
      </c>
      <c r="BM36" s="12">
        <v>0</v>
      </c>
      <c r="BN36" s="12">
        <v>0</v>
      </c>
      <c r="BO36" s="12">
        <v>0</v>
      </c>
      <c r="BP36" s="12">
        <v>0</v>
      </c>
      <c r="BQ36" s="12">
        <v>75.599999999999994</v>
      </c>
      <c r="BR36" s="12">
        <v>0</v>
      </c>
      <c r="BS36" s="12">
        <v>0</v>
      </c>
      <c r="BT36" s="12">
        <v>0</v>
      </c>
      <c r="BU36" s="12">
        <v>0</v>
      </c>
      <c r="BV36" s="12">
        <v>0</v>
      </c>
      <c r="BW36" s="12">
        <v>0</v>
      </c>
      <c r="BX36" s="12">
        <v>0</v>
      </c>
      <c r="BY36" s="12">
        <v>0</v>
      </c>
      <c r="BZ36" s="12">
        <v>0</v>
      </c>
      <c r="CA36" s="12">
        <v>0</v>
      </c>
      <c r="CB36" s="12">
        <v>7.7999999999999545</v>
      </c>
      <c r="CC36" s="12">
        <v>0</v>
      </c>
      <c r="CD36" s="12">
        <v>0</v>
      </c>
      <c r="CE36" s="12">
        <v>0</v>
      </c>
      <c r="CF36" s="12">
        <v>0</v>
      </c>
      <c r="CG36" s="12">
        <v>0</v>
      </c>
      <c r="CH36" s="12">
        <v>0</v>
      </c>
      <c r="CI36" s="12">
        <v>0</v>
      </c>
      <c r="CJ36" s="12">
        <v>0</v>
      </c>
      <c r="CK36" s="12">
        <v>4.6999999999999886</v>
      </c>
      <c r="CL36" s="12">
        <v>0</v>
      </c>
      <c r="CM36" s="12">
        <v>0</v>
      </c>
      <c r="CN36" s="12">
        <v>99.000000000000114</v>
      </c>
      <c r="CO36" s="12">
        <v>0</v>
      </c>
      <c r="CP36" s="12">
        <v>0</v>
      </c>
      <c r="CQ36" s="12">
        <v>0</v>
      </c>
      <c r="CR36" s="12">
        <v>0</v>
      </c>
      <c r="CS36" s="12">
        <v>0</v>
      </c>
      <c r="CT36" s="12">
        <v>0</v>
      </c>
      <c r="CU36" s="12">
        <v>0</v>
      </c>
      <c r="CV36" s="12">
        <v>0</v>
      </c>
      <c r="CW36" s="12">
        <v>0</v>
      </c>
      <c r="CX36" s="12">
        <v>0</v>
      </c>
      <c r="CY36" s="12">
        <v>0</v>
      </c>
      <c r="CZ36" s="12">
        <v>0</v>
      </c>
      <c r="DA36" s="12">
        <v>0</v>
      </c>
      <c r="DB36" s="12">
        <v>0</v>
      </c>
      <c r="DC36" s="12">
        <v>0</v>
      </c>
      <c r="DD36" s="12">
        <v>0</v>
      </c>
      <c r="DE36" s="12">
        <v>0</v>
      </c>
      <c r="DF36" s="12">
        <v>17</v>
      </c>
      <c r="DG36" s="12">
        <v>0</v>
      </c>
      <c r="DH36" s="12">
        <v>0</v>
      </c>
      <c r="DI36" s="12">
        <v>18.200000000000003</v>
      </c>
      <c r="DJ36" s="12">
        <v>0</v>
      </c>
      <c r="DK36" s="12">
        <v>0</v>
      </c>
      <c r="DL36" s="12">
        <v>0</v>
      </c>
      <c r="DM36" s="12">
        <v>0</v>
      </c>
      <c r="DN36" s="12">
        <v>0</v>
      </c>
      <c r="DO36" s="12">
        <v>0</v>
      </c>
      <c r="DP36" s="12">
        <v>0</v>
      </c>
      <c r="DQ36" s="12">
        <v>0</v>
      </c>
      <c r="DR36" s="12">
        <v>0</v>
      </c>
      <c r="DS36" s="12">
        <v>0</v>
      </c>
      <c r="DT36" s="12">
        <v>0</v>
      </c>
      <c r="DU36" s="12">
        <v>0</v>
      </c>
      <c r="DV36" s="12">
        <v>0</v>
      </c>
      <c r="DW36" s="12">
        <v>0</v>
      </c>
      <c r="DX36" s="12">
        <v>0</v>
      </c>
      <c r="DY36" s="12">
        <v>0</v>
      </c>
      <c r="DZ36" s="12">
        <v>0</v>
      </c>
      <c r="EA36" s="12">
        <v>0</v>
      </c>
      <c r="EB36" s="12">
        <v>0</v>
      </c>
      <c r="EC36" s="12">
        <v>0</v>
      </c>
      <c r="ED36" s="12">
        <v>0</v>
      </c>
      <c r="EE36" s="12">
        <v>0</v>
      </c>
      <c r="EF36" s="12">
        <v>0</v>
      </c>
      <c r="EG36" s="12">
        <v>0</v>
      </c>
      <c r="EH36" s="12">
        <v>0</v>
      </c>
      <c r="EI36" s="12">
        <v>0</v>
      </c>
      <c r="EJ36" s="12">
        <v>0</v>
      </c>
      <c r="EK36" s="12">
        <v>0</v>
      </c>
      <c r="EL36" s="12">
        <v>0</v>
      </c>
      <c r="EM36" s="12">
        <v>0</v>
      </c>
      <c r="EN36" s="12">
        <v>0</v>
      </c>
      <c r="EO36" s="12">
        <v>0</v>
      </c>
      <c r="EP36" s="12">
        <v>0</v>
      </c>
      <c r="EQ36" s="12">
        <v>0</v>
      </c>
      <c r="ER36" s="12">
        <v>0</v>
      </c>
      <c r="ES36" s="12">
        <v>0</v>
      </c>
      <c r="ET36" s="12">
        <v>0</v>
      </c>
      <c r="EU36" s="12">
        <v>0</v>
      </c>
      <c r="EV36" s="12">
        <v>0</v>
      </c>
      <c r="EW36" s="12">
        <v>0</v>
      </c>
      <c r="EX36" s="12">
        <v>0</v>
      </c>
      <c r="EY36" s="12">
        <v>0</v>
      </c>
      <c r="EZ36" s="12">
        <v>0</v>
      </c>
      <c r="FA36" s="12">
        <v>0</v>
      </c>
      <c r="FB36" s="12">
        <v>0</v>
      </c>
      <c r="FC36" s="12">
        <v>0</v>
      </c>
      <c r="FD36" s="12">
        <v>0</v>
      </c>
      <c r="FE36" s="12">
        <v>0</v>
      </c>
      <c r="FF36" s="12">
        <v>0</v>
      </c>
      <c r="FG36" s="12">
        <v>0</v>
      </c>
      <c r="FH36" s="12">
        <v>0</v>
      </c>
      <c r="FI36" s="12">
        <v>0</v>
      </c>
      <c r="FJ36" s="12">
        <v>0</v>
      </c>
      <c r="FK36" s="12">
        <v>0</v>
      </c>
      <c r="FL36" s="12">
        <v>0</v>
      </c>
      <c r="FM36" s="12">
        <v>0</v>
      </c>
      <c r="FN36" s="12">
        <v>0</v>
      </c>
      <c r="FO36" s="12">
        <v>0</v>
      </c>
      <c r="FP36" s="12">
        <v>0</v>
      </c>
      <c r="FQ36" s="12">
        <v>0</v>
      </c>
      <c r="FR36" s="12">
        <v>0</v>
      </c>
      <c r="FS36" s="12">
        <v>0</v>
      </c>
      <c r="FT36" s="12">
        <v>0</v>
      </c>
      <c r="FU36" s="12">
        <v>0</v>
      </c>
      <c r="FV36" s="12">
        <v>0</v>
      </c>
      <c r="FW36" s="12">
        <v>0</v>
      </c>
      <c r="FX36" s="12">
        <v>0</v>
      </c>
      <c r="FY36" s="12"/>
      <c r="FZ36" s="12">
        <f t="shared" si="14"/>
        <v>530.40000000000009</v>
      </c>
      <c r="GA36" s="12"/>
      <c r="GB36" s="12"/>
      <c r="GC36" s="12"/>
      <c r="GD36" s="12"/>
      <c r="GE36" s="2"/>
      <c r="GF36" s="2"/>
      <c r="GG36" s="2"/>
      <c r="GH36" s="2"/>
      <c r="GI36" s="2"/>
      <c r="GJ36" s="2"/>
      <c r="GK36" s="2"/>
    </row>
    <row r="37" spans="1:254" x14ac:dyDescent="0.35">
      <c r="A37" s="3"/>
      <c r="B37" s="2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12"/>
      <c r="FZ37" s="12"/>
      <c r="GA37" s="12"/>
      <c r="GB37" s="12"/>
      <c r="GC37" s="12"/>
      <c r="GD37" s="12"/>
      <c r="GE37" s="2"/>
      <c r="GF37" s="2"/>
      <c r="GG37" s="2"/>
      <c r="GH37" s="2"/>
      <c r="GI37" s="2"/>
      <c r="GJ37" s="2"/>
      <c r="GK37" s="2"/>
    </row>
    <row r="38" spans="1:254" x14ac:dyDescent="0.35">
      <c r="A38" s="29"/>
      <c r="B38" s="30" t="s">
        <v>778</v>
      </c>
      <c r="C38" s="92">
        <f>GA337</f>
        <v>0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12"/>
      <c r="GA38" s="12"/>
      <c r="GB38" s="12"/>
      <c r="GC38" s="12"/>
      <c r="GD38" s="12"/>
      <c r="GE38" s="2"/>
      <c r="GF38" s="2"/>
      <c r="GG38" s="2"/>
      <c r="GH38" s="2"/>
      <c r="GI38" s="2"/>
      <c r="GJ38" s="2"/>
      <c r="GK38" s="2"/>
    </row>
    <row r="39" spans="1:254" x14ac:dyDescent="0.35">
      <c r="A39" s="3" t="s">
        <v>450</v>
      </c>
      <c r="B39" s="2" t="s">
        <v>779</v>
      </c>
      <c r="C39" s="2">
        <f>B4</f>
        <v>8691.7999999999993</v>
      </c>
      <c r="D39" s="2">
        <f t="shared" ref="D39:AI39" si="15">$C$39</f>
        <v>8691.7999999999993</v>
      </c>
      <c r="E39" s="2">
        <f t="shared" si="15"/>
        <v>8691.7999999999993</v>
      </c>
      <c r="F39" s="2">
        <f t="shared" si="15"/>
        <v>8691.7999999999993</v>
      </c>
      <c r="G39" s="2">
        <f t="shared" si="15"/>
        <v>8691.7999999999993</v>
      </c>
      <c r="H39" s="2">
        <f t="shared" si="15"/>
        <v>8691.7999999999993</v>
      </c>
      <c r="I39" s="2">
        <f t="shared" si="15"/>
        <v>8691.7999999999993</v>
      </c>
      <c r="J39" s="2">
        <f t="shared" si="15"/>
        <v>8691.7999999999993</v>
      </c>
      <c r="K39" s="2">
        <f t="shared" si="15"/>
        <v>8691.7999999999993</v>
      </c>
      <c r="L39" s="2">
        <f t="shared" si="15"/>
        <v>8691.7999999999993</v>
      </c>
      <c r="M39" s="2">
        <f t="shared" si="15"/>
        <v>8691.7999999999993</v>
      </c>
      <c r="N39" s="2">
        <f t="shared" si="15"/>
        <v>8691.7999999999993</v>
      </c>
      <c r="O39" s="2">
        <f t="shared" si="15"/>
        <v>8691.7999999999993</v>
      </c>
      <c r="P39" s="2">
        <f t="shared" si="15"/>
        <v>8691.7999999999993</v>
      </c>
      <c r="Q39" s="2">
        <f t="shared" si="15"/>
        <v>8691.7999999999993</v>
      </c>
      <c r="R39" s="2">
        <f t="shared" si="15"/>
        <v>8691.7999999999993</v>
      </c>
      <c r="S39" s="2">
        <f t="shared" si="15"/>
        <v>8691.7999999999993</v>
      </c>
      <c r="T39" s="2">
        <f t="shared" si="15"/>
        <v>8691.7999999999993</v>
      </c>
      <c r="U39" s="2">
        <f t="shared" si="15"/>
        <v>8691.7999999999993</v>
      </c>
      <c r="V39" s="2">
        <f t="shared" si="15"/>
        <v>8691.7999999999993</v>
      </c>
      <c r="W39" s="2">
        <f t="shared" si="15"/>
        <v>8691.7999999999993</v>
      </c>
      <c r="X39" s="2">
        <f t="shared" si="15"/>
        <v>8691.7999999999993</v>
      </c>
      <c r="Y39" s="2">
        <f t="shared" si="15"/>
        <v>8691.7999999999993</v>
      </c>
      <c r="Z39" s="2">
        <f t="shared" si="15"/>
        <v>8691.7999999999993</v>
      </c>
      <c r="AA39" s="2">
        <f t="shared" si="15"/>
        <v>8691.7999999999993</v>
      </c>
      <c r="AB39" s="2">
        <f t="shared" si="15"/>
        <v>8691.7999999999993</v>
      </c>
      <c r="AC39" s="2">
        <f t="shared" si="15"/>
        <v>8691.7999999999993</v>
      </c>
      <c r="AD39" s="2">
        <f t="shared" si="15"/>
        <v>8691.7999999999993</v>
      </c>
      <c r="AE39" s="2">
        <f t="shared" si="15"/>
        <v>8691.7999999999993</v>
      </c>
      <c r="AF39" s="2">
        <f t="shared" si="15"/>
        <v>8691.7999999999993</v>
      </c>
      <c r="AG39" s="2">
        <f t="shared" si="15"/>
        <v>8691.7999999999993</v>
      </c>
      <c r="AH39" s="2">
        <f t="shared" si="15"/>
        <v>8691.7999999999993</v>
      </c>
      <c r="AI39" s="2">
        <f t="shared" si="15"/>
        <v>8691.7999999999993</v>
      </c>
      <c r="AJ39" s="2">
        <f t="shared" ref="AJ39:BO39" si="16">$C$39</f>
        <v>8691.7999999999993</v>
      </c>
      <c r="AK39" s="2">
        <f t="shared" si="16"/>
        <v>8691.7999999999993</v>
      </c>
      <c r="AL39" s="2">
        <f t="shared" si="16"/>
        <v>8691.7999999999993</v>
      </c>
      <c r="AM39" s="2">
        <f t="shared" si="16"/>
        <v>8691.7999999999993</v>
      </c>
      <c r="AN39" s="2">
        <f t="shared" si="16"/>
        <v>8691.7999999999993</v>
      </c>
      <c r="AO39" s="2">
        <f t="shared" si="16"/>
        <v>8691.7999999999993</v>
      </c>
      <c r="AP39" s="2">
        <f t="shared" si="16"/>
        <v>8691.7999999999993</v>
      </c>
      <c r="AQ39" s="2">
        <f t="shared" si="16"/>
        <v>8691.7999999999993</v>
      </c>
      <c r="AR39" s="2">
        <f t="shared" si="16"/>
        <v>8691.7999999999993</v>
      </c>
      <c r="AS39" s="2">
        <f t="shared" si="16"/>
        <v>8691.7999999999993</v>
      </c>
      <c r="AT39" s="2">
        <f t="shared" si="16"/>
        <v>8691.7999999999993</v>
      </c>
      <c r="AU39" s="2">
        <f t="shared" si="16"/>
        <v>8691.7999999999993</v>
      </c>
      <c r="AV39" s="2">
        <f t="shared" si="16"/>
        <v>8691.7999999999993</v>
      </c>
      <c r="AW39" s="2">
        <f t="shared" si="16"/>
        <v>8691.7999999999993</v>
      </c>
      <c r="AX39" s="2">
        <f t="shared" si="16"/>
        <v>8691.7999999999993</v>
      </c>
      <c r="AY39" s="2">
        <f t="shared" si="16"/>
        <v>8691.7999999999993</v>
      </c>
      <c r="AZ39" s="2">
        <f t="shared" si="16"/>
        <v>8691.7999999999993</v>
      </c>
      <c r="BA39" s="2">
        <f t="shared" si="16"/>
        <v>8691.7999999999993</v>
      </c>
      <c r="BB39" s="2">
        <f t="shared" si="16"/>
        <v>8691.7999999999993</v>
      </c>
      <c r="BC39" s="2">
        <f t="shared" si="16"/>
        <v>8691.7999999999993</v>
      </c>
      <c r="BD39" s="2">
        <f t="shared" si="16"/>
        <v>8691.7999999999993</v>
      </c>
      <c r="BE39" s="2">
        <f t="shared" si="16"/>
        <v>8691.7999999999993</v>
      </c>
      <c r="BF39" s="2">
        <f t="shared" si="16"/>
        <v>8691.7999999999993</v>
      </c>
      <c r="BG39" s="2">
        <f t="shared" si="16"/>
        <v>8691.7999999999993</v>
      </c>
      <c r="BH39" s="2">
        <f t="shared" si="16"/>
        <v>8691.7999999999993</v>
      </c>
      <c r="BI39" s="2">
        <f t="shared" si="16"/>
        <v>8691.7999999999993</v>
      </c>
      <c r="BJ39" s="2">
        <f t="shared" si="16"/>
        <v>8691.7999999999993</v>
      </c>
      <c r="BK39" s="2">
        <f t="shared" si="16"/>
        <v>8691.7999999999993</v>
      </c>
      <c r="BL39" s="2">
        <f t="shared" si="16"/>
        <v>8691.7999999999993</v>
      </c>
      <c r="BM39" s="2">
        <f t="shared" si="16"/>
        <v>8691.7999999999993</v>
      </c>
      <c r="BN39" s="2">
        <f t="shared" si="16"/>
        <v>8691.7999999999993</v>
      </c>
      <c r="BO39" s="2">
        <f t="shared" si="16"/>
        <v>8691.7999999999993</v>
      </c>
      <c r="BP39" s="2">
        <f t="shared" ref="BP39:CU39" si="17">$C$39</f>
        <v>8691.7999999999993</v>
      </c>
      <c r="BQ39" s="2">
        <f t="shared" si="17"/>
        <v>8691.7999999999993</v>
      </c>
      <c r="BR39" s="2">
        <f t="shared" si="17"/>
        <v>8691.7999999999993</v>
      </c>
      <c r="BS39" s="2">
        <f t="shared" si="17"/>
        <v>8691.7999999999993</v>
      </c>
      <c r="BT39" s="2">
        <f t="shared" si="17"/>
        <v>8691.7999999999993</v>
      </c>
      <c r="BU39" s="2">
        <f t="shared" si="17"/>
        <v>8691.7999999999993</v>
      </c>
      <c r="BV39" s="2">
        <f t="shared" si="17"/>
        <v>8691.7999999999993</v>
      </c>
      <c r="BW39" s="2">
        <f t="shared" si="17"/>
        <v>8691.7999999999993</v>
      </c>
      <c r="BX39" s="2">
        <f t="shared" si="17"/>
        <v>8691.7999999999993</v>
      </c>
      <c r="BY39" s="2">
        <f t="shared" si="17"/>
        <v>8691.7999999999993</v>
      </c>
      <c r="BZ39" s="2">
        <f t="shared" si="17"/>
        <v>8691.7999999999993</v>
      </c>
      <c r="CA39" s="2">
        <f t="shared" si="17"/>
        <v>8691.7999999999993</v>
      </c>
      <c r="CB39" s="2">
        <f t="shared" si="17"/>
        <v>8691.7999999999993</v>
      </c>
      <c r="CC39" s="2">
        <f t="shared" si="17"/>
        <v>8691.7999999999993</v>
      </c>
      <c r="CD39" s="2">
        <f t="shared" si="17"/>
        <v>8691.7999999999993</v>
      </c>
      <c r="CE39" s="2">
        <f t="shared" si="17"/>
        <v>8691.7999999999993</v>
      </c>
      <c r="CF39" s="2">
        <f t="shared" si="17"/>
        <v>8691.7999999999993</v>
      </c>
      <c r="CG39" s="2">
        <f t="shared" si="17"/>
        <v>8691.7999999999993</v>
      </c>
      <c r="CH39" s="2">
        <f t="shared" si="17"/>
        <v>8691.7999999999993</v>
      </c>
      <c r="CI39" s="2">
        <f t="shared" si="17"/>
        <v>8691.7999999999993</v>
      </c>
      <c r="CJ39" s="2">
        <f t="shared" si="17"/>
        <v>8691.7999999999993</v>
      </c>
      <c r="CK39" s="2">
        <f t="shared" si="17"/>
        <v>8691.7999999999993</v>
      </c>
      <c r="CL39" s="2">
        <f t="shared" si="17"/>
        <v>8691.7999999999993</v>
      </c>
      <c r="CM39" s="2">
        <f t="shared" si="17"/>
        <v>8691.7999999999993</v>
      </c>
      <c r="CN39" s="2">
        <f t="shared" si="17"/>
        <v>8691.7999999999993</v>
      </c>
      <c r="CO39" s="2">
        <f t="shared" si="17"/>
        <v>8691.7999999999993</v>
      </c>
      <c r="CP39" s="2">
        <f t="shared" si="17"/>
        <v>8691.7999999999993</v>
      </c>
      <c r="CQ39" s="2">
        <f t="shared" si="17"/>
        <v>8691.7999999999993</v>
      </c>
      <c r="CR39" s="2">
        <f t="shared" si="17"/>
        <v>8691.7999999999993</v>
      </c>
      <c r="CS39" s="2">
        <f t="shared" si="17"/>
        <v>8691.7999999999993</v>
      </c>
      <c r="CT39" s="2">
        <f t="shared" si="17"/>
        <v>8691.7999999999993</v>
      </c>
      <c r="CU39" s="2">
        <f t="shared" si="17"/>
        <v>8691.7999999999993</v>
      </c>
      <c r="CV39" s="2">
        <f t="shared" ref="CV39:EA39" si="18">$C$39</f>
        <v>8691.7999999999993</v>
      </c>
      <c r="CW39" s="2">
        <f t="shared" si="18"/>
        <v>8691.7999999999993</v>
      </c>
      <c r="CX39" s="2">
        <f t="shared" si="18"/>
        <v>8691.7999999999993</v>
      </c>
      <c r="CY39" s="2">
        <f t="shared" si="18"/>
        <v>8691.7999999999993</v>
      </c>
      <c r="CZ39" s="2">
        <f t="shared" si="18"/>
        <v>8691.7999999999993</v>
      </c>
      <c r="DA39" s="2">
        <f t="shared" si="18"/>
        <v>8691.7999999999993</v>
      </c>
      <c r="DB39" s="2">
        <f t="shared" si="18"/>
        <v>8691.7999999999993</v>
      </c>
      <c r="DC39" s="2">
        <f t="shared" si="18"/>
        <v>8691.7999999999993</v>
      </c>
      <c r="DD39" s="2">
        <f t="shared" si="18"/>
        <v>8691.7999999999993</v>
      </c>
      <c r="DE39" s="2">
        <f t="shared" si="18"/>
        <v>8691.7999999999993</v>
      </c>
      <c r="DF39" s="2">
        <f t="shared" si="18"/>
        <v>8691.7999999999993</v>
      </c>
      <c r="DG39" s="2">
        <f t="shared" si="18"/>
        <v>8691.7999999999993</v>
      </c>
      <c r="DH39" s="2">
        <f t="shared" si="18"/>
        <v>8691.7999999999993</v>
      </c>
      <c r="DI39" s="2">
        <f t="shared" si="18"/>
        <v>8691.7999999999993</v>
      </c>
      <c r="DJ39" s="2">
        <f t="shared" si="18"/>
        <v>8691.7999999999993</v>
      </c>
      <c r="DK39" s="2">
        <f t="shared" si="18"/>
        <v>8691.7999999999993</v>
      </c>
      <c r="DL39" s="2">
        <f t="shared" si="18"/>
        <v>8691.7999999999993</v>
      </c>
      <c r="DM39" s="2">
        <f t="shared" si="18"/>
        <v>8691.7999999999993</v>
      </c>
      <c r="DN39" s="2">
        <f t="shared" si="18"/>
        <v>8691.7999999999993</v>
      </c>
      <c r="DO39" s="2">
        <f t="shared" si="18"/>
        <v>8691.7999999999993</v>
      </c>
      <c r="DP39" s="2">
        <f t="shared" si="18"/>
        <v>8691.7999999999993</v>
      </c>
      <c r="DQ39" s="2">
        <f t="shared" si="18"/>
        <v>8691.7999999999993</v>
      </c>
      <c r="DR39" s="2">
        <f t="shared" si="18"/>
        <v>8691.7999999999993</v>
      </c>
      <c r="DS39" s="2">
        <f t="shared" si="18"/>
        <v>8691.7999999999993</v>
      </c>
      <c r="DT39" s="2">
        <f t="shared" si="18"/>
        <v>8691.7999999999993</v>
      </c>
      <c r="DU39" s="2">
        <f t="shared" si="18"/>
        <v>8691.7999999999993</v>
      </c>
      <c r="DV39" s="2">
        <f t="shared" si="18"/>
        <v>8691.7999999999993</v>
      </c>
      <c r="DW39" s="2">
        <f t="shared" si="18"/>
        <v>8691.7999999999993</v>
      </c>
      <c r="DX39" s="2">
        <f t="shared" si="18"/>
        <v>8691.7999999999993</v>
      </c>
      <c r="DY39" s="2">
        <f t="shared" si="18"/>
        <v>8691.7999999999993</v>
      </c>
      <c r="DZ39" s="2">
        <f t="shared" si="18"/>
        <v>8691.7999999999993</v>
      </c>
      <c r="EA39" s="2">
        <f t="shared" si="18"/>
        <v>8691.7999999999993</v>
      </c>
      <c r="EB39" s="2">
        <f t="shared" ref="EB39:FG39" si="19">$C$39</f>
        <v>8691.7999999999993</v>
      </c>
      <c r="EC39" s="2">
        <f t="shared" si="19"/>
        <v>8691.7999999999993</v>
      </c>
      <c r="ED39" s="2">
        <f t="shared" si="19"/>
        <v>8691.7999999999993</v>
      </c>
      <c r="EE39" s="2">
        <f t="shared" si="19"/>
        <v>8691.7999999999993</v>
      </c>
      <c r="EF39" s="2">
        <f t="shared" si="19"/>
        <v>8691.7999999999993</v>
      </c>
      <c r="EG39" s="2">
        <f t="shared" si="19"/>
        <v>8691.7999999999993</v>
      </c>
      <c r="EH39" s="2">
        <f t="shared" si="19"/>
        <v>8691.7999999999993</v>
      </c>
      <c r="EI39" s="2">
        <f t="shared" si="19"/>
        <v>8691.7999999999993</v>
      </c>
      <c r="EJ39" s="2">
        <f t="shared" si="19"/>
        <v>8691.7999999999993</v>
      </c>
      <c r="EK39" s="2">
        <f t="shared" si="19"/>
        <v>8691.7999999999993</v>
      </c>
      <c r="EL39" s="2">
        <f t="shared" si="19"/>
        <v>8691.7999999999993</v>
      </c>
      <c r="EM39" s="2">
        <f t="shared" si="19"/>
        <v>8691.7999999999993</v>
      </c>
      <c r="EN39" s="2">
        <f t="shared" si="19"/>
        <v>8691.7999999999993</v>
      </c>
      <c r="EO39" s="2">
        <f t="shared" si="19"/>
        <v>8691.7999999999993</v>
      </c>
      <c r="EP39" s="2">
        <f t="shared" si="19"/>
        <v>8691.7999999999993</v>
      </c>
      <c r="EQ39" s="2">
        <f t="shared" si="19"/>
        <v>8691.7999999999993</v>
      </c>
      <c r="ER39" s="2">
        <f t="shared" si="19"/>
        <v>8691.7999999999993</v>
      </c>
      <c r="ES39" s="2">
        <f t="shared" si="19"/>
        <v>8691.7999999999993</v>
      </c>
      <c r="ET39" s="2">
        <f t="shared" si="19"/>
        <v>8691.7999999999993</v>
      </c>
      <c r="EU39" s="2">
        <f t="shared" si="19"/>
        <v>8691.7999999999993</v>
      </c>
      <c r="EV39" s="2">
        <f t="shared" si="19"/>
        <v>8691.7999999999993</v>
      </c>
      <c r="EW39" s="2">
        <f t="shared" si="19"/>
        <v>8691.7999999999993</v>
      </c>
      <c r="EX39" s="2">
        <f t="shared" si="19"/>
        <v>8691.7999999999993</v>
      </c>
      <c r="EY39" s="2">
        <f t="shared" si="19"/>
        <v>8691.7999999999993</v>
      </c>
      <c r="EZ39" s="2">
        <f t="shared" si="19"/>
        <v>8691.7999999999993</v>
      </c>
      <c r="FA39" s="2">
        <f t="shared" si="19"/>
        <v>8691.7999999999993</v>
      </c>
      <c r="FB39" s="2">
        <f t="shared" si="19"/>
        <v>8691.7999999999993</v>
      </c>
      <c r="FC39" s="2">
        <f t="shared" si="19"/>
        <v>8691.7999999999993</v>
      </c>
      <c r="FD39" s="2">
        <f t="shared" si="19"/>
        <v>8691.7999999999993</v>
      </c>
      <c r="FE39" s="2">
        <f t="shared" si="19"/>
        <v>8691.7999999999993</v>
      </c>
      <c r="FF39" s="2">
        <f t="shared" si="19"/>
        <v>8691.7999999999993</v>
      </c>
      <c r="FG39" s="2">
        <f t="shared" si="19"/>
        <v>8691.7999999999993</v>
      </c>
      <c r="FH39" s="2">
        <f t="shared" ref="FH39:FX39" si="20">$C$39</f>
        <v>8691.7999999999993</v>
      </c>
      <c r="FI39" s="2">
        <f t="shared" si="20"/>
        <v>8691.7999999999993</v>
      </c>
      <c r="FJ39" s="2">
        <f t="shared" si="20"/>
        <v>8691.7999999999993</v>
      </c>
      <c r="FK39" s="2">
        <f t="shared" si="20"/>
        <v>8691.7999999999993</v>
      </c>
      <c r="FL39" s="2">
        <f t="shared" si="20"/>
        <v>8691.7999999999993</v>
      </c>
      <c r="FM39" s="2">
        <f t="shared" si="20"/>
        <v>8691.7999999999993</v>
      </c>
      <c r="FN39" s="2">
        <f t="shared" si="20"/>
        <v>8691.7999999999993</v>
      </c>
      <c r="FO39" s="2">
        <f t="shared" si="20"/>
        <v>8691.7999999999993</v>
      </c>
      <c r="FP39" s="2">
        <f t="shared" si="20"/>
        <v>8691.7999999999993</v>
      </c>
      <c r="FQ39" s="2">
        <f t="shared" si="20"/>
        <v>8691.7999999999993</v>
      </c>
      <c r="FR39" s="2">
        <f t="shared" si="20"/>
        <v>8691.7999999999993</v>
      </c>
      <c r="FS39" s="2">
        <f t="shared" si="20"/>
        <v>8691.7999999999993</v>
      </c>
      <c r="FT39" s="2">
        <f t="shared" si="20"/>
        <v>8691.7999999999993</v>
      </c>
      <c r="FU39" s="2">
        <f t="shared" si="20"/>
        <v>8691.7999999999993</v>
      </c>
      <c r="FV39" s="2">
        <f t="shared" si="20"/>
        <v>8691.7999999999993</v>
      </c>
      <c r="FW39" s="2">
        <f t="shared" si="20"/>
        <v>8691.7999999999993</v>
      </c>
      <c r="FX39" s="2">
        <f t="shared" si="20"/>
        <v>8691.7999999999993</v>
      </c>
      <c r="FY39" s="2"/>
      <c r="FZ39" s="12"/>
      <c r="GA39" s="12"/>
      <c r="GB39" s="12"/>
      <c r="GC39" s="12"/>
      <c r="GD39" s="12"/>
      <c r="GE39" s="2"/>
      <c r="GF39" s="2"/>
      <c r="GG39" s="2"/>
      <c r="GH39" s="2"/>
      <c r="GI39" s="2"/>
      <c r="GJ39" s="2"/>
      <c r="GK39" s="2"/>
    </row>
    <row r="40" spans="1:254" x14ac:dyDescent="0.35">
      <c r="A40" s="3" t="s">
        <v>780</v>
      </c>
      <c r="B40" s="2" t="s">
        <v>781</v>
      </c>
      <c r="C40" s="198">
        <v>11028.65</v>
      </c>
      <c r="D40" s="2">
        <f t="shared" ref="D40:AI40" si="21">$C$40</f>
        <v>11028.65</v>
      </c>
      <c r="E40" s="2">
        <f t="shared" si="21"/>
        <v>11028.65</v>
      </c>
      <c r="F40" s="2">
        <f t="shared" si="21"/>
        <v>11028.65</v>
      </c>
      <c r="G40" s="2">
        <f t="shared" si="21"/>
        <v>11028.65</v>
      </c>
      <c r="H40" s="2">
        <f t="shared" si="21"/>
        <v>11028.65</v>
      </c>
      <c r="I40" s="2">
        <f t="shared" si="21"/>
        <v>11028.65</v>
      </c>
      <c r="J40" s="2">
        <f t="shared" si="21"/>
        <v>11028.65</v>
      </c>
      <c r="K40" s="2">
        <f t="shared" si="21"/>
        <v>11028.65</v>
      </c>
      <c r="L40" s="2">
        <f t="shared" si="21"/>
        <v>11028.65</v>
      </c>
      <c r="M40" s="2">
        <f t="shared" si="21"/>
        <v>11028.65</v>
      </c>
      <c r="N40" s="2">
        <f t="shared" si="21"/>
        <v>11028.65</v>
      </c>
      <c r="O40" s="2">
        <f t="shared" si="21"/>
        <v>11028.65</v>
      </c>
      <c r="P40" s="2">
        <f t="shared" si="21"/>
        <v>11028.65</v>
      </c>
      <c r="Q40" s="2">
        <f t="shared" si="21"/>
        <v>11028.65</v>
      </c>
      <c r="R40" s="2">
        <f t="shared" si="21"/>
        <v>11028.65</v>
      </c>
      <c r="S40" s="2">
        <f t="shared" si="21"/>
        <v>11028.65</v>
      </c>
      <c r="T40" s="2">
        <f t="shared" si="21"/>
        <v>11028.65</v>
      </c>
      <c r="U40" s="2">
        <f t="shared" si="21"/>
        <v>11028.65</v>
      </c>
      <c r="V40" s="2">
        <f t="shared" si="21"/>
        <v>11028.65</v>
      </c>
      <c r="W40" s="2">
        <f t="shared" si="21"/>
        <v>11028.65</v>
      </c>
      <c r="X40" s="2">
        <f t="shared" si="21"/>
        <v>11028.65</v>
      </c>
      <c r="Y40" s="2">
        <f t="shared" si="21"/>
        <v>11028.65</v>
      </c>
      <c r="Z40" s="2">
        <f t="shared" si="21"/>
        <v>11028.65</v>
      </c>
      <c r="AA40" s="2">
        <f t="shared" si="21"/>
        <v>11028.65</v>
      </c>
      <c r="AB40" s="2">
        <f t="shared" si="21"/>
        <v>11028.65</v>
      </c>
      <c r="AC40" s="2">
        <f t="shared" si="21"/>
        <v>11028.65</v>
      </c>
      <c r="AD40" s="2">
        <f t="shared" si="21"/>
        <v>11028.65</v>
      </c>
      <c r="AE40" s="2">
        <f t="shared" si="21"/>
        <v>11028.65</v>
      </c>
      <c r="AF40" s="2">
        <f t="shared" si="21"/>
        <v>11028.65</v>
      </c>
      <c r="AG40" s="2">
        <f t="shared" si="21"/>
        <v>11028.65</v>
      </c>
      <c r="AH40" s="2">
        <f t="shared" si="21"/>
        <v>11028.65</v>
      </c>
      <c r="AI40" s="2">
        <f t="shared" si="21"/>
        <v>11028.65</v>
      </c>
      <c r="AJ40" s="2">
        <f t="shared" ref="AJ40:BO40" si="22">$C$40</f>
        <v>11028.65</v>
      </c>
      <c r="AK40" s="2">
        <f t="shared" si="22"/>
        <v>11028.65</v>
      </c>
      <c r="AL40" s="2">
        <f t="shared" si="22"/>
        <v>11028.65</v>
      </c>
      <c r="AM40" s="2">
        <f t="shared" si="22"/>
        <v>11028.65</v>
      </c>
      <c r="AN40" s="2">
        <f t="shared" si="22"/>
        <v>11028.65</v>
      </c>
      <c r="AO40" s="2">
        <f t="shared" si="22"/>
        <v>11028.65</v>
      </c>
      <c r="AP40" s="2">
        <f t="shared" si="22"/>
        <v>11028.65</v>
      </c>
      <c r="AQ40" s="2">
        <f t="shared" si="22"/>
        <v>11028.65</v>
      </c>
      <c r="AR40" s="2">
        <f t="shared" si="22"/>
        <v>11028.65</v>
      </c>
      <c r="AS40" s="2">
        <f t="shared" si="22"/>
        <v>11028.65</v>
      </c>
      <c r="AT40" s="2">
        <f t="shared" si="22"/>
        <v>11028.65</v>
      </c>
      <c r="AU40" s="2">
        <f t="shared" si="22"/>
        <v>11028.65</v>
      </c>
      <c r="AV40" s="2">
        <f t="shared" si="22"/>
        <v>11028.65</v>
      </c>
      <c r="AW40" s="2">
        <f t="shared" si="22"/>
        <v>11028.65</v>
      </c>
      <c r="AX40" s="2">
        <f t="shared" si="22"/>
        <v>11028.65</v>
      </c>
      <c r="AY40" s="2">
        <f t="shared" si="22"/>
        <v>11028.65</v>
      </c>
      <c r="AZ40" s="2">
        <f t="shared" si="22"/>
        <v>11028.65</v>
      </c>
      <c r="BA40" s="2">
        <f t="shared" si="22"/>
        <v>11028.65</v>
      </c>
      <c r="BB40" s="2">
        <f t="shared" si="22"/>
        <v>11028.65</v>
      </c>
      <c r="BC40" s="2">
        <f t="shared" si="22"/>
        <v>11028.65</v>
      </c>
      <c r="BD40" s="2">
        <f t="shared" si="22"/>
        <v>11028.65</v>
      </c>
      <c r="BE40" s="2">
        <f t="shared" si="22"/>
        <v>11028.65</v>
      </c>
      <c r="BF40" s="2">
        <f t="shared" si="22"/>
        <v>11028.65</v>
      </c>
      <c r="BG40" s="2">
        <f t="shared" si="22"/>
        <v>11028.65</v>
      </c>
      <c r="BH40" s="2">
        <f t="shared" si="22"/>
        <v>11028.65</v>
      </c>
      <c r="BI40" s="2">
        <f t="shared" si="22"/>
        <v>11028.65</v>
      </c>
      <c r="BJ40" s="2">
        <f t="shared" si="22"/>
        <v>11028.65</v>
      </c>
      <c r="BK40" s="2">
        <f t="shared" si="22"/>
        <v>11028.65</v>
      </c>
      <c r="BL40" s="2">
        <f t="shared" si="22"/>
        <v>11028.65</v>
      </c>
      <c r="BM40" s="2">
        <f t="shared" si="22"/>
        <v>11028.65</v>
      </c>
      <c r="BN40" s="2">
        <f t="shared" si="22"/>
        <v>11028.65</v>
      </c>
      <c r="BO40" s="2">
        <f t="shared" si="22"/>
        <v>11028.65</v>
      </c>
      <c r="BP40" s="2">
        <f t="shared" ref="BP40:CU40" si="23">$C$40</f>
        <v>11028.65</v>
      </c>
      <c r="BQ40" s="2">
        <f t="shared" si="23"/>
        <v>11028.65</v>
      </c>
      <c r="BR40" s="2">
        <f t="shared" si="23"/>
        <v>11028.65</v>
      </c>
      <c r="BS40" s="2">
        <f t="shared" si="23"/>
        <v>11028.65</v>
      </c>
      <c r="BT40" s="2">
        <f t="shared" si="23"/>
        <v>11028.65</v>
      </c>
      <c r="BU40" s="2">
        <f t="shared" si="23"/>
        <v>11028.65</v>
      </c>
      <c r="BV40" s="2">
        <f t="shared" si="23"/>
        <v>11028.65</v>
      </c>
      <c r="BW40" s="2">
        <f t="shared" si="23"/>
        <v>11028.65</v>
      </c>
      <c r="BX40" s="2">
        <f t="shared" si="23"/>
        <v>11028.65</v>
      </c>
      <c r="BY40" s="2">
        <f t="shared" si="23"/>
        <v>11028.65</v>
      </c>
      <c r="BZ40" s="2">
        <f t="shared" si="23"/>
        <v>11028.65</v>
      </c>
      <c r="CA40" s="2">
        <f t="shared" si="23"/>
        <v>11028.65</v>
      </c>
      <c r="CB40" s="2">
        <f t="shared" si="23"/>
        <v>11028.65</v>
      </c>
      <c r="CC40" s="2">
        <f t="shared" si="23"/>
        <v>11028.65</v>
      </c>
      <c r="CD40" s="2">
        <f t="shared" si="23"/>
        <v>11028.65</v>
      </c>
      <c r="CE40" s="2">
        <f t="shared" si="23"/>
        <v>11028.65</v>
      </c>
      <c r="CF40" s="2">
        <f t="shared" si="23"/>
        <v>11028.65</v>
      </c>
      <c r="CG40" s="2">
        <f t="shared" si="23"/>
        <v>11028.65</v>
      </c>
      <c r="CH40" s="2">
        <f t="shared" si="23"/>
        <v>11028.65</v>
      </c>
      <c r="CI40" s="2">
        <f t="shared" si="23"/>
        <v>11028.65</v>
      </c>
      <c r="CJ40" s="2">
        <f t="shared" si="23"/>
        <v>11028.65</v>
      </c>
      <c r="CK40" s="2">
        <f t="shared" si="23"/>
        <v>11028.65</v>
      </c>
      <c r="CL40" s="2">
        <f t="shared" si="23"/>
        <v>11028.65</v>
      </c>
      <c r="CM40" s="2">
        <f t="shared" si="23"/>
        <v>11028.65</v>
      </c>
      <c r="CN40" s="2">
        <f t="shared" si="23"/>
        <v>11028.65</v>
      </c>
      <c r="CO40" s="2">
        <f t="shared" si="23"/>
        <v>11028.65</v>
      </c>
      <c r="CP40" s="2">
        <f t="shared" si="23"/>
        <v>11028.65</v>
      </c>
      <c r="CQ40" s="2">
        <f t="shared" si="23"/>
        <v>11028.65</v>
      </c>
      <c r="CR40" s="2">
        <f t="shared" si="23"/>
        <v>11028.65</v>
      </c>
      <c r="CS40" s="2">
        <f t="shared" si="23"/>
        <v>11028.65</v>
      </c>
      <c r="CT40" s="2">
        <f t="shared" si="23"/>
        <v>11028.65</v>
      </c>
      <c r="CU40" s="2">
        <f t="shared" si="23"/>
        <v>11028.65</v>
      </c>
      <c r="CV40" s="2">
        <f t="shared" ref="CV40:EA40" si="24">$C$40</f>
        <v>11028.65</v>
      </c>
      <c r="CW40" s="2">
        <f t="shared" si="24"/>
        <v>11028.65</v>
      </c>
      <c r="CX40" s="2">
        <f t="shared" si="24"/>
        <v>11028.65</v>
      </c>
      <c r="CY40" s="2">
        <f t="shared" si="24"/>
        <v>11028.65</v>
      </c>
      <c r="CZ40" s="2">
        <f t="shared" si="24"/>
        <v>11028.65</v>
      </c>
      <c r="DA40" s="2">
        <f t="shared" si="24"/>
        <v>11028.65</v>
      </c>
      <c r="DB40" s="2">
        <f t="shared" si="24"/>
        <v>11028.65</v>
      </c>
      <c r="DC40" s="2">
        <f t="shared" si="24"/>
        <v>11028.65</v>
      </c>
      <c r="DD40" s="2">
        <f t="shared" si="24"/>
        <v>11028.65</v>
      </c>
      <c r="DE40" s="2">
        <f t="shared" si="24"/>
        <v>11028.65</v>
      </c>
      <c r="DF40" s="2">
        <f t="shared" si="24"/>
        <v>11028.65</v>
      </c>
      <c r="DG40" s="2">
        <f t="shared" si="24"/>
        <v>11028.65</v>
      </c>
      <c r="DH40" s="2">
        <f t="shared" si="24"/>
        <v>11028.65</v>
      </c>
      <c r="DI40" s="2">
        <f t="shared" si="24"/>
        <v>11028.65</v>
      </c>
      <c r="DJ40" s="2">
        <f t="shared" si="24"/>
        <v>11028.65</v>
      </c>
      <c r="DK40" s="2">
        <f t="shared" si="24"/>
        <v>11028.65</v>
      </c>
      <c r="DL40" s="2">
        <f t="shared" si="24"/>
        <v>11028.65</v>
      </c>
      <c r="DM40" s="2">
        <f t="shared" si="24"/>
        <v>11028.65</v>
      </c>
      <c r="DN40" s="2">
        <f t="shared" si="24"/>
        <v>11028.65</v>
      </c>
      <c r="DO40" s="2">
        <f t="shared" si="24"/>
        <v>11028.65</v>
      </c>
      <c r="DP40" s="2">
        <f t="shared" si="24"/>
        <v>11028.65</v>
      </c>
      <c r="DQ40" s="2">
        <f t="shared" si="24"/>
        <v>11028.65</v>
      </c>
      <c r="DR40" s="2">
        <f t="shared" si="24"/>
        <v>11028.65</v>
      </c>
      <c r="DS40" s="2">
        <f t="shared" si="24"/>
        <v>11028.65</v>
      </c>
      <c r="DT40" s="2">
        <f t="shared" si="24"/>
        <v>11028.65</v>
      </c>
      <c r="DU40" s="2">
        <f t="shared" si="24"/>
        <v>11028.65</v>
      </c>
      <c r="DV40" s="2">
        <f t="shared" si="24"/>
        <v>11028.65</v>
      </c>
      <c r="DW40" s="2">
        <f t="shared" si="24"/>
        <v>11028.65</v>
      </c>
      <c r="DX40" s="2">
        <f t="shared" si="24"/>
        <v>11028.65</v>
      </c>
      <c r="DY40" s="2">
        <f t="shared" si="24"/>
        <v>11028.65</v>
      </c>
      <c r="DZ40" s="2">
        <f t="shared" si="24"/>
        <v>11028.65</v>
      </c>
      <c r="EA40" s="2">
        <f t="shared" si="24"/>
        <v>11028.65</v>
      </c>
      <c r="EB40" s="2">
        <f t="shared" ref="EB40:FG40" si="25">$C$40</f>
        <v>11028.65</v>
      </c>
      <c r="EC40" s="2">
        <f t="shared" si="25"/>
        <v>11028.65</v>
      </c>
      <c r="ED40" s="2">
        <f t="shared" si="25"/>
        <v>11028.65</v>
      </c>
      <c r="EE40" s="2">
        <f t="shared" si="25"/>
        <v>11028.65</v>
      </c>
      <c r="EF40" s="2">
        <f t="shared" si="25"/>
        <v>11028.65</v>
      </c>
      <c r="EG40" s="2">
        <f t="shared" si="25"/>
        <v>11028.65</v>
      </c>
      <c r="EH40" s="2">
        <f t="shared" si="25"/>
        <v>11028.65</v>
      </c>
      <c r="EI40" s="2">
        <f t="shared" si="25"/>
        <v>11028.65</v>
      </c>
      <c r="EJ40" s="2">
        <f t="shared" si="25"/>
        <v>11028.65</v>
      </c>
      <c r="EK40" s="2">
        <f t="shared" si="25"/>
        <v>11028.65</v>
      </c>
      <c r="EL40" s="2">
        <f t="shared" si="25"/>
        <v>11028.65</v>
      </c>
      <c r="EM40" s="2">
        <f t="shared" si="25"/>
        <v>11028.65</v>
      </c>
      <c r="EN40" s="2">
        <f t="shared" si="25"/>
        <v>11028.65</v>
      </c>
      <c r="EO40" s="2">
        <f t="shared" si="25"/>
        <v>11028.65</v>
      </c>
      <c r="EP40" s="2">
        <f t="shared" si="25"/>
        <v>11028.65</v>
      </c>
      <c r="EQ40" s="2">
        <f t="shared" si="25"/>
        <v>11028.65</v>
      </c>
      <c r="ER40" s="2">
        <f t="shared" si="25"/>
        <v>11028.65</v>
      </c>
      <c r="ES40" s="2">
        <f t="shared" si="25"/>
        <v>11028.65</v>
      </c>
      <c r="ET40" s="2">
        <f t="shared" si="25"/>
        <v>11028.65</v>
      </c>
      <c r="EU40" s="2">
        <f t="shared" si="25"/>
        <v>11028.65</v>
      </c>
      <c r="EV40" s="2">
        <f t="shared" si="25"/>
        <v>11028.65</v>
      </c>
      <c r="EW40" s="2">
        <f t="shared" si="25"/>
        <v>11028.65</v>
      </c>
      <c r="EX40" s="2">
        <f t="shared" si="25"/>
        <v>11028.65</v>
      </c>
      <c r="EY40" s="2">
        <f t="shared" si="25"/>
        <v>11028.65</v>
      </c>
      <c r="EZ40" s="2">
        <f t="shared" si="25"/>
        <v>11028.65</v>
      </c>
      <c r="FA40" s="2">
        <f t="shared" si="25"/>
        <v>11028.65</v>
      </c>
      <c r="FB40" s="2">
        <f t="shared" si="25"/>
        <v>11028.65</v>
      </c>
      <c r="FC40" s="2">
        <f t="shared" si="25"/>
        <v>11028.65</v>
      </c>
      <c r="FD40" s="2">
        <f t="shared" si="25"/>
        <v>11028.65</v>
      </c>
      <c r="FE40" s="2">
        <f t="shared" si="25"/>
        <v>11028.65</v>
      </c>
      <c r="FF40" s="2">
        <f t="shared" si="25"/>
        <v>11028.65</v>
      </c>
      <c r="FG40" s="2">
        <f t="shared" si="25"/>
        <v>11028.65</v>
      </c>
      <c r="FH40" s="2">
        <f t="shared" ref="FH40:FX40" si="26">$C$40</f>
        <v>11028.65</v>
      </c>
      <c r="FI40" s="2">
        <f t="shared" si="26"/>
        <v>11028.65</v>
      </c>
      <c r="FJ40" s="2">
        <f t="shared" si="26"/>
        <v>11028.65</v>
      </c>
      <c r="FK40" s="2">
        <f t="shared" si="26"/>
        <v>11028.65</v>
      </c>
      <c r="FL40" s="2">
        <f t="shared" si="26"/>
        <v>11028.65</v>
      </c>
      <c r="FM40" s="2">
        <f t="shared" si="26"/>
        <v>11028.65</v>
      </c>
      <c r="FN40" s="2">
        <f t="shared" si="26"/>
        <v>11028.65</v>
      </c>
      <c r="FO40" s="2">
        <f t="shared" si="26"/>
        <v>11028.65</v>
      </c>
      <c r="FP40" s="2">
        <f t="shared" si="26"/>
        <v>11028.65</v>
      </c>
      <c r="FQ40" s="2">
        <f t="shared" si="26"/>
        <v>11028.65</v>
      </c>
      <c r="FR40" s="2">
        <f t="shared" si="26"/>
        <v>11028.65</v>
      </c>
      <c r="FS40" s="2">
        <f t="shared" si="26"/>
        <v>11028.65</v>
      </c>
      <c r="FT40" s="2">
        <f t="shared" si="26"/>
        <v>11028.65</v>
      </c>
      <c r="FU40" s="2">
        <f t="shared" si="26"/>
        <v>11028.65</v>
      </c>
      <c r="FV40" s="2">
        <f t="shared" si="26"/>
        <v>11028.65</v>
      </c>
      <c r="FW40" s="2">
        <f t="shared" si="26"/>
        <v>11028.65</v>
      </c>
      <c r="FX40" s="2">
        <f t="shared" si="26"/>
        <v>11028.65</v>
      </c>
      <c r="FY40" s="2"/>
      <c r="FZ40" s="31">
        <f>AVERAGE(C40:FX40)</f>
        <v>11028.649999999965</v>
      </c>
      <c r="GA40" s="12"/>
      <c r="GB40" s="12"/>
      <c r="GC40" s="12"/>
      <c r="GD40" s="12"/>
      <c r="GE40" s="2"/>
      <c r="GF40" s="2"/>
      <c r="GG40" s="2"/>
      <c r="GH40" s="2"/>
      <c r="GI40" s="2"/>
      <c r="GJ40" s="2"/>
      <c r="GK40" s="2"/>
    </row>
    <row r="41" spans="1:254" x14ac:dyDescent="0.35">
      <c r="A41" s="3" t="s">
        <v>782</v>
      </c>
      <c r="B41" s="2" t="s">
        <v>783</v>
      </c>
      <c r="C41" s="92">
        <f>B5</f>
        <v>10480</v>
      </c>
      <c r="D41" s="2">
        <f t="shared" ref="D41:AI41" si="27">$C$41</f>
        <v>10480</v>
      </c>
      <c r="E41" s="2">
        <f t="shared" si="27"/>
        <v>10480</v>
      </c>
      <c r="F41" s="2">
        <f t="shared" si="27"/>
        <v>10480</v>
      </c>
      <c r="G41" s="2">
        <f t="shared" si="27"/>
        <v>10480</v>
      </c>
      <c r="H41" s="2">
        <f t="shared" si="27"/>
        <v>10480</v>
      </c>
      <c r="I41" s="2">
        <f t="shared" si="27"/>
        <v>10480</v>
      </c>
      <c r="J41" s="2">
        <f t="shared" si="27"/>
        <v>10480</v>
      </c>
      <c r="K41" s="2">
        <f t="shared" si="27"/>
        <v>10480</v>
      </c>
      <c r="L41" s="2">
        <f t="shared" si="27"/>
        <v>10480</v>
      </c>
      <c r="M41" s="2">
        <f t="shared" si="27"/>
        <v>10480</v>
      </c>
      <c r="N41" s="2">
        <f t="shared" si="27"/>
        <v>10480</v>
      </c>
      <c r="O41" s="2">
        <f t="shared" si="27"/>
        <v>10480</v>
      </c>
      <c r="P41" s="2">
        <f t="shared" si="27"/>
        <v>10480</v>
      </c>
      <c r="Q41" s="2">
        <f t="shared" si="27"/>
        <v>10480</v>
      </c>
      <c r="R41" s="2">
        <f t="shared" si="27"/>
        <v>10480</v>
      </c>
      <c r="S41" s="2">
        <f t="shared" si="27"/>
        <v>10480</v>
      </c>
      <c r="T41" s="2">
        <f t="shared" si="27"/>
        <v>10480</v>
      </c>
      <c r="U41" s="2">
        <f t="shared" si="27"/>
        <v>10480</v>
      </c>
      <c r="V41" s="2">
        <f t="shared" si="27"/>
        <v>10480</v>
      </c>
      <c r="W41" s="2">
        <f t="shared" si="27"/>
        <v>10480</v>
      </c>
      <c r="X41" s="2">
        <f t="shared" si="27"/>
        <v>10480</v>
      </c>
      <c r="Y41" s="2">
        <f t="shared" si="27"/>
        <v>10480</v>
      </c>
      <c r="Z41" s="2">
        <f t="shared" si="27"/>
        <v>10480</v>
      </c>
      <c r="AA41" s="2">
        <f t="shared" si="27"/>
        <v>10480</v>
      </c>
      <c r="AB41" s="2">
        <f t="shared" si="27"/>
        <v>10480</v>
      </c>
      <c r="AC41" s="2">
        <f t="shared" si="27"/>
        <v>10480</v>
      </c>
      <c r="AD41" s="2">
        <f t="shared" si="27"/>
        <v>10480</v>
      </c>
      <c r="AE41" s="2">
        <f t="shared" si="27"/>
        <v>10480</v>
      </c>
      <c r="AF41" s="2">
        <f t="shared" si="27"/>
        <v>10480</v>
      </c>
      <c r="AG41" s="2">
        <f t="shared" si="27"/>
        <v>10480</v>
      </c>
      <c r="AH41" s="2">
        <f t="shared" si="27"/>
        <v>10480</v>
      </c>
      <c r="AI41" s="2">
        <f t="shared" si="27"/>
        <v>10480</v>
      </c>
      <c r="AJ41" s="2">
        <f t="shared" ref="AJ41:BO41" si="28">$C$41</f>
        <v>10480</v>
      </c>
      <c r="AK41" s="2">
        <f t="shared" si="28"/>
        <v>10480</v>
      </c>
      <c r="AL41" s="2">
        <f t="shared" si="28"/>
        <v>10480</v>
      </c>
      <c r="AM41" s="2">
        <f t="shared" si="28"/>
        <v>10480</v>
      </c>
      <c r="AN41" s="2">
        <f t="shared" si="28"/>
        <v>10480</v>
      </c>
      <c r="AO41" s="2">
        <f t="shared" si="28"/>
        <v>10480</v>
      </c>
      <c r="AP41" s="2">
        <f t="shared" si="28"/>
        <v>10480</v>
      </c>
      <c r="AQ41" s="2">
        <f t="shared" si="28"/>
        <v>10480</v>
      </c>
      <c r="AR41" s="2">
        <f t="shared" si="28"/>
        <v>10480</v>
      </c>
      <c r="AS41" s="2">
        <f t="shared" si="28"/>
        <v>10480</v>
      </c>
      <c r="AT41" s="2">
        <f t="shared" si="28"/>
        <v>10480</v>
      </c>
      <c r="AU41" s="2">
        <f t="shared" si="28"/>
        <v>10480</v>
      </c>
      <c r="AV41" s="2">
        <f t="shared" si="28"/>
        <v>10480</v>
      </c>
      <c r="AW41" s="2">
        <f t="shared" si="28"/>
        <v>10480</v>
      </c>
      <c r="AX41" s="2">
        <f t="shared" si="28"/>
        <v>10480</v>
      </c>
      <c r="AY41" s="2">
        <f t="shared" si="28"/>
        <v>10480</v>
      </c>
      <c r="AZ41" s="2">
        <f t="shared" si="28"/>
        <v>10480</v>
      </c>
      <c r="BA41" s="2">
        <f t="shared" si="28"/>
        <v>10480</v>
      </c>
      <c r="BB41" s="2">
        <f t="shared" si="28"/>
        <v>10480</v>
      </c>
      <c r="BC41" s="2">
        <f t="shared" si="28"/>
        <v>10480</v>
      </c>
      <c r="BD41" s="2">
        <f t="shared" si="28"/>
        <v>10480</v>
      </c>
      <c r="BE41" s="2">
        <f t="shared" si="28"/>
        <v>10480</v>
      </c>
      <c r="BF41" s="2">
        <f t="shared" si="28"/>
        <v>10480</v>
      </c>
      <c r="BG41" s="2">
        <f t="shared" si="28"/>
        <v>10480</v>
      </c>
      <c r="BH41" s="2">
        <f t="shared" si="28"/>
        <v>10480</v>
      </c>
      <c r="BI41" s="2">
        <f t="shared" si="28"/>
        <v>10480</v>
      </c>
      <c r="BJ41" s="2">
        <f t="shared" si="28"/>
        <v>10480</v>
      </c>
      <c r="BK41" s="2">
        <f t="shared" si="28"/>
        <v>10480</v>
      </c>
      <c r="BL41" s="2">
        <f t="shared" si="28"/>
        <v>10480</v>
      </c>
      <c r="BM41" s="2">
        <f t="shared" si="28"/>
        <v>10480</v>
      </c>
      <c r="BN41" s="2">
        <f t="shared" si="28"/>
        <v>10480</v>
      </c>
      <c r="BO41" s="2">
        <f t="shared" si="28"/>
        <v>10480</v>
      </c>
      <c r="BP41" s="2">
        <f t="shared" ref="BP41:CU41" si="29">$C$41</f>
        <v>10480</v>
      </c>
      <c r="BQ41" s="2">
        <f t="shared" si="29"/>
        <v>10480</v>
      </c>
      <c r="BR41" s="2">
        <f t="shared" si="29"/>
        <v>10480</v>
      </c>
      <c r="BS41" s="2">
        <f t="shared" si="29"/>
        <v>10480</v>
      </c>
      <c r="BT41" s="2">
        <f t="shared" si="29"/>
        <v>10480</v>
      </c>
      <c r="BU41" s="2">
        <f t="shared" si="29"/>
        <v>10480</v>
      </c>
      <c r="BV41" s="2">
        <f t="shared" si="29"/>
        <v>10480</v>
      </c>
      <c r="BW41" s="2">
        <f t="shared" si="29"/>
        <v>10480</v>
      </c>
      <c r="BX41" s="2">
        <f t="shared" si="29"/>
        <v>10480</v>
      </c>
      <c r="BY41" s="2">
        <f t="shared" si="29"/>
        <v>10480</v>
      </c>
      <c r="BZ41" s="2">
        <f t="shared" si="29"/>
        <v>10480</v>
      </c>
      <c r="CA41" s="2">
        <f t="shared" si="29"/>
        <v>10480</v>
      </c>
      <c r="CB41" s="2">
        <f t="shared" si="29"/>
        <v>10480</v>
      </c>
      <c r="CC41" s="2">
        <f t="shared" si="29"/>
        <v>10480</v>
      </c>
      <c r="CD41" s="2">
        <f t="shared" si="29"/>
        <v>10480</v>
      </c>
      <c r="CE41" s="2">
        <f t="shared" si="29"/>
        <v>10480</v>
      </c>
      <c r="CF41" s="2">
        <f t="shared" si="29"/>
        <v>10480</v>
      </c>
      <c r="CG41" s="2">
        <f t="shared" si="29"/>
        <v>10480</v>
      </c>
      <c r="CH41" s="2">
        <f t="shared" si="29"/>
        <v>10480</v>
      </c>
      <c r="CI41" s="2">
        <f t="shared" si="29"/>
        <v>10480</v>
      </c>
      <c r="CJ41" s="2">
        <f t="shared" si="29"/>
        <v>10480</v>
      </c>
      <c r="CK41" s="2">
        <f t="shared" si="29"/>
        <v>10480</v>
      </c>
      <c r="CL41" s="2">
        <f t="shared" si="29"/>
        <v>10480</v>
      </c>
      <c r="CM41" s="2">
        <f t="shared" si="29"/>
        <v>10480</v>
      </c>
      <c r="CN41" s="2">
        <f t="shared" si="29"/>
        <v>10480</v>
      </c>
      <c r="CO41" s="2">
        <f t="shared" si="29"/>
        <v>10480</v>
      </c>
      <c r="CP41" s="2">
        <f t="shared" si="29"/>
        <v>10480</v>
      </c>
      <c r="CQ41" s="2">
        <f t="shared" si="29"/>
        <v>10480</v>
      </c>
      <c r="CR41" s="2">
        <f t="shared" si="29"/>
        <v>10480</v>
      </c>
      <c r="CS41" s="2">
        <f t="shared" si="29"/>
        <v>10480</v>
      </c>
      <c r="CT41" s="2">
        <f t="shared" si="29"/>
        <v>10480</v>
      </c>
      <c r="CU41" s="2">
        <f t="shared" si="29"/>
        <v>10480</v>
      </c>
      <c r="CV41" s="2">
        <f t="shared" ref="CV41:EA41" si="30">$C$41</f>
        <v>10480</v>
      </c>
      <c r="CW41" s="2">
        <f t="shared" si="30"/>
        <v>10480</v>
      </c>
      <c r="CX41" s="2">
        <f t="shared" si="30"/>
        <v>10480</v>
      </c>
      <c r="CY41" s="2">
        <f t="shared" si="30"/>
        <v>10480</v>
      </c>
      <c r="CZ41" s="2">
        <f t="shared" si="30"/>
        <v>10480</v>
      </c>
      <c r="DA41" s="2">
        <f t="shared" si="30"/>
        <v>10480</v>
      </c>
      <c r="DB41" s="2">
        <f t="shared" si="30"/>
        <v>10480</v>
      </c>
      <c r="DC41" s="2">
        <f t="shared" si="30"/>
        <v>10480</v>
      </c>
      <c r="DD41" s="2">
        <f t="shared" si="30"/>
        <v>10480</v>
      </c>
      <c r="DE41" s="2">
        <f t="shared" si="30"/>
        <v>10480</v>
      </c>
      <c r="DF41" s="2">
        <f t="shared" si="30"/>
        <v>10480</v>
      </c>
      <c r="DG41" s="2">
        <f t="shared" si="30"/>
        <v>10480</v>
      </c>
      <c r="DH41" s="2">
        <f t="shared" si="30"/>
        <v>10480</v>
      </c>
      <c r="DI41" s="2">
        <f t="shared" si="30"/>
        <v>10480</v>
      </c>
      <c r="DJ41" s="2">
        <f t="shared" si="30"/>
        <v>10480</v>
      </c>
      <c r="DK41" s="2">
        <f t="shared" si="30"/>
        <v>10480</v>
      </c>
      <c r="DL41" s="2">
        <f t="shared" si="30"/>
        <v>10480</v>
      </c>
      <c r="DM41" s="2">
        <f t="shared" si="30"/>
        <v>10480</v>
      </c>
      <c r="DN41" s="2">
        <f t="shared" si="30"/>
        <v>10480</v>
      </c>
      <c r="DO41" s="2">
        <f t="shared" si="30"/>
        <v>10480</v>
      </c>
      <c r="DP41" s="2">
        <f t="shared" si="30"/>
        <v>10480</v>
      </c>
      <c r="DQ41" s="2">
        <f t="shared" si="30"/>
        <v>10480</v>
      </c>
      <c r="DR41" s="2">
        <f t="shared" si="30"/>
        <v>10480</v>
      </c>
      <c r="DS41" s="2">
        <f t="shared" si="30"/>
        <v>10480</v>
      </c>
      <c r="DT41" s="2">
        <f t="shared" si="30"/>
        <v>10480</v>
      </c>
      <c r="DU41" s="2">
        <f t="shared" si="30"/>
        <v>10480</v>
      </c>
      <c r="DV41" s="2">
        <f t="shared" si="30"/>
        <v>10480</v>
      </c>
      <c r="DW41" s="2">
        <f t="shared" si="30"/>
        <v>10480</v>
      </c>
      <c r="DX41" s="2">
        <f t="shared" si="30"/>
        <v>10480</v>
      </c>
      <c r="DY41" s="2">
        <f t="shared" si="30"/>
        <v>10480</v>
      </c>
      <c r="DZ41" s="2">
        <f t="shared" si="30"/>
        <v>10480</v>
      </c>
      <c r="EA41" s="2">
        <f t="shared" si="30"/>
        <v>10480</v>
      </c>
      <c r="EB41" s="2">
        <f t="shared" ref="EB41:FG41" si="31">$C$41</f>
        <v>10480</v>
      </c>
      <c r="EC41" s="2">
        <f t="shared" si="31"/>
        <v>10480</v>
      </c>
      <c r="ED41" s="2">
        <f t="shared" si="31"/>
        <v>10480</v>
      </c>
      <c r="EE41" s="2">
        <f t="shared" si="31"/>
        <v>10480</v>
      </c>
      <c r="EF41" s="2">
        <f t="shared" si="31"/>
        <v>10480</v>
      </c>
      <c r="EG41" s="2">
        <f t="shared" si="31"/>
        <v>10480</v>
      </c>
      <c r="EH41" s="2">
        <f t="shared" si="31"/>
        <v>10480</v>
      </c>
      <c r="EI41" s="2">
        <f t="shared" si="31"/>
        <v>10480</v>
      </c>
      <c r="EJ41" s="2">
        <f t="shared" si="31"/>
        <v>10480</v>
      </c>
      <c r="EK41" s="2">
        <f t="shared" si="31"/>
        <v>10480</v>
      </c>
      <c r="EL41" s="2">
        <f t="shared" si="31"/>
        <v>10480</v>
      </c>
      <c r="EM41" s="2">
        <f t="shared" si="31"/>
        <v>10480</v>
      </c>
      <c r="EN41" s="2">
        <f t="shared" si="31"/>
        <v>10480</v>
      </c>
      <c r="EO41" s="2">
        <f t="shared" si="31"/>
        <v>10480</v>
      </c>
      <c r="EP41" s="2">
        <f t="shared" si="31"/>
        <v>10480</v>
      </c>
      <c r="EQ41" s="2">
        <f t="shared" si="31"/>
        <v>10480</v>
      </c>
      <c r="ER41" s="2">
        <f t="shared" si="31"/>
        <v>10480</v>
      </c>
      <c r="ES41" s="2">
        <f t="shared" si="31"/>
        <v>10480</v>
      </c>
      <c r="ET41" s="2">
        <f t="shared" si="31"/>
        <v>10480</v>
      </c>
      <c r="EU41" s="2">
        <f t="shared" si="31"/>
        <v>10480</v>
      </c>
      <c r="EV41" s="2">
        <f t="shared" si="31"/>
        <v>10480</v>
      </c>
      <c r="EW41" s="2">
        <f t="shared" si="31"/>
        <v>10480</v>
      </c>
      <c r="EX41" s="2">
        <f t="shared" si="31"/>
        <v>10480</v>
      </c>
      <c r="EY41" s="2">
        <f t="shared" si="31"/>
        <v>10480</v>
      </c>
      <c r="EZ41" s="2">
        <f t="shared" si="31"/>
        <v>10480</v>
      </c>
      <c r="FA41" s="2">
        <f t="shared" si="31"/>
        <v>10480</v>
      </c>
      <c r="FB41" s="2">
        <f t="shared" si="31"/>
        <v>10480</v>
      </c>
      <c r="FC41" s="2">
        <f t="shared" si="31"/>
        <v>10480</v>
      </c>
      <c r="FD41" s="2">
        <f t="shared" si="31"/>
        <v>10480</v>
      </c>
      <c r="FE41" s="2">
        <f t="shared" si="31"/>
        <v>10480</v>
      </c>
      <c r="FF41" s="2">
        <f t="shared" si="31"/>
        <v>10480</v>
      </c>
      <c r="FG41" s="2">
        <f t="shared" si="31"/>
        <v>10480</v>
      </c>
      <c r="FH41" s="2">
        <f t="shared" ref="FH41:FX41" si="32">$C$41</f>
        <v>10480</v>
      </c>
      <c r="FI41" s="2">
        <f t="shared" si="32"/>
        <v>10480</v>
      </c>
      <c r="FJ41" s="2">
        <f t="shared" si="32"/>
        <v>10480</v>
      </c>
      <c r="FK41" s="2">
        <f t="shared" si="32"/>
        <v>10480</v>
      </c>
      <c r="FL41" s="2">
        <f t="shared" si="32"/>
        <v>10480</v>
      </c>
      <c r="FM41" s="2">
        <f t="shared" si="32"/>
        <v>10480</v>
      </c>
      <c r="FN41" s="2">
        <f t="shared" si="32"/>
        <v>10480</v>
      </c>
      <c r="FO41" s="2">
        <f t="shared" si="32"/>
        <v>10480</v>
      </c>
      <c r="FP41" s="2">
        <f t="shared" si="32"/>
        <v>10480</v>
      </c>
      <c r="FQ41" s="2">
        <f t="shared" si="32"/>
        <v>10480</v>
      </c>
      <c r="FR41" s="2">
        <f t="shared" si="32"/>
        <v>10480</v>
      </c>
      <c r="FS41" s="2">
        <f t="shared" si="32"/>
        <v>10480</v>
      </c>
      <c r="FT41" s="2">
        <f t="shared" si="32"/>
        <v>10480</v>
      </c>
      <c r="FU41" s="2">
        <f t="shared" si="32"/>
        <v>10480</v>
      </c>
      <c r="FV41" s="2">
        <f t="shared" si="32"/>
        <v>10480</v>
      </c>
      <c r="FW41" s="2">
        <f t="shared" si="32"/>
        <v>10480</v>
      </c>
      <c r="FX41" s="2">
        <f t="shared" si="32"/>
        <v>10480</v>
      </c>
      <c r="FY41" s="2"/>
      <c r="FZ41" s="31">
        <f>AVERAGE(C41:FX41)</f>
        <v>10480</v>
      </c>
      <c r="GA41" s="12"/>
      <c r="GB41" s="12"/>
      <c r="GC41" s="12"/>
      <c r="GD41" s="12"/>
      <c r="GE41" s="2"/>
      <c r="GF41" s="2"/>
      <c r="GG41" s="2"/>
      <c r="GH41" s="2"/>
      <c r="GI41" s="2"/>
      <c r="GJ41" s="2"/>
      <c r="GK41" s="2"/>
    </row>
    <row r="42" spans="1:254" x14ac:dyDescent="0.35">
      <c r="A42" s="3" t="s">
        <v>784</v>
      </c>
      <c r="B42" s="2" t="s">
        <v>785</v>
      </c>
      <c r="C42" s="78">
        <v>1.226</v>
      </c>
      <c r="D42" s="78">
        <v>1.226</v>
      </c>
      <c r="E42" s="78">
        <v>1.2150000000000001</v>
      </c>
      <c r="F42" s="78">
        <v>1.216</v>
      </c>
      <c r="G42" s="78">
        <v>1.2170000000000001</v>
      </c>
      <c r="H42" s="78">
        <v>1.208</v>
      </c>
      <c r="I42" s="78">
        <v>1.216</v>
      </c>
      <c r="J42" s="78">
        <v>1.1319999999999999</v>
      </c>
      <c r="K42" s="78">
        <v>1.111</v>
      </c>
      <c r="L42" s="78">
        <v>1.244</v>
      </c>
      <c r="M42" s="78">
        <v>1.244</v>
      </c>
      <c r="N42" s="78">
        <v>1.266</v>
      </c>
      <c r="O42" s="78">
        <v>1.236</v>
      </c>
      <c r="P42" s="78">
        <v>1.216</v>
      </c>
      <c r="Q42" s="78">
        <v>1.2450000000000001</v>
      </c>
      <c r="R42" s="78">
        <v>1.216</v>
      </c>
      <c r="S42" s="78">
        <v>1.1839999999999999</v>
      </c>
      <c r="T42" s="78">
        <v>1.0840000000000001</v>
      </c>
      <c r="U42" s="78">
        <v>1.075</v>
      </c>
      <c r="V42" s="78">
        <v>1.083</v>
      </c>
      <c r="W42" s="78">
        <v>1.075</v>
      </c>
      <c r="X42" s="78">
        <v>1.0740000000000001</v>
      </c>
      <c r="Y42" s="78">
        <v>1.073</v>
      </c>
      <c r="Z42" s="78">
        <v>1.054</v>
      </c>
      <c r="AA42" s="78">
        <v>1.2350000000000001</v>
      </c>
      <c r="AB42" s="78">
        <v>1.2649999999999999</v>
      </c>
      <c r="AC42" s="78">
        <v>1.177</v>
      </c>
      <c r="AD42" s="78">
        <v>1.157</v>
      </c>
      <c r="AE42" s="78">
        <v>1.0669999999999999</v>
      </c>
      <c r="AF42" s="78">
        <v>1.121</v>
      </c>
      <c r="AG42" s="78">
        <v>1.216</v>
      </c>
      <c r="AH42" s="78">
        <v>1.111</v>
      </c>
      <c r="AI42" s="78">
        <v>1.1020000000000001</v>
      </c>
      <c r="AJ42" s="78">
        <v>1.115</v>
      </c>
      <c r="AK42" s="78">
        <v>1.091</v>
      </c>
      <c r="AL42" s="78">
        <v>1.103</v>
      </c>
      <c r="AM42" s="78">
        <v>1.113</v>
      </c>
      <c r="AN42" s="78">
        <v>1.1459999999999999</v>
      </c>
      <c r="AO42" s="78">
        <v>1.194</v>
      </c>
      <c r="AP42" s="78">
        <v>1.246</v>
      </c>
      <c r="AQ42" s="78">
        <v>1.17</v>
      </c>
      <c r="AR42" s="78">
        <v>1.246</v>
      </c>
      <c r="AS42" s="78">
        <v>1.32</v>
      </c>
      <c r="AT42" s="78">
        <v>1.248</v>
      </c>
      <c r="AU42" s="78">
        <v>1.216</v>
      </c>
      <c r="AV42" s="78">
        <v>1.2030000000000001</v>
      </c>
      <c r="AW42" s="78">
        <v>1.2050000000000001</v>
      </c>
      <c r="AX42" s="78">
        <v>1.1739999999999999</v>
      </c>
      <c r="AY42" s="78">
        <v>1.2050000000000001</v>
      </c>
      <c r="AZ42" s="78">
        <v>1.2090000000000001</v>
      </c>
      <c r="BA42" s="78">
        <v>1.18</v>
      </c>
      <c r="BB42" s="78">
        <v>1.19</v>
      </c>
      <c r="BC42" s="78">
        <v>1.208</v>
      </c>
      <c r="BD42" s="78">
        <v>1.2110000000000001</v>
      </c>
      <c r="BE42" s="78">
        <v>1.2090000000000001</v>
      </c>
      <c r="BF42" s="78">
        <v>1.218</v>
      </c>
      <c r="BG42" s="78">
        <v>1.196</v>
      </c>
      <c r="BH42" s="78">
        <v>1.2070000000000001</v>
      </c>
      <c r="BI42" s="78">
        <v>1.18</v>
      </c>
      <c r="BJ42" s="78">
        <v>1.23</v>
      </c>
      <c r="BK42" s="78">
        <v>1.21</v>
      </c>
      <c r="BL42" s="78">
        <v>1.165</v>
      </c>
      <c r="BM42" s="78">
        <v>1.1679999999999999</v>
      </c>
      <c r="BN42" s="78">
        <v>1.155</v>
      </c>
      <c r="BO42" s="78">
        <v>1.139</v>
      </c>
      <c r="BP42" s="78">
        <v>1.1259999999999999</v>
      </c>
      <c r="BQ42" s="78">
        <v>1.3089999999999999</v>
      </c>
      <c r="BR42" s="78">
        <v>1.206</v>
      </c>
      <c r="BS42" s="78">
        <v>1.2150000000000001</v>
      </c>
      <c r="BT42" s="78">
        <v>1.236</v>
      </c>
      <c r="BU42" s="78">
        <v>1.238</v>
      </c>
      <c r="BV42" s="78">
        <v>1.19</v>
      </c>
      <c r="BW42" s="78">
        <v>1.2190000000000001</v>
      </c>
      <c r="BX42" s="78">
        <v>1.2170000000000001</v>
      </c>
      <c r="BY42" s="78">
        <v>1.085</v>
      </c>
      <c r="BZ42" s="78">
        <v>1.0669999999999999</v>
      </c>
      <c r="CA42" s="78">
        <v>1.165</v>
      </c>
      <c r="CB42" s="78">
        <v>1.234</v>
      </c>
      <c r="CC42" s="78">
        <v>1.0649999999999999</v>
      </c>
      <c r="CD42" s="78">
        <v>1.0449999999999999</v>
      </c>
      <c r="CE42" s="78">
        <v>1.0760000000000001</v>
      </c>
      <c r="CF42" s="78">
        <v>1.0369999999999999</v>
      </c>
      <c r="CG42" s="78">
        <v>1.077</v>
      </c>
      <c r="CH42" s="78">
        <v>1.077</v>
      </c>
      <c r="CI42" s="78">
        <v>1.0780000000000001</v>
      </c>
      <c r="CJ42" s="78">
        <v>1.1890000000000001</v>
      </c>
      <c r="CK42" s="78">
        <v>1.256</v>
      </c>
      <c r="CL42" s="78">
        <v>1.236</v>
      </c>
      <c r="CM42" s="78">
        <v>1.2250000000000001</v>
      </c>
      <c r="CN42" s="78">
        <v>1.1859999999999999</v>
      </c>
      <c r="CO42" s="78">
        <v>1.1870000000000001</v>
      </c>
      <c r="CP42" s="78">
        <v>1.224</v>
      </c>
      <c r="CQ42" s="78">
        <v>1.1619999999999999</v>
      </c>
      <c r="CR42" s="78">
        <v>1.113</v>
      </c>
      <c r="CS42" s="78">
        <v>1.1220000000000001</v>
      </c>
      <c r="CT42" s="78">
        <v>1.073</v>
      </c>
      <c r="CU42" s="78">
        <v>1.016</v>
      </c>
      <c r="CV42" s="78">
        <v>1.0149999999999999</v>
      </c>
      <c r="CW42" s="78">
        <v>1.1160000000000001</v>
      </c>
      <c r="CX42" s="78">
        <v>1.1459999999999999</v>
      </c>
      <c r="CY42" s="78">
        <v>1.0860000000000001</v>
      </c>
      <c r="CZ42" s="78">
        <v>1.161</v>
      </c>
      <c r="DA42" s="78">
        <v>1.1220000000000001</v>
      </c>
      <c r="DB42" s="78">
        <v>1.1519999999999999</v>
      </c>
      <c r="DC42" s="78">
        <v>1.133</v>
      </c>
      <c r="DD42" s="78">
        <v>1.1279999999999999</v>
      </c>
      <c r="DE42" s="78">
        <v>1.1459999999999999</v>
      </c>
      <c r="DF42" s="78">
        <v>1.1459999999999999</v>
      </c>
      <c r="DG42" s="78">
        <v>1.153</v>
      </c>
      <c r="DH42" s="78">
        <v>1.1359999999999999</v>
      </c>
      <c r="DI42" s="78">
        <v>1.1499999999999999</v>
      </c>
      <c r="DJ42" s="78">
        <v>1.1599999999999999</v>
      </c>
      <c r="DK42" s="78">
        <v>1.1479999999999999</v>
      </c>
      <c r="DL42" s="78">
        <v>1.2270000000000001</v>
      </c>
      <c r="DM42" s="78">
        <v>1.2030000000000001</v>
      </c>
      <c r="DN42" s="78">
        <v>1.1890000000000001</v>
      </c>
      <c r="DO42" s="78">
        <v>1.196</v>
      </c>
      <c r="DP42" s="78">
        <v>1.1759999999999999</v>
      </c>
      <c r="DQ42" s="78">
        <v>1.1719999999999999</v>
      </c>
      <c r="DR42" s="78">
        <v>1.145</v>
      </c>
      <c r="DS42" s="78">
        <v>1.1339999999999999</v>
      </c>
      <c r="DT42" s="78">
        <v>1.133</v>
      </c>
      <c r="DU42" s="78">
        <v>1.125</v>
      </c>
      <c r="DV42" s="78">
        <v>1.1220000000000001</v>
      </c>
      <c r="DW42" s="78">
        <v>1.133</v>
      </c>
      <c r="DX42" s="78">
        <v>1.3109999999999999</v>
      </c>
      <c r="DY42" s="78">
        <v>1.2869999999999999</v>
      </c>
      <c r="DZ42" s="78">
        <v>1.2390000000000001</v>
      </c>
      <c r="EA42" s="78">
        <v>1.2150000000000001</v>
      </c>
      <c r="EB42" s="78">
        <v>1.1180000000000001</v>
      </c>
      <c r="EC42" s="78">
        <v>1.075</v>
      </c>
      <c r="ED42" s="78">
        <v>1.6519999999999999</v>
      </c>
      <c r="EE42" s="78">
        <v>1.0740000000000001</v>
      </c>
      <c r="EF42" s="78">
        <v>1.133</v>
      </c>
      <c r="EG42" s="78">
        <v>1.0429999999999999</v>
      </c>
      <c r="EH42" s="78">
        <v>1.073</v>
      </c>
      <c r="EI42" s="78">
        <v>1.1779999999999999</v>
      </c>
      <c r="EJ42" s="78">
        <v>1.1659999999999999</v>
      </c>
      <c r="EK42" s="78">
        <v>1.1279999999999999</v>
      </c>
      <c r="EL42" s="78">
        <v>1.105</v>
      </c>
      <c r="EM42" s="78">
        <v>1.1220000000000001</v>
      </c>
      <c r="EN42" s="78">
        <v>1.123</v>
      </c>
      <c r="EO42" s="78">
        <v>1.113</v>
      </c>
      <c r="EP42" s="78">
        <v>1.2490000000000001</v>
      </c>
      <c r="EQ42" s="78">
        <v>1.272</v>
      </c>
      <c r="ER42" s="78">
        <v>1.248</v>
      </c>
      <c r="ES42" s="78">
        <v>1.0820000000000001</v>
      </c>
      <c r="ET42" s="78">
        <v>1.1060000000000001</v>
      </c>
      <c r="EU42" s="78">
        <v>1.0920000000000001</v>
      </c>
      <c r="EV42" s="78">
        <v>1.18</v>
      </c>
      <c r="EW42" s="78">
        <v>1.5960000000000001</v>
      </c>
      <c r="EX42" s="78">
        <v>1.232</v>
      </c>
      <c r="EY42" s="78">
        <v>1.117</v>
      </c>
      <c r="EZ42" s="78">
        <v>1.1040000000000001</v>
      </c>
      <c r="FA42" s="78">
        <v>1.321</v>
      </c>
      <c r="FB42" s="78">
        <v>1.1459999999999999</v>
      </c>
      <c r="FC42" s="78">
        <v>1.1950000000000001</v>
      </c>
      <c r="FD42" s="78">
        <v>1.145</v>
      </c>
      <c r="FE42" s="78">
        <v>1.1160000000000001</v>
      </c>
      <c r="FF42" s="78">
        <v>1.1339999999999999</v>
      </c>
      <c r="FG42" s="78">
        <v>1.1439999999999999</v>
      </c>
      <c r="FH42" s="78">
        <v>1.1080000000000001</v>
      </c>
      <c r="FI42" s="78">
        <v>1.1759999999999999</v>
      </c>
      <c r="FJ42" s="78">
        <v>1.167</v>
      </c>
      <c r="FK42" s="78">
        <v>1.1870000000000001</v>
      </c>
      <c r="FL42" s="78">
        <v>1.175</v>
      </c>
      <c r="FM42" s="78">
        <v>1.177</v>
      </c>
      <c r="FN42" s="78">
        <v>1.1850000000000001</v>
      </c>
      <c r="FO42" s="78">
        <v>1.177</v>
      </c>
      <c r="FP42" s="78">
        <v>1.206</v>
      </c>
      <c r="FQ42" s="78">
        <v>1.167</v>
      </c>
      <c r="FR42" s="78">
        <v>1.149</v>
      </c>
      <c r="FS42" s="78">
        <v>1.145</v>
      </c>
      <c r="FT42" s="78">
        <v>1.1459999999999999</v>
      </c>
      <c r="FU42" s="78">
        <v>1.1950000000000001</v>
      </c>
      <c r="FV42" s="78">
        <v>1.147</v>
      </c>
      <c r="FW42" s="78">
        <v>1.147</v>
      </c>
      <c r="FX42" s="78">
        <v>1.196</v>
      </c>
      <c r="FY42" s="93"/>
      <c r="FZ42" s="12"/>
      <c r="GA42" s="12"/>
      <c r="GB42" s="12"/>
      <c r="GC42" s="12"/>
      <c r="GD42" s="12"/>
      <c r="GE42" s="2"/>
      <c r="GF42" s="2"/>
      <c r="GG42" s="2"/>
      <c r="GH42" s="2"/>
      <c r="GI42" s="2"/>
      <c r="GJ42" s="2"/>
      <c r="GK42" s="2"/>
    </row>
    <row r="43" spans="1:254" x14ac:dyDescent="0.35">
      <c r="A43" s="3" t="s">
        <v>786</v>
      </c>
      <c r="B43" s="2" t="s">
        <v>787</v>
      </c>
      <c r="C43" s="32">
        <v>0.12</v>
      </c>
      <c r="D43" s="32">
        <v>0.12</v>
      </c>
      <c r="E43" s="32">
        <v>0.12</v>
      </c>
      <c r="F43" s="32">
        <v>0.12</v>
      </c>
      <c r="G43" s="32">
        <v>0.12</v>
      </c>
      <c r="H43" s="32">
        <v>0.12</v>
      </c>
      <c r="I43" s="32">
        <v>0.12</v>
      </c>
      <c r="J43" s="32">
        <v>0.12</v>
      </c>
      <c r="K43" s="32">
        <v>0.12</v>
      </c>
      <c r="L43" s="32">
        <v>0.12</v>
      </c>
      <c r="M43" s="32">
        <v>0.12</v>
      </c>
      <c r="N43" s="32">
        <v>0.12</v>
      </c>
      <c r="O43" s="32">
        <v>0.12</v>
      </c>
      <c r="P43" s="32">
        <v>0.12</v>
      </c>
      <c r="Q43" s="32">
        <v>0.12</v>
      </c>
      <c r="R43" s="32">
        <v>0.12</v>
      </c>
      <c r="S43" s="32">
        <v>0.12</v>
      </c>
      <c r="T43" s="32">
        <v>0.12</v>
      </c>
      <c r="U43" s="32">
        <v>0.12</v>
      </c>
      <c r="V43" s="32">
        <v>0.12</v>
      </c>
      <c r="W43" s="32">
        <v>0.12</v>
      </c>
      <c r="X43" s="32">
        <v>0.12</v>
      </c>
      <c r="Y43" s="32">
        <v>0.12</v>
      </c>
      <c r="Z43" s="32">
        <v>0.12</v>
      </c>
      <c r="AA43" s="32">
        <v>0.12</v>
      </c>
      <c r="AB43" s="32">
        <v>0.12</v>
      </c>
      <c r="AC43" s="32">
        <v>0.12</v>
      </c>
      <c r="AD43" s="32">
        <v>0.12</v>
      </c>
      <c r="AE43" s="32">
        <v>0.12</v>
      </c>
      <c r="AF43" s="32">
        <v>0.12</v>
      </c>
      <c r="AG43" s="32">
        <v>0.12</v>
      </c>
      <c r="AH43" s="32">
        <v>0.12</v>
      </c>
      <c r="AI43" s="32">
        <v>0.12</v>
      </c>
      <c r="AJ43" s="32">
        <v>0.12</v>
      </c>
      <c r="AK43" s="32">
        <v>0.12</v>
      </c>
      <c r="AL43" s="32">
        <v>0.12</v>
      </c>
      <c r="AM43" s="32">
        <v>0.12</v>
      </c>
      <c r="AN43" s="32">
        <v>0.12</v>
      </c>
      <c r="AO43" s="32">
        <v>0.12</v>
      </c>
      <c r="AP43" s="32">
        <v>0.12</v>
      </c>
      <c r="AQ43" s="32">
        <v>0.12</v>
      </c>
      <c r="AR43" s="32">
        <v>0.12</v>
      </c>
      <c r="AS43" s="32">
        <v>0.12</v>
      </c>
      <c r="AT43" s="32">
        <v>0.12</v>
      </c>
      <c r="AU43" s="32">
        <v>0.12</v>
      </c>
      <c r="AV43" s="32">
        <v>0.12</v>
      </c>
      <c r="AW43" s="32">
        <v>0.12</v>
      </c>
      <c r="AX43" s="32">
        <v>0.12</v>
      </c>
      <c r="AY43" s="32">
        <v>0.12</v>
      </c>
      <c r="AZ43" s="32">
        <v>0.12</v>
      </c>
      <c r="BA43" s="32">
        <v>0.12</v>
      </c>
      <c r="BB43" s="32">
        <v>0.12</v>
      </c>
      <c r="BC43" s="32">
        <v>0.12</v>
      </c>
      <c r="BD43" s="32">
        <v>0.12</v>
      </c>
      <c r="BE43" s="32">
        <v>0.12</v>
      </c>
      <c r="BF43" s="32">
        <v>0.12</v>
      </c>
      <c r="BG43" s="32">
        <v>0.12</v>
      </c>
      <c r="BH43" s="32">
        <v>0.12</v>
      </c>
      <c r="BI43" s="32">
        <v>0.12</v>
      </c>
      <c r="BJ43" s="32">
        <v>0.12</v>
      </c>
      <c r="BK43" s="32">
        <v>0.12</v>
      </c>
      <c r="BL43" s="32">
        <v>0.12</v>
      </c>
      <c r="BM43" s="32">
        <v>0.12</v>
      </c>
      <c r="BN43" s="32">
        <v>0.12</v>
      </c>
      <c r="BO43" s="32">
        <v>0.12</v>
      </c>
      <c r="BP43" s="32">
        <v>0.12</v>
      </c>
      <c r="BQ43" s="32">
        <v>0.12</v>
      </c>
      <c r="BR43" s="32">
        <v>0.12</v>
      </c>
      <c r="BS43" s="32">
        <v>0.12</v>
      </c>
      <c r="BT43" s="32">
        <v>0.12</v>
      </c>
      <c r="BU43" s="32">
        <v>0.12</v>
      </c>
      <c r="BV43" s="32">
        <v>0.12</v>
      </c>
      <c r="BW43" s="32">
        <v>0.12</v>
      </c>
      <c r="BX43" s="32">
        <v>0.12</v>
      </c>
      <c r="BY43" s="32">
        <v>0.12</v>
      </c>
      <c r="BZ43" s="32">
        <v>0.12</v>
      </c>
      <c r="CA43" s="32">
        <v>0.12</v>
      </c>
      <c r="CB43" s="32">
        <v>0.12</v>
      </c>
      <c r="CC43" s="32">
        <v>0.12</v>
      </c>
      <c r="CD43" s="32">
        <v>0.12</v>
      </c>
      <c r="CE43" s="32">
        <v>0.12</v>
      </c>
      <c r="CF43" s="32">
        <v>0.12</v>
      </c>
      <c r="CG43" s="32">
        <v>0.12</v>
      </c>
      <c r="CH43" s="32">
        <v>0.12</v>
      </c>
      <c r="CI43" s="32">
        <v>0.12</v>
      </c>
      <c r="CJ43" s="32">
        <v>0.12</v>
      </c>
      <c r="CK43" s="32">
        <v>0.12</v>
      </c>
      <c r="CL43" s="32">
        <v>0.12</v>
      </c>
      <c r="CM43" s="32">
        <v>0.12</v>
      </c>
      <c r="CN43" s="32">
        <v>0.12</v>
      </c>
      <c r="CO43" s="32">
        <v>0.12</v>
      </c>
      <c r="CP43" s="32">
        <v>0.12</v>
      </c>
      <c r="CQ43" s="32">
        <v>0.12</v>
      </c>
      <c r="CR43" s="32">
        <v>0.12</v>
      </c>
      <c r="CS43" s="32">
        <v>0.12</v>
      </c>
      <c r="CT43" s="32">
        <v>0.12</v>
      </c>
      <c r="CU43" s="32">
        <v>0.12</v>
      </c>
      <c r="CV43" s="32">
        <v>0.12</v>
      </c>
      <c r="CW43" s="32">
        <v>0.12</v>
      </c>
      <c r="CX43" s="32">
        <v>0.12</v>
      </c>
      <c r="CY43" s="32">
        <v>0.12</v>
      </c>
      <c r="CZ43" s="32">
        <v>0.12</v>
      </c>
      <c r="DA43" s="32">
        <v>0.12</v>
      </c>
      <c r="DB43" s="32">
        <v>0.12</v>
      </c>
      <c r="DC43" s="32">
        <v>0.12</v>
      </c>
      <c r="DD43" s="32">
        <v>0.12</v>
      </c>
      <c r="DE43" s="32">
        <v>0.12</v>
      </c>
      <c r="DF43" s="32">
        <v>0.12</v>
      </c>
      <c r="DG43" s="32">
        <v>0.12</v>
      </c>
      <c r="DH43" s="32">
        <v>0.12</v>
      </c>
      <c r="DI43" s="32">
        <v>0.12</v>
      </c>
      <c r="DJ43" s="32">
        <v>0.12</v>
      </c>
      <c r="DK43" s="32">
        <v>0.12</v>
      </c>
      <c r="DL43" s="32">
        <v>0.12</v>
      </c>
      <c r="DM43" s="32">
        <v>0.12</v>
      </c>
      <c r="DN43" s="32">
        <v>0.12</v>
      </c>
      <c r="DO43" s="32">
        <v>0.12</v>
      </c>
      <c r="DP43" s="32">
        <v>0.12</v>
      </c>
      <c r="DQ43" s="32">
        <v>0.12</v>
      </c>
      <c r="DR43" s="32">
        <v>0.12</v>
      </c>
      <c r="DS43" s="32">
        <v>0.12</v>
      </c>
      <c r="DT43" s="32">
        <v>0.12</v>
      </c>
      <c r="DU43" s="32">
        <v>0.12</v>
      </c>
      <c r="DV43" s="32">
        <v>0.12</v>
      </c>
      <c r="DW43" s="32">
        <v>0.12</v>
      </c>
      <c r="DX43" s="32">
        <v>0.12</v>
      </c>
      <c r="DY43" s="32">
        <v>0.12</v>
      </c>
      <c r="DZ43" s="32">
        <v>0.12</v>
      </c>
      <c r="EA43" s="32">
        <v>0.12</v>
      </c>
      <c r="EB43" s="32">
        <v>0.12</v>
      </c>
      <c r="EC43" s="32">
        <v>0.12</v>
      </c>
      <c r="ED43" s="32">
        <v>0.12</v>
      </c>
      <c r="EE43" s="32">
        <v>0.12</v>
      </c>
      <c r="EF43" s="32">
        <v>0.12</v>
      </c>
      <c r="EG43" s="32">
        <v>0.12</v>
      </c>
      <c r="EH43" s="32">
        <v>0.12</v>
      </c>
      <c r="EI43" s="32">
        <v>0.12</v>
      </c>
      <c r="EJ43" s="32">
        <v>0.12</v>
      </c>
      <c r="EK43" s="32">
        <v>0.12</v>
      </c>
      <c r="EL43" s="32">
        <v>0.12</v>
      </c>
      <c r="EM43" s="32">
        <v>0.12</v>
      </c>
      <c r="EN43" s="32">
        <v>0.12</v>
      </c>
      <c r="EO43" s="32">
        <v>0.12</v>
      </c>
      <c r="EP43" s="32">
        <v>0.12</v>
      </c>
      <c r="EQ43" s="32">
        <v>0.12</v>
      </c>
      <c r="ER43" s="32">
        <v>0.12</v>
      </c>
      <c r="ES43" s="32">
        <v>0.12</v>
      </c>
      <c r="ET43" s="32">
        <v>0.12</v>
      </c>
      <c r="EU43" s="32">
        <v>0.12</v>
      </c>
      <c r="EV43" s="32">
        <v>0.12</v>
      </c>
      <c r="EW43" s="32">
        <v>0.12</v>
      </c>
      <c r="EX43" s="32">
        <v>0.12</v>
      </c>
      <c r="EY43" s="32">
        <v>0.12</v>
      </c>
      <c r="EZ43" s="32">
        <v>0.12</v>
      </c>
      <c r="FA43" s="32">
        <v>0.12</v>
      </c>
      <c r="FB43" s="32">
        <v>0.12</v>
      </c>
      <c r="FC43" s="32">
        <v>0.12</v>
      </c>
      <c r="FD43" s="32">
        <v>0.12</v>
      </c>
      <c r="FE43" s="32">
        <v>0.12</v>
      </c>
      <c r="FF43" s="32">
        <v>0.12</v>
      </c>
      <c r="FG43" s="32">
        <v>0.12</v>
      </c>
      <c r="FH43" s="32">
        <v>0.12</v>
      </c>
      <c r="FI43" s="32">
        <v>0.12</v>
      </c>
      <c r="FJ43" s="32">
        <v>0.12</v>
      </c>
      <c r="FK43" s="32">
        <v>0.12</v>
      </c>
      <c r="FL43" s="32">
        <v>0.12</v>
      </c>
      <c r="FM43" s="32">
        <v>0.12</v>
      </c>
      <c r="FN43" s="32">
        <v>0.12</v>
      </c>
      <c r="FO43" s="32">
        <v>0.12</v>
      </c>
      <c r="FP43" s="32">
        <v>0.12</v>
      </c>
      <c r="FQ43" s="32">
        <v>0.12</v>
      </c>
      <c r="FR43" s="32">
        <v>0.12</v>
      </c>
      <c r="FS43" s="32">
        <v>0.12</v>
      </c>
      <c r="FT43" s="32">
        <v>0.12</v>
      </c>
      <c r="FU43" s="32">
        <v>0.12</v>
      </c>
      <c r="FV43" s="32">
        <v>0.12</v>
      </c>
      <c r="FW43" s="32">
        <v>0.12</v>
      </c>
      <c r="FX43" s="32">
        <v>0.12</v>
      </c>
      <c r="FY43" s="32"/>
      <c r="FZ43" s="12"/>
      <c r="GA43" s="12"/>
      <c r="GB43" s="12"/>
      <c r="GC43" s="12"/>
      <c r="GD43" s="12"/>
      <c r="GE43" s="2"/>
      <c r="GF43" s="2"/>
      <c r="GG43" s="2"/>
      <c r="GH43" s="2"/>
      <c r="GI43" s="2"/>
      <c r="GJ43" s="2"/>
      <c r="GK43" s="2"/>
    </row>
    <row r="44" spans="1:254" x14ac:dyDescent="0.35">
      <c r="A44" s="3" t="s">
        <v>788</v>
      </c>
      <c r="B44" s="2" t="s">
        <v>789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/>
      <c r="FZ44" s="12"/>
      <c r="GA44" s="12"/>
      <c r="GB44" s="12"/>
      <c r="GC44" s="12"/>
      <c r="GD44" s="12"/>
      <c r="GE44" s="2"/>
      <c r="GF44" s="2"/>
      <c r="GG44" s="2"/>
      <c r="GH44" s="2"/>
      <c r="GI44" s="2"/>
      <c r="GJ44" s="2"/>
      <c r="GK44" s="2"/>
      <c r="GL44" s="98"/>
      <c r="GM44" s="98"/>
      <c r="GN44" s="98"/>
      <c r="GO44" s="98"/>
      <c r="GP44" s="98"/>
      <c r="GQ44" s="98"/>
      <c r="GR44" s="98"/>
      <c r="GS44" s="98"/>
      <c r="GT44" s="98"/>
      <c r="GU44" s="98"/>
      <c r="GV44" s="98"/>
      <c r="GW44" s="98"/>
      <c r="GX44" s="98"/>
      <c r="GY44" s="98"/>
      <c r="GZ44" s="98"/>
      <c r="HA44" s="98"/>
      <c r="HB44" s="98"/>
      <c r="HC44" s="98"/>
      <c r="HD44" s="98"/>
      <c r="HE44" s="98"/>
      <c r="HF44" s="98"/>
      <c r="HG44" s="98"/>
      <c r="HH44" s="98"/>
      <c r="HI44" s="98"/>
      <c r="HJ44" s="98"/>
      <c r="HK44" s="98"/>
      <c r="HL44" s="98"/>
      <c r="HM44" s="98"/>
      <c r="HN44" s="98"/>
      <c r="HO44" s="98"/>
      <c r="HP44" s="98"/>
      <c r="HQ44" s="98"/>
      <c r="HR44" s="98"/>
      <c r="HS44" s="98"/>
      <c r="HT44" s="98"/>
      <c r="HU44" s="98"/>
      <c r="HV44" s="98"/>
      <c r="HW44" s="98"/>
      <c r="HX44" s="98"/>
      <c r="HY44" s="98"/>
      <c r="HZ44" s="98"/>
      <c r="IA44" s="98"/>
      <c r="IB44" s="98"/>
      <c r="IC44" s="98"/>
      <c r="ID44" s="98"/>
      <c r="IE44" s="98"/>
      <c r="IF44" s="98"/>
      <c r="IG44" s="98"/>
      <c r="IH44" s="98"/>
      <c r="II44" s="98"/>
      <c r="IJ44" s="98"/>
      <c r="IK44" s="98"/>
      <c r="IL44" s="98"/>
      <c r="IM44" s="98"/>
      <c r="IN44" s="98"/>
      <c r="IO44" s="98"/>
      <c r="IP44" s="98"/>
      <c r="IQ44" s="98"/>
      <c r="IR44" s="98"/>
      <c r="IS44" s="98"/>
      <c r="IT44" s="98"/>
    </row>
    <row r="45" spans="1:254" x14ac:dyDescent="0.35">
      <c r="A45" s="2"/>
      <c r="B45" s="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3"/>
      <c r="GA45" s="33"/>
      <c r="GB45" s="12"/>
      <c r="GC45" s="12"/>
      <c r="GD45" s="12"/>
      <c r="GE45" s="2"/>
      <c r="GF45" s="2"/>
      <c r="GG45" s="2"/>
      <c r="GH45" s="2"/>
      <c r="GI45" s="2"/>
      <c r="GJ45" s="2"/>
      <c r="GK45" s="2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</row>
    <row r="46" spans="1:254" s="37" customFormat="1" x14ac:dyDescent="0.35">
      <c r="A46" s="2"/>
      <c r="B46" s="30" t="s">
        <v>451</v>
      </c>
      <c r="C46" s="29">
        <f>C49*1000</f>
        <v>27</v>
      </c>
      <c r="D46" s="29">
        <f t="shared" ref="D46:BO46" si="33">D49*1000</f>
        <v>27</v>
      </c>
      <c r="E46" s="29">
        <f t="shared" si="33"/>
        <v>27</v>
      </c>
      <c r="F46" s="29">
        <f t="shared" si="33"/>
        <v>27</v>
      </c>
      <c r="G46" s="29">
        <f t="shared" si="33"/>
        <v>25.265000000000001</v>
      </c>
      <c r="H46" s="29">
        <f t="shared" si="33"/>
        <v>27</v>
      </c>
      <c r="I46" s="29">
        <f t="shared" si="33"/>
        <v>27</v>
      </c>
      <c r="J46" s="29">
        <f t="shared" si="33"/>
        <v>27</v>
      </c>
      <c r="K46" s="29">
        <f t="shared" si="33"/>
        <v>27</v>
      </c>
      <c r="L46" s="29">
        <f t="shared" si="33"/>
        <v>26.895</v>
      </c>
      <c r="M46" s="29">
        <f t="shared" si="33"/>
        <v>25.946999999999999</v>
      </c>
      <c r="N46" s="29">
        <f t="shared" si="33"/>
        <v>18.756</v>
      </c>
      <c r="O46" s="29">
        <f t="shared" si="33"/>
        <v>27</v>
      </c>
      <c r="P46" s="29">
        <f t="shared" si="33"/>
        <v>27</v>
      </c>
      <c r="Q46" s="29">
        <f t="shared" si="33"/>
        <v>27</v>
      </c>
      <c r="R46" s="29">
        <f t="shared" si="33"/>
        <v>27</v>
      </c>
      <c r="S46" s="29">
        <f t="shared" si="33"/>
        <v>26.013999999999999</v>
      </c>
      <c r="T46" s="29">
        <f t="shared" si="33"/>
        <v>24.300999999999998</v>
      </c>
      <c r="U46" s="29">
        <f t="shared" si="33"/>
        <v>23.800999999999998</v>
      </c>
      <c r="V46" s="29">
        <f t="shared" si="33"/>
        <v>27</v>
      </c>
      <c r="W46" s="29">
        <f t="shared" si="33"/>
        <v>27</v>
      </c>
      <c r="X46" s="29">
        <f t="shared" si="33"/>
        <v>15.755999999999998</v>
      </c>
      <c r="Y46" s="29">
        <f t="shared" si="33"/>
        <v>24.498000000000001</v>
      </c>
      <c r="Z46" s="29">
        <f t="shared" si="33"/>
        <v>23.59</v>
      </c>
      <c r="AA46" s="29">
        <f t="shared" si="33"/>
        <v>27</v>
      </c>
      <c r="AB46" s="29">
        <f t="shared" si="33"/>
        <v>27</v>
      </c>
      <c r="AC46" s="29">
        <f t="shared" si="33"/>
        <v>20.981999999999999</v>
      </c>
      <c r="AD46" s="29">
        <f t="shared" si="33"/>
        <v>19.693000000000001</v>
      </c>
      <c r="AE46" s="29">
        <f t="shared" si="33"/>
        <v>12.814</v>
      </c>
      <c r="AF46" s="29">
        <f t="shared" si="33"/>
        <v>11.673999999999999</v>
      </c>
      <c r="AG46" s="29">
        <f t="shared" si="33"/>
        <v>12.484999999999999</v>
      </c>
      <c r="AH46" s="29">
        <f t="shared" si="33"/>
        <v>22.123000000000001</v>
      </c>
      <c r="AI46" s="29">
        <f t="shared" si="33"/>
        <v>27</v>
      </c>
      <c r="AJ46" s="29">
        <f t="shared" si="33"/>
        <v>23.788</v>
      </c>
      <c r="AK46" s="29">
        <f t="shared" si="33"/>
        <v>21.28</v>
      </c>
      <c r="AL46" s="29">
        <f t="shared" si="33"/>
        <v>27</v>
      </c>
      <c r="AM46" s="29">
        <f t="shared" si="33"/>
        <v>21.449000000000002</v>
      </c>
      <c r="AN46" s="29">
        <f t="shared" si="33"/>
        <v>27</v>
      </c>
      <c r="AO46" s="29">
        <f t="shared" si="33"/>
        <v>27</v>
      </c>
      <c r="AP46" s="29">
        <f t="shared" si="33"/>
        <v>27</v>
      </c>
      <c r="AQ46" s="29">
        <f t="shared" si="33"/>
        <v>18.684999999999999</v>
      </c>
      <c r="AR46" s="29">
        <f t="shared" si="33"/>
        <v>27</v>
      </c>
      <c r="AS46" s="29">
        <f t="shared" si="33"/>
        <v>12.138</v>
      </c>
      <c r="AT46" s="29">
        <f t="shared" si="33"/>
        <v>27</v>
      </c>
      <c r="AU46" s="29">
        <f t="shared" si="33"/>
        <v>24.187999999999999</v>
      </c>
      <c r="AV46" s="29">
        <f t="shared" si="33"/>
        <v>27</v>
      </c>
      <c r="AW46" s="29">
        <f t="shared" si="33"/>
        <v>24.431000000000001</v>
      </c>
      <c r="AX46" s="29">
        <f t="shared" si="33"/>
        <v>21.797999999999998</v>
      </c>
      <c r="AY46" s="29">
        <f t="shared" si="33"/>
        <v>27</v>
      </c>
      <c r="AZ46" s="29">
        <f t="shared" si="33"/>
        <v>15.72</v>
      </c>
      <c r="BA46" s="29">
        <f t="shared" si="33"/>
        <v>26.893999999999998</v>
      </c>
      <c r="BB46" s="29">
        <f t="shared" si="33"/>
        <v>24.684000000000001</v>
      </c>
      <c r="BC46" s="29">
        <f t="shared" si="33"/>
        <v>20.715</v>
      </c>
      <c r="BD46" s="29">
        <f t="shared" si="33"/>
        <v>27</v>
      </c>
      <c r="BE46" s="29">
        <f t="shared" si="33"/>
        <v>27</v>
      </c>
      <c r="BF46" s="29">
        <f t="shared" si="33"/>
        <v>27</v>
      </c>
      <c r="BG46" s="29">
        <f t="shared" si="33"/>
        <v>27</v>
      </c>
      <c r="BH46" s="29">
        <f t="shared" si="33"/>
        <v>26.419</v>
      </c>
      <c r="BI46" s="29">
        <f t="shared" si="33"/>
        <v>13.433</v>
      </c>
      <c r="BJ46" s="29">
        <f t="shared" si="33"/>
        <v>27</v>
      </c>
      <c r="BK46" s="29">
        <f t="shared" si="33"/>
        <v>27</v>
      </c>
      <c r="BL46" s="29">
        <f t="shared" si="33"/>
        <v>27</v>
      </c>
      <c r="BM46" s="29">
        <f t="shared" si="33"/>
        <v>25.834</v>
      </c>
      <c r="BN46" s="29">
        <f t="shared" si="33"/>
        <v>27</v>
      </c>
      <c r="BO46" s="29">
        <f t="shared" si="33"/>
        <v>20.202999999999999</v>
      </c>
      <c r="BP46" s="29">
        <f t="shared" ref="BP46:EA46" si="34">BP49*1000</f>
        <v>26.702000000000002</v>
      </c>
      <c r="BQ46" s="29">
        <f t="shared" si="34"/>
        <v>26.759</v>
      </c>
      <c r="BR46" s="29">
        <f t="shared" si="34"/>
        <v>9.6999999999999993</v>
      </c>
      <c r="BS46" s="29">
        <f t="shared" si="34"/>
        <v>4.3949999999999996</v>
      </c>
      <c r="BT46" s="29">
        <f t="shared" si="34"/>
        <v>6.6509999999999998</v>
      </c>
      <c r="BU46" s="29">
        <f t="shared" si="34"/>
        <v>13.811</v>
      </c>
      <c r="BV46" s="29">
        <f t="shared" si="34"/>
        <v>10.33</v>
      </c>
      <c r="BW46" s="29">
        <f t="shared" si="34"/>
        <v>15.736000000000001</v>
      </c>
      <c r="BX46" s="29">
        <f t="shared" si="34"/>
        <v>19.067</v>
      </c>
      <c r="BY46" s="29">
        <f t="shared" si="34"/>
        <v>27</v>
      </c>
      <c r="BZ46" s="29">
        <f t="shared" si="34"/>
        <v>27</v>
      </c>
      <c r="CA46" s="29">
        <f t="shared" si="34"/>
        <v>23.041</v>
      </c>
      <c r="CB46" s="29">
        <f t="shared" si="34"/>
        <v>27</v>
      </c>
      <c r="CC46" s="29">
        <f t="shared" si="34"/>
        <v>27</v>
      </c>
      <c r="CD46" s="29">
        <f t="shared" si="34"/>
        <v>24.52</v>
      </c>
      <c r="CE46" s="29">
        <f t="shared" si="34"/>
        <v>27</v>
      </c>
      <c r="CF46" s="29">
        <f t="shared" si="34"/>
        <v>24.334</v>
      </c>
      <c r="CG46" s="29">
        <f t="shared" si="34"/>
        <v>27</v>
      </c>
      <c r="CH46" s="29">
        <f t="shared" si="34"/>
        <v>27</v>
      </c>
      <c r="CI46" s="29">
        <f t="shared" si="34"/>
        <v>27</v>
      </c>
      <c r="CJ46" s="29">
        <f t="shared" si="34"/>
        <v>26.513999999999999</v>
      </c>
      <c r="CK46" s="29">
        <f t="shared" si="34"/>
        <v>11.601000000000001</v>
      </c>
      <c r="CL46" s="29">
        <f t="shared" si="34"/>
        <v>13.228999999999999</v>
      </c>
      <c r="CM46" s="29">
        <f t="shared" si="34"/>
        <v>7.274</v>
      </c>
      <c r="CN46" s="29">
        <f t="shared" si="34"/>
        <v>27</v>
      </c>
      <c r="CO46" s="29">
        <f t="shared" si="34"/>
        <v>27</v>
      </c>
      <c r="CP46" s="29">
        <f t="shared" si="34"/>
        <v>18.135999999999999</v>
      </c>
      <c r="CQ46" s="29">
        <f t="shared" si="34"/>
        <v>17.427</v>
      </c>
      <c r="CR46" s="29">
        <f t="shared" si="34"/>
        <v>4.1689999999999996</v>
      </c>
      <c r="CS46" s="29">
        <f t="shared" si="34"/>
        <v>27</v>
      </c>
      <c r="CT46" s="29">
        <f t="shared" si="34"/>
        <v>13.52</v>
      </c>
      <c r="CU46" s="29">
        <f t="shared" si="34"/>
        <v>24.616</v>
      </c>
      <c r="CV46" s="29">
        <f t="shared" si="34"/>
        <v>15.979000000000001</v>
      </c>
      <c r="CW46" s="29">
        <f t="shared" si="34"/>
        <v>17.379000000000001</v>
      </c>
      <c r="CX46" s="29">
        <f t="shared" si="34"/>
        <v>26.824000000000002</v>
      </c>
      <c r="CY46" s="29">
        <f t="shared" si="34"/>
        <v>27</v>
      </c>
      <c r="CZ46" s="29">
        <f t="shared" si="34"/>
        <v>27</v>
      </c>
      <c r="DA46" s="29">
        <f t="shared" si="34"/>
        <v>27</v>
      </c>
      <c r="DB46" s="29">
        <f t="shared" si="34"/>
        <v>27</v>
      </c>
      <c r="DC46" s="29">
        <f t="shared" si="34"/>
        <v>22.417999999999999</v>
      </c>
      <c r="DD46" s="29">
        <f t="shared" si="34"/>
        <v>3.43</v>
      </c>
      <c r="DE46" s="29">
        <f t="shared" si="34"/>
        <v>11.895</v>
      </c>
      <c r="DF46" s="29">
        <f t="shared" si="34"/>
        <v>27</v>
      </c>
      <c r="DG46" s="29">
        <f t="shared" si="34"/>
        <v>25.452999999999999</v>
      </c>
      <c r="DH46" s="29">
        <f t="shared" si="34"/>
        <v>25.515999999999998</v>
      </c>
      <c r="DI46" s="29">
        <f t="shared" si="34"/>
        <v>23.844999999999999</v>
      </c>
      <c r="DJ46" s="29">
        <f t="shared" si="34"/>
        <v>25.882999999999999</v>
      </c>
      <c r="DK46" s="29">
        <f t="shared" si="34"/>
        <v>20.658000000000001</v>
      </c>
      <c r="DL46" s="29">
        <f t="shared" si="34"/>
        <v>26.966999999999999</v>
      </c>
      <c r="DM46" s="29">
        <f t="shared" si="34"/>
        <v>24.899000000000001</v>
      </c>
      <c r="DN46" s="29">
        <f t="shared" si="34"/>
        <v>27</v>
      </c>
      <c r="DO46" s="29">
        <f t="shared" si="34"/>
        <v>27</v>
      </c>
      <c r="DP46" s="29">
        <f t="shared" si="34"/>
        <v>27</v>
      </c>
      <c r="DQ46" s="29">
        <f t="shared" si="34"/>
        <v>22.202000000000002</v>
      </c>
      <c r="DR46" s="29">
        <f t="shared" si="34"/>
        <v>27</v>
      </c>
      <c r="DS46" s="29">
        <f t="shared" si="34"/>
        <v>27</v>
      </c>
      <c r="DT46" s="29">
        <f t="shared" si="34"/>
        <v>26.728999999999999</v>
      </c>
      <c r="DU46" s="29">
        <f t="shared" si="34"/>
        <v>27</v>
      </c>
      <c r="DV46" s="29">
        <f t="shared" si="34"/>
        <v>27</v>
      </c>
      <c r="DW46" s="29">
        <f t="shared" si="34"/>
        <v>26.997</v>
      </c>
      <c r="DX46" s="29">
        <f t="shared" si="34"/>
        <v>23.931000000000001</v>
      </c>
      <c r="DY46" s="29">
        <f t="shared" si="34"/>
        <v>17.928000000000001</v>
      </c>
      <c r="DZ46" s="29">
        <f t="shared" si="34"/>
        <v>22.661999999999999</v>
      </c>
      <c r="EA46" s="29">
        <f t="shared" si="34"/>
        <v>11.192</v>
      </c>
      <c r="EB46" s="29">
        <f t="shared" ref="EB46:FX46" si="35">EB49*1000</f>
        <v>27</v>
      </c>
      <c r="EC46" s="29">
        <f t="shared" si="35"/>
        <v>27</v>
      </c>
      <c r="ED46" s="29">
        <f t="shared" si="35"/>
        <v>4.0839999999999996</v>
      </c>
      <c r="EE46" s="29">
        <f t="shared" si="35"/>
        <v>27</v>
      </c>
      <c r="EF46" s="29">
        <f t="shared" si="35"/>
        <v>24.594999999999999</v>
      </c>
      <c r="EG46" s="29">
        <f t="shared" si="35"/>
        <v>27</v>
      </c>
      <c r="EH46" s="29">
        <f t="shared" si="35"/>
        <v>27</v>
      </c>
      <c r="EI46" s="29">
        <f t="shared" si="35"/>
        <v>27</v>
      </c>
      <c r="EJ46" s="29">
        <f t="shared" si="35"/>
        <v>27</v>
      </c>
      <c r="EK46" s="29">
        <f t="shared" si="35"/>
        <v>5.7670000000000003</v>
      </c>
      <c r="EL46" s="29">
        <f t="shared" si="35"/>
        <v>6.1429999999999998</v>
      </c>
      <c r="EM46" s="29">
        <f t="shared" si="35"/>
        <v>21.308</v>
      </c>
      <c r="EN46" s="29">
        <f t="shared" si="35"/>
        <v>27</v>
      </c>
      <c r="EO46" s="29">
        <f t="shared" si="35"/>
        <v>27</v>
      </c>
      <c r="EP46" s="29">
        <f t="shared" si="35"/>
        <v>25.585999999999999</v>
      </c>
      <c r="EQ46" s="29">
        <f t="shared" si="35"/>
        <v>5.593</v>
      </c>
      <c r="ER46" s="29">
        <f t="shared" si="35"/>
        <v>21.283000000000001</v>
      </c>
      <c r="ES46" s="29">
        <f t="shared" si="35"/>
        <v>27</v>
      </c>
      <c r="ET46" s="29">
        <f t="shared" si="35"/>
        <v>27</v>
      </c>
      <c r="EU46" s="29">
        <f t="shared" si="35"/>
        <v>27</v>
      </c>
      <c r="EV46" s="29">
        <f t="shared" si="35"/>
        <v>15.009</v>
      </c>
      <c r="EW46" s="29">
        <f t="shared" si="35"/>
        <v>7.2809999999999997</v>
      </c>
      <c r="EX46" s="29">
        <f t="shared" si="35"/>
        <v>8.91</v>
      </c>
      <c r="EY46" s="29">
        <f t="shared" si="35"/>
        <v>27</v>
      </c>
      <c r="EZ46" s="29">
        <f t="shared" si="35"/>
        <v>27</v>
      </c>
      <c r="FA46" s="29">
        <f t="shared" si="35"/>
        <v>10.666</v>
      </c>
      <c r="FB46" s="29">
        <f t="shared" si="35"/>
        <v>9.6240000000000006</v>
      </c>
      <c r="FC46" s="29">
        <f t="shared" si="35"/>
        <v>27</v>
      </c>
      <c r="FD46" s="29">
        <f t="shared" si="35"/>
        <v>27</v>
      </c>
      <c r="FE46" s="29">
        <f t="shared" si="35"/>
        <v>19.181000000000001</v>
      </c>
      <c r="FF46" s="29">
        <f t="shared" si="35"/>
        <v>27</v>
      </c>
      <c r="FG46" s="29">
        <f t="shared" si="35"/>
        <v>27</v>
      </c>
      <c r="FH46" s="29">
        <f t="shared" si="35"/>
        <v>24.771999999999998</v>
      </c>
      <c r="FI46" s="29">
        <f t="shared" si="35"/>
        <v>9.6389999999999993</v>
      </c>
      <c r="FJ46" s="29">
        <f t="shared" si="35"/>
        <v>22.207999999999998</v>
      </c>
      <c r="FK46" s="29">
        <f t="shared" si="35"/>
        <v>10.845000000000001</v>
      </c>
      <c r="FL46" s="29">
        <f t="shared" si="35"/>
        <v>27</v>
      </c>
      <c r="FM46" s="29">
        <f t="shared" si="35"/>
        <v>23.414000000000001</v>
      </c>
      <c r="FN46" s="29">
        <f t="shared" si="35"/>
        <v>27</v>
      </c>
      <c r="FO46" s="29">
        <f t="shared" si="35"/>
        <v>4.2009999999999996</v>
      </c>
      <c r="FP46" s="29">
        <f t="shared" si="35"/>
        <v>12.143000000000001</v>
      </c>
      <c r="FQ46" s="29">
        <f t="shared" si="35"/>
        <v>21.88</v>
      </c>
      <c r="FR46" s="29">
        <f t="shared" si="35"/>
        <v>5.9359999999999999</v>
      </c>
      <c r="FS46" s="29">
        <f t="shared" si="35"/>
        <v>5.0679999999999996</v>
      </c>
      <c r="FT46" s="29">
        <f t="shared" si="35"/>
        <v>3.3940000000000001</v>
      </c>
      <c r="FU46" s="29">
        <f t="shared" si="35"/>
        <v>23.344999999999999</v>
      </c>
      <c r="FV46" s="29">
        <f t="shared" si="35"/>
        <v>20.032</v>
      </c>
      <c r="FW46" s="29">
        <f t="shared" si="35"/>
        <v>26.498000000000001</v>
      </c>
      <c r="FX46" s="29">
        <f t="shared" si="35"/>
        <v>24.675000000000001</v>
      </c>
      <c r="FY46" s="2"/>
      <c r="FZ46" s="33"/>
      <c r="GA46" s="35"/>
      <c r="GB46" s="12"/>
      <c r="GC46" s="12"/>
      <c r="GD46" s="12"/>
      <c r="GE46" s="2"/>
      <c r="GF46" s="2"/>
      <c r="GG46" s="2"/>
      <c r="GH46" s="2"/>
      <c r="GI46" s="2"/>
      <c r="GJ46" s="2"/>
      <c r="GK46" s="2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</row>
    <row r="47" spans="1:254" x14ac:dyDescent="0.35">
      <c r="A47" s="38" t="s">
        <v>452</v>
      </c>
      <c r="B47" s="35" t="s">
        <v>659</v>
      </c>
      <c r="C47" s="39">
        <f>'New Formula with HB25-1320'!C40</f>
        <v>2560686.85</v>
      </c>
      <c r="D47" s="40">
        <v>6068580.4500000002</v>
      </c>
      <c r="E47" s="40">
        <v>1444121.25</v>
      </c>
      <c r="F47" s="40">
        <v>2186086.4300000002</v>
      </c>
      <c r="G47" s="40">
        <v>428862.04</v>
      </c>
      <c r="H47" s="40">
        <v>184982.61</v>
      </c>
      <c r="I47" s="40">
        <v>1809421.81</v>
      </c>
      <c r="J47" s="40">
        <v>600359.41</v>
      </c>
      <c r="K47" s="40">
        <v>149409.51999999999</v>
      </c>
      <c r="L47" s="40">
        <v>1285932.06</v>
      </c>
      <c r="M47" s="40">
        <v>495734.92</v>
      </c>
      <c r="N47" s="40">
        <v>12893543.369999999</v>
      </c>
      <c r="O47" s="40">
        <v>5184910.91</v>
      </c>
      <c r="P47" s="40">
        <v>98033.26</v>
      </c>
      <c r="Q47" s="40">
        <v>6984070.2400000002</v>
      </c>
      <c r="R47" s="40">
        <v>117387.96</v>
      </c>
      <c r="S47" s="40">
        <v>941027.17</v>
      </c>
      <c r="T47" s="40">
        <v>50774.68</v>
      </c>
      <c r="U47" s="40">
        <v>51513.32</v>
      </c>
      <c r="V47" s="40">
        <v>91452.54</v>
      </c>
      <c r="W47" s="40">
        <v>20485.07</v>
      </c>
      <c r="X47" s="40">
        <v>23503.47</v>
      </c>
      <c r="Y47" s="40">
        <v>145352.82</v>
      </c>
      <c r="Z47" s="40">
        <v>63731.5</v>
      </c>
      <c r="AA47" s="40">
        <v>6802241.46</v>
      </c>
      <c r="AB47" s="40">
        <v>12251040.92</v>
      </c>
      <c r="AC47" s="40">
        <v>578302.21</v>
      </c>
      <c r="AD47" s="40">
        <v>703196.53</v>
      </c>
      <c r="AE47" s="40">
        <v>48617.120000000003</v>
      </c>
      <c r="AF47" s="40">
        <v>86811.59</v>
      </c>
      <c r="AG47" s="41">
        <v>322958.38</v>
      </c>
      <c r="AH47" s="40">
        <v>172657.77</v>
      </c>
      <c r="AI47" s="40">
        <v>53122.47</v>
      </c>
      <c r="AJ47" s="40">
        <v>128163.01</v>
      </c>
      <c r="AK47" s="40">
        <v>74603.09</v>
      </c>
      <c r="AL47" s="40">
        <v>98388.41</v>
      </c>
      <c r="AM47" s="40">
        <v>115377.55</v>
      </c>
      <c r="AN47" s="40">
        <v>413990.07</v>
      </c>
      <c r="AO47" s="40">
        <v>1676936.43</v>
      </c>
      <c r="AP47" s="40">
        <v>37700132.310000002</v>
      </c>
      <c r="AQ47" s="40">
        <v>97428.55</v>
      </c>
      <c r="AR47" s="40">
        <v>21880966.199999999</v>
      </c>
      <c r="AS47" s="40">
        <v>2513262.4</v>
      </c>
      <c r="AT47" s="40">
        <v>1167107.3600000001</v>
      </c>
      <c r="AU47" s="40">
        <v>178802.57</v>
      </c>
      <c r="AV47" s="40">
        <v>179035.75</v>
      </c>
      <c r="AW47" s="40">
        <v>102589.94</v>
      </c>
      <c r="AX47" s="40">
        <v>78396.2</v>
      </c>
      <c r="AY47" s="40">
        <v>127245.96</v>
      </c>
      <c r="AZ47" s="40">
        <v>1512386.73</v>
      </c>
      <c r="BA47" s="40">
        <v>2187937.56</v>
      </c>
      <c r="BB47" s="40">
        <v>485771.55</v>
      </c>
      <c r="BC47" s="40">
        <v>8539684.5500000007</v>
      </c>
      <c r="BD47" s="40">
        <v>1409316.74</v>
      </c>
      <c r="BE47" s="40">
        <v>425098.36</v>
      </c>
      <c r="BF47" s="40">
        <v>6979427.0599999996</v>
      </c>
      <c r="BG47" s="40">
        <v>115579.55</v>
      </c>
      <c r="BH47" s="40">
        <v>147663.12</v>
      </c>
      <c r="BI47" s="40">
        <v>55868.160000000003</v>
      </c>
      <c r="BJ47" s="40">
        <v>1934186.26</v>
      </c>
      <c r="BK47" s="40">
        <v>1031173.03</v>
      </c>
      <c r="BL47" s="40">
        <v>18195.330000000002</v>
      </c>
      <c r="BM47" s="40">
        <v>91995.89</v>
      </c>
      <c r="BN47" s="40">
        <v>1139858.77</v>
      </c>
      <c r="BO47" s="40">
        <v>396388.6</v>
      </c>
      <c r="BP47" s="40">
        <v>245997.25</v>
      </c>
      <c r="BQ47" s="40">
        <v>1733716.34</v>
      </c>
      <c r="BR47" s="40">
        <v>459017.22</v>
      </c>
      <c r="BS47" s="40">
        <v>258944.15</v>
      </c>
      <c r="BT47" s="40">
        <v>149392.14000000001</v>
      </c>
      <c r="BU47" s="40">
        <v>109362.84</v>
      </c>
      <c r="BV47" s="40">
        <v>817601.21</v>
      </c>
      <c r="BW47" s="40">
        <v>711654.23</v>
      </c>
      <c r="BX47" s="40">
        <v>99943.77</v>
      </c>
      <c r="BY47" s="40">
        <v>193396.48000000001</v>
      </c>
      <c r="BZ47" s="40">
        <v>99867.18</v>
      </c>
      <c r="CA47" s="40">
        <v>394616.81</v>
      </c>
      <c r="CB47" s="40">
        <v>24768877.350000001</v>
      </c>
      <c r="CC47" s="40">
        <v>91062.73</v>
      </c>
      <c r="CD47" s="40">
        <v>72919.69</v>
      </c>
      <c r="CE47" s="40">
        <v>104487.79</v>
      </c>
      <c r="CF47" s="40">
        <v>86249.23</v>
      </c>
      <c r="CG47" s="40">
        <v>74426.7</v>
      </c>
      <c r="CH47" s="40">
        <v>33444.1</v>
      </c>
      <c r="CI47" s="40">
        <v>320790.64</v>
      </c>
      <c r="CJ47" s="40">
        <v>313858.84000000003</v>
      </c>
      <c r="CK47" s="40">
        <v>1519908.61</v>
      </c>
      <c r="CL47" s="40">
        <v>233618.03</v>
      </c>
      <c r="CM47" s="40">
        <v>113893.58</v>
      </c>
      <c r="CN47" s="40">
        <v>8605084.4100000001</v>
      </c>
      <c r="CO47" s="40">
        <v>5153394.09</v>
      </c>
      <c r="CP47" s="40">
        <v>734189.06</v>
      </c>
      <c r="CQ47" s="40">
        <v>386426.67</v>
      </c>
      <c r="CR47" s="40">
        <v>80485.73</v>
      </c>
      <c r="CS47" s="40">
        <v>248224.67</v>
      </c>
      <c r="CT47" s="40">
        <v>85958.85</v>
      </c>
      <c r="CU47" s="40">
        <v>58359.59</v>
      </c>
      <c r="CV47" s="40">
        <v>47858.69</v>
      </c>
      <c r="CW47" s="2">
        <v>134115.63</v>
      </c>
      <c r="CX47" s="40">
        <v>243713.34</v>
      </c>
      <c r="CY47" s="40">
        <v>18970.75</v>
      </c>
      <c r="CZ47" s="40">
        <v>629899.39</v>
      </c>
      <c r="DA47" s="40">
        <v>123499.93</v>
      </c>
      <c r="DB47" s="40">
        <v>101395.44</v>
      </c>
      <c r="DC47" s="40">
        <v>112080.46</v>
      </c>
      <c r="DD47" s="40">
        <v>97944.92</v>
      </c>
      <c r="DE47" s="40">
        <v>288400.14</v>
      </c>
      <c r="DF47" s="40">
        <v>7817551.8200000003</v>
      </c>
      <c r="DG47" s="40">
        <v>118174.05</v>
      </c>
      <c r="DH47" s="40">
        <v>1002544.97</v>
      </c>
      <c r="DI47" s="40">
        <v>1169415.45</v>
      </c>
      <c r="DJ47" s="40">
        <v>169846.5</v>
      </c>
      <c r="DK47" s="40">
        <v>88144.5</v>
      </c>
      <c r="DL47" s="40">
        <v>2420056.54</v>
      </c>
      <c r="DM47" s="40">
        <v>77790.55</v>
      </c>
      <c r="DN47" s="40">
        <v>628414.66</v>
      </c>
      <c r="DO47" s="40">
        <v>761258.72</v>
      </c>
      <c r="DP47" s="40">
        <v>77422.7</v>
      </c>
      <c r="DQ47" s="40">
        <v>409714.16</v>
      </c>
      <c r="DR47" s="40">
        <v>475735.48</v>
      </c>
      <c r="DS47" s="40">
        <v>198489</v>
      </c>
      <c r="DT47" s="40">
        <v>53085.02</v>
      </c>
      <c r="DU47" s="40">
        <v>128255.13</v>
      </c>
      <c r="DV47" s="40">
        <v>49041.63</v>
      </c>
      <c r="DW47" s="40">
        <v>105819.77</v>
      </c>
      <c r="DX47" s="40">
        <v>165524.42000000001</v>
      </c>
      <c r="DY47" s="40">
        <v>211849.28</v>
      </c>
      <c r="DZ47" s="40">
        <v>440337.14</v>
      </c>
      <c r="EA47" s="40">
        <v>606678.97</v>
      </c>
      <c r="EB47" s="40">
        <v>264983.83</v>
      </c>
      <c r="EC47" s="40">
        <v>112196.29</v>
      </c>
      <c r="ED47" s="40">
        <v>606490.69999999995</v>
      </c>
      <c r="EE47" s="40">
        <v>69368.460000000006</v>
      </c>
      <c r="EF47" s="40">
        <v>327633.84999999998</v>
      </c>
      <c r="EG47" s="40">
        <v>120677.96</v>
      </c>
      <c r="EH47" s="40">
        <v>51207.78</v>
      </c>
      <c r="EI47" s="40">
        <v>3323220.8</v>
      </c>
      <c r="EJ47" s="40">
        <v>2056399.34</v>
      </c>
      <c r="EK47" s="40">
        <v>137117.85</v>
      </c>
      <c r="EL47" s="40">
        <v>36713.550000000003</v>
      </c>
      <c r="EM47" s="40">
        <v>247634.55</v>
      </c>
      <c r="EN47" s="40">
        <v>285190.57</v>
      </c>
      <c r="EO47" s="40">
        <v>144936.91</v>
      </c>
      <c r="EP47" s="40">
        <v>223170.3</v>
      </c>
      <c r="EQ47" s="40">
        <v>1024267.5</v>
      </c>
      <c r="ER47" s="40">
        <v>209171.85</v>
      </c>
      <c r="ES47" s="40">
        <v>106678.02</v>
      </c>
      <c r="ET47" s="40">
        <v>133939.82999999999</v>
      </c>
      <c r="EU47" s="40">
        <v>189375.43</v>
      </c>
      <c r="EV47" s="40">
        <v>43464.959999999999</v>
      </c>
      <c r="EW47" s="40">
        <v>341846.47</v>
      </c>
      <c r="EX47" s="40">
        <v>19788.41</v>
      </c>
      <c r="EY47" s="40">
        <v>106184.84</v>
      </c>
      <c r="EZ47" s="40">
        <v>92250.34</v>
      </c>
      <c r="FA47" s="40">
        <v>1567984.63</v>
      </c>
      <c r="FB47" s="41">
        <v>469609.63</v>
      </c>
      <c r="FC47" s="40">
        <v>926616</v>
      </c>
      <c r="FD47" s="40">
        <v>157711.57</v>
      </c>
      <c r="FE47" s="40">
        <v>64813.09</v>
      </c>
      <c r="FF47" s="40">
        <v>70542.399999999994</v>
      </c>
      <c r="FG47" s="40">
        <v>71488.67</v>
      </c>
      <c r="FH47" s="40">
        <v>112198.64</v>
      </c>
      <c r="FI47" s="40">
        <v>558618.73</v>
      </c>
      <c r="FJ47" s="40">
        <v>861473.15</v>
      </c>
      <c r="FK47" s="40">
        <v>927120.98</v>
      </c>
      <c r="FL47" s="40">
        <v>1829177.87</v>
      </c>
      <c r="FM47" s="40">
        <v>532404.37</v>
      </c>
      <c r="FN47" s="40">
        <v>3532207.73</v>
      </c>
      <c r="FO47" s="41">
        <v>629176.46</v>
      </c>
      <c r="FP47" s="40">
        <v>752042.46</v>
      </c>
      <c r="FQ47" s="40">
        <v>409839.03</v>
      </c>
      <c r="FR47" s="40">
        <v>177143.45</v>
      </c>
      <c r="FS47" s="40">
        <v>72860.350000000006</v>
      </c>
      <c r="FT47" s="41">
        <v>109456.97</v>
      </c>
      <c r="FU47" s="40">
        <v>297429.19</v>
      </c>
      <c r="FV47" s="40">
        <v>195022.78</v>
      </c>
      <c r="FW47" s="40">
        <v>48430.720000000001</v>
      </c>
      <c r="FX47" s="40">
        <v>39107.11</v>
      </c>
      <c r="FY47" s="35"/>
      <c r="FZ47" s="33">
        <f>SUM(C47:FX47)</f>
        <v>249920454.66999993</v>
      </c>
      <c r="GA47" s="2"/>
      <c r="GB47" s="35"/>
      <c r="GC47" s="35"/>
      <c r="GD47" s="35"/>
      <c r="GE47" s="35"/>
      <c r="GF47" s="35"/>
      <c r="GG47" s="35"/>
      <c r="GH47" s="35"/>
      <c r="GI47" s="35"/>
      <c r="GJ47" s="35"/>
      <c r="GK47" s="35"/>
    </row>
    <row r="48" spans="1:254" x14ac:dyDescent="0.35">
      <c r="A48" s="3" t="s">
        <v>453</v>
      </c>
      <c r="B48" s="2" t="s">
        <v>660</v>
      </c>
      <c r="C48" s="39">
        <f>'New Formula with HB25-1320'!C41</f>
        <v>1243601606.6496468</v>
      </c>
      <c r="D48" s="41">
        <v>4520376063.8174219</v>
      </c>
      <c r="E48" s="41">
        <v>1224119509.3321149</v>
      </c>
      <c r="F48" s="41">
        <v>3308074988.8981552</v>
      </c>
      <c r="G48" s="41">
        <v>573852597.72417617</v>
      </c>
      <c r="H48" s="41">
        <v>145655715.13624379</v>
      </c>
      <c r="I48" s="41">
        <v>1182351464.602762</v>
      </c>
      <c r="J48" s="41">
        <v>194881997.34144619</v>
      </c>
      <c r="K48" s="41">
        <v>51576022.11863175</v>
      </c>
      <c r="L48" s="41">
        <v>892187374.23643827</v>
      </c>
      <c r="M48" s="41">
        <v>327433433.58006012</v>
      </c>
      <c r="N48" s="41">
        <v>9590444923.7217064</v>
      </c>
      <c r="O48" s="41">
        <v>2732456943.5970211</v>
      </c>
      <c r="P48" s="41">
        <v>57259418.744442552</v>
      </c>
      <c r="Q48" s="41">
        <v>5762916876.5843554</v>
      </c>
      <c r="R48" s="41">
        <v>75923079.148940355</v>
      </c>
      <c r="S48" s="41">
        <v>607579178.51332831</v>
      </c>
      <c r="T48" s="41">
        <v>27185477.323791571</v>
      </c>
      <c r="U48" s="41">
        <v>31073581.949525453</v>
      </c>
      <c r="V48" s="41">
        <v>39213012.957507208</v>
      </c>
      <c r="W48" s="41">
        <v>6811214.997656187</v>
      </c>
      <c r="X48" s="41">
        <v>19031044.297738973</v>
      </c>
      <c r="Y48" s="41">
        <v>78909991.043457299</v>
      </c>
      <c r="Z48" s="41">
        <v>27835170.455760274</v>
      </c>
      <c r="AA48" s="41">
        <v>6865975746.7975941</v>
      </c>
      <c r="AB48" s="41">
        <v>10498646608.118092</v>
      </c>
      <c r="AC48" s="41">
        <v>478699598.15389931</v>
      </c>
      <c r="AD48" s="41">
        <v>512928524.46546149</v>
      </c>
      <c r="AE48" s="41">
        <v>51356787.445066139</v>
      </c>
      <c r="AF48" s="41">
        <v>98356638.067512855</v>
      </c>
      <c r="AG48" s="41">
        <v>383778622.32343137</v>
      </c>
      <c r="AH48" s="41">
        <v>47610818.377289474</v>
      </c>
      <c r="AI48" s="41">
        <v>12287826.755423428</v>
      </c>
      <c r="AJ48" s="41">
        <v>41680225.545014247</v>
      </c>
      <c r="AK48" s="41">
        <v>68026706.149202496</v>
      </c>
      <c r="AL48" s="41">
        <v>93124544.563597113</v>
      </c>
      <c r="AM48" s="41">
        <v>62011689.93829307</v>
      </c>
      <c r="AN48" s="41">
        <v>176665382.74765393</v>
      </c>
      <c r="AO48" s="41">
        <v>602392918.21131992</v>
      </c>
      <c r="AP48" s="41">
        <v>24966021135.429543</v>
      </c>
      <c r="AQ48" s="41">
        <v>95669538.197285175</v>
      </c>
      <c r="AR48" s="41">
        <v>10768814789.878386</v>
      </c>
      <c r="AS48" s="41">
        <v>4867127425.3747005</v>
      </c>
      <c r="AT48" s="41">
        <v>408183992.65006876</v>
      </c>
      <c r="AU48" s="41">
        <v>71885674.39792572</v>
      </c>
      <c r="AV48" s="41">
        <v>46303396.261848018</v>
      </c>
      <c r="AW48" s="41">
        <v>39259964.131445587</v>
      </c>
      <c r="AX48" s="41">
        <v>30483498.489724554</v>
      </c>
      <c r="AY48" s="41">
        <v>61843898.422990702</v>
      </c>
      <c r="AZ48" s="41">
        <v>1114831203.3171828</v>
      </c>
      <c r="BA48" s="41">
        <v>974585423.77318358</v>
      </c>
      <c r="BB48" s="41">
        <v>288422979.72040212</v>
      </c>
      <c r="BC48" s="41">
        <v>4702934007.5028353</v>
      </c>
      <c r="BD48" s="41">
        <v>631299446.8221693</v>
      </c>
      <c r="BE48" s="41">
        <v>209661517.61996523</v>
      </c>
      <c r="BF48" s="41">
        <v>3043732732.5291886</v>
      </c>
      <c r="BG48" s="41">
        <v>69172966.590302154</v>
      </c>
      <c r="BH48" s="41">
        <v>85278110.863035381</v>
      </c>
      <c r="BI48" s="41">
        <v>55323886.024676353</v>
      </c>
      <c r="BJ48" s="41">
        <v>1031567215.8844934</v>
      </c>
      <c r="BK48" s="41">
        <v>2003210325.5806057</v>
      </c>
      <c r="BL48" s="41">
        <v>8046441.8876479268</v>
      </c>
      <c r="BM48" s="41">
        <v>43909529.706827812</v>
      </c>
      <c r="BN48" s="41">
        <v>400914386.33701766</v>
      </c>
      <c r="BO48" s="41">
        <v>214827158.02866638</v>
      </c>
      <c r="BP48" s="41">
        <v>104969090.65814769</v>
      </c>
      <c r="BQ48" s="41">
        <v>2153016991.603569</v>
      </c>
      <c r="BR48" s="41">
        <v>1214292086.2726393</v>
      </c>
      <c r="BS48" s="41">
        <v>927458449.2157985</v>
      </c>
      <c r="BT48" s="41">
        <v>464218802.46572447</v>
      </c>
      <c r="BU48" s="41">
        <v>176869885.40160304</v>
      </c>
      <c r="BV48" s="41">
        <v>1480072171.6236086</v>
      </c>
      <c r="BW48" s="41">
        <v>1183991135.1934788</v>
      </c>
      <c r="BX48" s="41">
        <v>71521146.246909052</v>
      </c>
      <c r="BY48" s="41">
        <v>138809825.32344174</v>
      </c>
      <c r="BZ48" s="41">
        <v>45060755.806848407</v>
      </c>
      <c r="CA48" s="41">
        <v>109677560.66631818</v>
      </c>
      <c r="CB48" s="41">
        <v>14769614386.159739</v>
      </c>
      <c r="CC48" s="41">
        <v>21701990.459990714</v>
      </c>
      <c r="CD48" s="41">
        <v>19851531.418078423</v>
      </c>
      <c r="CE48" s="41">
        <v>46081985.739354208</v>
      </c>
      <c r="CF48" s="41">
        <v>32237521.699186254</v>
      </c>
      <c r="CG48" s="41">
        <v>26155301.761280842</v>
      </c>
      <c r="CH48" s="41">
        <v>18679472.449156404</v>
      </c>
      <c r="CI48" s="41">
        <v>125858608.64781278</v>
      </c>
      <c r="CJ48" s="41">
        <v>441849646.04811555</v>
      </c>
      <c r="CK48" s="41">
        <v>1747204888.5024419</v>
      </c>
      <c r="CL48" s="41">
        <v>273214570.89100206</v>
      </c>
      <c r="CM48" s="41">
        <v>290171407.75407547</v>
      </c>
      <c r="CN48" s="41">
        <v>5386177640.3771019</v>
      </c>
      <c r="CO48" s="41">
        <v>3603985348.7036753</v>
      </c>
      <c r="CP48" s="41">
        <v>681922581.10146487</v>
      </c>
      <c r="CQ48" s="41">
        <v>183615251.31194037</v>
      </c>
      <c r="CR48" s="41">
        <v>164142406.18911654</v>
      </c>
      <c r="CS48" s="41">
        <v>58377627.248269588</v>
      </c>
      <c r="CT48" s="41">
        <v>65810430.384387761</v>
      </c>
      <c r="CU48" s="41">
        <v>19837347.339996941</v>
      </c>
      <c r="CV48" s="41">
        <v>24677913.673428282</v>
      </c>
      <c r="CW48" s="41">
        <v>78285305.618246719</v>
      </c>
      <c r="CX48" s="41">
        <v>90783034.236693919</v>
      </c>
      <c r="CY48" s="41">
        <v>6801420.9230567478</v>
      </c>
      <c r="CZ48" s="41">
        <v>257017791.56822336</v>
      </c>
      <c r="DA48" s="41">
        <v>48608404.218467735</v>
      </c>
      <c r="DB48" s="41">
        <v>43656174.635990135</v>
      </c>
      <c r="DC48" s="41">
        <v>61483727.075588316</v>
      </c>
      <c r="DD48" s="41">
        <v>292472042.1601609</v>
      </c>
      <c r="DE48" s="41">
        <v>172788404.28346723</v>
      </c>
      <c r="DF48" s="41">
        <v>2870377669.3239503</v>
      </c>
      <c r="DG48" s="41">
        <v>65851246.085055798</v>
      </c>
      <c r="DH48" s="41">
        <v>403442625.31019509</v>
      </c>
      <c r="DI48" s="41">
        <v>606389617.79085207</v>
      </c>
      <c r="DJ48" s="41">
        <v>68697298.949765757</v>
      </c>
      <c r="DK48" s="41">
        <v>64758094.618681282</v>
      </c>
      <c r="DL48" s="41">
        <v>917617038.13353014</v>
      </c>
      <c r="DM48" s="41">
        <v>27786177.4488305</v>
      </c>
      <c r="DN48" s="41">
        <v>282346995.50179762</v>
      </c>
      <c r="DO48" s="41">
        <v>383517038.42762721</v>
      </c>
      <c r="DP48" s="41">
        <v>33982318.923972666</v>
      </c>
      <c r="DQ48" s="41">
        <v>500729907.73105943</v>
      </c>
      <c r="DR48" s="41">
        <v>98211401.544237897</v>
      </c>
      <c r="DS48" s="41">
        <v>44999645.49927409</v>
      </c>
      <c r="DT48" s="41">
        <v>12232408.199637603</v>
      </c>
      <c r="DU48" s="41">
        <v>32219955.877370033</v>
      </c>
      <c r="DV48" s="41">
        <v>9769939.1602580957</v>
      </c>
      <c r="DW48" s="41">
        <v>24289938.669203855</v>
      </c>
      <c r="DX48" s="41">
        <v>116793538.51075755</v>
      </c>
      <c r="DY48" s="41">
        <v>222794683.51370659</v>
      </c>
      <c r="DZ48" s="41">
        <v>258350921.04087114</v>
      </c>
      <c r="EA48" s="41">
        <v>657631433.43917203</v>
      </c>
      <c r="EB48" s="41">
        <v>92085525.386901975</v>
      </c>
      <c r="EC48" s="41">
        <v>40055896.724444717</v>
      </c>
      <c r="ED48" s="41">
        <v>5848857376.5394392</v>
      </c>
      <c r="EE48" s="41">
        <v>18795476.860822272</v>
      </c>
      <c r="EF48" s="41">
        <v>108811216.89612466</v>
      </c>
      <c r="EG48" s="41">
        <v>32765384.586948305</v>
      </c>
      <c r="EH48" s="41">
        <v>15488049.816499911</v>
      </c>
      <c r="EI48" s="41">
        <v>1525472323.7714865</v>
      </c>
      <c r="EJ48" s="41">
        <v>1227682218.9221635</v>
      </c>
      <c r="EK48" s="41">
        <v>603151832.62965918</v>
      </c>
      <c r="EL48" s="41">
        <v>289083709.12088758</v>
      </c>
      <c r="EM48" s="41">
        <v>134968441.49054235</v>
      </c>
      <c r="EN48" s="41">
        <v>85767392.217089459</v>
      </c>
      <c r="EO48" s="41">
        <v>47458799.049318895</v>
      </c>
      <c r="EP48" s="41">
        <v>155420519.02642387</v>
      </c>
      <c r="EQ48" s="41">
        <v>1952667604.5762377</v>
      </c>
      <c r="ER48" s="41">
        <v>148649597.61913192</v>
      </c>
      <c r="ES48" s="41">
        <v>38133942.487097889</v>
      </c>
      <c r="ET48" s="41">
        <v>56136170.391549945</v>
      </c>
      <c r="EU48" s="41">
        <v>47835982.666799545</v>
      </c>
      <c r="EV48" s="41">
        <v>82064596.997917801</v>
      </c>
      <c r="EW48" s="41">
        <v>1341850585.5802636</v>
      </c>
      <c r="EX48" s="41">
        <v>58374856.038202748</v>
      </c>
      <c r="EY48" s="41">
        <v>34605578.951935172</v>
      </c>
      <c r="EZ48" s="41">
        <v>30171090.409678221</v>
      </c>
      <c r="FA48" s="41">
        <v>3825563881.5272274</v>
      </c>
      <c r="FB48" s="41">
        <v>491012308.05544251</v>
      </c>
      <c r="FC48" s="41">
        <v>476656111.48539859</v>
      </c>
      <c r="FD48" s="41">
        <v>55554082.287299022</v>
      </c>
      <c r="FE48" s="41">
        <v>33765594.349984318</v>
      </c>
      <c r="FF48" s="41">
        <v>25027026.345334936</v>
      </c>
      <c r="FG48" s="41">
        <v>30831811.073802233</v>
      </c>
      <c r="FH48" s="41">
        <v>37805154.436736263</v>
      </c>
      <c r="FI48" s="41">
        <v>1426641986.7923536</v>
      </c>
      <c r="FJ48" s="41">
        <v>993645198.75942469</v>
      </c>
      <c r="FK48" s="41">
        <v>2165574789.6435361</v>
      </c>
      <c r="FL48" s="41">
        <v>2295824507.7683549</v>
      </c>
      <c r="FM48" s="41">
        <v>1183180101.7270384</v>
      </c>
      <c r="FN48" s="41">
        <v>3033094084.0116987</v>
      </c>
      <c r="FO48" s="41">
        <v>3230530770.1718392</v>
      </c>
      <c r="FP48" s="41">
        <v>1542258695.8623762</v>
      </c>
      <c r="FQ48" s="41">
        <v>540314278.95524025</v>
      </c>
      <c r="FR48" s="41">
        <v>572092832.60842597</v>
      </c>
      <c r="FS48" s="41">
        <v>444874547.97797352</v>
      </c>
      <c r="FT48" s="41">
        <v>459191083.79550272</v>
      </c>
      <c r="FU48" s="41">
        <v>173032976.83335775</v>
      </c>
      <c r="FV48" s="41">
        <v>144356065.18024024</v>
      </c>
      <c r="FW48" s="41">
        <v>20994871.744153053</v>
      </c>
      <c r="FX48" s="41">
        <v>17611628.339902677</v>
      </c>
      <c r="FY48" s="35"/>
      <c r="FZ48" s="35">
        <f>SUM(C48:FX48)</f>
        <v>191009204485.10086</v>
      </c>
      <c r="GA48" s="35"/>
      <c r="GB48" s="35"/>
      <c r="GC48" s="35"/>
      <c r="GD48" s="35"/>
      <c r="GE48" s="2"/>
      <c r="GF48" s="2"/>
      <c r="GG48" s="2"/>
      <c r="GH48" s="2"/>
      <c r="GI48" s="2"/>
      <c r="GJ48" s="2"/>
      <c r="GK48" s="2"/>
    </row>
    <row r="49" spans="1:254" x14ac:dyDescent="0.35">
      <c r="A49" s="3" t="s">
        <v>454</v>
      </c>
      <c r="B49" s="21" t="s">
        <v>790</v>
      </c>
      <c r="C49" s="42">
        <v>2.7E-2</v>
      </c>
      <c r="D49" s="29">
        <v>2.7E-2</v>
      </c>
      <c r="E49" s="29">
        <v>2.7E-2</v>
      </c>
      <c r="F49" s="29">
        <v>2.7E-2</v>
      </c>
      <c r="G49" s="29">
        <v>2.5264999999999999E-2</v>
      </c>
      <c r="H49" s="29">
        <v>2.7E-2</v>
      </c>
      <c r="I49" s="29">
        <v>2.7E-2</v>
      </c>
      <c r="J49" s="29">
        <v>2.7E-2</v>
      </c>
      <c r="K49" s="29">
        <v>2.7E-2</v>
      </c>
      <c r="L49" s="29">
        <v>2.6894999999999999E-2</v>
      </c>
      <c r="M49" s="29">
        <v>2.5946999999999998E-2</v>
      </c>
      <c r="N49" s="29">
        <v>1.8756000000000002E-2</v>
      </c>
      <c r="O49" s="29">
        <v>2.7E-2</v>
      </c>
      <c r="P49" s="29">
        <v>2.7E-2</v>
      </c>
      <c r="Q49" s="29">
        <v>2.7E-2</v>
      </c>
      <c r="R49" s="29">
        <v>2.7E-2</v>
      </c>
      <c r="S49" s="29">
        <v>2.6013999999999999E-2</v>
      </c>
      <c r="T49" s="29">
        <v>2.4301E-2</v>
      </c>
      <c r="U49" s="29">
        <v>2.3800999999999999E-2</v>
      </c>
      <c r="V49" s="29">
        <v>2.7E-2</v>
      </c>
      <c r="W49" s="29">
        <v>2.7E-2</v>
      </c>
      <c r="X49" s="29">
        <v>1.5755999999999999E-2</v>
      </c>
      <c r="Y49" s="29">
        <v>2.4498000000000002E-2</v>
      </c>
      <c r="Z49" s="29">
        <v>2.359E-2</v>
      </c>
      <c r="AA49" s="29">
        <v>2.7E-2</v>
      </c>
      <c r="AB49" s="29">
        <v>2.7E-2</v>
      </c>
      <c r="AC49" s="29">
        <v>2.0982000000000001E-2</v>
      </c>
      <c r="AD49" s="29">
        <v>1.9693000000000002E-2</v>
      </c>
      <c r="AE49" s="29">
        <v>1.2814000000000001E-2</v>
      </c>
      <c r="AF49" s="29">
        <v>1.1674E-2</v>
      </c>
      <c r="AG49" s="29">
        <v>1.2485E-2</v>
      </c>
      <c r="AH49" s="29">
        <v>2.2123E-2</v>
      </c>
      <c r="AI49" s="29">
        <v>2.7E-2</v>
      </c>
      <c r="AJ49" s="29">
        <v>2.3788E-2</v>
      </c>
      <c r="AK49" s="29">
        <v>2.128E-2</v>
      </c>
      <c r="AL49" s="29">
        <v>2.7E-2</v>
      </c>
      <c r="AM49" s="29">
        <v>2.1449000000000003E-2</v>
      </c>
      <c r="AN49" s="29">
        <v>2.7E-2</v>
      </c>
      <c r="AO49" s="29">
        <v>2.7E-2</v>
      </c>
      <c r="AP49" s="29">
        <v>2.7E-2</v>
      </c>
      <c r="AQ49" s="29">
        <v>1.8685E-2</v>
      </c>
      <c r="AR49" s="29">
        <v>2.7E-2</v>
      </c>
      <c r="AS49" s="29">
        <v>1.2137999999999999E-2</v>
      </c>
      <c r="AT49" s="29">
        <v>2.7E-2</v>
      </c>
      <c r="AU49" s="29">
        <v>2.4187999999999998E-2</v>
      </c>
      <c r="AV49" s="29">
        <v>2.7E-2</v>
      </c>
      <c r="AW49" s="29">
        <v>2.4431000000000001E-2</v>
      </c>
      <c r="AX49" s="29">
        <v>2.1797999999999998E-2</v>
      </c>
      <c r="AY49" s="29">
        <v>2.7E-2</v>
      </c>
      <c r="AZ49" s="29">
        <v>1.5720000000000001E-2</v>
      </c>
      <c r="BA49" s="29">
        <v>2.6893999999999998E-2</v>
      </c>
      <c r="BB49" s="29">
        <v>2.4684000000000001E-2</v>
      </c>
      <c r="BC49" s="29">
        <v>2.0715000000000001E-2</v>
      </c>
      <c r="BD49" s="29">
        <v>2.7E-2</v>
      </c>
      <c r="BE49" s="29">
        <v>2.7E-2</v>
      </c>
      <c r="BF49" s="29">
        <v>2.7E-2</v>
      </c>
      <c r="BG49" s="29">
        <v>2.7E-2</v>
      </c>
      <c r="BH49" s="29">
        <v>2.6419000000000002E-2</v>
      </c>
      <c r="BI49" s="29">
        <v>1.3433E-2</v>
      </c>
      <c r="BJ49" s="29">
        <v>2.7E-2</v>
      </c>
      <c r="BK49" s="29">
        <v>2.7E-2</v>
      </c>
      <c r="BL49" s="29">
        <v>2.7E-2</v>
      </c>
      <c r="BM49" s="29">
        <v>2.5833999999999999E-2</v>
      </c>
      <c r="BN49" s="29">
        <v>2.7E-2</v>
      </c>
      <c r="BO49" s="29">
        <v>2.0202999999999999E-2</v>
      </c>
      <c r="BP49" s="29">
        <v>2.6702E-2</v>
      </c>
      <c r="BQ49" s="29">
        <v>2.6759000000000002E-2</v>
      </c>
      <c r="BR49" s="29">
        <v>9.6999999999999986E-3</v>
      </c>
      <c r="BS49" s="29">
        <v>4.3949999999999996E-3</v>
      </c>
      <c r="BT49" s="29">
        <v>6.6509999999999998E-3</v>
      </c>
      <c r="BU49" s="29">
        <v>1.3811E-2</v>
      </c>
      <c r="BV49" s="29">
        <v>1.0330000000000001E-2</v>
      </c>
      <c r="BW49" s="29">
        <v>1.5736E-2</v>
      </c>
      <c r="BX49" s="29">
        <v>1.9067000000000001E-2</v>
      </c>
      <c r="BY49" s="29">
        <v>2.7E-2</v>
      </c>
      <c r="BZ49" s="29">
        <v>2.7E-2</v>
      </c>
      <c r="CA49" s="29">
        <v>2.3040999999999999E-2</v>
      </c>
      <c r="CB49" s="29">
        <v>2.7E-2</v>
      </c>
      <c r="CC49" s="29">
        <v>2.7E-2</v>
      </c>
      <c r="CD49" s="29">
        <v>2.452E-2</v>
      </c>
      <c r="CE49" s="29">
        <v>2.7E-2</v>
      </c>
      <c r="CF49" s="29">
        <v>2.4333999999999998E-2</v>
      </c>
      <c r="CG49" s="29">
        <v>2.7E-2</v>
      </c>
      <c r="CH49" s="29">
        <v>2.7E-2</v>
      </c>
      <c r="CI49" s="29">
        <v>2.7E-2</v>
      </c>
      <c r="CJ49" s="29">
        <v>2.6513999999999999E-2</v>
      </c>
      <c r="CK49" s="29">
        <v>1.1601E-2</v>
      </c>
      <c r="CL49" s="29">
        <v>1.3228999999999999E-2</v>
      </c>
      <c r="CM49" s="29">
        <v>7.2740000000000001E-3</v>
      </c>
      <c r="CN49" s="29">
        <v>2.7E-2</v>
      </c>
      <c r="CO49" s="29">
        <v>2.7E-2</v>
      </c>
      <c r="CP49" s="29">
        <v>1.8135999999999999E-2</v>
      </c>
      <c r="CQ49" s="29">
        <v>1.7426999999999998E-2</v>
      </c>
      <c r="CR49" s="29">
        <v>4.169E-3</v>
      </c>
      <c r="CS49" s="29">
        <v>2.7E-2</v>
      </c>
      <c r="CT49" s="29">
        <v>1.3519999999999999E-2</v>
      </c>
      <c r="CU49" s="29">
        <v>2.4615999999999999E-2</v>
      </c>
      <c r="CV49" s="29">
        <v>1.5979E-2</v>
      </c>
      <c r="CW49" s="29">
        <v>1.7379000000000002E-2</v>
      </c>
      <c r="CX49" s="29">
        <v>2.6824000000000001E-2</v>
      </c>
      <c r="CY49" s="29">
        <v>2.7E-2</v>
      </c>
      <c r="CZ49" s="29">
        <v>2.7E-2</v>
      </c>
      <c r="DA49" s="29">
        <v>2.7E-2</v>
      </c>
      <c r="DB49" s="29">
        <v>2.7E-2</v>
      </c>
      <c r="DC49" s="29">
        <v>2.2418E-2</v>
      </c>
      <c r="DD49" s="29">
        <v>3.4300000000000003E-3</v>
      </c>
      <c r="DE49" s="29">
        <v>1.1894999999999999E-2</v>
      </c>
      <c r="DF49" s="29">
        <v>2.7E-2</v>
      </c>
      <c r="DG49" s="29">
        <v>2.5453E-2</v>
      </c>
      <c r="DH49" s="29">
        <v>2.5515999999999997E-2</v>
      </c>
      <c r="DI49" s="29">
        <v>2.3844999999999998E-2</v>
      </c>
      <c r="DJ49" s="29">
        <v>2.5883E-2</v>
      </c>
      <c r="DK49" s="29">
        <v>2.0658000000000003E-2</v>
      </c>
      <c r="DL49" s="29">
        <v>2.6966999999999998E-2</v>
      </c>
      <c r="DM49" s="29">
        <v>2.4899000000000001E-2</v>
      </c>
      <c r="DN49" s="29">
        <v>2.7E-2</v>
      </c>
      <c r="DO49" s="29">
        <v>2.7E-2</v>
      </c>
      <c r="DP49" s="29">
        <v>2.7E-2</v>
      </c>
      <c r="DQ49" s="29">
        <v>2.2202000000000003E-2</v>
      </c>
      <c r="DR49" s="29">
        <v>2.7E-2</v>
      </c>
      <c r="DS49" s="29">
        <v>2.7E-2</v>
      </c>
      <c r="DT49" s="29">
        <v>2.6728999999999999E-2</v>
      </c>
      <c r="DU49" s="29">
        <v>2.7E-2</v>
      </c>
      <c r="DV49" s="29">
        <v>2.7E-2</v>
      </c>
      <c r="DW49" s="29">
        <v>2.6997E-2</v>
      </c>
      <c r="DX49" s="29">
        <v>2.3931000000000001E-2</v>
      </c>
      <c r="DY49" s="29">
        <v>1.7927999999999999E-2</v>
      </c>
      <c r="DZ49" s="29">
        <v>2.2661999999999998E-2</v>
      </c>
      <c r="EA49" s="29">
        <v>1.1192000000000001E-2</v>
      </c>
      <c r="EB49" s="29">
        <v>2.7E-2</v>
      </c>
      <c r="EC49" s="29">
        <v>2.7E-2</v>
      </c>
      <c r="ED49" s="29">
        <v>4.084E-3</v>
      </c>
      <c r="EE49" s="29">
        <v>2.7E-2</v>
      </c>
      <c r="EF49" s="29">
        <v>2.4594999999999999E-2</v>
      </c>
      <c r="EG49" s="29">
        <v>2.7E-2</v>
      </c>
      <c r="EH49" s="29">
        <v>2.7E-2</v>
      </c>
      <c r="EI49" s="29">
        <v>2.7E-2</v>
      </c>
      <c r="EJ49" s="29">
        <v>2.7E-2</v>
      </c>
      <c r="EK49" s="29">
        <v>5.7670000000000004E-3</v>
      </c>
      <c r="EL49" s="29">
        <v>6.143E-3</v>
      </c>
      <c r="EM49" s="29">
        <v>2.1308000000000001E-2</v>
      </c>
      <c r="EN49" s="29">
        <v>2.7E-2</v>
      </c>
      <c r="EO49" s="29">
        <v>2.7E-2</v>
      </c>
      <c r="EP49" s="29">
        <v>2.5585999999999998E-2</v>
      </c>
      <c r="EQ49" s="29">
        <v>5.5929999999999999E-3</v>
      </c>
      <c r="ER49" s="29">
        <v>2.1283E-2</v>
      </c>
      <c r="ES49" s="29">
        <v>2.7E-2</v>
      </c>
      <c r="ET49" s="29">
        <v>2.7E-2</v>
      </c>
      <c r="EU49" s="29">
        <v>2.7E-2</v>
      </c>
      <c r="EV49" s="29">
        <v>1.5009E-2</v>
      </c>
      <c r="EW49" s="29">
        <v>7.2809999999999993E-3</v>
      </c>
      <c r="EX49" s="29">
        <v>8.9099999999999995E-3</v>
      </c>
      <c r="EY49" s="29">
        <v>2.7E-2</v>
      </c>
      <c r="EZ49" s="29">
        <v>2.7E-2</v>
      </c>
      <c r="FA49" s="29">
        <v>1.0666E-2</v>
      </c>
      <c r="FB49" s="29">
        <v>9.6240000000000006E-3</v>
      </c>
      <c r="FC49" s="29">
        <v>2.7E-2</v>
      </c>
      <c r="FD49" s="29">
        <v>2.7E-2</v>
      </c>
      <c r="FE49" s="29">
        <v>1.9181E-2</v>
      </c>
      <c r="FF49" s="29">
        <v>2.7E-2</v>
      </c>
      <c r="FG49" s="29">
        <v>2.7E-2</v>
      </c>
      <c r="FH49" s="29">
        <v>2.4771999999999999E-2</v>
      </c>
      <c r="FI49" s="29">
        <v>9.639E-3</v>
      </c>
      <c r="FJ49" s="29">
        <v>2.2207999999999999E-2</v>
      </c>
      <c r="FK49" s="29">
        <v>1.0845E-2</v>
      </c>
      <c r="FL49" s="29">
        <v>2.7E-2</v>
      </c>
      <c r="FM49" s="29">
        <v>2.3414000000000001E-2</v>
      </c>
      <c r="FN49" s="29">
        <v>2.7E-2</v>
      </c>
      <c r="FO49" s="29">
        <v>4.2009999999999999E-3</v>
      </c>
      <c r="FP49" s="29">
        <v>1.2143000000000001E-2</v>
      </c>
      <c r="FQ49" s="29">
        <v>2.188E-2</v>
      </c>
      <c r="FR49" s="29">
        <v>5.9360000000000003E-3</v>
      </c>
      <c r="FS49" s="29">
        <v>5.0679999999999996E-3</v>
      </c>
      <c r="FT49" s="29">
        <v>3.3940000000000003E-3</v>
      </c>
      <c r="FU49" s="29">
        <v>2.3344999999999998E-2</v>
      </c>
      <c r="FV49" s="29">
        <v>2.0032000000000001E-2</v>
      </c>
      <c r="FW49" s="29">
        <v>2.6498000000000001E-2</v>
      </c>
      <c r="FX49" s="29">
        <v>2.4674999999999999E-2</v>
      </c>
      <c r="FY49" s="29"/>
      <c r="FZ49" s="43">
        <f>SUM(C49:FX49)*1000</f>
        <v>3915.652000000005</v>
      </c>
      <c r="GA49" s="2"/>
      <c r="GB49" s="2"/>
      <c r="GC49" s="2"/>
      <c r="GD49" s="2"/>
      <c r="GE49" s="44"/>
      <c r="GF49" s="21"/>
      <c r="GG49" s="21"/>
      <c r="GH49" s="21"/>
      <c r="GI49" s="21"/>
      <c r="GJ49" s="21"/>
      <c r="GK49" s="21"/>
    </row>
    <row r="50" spans="1:254" x14ac:dyDescent="0.35">
      <c r="A50" s="94" t="s">
        <v>455</v>
      </c>
      <c r="B50" s="2" t="s">
        <v>791</v>
      </c>
      <c r="C50" s="45">
        <v>999999999</v>
      </c>
      <c r="D50" s="2">
        <v>999999999</v>
      </c>
      <c r="E50" s="2">
        <v>999999999</v>
      </c>
      <c r="F50" s="2">
        <v>999999999</v>
      </c>
      <c r="G50" s="2">
        <v>999999999</v>
      </c>
      <c r="H50" s="2">
        <v>999999999</v>
      </c>
      <c r="I50" s="2">
        <v>999999999</v>
      </c>
      <c r="J50" s="2">
        <v>999999999</v>
      </c>
      <c r="K50" s="2">
        <v>999999999</v>
      </c>
      <c r="L50" s="2">
        <v>999999999</v>
      </c>
      <c r="M50" s="2">
        <v>999999999</v>
      </c>
      <c r="N50" s="2">
        <v>999999999</v>
      </c>
      <c r="O50" s="2">
        <v>999999999</v>
      </c>
      <c r="P50" s="2">
        <v>999999999</v>
      </c>
      <c r="Q50" s="2">
        <v>999999999</v>
      </c>
      <c r="R50" s="2">
        <v>999999999</v>
      </c>
      <c r="S50" s="2">
        <v>999999999</v>
      </c>
      <c r="T50" s="2">
        <v>999999999</v>
      </c>
      <c r="U50" s="2">
        <v>999999999</v>
      </c>
      <c r="V50" s="2">
        <v>999999999</v>
      </c>
      <c r="W50" s="2">
        <v>999999999</v>
      </c>
      <c r="X50" s="2">
        <v>999999999</v>
      </c>
      <c r="Y50" s="2">
        <v>999999999</v>
      </c>
      <c r="Z50" s="2">
        <v>999999999</v>
      </c>
      <c r="AA50" s="2">
        <v>999999999</v>
      </c>
      <c r="AB50" s="2">
        <v>999999999</v>
      </c>
      <c r="AC50" s="2">
        <v>999999999</v>
      </c>
      <c r="AD50" s="2">
        <v>999999999</v>
      </c>
      <c r="AE50" s="2">
        <v>999999999</v>
      </c>
      <c r="AF50" s="2">
        <v>999999999</v>
      </c>
      <c r="AG50" s="2">
        <v>999999999</v>
      </c>
      <c r="AH50" s="2">
        <v>999999999</v>
      </c>
      <c r="AI50" s="2">
        <v>999999999</v>
      </c>
      <c r="AJ50" s="2">
        <v>999999999</v>
      </c>
      <c r="AK50" s="2">
        <v>999999999</v>
      </c>
      <c r="AL50" s="2">
        <v>999999999</v>
      </c>
      <c r="AM50" s="2">
        <v>999999999</v>
      </c>
      <c r="AN50" s="2">
        <v>999999999</v>
      </c>
      <c r="AO50" s="2">
        <v>999999999</v>
      </c>
      <c r="AP50" s="2">
        <v>999999999</v>
      </c>
      <c r="AQ50" s="2">
        <v>999999999</v>
      </c>
      <c r="AR50" s="2">
        <v>999999999</v>
      </c>
      <c r="AS50" s="2">
        <v>999999999</v>
      </c>
      <c r="AT50" s="2">
        <v>999999999</v>
      </c>
      <c r="AU50" s="2">
        <v>999999999</v>
      </c>
      <c r="AV50" s="2">
        <v>999999999</v>
      </c>
      <c r="AW50" s="2">
        <v>999999999</v>
      </c>
      <c r="AX50" s="2">
        <v>999999999</v>
      </c>
      <c r="AY50" s="2">
        <v>999999999</v>
      </c>
      <c r="AZ50" s="2">
        <v>10783078.660301581</v>
      </c>
      <c r="BA50" s="2">
        <v>999999999</v>
      </c>
      <c r="BB50" s="2">
        <v>999999999</v>
      </c>
      <c r="BC50" s="2">
        <v>999999999</v>
      </c>
      <c r="BD50" s="2">
        <v>999999999</v>
      </c>
      <c r="BE50" s="2">
        <v>999999999</v>
      </c>
      <c r="BF50" s="2">
        <v>999999999</v>
      </c>
      <c r="BG50" s="2">
        <v>999999999</v>
      </c>
      <c r="BH50" s="2">
        <v>999999999</v>
      </c>
      <c r="BI50" s="2">
        <v>999999999</v>
      </c>
      <c r="BJ50" s="2">
        <v>999999999</v>
      </c>
      <c r="BK50" s="2">
        <v>999999999</v>
      </c>
      <c r="BL50" s="2">
        <v>999999999</v>
      </c>
      <c r="BM50" s="2">
        <v>999999999</v>
      </c>
      <c r="BN50" s="2">
        <v>999999999</v>
      </c>
      <c r="BO50" s="2">
        <v>999999999</v>
      </c>
      <c r="BP50" s="2">
        <v>999999999</v>
      </c>
      <c r="BQ50" s="2">
        <v>999999999</v>
      </c>
      <c r="BR50" s="2">
        <v>999999999</v>
      </c>
      <c r="BS50" s="2">
        <v>999999999</v>
      </c>
      <c r="BT50" s="2">
        <v>999999999</v>
      </c>
      <c r="BU50" s="2">
        <v>999999999</v>
      </c>
      <c r="BV50" s="2">
        <v>999999999</v>
      </c>
      <c r="BW50" s="2">
        <v>999999999</v>
      </c>
      <c r="BX50" s="2">
        <v>999999999</v>
      </c>
      <c r="BY50" s="2">
        <v>999999999</v>
      </c>
      <c r="BZ50" s="2">
        <v>999999999</v>
      </c>
      <c r="CA50" s="2">
        <v>999999999</v>
      </c>
      <c r="CB50" s="2">
        <v>999999999</v>
      </c>
      <c r="CC50" s="2">
        <v>999999999</v>
      </c>
      <c r="CD50" s="2">
        <v>999999999</v>
      </c>
      <c r="CE50" s="2">
        <v>999999999</v>
      </c>
      <c r="CF50" s="2">
        <v>999999999</v>
      </c>
      <c r="CG50" s="2">
        <v>999999999</v>
      </c>
      <c r="CH50" s="2">
        <v>999999999</v>
      </c>
      <c r="CI50" s="2">
        <v>999999999</v>
      </c>
      <c r="CJ50" s="2">
        <v>999999999</v>
      </c>
      <c r="CK50" s="2">
        <v>999999999</v>
      </c>
      <c r="CL50" s="2">
        <v>999999999</v>
      </c>
      <c r="CM50" s="2">
        <v>999999999</v>
      </c>
      <c r="CN50" s="2">
        <v>999999999</v>
      </c>
      <c r="CO50" s="2">
        <v>999999999</v>
      </c>
      <c r="CP50" s="2">
        <v>999999999</v>
      </c>
      <c r="CQ50" s="2">
        <v>999999999</v>
      </c>
      <c r="CR50" s="2">
        <v>999999999</v>
      </c>
      <c r="CS50" s="2">
        <v>999999999</v>
      </c>
      <c r="CT50" s="2">
        <v>999999999</v>
      </c>
      <c r="CU50" s="2">
        <v>999999999</v>
      </c>
      <c r="CV50" s="2">
        <v>999999999</v>
      </c>
      <c r="CW50" s="2">
        <v>999999999</v>
      </c>
      <c r="CX50" s="2">
        <v>999999999</v>
      </c>
      <c r="CY50" s="2">
        <v>999999999</v>
      </c>
      <c r="CZ50" s="2">
        <v>999999999</v>
      </c>
      <c r="DA50" s="2">
        <v>999999999</v>
      </c>
      <c r="DB50" s="2">
        <v>999999999</v>
      </c>
      <c r="DC50" s="2">
        <v>999999999</v>
      </c>
      <c r="DD50" s="2">
        <v>999999999</v>
      </c>
      <c r="DE50" s="2">
        <v>999999999</v>
      </c>
      <c r="DF50" s="2">
        <v>999999999</v>
      </c>
      <c r="DG50" s="2">
        <v>999999999</v>
      </c>
      <c r="DH50" s="2">
        <v>999999999</v>
      </c>
      <c r="DI50" s="2">
        <v>999999999</v>
      </c>
      <c r="DJ50" s="2">
        <v>999999999</v>
      </c>
      <c r="DK50" s="2">
        <v>999999999</v>
      </c>
      <c r="DL50" s="2">
        <v>999999999</v>
      </c>
      <c r="DM50" s="2">
        <v>999999999</v>
      </c>
      <c r="DN50" s="2">
        <v>999999999</v>
      </c>
      <c r="DO50" s="2">
        <v>999999999</v>
      </c>
      <c r="DP50" s="2">
        <v>999999999</v>
      </c>
      <c r="DQ50" s="2">
        <v>999999999</v>
      </c>
      <c r="DR50" s="2">
        <v>999999999</v>
      </c>
      <c r="DS50" s="2">
        <v>999999999</v>
      </c>
      <c r="DT50" s="2">
        <v>999999999</v>
      </c>
      <c r="DU50" s="2">
        <v>999999999</v>
      </c>
      <c r="DV50" s="2">
        <v>999999999</v>
      </c>
      <c r="DW50" s="2">
        <v>999999999</v>
      </c>
      <c r="DX50" s="2">
        <v>999999999</v>
      </c>
      <c r="DY50" s="2">
        <v>999999999</v>
      </c>
      <c r="DZ50" s="2">
        <v>999999999</v>
      </c>
      <c r="EA50" s="2">
        <v>999999999</v>
      </c>
      <c r="EB50" s="2">
        <v>999999999</v>
      </c>
      <c r="EC50" s="2">
        <v>999999999</v>
      </c>
      <c r="ED50" s="2">
        <v>999999999</v>
      </c>
      <c r="EE50" s="2">
        <v>999999999</v>
      </c>
      <c r="EF50" s="2">
        <v>999999999</v>
      </c>
      <c r="EG50" s="2">
        <v>999999999</v>
      </c>
      <c r="EH50" s="2">
        <v>999999999</v>
      </c>
      <c r="EI50" s="2">
        <v>999999999</v>
      </c>
      <c r="EJ50" s="2">
        <v>999999999</v>
      </c>
      <c r="EK50" s="2">
        <v>999999999</v>
      </c>
      <c r="EL50" s="2">
        <v>999999999</v>
      </c>
      <c r="EM50" s="2">
        <v>999999999</v>
      </c>
      <c r="EN50" s="2">
        <v>999999999</v>
      </c>
      <c r="EO50" s="2">
        <v>999999999</v>
      </c>
      <c r="EP50" s="2">
        <v>999999999</v>
      </c>
      <c r="EQ50" s="2">
        <v>9909825.1697521377</v>
      </c>
      <c r="ER50" s="2">
        <v>999999999</v>
      </c>
      <c r="ES50" s="2">
        <v>999999999</v>
      </c>
      <c r="ET50" s="2">
        <v>999999999</v>
      </c>
      <c r="EU50" s="2">
        <v>999999999</v>
      </c>
      <c r="EV50" s="2">
        <v>999999999</v>
      </c>
      <c r="EW50" s="2">
        <v>999999999</v>
      </c>
      <c r="EX50" s="2">
        <v>999999999</v>
      </c>
      <c r="EY50" s="2">
        <v>999999999</v>
      </c>
      <c r="EZ50" s="2">
        <v>999999999</v>
      </c>
      <c r="FA50" s="2">
        <v>999999999</v>
      </c>
      <c r="FB50" s="2">
        <v>999999999</v>
      </c>
      <c r="FC50" s="2">
        <v>999999999</v>
      </c>
      <c r="FD50" s="2">
        <v>999999999</v>
      </c>
      <c r="FE50" s="2">
        <v>999999999</v>
      </c>
      <c r="FF50" s="2">
        <v>999999999</v>
      </c>
      <c r="FG50" s="2">
        <v>999999999</v>
      </c>
      <c r="FH50" s="2">
        <v>999999999</v>
      </c>
      <c r="FI50" s="2">
        <v>999999999</v>
      </c>
      <c r="FJ50" s="2">
        <v>999999999</v>
      </c>
      <c r="FK50" s="2">
        <v>999999999</v>
      </c>
      <c r="FL50" s="2">
        <v>999999999</v>
      </c>
      <c r="FM50" s="2">
        <v>999999999</v>
      </c>
      <c r="FN50" s="2">
        <v>999999999</v>
      </c>
      <c r="FO50" s="2">
        <v>999999999</v>
      </c>
      <c r="FP50" s="2">
        <v>999999999</v>
      </c>
      <c r="FQ50" s="2">
        <v>999999999</v>
      </c>
      <c r="FR50" s="2">
        <v>999999999</v>
      </c>
      <c r="FS50" s="2">
        <v>999999999</v>
      </c>
      <c r="FT50" s="2">
        <v>999999999</v>
      </c>
      <c r="FU50" s="2">
        <v>999999999</v>
      </c>
      <c r="FV50" s="2">
        <v>999999999</v>
      </c>
      <c r="FW50" s="2">
        <v>999999999</v>
      </c>
      <c r="FX50" s="2">
        <v>999999999</v>
      </c>
      <c r="FY50" s="2"/>
      <c r="FZ50" s="35">
        <f>SUM(C50:FX50)</f>
        <v>176020692727.83005</v>
      </c>
      <c r="GA50" s="2"/>
      <c r="GB50" s="35"/>
      <c r="GC50" s="35"/>
      <c r="GD50" s="35"/>
      <c r="GE50" s="2"/>
      <c r="GF50" s="2"/>
      <c r="GG50" s="2"/>
      <c r="GH50" s="2"/>
      <c r="GI50" s="2"/>
      <c r="GJ50" s="2"/>
      <c r="GK50" s="2"/>
    </row>
    <row r="51" spans="1:254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 t="s">
        <v>456</v>
      </c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63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 t="s">
        <v>456</v>
      </c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</row>
    <row r="52" spans="1:254" x14ac:dyDescent="0.35">
      <c r="A52" s="2"/>
      <c r="B52" s="30" t="s">
        <v>792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</row>
    <row r="53" spans="1:254" x14ac:dyDescent="0.35">
      <c r="A53" s="3" t="s">
        <v>793</v>
      </c>
      <c r="B53" s="2" t="s">
        <v>1051</v>
      </c>
      <c r="C53" s="45">
        <v>78280270.659999996</v>
      </c>
      <c r="D53" s="2">
        <v>441513334.77999997</v>
      </c>
      <c r="E53" s="2">
        <v>72811077.909999996</v>
      </c>
      <c r="F53" s="2">
        <v>263130617.96000001</v>
      </c>
      <c r="G53" s="2">
        <v>18268979.879999999</v>
      </c>
      <c r="H53" s="2">
        <v>13280033.189999999</v>
      </c>
      <c r="I53" s="2">
        <v>99149017.739999995</v>
      </c>
      <c r="J53" s="2">
        <v>24020317.789999999</v>
      </c>
      <c r="K53" s="2">
        <v>4376133.2699999996</v>
      </c>
      <c r="L53" s="2">
        <v>26180456.030000001</v>
      </c>
      <c r="M53" s="2">
        <v>13493657.890000001</v>
      </c>
      <c r="N53" s="2">
        <v>581402832.08000004</v>
      </c>
      <c r="O53" s="2">
        <v>143543356.31</v>
      </c>
      <c r="P53" s="2">
        <v>5486815.5099999998</v>
      </c>
      <c r="Q53" s="2">
        <v>468203554.43000001</v>
      </c>
      <c r="R53" s="2">
        <v>67965527.079999998</v>
      </c>
      <c r="S53" s="2">
        <v>18924881.170000002</v>
      </c>
      <c r="T53" s="2">
        <v>3280571.47</v>
      </c>
      <c r="U53" s="2">
        <v>1310359.06</v>
      </c>
      <c r="V53" s="2">
        <v>4233931.0599999996</v>
      </c>
      <c r="W53" s="2">
        <v>3688375.04</v>
      </c>
      <c r="X53" s="2">
        <v>1219109.24</v>
      </c>
      <c r="Y53" s="2">
        <v>11502733.689999999</v>
      </c>
      <c r="Z53" s="2">
        <v>3811891.54</v>
      </c>
      <c r="AA53" s="2">
        <v>344043292.07999998</v>
      </c>
      <c r="AB53" s="2">
        <v>307281236.79000002</v>
      </c>
      <c r="AC53" s="2">
        <v>11287823.91</v>
      </c>
      <c r="AD53" s="2">
        <v>15912790.710000001</v>
      </c>
      <c r="AE53" s="2">
        <v>2102521.44</v>
      </c>
      <c r="AF53" s="2">
        <v>3417701.57</v>
      </c>
      <c r="AG53" s="2">
        <v>7967358</v>
      </c>
      <c r="AH53" s="2">
        <v>11672985.890000001</v>
      </c>
      <c r="AI53" s="2">
        <v>5504284.8300000001</v>
      </c>
      <c r="AJ53" s="2">
        <v>3421162.94</v>
      </c>
      <c r="AK53" s="2">
        <v>3437264.26</v>
      </c>
      <c r="AL53" s="2">
        <v>4531542.67</v>
      </c>
      <c r="AM53" s="2">
        <v>5326794.29</v>
      </c>
      <c r="AN53" s="2">
        <v>4853828.37</v>
      </c>
      <c r="AO53" s="2">
        <v>49181610.969999999</v>
      </c>
      <c r="AP53" s="2">
        <v>984476347.71000004</v>
      </c>
      <c r="AQ53" s="2">
        <v>4254035.1900000004</v>
      </c>
      <c r="AR53" s="2">
        <v>688335848.28999996</v>
      </c>
      <c r="AS53" s="2">
        <v>78787121.939999998</v>
      </c>
      <c r="AT53" s="2">
        <v>29995630.32</v>
      </c>
      <c r="AU53" s="2">
        <v>4940563.0599999996</v>
      </c>
      <c r="AV53" s="2">
        <v>5000518.68</v>
      </c>
      <c r="AW53" s="2">
        <v>4415981.21</v>
      </c>
      <c r="AX53" s="2">
        <v>1697596.48</v>
      </c>
      <c r="AY53" s="2">
        <v>6058557.2300000004</v>
      </c>
      <c r="AZ53" s="2">
        <v>142156367.77000001</v>
      </c>
      <c r="BA53" s="2">
        <v>99155079.230000004</v>
      </c>
      <c r="BB53" s="2">
        <v>82432730.719999999</v>
      </c>
      <c r="BC53" s="2">
        <v>290262662.54000002</v>
      </c>
      <c r="BD53" s="2">
        <v>39221665.799999997</v>
      </c>
      <c r="BE53" s="2">
        <v>14653499.359999999</v>
      </c>
      <c r="BF53" s="2">
        <v>276304553.99000001</v>
      </c>
      <c r="BG53" s="2">
        <v>11571564.07</v>
      </c>
      <c r="BH53" s="2">
        <v>7661196.2699999996</v>
      </c>
      <c r="BI53" s="2">
        <v>4534185.93</v>
      </c>
      <c r="BJ53" s="2">
        <v>67995494.640000001</v>
      </c>
      <c r="BK53" s="2">
        <v>337189436.94</v>
      </c>
      <c r="BL53" s="2">
        <v>2201677.9700000002</v>
      </c>
      <c r="BM53" s="2">
        <v>5933143.3499999996</v>
      </c>
      <c r="BN53" s="2">
        <v>35417030.710000001</v>
      </c>
      <c r="BO53" s="2">
        <v>14738253.41</v>
      </c>
      <c r="BP53" s="2">
        <v>3427045.16</v>
      </c>
      <c r="BQ53" s="2">
        <v>72689800.590000004</v>
      </c>
      <c r="BR53" s="2">
        <v>49902027.479999997</v>
      </c>
      <c r="BS53" s="2">
        <v>14128786.939999999</v>
      </c>
      <c r="BT53" s="2">
        <v>5768967.6399999997</v>
      </c>
      <c r="BU53" s="2">
        <v>6049478.0800000001</v>
      </c>
      <c r="BV53" s="2">
        <v>14351929.449999999</v>
      </c>
      <c r="BW53" s="2">
        <v>22872366.5</v>
      </c>
      <c r="BX53" s="2">
        <v>1793810.78</v>
      </c>
      <c r="BY53" s="2">
        <v>5897243.5499999998</v>
      </c>
      <c r="BZ53" s="2">
        <v>3670222.23</v>
      </c>
      <c r="CA53" s="2">
        <v>3155462.16</v>
      </c>
      <c r="CB53" s="2">
        <v>825753541.15999997</v>
      </c>
      <c r="CC53" s="2">
        <v>3503040.55</v>
      </c>
      <c r="CD53" s="2">
        <v>3475014.13</v>
      </c>
      <c r="CE53" s="2">
        <v>3031667.9</v>
      </c>
      <c r="CF53" s="2">
        <v>2337551.13</v>
      </c>
      <c r="CG53" s="2">
        <v>3663065.84</v>
      </c>
      <c r="CH53" s="2">
        <v>2312645.7799999998</v>
      </c>
      <c r="CI53" s="2">
        <v>8594395.4700000007</v>
      </c>
      <c r="CJ53" s="2">
        <v>11370701.359999999</v>
      </c>
      <c r="CK53" s="2">
        <v>64493594.609999999</v>
      </c>
      <c r="CL53" s="2">
        <v>15439886.310000001</v>
      </c>
      <c r="CM53" s="2">
        <v>9715933.3699999992</v>
      </c>
      <c r="CN53" s="2">
        <v>351056724.08999997</v>
      </c>
      <c r="CO53" s="2">
        <v>156849964.21000001</v>
      </c>
      <c r="CP53" s="2">
        <v>12350467.810000001</v>
      </c>
      <c r="CQ53" s="2">
        <v>10314109.210000001</v>
      </c>
      <c r="CR53" s="2">
        <v>4056706.95</v>
      </c>
      <c r="CS53" s="2">
        <v>4594320.78</v>
      </c>
      <c r="CT53" s="2">
        <v>2341807.96</v>
      </c>
      <c r="CU53" s="2">
        <v>4687694.54</v>
      </c>
      <c r="CV53" s="2">
        <v>1148275.01</v>
      </c>
      <c r="CW53" s="2">
        <v>3787358.23</v>
      </c>
      <c r="CX53" s="2">
        <v>6036047.8799999999</v>
      </c>
      <c r="CY53" s="2">
        <v>1239684.8999999999</v>
      </c>
      <c r="CZ53" s="2">
        <v>21057356.120000001</v>
      </c>
      <c r="DA53" s="2">
        <v>3612368.75</v>
      </c>
      <c r="DB53" s="2">
        <v>4839800.6399999997</v>
      </c>
      <c r="DC53" s="2">
        <v>3462885.21</v>
      </c>
      <c r="DD53" s="2">
        <v>3271844.17</v>
      </c>
      <c r="DE53" s="2">
        <v>4618149.7699999996</v>
      </c>
      <c r="DF53" s="2">
        <v>227288961.69</v>
      </c>
      <c r="DG53" s="2">
        <v>2423573.89</v>
      </c>
      <c r="DH53" s="2">
        <v>20886839.41</v>
      </c>
      <c r="DI53" s="2">
        <v>27709961.460000001</v>
      </c>
      <c r="DJ53" s="2">
        <v>8149616.6600000001</v>
      </c>
      <c r="DK53" s="2">
        <v>6532518.4000000004</v>
      </c>
      <c r="DL53" s="2">
        <v>66129697.740000002</v>
      </c>
      <c r="DM53" s="2">
        <v>4324956.21</v>
      </c>
      <c r="DN53" s="2">
        <v>16054629.26</v>
      </c>
      <c r="DO53" s="2">
        <v>37791858.009999998</v>
      </c>
      <c r="DP53" s="2">
        <v>3823507.1</v>
      </c>
      <c r="DQ53" s="2">
        <v>10302616.720000001</v>
      </c>
      <c r="DR53" s="2">
        <v>16267957.550000001</v>
      </c>
      <c r="DS53" s="2">
        <v>8493099.7400000002</v>
      </c>
      <c r="DT53" s="2">
        <v>3605217.69</v>
      </c>
      <c r="DU53" s="2">
        <v>5250957.58</v>
      </c>
      <c r="DV53" s="2">
        <v>3878489.81</v>
      </c>
      <c r="DW53" s="2">
        <v>4751412.07</v>
      </c>
      <c r="DX53" s="2">
        <v>3671409.73</v>
      </c>
      <c r="DY53" s="2">
        <v>5085104.34</v>
      </c>
      <c r="DZ53" s="2">
        <v>9347377.2300000004</v>
      </c>
      <c r="EA53" s="2">
        <v>7100248.3300000001</v>
      </c>
      <c r="EB53" s="2">
        <v>7337063.96</v>
      </c>
      <c r="EC53" s="2">
        <v>4337598.04</v>
      </c>
      <c r="ED53" s="2">
        <v>23147062.68</v>
      </c>
      <c r="EE53" s="2">
        <v>3588701.8</v>
      </c>
      <c r="EF53" s="2">
        <v>16640420.609999999</v>
      </c>
      <c r="EG53" s="2">
        <v>4049993.17</v>
      </c>
      <c r="EH53" s="2">
        <v>4055923.04</v>
      </c>
      <c r="EI53" s="2">
        <v>164608124.28999999</v>
      </c>
      <c r="EJ53" s="2">
        <v>110814645.64</v>
      </c>
      <c r="EK53" s="2">
        <v>8358286.3700000001</v>
      </c>
      <c r="EL53" s="2">
        <v>5973275.9500000002</v>
      </c>
      <c r="EM53" s="2">
        <v>5539638.6200000001</v>
      </c>
      <c r="EN53" s="2">
        <v>11951057.869999999</v>
      </c>
      <c r="EO53" s="2">
        <v>4720810.3</v>
      </c>
      <c r="EP53" s="2">
        <v>6002523.3200000003</v>
      </c>
      <c r="EQ53" s="2">
        <v>30565460.550000001</v>
      </c>
      <c r="ER53" s="2">
        <v>5084806.1399999997</v>
      </c>
      <c r="ES53" s="2">
        <v>3508977.85</v>
      </c>
      <c r="ET53" s="2">
        <v>4095070.51</v>
      </c>
      <c r="EU53" s="2">
        <v>7749917.6200000001</v>
      </c>
      <c r="EV53" s="2">
        <v>1928227.33</v>
      </c>
      <c r="EW53" s="2">
        <v>13218618.970000001</v>
      </c>
      <c r="EX53" s="2">
        <v>3623072.51</v>
      </c>
      <c r="EY53" s="2">
        <v>8997897.1199999992</v>
      </c>
      <c r="EZ53" s="2">
        <v>2751725.07</v>
      </c>
      <c r="FA53" s="2">
        <v>42110223.619999997</v>
      </c>
      <c r="FB53" s="2">
        <v>4735112.4400000004</v>
      </c>
      <c r="FC53" s="2">
        <v>22078486.780000001</v>
      </c>
      <c r="FD53" s="2">
        <v>5671783.54</v>
      </c>
      <c r="FE53" s="2">
        <v>2003245.54</v>
      </c>
      <c r="FF53" s="2">
        <v>3739006.87</v>
      </c>
      <c r="FG53" s="2">
        <v>2791667.9</v>
      </c>
      <c r="FH53" s="2">
        <v>1687641.15</v>
      </c>
      <c r="FI53" s="2">
        <v>20073193.170000002</v>
      </c>
      <c r="FJ53" s="2">
        <v>22454241.260000002</v>
      </c>
      <c r="FK53" s="2">
        <v>29197638.190000001</v>
      </c>
      <c r="FL53" s="2">
        <v>89506028.040000007</v>
      </c>
      <c r="FM53" s="2">
        <v>42621303.259999998</v>
      </c>
      <c r="FN53" s="2">
        <v>254076077.58000001</v>
      </c>
      <c r="FO53" s="2">
        <v>12923250.27</v>
      </c>
      <c r="FP53" s="2">
        <v>26423778.789999999</v>
      </c>
      <c r="FQ53" s="2">
        <v>11931842.02</v>
      </c>
      <c r="FR53" s="2">
        <v>3384089.51</v>
      </c>
      <c r="FS53" s="2">
        <v>3457705.04</v>
      </c>
      <c r="FT53" s="2">
        <v>1530952.34</v>
      </c>
      <c r="FU53" s="2">
        <v>10796310.34</v>
      </c>
      <c r="FV53" s="2">
        <v>9901858.9100000001</v>
      </c>
      <c r="FW53" s="2">
        <v>3307351.27</v>
      </c>
      <c r="FX53" s="2">
        <v>1506941.06</v>
      </c>
      <c r="FY53" s="2"/>
      <c r="FZ53" s="2">
        <f>SUM(C53:FX53)</f>
        <v>9734563159.5500088</v>
      </c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</row>
    <row r="54" spans="1:254" x14ac:dyDescent="0.35">
      <c r="A54" s="3" t="s">
        <v>794</v>
      </c>
      <c r="B54" s="2" t="s">
        <v>1052</v>
      </c>
      <c r="C54" s="2">
        <v>11940.25</v>
      </c>
      <c r="D54" s="2">
        <v>11259.73</v>
      </c>
      <c r="E54" s="2">
        <v>12071.4</v>
      </c>
      <c r="F54" s="2">
        <v>11166.02</v>
      </c>
      <c r="G54" s="2">
        <v>11782.64</v>
      </c>
      <c r="H54" s="2">
        <v>11942.48</v>
      </c>
      <c r="I54" s="2">
        <v>11908.36</v>
      </c>
      <c r="J54" s="2">
        <v>11430.63</v>
      </c>
      <c r="K54" s="2">
        <v>16207.9</v>
      </c>
      <c r="L54" s="2">
        <v>11940.37</v>
      </c>
      <c r="M54" s="2">
        <v>13375.95</v>
      </c>
      <c r="N54" s="2">
        <v>11420.41</v>
      </c>
      <c r="O54" s="2">
        <v>10883.15</v>
      </c>
      <c r="P54" s="2">
        <v>15812.15</v>
      </c>
      <c r="Q54" s="2">
        <v>12351.93</v>
      </c>
      <c r="R54" s="2">
        <v>11188.66</v>
      </c>
      <c r="S54" s="2">
        <v>11781.66</v>
      </c>
      <c r="T54" s="2">
        <v>20150.93</v>
      </c>
      <c r="U54" s="2">
        <v>25345.439999999999</v>
      </c>
      <c r="V54" s="2">
        <v>16246.86</v>
      </c>
      <c r="W54" s="2">
        <v>17656.18</v>
      </c>
      <c r="X54" s="2">
        <v>24382.18</v>
      </c>
      <c r="Y54" s="2">
        <v>12124.73</v>
      </c>
      <c r="Z54" s="2">
        <v>16537.490000000002</v>
      </c>
      <c r="AA54" s="2">
        <v>11089.44</v>
      </c>
      <c r="AB54" s="2">
        <v>11212.19</v>
      </c>
      <c r="AC54" s="2">
        <v>12104.9</v>
      </c>
      <c r="AD54" s="2">
        <v>11272.88</v>
      </c>
      <c r="AE54" s="2">
        <v>22367.25</v>
      </c>
      <c r="AF54" s="2">
        <v>19870.36</v>
      </c>
      <c r="AG54" s="2">
        <v>13012.18</v>
      </c>
      <c r="AH54" s="2">
        <v>11944.12</v>
      </c>
      <c r="AI54" s="2">
        <v>13760.71</v>
      </c>
      <c r="AJ54" s="2">
        <v>20609.419999999998</v>
      </c>
      <c r="AK54" s="2">
        <v>20171.740000000002</v>
      </c>
      <c r="AL54" s="2">
        <v>16069.3</v>
      </c>
      <c r="AM54" s="2">
        <v>14327.04</v>
      </c>
      <c r="AN54" s="2">
        <v>15443.3</v>
      </c>
      <c r="AO54" s="2">
        <v>11297.29</v>
      </c>
      <c r="AP54" s="2">
        <v>11741.76</v>
      </c>
      <c r="AQ54" s="2">
        <v>17889.13</v>
      </c>
      <c r="AR54" s="2">
        <v>10926.27</v>
      </c>
      <c r="AS54" s="2">
        <v>11906.05</v>
      </c>
      <c r="AT54" s="2">
        <v>11313.13</v>
      </c>
      <c r="AU54" s="2">
        <v>16172.06</v>
      </c>
      <c r="AV54" s="2">
        <v>16261.85</v>
      </c>
      <c r="AW54" s="2">
        <v>17263.41</v>
      </c>
      <c r="AX54" s="2">
        <v>25604.77</v>
      </c>
      <c r="AY54" s="2">
        <v>14278.95</v>
      </c>
      <c r="AZ54" s="2">
        <v>11480.89</v>
      </c>
      <c r="BA54" s="2">
        <v>10810.27</v>
      </c>
      <c r="BB54" s="2">
        <v>10890.12</v>
      </c>
      <c r="BC54" s="2">
        <v>11237.73</v>
      </c>
      <c r="BD54" s="2">
        <v>10790</v>
      </c>
      <c r="BE54" s="2">
        <v>11637.15</v>
      </c>
      <c r="BF54" s="2">
        <v>10765.94</v>
      </c>
      <c r="BG54" s="2">
        <v>12861.58</v>
      </c>
      <c r="BH54" s="2">
        <v>12978.48</v>
      </c>
      <c r="BI54" s="2">
        <v>17635.88</v>
      </c>
      <c r="BJ54" s="2">
        <v>10787.29</v>
      </c>
      <c r="BK54" s="2">
        <v>10886.24</v>
      </c>
      <c r="BL54" s="2">
        <v>23199.98</v>
      </c>
      <c r="BM54" s="2">
        <v>14126.53</v>
      </c>
      <c r="BN54" s="2">
        <v>11064.36</v>
      </c>
      <c r="BO54" s="2">
        <v>11449.86</v>
      </c>
      <c r="BP54" s="2">
        <v>20206.63</v>
      </c>
      <c r="BQ54" s="2">
        <v>12174.62</v>
      </c>
      <c r="BR54" s="2">
        <v>11090.33</v>
      </c>
      <c r="BS54" s="2">
        <v>12659.07</v>
      </c>
      <c r="BT54" s="2">
        <v>14922.32</v>
      </c>
      <c r="BU54" s="2">
        <v>14507.14</v>
      </c>
      <c r="BV54" s="2">
        <v>11643.62</v>
      </c>
      <c r="BW54" s="2">
        <v>11476.93</v>
      </c>
      <c r="BX54" s="2">
        <v>25922.12</v>
      </c>
      <c r="BY54" s="2">
        <v>12839.63</v>
      </c>
      <c r="BZ54" s="2">
        <v>18017.78</v>
      </c>
      <c r="CA54" s="2">
        <v>20952.599999999999</v>
      </c>
      <c r="CB54" s="2">
        <v>11026.6</v>
      </c>
      <c r="CC54" s="2">
        <v>18633.189999999999</v>
      </c>
      <c r="CD54" s="2">
        <v>16445.88</v>
      </c>
      <c r="CE54" s="2">
        <v>19971.46</v>
      </c>
      <c r="CF54" s="2">
        <v>20344.22</v>
      </c>
      <c r="CG54" s="2">
        <v>18178.990000000002</v>
      </c>
      <c r="CH54" s="2">
        <v>23080.3</v>
      </c>
      <c r="CI54" s="2">
        <v>12321.71</v>
      </c>
      <c r="CJ54" s="2">
        <v>12745.99</v>
      </c>
      <c r="CK54" s="2">
        <v>11360.71</v>
      </c>
      <c r="CL54" s="2">
        <v>12050.17</v>
      </c>
      <c r="CM54" s="2">
        <v>13260.45</v>
      </c>
      <c r="CN54" s="2">
        <v>10774.79</v>
      </c>
      <c r="CO54" s="2">
        <v>10787.78</v>
      </c>
      <c r="CP54" s="2">
        <v>12710.17</v>
      </c>
      <c r="CQ54" s="2">
        <v>13367.17</v>
      </c>
      <c r="CR54" s="2">
        <v>17395.830000000002</v>
      </c>
      <c r="CS54" s="2">
        <v>15233.16</v>
      </c>
      <c r="CT54" s="2">
        <v>22560.77</v>
      </c>
      <c r="CU54" s="2">
        <v>11534.68</v>
      </c>
      <c r="CV54" s="2">
        <v>22965.5</v>
      </c>
      <c r="CW54" s="2">
        <v>18385.23</v>
      </c>
      <c r="CX54" s="2">
        <v>13050.91</v>
      </c>
      <c r="CY54" s="2">
        <v>24793.7</v>
      </c>
      <c r="CZ54" s="2">
        <v>11423.73</v>
      </c>
      <c r="DA54" s="2">
        <v>18107.11</v>
      </c>
      <c r="DB54" s="2">
        <v>15100.78</v>
      </c>
      <c r="DC54" s="2">
        <v>18922.87</v>
      </c>
      <c r="DD54" s="2">
        <v>20973.360000000001</v>
      </c>
      <c r="DE54" s="2">
        <v>15502.35</v>
      </c>
      <c r="DF54" s="2">
        <v>10789.58</v>
      </c>
      <c r="DG54" s="2">
        <v>23303.599999999999</v>
      </c>
      <c r="DH54" s="2">
        <v>11225.86</v>
      </c>
      <c r="DI54" s="2">
        <v>11142.82</v>
      </c>
      <c r="DJ54" s="2">
        <v>12743.73</v>
      </c>
      <c r="DK54" s="2">
        <v>13065.04</v>
      </c>
      <c r="DL54" s="2">
        <v>11548.21</v>
      </c>
      <c r="DM54" s="2">
        <v>18593.96</v>
      </c>
      <c r="DN54" s="2">
        <v>12162.6</v>
      </c>
      <c r="DO54" s="2">
        <v>11635.42</v>
      </c>
      <c r="DP54" s="2">
        <v>19281.43</v>
      </c>
      <c r="DQ54" s="2">
        <v>12353.26</v>
      </c>
      <c r="DR54" s="2">
        <v>12107.74</v>
      </c>
      <c r="DS54" s="2">
        <v>13291.24</v>
      </c>
      <c r="DT54" s="2">
        <v>20601.240000000002</v>
      </c>
      <c r="DU54" s="2">
        <v>14545.59</v>
      </c>
      <c r="DV54" s="2">
        <v>18123.78</v>
      </c>
      <c r="DW54" s="2">
        <v>15441.7</v>
      </c>
      <c r="DX54" s="2">
        <v>22359.38</v>
      </c>
      <c r="DY54" s="2">
        <v>16656.09</v>
      </c>
      <c r="DZ54" s="2">
        <v>13047.71</v>
      </c>
      <c r="EA54" s="2">
        <v>13363.92</v>
      </c>
      <c r="EB54" s="2">
        <v>12892.4</v>
      </c>
      <c r="EC54" s="2">
        <v>14599.79</v>
      </c>
      <c r="ED54" s="2">
        <v>14815.07</v>
      </c>
      <c r="EE54" s="2">
        <v>18868.04</v>
      </c>
      <c r="EF54" s="2">
        <v>11846.25</v>
      </c>
      <c r="EG54" s="2">
        <v>16206.46</v>
      </c>
      <c r="EH54" s="2">
        <v>16354.53</v>
      </c>
      <c r="EI54" s="2">
        <v>11609.37</v>
      </c>
      <c r="EJ54" s="2">
        <v>10777.54</v>
      </c>
      <c r="EK54" s="2">
        <v>12241.19</v>
      </c>
      <c r="EL54" s="2">
        <v>12588.57</v>
      </c>
      <c r="EM54" s="2">
        <v>14392.41</v>
      </c>
      <c r="EN54" s="2">
        <v>12197.45</v>
      </c>
      <c r="EO54" s="2">
        <v>15024.86</v>
      </c>
      <c r="EP54" s="2">
        <v>14301.94</v>
      </c>
      <c r="EQ54" s="2">
        <v>11495.53</v>
      </c>
      <c r="ER54" s="2">
        <v>16091.16</v>
      </c>
      <c r="ES54" s="2">
        <v>19343.87</v>
      </c>
      <c r="ET54" s="2">
        <v>21417.73</v>
      </c>
      <c r="EU54" s="2">
        <v>13487.5</v>
      </c>
      <c r="EV54" s="2">
        <v>24469.89</v>
      </c>
      <c r="EW54" s="2">
        <v>15755.21</v>
      </c>
      <c r="EX54" s="2">
        <v>21400.31</v>
      </c>
      <c r="EY54" s="2">
        <v>11550.57</v>
      </c>
      <c r="EZ54" s="2">
        <v>21414.2</v>
      </c>
      <c r="FA54" s="2">
        <v>12187.85</v>
      </c>
      <c r="FB54" s="2">
        <v>16024.07</v>
      </c>
      <c r="FC54" s="2">
        <v>11240.45</v>
      </c>
      <c r="FD54" s="2">
        <v>13994.04</v>
      </c>
      <c r="FE54" s="2">
        <v>24019.73</v>
      </c>
      <c r="FF54" s="2">
        <v>19135.14</v>
      </c>
      <c r="FG54" s="2">
        <v>22016.31</v>
      </c>
      <c r="FH54" s="2">
        <v>24212.93</v>
      </c>
      <c r="FI54" s="2">
        <v>11542.29</v>
      </c>
      <c r="FJ54" s="2">
        <v>11044.88</v>
      </c>
      <c r="FK54" s="2">
        <v>11345.5</v>
      </c>
      <c r="FL54" s="2">
        <v>10791.66</v>
      </c>
      <c r="FM54" s="2">
        <v>10967.91</v>
      </c>
      <c r="FN54" s="2">
        <v>11452.66</v>
      </c>
      <c r="FO54" s="2">
        <v>11865.99</v>
      </c>
      <c r="FP54" s="2">
        <v>11589.38</v>
      </c>
      <c r="FQ54" s="2">
        <v>12090.22</v>
      </c>
      <c r="FR54" s="2">
        <v>19976.919999999998</v>
      </c>
      <c r="FS54" s="2">
        <v>19220.150000000001</v>
      </c>
      <c r="FT54" s="2">
        <v>25948.34</v>
      </c>
      <c r="FU54" s="2">
        <v>13268.17</v>
      </c>
      <c r="FV54" s="2">
        <v>12629.92</v>
      </c>
      <c r="FW54" s="2">
        <v>20774.82</v>
      </c>
      <c r="FX54" s="2">
        <v>26345.119999999999</v>
      </c>
      <c r="FY54" s="2"/>
      <c r="FZ54" s="2">
        <f>FZ53/FZ23</f>
        <v>11448.249847502715</v>
      </c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</row>
    <row r="55" spans="1:254" x14ac:dyDescent="0.35">
      <c r="A55" s="2"/>
      <c r="B55" s="2"/>
      <c r="C55" s="2" t="s">
        <v>456</v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99"/>
      <c r="GM55" s="99"/>
      <c r="GN55" s="99"/>
      <c r="GO55" s="99"/>
      <c r="GP55" s="99"/>
      <c r="GQ55" s="99"/>
      <c r="GR55" s="99"/>
      <c r="GS55" s="99"/>
      <c r="GT55" s="99"/>
      <c r="GU55" s="99"/>
      <c r="GV55" s="99"/>
      <c r="GW55" s="99"/>
      <c r="GX55" s="99"/>
      <c r="GY55" s="99"/>
      <c r="GZ55" s="99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</row>
    <row r="56" spans="1:254" x14ac:dyDescent="0.35">
      <c r="A56" s="2"/>
      <c r="B56" s="30" t="s">
        <v>795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</row>
    <row r="57" spans="1:254" x14ac:dyDescent="0.35">
      <c r="A57" s="3" t="s">
        <v>457</v>
      </c>
      <c r="B57" s="2" t="s">
        <v>661</v>
      </c>
      <c r="C57" s="2">
        <v>697497.30999999994</v>
      </c>
      <c r="D57" s="2">
        <v>2168719.42</v>
      </c>
      <c r="E57" s="2">
        <v>565272.54</v>
      </c>
      <c r="F57" s="2">
        <v>1751045.75</v>
      </c>
      <c r="G57" s="2">
        <v>147399.19</v>
      </c>
      <c r="H57" s="2">
        <v>96189.78</v>
      </c>
      <c r="I57" s="2">
        <v>605952.93999999994</v>
      </c>
      <c r="J57" s="2">
        <v>126923.52</v>
      </c>
      <c r="K57" s="2">
        <v>34722.910000000003</v>
      </c>
      <c r="L57" s="2">
        <v>168959.35</v>
      </c>
      <c r="M57" s="2">
        <v>169958.68</v>
      </c>
      <c r="N57" s="2">
        <v>5939396.0299999993</v>
      </c>
      <c r="O57" s="2">
        <v>1456566.06</v>
      </c>
      <c r="P57" s="2">
        <v>34379.660000000003</v>
      </c>
      <c r="Q57" s="2">
        <v>3108548.51</v>
      </c>
      <c r="R57" s="2">
        <v>85497.98</v>
      </c>
      <c r="S57" s="2">
        <v>205002.87</v>
      </c>
      <c r="T57" s="2">
        <v>31691.32</v>
      </c>
      <c r="U57" s="2">
        <v>16409.02</v>
      </c>
      <c r="V57" s="2">
        <v>26609.120000000003</v>
      </c>
      <c r="W57" s="2">
        <v>9732</v>
      </c>
      <c r="X57" s="2">
        <v>12037.17</v>
      </c>
      <c r="Y57" s="2">
        <v>43210.43</v>
      </c>
      <c r="Z57" s="2">
        <v>26042.13</v>
      </c>
      <c r="AA57" s="2">
        <v>2508462.8899999997</v>
      </c>
      <c r="AB57" s="2">
        <v>3541654.82</v>
      </c>
      <c r="AC57" s="2">
        <v>77715.14</v>
      </c>
      <c r="AD57" s="2">
        <v>70144.040000000008</v>
      </c>
      <c r="AE57" s="2">
        <v>39114.17</v>
      </c>
      <c r="AF57" s="2">
        <v>24419.410000000003</v>
      </c>
      <c r="AG57" s="2">
        <v>166389.91999999998</v>
      </c>
      <c r="AH57" s="2">
        <v>66604.070000000007</v>
      </c>
      <c r="AI57" s="2">
        <v>25268.53</v>
      </c>
      <c r="AJ57" s="2">
        <v>17680.77</v>
      </c>
      <c r="AK57" s="2">
        <v>44683.990000000005</v>
      </c>
      <c r="AL57" s="2">
        <v>49065.229999999996</v>
      </c>
      <c r="AM57" s="2">
        <v>42619.1</v>
      </c>
      <c r="AN57" s="2">
        <v>38548.79</v>
      </c>
      <c r="AO57" s="2">
        <v>354800.28</v>
      </c>
      <c r="AP57" s="2">
        <v>6739062.6300000008</v>
      </c>
      <c r="AQ57" s="2">
        <v>62272.66</v>
      </c>
      <c r="AR57" s="2">
        <v>5063728.4800000004</v>
      </c>
      <c r="AS57" s="2">
        <v>496146.54000000004</v>
      </c>
      <c r="AT57" s="2">
        <v>301541.02</v>
      </c>
      <c r="AU57" s="2">
        <v>70802.41</v>
      </c>
      <c r="AV57" s="2">
        <v>73343.3</v>
      </c>
      <c r="AW57" s="2">
        <v>23649.53</v>
      </c>
      <c r="AX57" s="2">
        <v>30420.870000000003</v>
      </c>
      <c r="AY57" s="2">
        <v>105403.42</v>
      </c>
      <c r="AZ57" s="2">
        <v>669767.04</v>
      </c>
      <c r="BA57" s="2">
        <v>933882.48</v>
      </c>
      <c r="BB57" s="2">
        <v>996083.8899999999</v>
      </c>
      <c r="BC57" s="2">
        <v>1166550.45</v>
      </c>
      <c r="BD57" s="2">
        <v>56130.22</v>
      </c>
      <c r="BE57" s="2">
        <v>135192.22999999998</v>
      </c>
      <c r="BF57" s="2">
        <v>1780023.46</v>
      </c>
      <c r="BG57" s="2">
        <v>150035.60999999999</v>
      </c>
      <c r="BH57" s="2">
        <v>86478.69</v>
      </c>
      <c r="BI57" s="2">
        <v>93478.17</v>
      </c>
      <c r="BJ57" s="2">
        <v>547957.69999999995</v>
      </c>
      <c r="BK57" s="2">
        <v>1125315.8400000001</v>
      </c>
      <c r="BL57" s="2">
        <v>41152.239999999998</v>
      </c>
      <c r="BM57" s="2">
        <v>91707.45</v>
      </c>
      <c r="BN57" s="2">
        <v>150912.20000000001</v>
      </c>
      <c r="BO57" s="2">
        <v>152299.70000000001</v>
      </c>
      <c r="BP57" s="2">
        <v>39724.230000000003</v>
      </c>
      <c r="BQ57" s="2">
        <v>379468.6</v>
      </c>
      <c r="BR57" s="2">
        <v>321414.49</v>
      </c>
      <c r="BS57" s="2">
        <v>84118.69</v>
      </c>
      <c r="BT57" s="2">
        <v>69224.239999999991</v>
      </c>
      <c r="BU57" s="2">
        <v>33392.559999999998</v>
      </c>
      <c r="BV57" s="2">
        <v>165315.57</v>
      </c>
      <c r="BW57" s="2">
        <v>98504.77</v>
      </c>
      <c r="BX57" s="2">
        <v>2114.5299999999997</v>
      </c>
      <c r="BY57" s="2">
        <v>66277.2</v>
      </c>
      <c r="BZ57" s="2">
        <v>3920.46</v>
      </c>
      <c r="CA57" s="2">
        <v>0</v>
      </c>
      <c r="CB57" s="2">
        <v>5201829.55</v>
      </c>
      <c r="CC57" s="2">
        <v>33312.85</v>
      </c>
      <c r="CD57" s="2">
        <v>0</v>
      </c>
      <c r="CE57" s="2">
        <v>37054.160000000003</v>
      </c>
      <c r="CF57" s="2">
        <v>42215.08</v>
      </c>
      <c r="CG57" s="2">
        <v>18726.89</v>
      </c>
      <c r="CH57" s="2">
        <v>11271.21</v>
      </c>
      <c r="CI57" s="2">
        <v>40108.33</v>
      </c>
      <c r="CJ57" s="2">
        <v>70601.039999999994</v>
      </c>
      <c r="CK57" s="2">
        <v>425422.56</v>
      </c>
      <c r="CL57" s="2">
        <v>111147.12</v>
      </c>
      <c r="CM57" s="2">
        <v>106768.75</v>
      </c>
      <c r="CN57" s="2">
        <v>2415573.65</v>
      </c>
      <c r="CO57" s="2">
        <v>1256723.27</v>
      </c>
      <c r="CP57" s="2">
        <v>90748.47</v>
      </c>
      <c r="CQ57" s="2">
        <v>65131.15</v>
      </c>
      <c r="CR57" s="2">
        <v>42604.41</v>
      </c>
      <c r="CS57" s="2">
        <v>40695.129999999997</v>
      </c>
      <c r="CT57" s="2">
        <v>16848.120000000003</v>
      </c>
      <c r="CU57" s="2">
        <v>16150.37</v>
      </c>
      <c r="CV57" s="2">
        <v>23282.04</v>
      </c>
      <c r="CW57" s="2">
        <v>38479.520000000004</v>
      </c>
      <c r="CX57" s="2">
        <v>69032.320000000007</v>
      </c>
      <c r="CY57" s="2">
        <v>16164.100000000002</v>
      </c>
      <c r="CZ57" s="2">
        <v>91783.03</v>
      </c>
      <c r="DA57" s="2">
        <v>27800.370000000003</v>
      </c>
      <c r="DB57" s="2">
        <v>39947.79</v>
      </c>
      <c r="DC57" s="2">
        <v>46604.61</v>
      </c>
      <c r="DD57" s="2">
        <v>7838.59</v>
      </c>
      <c r="DE57" s="2">
        <v>27083.3</v>
      </c>
      <c r="DF57" s="2">
        <v>1640144.51</v>
      </c>
      <c r="DG57" s="2">
        <v>11407.47</v>
      </c>
      <c r="DH57" s="2">
        <v>134322.12</v>
      </c>
      <c r="DI57" s="2">
        <v>237514.09</v>
      </c>
      <c r="DJ57" s="2">
        <v>64937.760000000002</v>
      </c>
      <c r="DK57" s="2">
        <v>23600.9</v>
      </c>
      <c r="DL57" s="2">
        <v>354790.94</v>
      </c>
      <c r="DM57" s="2">
        <v>46435.4</v>
      </c>
      <c r="DN57" s="2">
        <v>116072.59</v>
      </c>
      <c r="DO57" s="2">
        <v>174489.86</v>
      </c>
      <c r="DP57" s="2">
        <v>40481.380000000005</v>
      </c>
      <c r="DQ57" s="2">
        <v>0</v>
      </c>
      <c r="DR57" s="2">
        <v>43298.490000000005</v>
      </c>
      <c r="DS57" s="2">
        <v>33595.360000000001</v>
      </c>
      <c r="DT57" s="2">
        <v>12921.04</v>
      </c>
      <c r="DU57" s="2">
        <v>23276.34</v>
      </c>
      <c r="DV57" s="2">
        <v>15827.57</v>
      </c>
      <c r="DW57" s="2">
        <v>10215.44</v>
      </c>
      <c r="DX57" s="2">
        <v>7390.14</v>
      </c>
      <c r="DY57" s="2">
        <v>48221.45</v>
      </c>
      <c r="DZ57" s="2">
        <v>207927.90999999997</v>
      </c>
      <c r="EA57" s="2">
        <v>51290.509999999995</v>
      </c>
      <c r="EB57" s="2">
        <v>51171.21</v>
      </c>
      <c r="EC57" s="2">
        <v>36378.83</v>
      </c>
      <c r="ED57" s="2">
        <v>235930.71000000002</v>
      </c>
      <c r="EE57" s="2">
        <v>15254.9</v>
      </c>
      <c r="EF57" s="2">
        <v>44880.91</v>
      </c>
      <c r="EG57" s="2">
        <v>0</v>
      </c>
      <c r="EH57" s="2">
        <v>15553.09</v>
      </c>
      <c r="EI57" s="2">
        <v>551440.48</v>
      </c>
      <c r="EJ57" s="2">
        <v>769632.75</v>
      </c>
      <c r="EK57" s="2">
        <v>54562.509999999995</v>
      </c>
      <c r="EL57" s="2">
        <v>53503.22</v>
      </c>
      <c r="EM57" s="2">
        <v>32640.719999999998</v>
      </c>
      <c r="EN57" s="2">
        <v>43058.49</v>
      </c>
      <c r="EO57" s="2">
        <v>22223.699999999997</v>
      </c>
      <c r="EP57" s="2">
        <v>37492.730000000003</v>
      </c>
      <c r="EQ57" s="2">
        <v>192154.94</v>
      </c>
      <c r="ER57" s="2">
        <v>40048.68</v>
      </c>
      <c r="ES57" s="2">
        <v>29171.47</v>
      </c>
      <c r="ET57" s="2">
        <v>37351.58</v>
      </c>
      <c r="EU57" s="2">
        <v>37184.619999999995</v>
      </c>
      <c r="EV57" s="2">
        <v>0</v>
      </c>
      <c r="EW57" s="2">
        <v>27828.920000000002</v>
      </c>
      <c r="EX57" s="2">
        <v>18691.82</v>
      </c>
      <c r="EY57" s="2">
        <v>11348.86</v>
      </c>
      <c r="EZ57" s="2">
        <v>14494.98</v>
      </c>
      <c r="FA57" s="2">
        <v>272683.63</v>
      </c>
      <c r="FB57" s="2">
        <v>89633.77</v>
      </c>
      <c r="FC57" s="2">
        <v>238137.23</v>
      </c>
      <c r="FD57" s="2">
        <v>60159.840000000004</v>
      </c>
      <c r="FE57" s="2">
        <v>39159</v>
      </c>
      <c r="FF57" s="2">
        <v>36444.94</v>
      </c>
      <c r="FG57" s="2">
        <v>23340.29</v>
      </c>
      <c r="FH57" s="2">
        <v>47738.979999999996</v>
      </c>
      <c r="FI57" s="2">
        <v>137919.6</v>
      </c>
      <c r="FJ57" s="2">
        <v>138772.41999999998</v>
      </c>
      <c r="FK57" s="2">
        <v>237051.26</v>
      </c>
      <c r="FL57" s="2">
        <v>555910.47</v>
      </c>
      <c r="FM57" s="2">
        <v>259631.81</v>
      </c>
      <c r="FN57" s="2">
        <v>1223607.6400000001</v>
      </c>
      <c r="FO57" s="2">
        <v>0</v>
      </c>
      <c r="FP57" s="2">
        <v>223380.72999999998</v>
      </c>
      <c r="FQ57" s="2">
        <v>159404.06</v>
      </c>
      <c r="FR57" s="2">
        <v>0</v>
      </c>
      <c r="FS57" s="2">
        <v>35109.230000000003</v>
      </c>
      <c r="FT57" s="2">
        <v>32418.11</v>
      </c>
      <c r="FU57" s="2">
        <v>63173.090000000004</v>
      </c>
      <c r="FV57" s="2">
        <v>100180.31</v>
      </c>
      <c r="FW57" s="2">
        <v>47784.91</v>
      </c>
      <c r="FX57" s="2">
        <v>19641.560000000001</v>
      </c>
      <c r="FY57" s="2"/>
      <c r="FZ57" s="2">
        <f t="shared" ref="FZ57:FZ63" si="36">SUM(C57:FX57)</f>
        <v>67144140.459999993</v>
      </c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</row>
    <row r="58" spans="1:254" x14ac:dyDescent="0.35">
      <c r="A58" s="3" t="s">
        <v>458</v>
      </c>
      <c r="B58" s="2" t="s">
        <v>662</v>
      </c>
      <c r="C58" s="31">
        <v>0</v>
      </c>
      <c r="D58" s="31">
        <v>2209860</v>
      </c>
      <c r="E58" s="31">
        <v>93166</v>
      </c>
      <c r="F58" s="31">
        <v>884043</v>
      </c>
      <c r="G58" s="31">
        <v>48632</v>
      </c>
      <c r="H58" s="31">
        <v>0</v>
      </c>
      <c r="I58" s="31">
        <v>297415</v>
      </c>
      <c r="J58" s="31">
        <v>98643</v>
      </c>
      <c r="K58" s="31">
        <v>64384</v>
      </c>
      <c r="L58" s="31">
        <v>219486</v>
      </c>
      <c r="M58" s="31">
        <v>0</v>
      </c>
      <c r="N58" s="31">
        <v>1975268</v>
      </c>
      <c r="O58" s="31">
        <v>555149</v>
      </c>
      <c r="P58" s="31">
        <v>41346</v>
      </c>
      <c r="Q58" s="31">
        <v>850098</v>
      </c>
      <c r="R58" s="31">
        <v>34250</v>
      </c>
      <c r="S58" s="31">
        <v>55379</v>
      </c>
      <c r="T58" s="31">
        <v>0</v>
      </c>
      <c r="U58" s="31">
        <v>1641</v>
      </c>
      <c r="V58" s="31">
        <v>10619</v>
      </c>
      <c r="W58" s="31">
        <v>0</v>
      </c>
      <c r="X58" s="31">
        <v>0</v>
      </c>
      <c r="Y58" s="31">
        <v>0</v>
      </c>
      <c r="Z58" s="31">
        <v>34140</v>
      </c>
      <c r="AA58" s="31">
        <v>1269611</v>
      </c>
      <c r="AB58" s="31">
        <v>1620720</v>
      </c>
      <c r="AC58" s="31">
        <v>0</v>
      </c>
      <c r="AD58" s="31">
        <v>0</v>
      </c>
      <c r="AE58" s="31">
        <v>10745</v>
      </c>
      <c r="AF58" s="31">
        <v>28859</v>
      </c>
      <c r="AG58" s="31">
        <v>0</v>
      </c>
      <c r="AH58" s="31">
        <v>170214</v>
      </c>
      <c r="AI58" s="31">
        <v>29386</v>
      </c>
      <c r="AJ58" s="31">
        <v>0</v>
      </c>
      <c r="AK58" s="31">
        <v>0</v>
      </c>
      <c r="AL58" s="31">
        <v>0</v>
      </c>
      <c r="AM58" s="31">
        <v>44176</v>
      </c>
      <c r="AN58" s="31">
        <v>0</v>
      </c>
      <c r="AO58" s="31">
        <v>296289</v>
      </c>
      <c r="AP58" s="31">
        <v>2307259</v>
      </c>
      <c r="AQ58" s="31">
        <v>19913</v>
      </c>
      <c r="AR58" s="31">
        <v>742087</v>
      </c>
      <c r="AS58" s="31">
        <v>97293</v>
      </c>
      <c r="AT58" s="31">
        <v>0</v>
      </c>
      <c r="AU58" s="31">
        <v>0</v>
      </c>
      <c r="AV58" s="31">
        <v>42097</v>
      </c>
      <c r="AW58" s="31">
        <v>16103</v>
      </c>
      <c r="AX58" s="31">
        <v>0</v>
      </c>
      <c r="AY58" s="31">
        <v>74442</v>
      </c>
      <c r="AZ58" s="31">
        <v>64029</v>
      </c>
      <c r="BA58" s="31">
        <v>641670</v>
      </c>
      <c r="BB58" s="31">
        <v>180338</v>
      </c>
      <c r="BC58" s="31">
        <v>707879</v>
      </c>
      <c r="BD58" s="31">
        <v>157668</v>
      </c>
      <c r="BE58" s="31">
        <v>203922</v>
      </c>
      <c r="BF58" s="31">
        <v>302104</v>
      </c>
      <c r="BG58" s="31">
        <v>58630</v>
      </c>
      <c r="BH58" s="31">
        <v>78110</v>
      </c>
      <c r="BI58" s="31">
        <v>0</v>
      </c>
      <c r="BJ58" s="31">
        <v>75786</v>
      </c>
      <c r="BK58" s="31">
        <v>461466</v>
      </c>
      <c r="BL58" s="31">
        <v>0</v>
      </c>
      <c r="BM58" s="31">
        <v>85084</v>
      </c>
      <c r="BN58" s="31">
        <v>73862</v>
      </c>
      <c r="BO58" s="31">
        <v>103005</v>
      </c>
      <c r="BP58" s="31">
        <v>0</v>
      </c>
      <c r="BQ58" s="31">
        <v>0</v>
      </c>
      <c r="BR58" s="31">
        <v>59232</v>
      </c>
      <c r="BS58" s="31">
        <v>0</v>
      </c>
      <c r="BT58" s="31">
        <v>0</v>
      </c>
      <c r="BU58" s="31">
        <v>45439</v>
      </c>
      <c r="BV58" s="31">
        <v>28180</v>
      </c>
      <c r="BW58" s="31">
        <v>47347</v>
      </c>
      <c r="BX58" s="31">
        <v>0</v>
      </c>
      <c r="BY58" s="31">
        <v>0</v>
      </c>
      <c r="BZ58" s="31">
        <v>34306</v>
      </c>
      <c r="CA58" s="31">
        <v>0</v>
      </c>
      <c r="CB58" s="31">
        <v>3282293</v>
      </c>
      <c r="CC58" s="31">
        <v>25288</v>
      </c>
      <c r="CD58" s="31">
        <v>0</v>
      </c>
      <c r="CE58" s="31">
        <v>6907</v>
      </c>
      <c r="CF58" s="31">
        <v>0</v>
      </c>
      <c r="CG58" s="31">
        <v>15425</v>
      </c>
      <c r="CH58" s="31">
        <v>28480</v>
      </c>
      <c r="CI58" s="31">
        <v>0</v>
      </c>
      <c r="CJ58" s="31">
        <v>46786</v>
      </c>
      <c r="CK58" s="31">
        <v>172382</v>
      </c>
      <c r="CL58" s="31">
        <v>147877</v>
      </c>
      <c r="CM58" s="31">
        <v>73405</v>
      </c>
      <c r="CN58" s="31">
        <v>3343175</v>
      </c>
      <c r="CO58" s="31">
        <v>344230</v>
      </c>
      <c r="CP58" s="31">
        <v>0</v>
      </c>
      <c r="CQ58" s="31">
        <v>50408</v>
      </c>
      <c r="CR58" s="31">
        <v>34815</v>
      </c>
      <c r="CS58" s="31">
        <v>37305</v>
      </c>
      <c r="CT58" s="31">
        <v>13035</v>
      </c>
      <c r="CU58" s="31">
        <v>10243</v>
      </c>
      <c r="CV58" s="31">
        <v>18971</v>
      </c>
      <c r="CW58" s="31">
        <v>60178</v>
      </c>
      <c r="CX58" s="31">
        <v>0</v>
      </c>
      <c r="CY58" s="31">
        <v>0</v>
      </c>
      <c r="CZ58" s="31">
        <v>78560</v>
      </c>
      <c r="DA58" s="31">
        <v>13836</v>
      </c>
      <c r="DB58" s="31">
        <v>36688</v>
      </c>
      <c r="DC58" s="31">
        <v>61080</v>
      </c>
      <c r="DD58" s="31">
        <v>0</v>
      </c>
      <c r="DE58" s="31">
        <v>28121</v>
      </c>
      <c r="DF58" s="31">
        <v>1846453</v>
      </c>
      <c r="DG58" s="31">
        <v>0</v>
      </c>
      <c r="DH58" s="31">
        <v>0</v>
      </c>
      <c r="DI58" s="31">
        <v>53127</v>
      </c>
      <c r="DJ58" s="31">
        <v>15299</v>
      </c>
      <c r="DK58" s="31">
        <v>33929</v>
      </c>
      <c r="DL58" s="31">
        <v>61994</v>
      </c>
      <c r="DM58" s="31">
        <v>24858</v>
      </c>
      <c r="DN58" s="31">
        <v>64362</v>
      </c>
      <c r="DO58" s="31">
        <v>40948</v>
      </c>
      <c r="DP58" s="31">
        <v>12491</v>
      </c>
      <c r="DQ58" s="31">
        <v>28815</v>
      </c>
      <c r="DR58" s="31">
        <v>37556</v>
      </c>
      <c r="DS58" s="31">
        <v>0</v>
      </c>
      <c r="DT58" s="31">
        <v>532</v>
      </c>
      <c r="DU58" s="31">
        <v>29769</v>
      </c>
      <c r="DV58" s="31">
        <v>27383</v>
      </c>
      <c r="DW58" s="31">
        <v>39527</v>
      </c>
      <c r="DX58" s="31">
        <v>15498</v>
      </c>
      <c r="DY58" s="31">
        <v>0</v>
      </c>
      <c r="DZ58" s="31">
        <v>37573</v>
      </c>
      <c r="EA58" s="31">
        <v>6370</v>
      </c>
      <c r="EB58" s="31">
        <v>30728</v>
      </c>
      <c r="EC58" s="31">
        <v>13315</v>
      </c>
      <c r="ED58" s="31">
        <v>98440</v>
      </c>
      <c r="EE58" s="31">
        <v>0</v>
      </c>
      <c r="EF58" s="31">
        <v>19796</v>
      </c>
      <c r="EG58" s="31">
        <v>18160</v>
      </c>
      <c r="EH58" s="31">
        <v>17505</v>
      </c>
      <c r="EI58" s="31">
        <v>192383</v>
      </c>
      <c r="EJ58" s="31">
        <v>325808</v>
      </c>
      <c r="EK58" s="31">
        <v>33783</v>
      </c>
      <c r="EL58" s="31">
        <v>35772</v>
      </c>
      <c r="EM58" s="31">
        <v>0</v>
      </c>
      <c r="EN58" s="31">
        <v>48879</v>
      </c>
      <c r="EO58" s="31">
        <v>16844</v>
      </c>
      <c r="EP58" s="31">
        <v>31771</v>
      </c>
      <c r="EQ58" s="31">
        <v>27564</v>
      </c>
      <c r="ER58" s="31">
        <v>56660</v>
      </c>
      <c r="ES58" s="31">
        <v>0</v>
      </c>
      <c r="ET58" s="31">
        <v>0</v>
      </c>
      <c r="EU58" s="31">
        <v>31487</v>
      </c>
      <c r="EV58" s="31">
        <v>0</v>
      </c>
      <c r="EW58" s="31">
        <v>39917</v>
      </c>
      <c r="EX58" s="31">
        <v>7391</v>
      </c>
      <c r="EY58" s="31">
        <v>145108</v>
      </c>
      <c r="EZ58" s="31">
        <v>9859</v>
      </c>
      <c r="FA58" s="31">
        <v>76704</v>
      </c>
      <c r="FB58" s="31">
        <v>0</v>
      </c>
      <c r="FC58" s="31">
        <v>40648</v>
      </c>
      <c r="FD58" s="31">
        <v>39396</v>
      </c>
      <c r="FE58" s="31">
        <v>14935</v>
      </c>
      <c r="FF58" s="31">
        <v>16159</v>
      </c>
      <c r="FG58" s="31">
        <v>4148</v>
      </c>
      <c r="FH58" s="31">
        <v>14948</v>
      </c>
      <c r="FI58" s="31">
        <v>43360</v>
      </c>
      <c r="FJ58" s="31">
        <v>54126</v>
      </c>
      <c r="FK58" s="31">
        <v>48361</v>
      </c>
      <c r="FL58" s="31">
        <v>279025</v>
      </c>
      <c r="FM58" s="31">
        <v>228835</v>
      </c>
      <c r="FN58" s="31">
        <v>161585</v>
      </c>
      <c r="FO58" s="31">
        <v>145622</v>
      </c>
      <c r="FP58" s="31">
        <v>5975</v>
      </c>
      <c r="FQ58" s="31">
        <v>21442</v>
      </c>
      <c r="FR58" s="31">
        <v>703</v>
      </c>
      <c r="FS58" s="31">
        <v>0</v>
      </c>
      <c r="FT58" s="31">
        <v>16088</v>
      </c>
      <c r="FU58" s="31">
        <v>1960</v>
      </c>
      <c r="FV58" s="31">
        <v>14932</v>
      </c>
      <c r="FW58" s="31">
        <v>12924</v>
      </c>
      <c r="FX58" s="31">
        <v>9218</v>
      </c>
      <c r="FY58" s="2"/>
      <c r="FZ58" s="2">
        <f t="shared" si="36"/>
        <v>30409006</v>
      </c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</row>
    <row r="59" spans="1:254" x14ac:dyDescent="0.35">
      <c r="A59" s="3" t="s">
        <v>459</v>
      </c>
      <c r="B59" s="2" t="s">
        <v>663</v>
      </c>
      <c r="C59" s="2">
        <v>606546.89</v>
      </c>
      <c r="D59" s="2">
        <v>1647980.56</v>
      </c>
      <c r="E59" s="2">
        <v>646456.05000000005</v>
      </c>
      <c r="F59" s="2">
        <v>1015890.13</v>
      </c>
      <c r="G59" s="2">
        <v>46408.07</v>
      </c>
      <c r="H59" s="2">
        <v>38055.68</v>
      </c>
      <c r="I59" s="2">
        <v>643214.76</v>
      </c>
      <c r="J59" s="2">
        <v>88172.78</v>
      </c>
      <c r="K59" s="2">
        <v>1856.93</v>
      </c>
      <c r="L59" s="2">
        <v>64972.08</v>
      </c>
      <c r="M59" s="2">
        <v>80750.81</v>
      </c>
      <c r="N59" s="2">
        <v>2075395.69</v>
      </c>
      <c r="O59" s="2">
        <v>169853.32</v>
      </c>
      <c r="P59" s="2">
        <v>11601.5</v>
      </c>
      <c r="Q59" s="2">
        <v>4537244.34</v>
      </c>
      <c r="R59" s="2">
        <v>32022.9</v>
      </c>
      <c r="S59" s="2">
        <v>23668.44</v>
      </c>
      <c r="T59" s="2">
        <v>464.06</v>
      </c>
      <c r="U59" s="2">
        <v>0</v>
      </c>
      <c r="V59" s="2">
        <v>0</v>
      </c>
      <c r="W59" s="2">
        <v>464.29</v>
      </c>
      <c r="X59" s="2">
        <v>0</v>
      </c>
      <c r="Y59" s="2">
        <v>0</v>
      </c>
      <c r="Z59" s="2">
        <v>928.12</v>
      </c>
      <c r="AA59" s="2">
        <v>1055778.5900000001</v>
      </c>
      <c r="AB59" s="2">
        <v>674317.36</v>
      </c>
      <c r="AC59" s="2">
        <v>10209.32</v>
      </c>
      <c r="AD59" s="2">
        <v>12066.25</v>
      </c>
      <c r="AE59" s="2">
        <v>1392.18</v>
      </c>
      <c r="AF59" s="2">
        <v>928.12</v>
      </c>
      <c r="AG59" s="2">
        <v>6032.78</v>
      </c>
      <c r="AH59" s="2">
        <v>0</v>
      </c>
      <c r="AI59" s="2">
        <v>0</v>
      </c>
      <c r="AJ59" s="2">
        <v>928.12</v>
      </c>
      <c r="AK59" s="2">
        <v>0</v>
      </c>
      <c r="AL59" s="2">
        <v>3248.42</v>
      </c>
      <c r="AM59" s="2">
        <v>0</v>
      </c>
      <c r="AN59" s="2">
        <v>0</v>
      </c>
      <c r="AO59" s="2">
        <v>63579.9</v>
      </c>
      <c r="AP59" s="2">
        <v>6088602.4400000004</v>
      </c>
      <c r="AQ59" s="2">
        <v>0</v>
      </c>
      <c r="AR59" s="2">
        <v>1021510.14</v>
      </c>
      <c r="AS59" s="2">
        <v>545747.9</v>
      </c>
      <c r="AT59" s="2">
        <v>14850.84</v>
      </c>
      <c r="AU59" s="2">
        <v>2320.3000000000002</v>
      </c>
      <c r="AV59" s="2">
        <v>2784.36</v>
      </c>
      <c r="AW59" s="2">
        <v>464.06</v>
      </c>
      <c r="AX59" s="2">
        <v>3248.42</v>
      </c>
      <c r="AY59" s="2">
        <v>6033.01</v>
      </c>
      <c r="AZ59" s="2">
        <v>450630.55</v>
      </c>
      <c r="BA59" s="2">
        <v>88176.69</v>
      </c>
      <c r="BB59" s="2">
        <v>122054.68</v>
      </c>
      <c r="BC59" s="2">
        <v>526720.29</v>
      </c>
      <c r="BD59" s="2">
        <v>29703.29</v>
      </c>
      <c r="BE59" s="2">
        <v>2320.3000000000002</v>
      </c>
      <c r="BF59" s="2">
        <v>216268.52</v>
      </c>
      <c r="BG59" s="2">
        <v>40376.21</v>
      </c>
      <c r="BH59" s="2">
        <v>4640.6000000000004</v>
      </c>
      <c r="BI59" s="2">
        <v>7889.25</v>
      </c>
      <c r="BJ59" s="2">
        <v>50124.23</v>
      </c>
      <c r="BK59" s="2">
        <v>321616.81</v>
      </c>
      <c r="BL59" s="2">
        <v>0</v>
      </c>
      <c r="BM59" s="2">
        <v>2320.5300000000002</v>
      </c>
      <c r="BN59" s="2">
        <v>9746.41</v>
      </c>
      <c r="BO59" s="2">
        <v>6961.13</v>
      </c>
      <c r="BP59" s="2">
        <v>0</v>
      </c>
      <c r="BQ59" s="2">
        <v>523472.33</v>
      </c>
      <c r="BR59" s="2">
        <v>316498.81</v>
      </c>
      <c r="BS59" s="2">
        <v>74250.06</v>
      </c>
      <c r="BT59" s="2">
        <v>2320.3000000000002</v>
      </c>
      <c r="BU59" s="2">
        <v>18562.400000000001</v>
      </c>
      <c r="BV59" s="2">
        <v>34342.050000000003</v>
      </c>
      <c r="BW59" s="2">
        <v>64505.49</v>
      </c>
      <c r="BX59" s="2">
        <v>0</v>
      </c>
      <c r="BY59" s="2">
        <v>928.12</v>
      </c>
      <c r="BZ59" s="2">
        <v>0</v>
      </c>
      <c r="CA59" s="2">
        <v>1392.18</v>
      </c>
      <c r="CB59" s="2">
        <v>1335650.93</v>
      </c>
      <c r="CC59" s="2">
        <v>0</v>
      </c>
      <c r="CD59" s="2">
        <v>4176.54</v>
      </c>
      <c r="CE59" s="2">
        <v>928.12</v>
      </c>
      <c r="CF59" s="2">
        <v>0</v>
      </c>
      <c r="CG59" s="2">
        <v>10673.38</v>
      </c>
      <c r="CH59" s="2">
        <v>4640.6000000000004</v>
      </c>
      <c r="CI59" s="2">
        <v>38053.61</v>
      </c>
      <c r="CJ59" s="2">
        <v>80288.59</v>
      </c>
      <c r="CK59" s="2">
        <v>70076.28</v>
      </c>
      <c r="CL59" s="2">
        <v>13922.26</v>
      </c>
      <c r="CM59" s="2">
        <v>6496.84</v>
      </c>
      <c r="CN59" s="2">
        <v>536017.59</v>
      </c>
      <c r="CO59" s="2">
        <v>190278.17</v>
      </c>
      <c r="CP59" s="2">
        <v>62185.88</v>
      </c>
      <c r="CQ59" s="2">
        <v>3248.42</v>
      </c>
      <c r="CR59" s="2">
        <v>464.29</v>
      </c>
      <c r="CS59" s="2">
        <v>2784.36</v>
      </c>
      <c r="CT59" s="2">
        <v>464.06</v>
      </c>
      <c r="CU59" s="2">
        <v>2320.5300000000002</v>
      </c>
      <c r="CV59" s="2">
        <v>0</v>
      </c>
      <c r="CW59" s="2">
        <v>0</v>
      </c>
      <c r="CX59" s="2">
        <v>11138.82</v>
      </c>
      <c r="CY59" s="2">
        <v>0</v>
      </c>
      <c r="CZ59" s="2">
        <v>24133.19</v>
      </c>
      <c r="DA59" s="2">
        <v>0</v>
      </c>
      <c r="DB59" s="2">
        <v>2320.5300000000002</v>
      </c>
      <c r="DC59" s="2">
        <v>0</v>
      </c>
      <c r="DD59" s="2">
        <v>464.06</v>
      </c>
      <c r="DE59" s="2">
        <v>464.06</v>
      </c>
      <c r="DF59" s="2">
        <v>255247.26</v>
      </c>
      <c r="DG59" s="2">
        <v>0</v>
      </c>
      <c r="DH59" s="2">
        <v>50584.38</v>
      </c>
      <c r="DI59" s="2">
        <v>19490.98</v>
      </c>
      <c r="DJ59" s="2">
        <v>2320.5300000000002</v>
      </c>
      <c r="DK59" s="2">
        <v>11137.67</v>
      </c>
      <c r="DL59" s="2">
        <v>141079.99</v>
      </c>
      <c r="DM59" s="2">
        <v>0</v>
      </c>
      <c r="DN59" s="2">
        <v>40838.89</v>
      </c>
      <c r="DO59" s="2">
        <v>258498.9</v>
      </c>
      <c r="DP59" s="2">
        <v>0</v>
      </c>
      <c r="DQ59" s="2">
        <v>30629.57</v>
      </c>
      <c r="DR59" s="2">
        <v>13458.43</v>
      </c>
      <c r="DS59" s="2">
        <v>11602.65</v>
      </c>
      <c r="DT59" s="2">
        <v>1856.24</v>
      </c>
      <c r="DU59" s="2">
        <v>1392.18</v>
      </c>
      <c r="DV59" s="2">
        <v>1392.18</v>
      </c>
      <c r="DW59" s="2">
        <v>0</v>
      </c>
      <c r="DX59" s="2">
        <v>3248.42</v>
      </c>
      <c r="DY59" s="2">
        <v>928.35</v>
      </c>
      <c r="DZ59" s="2">
        <v>2784.36</v>
      </c>
      <c r="EA59" s="2">
        <v>8817.83</v>
      </c>
      <c r="EB59" s="2">
        <v>42695.13</v>
      </c>
      <c r="EC59" s="2">
        <v>0</v>
      </c>
      <c r="ED59" s="2">
        <v>24597.48</v>
      </c>
      <c r="EE59" s="2">
        <v>8353.5400000000009</v>
      </c>
      <c r="EF59" s="2">
        <v>28772.639999999999</v>
      </c>
      <c r="EG59" s="2">
        <v>21810.82</v>
      </c>
      <c r="EH59" s="2">
        <v>5569.64</v>
      </c>
      <c r="EI59" s="2">
        <v>209762.94</v>
      </c>
      <c r="EJ59" s="2">
        <v>92817.52</v>
      </c>
      <c r="EK59" s="2">
        <v>6961.59</v>
      </c>
      <c r="EL59" s="2">
        <v>464.06</v>
      </c>
      <c r="EM59" s="2">
        <v>0</v>
      </c>
      <c r="EN59" s="2">
        <v>5104.8900000000003</v>
      </c>
      <c r="EO59" s="2">
        <v>1392.18</v>
      </c>
      <c r="EP59" s="2">
        <v>3712.48</v>
      </c>
      <c r="EQ59" s="2">
        <v>77965.990000000005</v>
      </c>
      <c r="ER59" s="2">
        <v>4640.6000000000004</v>
      </c>
      <c r="ES59" s="2">
        <v>928.12</v>
      </c>
      <c r="ET59" s="2">
        <v>2784.59</v>
      </c>
      <c r="EU59" s="2">
        <v>42694.44</v>
      </c>
      <c r="EV59" s="2">
        <v>6033.24</v>
      </c>
      <c r="EW59" s="2">
        <v>30165.279999999999</v>
      </c>
      <c r="EX59" s="2">
        <v>464.06</v>
      </c>
      <c r="EY59" s="2">
        <v>5569.18</v>
      </c>
      <c r="EZ59" s="2">
        <v>0</v>
      </c>
      <c r="FA59" s="2">
        <v>284011.15999999997</v>
      </c>
      <c r="FB59" s="2">
        <v>0</v>
      </c>
      <c r="FC59" s="2">
        <v>20420.48</v>
      </c>
      <c r="FD59" s="2">
        <v>3712.94</v>
      </c>
      <c r="FE59" s="2">
        <v>3712.71</v>
      </c>
      <c r="FF59" s="2">
        <v>0</v>
      </c>
      <c r="FG59" s="2">
        <v>0</v>
      </c>
      <c r="FH59" s="2">
        <v>0</v>
      </c>
      <c r="FI59" s="2">
        <v>83537.009999999995</v>
      </c>
      <c r="FJ59" s="2">
        <v>36199.67</v>
      </c>
      <c r="FK59" s="2">
        <v>139694.25</v>
      </c>
      <c r="FL59" s="2">
        <v>69148.160000000003</v>
      </c>
      <c r="FM59" s="2">
        <v>41302.720000000001</v>
      </c>
      <c r="FN59" s="2">
        <v>1451675.59</v>
      </c>
      <c r="FO59" s="2">
        <v>27382.99</v>
      </c>
      <c r="FP59" s="2">
        <v>145259.75</v>
      </c>
      <c r="FQ59" s="2">
        <v>30629.57</v>
      </c>
      <c r="FR59" s="2">
        <v>0</v>
      </c>
      <c r="FS59" s="2">
        <v>0</v>
      </c>
      <c r="FT59" s="2">
        <v>0</v>
      </c>
      <c r="FU59" s="2">
        <v>65434.53</v>
      </c>
      <c r="FV59" s="2">
        <v>40375.75</v>
      </c>
      <c r="FW59" s="2">
        <v>5104.8900000000003</v>
      </c>
      <c r="FX59" s="2">
        <v>464.06</v>
      </c>
      <c r="FY59" s="2"/>
      <c r="FZ59" s="2">
        <f t="shared" si="36"/>
        <v>30489637.699999999</v>
      </c>
      <c r="GA59" s="2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</row>
    <row r="60" spans="1:254" x14ac:dyDescent="0.35">
      <c r="A60" s="3" t="s">
        <v>460</v>
      </c>
      <c r="B60" s="2" t="s">
        <v>796</v>
      </c>
      <c r="C60" s="2">
        <v>2582912.4368625553</v>
      </c>
      <c r="D60" s="2">
        <v>14182763.947547356</v>
      </c>
      <c r="E60" s="2">
        <v>2592399.7945604669</v>
      </c>
      <c r="F60" s="2">
        <v>7875013.5281690154</v>
      </c>
      <c r="G60" s="2">
        <v>485027.1505585236</v>
      </c>
      <c r="H60" s="2">
        <v>721001.39946576022</v>
      </c>
      <c r="I60" s="2">
        <v>3322611.4011656148</v>
      </c>
      <c r="J60" s="2">
        <v>821764.50825643528</v>
      </c>
      <c r="K60" s="2">
        <v>42368.445604662462</v>
      </c>
      <c r="L60" s="2">
        <v>1314897.4621175332</v>
      </c>
      <c r="M60" s="2">
        <v>440816.4769305489</v>
      </c>
      <c r="N60" s="2">
        <v>23057676.337299667</v>
      </c>
      <c r="O60" s="2">
        <v>5635563.6308887824</v>
      </c>
      <c r="P60" s="2">
        <v>145434.4560466246</v>
      </c>
      <c r="Q60" s="2">
        <v>15602197.470616806</v>
      </c>
      <c r="R60" s="2">
        <v>1841647.9286061199</v>
      </c>
      <c r="S60" s="2">
        <v>527395.59616318613</v>
      </c>
      <c r="T60" s="2">
        <v>72855.336813987378</v>
      </c>
      <c r="U60" s="2">
        <v>17868.445604662462</v>
      </c>
      <c r="V60" s="2">
        <v>123697.56483729968</v>
      </c>
      <c r="W60" s="2">
        <v>19250</v>
      </c>
      <c r="X60" s="2">
        <v>14000</v>
      </c>
      <c r="Y60" s="2">
        <v>361237.35769791168</v>
      </c>
      <c r="Z60" s="2">
        <v>78842.228023312302</v>
      </c>
      <c r="AA60" s="2">
        <v>12743155.811801847</v>
      </c>
      <c r="AB60" s="2">
        <v>11472377.261777565</v>
      </c>
      <c r="AC60" s="2">
        <v>444408.70495386119</v>
      </c>
      <c r="AD60" s="2">
        <v>461908.70495386119</v>
      </c>
      <c r="AE60" s="2">
        <v>28368.445604662462</v>
      </c>
      <c r="AF60" s="2">
        <v>66223.782418649847</v>
      </c>
      <c r="AG60" s="2">
        <v>245368.91209324921</v>
      </c>
      <c r="AH60" s="2">
        <v>259645.12967459936</v>
      </c>
      <c r="AI60" s="2">
        <v>61618.445604662462</v>
      </c>
      <c r="AJ60" s="2">
        <v>71473.782418649847</v>
      </c>
      <c r="AK60" s="2">
        <v>60605.336813987378</v>
      </c>
      <c r="AL60" s="2">
        <v>42368.445604662462</v>
      </c>
      <c r="AM60" s="2">
        <v>155934.4560466246</v>
      </c>
      <c r="AN60" s="2">
        <v>126829.11923263723</v>
      </c>
      <c r="AO60" s="2">
        <v>1977226.5813501703</v>
      </c>
      <c r="AP60" s="2">
        <v>33261757.275376402</v>
      </c>
      <c r="AQ60" s="2">
        <v>118079.11923263723</v>
      </c>
      <c r="AR60" s="2">
        <v>24626967.063137449</v>
      </c>
      <c r="AS60" s="2">
        <v>2318845.0269548325</v>
      </c>
      <c r="AT60" s="2">
        <v>941962.07309373491</v>
      </c>
      <c r="AU60" s="2">
        <v>138066.01044196213</v>
      </c>
      <c r="AV60" s="2">
        <v>129316.01044196213</v>
      </c>
      <c r="AW60" s="2">
        <v>109697.56483729968</v>
      </c>
      <c r="AX60" s="2">
        <v>46236.891209324924</v>
      </c>
      <c r="AY60" s="2">
        <v>110710.67362797476</v>
      </c>
      <c r="AZ60" s="2">
        <v>4994693.7858183589</v>
      </c>
      <c r="BA60" s="2">
        <v>3733861.4011656148</v>
      </c>
      <c r="BB60" s="2">
        <v>4775943.3193297721</v>
      </c>
      <c r="BC60" s="2">
        <v>8304962.0259834882</v>
      </c>
      <c r="BD60" s="2">
        <v>1268383.8868382713</v>
      </c>
      <c r="BE60" s="2">
        <v>332961.1401165615</v>
      </c>
      <c r="BF60" s="2">
        <v>7357843.5803788267</v>
      </c>
      <c r="BG60" s="2">
        <v>328355.80330257409</v>
      </c>
      <c r="BH60" s="2">
        <v>147184.4560466246</v>
      </c>
      <c r="BI60" s="2">
        <v>134197.56483729969</v>
      </c>
      <c r="BJ60" s="2">
        <v>2077345.9599320062</v>
      </c>
      <c r="BK60" s="2">
        <v>8915621.663914524</v>
      </c>
      <c r="BL60" s="2">
        <v>39605.336813987378</v>
      </c>
      <c r="BM60" s="2">
        <v>211013.5752792618</v>
      </c>
      <c r="BN60" s="2">
        <v>1651081.9181641578</v>
      </c>
      <c r="BO60" s="2">
        <v>693830.0522098107</v>
      </c>
      <c r="BP60" s="2">
        <v>73960.673627974757</v>
      </c>
      <c r="BQ60" s="2">
        <v>1910727.047838757</v>
      </c>
      <c r="BR60" s="2">
        <v>1520015.4412336089</v>
      </c>
      <c r="BS60" s="2">
        <v>386198.03132588643</v>
      </c>
      <c r="BT60" s="2">
        <v>134566.01044196213</v>
      </c>
      <c r="BU60" s="2">
        <v>128210.67362797476</v>
      </c>
      <c r="BV60" s="2">
        <v>433816.4769305489</v>
      </c>
      <c r="BW60" s="2">
        <v>448829.58572122396</v>
      </c>
      <c r="BX60" s="2">
        <v>54342.228023312302</v>
      </c>
      <c r="BY60" s="2">
        <v>223539.79286061198</v>
      </c>
      <c r="BZ60" s="2">
        <v>106197.56483729968</v>
      </c>
      <c r="CA60" s="2">
        <v>53236.891209324924</v>
      </c>
      <c r="CB60" s="2">
        <v>28732565.355512388</v>
      </c>
      <c r="CC60" s="2">
        <v>66223.782418649847</v>
      </c>
      <c r="CD60" s="2">
        <v>14368.44560466246</v>
      </c>
      <c r="CE60" s="2">
        <v>103710.67362797476</v>
      </c>
      <c r="CF60" s="2">
        <v>28368.445604662462</v>
      </c>
      <c r="CG60" s="2">
        <v>74236.891209324924</v>
      </c>
      <c r="CH60" s="2">
        <v>35736.891209324924</v>
      </c>
      <c r="CI60" s="2">
        <v>407658.70495386119</v>
      </c>
      <c r="CJ60" s="2">
        <v>406737.35769791168</v>
      </c>
      <c r="CK60" s="2">
        <v>2297293.9912578929</v>
      </c>
      <c r="CL60" s="2">
        <v>592146.06265177287</v>
      </c>
      <c r="CM60" s="2">
        <v>330842.69451189903</v>
      </c>
      <c r="CN60" s="2">
        <v>8952280.3688683845</v>
      </c>
      <c r="CO60" s="2">
        <v>6010247.1539582331</v>
      </c>
      <c r="CP60" s="2">
        <v>287737.35769791168</v>
      </c>
      <c r="CQ60" s="2">
        <v>477290.25934919872</v>
      </c>
      <c r="CR60" s="2">
        <v>92105.336813987378</v>
      </c>
      <c r="CS60" s="2">
        <v>85105.336813987378</v>
      </c>
      <c r="CT60" s="2">
        <v>69355.336813987378</v>
      </c>
      <c r="CU60" s="2">
        <v>58118.445604662462</v>
      </c>
      <c r="CV60" s="2">
        <v>3500</v>
      </c>
      <c r="CW60" s="2">
        <v>82986.891209324924</v>
      </c>
      <c r="CX60" s="2">
        <v>290868.91209324921</v>
      </c>
      <c r="CY60" s="2">
        <v>23486.89120932492</v>
      </c>
      <c r="CZ60" s="2">
        <v>1005330.9851869842</v>
      </c>
      <c r="DA60" s="2">
        <v>72486.891209324924</v>
      </c>
      <c r="DB60" s="2">
        <v>145434.4560466246</v>
      </c>
      <c r="DC60" s="2">
        <v>73223.782418649847</v>
      </c>
      <c r="DD60" s="2">
        <v>97816.010441962135</v>
      </c>
      <c r="DE60" s="2">
        <v>112092.2280233123</v>
      </c>
      <c r="DF60" s="2">
        <v>9812543.9441476464</v>
      </c>
      <c r="DG60" s="2">
        <v>33618.445604662462</v>
      </c>
      <c r="DH60" s="2">
        <v>907514.50825643528</v>
      </c>
      <c r="DI60" s="2">
        <v>1451674.1461874698</v>
      </c>
      <c r="DJ60" s="2">
        <v>290592.69451189903</v>
      </c>
      <c r="DK60" s="2">
        <v>199776.68406993692</v>
      </c>
      <c r="DL60" s="2">
        <v>2655582.8511413313</v>
      </c>
      <c r="DM60" s="2">
        <v>118447.56483729968</v>
      </c>
      <c r="DN60" s="2">
        <v>543974.71539582335</v>
      </c>
      <c r="DO60" s="2">
        <v>1157028.0835356971</v>
      </c>
      <c r="DP60" s="2">
        <v>109697.56483729968</v>
      </c>
      <c r="DQ60" s="2">
        <v>284513.5752792618</v>
      </c>
      <c r="DR60" s="2">
        <v>646303.36813987384</v>
      </c>
      <c r="DS60" s="2">
        <v>288013.5752792618</v>
      </c>
      <c r="DT60" s="2">
        <v>44486.891209324924</v>
      </c>
      <c r="DU60" s="2">
        <v>87223.782418649847</v>
      </c>
      <c r="DV60" s="2">
        <v>49368.445604662462</v>
      </c>
      <c r="DW60" s="2">
        <v>67973.782418649847</v>
      </c>
      <c r="DX60" s="2">
        <v>62355.336813987378</v>
      </c>
      <c r="DY60" s="2">
        <v>138434.4560466246</v>
      </c>
      <c r="DZ60" s="2">
        <v>357277.1505585236</v>
      </c>
      <c r="EA60" s="2">
        <v>194434.4560466246</v>
      </c>
      <c r="EB60" s="2">
        <v>277882.02088392427</v>
      </c>
      <c r="EC60" s="2">
        <v>151052.90165128704</v>
      </c>
      <c r="ED60" s="2">
        <v>531908.70495386119</v>
      </c>
      <c r="EE60" s="2">
        <v>66223.782418649847</v>
      </c>
      <c r="EF60" s="2">
        <v>640500.93297717348</v>
      </c>
      <c r="EG60" s="2">
        <v>86210.673627974757</v>
      </c>
      <c r="EH60" s="2">
        <v>67605.336813987378</v>
      </c>
      <c r="EI60" s="2">
        <v>7307002.2853326872</v>
      </c>
      <c r="EJ60" s="2">
        <v>4622955.0286546871</v>
      </c>
      <c r="EK60" s="2">
        <v>215434.4560466246</v>
      </c>
      <c r="EL60" s="2">
        <v>255132.02088392427</v>
      </c>
      <c r="EM60" s="2">
        <v>93855.336813987378</v>
      </c>
      <c r="EN60" s="2">
        <v>482908.70495386119</v>
      </c>
      <c r="EO60" s="2">
        <v>64105.336813987378</v>
      </c>
      <c r="EP60" s="2">
        <v>117710.67362797476</v>
      </c>
      <c r="EQ60" s="2">
        <v>1139344.0939776592</v>
      </c>
      <c r="ER60" s="2">
        <v>70736.891209324924</v>
      </c>
      <c r="ES60" s="2">
        <v>52223.78241864984</v>
      </c>
      <c r="ET60" s="2">
        <v>55723.78241864984</v>
      </c>
      <c r="EU60" s="2">
        <v>200329.11923263723</v>
      </c>
      <c r="EV60" s="2">
        <v>36105.336813987378</v>
      </c>
      <c r="EW60" s="2">
        <v>247763.5752792618</v>
      </c>
      <c r="EX60" s="2">
        <v>49736.891209324924</v>
      </c>
      <c r="EY60" s="2">
        <v>254763.5752792618</v>
      </c>
      <c r="EZ60" s="2">
        <v>60973.78241864984</v>
      </c>
      <c r="FA60" s="2">
        <v>1136948.96430306</v>
      </c>
      <c r="FB60" s="2">
        <v>166526.68406993692</v>
      </c>
      <c r="FC60" s="2">
        <v>783909.63793103467</v>
      </c>
      <c r="FD60" s="2">
        <v>234776.68406993692</v>
      </c>
      <c r="FE60" s="2">
        <v>14000</v>
      </c>
      <c r="FF60" s="2">
        <v>137789.79286061198</v>
      </c>
      <c r="FG60" s="2">
        <v>54342.228023312302</v>
      </c>
      <c r="FH60" s="2">
        <v>22750</v>
      </c>
      <c r="FI60" s="2">
        <v>901896.52914035961</v>
      </c>
      <c r="FJ60" s="2">
        <v>539645.59616318613</v>
      </c>
      <c r="FK60" s="2">
        <v>801225.18188441009</v>
      </c>
      <c r="FL60" s="2">
        <v>2517425.54565323</v>
      </c>
      <c r="FM60" s="2">
        <v>1371265.4412336089</v>
      </c>
      <c r="FN60" s="2">
        <v>8176842.1809130665</v>
      </c>
      <c r="FO60" s="2">
        <v>416316.4769305489</v>
      </c>
      <c r="FP60" s="2">
        <v>868738.29067508515</v>
      </c>
      <c r="FQ60" s="2">
        <v>374961.1401165615</v>
      </c>
      <c r="FR60" s="2">
        <v>84829.119232637226</v>
      </c>
      <c r="FS60" s="2">
        <v>44118.445604662462</v>
      </c>
      <c r="FT60" s="2">
        <v>19618.445604662462</v>
      </c>
      <c r="FU60" s="2">
        <v>442566.4769305489</v>
      </c>
      <c r="FV60" s="2">
        <v>268026.68406993692</v>
      </c>
      <c r="FW60" s="2">
        <v>36105.336813987378</v>
      </c>
      <c r="FX60" s="2">
        <v>5250</v>
      </c>
      <c r="FY60" s="2"/>
      <c r="FZ60" s="2">
        <f t="shared" si="36"/>
        <v>329437175.29164654</v>
      </c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</row>
    <row r="61" spans="1:254" x14ac:dyDescent="0.35">
      <c r="A61" s="3" t="s">
        <v>461</v>
      </c>
      <c r="B61" s="2" t="s">
        <v>664</v>
      </c>
      <c r="C61" s="2">
        <v>88403</v>
      </c>
      <c r="D61" s="2">
        <v>350949</v>
      </c>
      <c r="E61" s="2">
        <v>60042</v>
      </c>
      <c r="F61" s="2">
        <v>199727.99999999997</v>
      </c>
      <c r="G61" s="2">
        <v>21668.341830747555</v>
      </c>
      <c r="H61" s="2">
        <v>20213.754068961262</v>
      </c>
      <c r="I61" s="2">
        <v>81706</v>
      </c>
      <c r="J61" s="2">
        <v>39103.534821845496</v>
      </c>
      <c r="K61" s="2">
        <v>4841.7420242549715</v>
      </c>
      <c r="L61" s="2">
        <v>41252.092853781105</v>
      </c>
      <c r="M61" s="2">
        <v>28575.292331516539</v>
      </c>
      <c r="N61" s="2">
        <v>525962</v>
      </c>
      <c r="O61" s="2">
        <v>134520</v>
      </c>
      <c r="P61" s="2">
        <v>5433.8048572476509</v>
      </c>
      <c r="Q61" s="2">
        <v>377605</v>
      </c>
      <c r="R61" s="2">
        <v>94815.714909081318</v>
      </c>
      <c r="S61" s="2">
        <v>28741.290225211793</v>
      </c>
      <c r="T61" s="2">
        <v>3954.555757623014</v>
      </c>
      <c r="U61" s="2">
        <v>1274.9660639331028</v>
      </c>
      <c r="V61" s="2">
        <v>6569.3166684010721</v>
      </c>
      <c r="W61" s="2">
        <v>4343.5284550941296</v>
      </c>
      <c r="X61" s="2">
        <v>713.11661203037954</v>
      </c>
      <c r="Y61" s="2">
        <v>16117.875161316204</v>
      </c>
      <c r="Z61" s="2">
        <v>5575.2753304193311</v>
      </c>
      <c r="AA61" s="2">
        <v>318240</v>
      </c>
      <c r="AB61" s="2">
        <v>284900</v>
      </c>
      <c r="AC61" s="2">
        <v>17521.855841931123</v>
      </c>
      <c r="AD61" s="2">
        <v>22564.482959231071</v>
      </c>
      <c r="AE61" s="2">
        <v>1688.6593556369623</v>
      </c>
      <c r="AF61" s="2">
        <v>2976.0531218156366</v>
      </c>
      <c r="AG61" s="2">
        <v>16858.308385207889</v>
      </c>
      <c r="AH61" s="2">
        <v>18258.172213602717</v>
      </c>
      <c r="AI61" s="2">
        <v>7096.2936538698814</v>
      </c>
      <c r="AJ61" s="2">
        <v>3215.5080619097903</v>
      </c>
      <c r="AK61" s="2">
        <v>3566.626758325227</v>
      </c>
      <c r="AL61" s="2">
        <v>5340.7001717926978</v>
      </c>
      <c r="AM61" s="2">
        <v>8348.2658889974773</v>
      </c>
      <c r="AN61" s="2">
        <v>7739.5381679247448</v>
      </c>
      <c r="AO61" s="2">
        <v>46529</v>
      </c>
      <c r="AP61" s="2">
        <v>872911.42728941469</v>
      </c>
      <c r="AQ61" s="2">
        <v>4504.7433428073309</v>
      </c>
      <c r="AR61" s="2">
        <v>627289</v>
      </c>
      <c r="AS61" s="2">
        <v>65689</v>
      </c>
      <c r="AT61" s="2">
        <v>44893.462280049192</v>
      </c>
      <c r="AU61" s="2">
        <v>5166.2944642754592</v>
      </c>
      <c r="AV61" s="2">
        <v>6927.6804774207048</v>
      </c>
      <c r="AW61" s="2">
        <v>5392.4604270227646</v>
      </c>
      <c r="AX61" s="2">
        <v>1354.2713644217222</v>
      </c>
      <c r="AY61" s="2">
        <v>8136.6662671090826</v>
      </c>
      <c r="AZ61" s="2">
        <v>127685.00000000001</v>
      </c>
      <c r="BA61" s="2">
        <v>92017</v>
      </c>
      <c r="BB61" s="2">
        <v>81529</v>
      </c>
      <c r="BC61" s="2">
        <v>229464</v>
      </c>
      <c r="BD61" s="2">
        <v>35756</v>
      </c>
      <c r="BE61" s="2">
        <v>22112.166308160631</v>
      </c>
      <c r="BF61" s="2">
        <v>259259</v>
      </c>
      <c r="BG61" s="2">
        <v>18844.826118634715</v>
      </c>
      <c r="BH61" s="2">
        <v>11897.955390584037</v>
      </c>
      <c r="BI61" s="2">
        <v>5545.9824320625585</v>
      </c>
      <c r="BJ61" s="2">
        <v>95008.254209239836</v>
      </c>
      <c r="BK61" s="2">
        <v>243222.00000000003</v>
      </c>
      <c r="BL61" s="2">
        <v>1803.8835592175797</v>
      </c>
      <c r="BM61" s="2">
        <v>6524.685214191245</v>
      </c>
      <c r="BN61" s="2">
        <v>52587.380630664826</v>
      </c>
      <c r="BO61" s="2">
        <v>26751.209378184107</v>
      </c>
      <c r="BP61" s="2">
        <v>4130.6523929935438</v>
      </c>
      <c r="BQ61" s="2">
        <v>77960.49372219776</v>
      </c>
      <c r="BR61" s="2">
        <v>70329.679728378396</v>
      </c>
      <c r="BS61" s="2">
        <v>18072.706202187324</v>
      </c>
      <c r="BT61" s="2">
        <v>10114.985031124734</v>
      </c>
      <c r="BU61" s="2">
        <v>6734.9001720835349</v>
      </c>
      <c r="BV61" s="2">
        <v>21986.964175020803</v>
      </c>
      <c r="BW61" s="2">
        <v>41989.912093034945</v>
      </c>
      <c r="BX61" s="2">
        <v>1650.2585538747358</v>
      </c>
      <c r="BY61" s="2">
        <v>10674.47539452542</v>
      </c>
      <c r="BZ61" s="2">
        <v>5174.1856291182285</v>
      </c>
      <c r="CA61" s="2">
        <v>3187.5100051082381</v>
      </c>
      <c r="CB61" s="2">
        <v>770637</v>
      </c>
      <c r="CC61" s="2">
        <v>4559.6243981336393</v>
      </c>
      <c r="CD61" s="2">
        <v>9054.4200133554259</v>
      </c>
      <c r="CE61" s="2">
        <v>2875.7367244510647</v>
      </c>
      <c r="CF61" s="2">
        <v>2156.8025433382986</v>
      </c>
      <c r="CG61" s="2">
        <v>3711.7067024891649</v>
      </c>
      <c r="CH61" s="2">
        <v>1805.6951525622962</v>
      </c>
      <c r="CI61" s="2">
        <v>12740.182465300646</v>
      </c>
      <c r="CJ61" s="2">
        <v>16672.928717806553</v>
      </c>
      <c r="CK61" s="2">
        <v>56929</v>
      </c>
      <c r="CL61" s="2">
        <v>21941.3544567916</v>
      </c>
      <c r="CM61" s="2">
        <v>10979.241379237639</v>
      </c>
      <c r="CN61" s="2">
        <v>294033</v>
      </c>
      <c r="CO61" s="2">
        <v>150164</v>
      </c>
      <c r="CP61" s="2">
        <v>27051.112393155905</v>
      </c>
      <c r="CQ61" s="2">
        <v>17305.259499067688</v>
      </c>
      <c r="CR61" s="2">
        <v>5630.7314199227776</v>
      </c>
      <c r="CS61" s="2">
        <v>6935.1479650786332</v>
      </c>
      <c r="CT61" s="2">
        <v>2587.0928145591142</v>
      </c>
      <c r="CU61" s="2">
        <v>9609.2018826481381</v>
      </c>
      <c r="CV61" s="2">
        <v>713.11661203037954</v>
      </c>
      <c r="CW61" s="2">
        <v>3745.1455016106888</v>
      </c>
      <c r="CX61" s="2">
        <v>7640.7655992682357</v>
      </c>
      <c r="CY61" s="2">
        <v>668.7759824304801</v>
      </c>
      <c r="CZ61" s="2">
        <v>39065.236613175031</v>
      </c>
      <c r="DA61" s="2">
        <v>4638.3160761092404</v>
      </c>
      <c r="DB61" s="2">
        <v>6590.1866420737624</v>
      </c>
      <c r="DC61" s="2">
        <v>3735.8382875449988</v>
      </c>
      <c r="DD61" s="2">
        <v>1705.227091633466</v>
      </c>
      <c r="DE61" s="2">
        <v>3149.6547457229904</v>
      </c>
      <c r="DF61" s="2">
        <v>209151.11816264354</v>
      </c>
      <c r="DG61" s="2">
        <v>1589.2740995646091</v>
      </c>
      <c r="DH61" s="2">
        <v>41127.841255864085</v>
      </c>
      <c r="DI61" s="2">
        <v>42152.750443531717</v>
      </c>
      <c r="DJ61" s="2">
        <v>11698.630049952118</v>
      </c>
      <c r="DK61" s="2">
        <v>8718.3055569921344</v>
      </c>
      <c r="DL61" s="2">
        <v>87630.710978183313</v>
      </c>
      <c r="DM61" s="2">
        <v>6925.5217497043432</v>
      </c>
      <c r="DN61" s="2">
        <v>22813.903694941757</v>
      </c>
      <c r="DO61" s="2">
        <v>57304.641778128658</v>
      </c>
      <c r="DP61" s="2">
        <v>3924.7930953962759</v>
      </c>
      <c r="DQ61" s="2">
        <v>14396.475098857829</v>
      </c>
      <c r="DR61" s="2">
        <v>26588.611579981476</v>
      </c>
      <c r="DS61" s="2">
        <v>12392.332240817324</v>
      </c>
      <c r="DT61" s="2">
        <v>3565.4052234260062</v>
      </c>
      <c r="DU61" s="2">
        <v>7543.8756861513666</v>
      </c>
      <c r="DV61" s="2">
        <v>4470.6515045986553</v>
      </c>
      <c r="DW61" s="2">
        <v>6156.949879140253</v>
      </c>
      <c r="DX61" s="2">
        <v>4714.6821142218023</v>
      </c>
      <c r="DY61" s="2">
        <v>8949.9050303871518</v>
      </c>
      <c r="DZ61" s="2">
        <v>19758.929092662776</v>
      </c>
      <c r="EA61" s="2">
        <v>10102.232777082383</v>
      </c>
      <c r="EB61" s="2">
        <v>11711.223395787132</v>
      </c>
      <c r="EC61" s="2">
        <v>7051.9194641298855</v>
      </c>
      <c r="ED61" s="2">
        <v>34659.203850182945</v>
      </c>
      <c r="EE61" s="2">
        <v>4602.843586741541</v>
      </c>
      <c r="EF61" s="2">
        <v>32889.802530613262</v>
      </c>
      <c r="EG61" s="2">
        <v>5899.4192449785942</v>
      </c>
      <c r="EH61" s="2">
        <v>5215.760088698431</v>
      </c>
      <c r="EI61" s="2">
        <v>148622</v>
      </c>
      <c r="EJ61" s="2">
        <v>100630</v>
      </c>
      <c r="EK61" s="2">
        <v>20967.583571875341</v>
      </c>
      <c r="EL61" s="2">
        <v>14132.846385462935</v>
      </c>
      <c r="EM61" s="2">
        <v>7133.253516650454</v>
      </c>
      <c r="EN61" s="2">
        <v>19089.769126165593</v>
      </c>
      <c r="EO61" s="2">
        <v>5950.5379076721401</v>
      </c>
      <c r="EP61" s="2">
        <v>7780.2663565545163</v>
      </c>
      <c r="EQ61" s="2">
        <v>45670.506255986314</v>
      </c>
      <c r="ER61" s="2">
        <v>6100.8256011749072</v>
      </c>
      <c r="ES61" s="2">
        <v>4084.0648372532391</v>
      </c>
      <c r="ET61" s="2">
        <v>3307.9077188612209</v>
      </c>
      <c r="EU61" s="2">
        <v>11217.318353903693</v>
      </c>
      <c r="EV61" s="2">
        <v>1490.1622464799916</v>
      </c>
      <c r="EW61" s="2">
        <v>23839.776792251487</v>
      </c>
      <c r="EX61" s="2">
        <v>5034.3215795927727</v>
      </c>
      <c r="EY61" s="2">
        <v>12739.628317639406</v>
      </c>
      <c r="EZ61" s="2">
        <v>2371.6276769246342</v>
      </c>
      <c r="FA61" s="2">
        <v>56365.809889626064</v>
      </c>
      <c r="FB61" s="2">
        <v>5255.2073306410612</v>
      </c>
      <c r="FC61" s="2">
        <v>35627.955129777416</v>
      </c>
      <c r="FD61" s="2">
        <v>8961.8143189983966</v>
      </c>
      <c r="FE61" s="2">
        <v>1688.6593556369623</v>
      </c>
      <c r="FF61" s="2">
        <v>4218.5589651491282</v>
      </c>
      <c r="FG61" s="2">
        <v>2602.4940879526957</v>
      </c>
      <c r="FH61" s="2">
        <v>1370.9907639824842</v>
      </c>
      <c r="FI61" s="2">
        <v>30680.191132948759</v>
      </c>
      <c r="FJ61" s="2">
        <v>33018.365742972077</v>
      </c>
      <c r="FK61" s="2">
        <v>26669.772941398154</v>
      </c>
      <c r="FL61" s="2">
        <v>79585</v>
      </c>
      <c r="FM61" s="2">
        <v>62453.552158136845</v>
      </c>
      <c r="FN61" s="2">
        <v>217718.00000000003</v>
      </c>
      <c r="FO61" s="2">
        <v>18271.164452610748</v>
      </c>
      <c r="FP61" s="2">
        <v>24151.227058601846</v>
      </c>
      <c r="FQ61" s="2">
        <v>16584.338483951073</v>
      </c>
      <c r="FR61" s="2">
        <v>2956.1207569580461</v>
      </c>
      <c r="FS61" s="2">
        <v>3156.5357235314727</v>
      </c>
      <c r="FT61" s="2">
        <v>1118.9835633682999</v>
      </c>
      <c r="FU61" s="2">
        <v>18595.240015532971</v>
      </c>
      <c r="FV61" s="2">
        <v>15300.146694496092</v>
      </c>
      <c r="FW61" s="2">
        <v>2875.7367244510647</v>
      </c>
      <c r="FX61" s="2">
        <v>1136.9191701318161</v>
      </c>
      <c r="FY61" s="2"/>
      <c r="FZ61" s="2">
        <f t="shared" si="36"/>
        <v>9454497.1344429776</v>
      </c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</row>
    <row r="62" spans="1:254" x14ac:dyDescent="0.35">
      <c r="A62" s="3" t="s">
        <v>462</v>
      </c>
      <c r="B62" s="2" t="s">
        <v>797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145544.46</v>
      </c>
      <c r="BX62" s="2">
        <v>0</v>
      </c>
      <c r="BY62" s="2">
        <v>126903.89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213115.94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206487.91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93286.26</v>
      </c>
      <c r="DG62" s="2">
        <v>0</v>
      </c>
      <c r="DH62" s="2">
        <v>46455.62</v>
      </c>
      <c r="DI62" s="2">
        <v>0</v>
      </c>
      <c r="DJ62" s="2">
        <v>0</v>
      </c>
      <c r="DK62" s="2">
        <v>0</v>
      </c>
      <c r="DL62" s="2">
        <v>0</v>
      </c>
      <c r="DM62" s="2">
        <v>61919.519999999997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261434.41000000003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159101.96000000002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/>
      <c r="FZ62" s="2">
        <f t="shared" si="36"/>
        <v>1314249.97</v>
      </c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</row>
    <row r="63" spans="1:254" x14ac:dyDescent="0.35">
      <c r="A63" s="3" t="s">
        <v>463</v>
      </c>
      <c r="B63" s="2" t="s">
        <v>798</v>
      </c>
      <c r="C63" s="2">
        <f t="shared" ref="C63:AH63" si="37">SUM(C57:C62)</f>
        <v>3975359.6368625555</v>
      </c>
      <c r="D63" s="2">
        <f t="shared" si="37"/>
        <v>20560272.927547358</v>
      </c>
      <c r="E63" s="2">
        <f t="shared" si="37"/>
        <v>3957336.3845604667</v>
      </c>
      <c r="F63" s="2">
        <f t="shared" si="37"/>
        <v>11725720.408169016</v>
      </c>
      <c r="G63" s="2">
        <f t="shared" si="37"/>
        <v>749134.75238927116</v>
      </c>
      <c r="H63" s="2">
        <f t="shared" si="37"/>
        <v>875460.61353472143</v>
      </c>
      <c r="I63" s="2">
        <f t="shared" si="37"/>
        <v>4950900.101165615</v>
      </c>
      <c r="J63" s="2">
        <f t="shared" si="37"/>
        <v>1174607.3430782808</v>
      </c>
      <c r="K63" s="2">
        <f t="shared" si="37"/>
        <v>148174.02762891745</v>
      </c>
      <c r="L63" s="2">
        <f t="shared" si="37"/>
        <v>1809566.9849713142</v>
      </c>
      <c r="M63" s="2">
        <f t="shared" si="37"/>
        <v>720101.2592620654</v>
      </c>
      <c r="N63" s="2">
        <f t="shared" si="37"/>
        <v>33573698.057299666</v>
      </c>
      <c r="O63" s="2">
        <f t="shared" si="37"/>
        <v>7951652.0108887823</v>
      </c>
      <c r="P63" s="2">
        <f t="shared" si="37"/>
        <v>238195.42090387226</v>
      </c>
      <c r="Q63" s="2">
        <f t="shared" si="37"/>
        <v>24475693.320616804</v>
      </c>
      <c r="R63" s="2">
        <f t="shared" si="37"/>
        <v>2088234.5235152012</v>
      </c>
      <c r="S63" s="2">
        <f t="shared" si="37"/>
        <v>840187.19638839783</v>
      </c>
      <c r="T63" s="2">
        <f t="shared" si="37"/>
        <v>108965.2725716104</v>
      </c>
      <c r="U63" s="2">
        <f t="shared" si="37"/>
        <v>37193.431668595564</v>
      </c>
      <c r="V63" s="2">
        <f t="shared" si="37"/>
        <v>167495.00150570075</v>
      </c>
      <c r="W63" s="2">
        <f t="shared" si="37"/>
        <v>33789.81845509413</v>
      </c>
      <c r="X63" s="2">
        <f t="shared" si="37"/>
        <v>26750.286612030377</v>
      </c>
      <c r="Y63" s="2">
        <f t="shared" si="37"/>
        <v>420565.66285922786</v>
      </c>
      <c r="Z63" s="2">
        <f t="shared" si="37"/>
        <v>145527.75335373165</v>
      </c>
      <c r="AA63" s="2">
        <f t="shared" si="37"/>
        <v>17895248.291801848</v>
      </c>
      <c r="AB63" s="2">
        <f t="shared" si="37"/>
        <v>17593969.441777565</v>
      </c>
      <c r="AC63" s="2">
        <f t="shared" si="37"/>
        <v>549855.02079579222</v>
      </c>
      <c r="AD63" s="2">
        <f t="shared" si="37"/>
        <v>566683.47791309236</v>
      </c>
      <c r="AE63" s="2">
        <f t="shared" si="37"/>
        <v>81308.454960299423</v>
      </c>
      <c r="AF63" s="2">
        <f t="shared" si="37"/>
        <v>123406.36554046549</v>
      </c>
      <c r="AG63" s="2">
        <f t="shared" si="37"/>
        <v>434649.92047845712</v>
      </c>
      <c r="AH63" s="2">
        <f t="shared" si="37"/>
        <v>514721.37188820203</v>
      </c>
      <c r="AI63" s="2">
        <f t="shared" ref="AI63:BN63" si="38">SUM(AI57:AI62)</f>
        <v>123369.26925853235</v>
      </c>
      <c r="AJ63" s="2">
        <f t="shared" si="38"/>
        <v>93298.180480559633</v>
      </c>
      <c r="AK63" s="2">
        <f t="shared" si="38"/>
        <v>108855.95357231262</v>
      </c>
      <c r="AL63" s="2">
        <f t="shared" si="38"/>
        <v>100022.79577645517</v>
      </c>
      <c r="AM63" s="2">
        <f t="shared" si="38"/>
        <v>251077.82193562208</v>
      </c>
      <c r="AN63" s="2">
        <f t="shared" si="38"/>
        <v>173117.44740056197</v>
      </c>
      <c r="AO63" s="2">
        <f t="shared" si="38"/>
        <v>2738424.7613501702</v>
      </c>
      <c r="AP63" s="2">
        <f t="shared" si="38"/>
        <v>49269592.772665814</v>
      </c>
      <c r="AQ63" s="2">
        <f t="shared" si="38"/>
        <v>204769.52257544457</v>
      </c>
      <c r="AR63" s="2">
        <f t="shared" si="38"/>
        <v>32081581.68313745</v>
      </c>
      <c r="AS63" s="2">
        <f t="shared" si="38"/>
        <v>3523721.4669548324</v>
      </c>
      <c r="AT63" s="2">
        <f t="shared" si="38"/>
        <v>1303247.3953737842</v>
      </c>
      <c r="AU63" s="2">
        <f t="shared" si="38"/>
        <v>216355.0149062376</v>
      </c>
      <c r="AV63" s="2">
        <f t="shared" si="38"/>
        <v>254468.35091938285</v>
      </c>
      <c r="AW63" s="2">
        <f t="shared" si="38"/>
        <v>155306.61526432243</v>
      </c>
      <c r="AX63" s="2">
        <f t="shared" si="38"/>
        <v>81260.452573746647</v>
      </c>
      <c r="AY63" s="2">
        <f t="shared" si="38"/>
        <v>304725.76989508385</v>
      </c>
      <c r="AZ63" s="2">
        <f t="shared" si="38"/>
        <v>6306805.3758183587</v>
      </c>
      <c r="BA63" s="2">
        <f t="shared" si="38"/>
        <v>5489607.5711656148</v>
      </c>
      <c r="BB63" s="2">
        <f t="shared" si="38"/>
        <v>6155948.8893297724</v>
      </c>
      <c r="BC63" s="2">
        <f t="shared" si="38"/>
        <v>10935575.765983488</v>
      </c>
      <c r="BD63" s="2">
        <f t="shared" si="38"/>
        <v>1547641.3968382713</v>
      </c>
      <c r="BE63" s="2">
        <f t="shared" si="38"/>
        <v>696507.8364247221</v>
      </c>
      <c r="BF63" s="2">
        <f t="shared" si="38"/>
        <v>9915498.5603788272</v>
      </c>
      <c r="BG63" s="2">
        <f t="shared" si="38"/>
        <v>596242.4494212087</v>
      </c>
      <c r="BH63" s="2">
        <f t="shared" si="38"/>
        <v>328311.70143720863</v>
      </c>
      <c r="BI63" s="2">
        <f t="shared" si="38"/>
        <v>241110.96726936224</v>
      </c>
      <c r="BJ63" s="2">
        <f t="shared" si="38"/>
        <v>2846222.1441412461</v>
      </c>
      <c r="BK63" s="2">
        <f t="shared" si="38"/>
        <v>11067242.313914524</v>
      </c>
      <c r="BL63" s="2">
        <f t="shared" si="38"/>
        <v>82561.460373204944</v>
      </c>
      <c r="BM63" s="2">
        <f t="shared" si="38"/>
        <v>396650.24049345305</v>
      </c>
      <c r="BN63" s="2">
        <f t="shared" si="38"/>
        <v>1938189.9087948226</v>
      </c>
      <c r="BO63" s="2">
        <f t="shared" ref="BO63:DZ63" si="39">SUM(BO57:BO62)</f>
        <v>982847.09158799471</v>
      </c>
      <c r="BP63" s="2">
        <f t="shared" si="39"/>
        <v>117815.55602096832</v>
      </c>
      <c r="BQ63" s="2">
        <f t="shared" si="39"/>
        <v>2891628.4715609546</v>
      </c>
      <c r="BR63" s="2">
        <f t="shared" si="39"/>
        <v>2287490.4209619872</v>
      </c>
      <c r="BS63" s="2">
        <f t="shared" si="39"/>
        <v>562639.48752807383</v>
      </c>
      <c r="BT63" s="2">
        <f t="shared" si="39"/>
        <v>216225.53547308687</v>
      </c>
      <c r="BU63" s="2">
        <f t="shared" si="39"/>
        <v>232339.53380005827</v>
      </c>
      <c r="BV63" s="2">
        <f t="shared" si="39"/>
        <v>683641.06110556971</v>
      </c>
      <c r="BW63" s="2">
        <f t="shared" si="39"/>
        <v>846721.21781425888</v>
      </c>
      <c r="BX63" s="2">
        <f t="shared" si="39"/>
        <v>58107.016577187038</v>
      </c>
      <c r="BY63" s="2">
        <f t="shared" si="39"/>
        <v>428323.47825513745</v>
      </c>
      <c r="BZ63" s="2">
        <f t="shared" si="39"/>
        <v>149598.21046641792</v>
      </c>
      <c r="CA63" s="2">
        <f t="shared" si="39"/>
        <v>57816.581214433165</v>
      </c>
      <c r="CB63" s="2">
        <f t="shared" si="39"/>
        <v>39322975.835512385</v>
      </c>
      <c r="CC63" s="2">
        <f t="shared" si="39"/>
        <v>129384.2568167835</v>
      </c>
      <c r="CD63" s="2">
        <f t="shared" si="39"/>
        <v>27599.405618017885</v>
      </c>
      <c r="CE63" s="2">
        <f t="shared" si="39"/>
        <v>151475.69035242582</v>
      </c>
      <c r="CF63" s="2">
        <f t="shared" si="39"/>
        <v>72740.328148000757</v>
      </c>
      <c r="CG63" s="2">
        <f t="shared" si="39"/>
        <v>122773.86791181409</v>
      </c>
      <c r="CH63" s="2">
        <f t="shared" si="39"/>
        <v>81934.396361887222</v>
      </c>
      <c r="CI63" s="2">
        <f t="shared" si="39"/>
        <v>498560.82741916185</v>
      </c>
      <c r="CJ63" s="2">
        <f t="shared" si="39"/>
        <v>621085.91641571827</v>
      </c>
      <c r="CK63" s="2">
        <f t="shared" si="39"/>
        <v>3235219.7712578927</v>
      </c>
      <c r="CL63" s="2">
        <f t="shared" si="39"/>
        <v>887033.79710856453</v>
      </c>
      <c r="CM63" s="2">
        <f t="shared" si="39"/>
        <v>528492.52589113661</v>
      </c>
      <c r="CN63" s="2">
        <f t="shared" si="39"/>
        <v>15541079.608868385</v>
      </c>
      <c r="CO63" s="2">
        <f t="shared" si="39"/>
        <v>7951642.5939582326</v>
      </c>
      <c r="CP63" s="2">
        <f t="shared" si="39"/>
        <v>467722.82009106758</v>
      </c>
      <c r="CQ63" s="2">
        <f t="shared" si="39"/>
        <v>613383.0888482664</v>
      </c>
      <c r="CR63" s="2">
        <f t="shared" si="39"/>
        <v>175619.76823391014</v>
      </c>
      <c r="CS63" s="2">
        <f t="shared" si="39"/>
        <v>172824.97477906602</v>
      </c>
      <c r="CT63" s="2">
        <f t="shared" si="39"/>
        <v>102289.6096285465</v>
      </c>
      <c r="CU63" s="2">
        <f t="shared" si="39"/>
        <v>96441.5474873106</v>
      </c>
      <c r="CV63" s="2">
        <f t="shared" si="39"/>
        <v>46466.156612030383</v>
      </c>
      <c r="CW63" s="2">
        <f t="shared" si="39"/>
        <v>185389.55671093561</v>
      </c>
      <c r="CX63" s="2">
        <f t="shared" si="39"/>
        <v>378680.81769251748</v>
      </c>
      <c r="CY63" s="2">
        <f t="shared" si="39"/>
        <v>40319.767191755403</v>
      </c>
      <c r="CZ63" s="2">
        <f t="shared" si="39"/>
        <v>1445360.3518001593</v>
      </c>
      <c r="DA63" s="2">
        <f t="shared" si="39"/>
        <v>118761.57728543418</v>
      </c>
      <c r="DB63" s="2">
        <f t="shared" si="39"/>
        <v>230980.96268869838</v>
      </c>
      <c r="DC63" s="2">
        <f t="shared" si="39"/>
        <v>184644.23070619485</v>
      </c>
      <c r="DD63" s="2">
        <f t="shared" si="39"/>
        <v>107823.8875335956</v>
      </c>
      <c r="DE63" s="2">
        <f t="shared" si="39"/>
        <v>170910.24276903531</v>
      </c>
      <c r="DF63" s="2">
        <f t="shared" si="39"/>
        <v>13856826.092310289</v>
      </c>
      <c r="DG63" s="2">
        <f t="shared" si="39"/>
        <v>46615.189704227072</v>
      </c>
      <c r="DH63" s="2">
        <f t="shared" si="39"/>
        <v>1180004.4695122996</v>
      </c>
      <c r="DI63" s="2">
        <f t="shared" si="39"/>
        <v>1803958.9666310013</v>
      </c>
      <c r="DJ63" s="2">
        <f t="shared" si="39"/>
        <v>384848.61456185119</v>
      </c>
      <c r="DK63" s="2">
        <f t="shared" si="39"/>
        <v>277162.55962692905</v>
      </c>
      <c r="DL63" s="2">
        <f t="shared" si="39"/>
        <v>3301078.4921195148</v>
      </c>
      <c r="DM63" s="2">
        <f t="shared" si="39"/>
        <v>258586.006587004</v>
      </c>
      <c r="DN63" s="2">
        <f t="shared" si="39"/>
        <v>788062.09909076511</v>
      </c>
      <c r="DO63" s="2">
        <f t="shared" si="39"/>
        <v>1688269.4853138258</v>
      </c>
      <c r="DP63" s="2">
        <f t="shared" si="39"/>
        <v>166594.73793269598</v>
      </c>
      <c r="DQ63" s="2">
        <f t="shared" si="39"/>
        <v>358354.62037811964</v>
      </c>
      <c r="DR63" s="2">
        <f t="shared" si="39"/>
        <v>767204.8997198554</v>
      </c>
      <c r="DS63" s="2">
        <f t="shared" si="39"/>
        <v>345603.91752007912</v>
      </c>
      <c r="DT63" s="2">
        <f t="shared" si="39"/>
        <v>63361.576432750931</v>
      </c>
      <c r="DU63" s="2">
        <f t="shared" si="39"/>
        <v>149205.17810480119</v>
      </c>
      <c r="DV63" s="2">
        <f t="shared" si="39"/>
        <v>98441.847109261129</v>
      </c>
      <c r="DW63" s="2">
        <f t="shared" si="39"/>
        <v>123873.17229779011</v>
      </c>
      <c r="DX63" s="2">
        <f t="shared" si="39"/>
        <v>93206.578928209172</v>
      </c>
      <c r="DY63" s="2">
        <f t="shared" si="39"/>
        <v>196534.16107701175</v>
      </c>
      <c r="DZ63" s="2">
        <f t="shared" si="39"/>
        <v>625321.34965118638</v>
      </c>
      <c r="EA63" s="2">
        <f t="shared" ref="EA63:FX63" si="40">SUM(EA57:EA62)</f>
        <v>532449.43882370694</v>
      </c>
      <c r="EB63" s="2">
        <f t="shared" si="40"/>
        <v>414187.58427971142</v>
      </c>
      <c r="EC63" s="2">
        <f t="shared" si="40"/>
        <v>207798.65111541696</v>
      </c>
      <c r="ED63" s="2">
        <f t="shared" si="40"/>
        <v>925536.09880404407</v>
      </c>
      <c r="EE63" s="2">
        <f t="shared" si="40"/>
        <v>94435.066005391389</v>
      </c>
      <c r="EF63" s="2">
        <f t="shared" si="40"/>
        <v>766840.28550778679</v>
      </c>
      <c r="EG63" s="2">
        <f t="shared" si="40"/>
        <v>132080.91287295337</v>
      </c>
      <c r="EH63" s="2">
        <f t="shared" si="40"/>
        <v>111448.8269026858</v>
      </c>
      <c r="EI63" s="2">
        <f t="shared" si="40"/>
        <v>8409210.7053326871</v>
      </c>
      <c r="EJ63" s="2">
        <f t="shared" si="40"/>
        <v>6070945.2586546866</v>
      </c>
      <c r="EK63" s="2">
        <f t="shared" si="40"/>
        <v>331709.13961849996</v>
      </c>
      <c r="EL63" s="2">
        <f t="shared" si="40"/>
        <v>359004.14726938715</v>
      </c>
      <c r="EM63" s="2">
        <f t="shared" si="40"/>
        <v>133629.31033063785</v>
      </c>
      <c r="EN63" s="2">
        <f t="shared" si="40"/>
        <v>599040.85408002674</v>
      </c>
      <c r="EO63" s="2">
        <f t="shared" si="40"/>
        <v>110515.75472165953</v>
      </c>
      <c r="EP63" s="2">
        <f t="shared" si="40"/>
        <v>198467.1499845293</v>
      </c>
      <c r="EQ63" s="2">
        <f t="shared" si="40"/>
        <v>1482699.5302336456</v>
      </c>
      <c r="ER63" s="2">
        <f t="shared" si="40"/>
        <v>178186.99681049981</v>
      </c>
      <c r="ES63" s="2">
        <f t="shared" si="40"/>
        <v>86407.437255903089</v>
      </c>
      <c r="ET63" s="2">
        <f t="shared" si="40"/>
        <v>99167.860137511045</v>
      </c>
      <c r="EU63" s="2">
        <f t="shared" si="40"/>
        <v>322912.49758654094</v>
      </c>
      <c r="EV63" s="2">
        <f t="shared" si="40"/>
        <v>43628.739060467371</v>
      </c>
      <c r="EW63" s="2">
        <f t="shared" si="40"/>
        <v>369514.55207151332</v>
      </c>
      <c r="EX63" s="2">
        <f t="shared" si="40"/>
        <v>81318.092788917696</v>
      </c>
      <c r="EY63" s="2">
        <f t="shared" si="40"/>
        <v>429529.24359690119</v>
      </c>
      <c r="EZ63" s="2">
        <f t="shared" si="40"/>
        <v>87699.390095574476</v>
      </c>
      <c r="FA63" s="2">
        <f t="shared" si="40"/>
        <v>1826713.564192686</v>
      </c>
      <c r="FB63" s="2">
        <f t="shared" si="40"/>
        <v>261415.66140057801</v>
      </c>
      <c r="FC63" s="2">
        <f t="shared" si="40"/>
        <v>1118743.3030608119</v>
      </c>
      <c r="FD63" s="2">
        <f t="shared" si="40"/>
        <v>347007.27838893526</v>
      </c>
      <c r="FE63" s="2">
        <f t="shared" si="40"/>
        <v>73495.369355636954</v>
      </c>
      <c r="FF63" s="2">
        <f t="shared" si="40"/>
        <v>194612.29182576112</v>
      </c>
      <c r="FG63" s="2">
        <f t="shared" si="40"/>
        <v>84433.012111264994</v>
      </c>
      <c r="FH63" s="2">
        <f t="shared" si="40"/>
        <v>86807.970763982477</v>
      </c>
      <c r="FI63" s="2">
        <f t="shared" si="40"/>
        <v>1197393.3302733083</v>
      </c>
      <c r="FJ63" s="2">
        <f t="shared" si="40"/>
        <v>801762.05190615822</v>
      </c>
      <c r="FK63" s="2">
        <f t="shared" si="40"/>
        <v>1253001.4648258083</v>
      </c>
      <c r="FL63" s="2">
        <f t="shared" si="40"/>
        <v>3501094.1756532299</v>
      </c>
      <c r="FM63" s="2">
        <f t="shared" si="40"/>
        <v>1963488.5233917458</v>
      </c>
      <c r="FN63" s="2">
        <f t="shared" si="40"/>
        <v>11231428.410913067</v>
      </c>
      <c r="FO63" s="2">
        <f t="shared" si="40"/>
        <v>607592.63138315966</v>
      </c>
      <c r="FP63" s="2">
        <f t="shared" si="40"/>
        <v>1267504.9977336868</v>
      </c>
      <c r="FQ63" s="2">
        <f t="shared" si="40"/>
        <v>603021.10860051261</v>
      </c>
      <c r="FR63" s="2">
        <f t="shared" si="40"/>
        <v>88488.239989595269</v>
      </c>
      <c r="FS63" s="2">
        <f t="shared" si="40"/>
        <v>82384.211328193938</v>
      </c>
      <c r="FT63" s="2">
        <f t="shared" si="40"/>
        <v>69243.539168030751</v>
      </c>
      <c r="FU63" s="2">
        <f t="shared" si="40"/>
        <v>591729.33694608184</v>
      </c>
      <c r="FV63" s="2">
        <f t="shared" si="40"/>
        <v>438814.89076443302</v>
      </c>
      <c r="FW63" s="2">
        <f t="shared" si="40"/>
        <v>104794.87353843845</v>
      </c>
      <c r="FX63" s="2">
        <f t="shared" si="40"/>
        <v>35710.539170131822</v>
      </c>
      <c r="FY63" s="2"/>
      <c r="FZ63" s="2">
        <f t="shared" si="36"/>
        <v>468248706.55608988</v>
      </c>
      <c r="GA63" s="46"/>
      <c r="GB63" s="2"/>
      <c r="GC63" s="2"/>
      <c r="GD63" s="2"/>
      <c r="GE63" s="2"/>
      <c r="GF63" s="2"/>
      <c r="GG63" s="2"/>
      <c r="GH63" s="2"/>
      <c r="GI63" s="2"/>
      <c r="GJ63" s="2"/>
      <c r="GK63" s="2"/>
    </row>
    <row r="64" spans="1:254" x14ac:dyDescent="0.35">
      <c r="A64" s="2"/>
      <c r="B64" s="2" t="s">
        <v>799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46"/>
      <c r="GB64" s="2"/>
      <c r="GC64" s="2"/>
      <c r="GD64" s="2"/>
      <c r="GE64" s="2"/>
      <c r="GF64" s="2"/>
      <c r="GG64" s="2"/>
      <c r="GH64" s="2"/>
      <c r="GI64" s="2"/>
      <c r="GJ64" s="2"/>
      <c r="GK64" s="2"/>
    </row>
    <row r="65" spans="1:193" x14ac:dyDescent="0.35">
      <c r="A65" s="2"/>
      <c r="B65" s="2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"/>
      <c r="GA65" s="46"/>
      <c r="GB65" s="2"/>
      <c r="GC65" s="2"/>
      <c r="GD65" s="2"/>
      <c r="GE65" s="2"/>
      <c r="GF65" s="2"/>
      <c r="GG65" s="2"/>
      <c r="GH65" s="2"/>
      <c r="GI65" s="2"/>
      <c r="GJ65" s="2"/>
      <c r="GK65" s="2"/>
    </row>
    <row r="66" spans="1:193" x14ac:dyDescent="0.35">
      <c r="A66" s="2"/>
      <c r="B66" s="30" t="s">
        <v>464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46"/>
      <c r="GB66" s="2"/>
      <c r="GC66" s="2"/>
      <c r="GD66" s="2"/>
      <c r="GE66" s="2"/>
      <c r="GF66" s="2"/>
      <c r="GG66" s="2"/>
      <c r="GH66" s="2"/>
      <c r="GI66" s="2"/>
      <c r="GJ66" s="2"/>
      <c r="GK66" s="2"/>
    </row>
    <row r="67" spans="1:193" x14ac:dyDescent="0.35">
      <c r="A67" s="3" t="s">
        <v>800</v>
      </c>
      <c r="B67" s="2" t="s">
        <v>801</v>
      </c>
      <c r="C67" s="32">
        <f t="shared" ref="C67:AH67" si="41">$B$1</f>
        <v>2.3E-2</v>
      </c>
      <c r="D67" s="32">
        <f t="shared" si="41"/>
        <v>2.3E-2</v>
      </c>
      <c r="E67" s="32">
        <f t="shared" si="41"/>
        <v>2.3E-2</v>
      </c>
      <c r="F67" s="32">
        <f t="shared" si="41"/>
        <v>2.3E-2</v>
      </c>
      <c r="G67" s="32">
        <f t="shared" si="41"/>
        <v>2.3E-2</v>
      </c>
      <c r="H67" s="32">
        <f t="shared" si="41"/>
        <v>2.3E-2</v>
      </c>
      <c r="I67" s="32">
        <f t="shared" si="41"/>
        <v>2.3E-2</v>
      </c>
      <c r="J67" s="32">
        <f t="shared" si="41"/>
        <v>2.3E-2</v>
      </c>
      <c r="K67" s="32">
        <f t="shared" si="41"/>
        <v>2.3E-2</v>
      </c>
      <c r="L67" s="32">
        <f t="shared" si="41"/>
        <v>2.3E-2</v>
      </c>
      <c r="M67" s="32">
        <f t="shared" si="41"/>
        <v>2.3E-2</v>
      </c>
      <c r="N67" s="32">
        <f t="shared" si="41"/>
        <v>2.3E-2</v>
      </c>
      <c r="O67" s="32">
        <f t="shared" si="41"/>
        <v>2.3E-2</v>
      </c>
      <c r="P67" s="32">
        <f t="shared" si="41"/>
        <v>2.3E-2</v>
      </c>
      <c r="Q67" s="32">
        <f t="shared" si="41"/>
        <v>2.3E-2</v>
      </c>
      <c r="R67" s="32">
        <f t="shared" si="41"/>
        <v>2.3E-2</v>
      </c>
      <c r="S67" s="32">
        <f t="shared" si="41"/>
        <v>2.3E-2</v>
      </c>
      <c r="T67" s="32">
        <f t="shared" si="41"/>
        <v>2.3E-2</v>
      </c>
      <c r="U67" s="32">
        <f t="shared" si="41"/>
        <v>2.3E-2</v>
      </c>
      <c r="V67" s="32">
        <f t="shared" si="41"/>
        <v>2.3E-2</v>
      </c>
      <c r="W67" s="32">
        <f t="shared" si="41"/>
        <v>2.3E-2</v>
      </c>
      <c r="X67" s="32">
        <f t="shared" si="41"/>
        <v>2.3E-2</v>
      </c>
      <c r="Y67" s="32">
        <f t="shared" si="41"/>
        <v>2.3E-2</v>
      </c>
      <c r="Z67" s="32">
        <f t="shared" si="41"/>
        <v>2.3E-2</v>
      </c>
      <c r="AA67" s="32">
        <f t="shared" si="41"/>
        <v>2.3E-2</v>
      </c>
      <c r="AB67" s="32">
        <f t="shared" si="41"/>
        <v>2.3E-2</v>
      </c>
      <c r="AC67" s="32">
        <f t="shared" si="41"/>
        <v>2.3E-2</v>
      </c>
      <c r="AD67" s="32">
        <f t="shared" si="41"/>
        <v>2.3E-2</v>
      </c>
      <c r="AE67" s="32">
        <f t="shared" si="41"/>
        <v>2.3E-2</v>
      </c>
      <c r="AF67" s="32">
        <f t="shared" si="41"/>
        <v>2.3E-2</v>
      </c>
      <c r="AG67" s="32">
        <f t="shared" si="41"/>
        <v>2.3E-2</v>
      </c>
      <c r="AH67" s="32">
        <f t="shared" si="41"/>
        <v>2.3E-2</v>
      </c>
      <c r="AI67" s="32">
        <f t="shared" ref="AI67:BN67" si="42">$B$1</f>
        <v>2.3E-2</v>
      </c>
      <c r="AJ67" s="32">
        <f t="shared" si="42"/>
        <v>2.3E-2</v>
      </c>
      <c r="AK67" s="32">
        <f t="shared" si="42"/>
        <v>2.3E-2</v>
      </c>
      <c r="AL67" s="32">
        <f t="shared" si="42"/>
        <v>2.3E-2</v>
      </c>
      <c r="AM67" s="32">
        <f t="shared" si="42"/>
        <v>2.3E-2</v>
      </c>
      <c r="AN67" s="32">
        <f t="shared" si="42"/>
        <v>2.3E-2</v>
      </c>
      <c r="AO67" s="32">
        <f t="shared" si="42"/>
        <v>2.3E-2</v>
      </c>
      <c r="AP67" s="32">
        <f t="shared" si="42"/>
        <v>2.3E-2</v>
      </c>
      <c r="AQ67" s="32">
        <f t="shared" si="42"/>
        <v>2.3E-2</v>
      </c>
      <c r="AR67" s="32">
        <f t="shared" si="42"/>
        <v>2.3E-2</v>
      </c>
      <c r="AS67" s="32">
        <f t="shared" si="42"/>
        <v>2.3E-2</v>
      </c>
      <c r="AT67" s="32">
        <f t="shared" si="42"/>
        <v>2.3E-2</v>
      </c>
      <c r="AU67" s="32">
        <f t="shared" si="42"/>
        <v>2.3E-2</v>
      </c>
      <c r="AV67" s="32">
        <f t="shared" si="42"/>
        <v>2.3E-2</v>
      </c>
      <c r="AW67" s="32">
        <f t="shared" si="42"/>
        <v>2.3E-2</v>
      </c>
      <c r="AX67" s="32">
        <f t="shared" si="42"/>
        <v>2.3E-2</v>
      </c>
      <c r="AY67" s="32">
        <f t="shared" si="42"/>
        <v>2.3E-2</v>
      </c>
      <c r="AZ67" s="32">
        <f t="shared" si="42"/>
        <v>2.3E-2</v>
      </c>
      <c r="BA67" s="32">
        <f t="shared" si="42"/>
        <v>2.3E-2</v>
      </c>
      <c r="BB67" s="32">
        <f t="shared" si="42"/>
        <v>2.3E-2</v>
      </c>
      <c r="BC67" s="32">
        <f t="shared" si="42"/>
        <v>2.3E-2</v>
      </c>
      <c r="BD67" s="32">
        <f t="shared" si="42"/>
        <v>2.3E-2</v>
      </c>
      <c r="BE67" s="32">
        <f t="shared" si="42"/>
        <v>2.3E-2</v>
      </c>
      <c r="BF67" s="32">
        <f t="shared" si="42"/>
        <v>2.3E-2</v>
      </c>
      <c r="BG67" s="32">
        <f t="shared" si="42"/>
        <v>2.3E-2</v>
      </c>
      <c r="BH67" s="32">
        <f t="shared" si="42"/>
        <v>2.3E-2</v>
      </c>
      <c r="BI67" s="32">
        <f t="shared" si="42"/>
        <v>2.3E-2</v>
      </c>
      <c r="BJ67" s="32">
        <f t="shared" si="42"/>
        <v>2.3E-2</v>
      </c>
      <c r="BK67" s="32">
        <f t="shared" si="42"/>
        <v>2.3E-2</v>
      </c>
      <c r="BL67" s="32">
        <f t="shared" si="42"/>
        <v>2.3E-2</v>
      </c>
      <c r="BM67" s="32">
        <f t="shared" si="42"/>
        <v>2.3E-2</v>
      </c>
      <c r="BN67" s="32">
        <f t="shared" si="42"/>
        <v>2.3E-2</v>
      </c>
      <c r="BO67" s="32">
        <f t="shared" ref="BO67:CT67" si="43">$B$1</f>
        <v>2.3E-2</v>
      </c>
      <c r="BP67" s="32">
        <f t="shared" si="43"/>
        <v>2.3E-2</v>
      </c>
      <c r="BQ67" s="32">
        <f t="shared" si="43"/>
        <v>2.3E-2</v>
      </c>
      <c r="BR67" s="32">
        <f t="shared" si="43"/>
        <v>2.3E-2</v>
      </c>
      <c r="BS67" s="32">
        <f t="shared" si="43"/>
        <v>2.3E-2</v>
      </c>
      <c r="BT67" s="32">
        <f t="shared" si="43"/>
        <v>2.3E-2</v>
      </c>
      <c r="BU67" s="32">
        <f t="shared" si="43"/>
        <v>2.3E-2</v>
      </c>
      <c r="BV67" s="32">
        <f t="shared" si="43"/>
        <v>2.3E-2</v>
      </c>
      <c r="BW67" s="32">
        <f t="shared" si="43"/>
        <v>2.3E-2</v>
      </c>
      <c r="BX67" s="32">
        <f t="shared" si="43"/>
        <v>2.3E-2</v>
      </c>
      <c r="BY67" s="32">
        <f t="shared" si="43"/>
        <v>2.3E-2</v>
      </c>
      <c r="BZ67" s="32">
        <f t="shared" si="43"/>
        <v>2.3E-2</v>
      </c>
      <c r="CA67" s="32">
        <f t="shared" si="43"/>
        <v>2.3E-2</v>
      </c>
      <c r="CB67" s="32">
        <f t="shared" si="43"/>
        <v>2.3E-2</v>
      </c>
      <c r="CC67" s="32">
        <f t="shared" si="43"/>
        <v>2.3E-2</v>
      </c>
      <c r="CD67" s="32">
        <f t="shared" si="43"/>
        <v>2.3E-2</v>
      </c>
      <c r="CE67" s="32">
        <f t="shared" si="43"/>
        <v>2.3E-2</v>
      </c>
      <c r="CF67" s="32">
        <f t="shared" si="43"/>
        <v>2.3E-2</v>
      </c>
      <c r="CG67" s="32">
        <f t="shared" si="43"/>
        <v>2.3E-2</v>
      </c>
      <c r="CH67" s="32">
        <f t="shared" si="43"/>
        <v>2.3E-2</v>
      </c>
      <c r="CI67" s="32">
        <f t="shared" si="43"/>
        <v>2.3E-2</v>
      </c>
      <c r="CJ67" s="32">
        <f t="shared" si="43"/>
        <v>2.3E-2</v>
      </c>
      <c r="CK67" s="32">
        <f t="shared" si="43"/>
        <v>2.3E-2</v>
      </c>
      <c r="CL67" s="32">
        <f t="shared" si="43"/>
        <v>2.3E-2</v>
      </c>
      <c r="CM67" s="32">
        <f t="shared" si="43"/>
        <v>2.3E-2</v>
      </c>
      <c r="CN67" s="32">
        <f t="shared" si="43"/>
        <v>2.3E-2</v>
      </c>
      <c r="CO67" s="32">
        <f t="shared" si="43"/>
        <v>2.3E-2</v>
      </c>
      <c r="CP67" s="32">
        <f t="shared" si="43"/>
        <v>2.3E-2</v>
      </c>
      <c r="CQ67" s="32">
        <f t="shared" si="43"/>
        <v>2.3E-2</v>
      </c>
      <c r="CR67" s="32">
        <f t="shared" si="43"/>
        <v>2.3E-2</v>
      </c>
      <c r="CS67" s="32">
        <f t="shared" si="43"/>
        <v>2.3E-2</v>
      </c>
      <c r="CT67" s="32">
        <f t="shared" si="43"/>
        <v>2.3E-2</v>
      </c>
      <c r="CU67" s="32">
        <f t="shared" ref="CU67:DZ67" si="44">$B$1</f>
        <v>2.3E-2</v>
      </c>
      <c r="CV67" s="32">
        <f t="shared" si="44"/>
        <v>2.3E-2</v>
      </c>
      <c r="CW67" s="32">
        <f t="shared" si="44"/>
        <v>2.3E-2</v>
      </c>
      <c r="CX67" s="32">
        <f t="shared" si="44"/>
        <v>2.3E-2</v>
      </c>
      <c r="CY67" s="32">
        <f t="shared" si="44"/>
        <v>2.3E-2</v>
      </c>
      <c r="CZ67" s="32">
        <f t="shared" si="44"/>
        <v>2.3E-2</v>
      </c>
      <c r="DA67" s="32">
        <f t="shared" si="44"/>
        <v>2.3E-2</v>
      </c>
      <c r="DB67" s="32">
        <f t="shared" si="44"/>
        <v>2.3E-2</v>
      </c>
      <c r="DC67" s="32">
        <f t="shared" si="44"/>
        <v>2.3E-2</v>
      </c>
      <c r="DD67" s="32">
        <f t="shared" si="44"/>
        <v>2.3E-2</v>
      </c>
      <c r="DE67" s="32">
        <f t="shared" si="44"/>
        <v>2.3E-2</v>
      </c>
      <c r="DF67" s="32">
        <f t="shared" si="44"/>
        <v>2.3E-2</v>
      </c>
      <c r="DG67" s="32">
        <f t="shared" si="44"/>
        <v>2.3E-2</v>
      </c>
      <c r="DH67" s="32">
        <f t="shared" si="44"/>
        <v>2.3E-2</v>
      </c>
      <c r="DI67" s="32">
        <f t="shared" si="44"/>
        <v>2.3E-2</v>
      </c>
      <c r="DJ67" s="32">
        <f t="shared" si="44"/>
        <v>2.3E-2</v>
      </c>
      <c r="DK67" s="32">
        <f t="shared" si="44"/>
        <v>2.3E-2</v>
      </c>
      <c r="DL67" s="32">
        <f t="shared" si="44"/>
        <v>2.3E-2</v>
      </c>
      <c r="DM67" s="32">
        <f t="shared" si="44"/>
        <v>2.3E-2</v>
      </c>
      <c r="DN67" s="32">
        <f t="shared" si="44"/>
        <v>2.3E-2</v>
      </c>
      <c r="DO67" s="32">
        <f t="shared" si="44"/>
        <v>2.3E-2</v>
      </c>
      <c r="DP67" s="32">
        <f t="shared" si="44"/>
        <v>2.3E-2</v>
      </c>
      <c r="DQ67" s="32">
        <f t="shared" si="44"/>
        <v>2.3E-2</v>
      </c>
      <c r="DR67" s="32">
        <f t="shared" si="44"/>
        <v>2.3E-2</v>
      </c>
      <c r="DS67" s="32">
        <f t="shared" si="44"/>
        <v>2.3E-2</v>
      </c>
      <c r="DT67" s="32">
        <f t="shared" si="44"/>
        <v>2.3E-2</v>
      </c>
      <c r="DU67" s="32">
        <f t="shared" si="44"/>
        <v>2.3E-2</v>
      </c>
      <c r="DV67" s="32">
        <f t="shared" si="44"/>
        <v>2.3E-2</v>
      </c>
      <c r="DW67" s="32">
        <f t="shared" si="44"/>
        <v>2.3E-2</v>
      </c>
      <c r="DX67" s="32">
        <f t="shared" si="44"/>
        <v>2.3E-2</v>
      </c>
      <c r="DY67" s="32">
        <f t="shared" si="44"/>
        <v>2.3E-2</v>
      </c>
      <c r="DZ67" s="32">
        <f t="shared" si="44"/>
        <v>2.3E-2</v>
      </c>
      <c r="EA67" s="32">
        <f t="shared" ref="EA67:FF67" si="45">$B$1</f>
        <v>2.3E-2</v>
      </c>
      <c r="EB67" s="32">
        <f t="shared" si="45"/>
        <v>2.3E-2</v>
      </c>
      <c r="EC67" s="32">
        <f t="shared" si="45"/>
        <v>2.3E-2</v>
      </c>
      <c r="ED67" s="32">
        <f t="shared" si="45"/>
        <v>2.3E-2</v>
      </c>
      <c r="EE67" s="32">
        <f t="shared" si="45"/>
        <v>2.3E-2</v>
      </c>
      <c r="EF67" s="32">
        <f t="shared" si="45"/>
        <v>2.3E-2</v>
      </c>
      <c r="EG67" s="32">
        <f t="shared" si="45"/>
        <v>2.3E-2</v>
      </c>
      <c r="EH67" s="32">
        <f t="shared" si="45"/>
        <v>2.3E-2</v>
      </c>
      <c r="EI67" s="32">
        <f t="shared" si="45"/>
        <v>2.3E-2</v>
      </c>
      <c r="EJ67" s="32">
        <f t="shared" si="45"/>
        <v>2.3E-2</v>
      </c>
      <c r="EK67" s="32">
        <f t="shared" si="45"/>
        <v>2.3E-2</v>
      </c>
      <c r="EL67" s="32">
        <f t="shared" si="45"/>
        <v>2.3E-2</v>
      </c>
      <c r="EM67" s="32">
        <f t="shared" si="45"/>
        <v>2.3E-2</v>
      </c>
      <c r="EN67" s="32">
        <f t="shared" si="45"/>
        <v>2.3E-2</v>
      </c>
      <c r="EO67" s="32">
        <f t="shared" si="45"/>
        <v>2.3E-2</v>
      </c>
      <c r="EP67" s="32">
        <f t="shared" si="45"/>
        <v>2.3E-2</v>
      </c>
      <c r="EQ67" s="32">
        <f t="shared" si="45"/>
        <v>2.3E-2</v>
      </c>
      <c r="ER67" s="32">
        <f t="shared" si="45"/>
        <v>2.3E-2</v>
      </c>
      <c r="ES67" s="32">
        <f t="shared" si="45"/>
        <v>2.3E-2</v>
      </c>
      <c r="ET67" s="32">
        <f t="shared" si="45"/>
        <v>2.3E-2</v>
      </c>
      <c r="EU67" s="32">
        <f t="shared" si="45"/>
        <v>2.3E-2</v>
      </c>
      <c r="EV67" s="32">
        <f t="shared" si="45"/>
        <v>2.3E-2</v>
      </c>
      <c r="EW67" s="32">
        <f t="shared" si="45"/>
        <v>2.3E-2</v>
      </c>
      <c r="EX67" s="32">
        <f t="shared" si="45"/>
        <v>2.3E-2</v>
      </c>
      <c r="EY67" s="32">
        <f t="shared" si="45"/>
        <v>2.3E-2</v>
      </c>
      <c r="EZ67" s="32">
        <f t="shared" si="45"/>
        <v>2.3E-2</v>
      </c>
      <c r="FA67" s="32">
        <f t="shared" si="45"/>
        <v>2.3E-2</v>
      </c>
      <c r="FB67" s="32">
        <f t="shared" si="45"/>
        <v>2.3E-2</v>
      </c>
      <c r="FC67" s="32">
        <f t="shared" si="45"/>
        <v>2.3E-2</v>
      </c>
      <c r="FD67" s="32">
        <f t="shared" si="45"/>
        <v>2.3E-2</v>
      </c>
      <c r="FE67" s="32">
        <f t="shared" si="45"/>
        <v>2.3E-2</v>
      </c>
      <c r="FF67" s="32">
        <f t="shared" si="45"/>
        <v>2.3E-2</v>
      </c>
      <c r="FG67" s="32">
        <f t="shared" ref="FG67:FX67" si="46">$B$1</f>
        <v>2.3E-2</v>
      </c>
      <c r="FH67" s="32">
        <f t="shared" si="46"/>
        <v>2.3E-2</v>
      </c>
      <c r="FI67" s="32">
        <f t="shared" si="46"/>
        <v>2.3E-2</v>
      </c>
      <c r="FJ67" s="32">
        <f t="shared" si="46"/>
        <v>2.3E-2</v>
      </c>
      <c r="FK67" s="32">
        <f t="shared" si="46"/>
        <v>2.3E-2</v>
      </c>
      <c r="FL67" s="32">
        <f t="shared" si="46"/>
        <v>2.3E-2</v>
      </c>
      <c r="FM67" s="32">
        <f t="shared" si="46"/>
        <v>2.3E-2</v>
      </c>
      <c r="FN67" s="32">
        <f t="shared" si="46"/>
        <v>2.3E-2</v>
      </c>
      <c r="FO67" s="32">
        <f t="shared" si="46"/>
        <v>2.3E-2</v>
      </c>
      <c r="FP67" s="32">
        <f t="shared" si="46"/>
        <v>2.3E-2</v>
      </c>
      <c r="FQ67" s="32">
        <f t="shared" si="46"/>
        <v>2.3E-2</v>
      </c>
      <c r="FR67" s="32">
        <f t="shared" si="46"/>
        <v>2.3E-2</v>
      </c>
      <c r="FS67" s="32">
        <f t="shared" si="46"/>
        <v>2.3E-2</v>
      </c>
      <c r="FT67" s="32">
        <f t="shared" si="46"/>
        <v>2.3E-2</v>
      </c>
      <c r="FU67" s="32">
        <f t="shared" si="46"/>
        <v>2.3E-2</v>
      </c>
      <c r="FV67" s="32">
        <f t="shared" si="46"/>
        <v>2.3E-2</v>
      </c>
      <c r="FW67" s="32">
        <f t="shared" si="46"/>
        <v>2.3E-2</v>
      </c>
      <c r="FX67" s="32">
        <f t="shared" si="46"/>
        <v>2.3E-2</v>
      </c>
      <c r="FY67" s="32"/>
      <c r="FZ67" s="32"/>
      <c r="GA67" s="46"/>
      <c r="GB67" s="2"/>
      <c r="GC67" s="2"/>
      <c r="GD67" s="2"/>
      <c r="GE67" s="2"/>
      <c r="GF67" s="2"/>
      <c r="GG67" s="2"/>
      <c r="GH67" s="2"/>
      <c r="GI67" s="2"/>
      <c r="GJ67" s="2"/>
      <c r="GK67" s="2"/>
    </row>
    <row r="68" spans="1:193" x14ac:dyDescent="0.35">
      <c r="A68" s="3" t="s">
        <v>802</v>
      </c>
      <c r="B68" s="2" t="s">
        <v>803</v>
      </c>
      <c r="C68" s="46">
        <v>999999999</v>
      </c>
      <c r="D68" s="46">
        <v>999999999</v>
      </c>
      <c r="E68" s="46">
        <v>999999999</v>
      </c>
      <c r="F68" s="46">
        <v>999999999</v>
      </c>
      <c r="G68" s="46">
        <v>999999999</v>
      </c>
      <c r="H68" s="46">
        <v>999999999</v>
      </c>
      <c r="I68" s="46">
        <v>999999999</v>
      </c>
      <c r="J68" s="46">
        <v>999999999</v>
      </c>
      <c r="K68" s="46">
        <v>999999999</v>
      </c>
      <c r="L68" s="46">
        <v>999999999</v>
      </c>
      <c r="M68" s="46">
        <v>999999999</v>
      </c>
      <c r="N68" s="46">
        <v>999999999</v>
      </c>
      <c r="O68" s="46">
        <v>999999999</v>
      </c>
      <c r="P68" s="46">
        <v>999999999</v>
      </c>
      <c r="Q68" s="46">
        <v>999999999</v>
      </c>
      <c r="R68" s="46">
        <v>999999999</v>
      </c>
      <c r="S68" s="46">
        <v>999999999</v>
      </c>
      <c r="T68" s="46">
        <v>999999999</v>
      </c>
      <c r="U68" s="46">
        <v>999999999</v>
      </c>
      <c r="V68" s="46">
        <v>999999999</v>
      </c>
      <c r="W68" s="46">
        <v>999999999</v>
      </c>
      <c r="X68" s="46">
        <v>999999999</v>
      </c>
      <c r="Y68" s="46">
        <v>999999999</v>
      </c>
      <c r="Z68" s="46">
        <v>999999999</v>
      </c>
      <c r="AA68" s="46">
        <v>999999999</v>
      </c>
      <c r="AB68" s="46">
        <v>999999999</v>
      </c>
      <c r="AC68" s="46">
        <v>999999999</v>
      </c>
      <c r="AD68" s="46">
        <v>999999999</v>
      </c>
      <c r="AE68" s="46">
        <v>999999999</v>
      </c>
      <c r="AF68" s="46">
        <v>999999999</v>
      </c>
      <c r="AG68" s="46">
        <v>999999999</v>
      </c>
      <c r="AH68" s="46">
        <v>999999999</v>
      </c>
      <c r="AI68" s="46">
        <v>999999999</v>
      </c>
      <c r="AJ68" s="46">
        <v>999999999</v>
      </c>
      <c r="AK68" s="46">
        <v>999999999</v>
      </c>
      <c r="AL68" s="46">
        <v>999999999</v>
      </c>
      <c r="AM68" s="46">
        <v>999999999</v>
      </c>
      <c r="AN68" s="46">
        <v>999999999</v>
      </c>
      <c r="AO68" s="46">
        <v>999999999</v>
      </c>
      <c r="AP68" s="46">
        <v>9999999999</v>
      </c>
      <c r="AQ68" s="46">
        <v>999999999</v>
      </c>
      <c r="AR68" s="46">
        <v>999999999</v>
      </c>
      <c r="AS68" s="46">
        <v>999999999</v>
      </c>
      <c r="AT68" s="46">
        <v>999999999</v>
      </c>
      <c r="AU68" s="46">
        <v>999999999</v>
      </c>
      <c r="AV68" s="46">
        <v>999999999</v>
      </c>
      <c r="AW68" s="46">
        <v>999999999</v>
      </c>
      <c r="AX68" s="46">
        <v>999999999</v>
      </c>
      <c r="AY68" s="46">
        <v>999999999</v>
      </c>
      <c r="AZ68" s="46">
        <v>999999999</v>
      </c>
      <c r="BA68" s="46">
        <v>999999999</v>
      </c>
      <c r="BB68" s="46">
        <v>999999999</v>
      </c>
      <c r="BC68" s="46">
        <v>999999999</v>
      </c>
      <c r="BD68" s="46">
        <v>999999999</v>
      </c>
      <c r="BE68" s="46">
        <v>999999999</v>
      </c>
      <c r="BF68" s="46">
        <v>999999999</v>
      </c>
      <c r="BG68" s="46">
        <v>999999999</v>
      </c>
      <c r="BH68" s="46">
        <v>999999999</v>
      </c>
      <c r="BI68" s="46">
        <v>999999999</v>
      </c>
      <c r="BJ68" s="46">
        <v>999999999</v>
      </c>
      <c r="BK68" s="46">
        <v>999999999</v>
      </c>
      <c r="BL68" s="46">
        <v>999999999</v>
      </c>
      <c r="BM68" s="46">
        <v>999999999</v>
      </c>
      <c r="BN68" s="46">
        <v>999999999</v>
      </c>
      <c r="BO68" s="46">
        <v>999999999</v>
      </c>
      <c r="BP68" s="46">
        <v>999999999</v>
      </c>
      <c r="BQ68" s="46">
        <v>999999999</v>
      </c>
      <c r="BR68" s="46">
        <v>999999999</v>
      </c>
      <c r="BS68" s="46">
        <v>999999999</v>
      </c>
      <c r="BT68" s="46">
        <v>999999999</v>
      </c>
      <c r="BU68" s="46">
        <v>999999999</v>
      </c>
      <c r="BV68" s="46">
        <v>999999999</v>
      </c>
      <c r="BW68" s="46">
        <v>999999999</v>
      </c>
      <c r="BX68" s="46">
        <v>999999999</v>
      </c>
      <c r="BY68" s="46">
        <v>999999999</v>
      </c>
      <c r="BZ68" s="46">
        <v>999999999</v>
      </c>
      <c r="CA68" s="46">
        <v>999999999</v>
      </c>
      <c r="CB68" s="46">
        <v>999999999</v>
      </c>
      <c r="CC68" s="46">
        <v>999999999</v>
      </c>
      <c r="CD68" s="46">
        <v>999999999</v>
      </c>
      <c r="CE68" s="46">
        <v>999999999</v>
      </c>
      <c r="CF68" s="46">
        <v>999999999</v>
      </c>
      <c r="CG68" s="46">
        <v>999999999</v>
      </c>
      <c r="CH68" s="46">
        <v>999999999</v>
      </c>
      <c r="CI68" s="46">
        <v>999999999</v>
      </c>
      <c r="CJ68" s="46">
        <v>999999999</v>
      </c>
      <c r="CK68" s="46">
        <v>999999999</v>
      </c>
      <c r="CL68" s="46">
        <v>999999999</v>
      </c>
      <c r="CM68" s="46">
        <v>999999999</v>
      </c>
      <c r="CN68" s="46">
        <v>999999999</v>
      </c>
      <c r="CO68" s="46">
        <v>999999999</v>
      </c>
      <c r="CP68" s="46">
        <v>999999999</v>
      </c>
      <c r="CQ68" s="46">
        <v>999999999</v>
      </c>
      <c r="CR68" s="46">
        <v>999999999</v>
      </c>
      <c r="CS68" s="46">
        <v>999999999</v>
      </c>
      <c r="CT68" s="46">
        <v>999999999</v>
      </c>
      <c r="CU68" s="46">
        <v>999999999</v>
      </c>
      <c r="CV68" s="46">
        <v>999999999</v>
      </c>
      <c r="CW68" s="46">
        <v>999999999</v>
      </c>
      <c r="CX68" s="46">
        <v>999999999</v>
      </c>
      <c r="CY68" s="46">
        <v>999999999</v>
      </c>
      <c r="CZ68" s="46">
        <v>999999999</v>
      </c>
      <c r="DA68" s="46">
        <v>999999999</v>
      </c>
      <c r="DB68" s="46">
        <v>999999999</v>
      </c>
      <c r="DC68" s="46">
        <v>999999999</v>
      </c>
      <c r="DD68" s="46">
        <v>999999999</v>
      </c>
      <c r="DE68" s="46">
        <v>999999999</v>
      </c>
      <c r="DF68" s="46">
        <v>999999999</v>
      </c>
      <c r="DG68" s="46">
        <v>999999999</v>
      </c>
      <c r="DH68" s="46">
        <v>999999999</v>
      </c>
      <c r="DI68" s="46">
        <v>999999999</v>
      </c>
      <c r="DJ68" s="46">
        <v>999999999</v>
      </c>
      <c r="DK68" s="46">
        <v>999999999</v>
      </c>
      <c r="DL68" s="46">
        <v>999999999</v>
      </c>
      <c r="DM68" s="46">
        <v>999999999</v>
      </c>
      <c r="DN68" s="46">
        <v>999999999</v>
      </c>
      <c r="DO68" s="46">
        <v>999999999</v>
      </c>
      <c r="DP68" s="46">
        <v>999999999</v>
      </c>
      <c r="DQ68" s="46">
        <v>999999999</v>
      </c>
      <c r="DR68" s="46">
        <v>999999999</v>
      </c>
      <c r="DS68" s="46">
        <v>999999999</v>
      </c>
      <c r="DT68" s="46">
        <v>999999999</v>
      </c>
      <c r="DU68" s="46">
        <v>999999999</v>
      </c>
      <c r="DV68" s="46">
        <v>999999999</v>
      </c>
      <c r="DW68" s="46">
        <v>999999999</v>
      </c>
      <c r="DX68" s="46">
        <v>999999999</v>
      </c>
      <c r="DY68" s="46">
        <v>999999999</v>
      </c>
      <c r="DZ68" s="46">
        <v>999999999</v>
      </c>
      <c r="EA68" s="46">
        <v>999999999</v>
      </c>
      <c r="EB68" s="46">
        <v>999999999</v>
      </c>
      <c r="EC68" s="46">
        <v>999999999</v>
      </c>
      <c r="ED68" s="46">
        <v>999999999</v>
      </c>
      <c r="EE68" s="46">
        <v>999999999</v>
      </c>
      <c r="EF68" s="46">
        <v>999999999</v>
      </c>
      <c r="EG68" s="46">
        <v>999999999</v>
      </c>
      <c r="EH68" s="46">
        <v>999999999</v>
      </c>
      <c r="EI68" s="46">
        <v>999999999</v>
      </c>
      <c r="EJ68" s="46">
        <v>999999999</v>
      </c>
      <c r="EK68" s="46">
        <v>999999999</v>
      </c>
      <c r="EL68" s="46">
        <v>999999999</v>
      </c>
      <c r="EM68" s="46">
        <v>999999999</v>
      </c>
      <c r="EN68" s="46">
        <v>999999999</v>
      </c>
      <c r="EO68" s="46">
        <v>999999999</v>
      </c>
      <c r="EP68" s="46">
        <v>999999999</v>
      </c>
      <c r="EQ68" s="46">
        <v>999999999</v>
      </c>
      <c r="ER68" s="46">
        <v>999999999</v>
      </c>
      <c r="ES68" s="46">
        <v>999999999</v>
      </c>
      <c r="ET68" s="46">
        <v>999999999</v>
      </c>
      <c r="EU68" s="46">
        <v>999999999</v>
      </c>
      <c r="EV68" s="46">
        <v>999999999</v>
      </c>
      <c r="EW68" s="46">
        <v>999999999</v>
      </c>
      <c r="EX68" s="46">
        <v>999999999</v>
      </c>
      <c r="EY68" s="46">
        <v>999999999</v>
      </c>
      <c r="EZ68" s="46">
        <v>999999999</v>
      </c>
      <c r="FA68" s="46">
        <v>999999999</v>
      </c>
      <c r="FB68" s="46">
        <v>999999999</v>
      </c>
      <c r="FC68" s="46">
        <v>999999999</v>
      </c>
      <c r="FD68" s="46">
        <v>999999999</v>
      </c>
      <c r="FE68" s="46">
        <v>999999999</v>
      </c>
      <c r="FF68" s="46">
        <v>999999999</v>
      </c>
      <c r="FG68" s="46">
        <v>999999999</v>
      </c>
      <c r="FH68" s="46">
        <v>999999999</v>
      </c>
      <c r="FI68" s="46">
        <v>999999999</v>
      </c>
      <c r="FJ68" s="46">
        <v>999999999</v>
      </c>
      <c r="FK68" s="46">
        <v>999999999</v>
      </c>
      <c r="FL68" s="46">
        <v>999999999</v>
      </c>
      <c r="FM68" s="46">
        <v>999999999</v>
      </c>
      <c r="FN68" s="46">
        <v>999999999</v>
      </c>
      <c r="FO68" s="46">
        <v>999999999</v>
      </c>
      <c r="FP68" s="46">
        <v>999999999</v>
      </c>
      <c r="FQ68" s="46">
        <v>999999999</v>
      </c>
      <c r="FR68" s="46">
        <v>999999999</v>
      </c>
      <c r="FS68" s="46">
        <v>999999999</v>
      </c>
      <c r="FT68" s="46">
        <v>999999999</v>
      </c>
      <c r="FU68" s="46">
        <v>999999999</v>
      </c>
      <c r="FV68" s="46">
        <v>999999999</v>
      </c>
      <c r="FW68" s="46">
        <v>999999999</v>
      </c>
      <c r="FX68" s="46">
        <v>999999999</v>
      </c>
      <c r="FY68" s="46"/>
      <c r="FZ68" s="46">
        <f>SUM(C68:FX68)</f>
        <v>186999999822</v>
      </c>
      <c r="GA68" s="46"/>
      <c r="GB68" s="32"/>
      <c r="GC68" s="32"/>
      <c r="GD68" s="32"/>
      <c r="GE68" s="2"/>
      <c r="GF68" s="2"/>
      <c r="GG68" s="2"/>
      <c r="GH68" s="2"/>
      <c r="GI68" s="2"/>
      <c r="GJ68" s="2"/>
      <c r="GK68" s="2"/>
    </row>
    <row r="69" spans="1:193" x14ac:dyDescent="0.35">
      <c r="A69" s="2"/>
      <c r="B69" s="2" t="s">
        <v>804</v>
      </c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2"/>
      <c r="GB69" s="46"/>
      <c r="GC69" s="46"/>
      <c r="GD69" s="46"/>
      <c r="GE69" s="2"/>
      <c r="GF69" s="46"/>
      <c r="GG69" s="46"/>
      <c r="GH69" s="46"/>
      <c r="GI69" s="46"/>
      <c r="GJ69" s="46"/>
      <c r="GK69" s="2"/>
    </row>
    <row r="70" spans="1:193" x14ac:dyDescent="0.35">
      <c r="A70" s="2"/>
      <c r="B70" s="2" t="s">
        <v>805</v>
      </c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2"/>
      <c r="GB70" s="46"/>
      <c r="GC70" s="46"/>
      <c r="GD70" s="2"/>
      <c r="GE70" s="2"/>
      <c r="GF70" s="2"/>
      <c r="GG70" s="2"/>
      <c r="GH70" s="2"/>
      <c r="GI70" s="2"/>
      <c r="GJ70" s="2"/>
      <c r="GK70" s="2"/>
    </row>
    <row r="71" spans="1:193" x14ac:dyDescent="0.35">
      <c r="A71" s="2"/>
      <c r="B71" s="2" t="s">
        <v>806</v>
      </c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2"/>
      <c r="GB71" s="46"/>
      <c r="GC71" s="46"/>
      <c r="GD71" s="2"/>
      <c r="GE71" s="2"/>
      <c r="GF71" s="2"/>
      <c r="GG71" s="2"/>
      <c r="GH71" s="2"/>
      <c r="GI71" s="2"/>
      <c r="GJ71" s="2"/>
      <c r="GK71" s="2"/>
    </row>
    <row r="72" spans="1:193" x14ac:dyDescent="0.35">
      <c r="A72" s="2"/>
      <c r="B72" s="2" t="s">
        <v>807</v>
      </c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2"/>
      <c r="GB72" s="46"/>
      <c r="GC72" s="46"/>
      <c r="GD72" s="2"/>
      <c r="GE72" s="2"/>
      <c r="GF72" s="2"/>
      <c r="GG72" s="2"/>
      <c r="GH72" s="2"/>
      <c r="GI72" s="2"/>
      <c r="GJ72" s="2"/>
      <c r="GK72" s="2"/>
    </row>
    <row r="73" spans="1:193" x14ac:dyDescent="0.35">
      <c r="A73" s="3" t="s">
        <v>808</v>
      </c>
      <c r="B73" s="2" t="s">
        <v>809</v>
      </c>
      <c r="C73" s="46">
        <v>999999999</v>
      </c>
      <c r="D73" s="46">
        <v>999999999</v>
      </c>
      <c r="E73" s="46">
        <v>999999999</v>
      </c>
      <c r="F73" s="46">
        <v>999999999</v>
      </c>
      <c r="G73" s="46">
        <v>999999999</v>
      </c>
      <c r="H73" s="46">
        <v>999999999</v>
      </c>
      <c r="I73" s="46">
        <v>999999999</v>
      </c>
      <c r="J73" s="46">
        <v>999999999</v>
      </c>
      <c r="K73" s="46">
        <v>999999999</v>
      </c>
      <c r="L73" s="46">
        <v>999999999</v>
      </c>
      <c r="M73" s="46">
        <v>999999999</v>
      </c>
      <c r="N73" s="46">
        <v>999999999</v>
      </c>
      <c r="O73" s="46">
        <v>999999999</v>
      </c>
      <c r="P73" s="46">
        <v>999999999</v>
      </c>
      <c r="Q73" s="46">
        <v>999999999</v>
      </c>
      <c r="R73" s="46">
        <v>999999999</v>
      </c>
      <c r="S73" s="46">
        <v>999999999</v>
      </c>
      <c r="T73" s="46">
        <v>999999999</v>
      </c>
      <c r="U73" s="46">
        <v>999999999</v>
      </c>
      <c r="V73" s="46">
        <v>999999999</v>
      </c>
      <c r="W73" s="46">
        <v>999999999</v>
      </c>
      <c r="X73" s="46">
        <v>999999999</v>
      </c>
      <c r="Y73" s="46">
        <v>999999999</v>
      </c>
      <c r="Z73" s="46">
        <v>999999999</v>
      </c>
      <c r="AA73" s="46">
        <v>999999999</v>
      </c>
      <c r="AB73" s="46">
        <v>999999999</v>
      </c>
      <c r="AC73" s="46">
        <v>999999999</v>
      </c>
      <c r="AD73" s="46">
        <v>999999999</v>
      </c>
      <c r="AE73" s="46">
        <v>999999999</v>
      </c>
      <c r="AF73" s="46">
        <v>999999999</v>
      </c>
      <c r="AG73" s="46">
        <v>999999999</v>
      </c>
      <c r="AH73" s="46">
        <v>999999999</v>
      </c>
      <c r="AI73" s="46">
        <v>999999999</v>
      </c>
      <c r="AJ73" s="46">
        <v>999999999</v>
      </c>
      <c r="AK73" s="46">
        <v>999999999</v>
      </c>
      <c r="AL73" s="46">
        <v>999999999</v>
      </c>
      <c r="AM73" s="46">
        <v>999999999</v>
      </c>
      <c r="AN73" s="46">
        <v>999999999</v>
      </c>
      <c r="AO73" s="46">
        <v>999999999</v>
      </c>
      <c r="AP73" s="46">
        <v>999999999</v>
      </c>
      <c r="AQ73" s="46">
        <v>999999999</v>
      </c>
      <c r="AR73" s="46">
        <v>999999999</v>
      </c>
      <c r="AS73" s="46">
        <v>999999999</v>
      </c>
      <c r="AT73" s="46">
        <v>999999999</v>
      </c>
      <c r="AU73" s="46">
        <v>999999999</v>
      </c>
      <c r="AV73" s="46">
        <v>999999999</v>
      </c>
      <c r="AW73" s="46">
        <v>999999999</v>
      </c>
      <c r="AX73" s="46">
        <v>999999999</v>
      </c>
      <c r="AY73" s="46">
        <v>999999999</v>
      </c>
      <c r="AZ73" s="46">
        <v>999999999</v>
      </c>
      <c r="BA73" s="46">
        <v>999999999</v>
      </c>
      <c r="BB73" s="46">
        <v>999999999</v>
      </c>
      <c r="BC73" s="46">
        <v>999999999</v>
      </c>
      <c r="BD73" s="46">
        <v>999999999</v>
      </c>
      <c r="BE73" s="46">
        <v>999999999</v>
      </c>
      <c r="BF73" s="46">
        <v>999999999</v>
      </c>
      <c r="BG73" s="46">
        <v>999999999</v>
      </c>
      <c r="BH73" s="46">
        <v>999999999</v>
      </c>
      <c r="BI73" s="46">
        <v>999999999</v>
      </c>
      <c r="BJ73" s="46">
        <v>999999999</v>
      </c>
      <c r="BK73" s="46">
        <v>999999999</v>
      </c>
      <c r="BL73" s="46">
        <v>999999999</v>
      </c>
      <c r="BM73" s="46">
        <v>999999999</v>
      </c>
      <c r="BN73" s="46">
        <v>999999999</v>
      </c>
      <c r="BO73" s="46">
        <v>999999999</v>
      </c>
      <c r="BP73" s="46">
        <v>999999999</v>
      </c>
      <c r="BQ73" s="46">
        <v>999999999</v>
      </c>
      <c r="BR73" s="46">
        <v>999999999</v>
      </c>
      <c r="BS73" s="46">
        <v>999999999</v>
      </c>
      <c r="BT73" s="46">
        <v>999999999</v>
      </c>
      <c r="BU73" s="46">
        <v>999999999</v>
      </c>
      <c r="BV73" s="46">
        <v>999999999</v>
      </c>
      <c r="BW73" s="46">
        <v>999999999</v>
      </c>
      <c r="BX73" s="46">
        <v>999999999</v>
      </c>
      <c r="BY73" s="46">
        <v>999999999</v>
      </c>
      <c r="BZ73" s="46">
        <v>999999999</v>
      </c>
      <c r="CA73" s="46">
        <v>999999999</v>
      </c>
      <c r="CB73" s="46">
        <v>999999999</v>
      </c>
      <c r="CC73" s="46">
        <v>999999999</v>
      </c>
      <c r="CD73" s="46">
        <v>999999999</v>
      </c>
      <c r="CE73" s="46">
        <v>999999999</v>
      </c>
      <c r="CF73" s="46">
        <v>999999999</v>
      </c>
      <c r="CG73" s="46">
        <v>999999999</v>
      </c>
      <c r="CH73" s="46">
        <v>999999999</v>
      </c>
      <c r="CI73" s="46">
        <v>999999999</v>
      </c>
      <c r="CJ73" s="46">
        <v>999999999</v>
      </c>
      <c r="CK73" s="46">
        <v>999999999</v>
      </c>
      <c r="CL73" s="46">
        <v>999999999</v>
      </c>
      <c r="CM73" s="46">
        <v>999999999</v>
      </c>
      <c r="CN73" s="46">
        <v>999999999</v>
      </c>
      <c r="CO73" s="46">
        <v>999999999</v>
      </c>
      <c r="CP73" s="46">
        <v>999999999</v>
      </c>
      <c r="CQ73" s="46">
        <v>999999999</v>
      </c>
      <c r="CR73" s="46">
        <v>999999999</v>
      </c>
      <c r="CS73" s="46">
        <v>999999999</v>
      </c>
      <c r="CT73" s="46">
        <v>999999999</v>
      </c>
      <c r="CU73" s="46">
        <v>999999999</v>
      </c>
      <c r="CV73" s="46">
        <v>999999999</v>
      </c>
      <c r="CW73" s="46">
        <v>999999999</v>
      </c>
      <c r="CX73" s="46">
        <v>999999999</v>
      </c>
      <c r="CY73" s="46">
        <v>999999999</v>
      </c>
      <c r="CZ73" s="46">
        <v>999999999</v>
      </c>
      <c r="DA73" s="46">
        <v>999999999</v>
      </c>
      <c r="DB73" s="46">
        <v>999999999</v>
      </c>
      <c r="DC73" s="46">
        <v>999999999</v>
      </c>
      <c r="DD73" s="46">
        <v>999999999</v>
      </c>
      <c r="DE73" s="46">
        <v>999999999</v>
      </c>
      <c r="DF73" s="46">
        <v>999999999</v>
      </c>
      <c r="DG73" s="46">
        <v>999999999</v>
      </c>
      <c r="DH73" s="46">
        <v>999999999</v>
      </c>
      <c r="DI73" s="46">
        <v>999999999</v>
      </c>
      <c r="DJ73" s="46">
        <v>999999999</v>
      </c>
      <c r="DK73" s="46">
        <v>999999999</v>
      </c>
      <c r="DL73" s="46">
        <v>999999999</v>
      </c>
      <c r="DM73" s="46">
        <v>999999999</v>
      </c>
      <c r="DN73" s="46">
        <v>999999999</v>
      </c>
      <c r="DO73" s="46">
        <v>999999999</v>
      </c>
      <c r="DP73" s="46">
        <v>999999999</v>
      </c>
      <c r="DQ73" s="46">
        <v>999999999</v>
      </c>
      <c r="DR73" s="46">
        <v>999999999</v>
      </c>
      <c r="DS73" s="46">
        <v>999999999</v>
      </c>
      <c r="DT73" s="46">
        <v>999999999</v>
      </c>
      <c r="DU73" s="46">
        <v>999999999</v>
      </c>
      <c r="DV73" s="46">
        <v>999999999</v>
      </c>
      <c r="DW73" s="46">
        <v>999999999</v>
      </c>
      <c r="DX73" s="46">
        <v>999999999</v>
      </c>
      <c r="DY73" s="46">
        <v>999999999</v>
      </c>
      <c r="DZ73" s="46">
        <v>999999999</v>
      </c>
      <c r="EA73" s="46">
        <v>999999999</v>
      </c>
      <c r="EB73" s="46">
        <v>999999999</v>
      </c>
      <c r="EC73" s="46">
        <v>999999999</v>
      </c>
      <c r="ED73" s="46">
        <v>999999999</v>
      </c>
      <c r="EE73" s="46">
        <v>999999999</v>
      </c>
      <c r="EF73" s="46">
        <v>999999999</v>
      </c>
      <c r="EG73" s="46">
        <v>999999999</v>
      </c>
      <c r="EH73" s="46">
        <v>999999999</v>
      </c>
      <c r="EI73" s="46">
        <v>999999999</v>
      </c>
      <c r="EJ73" s="46">
        <v>999999999</v>
      </c>
      <c r="EK73" s="46">
        <v>999999999</v>
      </c>
      <c r="EL73" s="46">
        <v>999999999</v>
      </c>
      <c r="EM73" s="46">
        <v>999999999</v>
      </c>
      <c r="EN73" s="46">
        <v>999999999</v>
      </c>
      <c r="EO73" s="46">
        <v>999999999</v>
      </c>
      <c r="EP73" s="46">
        <v>999999999</v>
      </c>
      <c r="EQ73" s="46">
        <v>999999999</v>
      </c>
      <c r="ER73" s="46">
        <v>999999999</v>
      </c>
      <c r="ES73" s="46">
        <v>999999999</v>
      </c>
      <c r="ET73" s="46">
        <v>999999999</v>
      </c>
      <c r="EU73" s="46">
        <v>999999999</v>
      </c>
      <c r="EV73" s="46">
        <v>999999999</v>
      </c>
      <c r="EW73" s="46">
        <v>999999999</v>
      </c>
      <c r="EX73" s="46">
        <v>999999999</v>
      </c>
      <c r="EY73" s="46">
        <v>999999999</v>
      </c>
      <c r="EZ73" s="46">
        <v>999999999</v>
      </c>
      <c r="FA73" s="46">
        <v>999999999</v>
      </c>
      <c r="FB73" s="46">
        <v>999999999</v>
      </c>
      <c r="FC73" s="46">
        <v>999999999</v>
      </c>
      <c r="FD73" s="46">
        <v>999999999</v>
      </c>
      <c r="FE73" s="46">
        <v>999999999</v>
      </c>
      <c r="FF73" s="46">
        <v>999999999</v>
      </c>
      <c r="FG73" s="46">
        <v>999999999</v>
      </c>
      <c r="FH73" s="46">
        <v>999999999</v>
      </c>
      <c r="FI73" s="46">
        <v>999999999</v>
      </c>
      <c r="FJ73" s="46">
        <v>999999999</v>
      </c>
      <c r="FK73" s="46">
        <v>999999999</v>
      </c>
      <c r="FL73" s="46">
        <v>999999999</v>
      </c>
      <c r="FM73" s="46">
        <v>999999999</v>
      </c>
      <c r="FN73" s="46">
        <v>999999999</v>
      </c>
      <c r="FO73" s="46">
        <v>999999999</v>
      </c>
      <c r="FP73" s="46">
        <v>999999999</v>
      </c>
      <c r="FQ73" s="46">
        <v>999999999</v>
      </c>
      <c r="FR73" s="46">
        <v>999999999</v>
      </c>
      <c r="FS73" s="46">
        <v>999999999</v>
      </c>
      <c r="FT73" s="46">
        <v>999999999</v>
      </c>
      <c r="FU73" s="46">
        <v>999999999</v>
      </c>
      <c r="FV73" s="46">
        <v>999999999</v>
      </c>
      <c r="FW73" s="46">
        <v>999999999</v>
      </c>
      <c r="FX73" s="46">
        <v>999999999</v>
      </c>
      <c r="FY73" s="46"/>
      <c r="FZ73" s="46">
        <f>SUM(C73:FX73)</f>
        <v>177999999822</v>
      </c>
      <c r="GA73" s="2"/>
      <c r="GB73" s="46"/>
      <c r="GC73" s="46"/>
      <c r="GD73" s="2"/>
      <c r="GE73" s="2"/>
      <c r="GF73" s="2"/>
      <c r="GG73" s="2"/>
      <c r="GH73" s="2"/>
      <c r="GI73" s="2"/>
      <c r="GJ73" s="2"/>
      <c r="GK73" s="2"/>
    </row>
    <row r="74" spans="1:193" x14ac:dyDescent="0.35">
      <c r="A74" s="2"/>
      <c r="B74" s="2" t="s">
        <v>804</v>
      </c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2"/>
      <c r="GA74" s="2"/>
      <c r="GB74" s="46"/>
      <c r="GC74" s="46"/>
      <c r="GD74" s="46"/>
      <c r="GE74" s="2"/>
      <c r="GF74" s="2"/>
      <c r="GG74" s="2"/>
      <c r="GH74" s="2"/>
      <c r="GI74" s="2"/>
      <c r="GJ74" s="2"/>
      <c r="GK74" s="2"/>
    </row>
    <row r="75" spans="1:193" x14ac:dyDescent="0.35">
      <c r="A75" s="2"/>
      <c r="B75" s="2" t="s">
        <v>810</v>
      </c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95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</row>
    <row r="76" spans="1:193" x14ac:dyDescent="0.35">
      <c r="A76" s="2"/>
      <c r="B76" s="2" t="s">
        <v>811</v>
      </c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</row>
    <row r="77" spans="1:193" x14ac:dyDescent="0.35">
      <c r="A77" s="2"/>
      <c r="B77" s="2" t="s">
        <v>812</v>
      </c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</row>
    <row r="78" spans="1:193" x14ac:dyDescent="0.35">
      <c r="A78" s="3" t="s">
        <v>465</v>
      </c>
      <c r="B78" s="2" t="s">
        <v>466</v>
      </c>
      <c r="C78" s="47">
        <v>214049.99</v>
      </c>
      <c r="D78" s="47">
        <v>0</v>
      </c>
      <c r="E78" s="47">
        <v>0</v>
      </c>
      <c r="F78" s="47">
        <v>0</v>
      </c>
      <c r="G78" s="47">
        <v>0</v>
      </c>
      <c r="H78" s="47">
        <v>0</v>
      </c>
      <c r="I78" s="47">
        <v>518609.48</v>
      </c>
      <c r="J78" s="47">
        <v>0</v>
      </c>
      <c r="K78" s="47">
        <v>0</v>
      </c>
      <c r="L78" s="47">
        <v>0</v>
      </c>
      <c r="M78" s="47">
        <v>0</v>
      </c>
      <c r="N78" s="47">
        <v>6454001.4400000004</v>
      </c>
      <c r="O78" s="47">
        <v>2315346.59</v>
      </c>
      <c r="P78" s="47">
        <v>6508.04</v>
      </c>
      <c r="Q78" s="47">
        <v>0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W78" s="47">
        <v>0</v>
      </c>
      <c r="X78" s="47">
        <v>4645.62</v>
      </c>
      <c r="Y78" s="47">
        <v>0</v>
      </c>
      <c r="Z78" s="47">
        <v>125782.95</v>
      </c>
      <c r="AA78" s="47">
        <v>0</v>
      </c>
      <c r="AB78" s="47">
        <v>0</v>
      </c>
      <c r="AC78" s="47">
        <v>0</v>
      </c>
      <c r="AD78" s="47">
        <v>0</v>
      </c>
      <c r="AE78" s="47">
        <v>73409.77</v>
      </c>
      <c r="AF78" s="47">
        <v>0</v>
      </c>
      <c r="AG78" s="47">
        <v>0</v>
      </c>
      <c r="AH78" s="47">
        <v>189856.48</v>
      </c>
      <c r="AI78" s="47">
        <v>0</v>
      </c>
      <c r="AJ78" s="47">
        <v>0</v>
      </c>
      <c r="AK78" s="47">
        <v>0</v>
      </c>
      <c r="AL78" s="47">
        <v>0</v>
      </c>
      <c r="AM78" s="47">
        <v>0</v>
      </c>
      <c r="AN78" s="47">
        <v>0</v>
      </c>
      <c r="AO78" s="47">
        <v>0</v>
      </c>
      <c r="AP78" s="47">
        <v>0</v>
      </c>
      <c r="AQ78" s="47">
        <v>0</v>
      </c>
      <c r="AR78" s="47">
        <v>0</v>
      </c>
      <c r="AS78" s="47">
        <v>2116980.9</v>
      </c>
      <c r="AT78" s="47">
        <v>0</v>
      </c>
      <c r="AU78" s="47">
        <v>0</v>
      </c>
      <c r="AV78" s="47">
        <v>0</v>
      </c>
      <c r="AW78" s="47">
        <v>0</v>
      </c>
      <c r="AX78" s="47">
        <v>0</v>
      </c>
      <c r="AY78" s="47">
        <v>0</v>
      </c>
      <c r="AZ78" s="47">
        <v>0</v>
      </c>
      <c r="BA78" s="47">
        <v>0</v>
      </c>
      <c r="BB78" s="47">
        <v>0</v>
      </c>
      <c r="BC78" s="47">
        <v>0</v>
      </c>
      <c r="BD78" s="47">
        <v>0</v>
      </c>
      <c r="BE78" s="47">
        <v>0</v>
      </c>
      <c r="BF78" s="47">
        <v>0</v>
      </c>
      <c r="BG78" s="47">
        <v>0</v>
      </c>
      <c r="BH78" s="47">
        <v>0</v>
      </c>
      <c r="BI78" s="47">
        <v>0</v>
      </c>
      <c r="BJ78" s="47">
        <v>0</v>
      </c>
      <c r="BK78" s="47">
        <v>0</v>
      </c>
      <c r="BL78" s="47">
        <v>0</v>
      </c>
      <c r="BM78" s="47">
        <v>40575.480000000003</v>
      </c>
      <c r="BN78" s="47">
        <v>0</v>
      </c>
      <c r="BO78" s="47">
        <v>0</v>
      </c>
      <c r="BP78" s="47">
        <v>0</v>
      </c>
      <c r="BQ78" s="47">
        <v>0</v>
      </c>
      <c r="BR78" s="47">
        <v>0</v>
      </c>
      <c r="BS78" s="47">
        <v>0</v>
      </c>
      <c r="BT78" s="47">
        <v>0</v>
      </c>
      <c r="BU78" s="47">
        <v>0</v>
      </c>
      <c r="BV78" s="47">
        <v>784125.51</v>
      </c>
      <c r="BW78" s="47">
        <v>0</v>
      </c>
      <c r="BX78" s="47">
        <v>0</v>
      </c>
      <c r="BY78" s="47">
        <v>0</v>
      </c>
      <c r="BZ78" s="47">
        <v>0</v>
      </c>
      <c r="CA78" s="47">
        <v>0</v>
      </c>
      <c r="CB78" s="47">
        <v>0</v>
      </c>
      <c r="CC78" s="47">
        <v>0</v>
      </c>
      <c r="CD78" s="47">
        <v>64538.16</v>
      </c>
      <c r="CE78" s="47">
        <v>0</v>
      </c>
      <c r="CF78" s="47">
        <v>139360.24</v>
      </c>
      <c r="CG78" s="47">
        <v>0</v>
      </c>
      <c r="CH78" s="47">
        <v>0</v>
      </c>
      <c r="CI78" s="47">
        <v>0</v>
      </c>
      <c r="CJ78" s="47">
        <v>0</v>
      </c>
      <c r="CK78" s="47">
        <v>2621262.39</v>
      </c>
      <c r="CL78" s="47">
        <v>34407.54</v>
      </c>
      <c r="CM78" s="47">
        <v>0</v>
      </c>
      <c r="CN78" s="47">
        <v>0</v>
      </c>
      <c r="CO78" s="47">
        <v>0</v>
      </c>
      <c r="CP78" s="47">
        <v>0</v>
      </c>
      <c r="CQ78" s="47">
        <v>0</v>
      </c>
      <c r="CR78" s="47">
        <v>78694.86</v>
      </c>
      <c r="CS78" s="47">
        <v>0</v>
      </c>
      <c r="CT78" s="47">
        <v>29636.04</v>
      </c>
      <c r="CU78" s="47">
        <v>0</v>
      </c>
      <c r="CV78" s="47">
        <v>28341.66</v>
      </c>
      <c r="CW78" s="47">
        <v>0</v>
      </c>
      <c r="CX78" s="47">
        <v>0</v>
      </c>
      <c r="CY78" s="47">
        <v>0</v>
      </c>
      <c r="CZ78" s="47">
        <v>0</v>
      </c>
      <c r="DA78" s="47">
        <v>18622.72</v>
      </c>
      <c r="DB78" s="47">
        <v>0</v>
      </c>
      <c r="DC78" s="47">
        <v>36496.36</v>
      </c>
      <c r="DD78" s="47">
        <v>5221.7700000000004</v>
      </c>
      <c r="DE78" s="47">
        <v>0</v>
      </c>
      <c r="DF78" s="47">
        <v>0</v>
      </c>
      <c r="DG78" s="47">
        <v>0</v>
      </c>
      <c r="DH78" s="47">
        <v>277847.37</v>
      </c>
      <c r="DI78" s="47">
        <v>0</v>
      </c>
      <c r="DJ78" s="47">
        <v>0</v>
      </c>
      <c r="DK78" s="47">
        <v>0</v>
      </c>
      <c r="DL78" s="47">
        <v>0</v>
      </c>
      <c r="DM78" s="47">
        <v>0</v>
      </c>
      <c r="DN78" s="47">
        <v>0</v>
      </c>
      <c r="DO78" s="47">
        <v>0</v>
      </c>
      <c r="DP78" s="47">
        <v>9617.9</v>
      </c>
      <c r="DQ78" s="47">
        <v>0</v>
      </c>
      <c r="DR78" s="47">
        <v>0</v>
      </c>
      <c r="DS78" s="47">
        <v>0</v>
      </c>
      <c r="DT78" s="47">
        <v>0</v>
      </c>
      <c r="DU78" s="47">
        <v>0</v>
      </c>
      <c r="DV78" s="47">
        <v>0</v>
      </c>
      <c r="DW78" s="47">
        <v>0</v>
      </c>
      <c r="DX78" s="47">
        <v>0</v>
      </c>
      <c r="DY78" s="47">
        <v>0</v>
      </c>
      <c r="DZ78" s="47">
        <v>0</v>
      </c>
      <c r="EA78" s="47">
        <v>550952.78</v>
      </c>
      <c r="EB78" s="47">
        <v>0</v>
      </c>
      <c r="EC78" s="47">
        <v>0</v>
      </c>
      <c r="ED78" s="47">
        <v>710551.13</v>
      </c>
      <c r="EE78" s="47">
        <v>0</v>
      </c>
      <c r="EF78" s="47">
        <v>0</v>
      </c>
      <c r="EG78" s="47">
        <v>0</v>
      </c>
      <c r="EH78" s="47">
        <v>0</v>
      </c>
      <c r="EI78" s="47">
        <v>0</v>
      </c>
      <c r="EJ78" s="47">
        <v>0</v>
      </c>
      <c r="EK78" s="47">
        <v>0</v>
      </c>
      <c r="EL78" s="47">
        <v>671262.95</v>
      </c>
      <c r="EM78" s="47">
        <v>0</v>
      </c>
      <c r="EN78" s="47">
        <v>0</v>
      </c>
      <c r="EO78" s="47">
        <v>0</v>
      </c>
      <c r="EP78" s="47">
        <v>0</v>
      </c>
      <c r="EQ78" s="47">
        <v>1064161.06</v>
      </c>
      <c r="ER78" s="47">
        <v>0</v>
      </c>
      <c r="ES78" s="47">
        <v>0</v>
      </c>
      <c r="ET78" s="47">
        <v>0</v>
      </c>
      <c r="EU78" s="47">
        <v>0</v>
      </c>
      <c r="EV78" s="47">
        <v>19817.919999999998</v>
      </c>
      <c r="EW78" s="47">
        <v>0</v>
      </c>
      <c r="EX78" s="47">
        <v>0</v>
      </c>
      <c r="EY78" s="47">
        <v>0</v>
      </c>
      <c r="EZ78" s="47">
        <v>74228.81</v>
      </c>
      <c r="FA78" s="47">
        <v>1475032.01</v>
      </c>
      <c r="FB78" s="47">
        <v>0</v>
      </c>
      <c r="FC78" s="47">
        <v>0</v>
      </c>
      <c r="FD78" s="47">
        <v>0</v>
      </c>
      <c r="FE78" s="47">
        <v>7823.44</v>
      </c>
      <c r="FF78" s="47">
        <v>0</v>
      </c>
      <c r="FG78" s="47">
        <v>0</v>
      </c>
      <c r="FH78" s="47">
        <v>76952.78</v>
      </c>
      <c r="FI78" s="47">
        <v>0</v>
      </c>
      <c r="FJ78" s="47">
        <v>0</v>
      </c>
      <c r="FK78" s="47">
        <v>46526.37</v>
      </c>
      <c r="FL78" s="47">
        <v>0</v>
      </c>
      <c r="FM78" s="47">
        <v>0</v>
      </c>
      <c r="FN78" s="47">
        <v>0</v>
      </c>
      <c r="FO78" s="47">
        <v>0</v>
      </c>
      <c r="FP78" s="47">
        <v>0</v>
      </c>
      <c r="FQ78" s="47">
        <v>0</v>
      </c>
      <c r="FR78" s="47">
        <v>0</v>
      </c>
      <c r="FS78" s="47">
        <v>0</v>
      </c>
      <c r="FT78" s="47">
        <v>0</v>
      </c>
      <c r="FU78" s="47">
        <v>0</v>
      </c>
      <c r="FV78" s="47">
        <v>0</v>
      </c>
      <c r="FW78" s="47">
        <v>0</v>
      </c>
      <c r="FX78" s="47">
        <v>0</v>
      </c>
      <c r="FY78" s="48"/>
      <c r="FZ78" s="2">
        <f>SUM(C78:FX78)</f>
        <v>20885248.509999998</v>
      </c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</row>
    <row r="79" spans="1:193" x14ac:dyDescent="0.35">
      <c r="A79" s="3" t="s">
        <v>467</v>
      </c>
      <c r="B79" s="2" t="s">
        <v>468</v>
      </c>
      <c r="C79" s="47">
        <v>0</v>
      </c>
      <c r="D79" s="47">
        <v>0</v>
      </c>
      <c r="E79" s="47">
        <v>0</v>
      </c>
      <c r="F79" s="47">
        <v>0</v>
      </c>
      <c r="G79" s="47">
        <v>0</v>
      </c>
      <c r="H79" s="47">
        <v>0</v>
      </c>
      <c r="I79" s="47">
        <v>0</v>
      </c>
      <c r="J79" s="47">
        <v>0</v>
      </c>
      <c r="K79" s="47">
        <v>0</v>
      </c>
      <c r="L79" s="47">
        <v>0</v>
      </c>
      <c r="M79" s="47">
        <v>0</v>
      </c>
      <c r="N79" s="47">
        <v>387510</v>
      </c>
      <c r="O79" s="47">
        <v>0</v>
      </c>
      <c r="P79" s="47">
        <v>0</v>
      </c>
      <c r="Q79" s="47">
        <v>0</v>
      </c>
      <c r="R79" s="47">
        <v>0</v>
      </c>
      <c r="S79" s="47">
        <v>0</v>
      </c>
      <c r="T79" s="47">
        <v>0</v>
      </c>
      <c r="U79" s="47">
        <v>0</v>
      </c>
      <c r="V79" s="47">
        <v>0</v>
      </c>
      <c r="W79" s="47">
        <v>0</v>
      </c>
      <c r="X79" s="47">
        <v>0</v>
      </c>
      <c r="Y79" s="47">
        <v>0</v>
      </c>
      <c r="Z79" s="47">
        <v>0</v>
      </c>
      <c r="AA79" s="47">
        <v>0</v>
      </c>
      <c r="AB79" s="47">
        <v>0</v>
      </c>
      <c r="AC79" s="47">
        <v>0</v>
      </c>
      <c r="AD79" s="47">
        <v>0</v>
      </c>
      <c r="AE79" s="47">
        <v>0</v>
      </c>
      <c r="AF79" s="47">
        <v>0</v>
      </c>
      <c r="AG79" s="47">
        <v>0</v>
      </c>
      <c r="AH79" s="47">
        <v>0</v>
      </c>
      <c r="AI79" s="47">
        <v>0</v>
      </c>
      <c r="AJ79" s="47">
        <v>0</v>
      </c>
      <c r="AK79" s="47">
        <v>0</v>
      </c>
      <c r="AL79" s="47">
        <v>0</v>
      </c>
      <c r="AM79" s="47">
        <v>0</v>
      </c>
      <c r="AN79" s="47">
        <v>0</v>
      </c>
      <c r="AO79" s="47">
        <v>0</v>
      </c>
      <c r="AP79" s="47">
        <v>0</v>
      </c>
      <c r="AQ79" s="47">
        <v>0</v>
      </c>
      <c r="AR79" s="47">
        <v>0</v>
      </c>
      <c r="AS79" s="47">
        <v>0</v>
      </c>
      <c r="AT79" s="47">
        <v>0</v>
      </c>
      <c r="AU79" s="47">
        <v>0</v>
      </c>
      <c r="AV79" s="47">
        <v>0</v>
      </c>
      <c r="AW79" s="47">
        <v>0</v>
      </c>
      <c r="AX79" s="47">
        <v>0</v>
      </c>
      <c r="AY79" s="47">
        <v>0</v>
      </c>
      <c r="AZ79" s="47">
        <v>0</v>
      </c>
      <c r="BA79" s="47">
        <v>0</v>
      </c>
      <c r="BB79" s="47">
        <v>0</v>
      </c>
      <c r="BC79" s="47">
        <v>0</v>
      </c>
      <c r="BD79" s="47">
        <v>0</v>
      </c>
      <c r="BE79" s="47">
        <v>0</v>
      </c>
      <c r="BF79" s="47">
        <v>0</v>
      </c>
      <c r="BG79" s="47">
        <v>0</v>
      </c>
      <c r="BH79" s="47">
        <v>0</v>
      </c>
      <c r="BI79" s="47">
        <v>0</v>
      </c>
      <c r="BJ79" s="47">
        <v>0</v>
      </c>
      <c r="BK79" s="47">
        <v>0</v>
      </c>
      <c r="BL79" s="47">
        <v>0</v>
      </c>
      <c r="BM79" s="47">
        <v>0</v>
      </c>
      <c r="BN79" s="47">
        <v>0</v>
      </c>
      <c r="BO79" s="47">
        <v>0</v>
      </c>
      <c r="BP79" s="47">
        <v>0</v>
      </c>
      <c r="BQ79" s="47">
        <v>0</v>
      </c>
      <c r="BR79" s="47">
        <v>0</v>
      </c>
      <c r="BS79" s="47">
        <v>0</v>
      </c>
      <c r="BT79" s="47">
        <v>0</v>
      </c>
      <c r="BU79" s="47">
        <v>0</v>
      </c>
      <c r="BV79" s="47">
        <v>0</v>
      </c>
      <c r="BW79" s="47">
        <v>0</v>
      </c>
      <c r="BX79" s="47">
        <v>0</v>
      </c>
      <c r="BY79" s="47">
        <v>0</v>
      </c>
      <c r="BZ79" s="47">
        <v>0</v>
      </c>
      <c r="CA79" s="47">
        <v>0</v>
      </c>
      <c r="CB79" s="47">
        <v>0</v>
      </c>
      <c r="CC79" s="47">
        <v>0</v>
      </c>
      <c r="CD79" s="47">
        <v>0</v>
      </c>
      <c r="CE79" s="47">
        <v>0</v>
      </c>
      <c r="CF79" s="47">
        <v>0</v>
      </c>
      <c r="CG79" s="47">
        <v>0</v>
      </c>
      <c r="CH79" s="47">
        <v>0</v>
      </c>
      <c r="CI79" s="47">
        <v>0</v>
      </c>
      <c r="CJ79" s="47">
        <v>0</v>
      </c>
      <c r="CK79" s="47">
        <v>0</v>
      </c>
      <c r="CL79" s="47">
        <v>0</v>
      </c>
      <c r="CM79" s="47">
        <v>0</v>
      </c>
      <c r="CN79" s="47">
        <v>0</v>
      </c>
      <c r="CO79" s="47">
        <v>0</v>
      </c>
      <c r="CP79" s="47">
        <v>0</v>
      </c>
      <c r="CQ79" s="47">
        <v>0</v>
      </c>
      <c r="CR79" s="47">
        <v>0</v>
      </c>
      <c r="CS79" s="47">
        <v>0</v>
      </c>
      <c r="CT79" s="47">
        <v>0</v>
      </c>
      <c r="CU79" s="47">
        <v>0</v>
      </c>
      <c r="CV79" s="47">
        <v>0</v>
      </c>
      <c r="CW79" s="47">
        <v>0</v>
      </c>
      <c r="CX79" s="47">
        <v>0</v>
      </c>
      <c r="CY79" s="47">
        <v>0</v>
      </c>
      <c r="CZ79" s="47">
        <v>0</v>
      </c>
      <c r="DA79" s="47">
        <v>0</v>
      </c>
      <c r="DB79" s="47">
        <v>0</v>
      </c>
      <c r="DC79" s="47">
        <v>0</v>
      </c>
      <c r="DD79" s="47">
        <v>0</v>
      </c>
      <c r="DE79" s="47">
        <v>0</v>
      </c>
      <c r="DF79" s="47">
        <v>0</v>
      </c>
      <c r="DG79" s="47">
        <v>0</v>
      </c>
      <c r="DH79" s="47">
        <v>0</v>
      </c>
      <c r="DI79" s="47">
        <v>0</v>
      </c>
      <c r="DJ79" s="47">
        <v>0</v>
      </c>
      <c r="DK79" s="47">
        <v>0</v>
      </c>
      <c r="DL79" s="47">
        <v>0</v>
      </c>
      <c r="DM79" s="47">
        <v>0</v>
      </c>
      <c r="DN79" s="47">
        <v>0</v>
      </c>
      <c r="DO79" s="47">
        <v>0</v>
      </c>
      <c r="DP79" s="47">
        <v>0</v>
      </c>
      <c r="DQ79" s="47">
        <v>0</v>
      </c>
      <c r="DR79" s="47">
        <v>0</v>
      </c>
      <c r="DS79" s="47">
        <v>0</v>
      </c>
      <c r="DT79" s="47">
        <v>0</v>
      </c>
      <c r="DU79" s="47">
        <v>0</v>
      </c>
      <c r="DV79" s="47">
        <v>0</v>
      </c>
      <c r="DW79" s="47">
        <v>0</v>
      </c>
      <c r="DX79" s="47">
        <v>0</v>
      </c>
      <c r="DY79" s="47">
        <v>0</v>
      </c>
      <c r="DZ79" s="47">
        <v>0</v>
      </c>
      <c r="EA79" s="47">
        <v>0</v>
      </c>
      <c r="EB79" s="47">
        <v>0</v>
      </c>
      <c r="EC79" s="47">
        <v>0</v>
      </c>
      <c r="ED79" s="47">
        <v>0</v>
      </c>
      <c r="EE79" s="47">
        <v>0</v>
      </c>
      <c r="EF79" s="47">
        <v>0</v>
      </c>
      <c r="EG79" s="47">
        <v>0</v>
      </c>
      <c r="EH79" s="47">
        <v>0</v>
      </c>
      <c r="EI79" s="47">
        <v>0</v>
      </c>
      <c r="EJ79" s="47">
        <v>0</v>
      </c>
      <c r="EK79" s="47">
        <v>0</v>
      </c>
      <c r="EL79" s="47">
        <v>0</v>
      </c>
      <c r="EM79" s="47">
        <v>0</v>
      </c>
      <c r="EN79" s="47">
        <v>0</v>
      </c>
      <c r="EO79" s="47">
        <v>0</v>
      </c>
      <c r="EP79" s="47">
        <v>0</v>
      </c>
      <c r="EQ79" s="47">
        <v>0</v>
      </c>
      <c r="ER79" s="47">
        <v>0</v>
      </c>
      <c r="ES79" s="47">
        <v>0</v>
      </c>
      <c r="ET79" s="47">
        <v>0</v>
      </c>
      <c r="EU79" s="47">
        <v>0</v>
      </c>
      <c r="EV79" s="47">
        <v>0</v>
      </c>
      <c r="EW79" s="47">
        <v>0</v>
      </c>
      <c r="EX79" s="47">
        <v>0</v>
      </c>
      <c r="EY79" s="47">
        <v>0</v>
      </c>
      <c r="EZ79" s="47">
        <v>0</v>
      </c>
      <c r="FA79" s="47">
        <v>0</v>
      </c>
      <c r="FB79" s="47">
        <v>0</v>
      </c>
      <c r="FC79" s="47">
        <v>0</v>
      </c>
      <c r="FD79" s="47">
        <v>0</v>
      </c>
      <c r="FE79" s="47">
        <v>0</v>
      </c>
      <c r="FF79" s="47">
        <v>0</v>
      </c>
      <c r="FG79" s="47">
        <v>0</v>
      </c>
      <c r="FH79" s="47">
        <v>0</v>
      </c>
      <c r="FI79" s="47">
        <v>0</v>
      </c>
      <c r="FJ79" s="47">
        <v>0</v>
      </c>
      <c r="FK79" s="47">
        <v>0</v>
      </c>
      <c r="FL79" s="47">
        <v>0</v>
      </c>
      <c r="FM79" s="47">
        <v>0</v>
      </c>
      <c r="FN79" s="47">
        <v>0</v>
      </c>
      <c r="FO79" s="47">
        <v>0</v>
      </c>
      <c r="FP79" s="47">
        <v>0</v>
      </c>
      <c r="FQ79" s="47">
        <v>0</v>
      </c>
      <c r="FR79" s="47">
        <v>0</v>
      </c>
      <c r="FS79" s="47">
        <v>0</v>
      </c>
      <c r="FT79" s="47">
        <v>0</v>
      </c>
      <c r="FU79" s="47">
        <v>0</v>
      </c>
      <c r="FV79" s="47">
        <v>0</v>
      </c>
      <c r="FW79" s="47">
        <v>0</v>
      </c>
      <c r="FX79" s="47">
        <v>0</v>
      </c>
      <c r="FY79" s="48"/>
      <c r="FZ79" s="2">
        <f>SUM(C79:FX79)</f>
        <v>387510</v>
      </c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</row>
    <row r="80" spans="1:193" x14ac:dyDescent="0.35">
      <c r="A80" s="3" t="s">
        <v>469</v>
      </c>
      <c r="B80" s="2" t="s">
        <v>813</v>
      </c>
      <c r="C80">
        <v>4670000</v>
      </c>
      <c r="D80">
        <v>63655851</v>
      </c>
      <c r="E80">
        <v>4890000</v>
      </c>
      <c r="F80">
        <v>750000</v>
      </c>
      <c r="G80">
        <v>1200000</v>
      </c>
      <c r="H80">
        <v>300000</v>
      </c>
      <c r="I80" s="49">
        <v>7845103</v>
      </c>
      <c r="J80">
        <v>0</v>
      </c>
      <c r="K80">
        <v>0</v>
      </c>
      <c r="L80">
        <v>4655850</v>
      </c>
      <c r="M80">
        <v>1000000</v>
      </c>
      <c r="N80">
        <v>77763000</v>
      </c>
      <c r="O80">
        <v>26498234</v>
      </c>
      <c r="P80">
        <v>0</v>
      </c>
      <c r="Q80">
        <v>37339028</v>
      </c>
      <c r="R80">
        <v>0</v>
      </c>
      <c r="S80">
        <v>0</v>
      </c>
      <c r="T80">
        <v>0</v>
      </c>
      <c r="U80">
        <v>100000</v>
      </c>
      <c r="V80">
        <v>0</v>
      </c>
      <c r="W80">
        <v>0</v>
      </c>
      <c r="X80">
        <v>150000</v>
      </c>
      <c r="Y80">
        <v>0</v>
      </c>
      <c r="Z80">
        <v>0</v>
      </c>
      <c r="AA80">
        <v>32635664</v>
      </c>
      <c r="AB80" s="49">
        <v>75286702</v>
      </c>
      <c r="AC80" s="49">
        <v>2044227</v>
      </c>
      <c r="AD80" s="49">
        <v>2497712</v>
      </c>
      <c r="AE80">
        <v>245000</v>
      </c>
      <c r="AF80" s="49">
        <v>217915</v>
      </c>
      <c r="AG80">
        <v>1839046</v>
      </c>
      <c r="AH80">
        <v>0</v>
      </c>
      <c r="AI80">
        <v>0</v>
      </c>
      <c r="AJ80">
        <v>0</v>
      </c>
      <c r="AK80">
        <v>0</v>
      </c>
      <c r="AL80">
        <v>330575</v>
      </c>
      <c r="AM80">
        <v>0</v>
      </c>
      <c r="AN80">
        <v>0</v>
      </c>
      <c r="AO80">
        <v>0</v>
      </c>
      <c r="AP80">
        <v>129959655</v>
      </c>
      <c r="AQ80">
        <v>0</v>
      </c>
      <c r="AR80">
        <v>73713000</v>
      </c>
      <c r="AS80">
        <v>5944650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5750000</v>
      </c>
      <c r="BA80">
        <v>3950000</v>
      </c>
      <c r="BB80">
        <v>700000</v>
      </c>
      <c r="BC80" s="49">
        <v>71315127.650000006</v>
      </c>
      <c r="BD80">
        <v>5157461</v>
      </c>
      <c r="BE80">
        <v>1900000</v>
      </c>
      <c r="BF80">
        <v>26750862</v>
      </c>
      <c r="BG80">
        <v>0</v>
      </c>
      <c r="BH80">
        <v>0</v>
      </c>
      <c r="BI80">
        <v>0</v>
      </c>
      <c r="BJ80">
        <v>4000000</v>
      </c>
      <c r="BK80">
        <v>7500000</v>
      </c>
      <c r="BL80">
        <v>0</v>
      </c>
      <c r="BM80">
        <v>0</v>
      </c>
      <c r="BN80">
        <v>0</v>
      </c>
      <c r="BO80">
        <v>350000</v>
      </c>
      <c r="BP80">
        <v>0</v>
      </c>
      <c r="BQ80">
        <v>8800000</v>
      </c>
      <c r="BR80">
        <v>4300000</v>
      </c>
      <c r="BS80">
        <v>2167002</v>
      </c>
      <c r="BT80">
        <v>980488</v>
      </c>
      <c r="BU80" s="50">
        <v>1100007.0868799998</v>
      </c>
      <c r="BV80">
        <v>1330000</v>
      </c>
      <c r="BW80">
        <v>3800000</v>
      </c>
      <c r="BX80">
        <v>0</v>
      </c>
      <c r="BY80">
        <v>0</v>
      </c>
      <c r="BZ80">
        <v>0</v>
      </c>
      <c r="CA80">
        <v>0</v>
      </c>
      <c r="CB80">
        <v>113302585</v>
      </c>
      <c r="CC80">
        <v>0</v>
      </c>
      <c r="CD80">
        <v>0</v>
      </c>
      <c r="CE80">
        <v>0</v>
      </c>
      <c r="CF80">
        <v>0</v>
      </c>
      <c r="CG80">
        <v>119200</v>
      </c>
      <c r="CH80">
        <v>0</v>
      </c>
      <c r="CI80">
        <v>270068</v>
      </c>
      <c r="CJ80">
        <v>667783</v>
      </c>
      <c r="CK80">
        <v>5600000</v>
      </c>
      <c r="CL80">
        <v>2016949</v>
      </c>
      <c r="CM80">
        <v>1100000</v>
      </c>
      <c r="CN80">
        <v>35012147</v>
      </c>
      <c r="CO80">
        <v>14040000</v>
      </c>
      <c r="CP80">
        <v>1921000</v>
      </c>
      <c r="CQ80">
        <v>0</v>
      </c>
      <c r="CR80">
        <v>350000</v>
      </c>
      <c r="CS80">
        <v>0</v>
      </c>
      <c r="CT80">
        <v>0</v>
      </c>
      <c r="CU80">
        <v>205000</v>
      </c>
      <c r="CV80">
        <v>171656</v>
      </c>
      <c r="CW80">
        <v>0</v>
      </c>
      <c r="CX80">
        <v>0</v>
      </c>
      <c r="CY80">
        <v>0</v>
      </c>
      <c r="CZ80">
        <v>500000</v>
      </c>
      <c r="DA80">
        <v>0</v>
      </c>
      <c r="DB80">
        <v>0</v>
      </c>
      <c r="DC80">
        <v>445000</v>
      </c>
      <c r="DD80">
        <v>0</v>
      </c>
      <c r="DE80">
        <v>350000</v>
      </c>
      <c r="DF80" s="49">
        <v>15736474.08</v>
      </c>
      <c r="DG80">
        <v>70000</v>
      </c>
      <c r="DH80">
        <v>1900000</v>
      </c>
      <c r="DI80">
        <v>0</v>
      </c>
      <c r="DJ80">
        <v>390000</v>
      </c>
      <c r="DK80">
        <v>333800</v>
      </c>
      <c r="DL80">
        <v>0</v>
      </c>
      <c r="DM80">
        <v>248000</v>
      </c>
      <c r="DN80">
        <v>400000</v>
      </c>
      <c r="DO80">
        <v>550000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15862</v>
      </c>
      <c r="DX80">
        <v>155000</v>
      </c>
      <c r="DY80">
        <v>516372</v>
      </c>
      <c r="DZ80">
        <v>550204</v>
      </c>
      <c r="EA80">
        <v>207000</v>
      </c>
      <c r="EB80">
        <v>447872</v>
      </c>
      <c r="EC80">
        <v>0</v>
      </c>
      <c r="ED80">
        <v>3905390.5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404670</v>
      </c>
      <c r="EL80">
        <v>0</v>
      </c>
      <c r="EM80">
        <v>832600</v>
      </c>
      <c r="EN80">
        <v>195000</v>
      </c>
      <c r="EO80">
        <v>75000</v>
      </c>
      <c r="EP80">
        <v>905473</v>
      </c>
      <c r="EQ80">
        <v>1573000</v>
      </c>
      <c r="ER80">
        <v>914457</v>
      </c>
      <c r="ES80">
        <v>0</v>
      </c>
      <c r="ET80">
        <v>164087</v>
      </c>
      <c r="EU80">
        <v>0</v>
      </c>
      <c r="EV80">
        <v>0</v>
      </c>
      <c r="EW80">
        <v>1848603.33</v>
      </c>
      <c r="EX80">
        <v>397784.63</v>
      </c>
      <c r="EY80">
        <v>0</v>
      </c>
      <c r="EZ80">
        <v>0</v>
      </c>
      <c r="FA80">
        <v>4687317</v>
      </c>
      <c r="FB80">
        <v>584000</v>
      </c>
      <c r="FC80">
        <v>1100000</v>
      </c>
      <c r="FD80">
        <v>0</v>
      </c>
      <c r="FE80">
        <v>250000</v>
      </c>
      <c r="FF80">
        <v>0</v>
      </c>
      <c r="FG80">
        <v>0</v>
      </c>
      <c r="FH80">
        <v>155000</v>
      </c>
      <c r="FI80">
        <v>3904000</v>
      </c>
      <c r="FJ80">
        <v>1200000</v>
      </c>
      <c r="FK80">
        <v>4500000</v>
      </c>
      <c r="FL80">
        <v>2595350</v>
      </c>
      <c r="FM80">
        <v>500000</v>
      </c>
      <c r="FN80">
        <v>0</v>
      </c>
      <c r="FO80">
        <v>1974045</v>
      </c>
      <c r="FP80">
        <v>2675000</v>
      </c>
      <c r="FQ80">
        <v>900000</v>
      </c>
      <c r="FR80">
        <v>497743</v>
      </c>
      <c r="FS80">
        <v>75000</v>
      </c>
      <c r="FT80">
        <v>130000</v>
      </c>
      <c r="FU80">
        <v>1194000</v>
      </c>
      <c r="FV80">
        <v>400000</v>
      </c>
      <c r="FW80">
        <v>0</v>
      </c>
      <c r="FX80">
        <v>292380</v>
      </c>
      <c r="FY80" s="48"/>
      <c r="FZ80" s="2">
        <f>SUM(C80:FX80)</f>
        <v>941804032.27688003</v>
      </c>
      <c r="GA80" s="12"/>
      <c r="GB80" s="2"/>
      <c r="GC80" s="2"/>
      <c r="GD80" s="2"/>
      <c r="GE80" s="2"/>
      <c r="GF80" s="2"/>
      <c r="GG80" s="2"/>
      <c r="GH80" s="2"/>
      <c r="GI80" s="2"/>
      <c r="GJ80" s="2"/>
      <c r="GK80" s="2"/>
    </row>
    <row r="81" spans="1:195" x14ac:dyDescent="0.35">
      <c r="A81" s="51"/>
      <c r="B81" s="52" t="s">
        <v>471</v>
      </c>
      <c r="C81" s="53">
        <v>1023645.96</v>
      </c>
      <c r="D81" s="53">
        <v>5923407.6999999881</v>
      </c>
      <c r="E81" s="53">
        <v>1501809.63</v>
      </c>
      <c r="F81" s="53">
        <v>1480552.63</v>
      </c>
      <c r="G81" s="53">
        <v>313409.98</v>
      </c>
      <c r="H81" s="53">
        <v>197482.31</v>
      </c>
      <c r="I81" s="54">
        <v>3049421.53</v>
      </c>
      <c r="J81" s="53">
        <v>0</v>
      </c>
      <c r="K81" s="53">
        <v>0</v>
      </c>
      <c r="L81" s="53">
        <v>767975.6099999994</v>
      </c>
      <c r="M81" s="53">
        <v>339255.28999999911</v>
      </c>
      <c r="N81" s="53">
        <v>1003951.56</v>
      </c>
      <c r="O81" s="53">
        <v>3157850.6999999881</v>
      </c>
      <c r="P81" s="53">
        <v>0</v>
      </c>
      <c r="Q81" s="53">
        <v>2551562.3199999998</v>
      </c>
      <c r="R81" s="53">
        <v>93067.899999999907</v>
      </c>
      <c r="S81" s="53">
        <v>147716.44999999925</v>
      </c>
      <c r="T81" s="53">
        <v>0</v>
      </c>
      <c r="U81" s="53">
        <v>0</v>
      </c>
      <c r="V81" s="53">
        <v>0</v>
      </c>
      <c r="W81">
        <v>0</v>
      </c>
      <c r="X81" s="53">
        <v>0</v>
      </c>
      <c r="Y81" s="53">
        <v>0</v>
      </c>
      <c r="Z81" s="53">
        <v>0</v>
      </c>
      <c r="AA81" s="53">
        <v>3107770.19</v>
      </c>
      <c r="AB81" s="54">
        <v>5484100.7199999997</v>
      </c>
      <c r="AC81" s="54">
        <v>179452.74</v>
      </c>
      <c r="AD81" s="54">
        <v>173421.01</v>
      </c>
      <c r="AE81" s="53">
        <v>0</v>
      </c>
      <c r="AF81" s="54">
        <v>0</v>
      </c>
      <c r="AG81" s="53">
        <v>585726.86</v>
      </c>
      <c r="AH81" s="53">
        <v>0</v>
      </c>
      <c r="AI81" s="53">
        <v>0</v>
      </c>
      <c r="AJ81" s="53">
        <v>0</v>
      </c>
      <c r="AK81" s="53">
        <v>0</v>
      </c>
      <c r="AL81" s="53">
        <v>0</v>
      </c>
      <c r="AM81" s="53">
        <v>0</v>
      </c>
      <c r="AN81" s="53">
        <v>23452.35999999987</v>
      </c>
      <c r="AO81" s="53">
        <v>0</v>
      </c>
      <c r="AP81" s="53">
        <v>13961260.089999974</v>
      </c>
      <c r="AQ81" s="53">
        <v>4996.7000000001863</v>
      </c>
      <c r="AR81" s="53">
        <v>4936260.97</v>
      </c>
      <c r="AS81" s="53">
        <v>3140096.46</v>
      </c>
      <c r="AT81" s="53">
        <v>706569</v>
      </c>
      <c r="AU81" s="53">
        <v>183362.49</v>
      </c>
      <c r="AV81" s="53">
        <v>0</v>
      </c>
      <c r="AW81" s="53">
        <v>127133.32</v>
      </c>
      <c r="AX81" s="53">
        <v>17799.04</v>
      </c>
      <c r="AY81" s="53">
        <v>67342.069999999832</v>
      </c>
      <c r="AZ81" s="53">
        <v>5661380.25</v>
      </c>
      <c r="BA81" s="53">
        <v>4239435.37</v>
      </c>
      <c r="BB81" s="53">
        <v>2450915.0699999998</v>
      </c>
      <c r="BC81" s="54">
        <v>13979440.599999994</v>
      </c>
      <c r="BD81" s="53">
        <v>2610812.9700000002</v>
      </c>
      <c r="BE81" s="53">
        <v>691421.59</v>
      </c>
      <c r="BF81" s="53">
        <v>12423538.810000002</v>
      </c>
      <c r="BG81" s="53">
        <v>177371.84</v>
      </c>
      <c r="BH81" s="53">
        <v>272348.34999999998</v>
      </c>
      <c r="BI81" s="53">
        <v>117074.81</v>
      </c>
      <c r="BJ81" s="53">
        <v>2978693.21</v>
      </c>
      <c r="BK81" s="53">
        <v>3075849.87</v>
      </c>
      <c r="BL81" s="53">
        <v>26731.37</v>
      </c>
      <c r="BM81" s="53">
        <v>73715.73</v>
      </c>
      <c r="BN81" s="53">
        <v>0</v>
      </c>
      <c r="BO81" s="53">
        <v>46591.460000000894</v>
      </c>
      <c r="BP81" s="53">
        <v>66821.180000000168</v>
      </c>
      <c r="BQ81" s="53">
        <v>831665.80999999866</v>
      </c>
      <c r="BR81" s="53">
        <v>53981.400000002235</v>
      </c>
      <c r="BS81" s="53">
        <v>0</v>
      </c>
      <c r="BT81" s="53">
        <v>96176.64000000013</v>
      </c>
      <c r="BU81" s="53">
        <v>45796.089999999851</v>
      </c>
      <c r="BV81" s="53">
        <v>680000</v>
      </c>
      <c r="BW81" s="53">
        <v>271620.42</v>
      </c>
      <c r="BX81" s="53">
        <v>30925.080000000075</v>
      </c>
      <c r="BY81" s="53">
        <v>20772.939999999478</v>
      </c>
      <c r="BZ81" s="53">
        <v>128574.8</v>
      </c>
      <c r="CA81" s="53">
        <v>0</v>
      </c>
      <c r="CB81" s="53">
        <v>14199549.600000024</v>
      </c>
      <c r="CC81" s="53">
        <v>51316.119999999879</v>
      </c>
      <c r="CD81" s="53">
        <v>32213.38</v>
      </c>
      <c r="CE81" s="53">
        <v>35823.39000000013</v>
      </c>
      <c r="CF81" s="53">
        <v>60736.420000000158</v>
      </c>
      <c r="CG81" s="53">
        <f>52674.03+119000</f>
        <v>171674.03</v>
      </c>
      <c r="CH81" s="53">
        <v>42137.689999999944</v>
      </c>
      <c r="CI81" s="53">
        <v>191859.43000000063</v>
      </c>
      <c r="CJ81" s="53">
        <v>127581.31</v>
      </c>
      <c r="CK81" s="53">
        <v>0</v>
      </c>
      <c r="CL81" s="53">
        <v>0</v>
      </c>
      <c r="CM81" s="53">
        <v>0</v>
      </c>
      <c r="CN81" s="53">
        <v>5532198.7100000083</v>
      </c>
      <c r="CO81" s="53">
        <v>3311063.7200000137</v>
      </c>
      <c r="CP81" s="53">
        <v>487185.26</v>
      </c>
      <c r="CQ81" s="53">
        <v>0</v>
      </c>
      <c r="CR81" s="53">
        <v>0</v>
      </c>
      <c r="CS81" s="53">
        <v>0</v>
      </c>
      <c r="CT81" s="53">
        <v>0</v>
      </c>
      <c r="CU81" s="53">
        <v>0</v>
      </c>
      <c r="CV81" s="53">
        <v>0</v>
      </c>
      <c r="CW81" s="53">
        <v>2963.7100000001956</v>
      </c>
      <c r="CX81" s="53">
        <v>34454.619999999646</v>
      </c>
      <c r="CY81" s="53">
        <v>0</v>
      </c>
      <c r="CZ81" s="53">
        <v>0</v>
      </c>
      <c r="DA81" s="53">
        <v>0</v>
      </c>
      <c r="DB81" s="53">
        <v>0</v>
      </c>
      <c r="DC81" s="53">
        <v>0</v>
      </c>
      <c r="DD81" s="53">
        <v>31853.880000000121</v>
      </c>
      <c r="DE81" s="53">
        <v>0</v>
      </c>
      <c r="DF81" s="54">
        <v>964429.94000001252</v>
      </c>
      <c r="DG81" s="53">
        <v>0</v>
      </c>
      <c r="DH81" s="53">
        <v>0</v>
      </c>
      <c r="DI81" s="53">
        <v>187923.21999999881</v>
      </c>
      <c r="DJ81" s="53">
        <v>70570.470000000205</v>
      </c>
      <c r="DK81" s="53">
        <v>63148.970000000205</v>
      </c>
      <c r="DL81" s="53">
        <v>0</v>
      </c>
      <c r="DM81" s="53">
        <v>0</v>
      </c>
      <c r="DN81" s="53">
        <v>0</v>
      </c>
      <c r="DO81" s="53">
        <v>0</v>
      </c>
      <c r="DP81" s="53">
        <v>1230.7399999999907</v>
      </c>
      <c r="DQ81" s="53">
        <v>0</v>
      </c>
      <c r="DR81" s="53">
        <v>0</v>
      </c>
      <c r="DS81" s="53">
        <v>0</v>
      </c>
      <c r="DT81" s="53">
        <v>0</v>
      </c>
      <c r="DU81" s="53">
        <v>0</v>
      </c>
      <c r="DV81" s="53">
        <v>0</v>
      </c>
      <c r="DW81" s="53">
        <v>0</v>
      </c>
      <c r="DX81" s="53">
        <v>27492.279999999795</v>
      </c>
      <c r="DY81" s="53">
        <v>0</v>
      </c>
      <c r="DZ81" s="53">
        <v>739613.14999999944</v>
      </c>
      <c r="EA81" s="53">
        <v>139332.39000000001</v>
      </c>
      <c r="EB81" s="53">
        <v>81512.760000000242</v>
      </c>
      <c r="EC81" s="53">
        <v>108091.72</v>
      </c>
      <c r="ED81" s="53">
        <v>1114082.5</v>
      </c>
      <c r="EE81" s="53">
        <v>0</v>
      </c>
      <c r="EF81" s="53">
        <v>0</v>
      </c>
      <c r="EG81" s="53">
        <v>8952.6699999999255</v>
      </c>
      <c r="EH81" s="53">
        <v>6739.7900000000373</v>
      </c>
      <c r="EI81" s="53">
        <v>984513.67000000179</v>
      </c>
      <c r="EJ81" s="53">
        <v>556718.94000000507</v>
      </c>
      <c r="EK81" s="53">
        <v>0</v>
      </c>
      <c r="EL81" s="53">
        <v>19606.400000000001</v>
      </c>
      <c r="EM81" s="53">
        <v>0</v>
      </c>
      <c r="EN81" s="53">
        <v>0</v>
      </c>
      <c r="EO81" s="53">
        <v>0</v>
      </c>
      <c r="EP81" s="53">
        <v>0</v>
      </c>
      <c r="EQ81" s="53">
        <v>773723.74</v>
      </c>
      <c r="ER81" s="53">
        <v>13739.379999999888</v>
      </c>
      <c r="ES81" s="53">
        <v>0</v>
      </c>
      <c r="ET81" s="53">
        <v>0</v>
      </c>
      <c r="EU81" s="53">
        <v>0</v>
      </c>
      <c r="EV81" s="53">
        <v>25108.400000000001</v>
      </c>
      <c r="EW81" s="53">
        <v>2296.6300000003539</v>
      </c>
      <c r="EX81" s="53">
        <v>6362.1400000001304</v>
      </c>
      <c r="EY81" s="53">
        <v>0</v>
      </c>
      <c r="EZ81" s="53">
        <v>3088.3899999998976</v>
      </c>
      <c r="FA81" s="53">
        <v>650000</v>
      </c>
      <c r="FB81" s="53">
        <v>235967.64</v>
      </c>
      <c r="FC81" s="53">
        <v>1157745.67</v>
      </c>
      <c r="FD81" s="53">
        <v>0</v>
      </c>
      <c r="FE81" s="53">
        <v>0</v>
      </c>
      <c r="FF81" s="53">
        <v>0</v>
      </c>
      <c r="FG81" s="53">
        <v>0</v>
      </c>
      <c r="FH81" s="53">
        <v>0</v>
      </c>
      <c r="FI81" s="53">
        <v>464593.6400000006</v>
      </c>
      <c r="FJ81" s="53">
        <v>402051.60000000056</v>
      </c>
      <c r="FK81" s="53">
        <v>263308.68</v>
      </c>
      <c r="FL81" s="53">
        <v>679899.57</v>
      </c>
      <c r="FM81" s="53">
        <v>418806.28000000119</v>
      </c>
      <c r="FN81" s="53">
        <v>2545812.86</v>
      </c>
      <c r="FO81" s="53">
        <v>243119.79</v>
      </c>
      <c r="FP81" s="53">
        <v>520740.68999999948</v>
      </c>
      <c r="FQ81" s="53">
        <v>223101.13</v>
      </c>
      <c r="FR81" s="53">
        <v>0</v>
      </c>
      <c r="FS81" s="53">
        <v>0</v>
      </c>
      <c r="FT81" s="53">
        <v>0</v>
      </c>
      <c r="FU81" s="53">
        <v>0</v>
      </c>
      <c r="FV81" s="53">
        <v>0</v>
      </c>
      <c r="FW81" s="53">
        <v>0</v>
      </c>
      <c r="FX81" s="53">
        <v>0</v>
      </c>
      <c r="FY81" s="48"/>
      <c r="FZ81" s="2">
        <f>SUM(C81:FX81)</f>
        <v>143317546.35999998</v>
      </c>
      <c r="GA81" s="12"/>
      <c r="GB81" s="2"/>
      <c r="GC81" s="2"/>
      <c r="GD81" s="2"/>
      <c r="GE81" s="2"/>
      <c r="GF81" s="2"/>
      <c r="GG81" s="2"/>
      <c r="GH81" s="2"/>
      <c r="GI81" s="2"/>
      <c r="GJ81" s="2"/>
      <c r="GK81" s="2"/>
    </row>
    <row r="82" spans="1:195" x14ac:dyDescent="0.35">
      <c r="A82" s="51"/>
      <c r="B82" s="52" t="s">
        <v>472</v>
      </c>
      <c r="C82" s="52">
        <f t="shared" ref="C82:AH82" si="47">((C289*0.25)+C81)</f>
        <v>20789143.380000003</v>
      </c>
      <c r="D82" s="52">
        <f t="shared" si="47"/>
        <v>117468989.82499999</v>
      </c>
      <c r="E82" s="52">
        <f t="shared" si="47"/>
        <v>19371540.737500001</v>
      </c>
      <c r="F82" s="52">
        <f t="shared" si="47"/>
        <v>71302348.685000002</v>
      </c>
      <c r="G82" s="52">
        <f t="shared" si="47"/>
        <v>5839966.9350000005</v>
      </c>
      <c r="H82" s="52">
        <f t="shared" si="47"/>
        <v>3544465.2850000001</v>
      </c>
      <c r="I82" s="52">
        <f t="shared" si="47"/>
        <v>27775600.690000001</v>
      </c>
      <c r="J82" s="52">
        <f t="shared" si="47"/>
        <v>6116832.1675000004</v>
      </c>
      <c r="K82" s="52">
        <f t="shared" si="47"/>
        <v>1078109.5625</v>
      </c>
      <c r="L82" s="52">
        <f t="shared" si="47"/>
        <v>7323752.3299999991</v>
      </c>
      <c r="M82" s="52">
        <f t="shared" si="47"/>
        <v>3585418.834999999</v>
      </c>
      <c r="N82" s="52">
        <f t="shared" si="47"/>
        <v>149036574.16</v>
      </c>
      <c r="O82" s="52">
        <f t="shared" si="47"/>
        <v>39160161.79999999</v>
      </c>
      <c r="P82" s="52">
        <f t="shared" si="47"/>
        <v>1314110.5674999999</v>
      </c>
      <c r="Q82" s="52">
        <f t="shared" si="47"/>
        <v>126936552</v>
      </c>
      <c r="R82" s="52">
        <f t="shared" si="47"/>
        <v>20030324.717499997</v>
      </c>
      <c r="S82" s="52">
        <f t="shared" si="47"/>
        <v>4965094.3774999995</v>
      </c>
      <c r="T82" s="52">
        <f t="shared" si="47"/>
        <v>829538.15500000003</v>
      </c>
      <c r="U82" s="52">
        <f t="shared" si="47"/>
        <v>352572.17</v>
      </c>
      <c r="V82" s="52">
        <f t="shared" si="47"/>
        <v>1079090.595</v>
      </c>
      <c r="W82" s="52">
        <f t="shared" si="47"/>
        <v>370640.44</v>
      </c>
      <c r="X82" s="52">
        <f t="shared" si="47"/>
        <v>315645.42</v>
      </c>
      <c r="Y82" s="52">
        <f t="shared" si="47"/>
        <v>2792448.8025000002</v>
      </c>
      <c r="Z82" s="52">
        <f t="shared" si="47"/>
        <v>969830.8075</v>
      </c>
      <c r="AA82" s="52">
        <f t="shared" si="47"/>
        <v>91233847.217500001</v>
      </c>
      <c r="AB82" s="52">
        <f t="shared" si="47"/>
        <v>83708678.554999992</v>
      </c>
      <c r="AC82" s="52">
        <f t="shared" si="47"/>
        <v>2995897.8600000003</v>
      </c>
      <c r="AD82" s="52">
        <f t="shared" si="47"/>
        <v>4332174.0175000001</v>
      </c>
      <c r="AE82" s="52">
        <f t="shared" si="47"/>
        <v>560347.52749999997</v>
      </c>
      <c r="AF82" s="52">
        <f t="shared" si="47"/>
        <v>857876.26500000001</v>
      </c>
      <c r="AG82" s="52">
        <f t="shared" si="47"/>
        <v>2593400.585</v>
      </c>
      <c r="AH82" s="52">
        <f t="shared" si="47"/>
        <v>2937795.84</v>
      </c>
      <c r="AI82" s="52">
        <f t="shared" ref="AI82:BN82" si="48">((AI289*0.25)+AI81)</f>
        <v>1369364.1950000001</v>
      </c>
      <c r="AJ82" s="52">
        <f t="shared" si="48"/>
        <v>928448.505</v>
      </c>
      <c r="AK82" s="52">
        <f t="shared" si="48"/>
        <v>864601.57</v>
      </c>
      <c r="AL82" s="52">
        <f t="shared" si="48"/>
        <v>1179300.28</v>
      </c>
      <c r="AM82" s="52">
        <f t="shared" si="48"/>
        <v>1310054.3600000001</v>
      </c>
      <c r="AN82" s="52">
        <f t="shared" si="48"/>
        <v>1219050.0374999999</v>
      </c>
      <c r="AO82" s="52">
        <f t="shared" si="48"/>
        <v>12633581.0375</v>
      </c>
      <c r="AP82" s="52">
        <f t="shared" si="48"/>
        <v>268956435.0675</v>
      </c>
      <c r="AQ82" s="52">
        <f t="shared" si="48"/>
        <v>1128018.7900000003</v>
      </c>
      <c r="AR82" s="52">
        <f t="shared" si="48"/>
        <v>178687208.8475</v>
      </c>
      <c r="AS82" s="52">
        <f t="shared" si="48"/>
        <v>22974992.2425</v>
      </c>
      <c r="AT82" s="52">
        <f t="shared" si="48"/>
        <v>7584974.0925000003</v>
      </c>
      <c r="AU82" s="52">
        <f t="shared" si="48"/>
        <v>1352342.0349999999</v>
      </c>
      <c r="AV82" s="52">
        <f t="shared" si="48"/>
        <v>1280119.3625</v>
      </c>
      <c r="AW82" s="52">
        <f t="shared" si="48"/>
        <v>1251964.8525</v>
      </c>
      <c r="AX82" s="52">
        <f t="shared" si="48"/>
        <v>532207.04749999999</v>
      </c>
      <c r="AY82" s="52">
        <f t="shared" si="48"/>
        <v>1572503.3649999998</v>
      </c>
      <c r="AZ82" s="52">
        <f t="shared" si="48"/>
        <v>41318705.079999998</v>
      </c>
      <c r="BA82" s="52">
        <f t="shared" si="48"/>
        <v>29396600.037500001</v>
      </c>
      <c r="BB82" s="52">
        <f t="shared" si="48"/>
        <v>23410882.725000001</v>
      </c>
      <c r="BC82" s="52">
        <f t="shared" si="48"/>
        <v>84703821.617499992</v>
      </c>
      <c r="BD82" s="52">
        <f t="shared" si="48"/>
        <v>12638550.915000001</v>
      </c>
      <c r="BE82" s="52">
        <f t="shared" si="48"/>
        <v>4244353.9249999998</v>
      </c>
      <c r="BF82" s="52">
        <f t="shared" si="48"/>
        <v>82912788.019999996</v>
      </c>
      <c r="BG82" s="52">
        <f t="shared" si="48"/>
        <v>3175469.9924999997</v>
      </c>
      <c r="BH82" s="52">
        <f t="shared" si="48"/>
        <v>2187587.855</v>
      </c>
      <c r="BI82" s="52">
        <f t="shared" si="48"/>
        <v>1280935.7150000001</v>
      </c>
      <c r="BJ82" s="52">
        <f t="shared" si="48"/>
        <v>20384041.837500002</v>
      </c>
      <c r="BK82" s="52">
        <f t="shared" si="48"/>
        <v>100792168.1875</v>
      </c>
      <c r="BL82" s="52">
        <f t="shared" si="48"/>
        <v>520273.64250000002</v>
      </c>
      <c r="BM82" s="52">
        <f t="shared" si="48"/>
        <v>1444255.1525000001</v>
      </c>
      <c r="BN82" s="52">
        <f t="shared" si="48"/>
        <v>8820003.3224999998</v>
      </c>
      <c r="BO82" s="52">
        <f t="shared" ref="BO82:CT82" si="49">((BO289*0.25)+BO81)</f>
        <v>3725267.7325000009</v>
      </c>
      <c r="BP82" s="52">
        <f t="shared" si="49"/>
        <v>902449.65500000014</v>
      </c>
      <c r="BQ82" s="52">
        <f t="shared" si="49"/>
        <v>19127926.154999997</v>
      </c>
      <c r="BR82" s="52">
        <f t="shared" si="49"/>
        <v>13013721.675000003</v>
      </c>
      <c r="BS82" s="52">
        <f t="shared" si="49"/>
        <v>3724168.22</v>
      </c>
      <c r="BT82" s="52">
        <f t="shared" si="49"/>
        <v>1548347.7025000001</v>
      </c>
      <c r="BU82" s="52">
        <f t="shared" si="49"/>
        <v>1553705.0274999999</v>
      </c>
      <c r="BV82" s="52">
        <f t="shared" si="49"/>
        <v>4382189.7974999994</v>
      </c>
      <c r="BW82" s="52">
        <f t="shared" si="49"/>
        <v>6213420.8724999996</v>
      </c>
      <c r="BX82" s="52">
        <f t="shared" si="49"/>
        <v>467798.39500000008</v>
      </c>
      <c r="BY82" s="52">
        <f t="shared" si="49"/>
        <v>1577381.7949999995</v>
      </c>
      <c r="BZ82" s="52">
        <f t="shared" si="49"/>
        <v>1135382.1875</v>
      </c>
      <c r="CA82" s="52">
        <f t="shared" si="49"/>
        <v>786324</v>
      </c>
      <c r="CB82" s="52">
        <f t="shared" si="49"/>
        <v>221676933.55500004</v>
      </c>
      <c r="CC82" s="52">
        <f t="shared" si="49"/>
        <v>949171.71499999985</v>
      </c>
      <c r="CD82" s="52">
        <f t="shared" si="49"/>
        <v>335199.48</v>
      </c>
      <c r="CE82" s="52">
        <f t="shared" si="49"/>
        <v>827299.68250000011</v>
      </c>
      <c r="CF82" s="52">
        <f t="shared" si="49"/>
        <v>658639.33000000019</v>
      </c>
      <c r="CG82" s="52">
        <f t="shared" si="49"/>
        <v>1089771.6125</v>
      </c>
      <c r="CH82" s="52">
        <f t="shared" si="49"/>
        <v>605874.82999999996</v>
      </c>
      <c r="CI82" s="52">
        <f t="shared" si="49"/>
        <v>2343017.4100000006</v>
      </c>
      <c r="CJ82" s="52">
        <f t="shared" si="49"/>
        <v>3000071.98</v>
      </c>
      <c r="CK82" s="52">
        <f t="shared" si="49"/>
        <v>14307574.92</v>
      </c>
      <c r="CL82" s="52">
        <f t="shared" si="49"/>
        <v>3813918.9649999999</v>
      </c>
      <c r="CM82" s="52">
        <f t="shared" si="49"/>
        <v>2333047.7225000001</v>
      </c>
      <c r="CN82" s="52">
        <f t="shared" si="49"/>
        <v>92318145.540000007</v>
      </c>
      <c r="CO82" s="52">
        <f t="shared" si="49"/>
        <v>42979662.302500017</v>
      </c>
      <c r="CP82" s="52">
        <f t="shared" si="49"/>
        <v>3532540.1849999996</v>
      </c>
      <c r="CQ82" s="52">
        <f t="shared" si="49"/>
        <v>2579985.9550000001</v>
      </c>
      <c r="CR82" s="52">
        <f t="shared" si="49"/>
        <v>969969.64500000002</v>
      </c>
      <c r="CS82" s="52">
        <f t="shared" si="49"/>
        <v>1121635.2549999999</v>
      </c>
      <c r="CT82" s="52">
        <f t="shared" si="49"/>
        <v>642519.14749999996</v>
      </c>
      <c r="CU82" s="52">
        <f t="shared" ref="CU82:DZ82" si="50">((CU289*0.25)+CU81)</f>
        <v>1363128.5349999999</v>
      </c>
      <c r="CV82" s="52">
        <f t="shared" si="50"/>
        <v>294171.1825</v>
      </c>
      <c r="CW82" s="52">
        <f t="shared" si="50"/>
        <v>950737.8975000002</v>
      </c>
      <c r="CX82" s="52">
        <f t="shared" si="50"/>
        <v>1567945.4499999997</v>
      </c>
      <c r="CY82" s="52">
        <f t="shared" si="50"/>
        <v>312001.25750000001</v>
      </c>
      <c r="CZ82" s="52">
        <f t="shared" si="50"/>
        <v>5252034.4924999997</v>
      </c>
      <c r="DA82" s="52">
        <f t="shared" si="50"/>
        <v>934757.99250000005</v>
      </c>
      <c r="DB82" s="52">
        <f t="shared" si="50"/>
        <v>1220241.085</v>
      </c>
      <c r="DC82" s="52">
        <f t="shared" si="50"/>
        <v>915087.55249999999</v>
      </c>
      <c r="DD82" s="52">
        <f t="shared" si="50"/>
        <v>926713.00750000007</v>
      </c>
      <c r="DE82" s="52">
        <f t="shared" si="50"/>
        <v>1153804.98</v>
      </c>
      <c r="DF82" s="52">
        <f t="shared" si="50"/>
        <v>58409058.532500014</v>
      </c>
      <c r="DG82" s="52">
        <f t="shared" si="50"/>
        <v>558738.01</v>
      </c>
      <c r="DH82" s="52">
        <f t="shared" si="50"/>
        <v>5162747.4824999999</v>
      </c>
      <c r="DI82" s="52">
        <f t="shared" si="50"/>
        <v>7198717.5999999987</v>
      </c>
      <c r="DJ82" s="52">
        <f t="shared" si="50"/>
        <v>2123464.5700000003</v>
      </c>
      <c r="DK82" s="52">
        <f t="shared" si="50"/>
        <v>1636903.8450000002</v>
      </c>
      <c r="DL82" s="52">
        <f t="shared" si="50"/>
        <v>16705905.102499999</v>
      </c>
      <c r="DM82" s="52">
        <f t="shared" si="50"/>
        <v>1110018.8875</v>
      </c>
      <c r="DN82" s="52">
        <f t="shared" si="50"/>
        <v>4019441.0575000001</v>
      </c>
      <c r="DO82" s="52">
        <f t="shared" si="50"/>
        <v>9657599.5399999991</v>
      </c>
      <c r="DP82" s="52">
        <f t="shared" si="50"/>
        <v>971706.83499999996</v>
      </c>
      <c r="DQ82" s="52">
        <f t="shared" si="50"/>
        <v>2785370.4</v>
      </c>
      <c r="DR82" s="52">
        <f t="shared" si="50"/>
        <v>4031467.1475</v>
      </c>
      <c r="DS82" s="52">
        <f t="shared" si="50"/>
        <v>2055179.385</v>
      </c>
      <c r="DT82" s="52">
        <f t="shared" si="50"/>
        <v>927031.62749999994</v>
      </c>
      <c r="DU82" s="52">
        <f t="shared" si="50"/>
        <v>1322132.7224999999</v>
      </c>
      <c r="DV82" s="52">
        <f t="shared" si="50"/>
        <v>967544.86</v>
      </c>
      <c r="DW82" s="52">
        <f t="shared" si="50"/>
        <v>1190505.1299999999</v>
      </c>
      <c r="DX82" s="52">
        <f t="shared" si="50"/>
        <v>980405.48499999975</v>
      </c>
      <c r="DY82" s="52">
        <f t="shared" si="50"/>
        <v>1273321.69</v>
      </c>
      <c r="DZ82" s="52">
        <f t="shared" si="50"/>
        <v>3028731.7724999995</v>
      </c>
      <c r="EA82" s="52">
        <f t="shared" ref="EA82:FF82" si="51">((EA289*0.25)+EA81)</f>
        <v>1955831.3399999999</v>
      </c>
      <c r="EB82" s="52">
        <f t="shared" si="51"/>
        <v>1841261.9175000002</v>
      </c>
      <c r="EC82" s="52">
        <f t="shared" si="51"/>
        <v>1191850.4224999999</v>
      </c>
      <c r="ED82" s="52">
        <f t="shared" si="51"/>
        <v>7036393.6399999997</v>
      </c>
      <c r="EE82" s="52">
        <f t="shared" si="51"/>
        <v>921761.42</v>
      </c>
      <c r="EF82" s="52">
        <f t="shared" si="51"/>
        <v>4093859.31</v>
      </c>
      <c r="EG82" s="52">
        <f t="shared" si="51"/>
        <v>1052745.4024999999</v>
      </c>
      <c r="EH82" s="52">
        <f t="shared" si="51"/>
        <v>1041937.2100000001</v>
      </c>
      <c r="EI82" s="52">
        <f t="shared" si="51"/>
        <v>41638390.052500002</v>
      </c>
      <c r="EJ82" s="52">
        <f t="shared" si="51"/>
        <v>28603766.382500004</v>
      </c>
      <c r="EK82" s="52">
        <f t="shared" si="51"/>
        <v>2093788.3325</v>
      </c>
      <c r="EL82" s="52">
        <f t="shared" si="51"/>
        <v>1494369.01</v>
      </c>
      <c r="EM82" s="52">
        <f t="shared" si="51"/>
        <v>1371390.14</v>
      </c>
      <c r="EN82" s="52">
        <f t="shared" si="51"/>
        <v>2957409.91</v>
      </c>
      <c r="EO82" s="52">
        <f t="shared" si="51"/>
        <v>1181555.8600000001</v>
      </c>
      <c r="EP82" s="52">
        <f t="shared" si="51"/>
        <v>1551058.6274999999</v>
      </c>
      <c r="EQ82" s="52">
        <f t="shared" si="51"/>
        <v>8461477.8125</v>
      </c>
      <c r="ER82" s="52">
        <f t="shared" si="51"/>
        <v>1297958.0049999999</v>
      </c>
      <c r="ES82" s="52">
        <f t="shared" si="51"/>
        <v>838448.45250000001</v>
      </c>
      <c r="ET82" s="52">
        <f t="shared" si="51"/>
        <v>1089081.0325</v>
      </c>
      <c r="EU82" s="52">
        <f t="shared" si="51"/>
        <v>1990828.92</v>
      </c>
      <c r="EV82" s="52">
        <f t="shared" si="51"/>
        <v>497731.60750000004</v>
      </c>
      <c r="EW82" s="52">
        <f t="shared" si="51"/>
        <v>3329627.1575000002</v>
      </c>
      <c r="EX82" s="52">
        <f t="shared" si="51"/>
        <v>954126.87750000018</v>
      </c>
      <c r="EY82" s="52">
        <f t="shared" si="51"/>
        <v>1939891.81</v>
      </c>
      <c r="EZ82" s="52">
        <f t="shared" si="51"/>
        <v>708130.34499999986</v>
      </c>
      <c r="FA82" s="52">
        <f t="shared" si="51"/>
        <v>11185578.352499999</v>
      </c>
      <c r="FB82" s="52">
        <f t="shared" si="51"/>
        <v>1435314.58</v>
      </c>
      <c r="FC82" s="52">
        <f t="shared" si="51"/>
        <v>6447193.9000000004</v>
      </c>
      <c r="FD82" s="52">
        <f t="shared" si="51"/>
        <v>1442527.11</v>
      </c>
      <c r="FE82" s="52">
        <f t="shared" si="51"/>
        <v>490752.66249999998</v>
      </c>
      <c r="FF82" s="52">
        <f t="shared" si="51"/>
        <v>922937.04</v>
      </c>
      <c r="FG82" s="52">
        <f t="shared" ref="FG82:FX82" si="52">((FG289*0.25)+FG81)</f>
        <v>682496.35250000004</v>
      </c>
      <c r="FH82" s="52">
        <f t="shared" si="52"/>
        <v>429597.9</v>
      </c>
      <c r="FI82" s="52">
        <f t="shared" si="52"/>
        <v>5575519.5600000005</v>
      </c>
      <c r="FJ82" s="52">
        <f t="shared" si="52"/>
        <v>6101449.0575000001</v>
      </c>
      <c r="FK82" s="52">
        <f t="shared" si="52"/>
        <v>7586964.415</v>
      </c>
      <c r="FL82" s="52">
        <f t="shared" si="52"/>
        <v>24221931.577500001</v>
      </c>
      <c r="FM82" s="52">
        <f t="shared" si="52"/>
        <v>11577497.535000002</v>
      </c>
      <c r="FN82" s="52">
        <f t="shared" si="52"/>
        <v>68425998.507500008</v>
      </c>
      <c r="FO82" s="52">
        <f t="shared" si="52"/>
        <v>3623676.1924999999</v>
      </c>
      <c r="FP82" s="52">
        <f t="shared" si="52"/>
        <v>7461599.7749999994</v>
      </c>
      <c r="FQ82" s="52">
        <f t="shared" si="52"/>
        <v>3232764.23</v>
      </c>
      <c r="FR82" s="52">
        <f t="shared" si="52"/>
        <v>849139.36</v>
      </c>
      <c r="FS82" s="52">
        <f t="shared" si="52"/>
        <v>847450.99250000005</v>
      </c>
      <c r="FT82" s="52">
        <f t="shared" si="52"/>
        <v>372295.30249999999</v>
      </c>
      <c r="FU82" s="52">
        <f t="shared" si="52"/>
        <v>2659059.2949999999</v>
      </c>
      <c r="FV82" s="52">
        <f t="shared" si="52"/>
        <v>2283445.0274999999</v>
      </c>
      <c r="FW82" s="52">
        <f t="shared" si="52"/>
        <v>804563.21250000002</v>
      </c>
      <c r="FX82" s="52">
        <f t="shared" si="52"/>
        <v>425298.09499999997</v>
      </c>
      <c r="FY82" s="2"/>
      <c r="FZ82" s="2">
        <f>SUM(C82:FX82)</f>
        <v>2629093772.6174994</v>
      </c>
      <c r="GA82" s="12"/>
      <c r="GB82" s="2"/>
      <c r="GC82" s="2"/>
      <c r="GD82" s="2"/>
      <c r="GE82" s="2"/>
      <c r="GF82" s="2"/>
      <c r="GG82" s="2"/>
      <c r="GH82" s="2"/>
      <c r="GI82" s="2"/>
      <c r="GJ82" s="2"/>
      <c r="GK82" s="2"/>
    </row>
    <row r="83" spans="1:195" x14ac:dyDescent="0.35">
      <c r="A83" s="55">
        <v>0.08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12"/>
      <c r="GB83" s="2"/>
      <c r="GC83" s="2"/>
      <c r="GD83" s="2"/>
      <c r="GE83" s="2"/>
      <c r="GF83" s="2"/>
      <c r="GG83" s="2"/>
      <c r="GH83" s="2"/>
      <c r="GI83" s="2"/>
      <c r="GJ83" s="2"/>
      <c r="GK83" s="2"/>
    </row>
    <row r="84" spans="1:195" x14ac:dyDescent="0.35">
      <c r="A84" s="2"/>
      <c r="B84" s="30" t="s">
        <v>473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12"/>
      <c r="GB84" s="2"/>
      <c r="GC84" s="2"/>
      <c r="GD84" s="2"/>
      <c r="GE84" s="2"/>
      <c r="GF84" s="2"/>
      <c r="GG84" s="2"/>
      <c r="GH84" s="2"/>
      <c r="GI84" s="2"/>
      <c r="GJ84" s="2"/>
      <c r="GK84" s="2"/>
    </row>
    <row r="85" spans="1:195" x14ac:dyDescent="0.35">
      <c r="A85" s="3" t="s">
        <v>474</v>
      </c>
      <c r="B85" s="2" t="s">
        <v>814</v>
      </c>
      <c r="C85" s="12">
        <f t="shared" ref="C85:AH85" si="53">C16</f>
        <v>6364.5</v>
      </c>
      <c r="D85" s="12">
        <f t="shared" si="53"/>
        <v>32089</v>
      </c>
      <c r="E85" s="12">
        <f t="shared" si="53"/>
        <v>4691</v>
      </c>
      <c r="F85" s="12">
        <f t="shared" si="53"/>
        <v>21462.5</v>
      </c>
      <c r="G85" s="12">
        <f t="shared" si="53"/>
        <v>1844</v>
      </c>
      <c r="H85" s="12">
        <f t="shared" si="53"/>
        <v>1070</v>
      </c>
      <c r="I85" s="12">
        <f t="shared" si="53"/>
        <v>7027</v>
      </c>
      <c r="J85" s="12">
        <f t="shared" si="53"/>
        <v>1988</v>
      </c>
      <c r="K85" s="12">
        <f t="shared" si="53"/>
        <v>248.5</v>
      </c>
      <c r="L85" s="12">
        <f t="shared" si="53"/>
        <v>2062</v>
      </c>
      <c r="M85" s="12">
        <f t="shared" si="53"/>
        <v>839</v>
      </c>
      <c r="N85" s="12">
        <f t="shared" si="53"/>
        <v>49557</v>
      </c>
      <c r="O85" s="12">
        <f t="shared" si="53"/>
        <v>12263.5</v>
      </c>
      <c r="P85" s="12">
        <f t="shared" si="53"/>
        <v>313</v>
      </c>
      <c r="Q85" s="12">
        <f t="shared" si="53"/>
        <v>37352</v>
      </c>
      <c r="R85" s="12">
        <f t="shared" si="53"/>
        <v>481</v>
      </c>
      <c r="S85" s="12">
        <f t="shared" si="53"/>
        <v>1545.5</v>
      </c>
      <c r="T85" s="12">
        <f t="shared" si="53"/>
        <v>160</v>
      </c>
      <c r="U85" s="12">
        <f t="shared" si="53"/>
        <v>54</v>
      </c>
      <c r="V85" s="12">
        <f t="shared" si="53"/>
        <v>253</v>
      </c>
      <c r="W85" s="12">
        <f t="shared" si="53"/>
        <v>46</v>
      </c>
      <c r="X85" s="12">
        <f t="shared" si="53"/>
        <v>37.5</v>
      </c>
      <c r="Y85" s="12">
        <f t="shared" si="53"/>
        <v>397</v>
      </c>
      <c r="Z85" s="12">
        <f t="shared" si="53"/>
        <v>231</v>
      </c>
      <c r="AA85" s="12">
        <f t="shared" si="53"/>
        <v>30254.5</v>
      </c>
      <c r="AB85" s="12">
        <f t="shared" si="53"/>
        <v>26514</v>
      </c>
      <c r="AC85" s="12">
        <f t="shared" si="53"/>
        <v>847.5</v>
      </c>
      <c r="AD85" s="12">
        <f t="shared" si="53"/>
        <v>1281</v>
      </c>
      <c r="AE85" s="12">
        <f t="shared" si="53"/>
        <v>97</v>
      </c>
      <c r="AF85" s="12">
        <f t="shared" si="53"/>
        <v>164</v>
      </c>
      <c r="AG85" s="12">
        <f t="shared" si="53"/>
        <v>585.5</v>
      </c>
      <c r="AH85" s="12">
        <f t="shared" si="53"/>
        <v>908</v>
      </c>
      <c r="AI85" s="12">
        <f t="shared" ref="AI85:BN85" si="54">AI16</f>
        <v>383</v>
      </c>
      <c r="AJ85" s="12">
        <f t="shared" si="54"/>
        <v>181.5</v>
      </c>
      <c r="AK85" s="12">
        <f t="shared" si="54"/>
        <v>162.5</v>
      </c>
      <c r="AL85" s="12">
        <f t="shared" si="54"/>
        <v>288.5</v>
      </c>
      <c r="AM85" s="12">
        <f t="shared" si="54"/>
        <v>306</v>
      </c>
      <c r="AN85" s="12">
        <f t="shared" si="54"/>
        <v>267</v>
      </c>
      <c r="AO85" s="12">
        <f t="shared" si="54"/>
        <v>3681</v>
      </c>
      <c r="AP85" s="12">
        <f t="shared" si="54"/>
        <v>83522.5</v>
      </c>
      <c r="AQ85" s="12">
        <f t="shared" si="54"/>
        <v>251</v>
      </c>
      <c r="AR85" s="12">
        <f t="shared" si="54"/>
        <v>57312</v>
      </c>
      <c r="AS85" s="12">
        <f t="shared" si="54"/>
        <v>5954.5</v>
      </c>
      <c r="AT85" s="12">
        <f t="shared" si="54"/>
        <v>2358</v>
      </c>
      <c r="AU85" s="12">
        <f t="shared" si="54"/>
        <v>268</v>
      </c>
      <c r="AV85" s="12">
        <f t="shared" si="54"/>
        <v>296</v>
      </c>
      <c r="AW85" s="12">
        <f t="shared" si="54"/>
        <v>255</v>
      </c>
      <c r="AX85" s="12">
        <f t="shared" si="54"/>
        <v>81</v>
      </c>
      <c r="AY85" s="12">
        <f t="shared" si="54"/>
        <v>391.5</v>
      </c>
      <c r="AZ85" s="12">
        <f t="shared" si="54"/>
        <v>11778.5</v>
      </c>
      <c r="BA85" s="12">
        <f t="shared" si="54"/>
        <v>8849.5</v>
      </c>
      <c r="BB85" s="12">
        <f t="shared" si="54"/>
        <v>7441</v>
      </c>
      <c r="BC85" s="12">
        <f t="shared" si="54"/>
        <v>20968.5</v>
      </c>
      <c r="BD85" s="12">
        <f t="shared" si="54"/>
        <v>3633.5</v>
      </c>
      <c r="BE85" s="12">
        <f t="shared" si="54"/>
        <v>1092</v>
      </c>
      <c r="BF85" s="12">
        <f t="shared" si="54"/>
        <v>24344</v>
      </c>
      <c r="BG85" s="12">
        <f t="shared" si="54"/>
        <v>919.5</v>
      </c>
      <c r="BH85" s="12">
        <f t="shared" si="54"/>
        <v>534</v>
      </c>
      <c r="BI85" s="12">
        <f t="shared" si="54"/>
        <v>254.5</v>
      </c>
      <c r="BJ85" s="12">
        <f t="shared" si="54"/>
        <v>6294</v>
      </c>
      <c r="BK85" s="12">
        <f t="shared" si="54"/>
        <v>21812.5</v>
      </c>
      <c r="BL85" s="12">
        <f t="shared" si="54"/>
        <v>69.5</v>
      </c>
      <c r="BM85" s="12">
        <f t="shared" si="54"/>
        <v>330.5</v>
      </c>
      <c r="BN85" s="12">
        <f t="shared" si="54"/>
        <v>2993</v>
      </c>
      <c r="BO85" s="12">
        <f t="shared" ref="BO85:DZ85" si="55">BO16</f>
        <v>1186</v>
      </c>
      <c r="BP85" s="12">
        <f t="shared" si="55"/>
        <v>137</v>
      </c>
      <c r="BQ85" s="12">
        <f t="shared" si="55"/>
        <v>5582</v>
      </c>
      <c r="BR85" s="12">
        <f t="shared" si="55"/>
        <v>4474.5</v>
      </c>
      <c r="BS85" s="12">
        <f t="shared" si="55"/>
        <v>1158</v>
      </c>
      <c r="BT85" s="12">
        <f t="shared" si="55"/>
        <v>353</v>
      </c>
      <c r="BU85" s="12">
        <f t="shared" si="55"/>
        <v>382</v>
      </c>
      <c r="BV85" s="12">
        <f t="shared" si="55"/>
        <v>1243</v>
      </c>
      <c r="BW85" s="12">
        <f t="shared" si="55"/>
        <v>2017.5</v>
      </c>
      <c r="BX85" s="12">
        <f t="shared" si="55"/>
        <v>57</v>
      </c>
      <c r="BY85" s="12">
        <f t="shared" si="55"/>
        <v>392.5</v>
      </c>
      <c r="BZ85" s="12">
        <f t="shared" si="55"/>
        <v>228</v>
      </c>
      <c r="CA85" s="12">
        <f t="shared" si="55"/>
        <v>141.5</v>
      </c>
      <c r="CB85" s="12">
        <f t="shared" si="55"/>
        <v>70207.5</v>
      </c>
      <c r="CC85" s="12">
        <f t="shared" si="55"/>
        <v>186</v>
      </c>
      <c r="CD85" s="12">
        <f t="shared" si="55"/>
        <v>30</v>
      </c>
      <c r="CE85" s="12">
        <f t="shared" si="55"/>
        <v>158</v>
      </c>
      <c r="CF85" s="12">
        <f t="shared" si="55"/>
        <v>100</v>
      </c>
      <c r="CG85" s="12">
        <f t="shared" si="55"/>
        <v>191</v>
      </c>
      <c r="CH85" s="12">
        <f t="shared" si="55"/>
        <v>90</v>
      </c>
      <c r="CI85" s="12">
        <f t="shared" si="55"/>
        <v>683</v>
      </c>
      <c r="CJ85" s="12">
        <f t="shared" si="55"/>
        <v>822.5</v>
      </c>
      <c r="CK85" s="12">
        <f t="shared" si="55"/>
        <v>4188.5</v>
      </c>
      <c r="CL85" s="12">
        <f t="shared" si="55"/>
        <v>1148</v>
      </c>
      <c r="CM85" s="12">
        <f t="shared" si="55"/>
        <v>675.5</v>
      </c>
      <c r="CN85" s="12">
        <f t="shared" si="55"/>
        <v>27905.5</v>
      </c>
      <c r="CO85" s="12">
        <f t="shared" si="55"/>
        <v>13919.5</v>
      </c>
      <c r="CP85" s="12">
        <f t="shared" si="55"/>
        <v>856.5</v>
      </c>
      <c r="CQ85" s="12">
        <f t="shared" si="55"/>
        <v>759</v>
      </c>
      <c r="CR85" s="12">
        <f t="shared" si="55"/>
        <v>195</v>
      </c>
      <c r="CS85" s="12">
        <f t="shared" si="55"/>
        <v>245.5</v>
      </c>
      <c r="CT85" s="12">
        <f t="shared" si="55"/>
        <v>112</v>
      </c>
      <c r="CU85" s="12">
        <f t="shared" si="55"/>
        <v>67</v>
      </c>
      <c r="CV85" s="12">
        <f t="shared" si="55"/>
        <v>24</v>
      </c>
      <c r="CW85" s="12">
        <f t="shared" si="55"/>
        <v>187</v>
      </c>
      <c r="CX85" s="12">
        <f t="shared" si="55"/>
        <v>457</v>
      </c>
      <c r="CY85" s="12">
        <f t="shared" si="55"/>
        <v>25</v>
      </c>
      <c r="CZ85" s="12">
        <f t="shared" si="55"/>
        <v>1768</v>
      </c>
      <c r="DA85" s="12">
        <f t="shared" si="55"/>
        <v>203.5</v>
      </c>
      <c r="DB85" s="12">
        <f t="shared" si="55"/>
        <v>310.5</v>
      </c>
      <c r="DC85" s="12">
        <f t="shared" si="55"/>
        <v>193</v>
      </c>
      <c r="DD85" s="12">
        <f t="shared" si="55"/>
        <v>174.5</v>
      </c>
      <c r="DE85" s="12">
        <f t="shared" si="55"/>
        <v>279.5</v>
      </c>
      <c r="DF85" s="12">
        <f t="shared" si="55"/>
        <v>18445.5</v>
      </c>
      <c r="DG85" s="12">
        <f t="shared" si="55"/>
        <v>93.5</v>
      </c>
      <c r="DH85" s="12">
        <f t="shared" si="55"/>
        <v>1684</v>
      </c>
      <c r="DI85" s="12">
        <f t="shared" si="55"/>
        <v>2289</v>
      </c>
      <c r="DJ85" s="12">
        <f t="shared" si="55"/>
        <v>600</v>
      </c>
      <c r="DK85" s="12">
        <f t="shared" si="55"/>
        <v>472.5</v>
      </c>
      <c r="DL85" s="12">
        <f t="shared" si="55"/>
        <v>5616</v>
      </c>
      <c r="DM85" s="12">
        <f t="shared" si="55"/>
        <v>235</v>
      </c>
      <c r="DN85" s="12">
        <f t="shared" si="55"/>
        <v>1294.5</v>
      </c>
      <c r="DO85" s="12">
        <f t="shared" si="55"/>
        <v>3290</v>
      </c>
      <c r="DP85" s="12">
        <f t="shared" si="55"/>
        <v>199</v>
      </c>
      <c r="DQ85" s="12">
        <f t="shared" si="55"/>
        <v>887</v>
      </c>
      <c r="DR85" s="12">
        <f t="shared" si="55"/>
        <v>1266</v>
      </c>
      <c r="DS85" s="12">
        <f t="shared" si="55"/>
        <v>545</v>
      </c>
      <c r="DT85" s="12">
        <f t="shared" si="55"/>
        <v>175</v>
      </c>
      <c r="DU85" s="12">
        <f t="shared" si="55"/>
        <v>346</v>
      </c>
      <c r="DV85" s="12">
        <f t="shared" si="55"/>
        <v>198</v>
      </c>
      <c r="DW85" s="12">
        <f t="shared" si="55"/>
        <v>285</v>
      </c>
      <c r="DX85" s="12">
        <f t="shared" si="55"/>
        <v>168</v>
      </c>
      <c r="DY85" s="12">
        <f t="shared" si="55"/>
        <v>280</v>
      </c>
      <c r="DZ85" s="12">
        <f t="shared" si="55"/>
        <v>606.5</v>
      </c>
      <c r="EA85" s="12">
        <f t="shared" ref="EA85:FX85" si="56">EA16</f>
        <v>487.5</v>
      </c>
      <c r="EB85" s="12">
        <f t="shared" si="56"/>
        <v>498</v>
      </c>
      <c r="EC85" s="12">
        <f t="shared" si="56"/>
        <v>260</v>
      </c>
      <c r="ED85" s="12">
        <f t="shared" si="56"/>
        <v>1546.5</v>
      </c>
      <c r="EE85" s="12">
        <f t="shared" si="56"/>
        <v>185.5</v>
      </c>
      <c r="EF85" s="12">
        <f t="shared" si="56"/>
        <v>1260</v>
      </c>
      <c r="EG85" s="12">
        <f t="shared" si="56"/>
        <v>250</v>
      </c>
      <c r="EH85" s="12">
        <f t="shared" si="56"/>
        <v>246</v>
      </c>
      <c r="EI85" s="12">
        <f t="shared" si="56"/>
        <v>13258.5</v>
      </c>
      <c r="EJ85" s="12">
        <f t="shared" si="56"/>
        <v>9752</v>
      </c>
      <c r="EK85" s="12">
        <f t="shared" si="56"/>
        <v>663.5</v>
      </c>
      <c r="EL85" s="12">
        <f t="shared" si="56"/>
        <v>447</v>
      </c>
      <c r="EM85" s="12">
        <f t="shared" si="56"/>
        <v>355</v>
      </c>
      <c r="EN85" s="12">
        <f t="shared" si="56"/>
        <v>876.5</v>
      </c>
      <c r="EO85" s="12">
        <f t="shared" si="56"/>
        <v>287</v>
      </c>
      <c r="EP85" s="12">
        <f t="shared" si="56"/>
        <v>428.5</v>
      </c>
      <c r="EQ85" s="12">
        <f t="shared" si="56"/>
        <v>2405</v>
      </c>
      <c r="ER85" s="12">
        <f t="shared" si="56"/>
        <v>306.5</v>
      </c>
      <c r="ES85" s="12">
        <f t="shared" si="56"/>
        <v>155.5</v>
      </c>
      <c r="ET85" s="12">
        <f t="shared" si="56"/>
        <v>197.5</v>
      </c>
      <c r="EU85" s="12">
        <f t="shared" si="56"/>
        <v>568</v>
      </c>
      <c r="EV85" s="12">
        <f t="shared" si="56"/>
        <v>66</v>
      </c>
      <c r="EW85" s="12">
        <f t="shared" si="56"/>
        <v>746.5</v>
      </c>
      <c r="EX85" s="12">
        <f t="shared" si="56"/>
        <v>173.5</v>
      </c>
      <c r="EY85" s="12">
        <f t="shared" si="56"/>
        <v>201</v>
      </c>
      <c r="EZ85" s="12">
        <f t="shared" si="56"/>
        <v>127</v>
      </c>
      <c r="FA85" s="12">
        <f t="shared" si="56"/>
        <v>3245</v>
      </c>
      <c r="FB85" s="12">
        <f t="shared" si="56"/>
        <v>275.5</v>
      </c>
      <c r="FC85" s="12">
        <f t="shared" si="56"/>
        <v>1640</v>
      </c>
      <c r="FD85" s="12">
        <f t="shared" si="56"/>
        <v>399</v>
      </c>
      <c r="FE85" s="12">
        <f t="shared" si="56"/>
        <v>70</v>
      </c>
      <c r="FF85" s="12">
        <f t="shared" si="56"/>
        <v>175</v>
      </c>
      <c r="FG85" s="12">
        <f t="shared" si="56"/>
        <v>114</v>
      </c>
      <c r="FH85" s="12">
        <f t="shared" si="56"/>
        <v>69</v>
      </c>
      <c r="FI85" s="12">
        <f t="shared" si="56"/>
        <v>1645</v>
      </c>
      <c r="FJ85" s="12">
        <f t="shared" si="56"/>
        <v>2016.5</v>
      </c>
      <c r="FK85" s="12">
        <f t="shared" si="56"/>
        <v>2482</v>
      </c>
      <c r="FL85" s="12">
        <f t="shared" si="56"/>
        <v>8537.5</v>
      </c>
      <c r="FM85" s="12">
        <f t="shared" si="56"/>
        <v>3981.5</v>
      </c>
      <c r="FN85" s="12">
        <f t="shared" si="56"/>
        <v>22420.5</v>
      </c>
      <c r="FO85" s="12">
        <f t="shared" si="56"/>
        <v>1117</v>
      </c>
      <c r="FP85" s="12">
        <f t="shared" si="56"/>
        <v>2341.5</v>
      </c>
      <c r="FQ85" s="12">
        <f t="shared" si="56"/>
        <v>982.5</v>
      </c>
      <c r="FR85" s="12">
        <f t="shared" si="56"/>
        <v>162.5</v>
      </c>
      <c r="FS85" s="12">
        <f t="shared" si="56"/>
        <v>160.5</v>
      </c>
      <c r="FT85" s="12">
        <f t="shared" si="56"/>
        <v>54</v>
      </c>
      <c r="FU85" s="12">
        <f t="shared" si="56"/>
        <v>760</v>
      </c>
      <c r="FV85" s="12">
        <f t="shared" si="56"/>
        <v>692</v>
      </c>
      <c r="FW85" s="12">
        <f t="shared" si="56"/>
        <v>128</v>
      </c>
      <c r="FX85" s="12">
        <f t="shared" si="56"/>
        <v>64</v>
      </c>
      <c r="FY85" s="2"/>
      <c r="FZ85" s="12">
        <f t="shared" ref="FZ85:FZ90" si="57">SUM(C85:FX85)</f>
        <v>782071</v>
      </c>
      <c r="GA85" s="14"/>
      <c r="GB85" s="2"/>
      <c r="GC85" s="2"/>
      <c r="GD85" s="2"/>
      <c r="GE85" s="2"/>
      <c r="GF85" s="2"/>
      <c r="GG85" s="2"/>
      <c r="GH85" s="2"/>
      <c r="GI85" s="2"/>
      <c r="GJ85" s="2"/>
      <c r="GK85" s="2"/>
    </row>
    <row r="86" spans="1:195" x14ac:dyDescent="0.35">
      <c r="A86" s="3" t="s">
        <v>475</v>
      </c>
      <c r="B86" s="2" t="s">
        <v>815</v>
      </c>
      <c r="C86" s="12">
        <f t="shared" ref="C86:AH86" si="58">C24</f>
        <v>6404.5</v>
      </c>
      <c r="D86" s="12">
        <f t="shared" si="58"/>
        <v>32699.5</v>
      </c>
      <c r="E86" s="12">
        <f t="shared" si="58"/>
        <v>4867</v>
      </c>
      <c r="F86" s="12">
        <f t="shared" si="58"/>
        <v>21051.5</v>
      </c>
      <c r="G86" s="12">
        <f t="shared" si="58"/>
        <v>1709</v>
      </c>
      <c r="H86" s="12">
        <f t="shared" si="58"/>
        <v>1089</v>
      </c>
      <c r="I86" s="12">
        <f t="shared" si="58"/>
        <v>7236</v>
      </c>
      <c r="J86" s="12">
        <f t="shared" si="58"/>
        <v>2024</v>
      </c>
      <c r="K86" s="12">
        <f t="shared" si="58"/>
        <v>243.5</v>
      </c>
      <c r="L86" s="12">
        <f t="shared" si="58"/>
        <v>2087</v>
      </c>
      <c r="M86" s="12">
        <f t="shared" si="58"/>
        <v>866</v>
      </c>
      <c r="N86" s="12">
        <f t="shared" si="58"/>
        <v>50007.5</v>
      </c>
      <c r="O86" s="12">
        <f t="shared" si="58"/>
        <v>12583.5</v>
      </c>
      <c r="P86" s="12">
        <f t="shared" si="58"/>
        <v>303</v>
      </c>
      <c r="Q86" s="12">
        <f t="shared" si="58"/>
        <v>37010</v>
      </c>
      <c r="R86" s="12">
        <f t="shared" si="58"/>
        <v>467.5</v>
      </c>
      <c r="S86" s="12">
        <f t="shared" si="58"/>
        <v>1535</v>
      </c>
      <c r="T86" s="12">
        <f t="shared" si="58"/>
        <v>158</v>
      </c>
      <c r="U86" s="12">
        <f t="shared" si="58"/>
        <v>57</v>
      </c>
      <c r="V86" s="12">
        <f t="shared" si="58"/>
        <v>245.5</v>
      </c>
      <c r="W86" s="12">
        <f t="shared" si="58"/>
        <v>49.5</v>
      </c>
      <c r="X86" s="12">
        <f t="shared" si="58"/>
        <v>36.5</v>
      </c>
      <c r="Y86" s="12">
        <f t="shared" si="58"/>
        <v>404</v>
      </c>
      <c r="Z86" s="12">
        <f t="shared" si="58"/>
        <v>231</v>
      </c>
      <c r="AA86" s="12">
        <f t="shared" si="58"/>
        <v>30258.5</v>
      </c>
      <c r="AB86" s="12">
        <f t="shared" si="58"/>
        <v>26784.5</v>
      </c>
      <c r="AC86" s="12">
        <f t="shared" si="58"/>
        <v>864</v>
      </c>
      <c r="AD86" s="12">
        <f t="shared" si="58"/>
        <v>1269.5</v>
      </c>
      <c r="AE86" s="12">
        <f t="shared" si="58"/>
        <v>97</v>
      </c>
      <c r="AF86" s="12">
        <f t="shared" si="58"/>
        <v>164.5</v>
      </c>
      <c r="AG86" s="12">
        <f t="shared" si="58"/>
        <v>589</v>
      </c>
      <c r="AH86" s="12">
        <f t="shared" si="58"/>
        <v>927</v>
      </c>
      <c r="AI86" s="12">
        <f t="shared" ref="AI86:BN86" si="59">AI24</f>
        <v>363</v>
      </c>
      <c r="AJ86" s="12">
        <f t="shared" si="59"/>
        <v>176</v>
      </c>
      <c r="AK86" s="12">
        <f t="shared" si="59"/>
        <v>163</v>
      </c>
      <c r="AL86" s="12">
        <f t="shared" si="59"/>
        <v>286</v>
      </c>
      <c r="AM86" s="12">
        <f t="shared" si="59"/>
        <v>331</v>
      </c>
      <c r="AN86" s="12">
        <f t="shared" si="59"/>
        <v>271.5</v>
      </c>
      <c r="AO86" s="12">
        <f t="shared" si="59"/>
        <v>3767</v>
      </c>
      <c r="AP86" s="12">
        <f t="shared" si="59"/>
        <v>84396.5</v>
      </c>
      <c r="AQ86" s="12">
        <f t="shared" si="59"/>
        <v>242.5</v>
      </c>
      <c r="AR86" s="12">
        <f t="shared" si="59"/>
        <v>57877.5</v>
      </c>
      <c r="AS86" s="12">
        <f t="shared" si="59"/>
        <v>6025</v>
      </c>
      <c r="AT86" s="12">
        <f t="shared" si="59"/>
        <v>2340.5</v>
      </c>
      <c r="AU86" s="12">
        <f t="shared" si="59"/>
        <v>250</v>
      </c>
      <c r="AV86" s="12">
        <f t="shared" si="59"/>
        <v>299</v>
      </c>
      <c r="AW86" s="12">
        <f t="shared" si="59"/>
        <v>250</v>
      </c>
      <c r="AX86" s="12">
        <f t="shared" si="59"/>
        <v>73</v>
      </c>
      <c r="AY86" s="12">
        <f t="shared" si="59"/>
        <v>392</v>
      </c>
      <c r="AZ86" s="12">
        <f t="shared" si="59"/>
        <v>11891</v>
      </c>
      <c r="BA86" s="12">
        <f t="shared" si="59"/>
        <v>8667</v>
      </c>
      <c r="BB86" s="12">
        <f t="shared" si="59"/>
        <v>7399</v>
      </c>
      <c r="BC86" s="12">
        <f t="shared" si="59"/>
        <v>21443</v>
      </c>
      <c r="BD86" s="12">
        <f t="shared" si="59"/>
        <v>3598.5</v>
      </c>
      <c r="BE86" s="12">
        <f t="shared" si="59"/>
        <v>1113</v>
      </c>
      <c r="BF86" s="12">
        <f t="shared" si="59"/>
        <v>24230</v>
      </c>
      <c r="BG86" s="12">
        <f t="shared" si="59"/>
        <v>921.5</v>
      </c>
      <c r="BH86" s="12">
        <f t="shared" si="59"/>
        <v>529</v>
      </c>
      <c r="BI86" s="12">
        <f t="shared" si="59"/>
        <v>251</v>
      </c>
      <c r="BJ86" s="12">
        <f t="shared" si="59"/>
        <v>6198.5</v>
      </c>
      <c r="BK86" s="12">
        <f t="shared" si="59"/>
        <v>21041</v>
      </c>
      <c r="BL86" s="12">
        <f t="shared" si="59"/>
        <v>64.5</v>
      </c>
      <c r="BM86" s="12">
        <f t="shared" si="59"/>
        <v>331.5</v>
      </c>
      <c r="BN86" s="12">
        <f t="shared" si="59"/>
        <v>3018.5</v>
      </c>
      <c r="BO86" s="12">
        <f t="shared" ref="BO86:CT86" si="60">BO24</f>
        <v>1190</v>
      </c>
      <c r="BP86" s="12">
        <f t="shared" si="60"/>
        <v>144</v>
      </c>
      <c r="BQ86" s="12">
        <f t="shared" si="60"/>
        <v>5632</v>
      </c>
      <c r="BR86" s="12">
        <f t="shared" si="60"/>
        <v>4471</v>
      </c>
      <c r="BS86" s="12">
        <f t="shared" si="60"/>
        <v>1151</v>
      </c>
      <c r="BT86" s="12">
        <f t="shared" si="60"/>
        <v>355.5</v>
      </c>
      <c r="BU86" s="12">
        <f t="shared" si="60"/>
        <v>383</v>
      </c>
      <c r="BV86" s="12">
        <f t="shared" si="60"/>
        <v>1247.5</v>
      </c>
      <c r="BW86" s="12">
        <f t="shared" si="60"/>
        <v>2017</v>
      </c>
      <c r="BX86" s="12">
        <f t="shared" si="60"/>
        <v>67</v>
      </c>
      <c r="BY86" s="12">
        <f t="shared" si="60"/>
        <v>404</v>
      </c>
      <c r="BZ86" s="12">
        <f t="shared" si="60"/>
        <v>224</v>
      </c>
      <c r="CA86" s="12">
        <f t="shared" si="60"/>
        <v>130</v>
      </c>
      <c r="CB86" s="12">
        <f t="shared" si="60"/>
        <v>70467</v>
      </c>
      <c r="CC86" s="12">
        <f t="shared" si="60"/>
        <v>190</v>
      </c>
      <c r="CD86" s="12">
        <f t="shared" si="60"/>
        <v>27</v>
      </c>
      <c r="CE86" s="12">
        <f t="shared" si="60"/>
        <v>158.5</v>
      </c>
      <c r="CF86" s="12">
        <f t="shared" si="60"/>
        <v>92</v>
      </c>
      <c r="CG86" s="12">
        <f t="shared" si="60"/>
        <v>195.5</v>
      </c>
      <c r="CH86" s="12">
        <f t="shared" si="60"/>
        <v>90</v>
      </c>
      <c r="CI86" s="12">
        <f t="shared" si="60"/>
        <v>662</v>
      </c>
      <c r="CJ86" s="12">
        <f t="shared" si="60"/>
        <v>855.5</v>
      </c>
      <c r="CK86" s="12">
        <f t="shared" si="60"/>
        <v>4231.5</v>
      </c>
      <c r="CL86" s="12">
        <f t="shared" si="60"/>
        <v>1169</v>
      </c>
      <c r="CM86" s="12">
        <f t="shared" si="60"/>
        <v>659</v>
      </c>
      <c r="CN86" s="12">
        <f t="shared" si="60"/>
        <v>28020.5</v>
      </c>
      <c r="CO86" s="12">
        <f t="shared" si="60"/>
        <v>14006.5</v>
      </c>
      <c r="CP86" s="12">
        <f t="shared" si="60"/>
        <v>869.5</v>
      </c>
      <c r="CQ86" s="12">
        <f t="shared" si="60"/>
        <v>763</v>
      </c>
      <c r="CR86" s="12">
        <f t="shared" si="60"/>
        <v>199.5</v>
      </c>
      <c r="CS86" s="12">
        <f t="shared" si="60"/>
        <v>270</v>
      </c>
      <c r="CT86" s="12">
        <f t="shared" si="60"/>
        <v>115</v>
      </c>
      <c r="CU86" s="12">
        <f t="shared" ref="CU86:DZ86" si="61">CU24</f>
        <v>67</v>
      </c>
      <c r="CV86" s="12">
        <f t="shared" si="61"/>
        <v>22</v>
      </c>
      <c r="CW86" s="12">
        <f t="shared" si="61"/>
        <v>204</v>
      </c>
      <c r="CX86" s="12">
        <f t="shared" si="61"/>
        <v>450.5</v>
      </c>
      <c r="CY86" s="12">
        <f t="shared" si="61"/>
        <v>26.5</v>
      </c>
      <c r="CZ86" s="12">
        <f t="shared" si="61"/>
        <v>1773</v>
      </c>
      <c r="DA86" s="12">
        <f t="shared" si="61"/>
        <v>197.5</v>
      </c>
      <c r="DB86" s="12">
        <f t="shared" si="61"/>
        <v>314</v>
      </c>
      <c r="DC86" s="12">
        <f t="shared" si="61"/>
        <v>183</v>
      </c>
      <c r="DD86" s="12">
        <f t="shared" si="61"/>
        <v>170</v>
      </c>
      <c r="DE86" s="12">
        <f t="shared" si="61"/>
        <v>280.5</v>
      </c>
      <c r="DF86" s="12">
        <f t="shared" si="61"/>
        <v>18900.5</v>
      </c>
      <c r="DG86" s="12">
        <f t="shared" si="61"/>
        <v>92</v>
      </c>
      <c r="DH86" s="12">
        <f t="shared" si="61"/>
        <v>1689</v>
      </c>
      <c r="DI86" s="12">
        <f t="shared" si="61"/>
        <v>2308</v>
      </c>
      <c r="DJ86" s="12">
        <f t="shared" si="61"/>
        <v>598</v>
      </c>
      <c r="DK86" s="12">
        <f t="shared" si="61"/>
        <v>475</v>
      </c>
      <c r="DL86" s="12">
        <f t="shared" si="61"/>
        <v>5671</v>
      </c>
      <c r="DM86" s="12">
        <f t="shared" si="61"/>
        <v>228</v>
      </c>
      <c r="DN86" s="12">
        <f t="shared" si="61"/>
        <v>1275.5</v>
      </c>
      <c r="DO86" s="12">
        <f t="shared" si="61"/>
        <v>3255.5</v>
      </c>
      <c r="DP86" s="12">
        <f t="shared" si="61"/>
        <v>198</v>
      </c>
      <c r="DQ86" s="12">
        <f t="shared" si="61"/>
        <v>843</v>
      </c>
      <c r="DR86" s="12">
        <f t="shared" si="61"/>
        <v>1280.5</v>
      </c>
      <c r="DS86" s="12">
        <f t="shared" si="61"/>
        <v>554</v>
      </c>
      <c r="DT86" s="12">
        <f t="shared" si="61"/>
        <v>174</v>
      </c>
      <c r="DU86" s="12">
        <f t="shared" si="61"/>
        <v>342</v>
      </c>
      <c r="DV86" s="12">
        <f t="shared" si="61"/>
        <v>200.5</v>
      </c>
      <c r="DW86" s="12">
        <f t="shared" si="61"/>
        <v>289.5</v>
      </c>
      <c r="DX86" s="12">
        <f t="shared" si="61"/>
        <v>166</v>
      </c>
      <c r="DY86" s="12">
        <f t="shared" si="61"/>
        <v>287</v>
      </c>
      <c r="DZ86" s="12">
        <f t="shared" si="61"/>
        <v>634</v>
      </c>
      <c r="EA86" s="12">
        <f t="shared" ref="EA86:FF86" si="62">EA24</f>
        <v>496</v>
      </c>
      <c r="EB86" s="12">
        <f t="shared" si="62"/>
        <v>508.5</v>
      </c>
      <c r="EC86" s="12">
        <f t="shared" si="62"/>
        <v>266.5</v>
      </c>
      <c r="ED86" s="12">
        <f t="shared" si="62"/>
        <v>1551.5</v>
      </c>
      <c r="EE86" s="12">
        <f t="shared" si="62"/>
        <v>194</v>
      </c>
      <c r="EF86" s="12">
        <f t="shared" si="62"/>
        <v>1271</v>
      </c>
      <c r="EG86" s="12">
        <f t="shared" si="62"/>
        <v>257</v>
      </c>
      <c r="EH86" s="12">
        <f t="shared" si="62"/>
        <v>245</v>
      </c>
      <c r="EI86" s="12">
        <f t="shared" si="62"/>
        <v>13446</v>
      </c>
      <c r="EJ86" s="12">
        <f t="shared" si="62"/>
        <v>9802</v>
      </c>
      <c r="EK86" s="12">
        <f t="shared" si="62"/>
        <v>639.5</v>
      </c>
      <c r="EL86" s="12">
        <f t="shared" si="62"/>
        <v>457</v>
      </c>
      <c r="EM86" s="12">
        <f t="shared" si="62"/>
        <v>365</v>
      </c>
      <c r="EN86" s="12">
        <f t="shared" si="62"/>
        <v>882.5</v>
      </c>
      <c r="EO86" s="12">
        <f t="shared" si="62"/>
        <v>293</v>
      </c>
      <c r="EP86" s="12">
        <f t="shared" si="62"/>
        <v>417.5</v>
      </c>
      <c r="EQ86" s="12">
        <f t="shared" si="62"/>
        <v>2460</v>
      </c>
      <c r="ER86" s="12">
        <f t="shared" si="62"/>
        <v>297</v>
      </c>
      <c r="ES86" s="12">
        <f t="shared" si="62"/>
        <v>147.5</v>
      </c>
      <c r="ET86" s="12">
        <f t="shared" si="62"/>
        <v>193.5</v>
      </c>
      <c r="EU86" s="12">
        <f t="shared" si="62"/>
        <v>576</v>
      </c>
      <c r="EV86" s="12">
        <f t="shared" si="62"/>
        <v>72</v>
      </c>
      <c r="EW86" s="12">
        <f t="shared" si="62"/>
        <v>799</v>
      </c>
      <c r="EX86" s="12">
        <f t="shared" si="62"/>
        <v>170</v>
      </c>
      <c r="EY86" s="12">
        <f t="shared" si="62"/>
        <v>196.5</v>
      </c>
      <c r="EZ86" s="12">
        <f t="shared" si="62"/>
        <v>130</v>
      </c>
      <c r="FA86" s="12">
        <f t="shared" si="62"/>
        <v>3294</v>
      </c>
      <c r="FB86" s="12">
        <f t="shared" si="62"/>
        <v>276</v>
      </c>
      <c r="FC86" s="12">
        <f t="shared" si="62"/>
        <v>1684</v>
      </c>
      <c r="FD86" s="12">
        <f t="shared" si="62"/>
        <v>395</v>
      </c>
      <c r="FE86" s="12">
        <f t="shared" si="62"/>
        <v>75</v>
      </c>
      <c r="FF86" s="12">
        <f t="shared" si="62"/>
        <v>178</v>
      </c>
      <c r="FG86" s="12">
        <f t="shared" ref="FG86:FX86" si="63">FG24</f>
        <v>117</v>
      </c>
      <c r="FH86" s="12">
        <f t="shared" si="63"/>
        <v>71</v>
      </c>
      <c r="FI86" s="12">
        <f t="shared" si="63"/>
        <v>1639.5</v>
      </c>
      <c r="FJ86" s="12">
        <f t="shared" si="63"/>
        <v>2009</v>
      </c>
      <c r="FK86" s="12">
        <f t="shared" si="63"/>
        <v>2481</v>
      </c>
      <c r="FL86" s="12">
        <f t="shared" si="63"/>
        <v>8455.5</v>
      </c>
      <c r="FM86" s="12">
        <f t="shared" si="63"/>
        <v>3910.5</v>
      </c>
      <c r="FN86" s="12">
        <f t="shared" si="63"/>
        <v>22092.5</v>
      </c>
      <c r="FO86" s="12">
        <f t="shared" si="63"/>
        <v>1111</v>
      </c>
      <c r="FP86" s="12">
        <f t="shared" si="63"/>
        <v>2307.5</v>
      </c>
      <c r="FQ86" s="12">
        <f t="shared" si="63"/>
        <v>974.5</v>
      </c>
      <c r="FR86" s="12">
        <f t="shared" si="63"/>
        <v>165.5</v>
      </c>
      <c r="FS86" s="12">
        <f t="shared" si="63"/>
        <v>151</v>
      </c>
      <c r="FT86" s="12">
        <f t="shared" si="63"/>
        <v>53</v>
      </c>
      <c r="FU86" s="12">
        <f t="shared" si="63"/>
        <v>759.5</v>
      </c>
      <c r="FV86" s="12">
        <f t="shared" si="63"/>
        <v>690.5</v>
      </c>
      <c r="FW86" s="12">
        <f t="shared" si="63"/>
        <v>134</v>
      </c>
      <c r="FX86" s="12">
        <f t="shared" si="63"/>
        <v>65</v>
      </c>
      <c r="FY86" s="2"/>
      <c r="FZ86" s="12">
        <f t="shared" si="57"/>
        <v>785348.5</v>
      </c>
      <c r="GA86" s="14"/>
      <c r="GB86" s="2"/>
      <c r="GC86" s="2"/>
      <c r="GD86" s="2"/>
      <c r="GE86" s="2"/>
      <c r="GF86" s="2"/>
      <c r="GG86" s="2"/>
      <c r="GH86" s="2"/>
      <c r="GI86" s="2"/>
      <c r="GJ86" s="2"/>
      <c r="GK86" s="2"/>
    </row>
    <row r="87" spans="1:195" x14ac:dyDescent="0.35">
      <c r="A87" s="3" t="s">
        <v>476</v>
      </c>
      <c r="B87" s="2" t="s">
        <v>816</v>
      </c>
      <c r="C87" s="12">
        <f t="shared" ref="C87:AH87" si="64">C25</f>
        <v>6332.5</v>
      </c>
      <c r="D87" s="12">
        <f t="shared" si="64"/>
        <v>33220</v>
      </c>
      <c r="E87" s="12">
        <f t="shared" si="64"/>
        <v>4999.5</v>
      </c>
      <c r="F87" s="12">
        <f t="shared" si="64"/>
        <v>20597.5</v>
      </c>
      <c r="G87" s="12">
        <f t="shared" si="64"/>
        <v>1573</v>
      </c>
      <c r="H87" s="12">
        <f t="shared" si="64"/>
        <v>1094</v>
      </c>
      <c r="I87" s="12">
        <f t="shared" si="64"/>
        <v>7057.5</v>
      </c>
      <c r="J87" s="12">
        <f t="shared" si="64"/>
        <v>2039</v>
      </c>
      <c r="K87" s="12">
        <f t="shared" si="64"/>
        <v>263</v>
      </c>
      <c r="L87" s="12">
        <f t="shared" si="64"/>
        <v>2102</v>
      </c>
      <c r="M87" s="12">
        <f t="shared" si="64"/>
        <v>933</v>
      </c>
      <c r="N87" s="12">
        <f t="shared" si="64"/>
        <v>49949</v>
      </c>
      <c r="O87" s="12">
        <f t="shared" si="64"/>
        <v>12783.5</v>
      </c>
      <c r="P87" s="12">
        <f t="shared" si="64"/>
        <v>330</v>
      </c>
      <c r="Q87" s="12">
        <f t="shared" si="64"/>
        <v>36546</v>
      </c>
      <c r="R87" s="12">
        <f t="shared" si="64"/>
        <v>497</v>
      </c>
      <c r="S87" s="12">
        <f t="shared" si="64"/>
        <v>1567.5</v>
      </c>
      <c r="T87" s="12">
        <f t="shared" si="64"/>
        <v>160</v>
      </c>
      <c r="U87" s="12">
        <f t="shared" si="64"/>
        <v>50</v>
      </c>
      <c r="V87" s="12">
        <f t="shared" si="64"/>
        <v>261.5</v>
      </c>
      <c r="W87" s="12">
        <f t="shared" si="64"/>
        <v>58.5</v>
      </c>
      <c r="X87" s="12">
        <f t="shared" si="64"/>
        <v>27</v>
      </c>
      <c r="Y87" s="12">
        <f t="shared" si="64"/>
        <v>428</v>
      </c>
      <c r="Z87" s="12">
        <f t="shared" si="64"/>
        <v>227</v>
      </c>
      <c r="AA87" s="12">
        <f t="shared" si="64"/>
        <v>30394.5</v>
      </c>
      <c r="AB87" s="12">
        <f t="shared" si="64"/>
        <v>26932</v>
      </c>
      <c r="AC87" s="12">
        <f t="shared" si="64"/>
        <v>909</v>
      </c>
      <c r="AD87" s="12">
        <f t="shared" si="64"/>
        <v>1255</v>
      </c>
      <c r="AE87" s="12">
        <f t="shared" si="64"/>
        <v>94</v>
      </c>
      <c r="AF87" s="12">
        <f t="shared" si="64"/>
        <v>162.5</v>
      </c>
      <c r="AG87" s="12">
        <f t="shared" si="64"/>
        <v>590</v>
      </c>
      <c r="AH87" s="12">
        <f t="shared" si="64"/>
        <v>955</v>
      </c>
      <c r="AI87" s="12">
        <f t="shared" ref="AI87:BN87" si="65">AI25</f>
        <v>385.5</v>
      </c>
      <c r="AJ87" s="12">
        <f t="shared" si="65"/>
        <v>164</v>
      </c>
      <c r="AK87" s="12">
        <f t="shared" si="65"/>
        <v>159</v>
      </c>
      <c r="AL87" s="12">
        <f t="shared" si="65"/>
        <v>276</v>
      </c>
      <c r="AM87" s="12">
        <f t="shared" si="65"/>
        <v>343</v>
      </c>
      <c r="AN87" s="12">
        <f t="shared" si="65"/>
        <v>309</v>
      </c>
      <c r="AO87" s="12">
        <f t="shared" si="65"/>
        <v>4127.5</v>
      </c>
      <c r="AP87" s="12">
        <f t="shared" si="65"/>
        <v>82476.5</v>
      </c>
      <c r="AQ87" s="12">
        <f t="shared" si="65"/>
        <v>232</v>
      </c>
      <c r="AR87" s="12">
        <f t="shared" si="65"/>
        <v>58489.5</v>
      </c>
      <c r="AS87" s="12">
        <f t="shared" si="65"/>
        <v>6165</v>
      </c>
      <c r="AT87" s="12">
        <f t="shared" si="65"/>
        <v>2332.5</v>
      </c>
      <c r="AU87" s="12">
        <f t="shared" si="65"/>
        <v>291</v>
      </c>
      <c r="AV87" s="12">
        <f t="shared" si="65"/>
        <v>297</v>
      </c>
      <c r="AW87" s="12">
        <f t="shared" si="65"/>
        <v>256</v>
      </c>
      <c r="AX87" s="12">
        <f t="shared" si="65"/>
        <v>63</v>
      </c>
      <c r="AY87" s="12">
        <f t="shared" si="65"/>
        <v>415</v>
      </c>
      <c r="AZ87" s="12">
        <f t="shared" si="65"/>
        <v>12050</v>
      </c>
      <c r="BA87" s="12">
        <f t="shared" si="65"/>
        <v>8756</v>
      </c>
      <c r="BB87" s="12">
        <f t="shared" si="65"/>
        <v>7341</v>
      </c>
      <c r="BC87" s="12">
        <f t="shared" si="65"/>
        <v>20943.5</v>
      </c>
      <c r="BD87" s="12">
        <f t="shared" si="65"/>
        <v>3609.5</v>
      </c>
      <c r="BE87" s="12">
        <f t="shared" si="65"/>
        <v>1207</v>
      </c>
      <c r="BF87" s="12">
        <f t="shared" si="65"/>
        <v>24346</v>
      </c>
      <c r="BG87" s="12">
        <f t="shared" si="65"/>
        <v>884.5</v>
      </c>
      <c r="BH87" s="12">
        <f t="shared" si="65"/>
        <v>542</v>
      </c>
      <c r="BI87" s="12">
        <f t="shared" si="65"/>
        <v>253.5</v>
      </c>
      <c r="BJ87" s="12">
        <f t="shared" si="65"/>
        <v>6224.5</v>
      </c>
      <c r="BK87" s="12">
        <f t="shared" si="65"/>
        <v>19735</v>
      </c>
      <c r="BL87" s="12">
        <f t="shared" si="65"/>
        <v>58</v>
      </c>
      <c r="BM87" s="12">
        <f t="shared" si="65"/>
        <v>360.5</v>
      </c>
      <c r="BN87" s="12">
        <f t="shared" si="65"/>
        <v>3019.5</v>
      </c>
      <c r="BO87" s="12">
        <f t="shared" ref="BO87:CT87" si="66">BO25</f>
        <v>1251</v>
      </c>
      <c r="BP87" s="12">
        <f t="shared" si="66"/>
        <v>152</v>
      </c>
      <c r="BQ87" s="12">
        <f t="shared" si="66"/>
        <v>5653</v>
      </c>
      <c r="BR87" s="12">
        <f t="shared" si="66"/>
        <v>4483</v>
      </c>
      <c r="BS87" s="12">
        <f t="shared" si="66"/>
        <v>1106</v>
      </c>
      <c r="BT87" s="12">
        <f t="shared" si="66"/>
        <v>362</v>
      </c>
      <c r="BU87" s="12">
        <f t="shared" si="66"/>
        <v>410</v>
      </c>
      <c r="BV87" s="12">
        <f t="shared" si="66"/>
        <v>1223</v>
      </c>
      <c r="BW87" s="12">
        <f t="shared" si="66"/>
        <v>1985.5</v>
      </c>
      <c r="BX87" s="12">
        <f t="shared" si="66"/>
        <v>67</v>
      </c>
      <c r="BY87" s="12">
        <f t="shared" si="66"/>
        <v>439.5</v>
      </c>
      <c r="BZ87" s="12">
        <f t="shared" si="66"/>
        <v>195</v>
      </c>
      <c r="CA87" s="12">
        <f t="shared" si="66"/>
        <v>139</v>
      </c>
      <c r="CB87" s="12">
        <f t="shared" si="66"/>
        <v>71260.5</v>
      </c>
      <c r="CC87" s="12">
        <f t="shared" si="66"/>
        <v>192</v>
      </c>
      <c r="CD87" s="12">
        <f t="shared" si="66"/>
        <v>23</v>
      </c>
      <c r="CE87" s="12">
        <f t="shared" si="66"/>
        <v>151</v>
      </c>
      <c r="CF87" s="12">
        <f t="shared" si="66"/>
        <v>110</v>
      </c>
      <c r="CG87" s="12">
        <f t="shared" si="66"/>
        <v>201.5</v>
      </c>
      <c r="CH87" s="12">
        <f t="shared" si="66"/>
        <v>99</v>
      </c>
      <c r="CI87" s="12">
        <f t="shared" si="66"/>
        <v>691</v>
      </c>
      <c r="CJ87" s="12">
        <f t="shared" si="66"/>
        <v>873</v>
      </c>
      <c r="CK87" s="12">
        <f t="shared" si="66"/>
        <v>4272.5</v>
      </c>
      <c r="CL87" s="12">
        <f t="shared" si="66"/>
        <v>1244.5</v>
      </c>
      <c r="CM87" s="12">
        <f t="shared" si="66"/>
        <v>701</v>
      </c>
      <c r="CN87" s="12">
        <f t="shared" si="66"/>
        <v>28337.5</v>
      </c>
      <c r="CO87" s="12">
        <f t="shared" si="66"/>
        <v>14308.5</v>
      </c>
      <c r="CP87" s="12">
        <f t="shared" si="66"/>
        <v>937</v>
      </c>
      <c r="CQ87" s="12">
        <f t="shared" si="66"/>
        <v>740</v>
      </c>
      <c r="CR87" s="12">
        <f t="shared" si="66"/>
        <v>230.5</v>
      </c>
      <c r="CS87" s="12">
        <f t="shared" si="66"/>
        <v>290</v>
      </c>
      <c r="CT87" s="12">
        <f t="shared" si="66"/>
        <v>101</v>
      </c>
      <c r="CU87" s="12">
        <f t="shared" ref="CU87:DZ87" si="67">CU25</f>
        <v>73</v>
      </c>
      <c r="CV87" s="12">
        <f t="shared" si="67"/>
        <v>23.5</v>
      </c>
      <c r="CW87" s="12">
        <f t="shared" si="67"/>
        <v>205</v>
      </c>
      <c r="CX87" s="12">
        <f t="shared" si="67"/>
        <v>470.5</v>
      </c>
      <c r="CY87" s="12">
        <f t="shared" si="67"/>
        <v>29.5</v>
      </c>
      <c r="CZ87" s="12">
        <f t="shared" si="67"/>
        <v>1759</v>
      </c>
      <c r="DA87" s="12">
        <f t="shared" si="67"/>
        <v>201</v>
      </c>
      <c r="DB87" s="12">
        <f t="shared" si="67"/>
        <v>322.5</v>
      </c>
      <c r="DC87" s="12">
        <f t="shared" si="67"/>
        <v>182</v>
      </c>
      <c r="DD87" s="12">
        <f t="shared" si="67"/>
        <v>156</v>
      </c>
      <c r="DE87" s="12">
        <f t="shared" si="67"/>
        <v>287.5</v>
      </c>
      <c r="DF87" s="12">
        <f t="shared" si="67"/>
        <v>19273</v>
      </c>
      <c r="DG87" s="12">
        <f t="shared" si="67"/>
        <v>95</v>
      </c>
      <c r="DH87" s="12">
        <f t="shared" si="67"/>
        <v>1764</v>
      </c>
      <c r="DI87" s="12">
        <f t="shared" si="67"/>
        <v>2394.5</v>
      </c>
      <c r="DJ87" s="12">
        <f t="shared" si="67"/>
        <v>623</v>
      </c>
      <c r="DK87" s="12">
        <f t="shared" si="67"/>
        <v>485.5</v>
      </c>
      <c r="DL87" s="12">
        <f t="shared" si="67"/>
        <v>5690.5</v>
      </c>
      <c r="DM87" s="12">
        <f t="shared" si="67"/>
        <v>228.5</v>
      </c>
      <c r="DN87" s="12">
        <f t="shared" si="67"/>
        <v>1263.5</v>
      </c>
      <c r="DO87" s="12">
        <f t="shared" si="67"/>
        <v>3230</v>
      </c>
      <c r="DP87" s="12">
        <f t="shared" si="67"/>
        <v>191</v>
      </c>
      <c r="DQ87" s="12">
        <f t="shared" si="67"/>
        <v>817</v>
      </c>
      <c r="DR87" s="12">
        <f t="shared" si="67"/>
        <v>1318.5</v>
      </c>
      <c r="DS87" s="12">
        <f t="shared" si="67"/>
        <v>589</v>
      </c>
      <c r="DT87" s="12">
        <f t="shared" si="67"/>
        <v>180.5</v>
      </c>
      <c r="DU87" s="12">
        <f t="shared" si="67"/>
        <v>355</v>
      </c>
      <c r="DV87" s="12">
        <f t="shared" si="67"/>
        <v>206.5</v>
      </c>
      <c r="DW87" s="12">
        <f t="shared" si="67"/>
        <v>301</v>
      </c>
      <c r="DX87" s="12">
        <f t="shared" si="67"/>
        <v>159</v>
      </c>
      <c r="DY87" s="12">
        <f t="shared" si="67"/>
        <v>296</v>
      </c>
      <c r="DZ87" s="12">
        <f t="shared" si="67"/>
        <v>675</v>
      </c>
      <c r="EA87" s="12">
        <f t="shared" ref="EA87:FF87" si="68">EA25</f>
        <v>510.5</v>
      </c>
      <c r="EB87" s="12">
        <f t="shared" si="68"/>
        <v>527</v>
      </c>
      <c r="EC87" s="12">
        <f t="shared" si="68"/>
        <v>281.5</v>
      </c>
      <c r="ED87" s="12">
        <f t="shared" si="68"/>
        <v>1523</v>
      </c>
      <c r="EE87" s="12">
        <f t="shared" si="68"/>
        <v>189</v>
      </c>
      <c r="EF87" s="12">
        <f t="shared" si="68"/>
        <v>1350</v>
      </c>
      <c r="EG87" s="12">
        <f t="shared" si="68"/>
        <v>246</v>
      </c>
      <c r="EH87" s="12">
        <f t="shared" si="68"/>
        <v>250</v>
      </c>
      <c r="EI87" s="12">
        <f t="shared" si="68"/>
        <v>13862.5</v>
      </c>
      <c r="EJ87" s="12">
        <f t="shared" si="68"/>
        <v>10059</v>
      </c>
      <c r="EK87" s="12">
        <f t="shared" si="68"/>
        <v>686</v>
      </c>
      <c r="EL87" s="12">
        <f t="shared" si="68"/>
        <v>467.5</v>
      </c>
      <c r="EM87" s="12">
        <f t="shared" si="68"/>
        <v>373</v>
      </c>
      <c r="EN87" s="12">
        <f t="shared" si="68"/>
        <v>899</v>
      </c>
      <c r="EO87" s="12">
        <f t="shared" si="68"/>
        <v>296</v>
      </c>
      <c r="EP87" s="12">
        <f t="shared" si="68"/>
        <v>417.5</v>
      </c>
      <c r="EQ87" s="12">
        <f t="shared" si="68"/>
        <v>2509</v>
      </c>
      <c r="ER87" s="12">
        <f t="shared" si="68"/>
        <v>310.5</v>
      </c>
      <c r="ES87" s="12">
        <f t="shared" si="68"/>
        <v>174.5</v>
      </c>
      <c r="ET87" s="12">
        <f t="shared" si="68"/>
        <v>182</v>
      </c>
      <c r="EU87" s="12">
        <f t="shared" si="68"/>
        <v>569</v>
      </c>
      <c r="EV87" s="12">
        <f t="shared" si="68"/>
        <v>71</v>
      </c>
      <c r="EW87" s="12">
        <f t="shared" si="68"/>
        <v>801</v>
      </c>
      <c r="EX87" s="12">
        <f t="shared" si="68"/>
        <v>170</v>
      </c>
      <c r="EY87" s="12">
        <f t="shared" si="68"/>
        <v>216</v>
      </c>
      <c r="EZ87" s="12">
        <f t="shared" si="68"/>
        <v>131</v>
      </c>
      <c r="FA87" s="12">
        <f t="shared" si="68"/>
        <v>3409</v>
      </c>
      <c r="FB87" s="12">
        <f t="shared" si="68"/>
        <v>266.5</v>
      </c>
      <c r="FC87" s="12">
        <f t="shared" si="68"/>
        <v>1815</v>
      </c>
      <c r="FD87" s="12">
        <f t="shared" si="68"/>
        <v>399</v>
      </c>
      <c r="FE87" s="12">
        <f t="shared" si="68"/>
        <v>82</v>
      </c>
      <c r="FF87" s="12">
        <f t="shared" si="68"/>
        <v>183</v>
      </c>
      <c r="FG87" s="12">
        <f t="shared" ref="FG87:FX87" si="69">FG25</f>
        <v>124</v>
      </c>
      <c r="FH87" s="12">
        <f t="shared" si="69"/>
        <v>68</v>
      </c>
      <c r="FI87" s="12">
        <f t="shared" si="69"/>
        <v>1691</v>
      </c>
      <c r="FJ87" s="12">
        <f t="shared" si="69"/>
        <v>2017</v>
      </c>
      <c r="FK87" s="12">
        <f t="shared" si="69"/>
        <v>2536</v>
      </c>
      <c r="FL87" s="12">
        <f t="shared" si="69"/>
        <v>8175.5</v>
      </c>
      <c r="FM87" s="12">
        <f t="shared" si="69"/>
        <v>3824.5</v>
      </c>
      <c r="FN87" s="12">
        <f t="shared" si="69"/>
        <v>21727</v>
      </c>
      <c r="FO87" s="12">
        <f t="shared" si="69"/>
        <v>1082</v>
      </c>
      <c r="FP87" s="12">
        <f t="shared" si="69"/>
        <v>2224.5</v>
      </c>
      <c r="FQ87" s="12">
        <f t="shared" si="69"/>
        <v>956.5</v>
      </c>
      <c r="FR87" s="12">
        <f t="shared" si="69"/>
        <v>164</v>
      </c>
      <c r="FS87" s="12">
        <f t="shared" si="69"/>
        <v>168</v>
      </c>
      <c r="FT87" s="12">
        <f t="shared" si="69"/>
        <v>58</v>
      </c>
      <c r="FU87" s="12">
        <f t="shared" si="69"/>
        <v>785</v>
      </c>
      <c r="FV87" s="12">
        <f t="shared" si="69"/>
        <v>691.5</v>
      </c>
      <c r="FW87" s="12">
        <f t="shared" si="69"/>
        <v>147</v>
      </c>
      <c r="FX87" s="12">
        <f t="shared" si="69"/>
        <v>57.5</v>
      </c>
      <c r="FY87" s="12"/>
      <c r="FZ87" s="12">
        <f t="shared" si="57"/>
        <v>786298</v>
      </c>
      <c r="GA87" s="14"/>
      <c r="GB87" s="2"/>
      <c r="GC87" s="2"/>
      <c r="GD87" s="2"/>
      <c r="GE87" s="2"/>
      <c r="GF87" s="2"/>
      <c r="GG87" s="2"/>
      <c r="GH87" s="2"/>
      <c r="GI87" s="2"/>
      <c r="GJ87" s="2"/>
      <c r="GK87" s="2"/>
    </row>
    <row r="88" spans="1:195" x14ac:dyDescent="0.35">
      <c r="A88" s="3" t="s">
        <v>477</v>
      </c>
      <c r="B88" s="2" t="s">
        <v>817</v>
      </c>
      <c r="C88" s="12">
        <f t="shared" ref="C88:AH88" si="70">C26</f>
        <v>6372</v>
      </c>
      <c r="D88" s="12">
        <f t="shared" si="70"/>
        <v>34363.5</v>
      </c>
      <c r="E88" s="12">
        <f t="shared" si="70"/>
        <v>5274</v>
      </c>
      <c r="F88" s="12">
        <f t="shared" si="70"/>
        <v>20215.5</v>
      </c>
      <c r="G88" s="12">
        <f t="shared" si="70"/>
        <v>1234</v>
      </c>
      <c r="H88" s="12">
        <f t="shared" si="70"/>
        <v>1129</v>
      </c>
      <c r="I88" s="12">
        <f t="shared" si="70"/>
        <v>7427.5</v>
      </c>
      <c r="J88" s="12">
        <f t="shared" si="70"/>
        <v>2111.5</v>
      </c>
      <c r="K88" s="12">
        <f t="shared" si="70"/>
        <v>249</v>
      </c>
      <c r="L88" s="12">
        <f t="shared" si="70"/>
        <v>2195</v>
      </c>
      <c r="M88" s="12">
        <f t="shared" si="70"/>
        <v>998.5</v>
      </c>
      <c r="N88" s="12">
        <f t="shared" si="70"/>
        <v>50787.5</v>
      </c>
      <c r="O88" s="12">
        <f t="shared" si="70"/>
        <v>13067.5</v>
      </c>
      <c r="P88" s="12">
        <f t="shared" si="70"/>
        <v>303.5</v>
      </c>
      <c r="Q88" s="12">
        <f t="shared" si="70"/>
        <v>36575</v>
      </c>
      <c r="R88" s="12">
        <f t="shared" si="70"/>
        <v>477.5</v>
      </c>
      <c r="S88" s="12">
        <f t="shared" si="70"/>
        <v>1644</v>
      </c>
      <c r="T88" s="12">
        <f t="shared" si="70"/>
        <v>166.5</v>
      </c>
      <c r="U88" s="12">
        <f t="shared" si="70"/>
        <v>48.5</v>
      </c>
      <c r="V88" s="12">
        <f t="shared" si="70"/>
        <v>265.5</v>
      </c>
      <c r="W88" s="12">
        <f t="shared" si="70"/>
        <v>66</v>
      </c>
      <c r="X88" s="12">
        <f t="shared" si="70"/>
        <v>30</v>
      </c>
      <c r="Y88" s="12">
        <f t="shared" si="70"/>
        <v>456</v>
      </c>
      <c r="Z88" s="12">
        <f t="shared" si="70"/>
        <v>235.5</v>
      </c>
      <c r="AA88" s="12">
        <f t="shared" si="70"/>
        <v>30979.5</v>
      </c>
      <c r="AB88" s="12">
        <f t="shared" si="70"/>
        <v>27171.5</v>
      </c>
      <c r="AC88" s="12">
        <f t="shared" si="70"/>
        <v>951</v>
      </c>
      <c r="AD88" s="12">
        <f t="shared" si="70"/>
        <v>1259.5</v>
      </c>
      <c r="AE88" s="12">
        <f t="shared" si="70"/>
        <v>92</v>
      </c>
      <c r="AF88" s="12">
        <f t="shared" si="70"/>
        <v>172</v>
      </c>
      <c r="AG88" s="12">
        <f t="shared" si="70"/>
        <v>609</v>
      </c>
      <c r="AH88" s="12">
        <f t="shared" si="70"/>
        <v>991.5</v>
      </c>
      <c r="AI88" s="12">
        <f t="shared" ref="AI88:BN88" si="71">AI26</f>
        <v>365.5</v>
      </c>
      <c r="AJ88" s="12">
        <f t="shared" si="71"/>
        <v>153</v>
      </c>
      <c r="AK88" s="12">
        <f t="shared" si="71"/>
        <v>166.5</v>
      </c>
      <c r="AL88" s="12">
        <f t="shared" si="71"/>
        <v>259.5</v>
      </c>
      <c r="AM88" s="12">
        <f t="shared" si="71"/>
        <v>380</v>
      </c>
      <c r="AN88" s="12">
        <f t="shared" si="71"/>
        <v>318.5</v>
      </c>
      <c r="AO88" s="12">
        <f t="shared" si="71"/>
        <v>4241</v>
      </c>
      <c r="AP88" s="12">
        <f t="shared" si="71"/>
        <v>82330</v>
      </c>
      <c r="AQ88" s="12">
        <f t="shared" si="71"/>
        <v>244.5</v>
      </c>
      <c r="AR88" s="12">
        <f t="shared" si="71"/>
        <v>59455.5</v>
      </c>
      <c r="AS88" s="12">
        <f t="shared" si="71"/>
        <v>6343.5</v>
      </c>
      <c r="AT88" s="12">
        <f t="shared" si="71"/>
        <v>2293.5</v>
      </c>
      <c r="AU88" s="12">
        <f t="shared" si="71"/>
        <v>275</v>
      </c>
      <c r="AV88" s="12">
        <f t="shared" si="71"/>
        <v>329.5</v>
      </c>
      <c r="AW88" s="12">
        <f t="shared" si="71"/>
        <v>248.5</v>
      </c>
      <c r="AX88" s="12">
        <f t="shared" si="71"/>
        <v>69.5</v>
      </c>
      <c r="AY88" s="12">
        <f t="shared" si="71"/>
        <v>409.5</v>
      </c>
      <c r="AZ88" s="12">
        <f t="shared" si="71"/>
        <v>12298.5</v>
      </c>
      <c r="BA88" s="12">
        <f t="shared" si="71"/>
        <v>9225.5</v>
      </c>
      <c r="BB88" s="12">
        <f t="shared" si="71"/>
        <v>7727</v>
      </c>
      <c r="BC88" s="12">
        <f t="shared" si="71"/>
        <v>21009</v>
      </c>
      <c r="BD88" s="12">
        <f t="shared" si="71"/>
        <v>3622.5</v>
      </c>
      <c r="BE88" s="12">
        <f t="shared" si="71"/>
        <v>1286</v>
      </c>
      <c r="BF88" s="12">
        <f t="shared" si="71"/>
        <v>24490.5</v>
      </c>
      <c r="BG88" s="12">
        <f t="shared" si="71"/>
        <v>894</v>
      </c>
      <c r="BH88" s="12">
        <f t="shared" si="71"/>
        <v>566</v>
      </c>
      <c r="BI88" s="12">
        <f t="shared" si="71"/>
        <v>270</v>
      </c>
      <c r="BJ88" s="12">
        <f t="shared" si="71"/>
        <v>6299.5</v>
      </c>
      <c r="BK88" s="12">
        <f t="shared" si="71"/>
        <v>18861.5</v>
      </c>
      <c r="BL88" s="12">
        <f t="shared" si="71"/>
        <v>75.5</v>
      </c>
      <c r="BM88" s="12">
        <f t="shared" si="71"/>
        <v>303</v>
      </c>
      <c r="BN88" s="12">
        <f t="shared" si="71"/>
        <v>3219</v>
      </c>
      <c r="BO88" s="12">
        <f t="shared" ref="BO88:CT88" si="72">BO26</f>
        <v>1303.5</v>
      </c>
      <c r="BP88" s="12">
        <f t="shared" si="72"/>
        <v>175</v>
      </c>
      <c r="BQ88" s="12">
        <f t="shared" si="72"/>
        <v>5661.5</v>
      </c>
      <c r="BR88" s="12">
        <f t="shared" si="72"/>
        <v>4525</v>
      </c>
      <c r="BS88" s="12">
        <f t="shared" si="72"/>
        <v>1123.5</v>
      </c>
      <c r="BT88" s="12">
        <f t="shared" si="72"/>
        <v>379.5</v>
      </c>
      <c r="BU88" s="12">
        <f t="shared" si="72"/>
        <v>395.5</v>
      </c>
      <c r="BV88" s="12">
        <f t="shared" si="72"/>
        <v>1232</v>
      </c>
      <c r="BW88" s="12">
        <f t="shared" si="72"/>
        <v>1990</v>
      </c>
      <c r="BX88" s="12">
        <f t="shared" si="72"/>
        <v>72.5</v>
      </c>
      <c r="BY88" s="12">
        <f t="shared" si="72"/>
        <v>451</v>
      </c>
      <c r="BZ88" s="12">
        <f t="shared" si="72"/>
        <v>217</v>
      </c>
      <c r="CA88" s="12">
        <f t="shared" si="72"/>
        <v>167.5</v>
      </c>
      <c r="CB88" s="12">
        <f t="shared" si="72"/>
        <v>72924.5</v>
      </c>
      <c r="CC88" s="12">
        <f t="shared" si="72"/>
        <v>186</v>
      </c>
      <c r="CD88" s="12">
        <f t="shared" si="72"/>
        <v>35.5</v>
      </c>
      <c r="CE88" s="12">
        <f t="shared" si="72"/>
        <v>156.5</v>
      </c>
      <c r="CF88" s="12">
        <f t="shared" si="72"/>
        <v>119</v>
      </c>
      <c r="CG88" s="12">
        <f t="shared" si="72"/>
        <v>202.5</v>
      </c>
      <c r="CH88" s="12">
        <f t="shared" si="72"/>
        <v>101.5</v>
      </c>
      <c r="CI88" s="12">
        <f t="shared" si="72"/>
        <v>715.5</v>
      </c>
      <c r="CJ88" s="12">
        <f t="shared" si="72"/>
        <v>900</v>
      </c>
      <c r="CK88" s="12">
        <f t="shared" si="72"/>
        <v>4395</v>
      </c>
      <c r="CL88" s="12">
        <f t="shared" si="72"/>
        <v>1269</v>
      </c>
      <c r="CM88" s="12">
        <f t="shared" si="72"/>
        <v>698</v>
      </c>
      <c r="CN88" s="12">
        <f t="shared" si="72"/>
        <v>28615</v>
      </c>
      <c r="CO88" s="12">
        <f t="shared" si="72"/>
        <v>14617</v>
      </c>
      <c r="CP88" s="12">
        <f t="shared" si="72"/>
        <v>983</v>
      </c>
      <c r="CQ88" s="12">
        <f t="shared" si="72"/>
        <v>805</v>
      </c>
      <c r="CR88" s="12">
        <f t="shared" si="72"/>
        <v>238</v>
      </c>
      <c r="CS88" s="12">
        <f t="shared" si="72"/>
        <v>308</v>
      </c>
      <c r="CT88" s="12">
        <f t="shared" si="72"/>
        <v>107.5</v>
      </c>
      <c r="CU88" s="12">
        <f t="shared" ref="CU88:DZ88" si="73">CU26</f>
        <v>69</v>
      </c>
      <c r="CV88" s="12">
        <f t="shared" si="73"/>
        <v>29.5</v>
      </c>
      <c r="CW88" s="12">
        <f t="shared" si="73"/>
        <v>195.5</v>
      </c>
      <c r="CX88" s="12">
        <f t="shared" si="73"/>
        <v>467.5</v>
      </c>
      <c r="CY88" s="12">
        <f t="shared" si="73"/>
        <v>37</v>
      </c>
      <c r="CZ88" s="12">
        <f t="shared" si="73"/>
        <v>1845</v>
      </c>
      <c r="DA88" s="12">
        <f t="shared" si="73"/>
        <v>203.5</v>
      </c>
      <c r="DB88" s="12">
        <f t="shared" si="73"/>
        <v>316</v>
      </c>
      <c r="DC88" s="12">
        <f t="shared" si="73"/>
        <v>162</v>
      </c>
      <c r="DD88" s="12">
        <f t="shared" si="73"/>
        <v>157</v>
      </c>
      <c r="DE88" s="12">
        <f t="shared" si="73"/>
        <v>291.5</v>
      </c>
      <c r="DF88" s="12">
        <f t="shared" si="73"/>
        <v>19957.5</v>
      </c>
      <c r="DG88" s="12">
        <f t="shared" si="73"/>
        <v>85</v>
      </c>
      <c r="DH88" s="12">
        <f t="shared" si="73"/>
        <v>1945</v>
      </c>
      <c r="DI88" s="12">
        <f t="shared" si="73"/>
        <v>2362.5</v>
      </c>
      <c r="DJ88" s="12">
        <f t="shared" si="73"/>
        <v>631.5</v>
      </c>
      <c r="DK88" s="12">
        <f t="shared" si="73"/>
        <v>468</v>
      </c>
      <c r="DL88" s="12">
        <f t="shared" si="73"/>
        <v>5726</v>
      </c>
      <c r="DM88" s="12">
        <f t="shared" si="73"/>
        <v>236</v>
      </c>
      <c r="DN88" s="12">
        <f t="shared" si="73"/>
        <v>1296.5</v>
      </c>
      <c r="DO88" s="12">
        <f t="shared" si="73"/>
        <v>3203</v>
      </c>
      <c r="DP88" s="12">
        <f t="shared" si="73"/>
        <v>208.5</v>
      </c>
      <c r="DQ88" s="12">
        <f t="shared" si="73"/>
        <v>798</v>
      </c>
      <c r="DR88" s="12">
        <f t="shared" si="73"/>
        <v>1356.5</v>
      </c>
      <c r="DS88" s="12">
        <f t="shared" si="73"/>
        <v>632</v>
      </c>
      <c r="DT88" s="12">
        <f t="shared" si="73"/>
        <v>163</v>
      </c>
      <c r="DU88" s="12">
        <f t="shared" si="73"/>
        <v>346.5</v>
      </c>
      <c r="DV88" s="12">
        <f t="shared" si="73"/>
        <v>218</v>
      </c>
      <c r="DW88" s="12">
        <f t="shared" si="73"/>
        <v>314</v>
      </c>
      <c r="DX88" s="12">
        <f t="shared" si="73"/>
        <v>160.5</v>
      </c>
      <c r="DY88" s="12">
        <f t="shared" si="73"/>
        <v>309.5</v>
      </c>
      <c r="DZ88" s="12">
        <f t="shared" si="73"/>
        <v>729.5</v>
      </c>
      <c r="EA88" s="12">
        <f t="shared" ref="EA88:FF88" si="74">EA26</f>
        <v>533.5</v>
      </c>
      <c r="EB88" s="12">
        <f t="shared" si="74"/>
        <v>556.5</v>
      </c>
      <c r="EC88" s="12">
        <f t="shared" si="74"/>
        <v>306.5</v>
      </c>
      <c r="ED88" s="12">
        <f t="shared" si="74"/>
        <v>1552.5</v>
      </c>
      <c r="EE88" s="12">
        <f t="shared" si="74"/>
        <v>198</v>
      </c>
      <c r="EF88" s="12">
        <f t="shared" si="74"/>
        <v>1414</v>
      </c>
      <c r="EG88" s="12">
        <f t="shared" si="74"/>
        <v>252.5</v>
      </c>
      <c r="EH88" s="12">
        <f t="shared" si="74"/>
        <v>248.5</v>
      </c>
      <c r="EI88" s="12">
        <f t="shared" si="74"/>
        <v>14340.5</v>
      </c>
      <c r="EJ88" s="12">
        <f t="shared" si="74"/>
        <v>10073.5</v>
      </c>
      <c r="EK88" s="12">
        <f t="shared" si="74"/>
        <v>673.5</v>
      </c>
      <c r="EL88" s="12">
        <f t="shared" si="74"/>
        <v>457.5</v>
      </c>
      <c r="EM88" s="12">
        <f t="shared" si="74"/>
        <v>391.5</v>
      </c>
      <c r="EN88" s="12">
        <f t="shared" si="74"/>
        <v>896.5</v>
      </c>
      <c r="EO88" s="12">
        <f t="shared" si="74"/>
        <v>322</v>
      </c>
      <c r="EP88" s="12">
        <f t="shared" si="74"/>
        <v>424.5</v>
      </c>
      <c r="EQ88" s="12">
        <f t="shared" si="74"/>
        <v>2592.5</v>
      </c>
      <c r="ER88" s="12">
        <f t="shared" si="74"/>
        <v>316.5</v>
      </c>
      <c r="ES88" s="12">
        <f t="shared" si="74"/>
        <v>168.5</v>
      </c>
      <c r="ET88" s="12">
        <f t="shared" si="74"/>
        <v>166</v>
      </c>
      <c r="EU88" s="12">
        <f t="shared" si="74"/>
        <v>581</v>
      </c>
      <c r="EV88" s="12">
        <f t="shared" si="74"/>
        <v>80</v>
      </c>
      <c r="EW88" s="12">
        <f t="shared" si="74"/>
        <v>871</v>
      </c>
      <c r="EX88" s="12">
        <f t="shared" si="74"/>
        <v>165.5</v>
      </c>
      <c r="EY88" s="12">
        <f t="shared" si="74"/>
        <v>208.5</v>
      </c>
      <c r="EZ88" s="12">
        <f t="shared" si="74"/>
        <v>114</v>
      </c>
      <c r="FA88" s="12">
        <f t="shared" si="74"/>
        <v>3486</v>
      </c>
      <c r="FB88" s="12">
        <f t="shared" si="74"/>
        <v>286.5</v>
      </c>
      <c r="FC88" s="12">
        <f t="shared" si="74"/>
        <v>1944</v>
      </c>
      <c r="FD88" s="12">
        <f t="shared" si="74"/>
        <v>415</v>
      </c>
      <c r="FE88" s="12">
        <f t="shared" si="74"/>
        <v>82</v>
      </c>
      <c r="FF88" s="12">
        <f t="shared" si="74"/>
        <v>188</v>
      </c>
      <c r="FG88" s="12">
        <f t="shared" ref="FG88:FX88" si="75">FG26</f>
        <v>124</v>
      </c>
      <c r="FH88" s="12">
        <f t="shared" si="75"/>
        <v>72</v>
      </c>
      <c r="FI88" s="12">
        <f t="shared" si="75"/>
        <v>1752</v>
      </c>
      <c r="FJ88" s="12">
        <f t="shared" si="75"/>
        <v>1998.5</v>
      </c>
      <c r="FK88" s="12">
        <f t="shared" si="75"/>
        <v>2612.5</v>
      </c>
      <c r="FL88" s="12">
        <f t="shared" si="75"/>
        <v>7995.5</v>
      </c>
      <c r="FM88" s="12">
        <f t="shared" si="75"/>
        <v>3731.5</v>
      </c>
      <c r="FN88" s="12">
        <f t="shared" si="75"/>
        <v>21573.5</v>
      </c>
      <c r="FO88" s="12">
        <f t="shared" si="75"/>
        <v>1104</v>
      </c>
      <c r="FP88" s="12">
        <f t="shared" si="75"/>
        <v>2342</v>
      </c>
      <c r="FQ88" s="12">
        <f t="shared" si="75"/>
        <v>994.5</v>
      </c>
      <c r="FR88" s="12">
        <f t="shared" si="75"/>
        <v>169.5</v>
      </c>
      <c r="FS88" s="12">
        <f t="shared" si="75"/>
        <v>179</v>
      </c>
      <c r="FT88" s="12">
        <f t="shared" si="75"/>
        <v>58</v>
      </c>
      <c r="FU88" s="12">
        <f t="shared" si="75"/>
        <v>832.5</v>
      </c>
      <c r="FV88" s="12">
        <f t="shared" si="75"/>
        <v>689</v>
      </c>
      <c r="FW88" s="12">
        <f t="shared" si="75"/>
        <v>156</v>
      </c>
      <c r="FX88" s="12">
        <f t="shared" si="75"/>
        <v>57.5</v>
      </c>
      <c r="FY88" s="12"/>
      <c r="FZ88" s="12">
        <f t="shared" si="57"/>
        <v>796687.5</v>
      </c>
      <c r="GA88" s="14"/>
      <c r="GB88" s="12"/>
      <c r="GC88" s="12"/>
      <c r="GD88" s="12"/>
      <c r="GE88" s="2"/>
      <c r="GF88" s="2"/>
      <c r="GG88" s="2"/>
      <c r="GH88" s="2"/>
      <c r="GI88" s="2"/>
      <c r="GJ88" s="2"/>
      <c r="GK88" s="2"/>
    </row>
    <row r="89" spans="1:195" x14ac:dyDescent="0.35">
      <c r="A89" s="3" t="s">
        <v>818</v>
      </c>
      <c r="B89" s="2" t="s">
        <v>819</v>
      </c>
      <c r="C89" s="12">
        <f t="shared" ref="C89:AH89" si="76">C27</f>
        <v>6356.5</v>
      </c>
      <c r="D89" s="12">
        <f t="shared" si="76"/>
        <v>34775</v>
      </c>
      <c r="E89" s="12">
        <f t="shared" si="76"/>
        <v>5544</v>
      </c>
      <c r="F89" s="12">
        <f t="shared" si="76"/>
        <v>19613</v>
      </c>
      <c r="G89" s="12">
        <f t="shared" si="76"/>
        <v>1207.5</v>
      </c>
      <c r="H89" s="12">
        <f t="shared" si="76"/>
        <v>1096.5</v>
      </c>
      <c r="I89" s="12">
        <f t="shared" si="76"/>
        <v>7781</v>
      </c>
      <c r="J89" s="12">
        <f t="shared" si="76"/>
        <v>2171.5</v>
      </c>
      <c r="K89" s="12">
        <f t="shared" si="76"/>
        <v>233.5</v>
      </c>
      <c r="L89" s="12">
        <f t="shared" si="76"/>
        <v>2219.5</v>
      </c>
      <c r="M89" s="12">
        <f t="shared" si="76"/>
        <v>1047</v>
      </c>
      <c r="N89" s="12">
        <f t="shared" si="76"/>
        <v>51486.5</v>
      </c>
      <c r="O89" s="12">
        <f t="shared" si="76"/>
        <v>13342.5</v>
      </c>
      <c r="P89" s="12">
        <f t="shared" si="76"/>
        <v>270.5</v>
      </c>
      <c r="Q89" s="12">
        <f t="shared" si="76"/>
        <v>36070.5</v>
      </c>
      <c r="R89" s="12">
        <f t="shared" si="76"/>
        <v>474.5</v>
      </c>
      <c r="S89" s="12">
        <f t="shared" si="76"/>
        <v>1662.5</v>
      </c>
      <c r="T89" s="12">
        <f t="shared" si="76"/>
        <v>144.5</v>
      </c>
      <c r="U89" s="12">
        <f t="shared" si="76"/>
        <v>54.5</v>
      </c>
      <c r="V89" s="12">
        <f t="shared" si="76"/>
        <v>250</v>
      </c>
      <c r="W89" s="12">
        <f t="shared" si="76"/>
        <v>73.5</v>
      </c>
      <c r="X89" s="12">
        <f t="shared" si="76"/>
        <v>44</v>
      </c>
      <c r="Y89" s="12">
        <f t="shared" si="76"/>
        <v>434</v>
      </c>
      <c r="Z89" s="12">
        <f t="shared" si="76"/>
        <v>219</v>
      </c>
      <c r="AA89" s="12">
        <f t="shared" si="76"/>
        <v>30848.5</v>
      </c>
      <c r="AB89" s="12">
        <f t="shared" si="76"/>
        <v>27335.5</v>
      </c>
      <c r="AC89" s="12">
        <f t="shared" si="76"/>
        <v>960</v>
      </c>
      <c r="AD89" s="12">
        <f t="shared" si="76"/>
        <v>1252.5</v>
      </c>
      <c r="AE89" s="12">
        <f t="shared" si="76"/>
        <v>92.5</v>
      </c>
      <c r="AF89" s="12">
        <f t="shared" si="76"/>
        <v>174.5</v>
      </c>
      <c r="AG89" s="12">
        <f t="shared" si="76"/>
        <v>632</v>
      </c>
      <c r="AH89" s="12">
        <f t="shared" si="76"/>
        <v>1007</v>
      </c>
      <c r="AI89" s="12">
        <f t="shared" ref="AI89:BM89" si="77">AI27</f>
        <v>331.5</v>
      </c>
      <c r="AJ89" s="12">
        <f t="shared" si="77"/>
        <v>140.5</v>
      </c>
      <c r="AK89" s="12">
        <f t="shared" si="77"/>
        <v>177.5</v>
      </c>
      <c r="AL89" s="12">
        <f t="shared" si="77"/>
        <v>237.5</v>
      </c>
      <c r="AM89" s="12">
        <f t="shared" si="77"/>
        <v>403</v>
      </c>
      <c r="AN89" s="12">
        <f t="shared" si="77"/>
        <v>331.5</v>
      </c>
      <c r="AO89" s="12">
        <f t="shared" si="77"/>
        <v>4360.5</v>
      </c>
      <c r="AP89" s="12">
        <f t="shared" si="77"/>
        <v>83793</v>
      </c>
      <c r="AQ89" s="12">
        <f t="shared" si="77"/>
        <v>241</v>
      </c>
      <c r="AR89" s="12">
        <f t="shared" si="77"/>
        <v>60239.5</v>
      </c>
      <c r="AS89" s="12">
        <f t="shared" si="77"/>
        <v>6425.5</v>
      </c>
      <c r="AT89" s="12">
        <f t="shared" si="77"/>
        <v>2232</v>
      </c>
      <c r="AU89" s="12">
        <f t="shared" si="77"/>
        <v>255</v>
      </c>
      <c r="AV89" s="12">
        <f t="shared" si="77"/>
        <v>304</v>
      </c>
      <c r="AW89" s="12">
        <f t="shared" si="77"/>
        <v>254</v>
      </c>
      <c r="AX89" s="12">
        <f t="shared" si="77"/>
        <v>71.5</v>
      </c>
      <c r="AY89" s="12">
        <f t="shared" si="77"/>
        <v>426</v>
      </c>
      <c r="AZ89" s="12">
        <f t="shared" si="77"/>
        <v>12587</v>
      </c>
      <c r="BA89" s="12">
        <f t="shared" si="77"/>
        <v>8981</v>
      </c>
      <c r="BB89" s="12">
        <f t="shared" si="77"/>
        <v>7862.5</v>
      </c>
      <c r="BC89" s="12">
        <f t="shared" si="77"/>
        <v>21479.5</v>
      </c>
      <c r="BD89" s="12">
        <f t="shared" si="77"/>
        <v>3545</v>
      </c>
      <c r="BE89" s="12">
        <f t="shared" si="77"/>
        <v>1295.5</v>
      </c>
      <c r="BF89" s="12">
        <f t="shared" si="77"/>
        <v>24154.5</v>
      </c>
      <c r="BG89" s="12">
        <f t="shared" si="77"/>
        <v>891.5</v>
      </c>
      <c r="BH89" s="12">
        <f t="shared" si="77"/>
        <v>546.5</v>
      </c>
      <c r="BI89" s="12">
        <f t="shared" si="77"/>
        <v>258</v>
      </c>
      <c r="BJ89" s="12">
        <f t="shared" si="77"/>
        <v>6328.5</v>
      </c>
      <c r="BK89" s="12">
        <f t="shared" si="77"/>
        <v>18568.5</v>
      </c>
      <c r="BL89" s="12">
        <f t="shared" si="77"/>
        <v>104</v>
      </c>
      <c r="BM89" s="12">
        <f t="shared" si="77"/>
        <v>288</v>
      </c>
      <c r="BN89" s="12">
        <f>BN27</f>
        <v>3250</v>
      </c>
      <c r="BO89" s="12">
        <f t="shared" ref="BO89:CT89" si="78">BO27</f>
        <v>1341</v>
      </c>
      <c r="BP89" s="12">
        <f t="shared" si="78"/>
        <v>194</v>
      </c>
      <c r="BQ89" s="12">
        <f t="shared" si="78"/>
        <v>5572.5</v>
      </c>
      <c r="BR89" s="12">
        <f t="shared" si="78"/>
        <v>4487</v>
      </c>
      <c r="BS89" s="12">
        <f t="shared" si="78"/>
        <v>1138.5</v>
      </c>
      <c r="BT89" s="12">
        <f t="shared" si="78"/>
        <v>412.5</v>
      </c>
      <c r="BU89" s="12">
        <f t="shared" si="78"/>
        <v>398</v>
      </c>
      <c r="BV89" s="12">
        <f t="shared" si="78"/>
        <v>1248.5</v>
      </c>
      <c r="BW89" s="12">
        <f t="shared" si="78"/>
        <v>2006.5</v>
      </c>
      <c r="BX89" s="12">
        <f t="shared" si="78"/>
        <v>69</v>
      </c>
      <c r="BY89" s="12">
        <f t="shared" si="78"/>
        <v>466</v>
      </c>
      <c r="BZ89" s="12">
        <f t="shared" si="78"/>
        <v>199</v>
      </c>
      <c r="CA89" s="12">
        <f t="shared" si="78"/>
        <v>153</v>
      </c>
      <c r="CB89" s="12">
        <f t="shared" si="78"/>
        <v>73784</v>
      </c>
      <c r="CC89" s="12">
        <f t="shared" si="78"/>
        <v>187</v>
      </c>
      <c r="CD89" s="12">
        <f t="shared" si="78"/>
        <v>32.5</v>
      </c>
      <c r="CE89" s="12">
        <f t="shared" si="78"/>
        <v>125.5</v>
      </c>
      <c r="CF89" s="12">
        <f t="shared" si="78"/>
        <v>141.5</v>
      </c>
      <c r="CG89" s="12">
        <f t="shared" si="78"/>
        <v>209</v>
      </c>
      <c r="CH89" s="12">
        <f t="shared" si="78"/>
        <v>102</v>
      </c>
      <c r="CI89" s="12">
        <f t="shared" si="78"/>
        <v>687.5</v>
      </c>
      <c r="CJ89" s="12">
        <f t="shared" si="78"/>
        <v>910.5</v>
      </c>
      <c r="CK89" s="12">
        <f t="shared" si="78"/>
        <v>4431.5</v>
      </c>
      <c r="CL89" s="12">
        <f t="shared" si="78"/>
        <v>1311.5</v>
      </c>
      <c r="CM89" s="12">
        <f t="shared" si="78"/>
        <v>688</v>
      </c>
      <c r="CN89" s="12">
        <f t="shared" si="78"/>
        <v>28349</v>
      </c>
      <c r="CO89" s="12">
        <f t="shared" si="78"/>
        <v>14746.5</v>
      </c>
      <c r="CP89" s="12">
        <f t="shared" si="78"/>
        <v>997</v>
      </c>
      <c r="CQ89" s="12">
        <f t="shared" si="78"/>
        <v>783.5</v>
      </c>
      <c r="CR89" s="12">
        <f t="shared" si="78"/>
        <v>214.5</v>
      </c>
      <c r="CS89" s="12">
        <f t="shared" si="78"/>
        <v>314</v>
      </c>
      <c r="CT89" s="12">
        <f t="shared" si="78"/>
        <v>101.5</v>
      </c>
      <c r="CU89" s="12">
        <f t="shared" ref="CU89:DY89" si="79">CU27</f>
        <v>83</v>
      </c>
      <c r="CV89" s="12">
        <f t="shared" si="79"/>
        <v>28</v>
      </c>
      <c r="CW89" s="12">
        <f t="shared" si="79"/>
        <v>188.5</v>
      </c>
      <c r="CX89" s="12">
        <f t="shared" si="79"/>
        <v>454</v>
      </c>
      <c r="CY89" s="12">
        <f t="shared" si="79"/>
        <v>36.5</v>
      </c>
      <c r="CZ89" s="12">
        <f t="shared" si="79"/>
        <v>1888</v>
      </c>
      <c r="DA89" s="12">
        <f t="shared" si="79"/>
        <v>197</v>
      </c>
      <c r="DB89" s="12">
        <f t="shared" si="79"/>
        <v>308.5</v>
      </c>
      <c r="DC89" s="12">
        <f t="shared" si="79"/>
        <v>142</v>
      </c>
      <c r="DD89" s="12">
        <f t="shared" si="79"/>
        <v>156</v>
      </c>
      <c r="DE89" s="12">
        <f t="shared" si="79"/>
        <v>287.5</v>
      </c>
      <c r="DF89" s="12">
        <f t="shared" si="79"/>
        <v>20440</v>
      </c>
      <c r="DG89" s="12">
        <f t="shared" si="79"/>
        <v>79</v>
      </c>
      <c r="DH89" s="12">
        <f t="shared" si="79"/>
        <v>1945</v>
      </c>
      <c r="DI89" s="12">
        <f t="shared" si="79"/>
        <v>2491</v>
      </c>
      <c r="DJ89" s="12">
        <f t="shared" si="79"/>
        <v>662.5</v>
      </c>
      <c r="DK89" s="12">
        <f t="shared" si="79"/>
        <v>454</v>
      </c>
      <c r="DL89" s="12">
        <f t="shared" si="79"/>
        <v>5766</v>
      </c>
      <c r="DM89" s="12">
        <f t="shared" si="79"/>
        <v>237</v>
      </c>
      <c r="DN89" s="12">
        <f t="shared" si="79"/>
        <v>1321</v>
      </c>
      <c r="DO89" s="12">
        <f t="shared" si="79"/>
        <v>3212.5</v>
      </c>
      <c r="DP89" s="12">
        <f t="shared" si="79"/>
        <v>203.5</v>
      </c>
      <c r="DQ89" s="12">
        <f t="shared" si="79"/>
        <v>764</v>
      </c>
      <c r="DR89" s="12">
        <f t="shared" si="79"/>
        <v>1354</v>
      </c>
      <c r="DS89" s="12">
        <f t="shared" si="79"/>
        <v>679.5</v>
      </c>
      <c r="DT89" s="12">
        <f t="shared" si="79"/>
        <v>150</v>
      </c>
      <c r="DU89" s="12">
        <f t="shared" si="79"/>
        <v>367.5</v>
      </c>
      <c r="DV89" s="12">
        <f t="shared" si="79"/>
        <v>217</v>
      </c>
      <c r="DW89" s="12">
        <f t="shared" si="79"/>
        <v>311.5</v>
      </c>
      <c r="DX89" s="12">
        <f t="shared" si="79"/>
        <v>174</v>
      </c>
      <c r="DY89" s="12">
        <f t="shared" si="79"/>
        <v>310.5</v>
      </c>
      <c r="DZ89" s="12">
        <f>DZ27</f>
        <v>759</v>
      </c>
      <c r="EA89" s="12">
        <f t="shared" ref="EA89:FF89" si="80">EA27</f>
        <v>525.5</v>
      </c>
      <c r="EB89" s="12">
        <f t="shared" si="80"/>
        <v>582</v>
      </c>
      <c r="EC89" s="12">
        <f t="shared" si="80"/>
        <v>311</v>
      </c>
      <c r="ED89" s="12">
        <f t="shared" si="80"/>
        <v>1635.5</v>
      </c>
      <c r="EE89" s="12">
        <f t="shared" si="80"/>
        <v>181</v>
      </c>
      <c r="EF89" s="12">
        <f t="shared" si="80"/>
        <v>1471</v>
      </c>
      <c r="EG89" s="12">
        <f t="shared" si="80"/>
        <v>247</v>
      </c>
      <c r="EH89" s="12">
        <f t="shared" si="80"/>
        <v>242.5</v>
      </c>
      <c r="EI89" s="12">
        <f t="shared" si="80"/>
        <v>14421.5</v>
      </c>
      <c r="EJ89" s="12">
        <f t="shared" si="80"/>
        <v>10062.5</v>
      </c>
      <c r="EK89" s="12">
        <f t="shared" si="80"/>
        <v>681</v>
      </c>
      <c r="EL89" s="12">
        <f t="shared" si="80"/>
        <v>468</v>
      </c>
      <c r="EM89" s="12">
        <f t="shared" si="80"/>
        <v>406</v>
      </c>
      <c r="EN89" s="12">
        <f t="shared" si="80"/>
        <v>930</v>
      </c>
      <c r="EO89" s="12">
        <f t="shared" si="80"/>
        <v>329</v>
      </c>
      <c r="EP89" s="12">
        <f t="shared" si="80"/>
        <v>398.5</v>
      </c>
      <c r="EQ89" s="12">
        <f t="shared" si="80"/>
        <v>2589.5</v>
      </c>
      <c r="ER89" s="12">
        <f t="shared" si="80"/>
        <v>302</v>
      </c>
      <c r="ES89" s="12">
        <f t="shared" si="80"/>
        <v>145.5</v>
      </c>
      <c r="ET89" s="12">
        <f t="shared" si="80"/>
        <v>202</v>
      </c>
      <c r="EU89" s="12">
        <f t="shared" si="80"/>
        <v>582.5</v>
      </c>
      <c r="EV89" s="12">
        <f t="shared" si="80"/>
        <v>74</v>
      </c>
      <c r="EW89" s="12">
        <f t="shared" si="80"/>
        <v>879.5</v>
      </c>
      <c r="EX89" s="12">
        <f t="shared" si="80"/>
        <v>174.5</v>
      </c>
      <c r="EY89" s="12">
        <f t="shared" si="80"/>
        <v>210.5</v>
      </c>
      <c r="EZ89" s="12">
        <f t="shared" si="80"/>
        <v>134.5</v>
      </c>
      <c r="FA89" s="12">
        <f t="shared" si="80"/>
        <v>3492</v>
      </c>
      <c r="FB89" s="12">
        <f t="shared" si="80"/>
        <v>336</v>
      </c>
      <c r="FC89" s="12">
        <f t="shared" si="80"/>
        <v>2023.5</v>
      </c>
      <c r="FD89" s="12">
        <f t="shared" si="80"/>
        <v>399.5</v>
      </c>
      <c r="FE89" s="12">
        <f t="shared" si="80"/>
        <v>86</v>
      </c>
      <c r="FF89" s="12">
        <f t="shared" si="80"/>
        <v>201</v>
      </c>
      <c r="FG89" s="12">
        <f t="shared" ref="FG89:FX89" si="81">FG27</f>
        <v>125</v>
      </c>
      <c r="FH89" s="12">
        <f t="shared" si="81"/>
        <v>65</v>
      </c>
      <c r="FI89" s="12">
        <f t="shared" si="81"/>
        <v>1785</v>
      </c>
      <c r="FJ89" s="12">
        <f t="shared" si="81"/>
        <v>1999.5</v>
      </c>
      <c r="FK89" s="12">
        <f t="shared" si="81"/>
        <v>2534</v>
      </c>
      <c r="FL89" s="12">
        <f t="shared" si="81"/>
        <v>7895.5</v>
      </c>
      <c r="FM89" s="12">
        <f t="shared" si="81"/>
        <v>3662</v>
      </c>
      <c r="FN89" s="12">
        <f t="shared" si="81"/>
        <v>21110.5</v>
      </c>
      <c r="FO89" s="12">
        <f t="shared" si="81"/>
        <v>1090.5</v>
      </c>
      <c r="FP89" s="12">
        <f t="shared" si="81"/>
        <v>2312.5</v>
      </c>
      <c r="FQ89" s="12">
        <f t="shared" si="81"/>
        <v>1016.5</v>
      </c>
      <c r="FR89" s="12">
        <f t="shared" si="81"/>
        <v>179</v>
      </c>
      <c r="FS89" s="12">
        <f t="shared" si="81"/>
        <v>183</v>
      </c>
      <c r="FT89" s="12">
        <f t="shared" si="81"/>
        <v>59.5</v>
      </c>
      <c r="FU89" s="12">
        <f t="shared" si="81"/>
        <v>818.5</v>
      </c>
      <c r="FV89" s="12">
        <f t="shared" si="81"/>
        <v>700.5</v>
      </c>
      <c r="FW89" s="12">
        <f t="shared" si="81"/>
        <v>172.5</v>
      </c>
      <c r="FX89" s="12">
        <f t="shared" si="81"/>
        <v>53.5</v>
      </c>
      <c r="FY89" s="12"/>
      <c r="FZ89" s="12">
        <f t="shared" si="57"/>
        <v>801194</v>
      </c>
      <c r="GA89" s="15"/>
      <c r="GB89" s="12"/>
      <c r="GC89" s="12"/>
      <c r="GD89" s="12"/>
      <c r="GE89" s="2"/>
      <c r="GF89" s="2"/>
      <c r="GG89" s="2"/>
      <c r="GH89" s="2"/>
      <c r="GI89" s="2"/>
      <c r="GJ89" s="2"/>
      <c r="GK89" s="2"/>
      <c r="GL89" s="17"/>
      <c r="GM89" s="17"/>
    </row>
    <row r="90" spans="1:195" x14ac:dyDescent="0.35">
      <c r="A90" s="3" t="s">
        <v>478</v>
      </c>
      <c r="B90" s="2" t="s">
        <v>1010</v>
      </c>
      <c r="C90" s="12">
        <f t="shared" ref="C90:AH90" si="82">ROUND(MAX(C85,ROUND(AVERAGE(C85:C86),1),ROUND(AVERAGE(C85:C87),1),ROUND(AVERAGE(C85:C88),1),ROUND(AVERAGE(C85:C89),1)),1)</f>
        <v>6384.5</v>
      </c>
      <c r="D90" s="12">
        <f t="shared" si="82"/>
        <v>33429.4</v>
      </c>
      <c r="E90" s="12">
        <f t="shared" si="82"/>
        <v>5075.1000000000004</v>
      </c>
      <c r="F90" s="12">
        <f t="shared" si="82"/>
        <v>21462.5</v>
      </c>
      <c r="G90" s="12">
        <f t="shared" si="82"/>
        <v>1844</v>
      </c>
      <c r="H90" s="12">
        <f t="shared" si="82"/>
        <v>1095.7</v>
      </c>
      <c r="I90" s="12">
        <f t="shared" si="82"/>
        <v>7305.8</v>
      </c>
      <c r="J90" s="12">
        <f t="shared" si="82"/>
        <v>2066.8000000000002</v>
      </c>
      <c r="K90" s="12">
        <f t="shared" si="82"/>
        <v>251.7</v>
      </c>
      <c r="L90" s="12">
        <f t="shared" si="82"/>
        <v>2133.1</v>
      </c>
      <c r="M90" s="12">
        <f t="shared" si="82"/>
        <v>936.7</v>
      </c>
      <c r="N90" s="12">
        <f t="shared" si="82"/>
        <v>50357.5</v>
      </c>
      <c r="O90" s="12">
        <f t="shared" si="82"/>
        <v>12808.1</v>
      </c>
      <c r="P90" s="12">
        <f t="shared" si="82"/>
        <v>315.3</v>
      </c>
      <c r="Q90" s="12">
        <f t="shared" si="82"/>
        <v>37352</v>
      </c>
      <c r="R90" s="12">
        <f t="shared" si="82"/>
        <v>481.8</v>
      </c>
      <c r="S90" s="12">
        <f t="shared" si="82"/>
        <v>1590.9</v>
      </c>
      <c r="T90" s="12">
        <f t="shared" si="82"/>
        <v>161.1</v>
      </c>
      <c r="U90" s="12">
        <f t="shared" si="82"/>
        <v>55.5</v>
      </c>
      <c r="V90" s="12">
        <f t="shared" si="82"/>
        <v>256.39999999999998</v>
      </c>
      <c r="W90" s="12">
        <f t="shared" si="82"/>
        <v>58.7</v>
      </c>
      <c r="X90" s="12">
        <f t="shared" si="82"/>
        <v>37.5</v>
      </c>
      <c r="Y90" s="12">
        <f t="shared" si="82"/>
        <v>423.8</v>
      </c>
      <c r="Z90" s="12">
        <f t="shared" si="82"/>
        <v>231.1</v>
      </c>
      <c r="AA90" s="12">
        <f t="shared" si="82"/>
        <v>30547.1</v>
      </c>
      <c r="AB90" s="12">
        <f t="shared" si="82"/>
        <v>26947.5</v>
      </c>
      <c r="AC90" s="12">
        <f t="shared" si="82"/>
        <v>906.3</v>
      </c>
      <c r="AD90" s="12">
        <f t="shared" si="82"/>
        <v>1281</v>
      </c>
      <c r="AE90" s="12">
        <f t="shared" si="82"/>
        <v>97</v>
      </c>
      <c r="AF90" s="12">
        <f t="shared" si="82"/>
        <v>167.5</v>
      </c>
      <c r="AG90" s="12">
        <f t="shared" si="82"/>
        <v>601.1</v>
      </c>
      <c r="AH90" s="12">
        <f t="shared" si="82"/>
        <v>957.7</v>
      </c>
      <c r="AI90" s="12">
        <f t="shared" ref="AI90:BN90" si="83">ROUND(MAX(AI85,ROUND(AVERAGE(AI85:AI86),1),ROUND(AVERAGE(AI85:AI87),1),ROUND(AVERAGE(AI85:AI88),1),ROUND(AVERAGE(AI85:AI89),1)),1)</f>
        <v>383</v>
      </c>
      <c r="AJ90" s="12">
        <f t="shared" si="83"/>
        <v>181.5</v>
      </c>
      <c r="AK90" s="12">
        <f t="shared" si="83"/>
        <v>165.7</v>
      </c>
      <c r="AL90" s="12">
        <f t="shared" si="83"/>
        <v>288.5</v>
      </c>
      <c r="AM90" s="12">
        <f t="shared" si="83"/>
        <v>352.6</v>
      </c>
      <c r="AN90" s="12">
        <f t="shared" si="83"/>
        <v>299.5</v>
      </c>
      <c r="AO90" s="12">
        <f t="shared" si="83"/>
        <v>4035.4</v>
      </c>
      <c r="AP90" s="12">
        <f t="shared" si="83"/>
        <v>83959.5</v>
      </c>
      <c r="AQ90" s="12">
        <f t="shared" si="83"/>
        <v>251</v>
      </c>
      <c r="AR90" s="12">
        <f t="shared" si="83"/>
        <v>58674.8</v>
      </c>
      <c r="AS90" s="12">
        <f t="shared" si="83"/>
        <v>6182.7</v>
      </c>
      <c r="AT90" s="12">
        <f t="shared" si="83"/>
        <v>2358</v>
      </c>
      <c r="AU90" s="12">
        <f t="shared" si="83"/>
        <v>271</v>
      </c>
      <c r="AV90" s="12">
        <f t="shared" si="83"/>
        <v>305.39999999999998</v>
      </c>
      <c r="AW90" s="12">
        <f t="shared" si="83"/>
        <v>255</v>
      </c>
      <c r="AX90" s="12">
        <f t="shared" si="83"/>
        <v>81</v>
      </c>
      <c r="AY90" s="12">
        <f t="shared" si="83"/>
        <v>406.8</v>
      </c>
      <c r="AZ90" s="12">
        <f t="shared" si="83"/>
        <v>12121</v>
      </c>
      <c r="BA90" s="12">
        <f t="shared" si="83"/>
        <v>8895.7999999999993</v>
      </c>
      <c r="BB90" s="12">
        <f t="shared" si="83"/>
        <v>7554.1</v>
      </c>
      <c r="BC90" s="12">
        <f t="shared" si="83"/>
        <v>21205.8</v>
      </c>
      <c r="BD90" s="12">
        <f t="shared" si="83"/>
        <v>3633.5</v>
      </c>
      <c r="BE90" s="12">
        <f t="shared" si="83"/>
        <v>1198.7</v>
      </c>
      <c r="BF90" s="12">
        <f t="shared" si="83"/>
        <v>24352.6</v>
      </c>
      <c r="BG90" s="12">
        <f t="shared" si="83"/>
        <v>920.5</v>
      </c>
      <c r="BH90" s="12">
        <f t="shared" si="83"/>
        <v>543.5</v>
      </c>
      <c r="BI90" s="12">
        <f t="shared" si="83"/>
        <v>257.39999999999998</v>
      </c>
      <c r="BJ90" s="12">
        <f t="shared" si="83"/>
        <v>6294</v>
      </c>
      <c r="BK90" s="12">
        <f t="shared" si="83"/>
        <v>21812.5</v>
      </c>
      <c r="BL90" s="12">
        <f t="shared" si="83"/>
        <v>74.3</v>
      </c>
      <c r="BM90" s="12">
        <f t="shared" si="83"/>
        <v>340.8</v>
      </c>
      <c r="BN90" s="12">
        <f t="shared" si="83"/>
        <v>3100</v>
      </c>
      <c r="BO90" s="12">
        <f t="shared" ref="BO90:DZ90" si="84">ROUND(MAX(BO85,ROUND(AVERAGE(BO85:BO86),1),ROUND(AVERAGE(BO85:BO87),1),ROUND(AVERAGE(BO85:BO88),1),ROUND(AVERAGE(BO85:BO89),1)),1)</f>
        <v>1254.3</v>
      </c>
      <c r="BP90" s="12">
        <f t="shared" si="84"/>
        <v>160.4</v>
      </c>
      <c r="BQ90" s="12">
        <f t="shared" si="84"/>
        <v>5632.1</v>
      </c>
      <c r="BR90" s="12">
        <f t="shared" si="84"/>
        <v>4488.3999999999996</v>
      </c>
      <c r="BS90" s="12">
        <f t="shared" si="84"/>
        <v>1158</v>
      </c>
      <c r="BT90" s="12">
        <f t="shared" si="84"/>
        <v>372.5</v>
      </c>
      <c r="BU90" s="12">
        <f t="shared" si="84"/>
        <v>393.7</v>
      </c>
      <c r="BV90" s="12">
        <f t="shared" si="84"/>
        <v>1245.3</v>
      </c>
      <c r="BW90" s="12">
        <f t="shared" si="84"/>
        <v>2017.5</v>
      </c>
      <c r="BX90" s="12">
        <f t="shared" si="84"/>
        <v>66.5</v>
      </c>
      <c r="BY90" s="12">
        <f t="shared" si="84"/>
        <v>430.6</v>
      </c>
      <c r="BZ90" s="12">
        <f t="shared" si="84"/>
        <v>228</v>
      </c>
      <c r="CA90" s="12">
        <f>ROUND(MAX(CA85,ROUND(AVERAGE(CA85:CA86),1),ROUND(AVERAGE(CA85:CA87),1),ROUND(AVERAGE(CA85:CA88),1),ROUND(AVERAGE(CA85:CA89),1)),1)</f>
        <v>146.19999999999999</v>
      </c>
      <c r="CB90" s="12">
        <f t="shared" si="84"/>
        <v>71728.7</v>
      </c>
      <c r="CC90" s="12">
        <f t="shared" si="84"/>
        <v>189.3</v>
      </c>
      <c r="CD90" s="12">
        <f t="shared" si="84"/>
        <v>30</v>
      </c>
      <c r="CE90" s="12">
        <f t="shared" si="84"/>
        <v>158.30000000000001</v>
      </c>
      <c r="CF90" s="12">
        <f t="shared" si="84"/>
        <v>112.5</v>
      </c>
      <c r="CG90" s="12">
        <f t="shared" si="84"/>
        <v>199.9</v>
      </c>
      <c r="CH90" s="12">
        <f t="shared" si="84"/>
        <v>96.5</v>
      </c>
      <c r="CI90" s="12">
        <f t="shared" si="84"/>
        <v>687.9</v>
      </c>
      <c r="CJ90" s="12">
        <f t="shared" si="84"/>
        <v>872.3</v>
      </c>
      <c r="CK90" s="12">
        <f t="shared" si="84"/>
        <v>4303.8</v>
      </c>
      <c r="CL90" s="12">
        <f t="shared" si="84"/>
        <v>1228.4000000000001</v>
      </c>
      <c r="CM90" s="12">
        <f t="shared" si="84"/>
        <v>684.3</v>
      </c>
      <c r="CN90" s="12">
        <f t="shared" si="84"/>
        <v>28245.5</v>
      </c>
      <c r="CO90" s="12">
        <f t="shared" si="84"/>
        <v>14319.6</v>
      </c>
      <c r="CP90" s="12">
        <f t="shared" si="84"/>
        <v>928.6</v>
      </c>
      <c r="CQ90" s="12">
        <f t="shared" si="84"/>
        <v>770.1</v>
      </c>
      <c r="CR90" s="12">
        <f t="shared" si="84"/>
        <v>215.8</v>
      </c>
      <c r="CS90" s="12">
        <f t="shared" si="84"/>
        <v>285.5</v>
      </c>
      <c r="CT90" s="12">
        <f t="shared" si="84"/>
        <v>113.5</v>
      </c>
      <c r="CU90" s="12">
        <f t="shared" si="84"/>
        <v>71.8</v>
      </c>
      <c r="CV90" s="12">
        <f t="shared" si="84"/>
        <v>25.4</v>
      </c>
      <c r="CW90" s="12">
        <f t="shared" si="84"/>
        <v>198.7</v>
      </c>
      <c r="CX90" s="12">
        <f t="shared" si="84"/>
        <v>461.4</v>
      </c>
      <c r="CY90" s="12">
        <f t="shared" si="84"/>
        <v>30.9</v>
      </c>
      <c r="CZ90" s="12">
        <f t="shared" si="84"/>
        <v>1806.6</v>
      </c>
      <c r="DA90" s="12">
        <f t="shared" si="84"/>
        <v>203.5</v>
      </c>
      <c r="DB90" s="12">
        <f t="shared" si="84"/>
        <v>315.8</v>
      </c>
      <c r="DC90" s="12">
        <f t="shared" si="84"/>
        <v>193</v>
      </c>
      <c r="DD90" s="12">
        <f t="shared" si="84"/>
        <v>174.5</v>
      </c>
      <c r="DE90" s="12">
        <f t="shared" si="84"/>
        <v>285.3</v>
      </c>
      <c r="DF90" s="12">
        <f t="shared" si="84"/>
        <v>19403.3</v>
      </c>
      <c r="DG90" s="12">
        <f t="shared" si="84"/>
        <v>93.5</v>
      </c>
      <c r="DH90" s="12">
        <f t="shared" si="84"/>
        <v>1805.4</v>
      </c>
      <c r="DI90" s="12">
        <f t="shared" si="84"/>
        <v>2369</v>
      </c>
      <c r="DJ90" s="12">
        <f t="shared" si="84"/>
        <v>623</v>
      </c>
      <c r="DK90" s="12">
        <f t="shared" si="84"/>
        <v>477.7</v>
      </c>
      <c r="DL90" s="12">
        <f t="shared" si="84"/>
        <v>5693.9</v>
      </c>
      <c r="DM90" s="12">
        <f t="shared" si="84"/>
        <v>235</v>
      </c>
      <c r="DN90" s="12">
        <f t="shared" si="84"/>
        <v>1294.5</v>
      </c>
      <c r="DO90" s="12">
        <f t="shared" si="84"/>
        <v>3290</v>
      </c>
      <c r="DP90" s="12">
        <f t="shared" si="84"/>
        <v>200</v>
      </c>
      <c r="DQ90" s="12">
        <f t="shared" si="84"/>
        <v>887</v>
      </c>
      <c r="DR90" s="12">
        <f t="shared" si="84"/>
        <v>1315.1</v>
      </c>
      <c r="DS90" s="12">
        <f t="shared" si="84"/>
        <v>599.9</v>
      </c>
      <c r="DT90" s="12">
        <f t="shared" si="84"/>
        <v>176.5</v>
      </c>
      <c r="DU90" s="12">
        <f t="shared" si="84"/>
        <v>351.4</v>
      </c>
      <c r="DV90" s="12">
        <f t="shared" si="84"/>
        <v>208</v>
      </c>
      <c r="DW90" s="12">
        <f t="shared" si="84"/>
        <v>300.2</v>
      </c>
      <c r="DX90" s="12">
        <f t="shared" si="84"/>
        <v>168</v>
      </c>
      <c r="DY90" s="12">
        <f t="shared" si="84"/>
        <v>296.60000000000002</v>
      </c>
      <c r="DZ90" s="12">
        <f t="shared" si="84"/>
        <v>680.8</v>
      </c>
      <c r="EA90" s="12">
        <f t="shared" ref="EA90:FX90" si="85">ROUND(MAX(EA85,ROUND(AVERAGE(EA85:EA86),1),ROUND(AVERAGE(EA85:EA87),1),ROUND(AVERAGE(EA85:EA88),1),ROUND(AVERAGE(EA85:EA89),1)),1)</f>
        <v>510.6</v>
      </c>
      <c r="EB90" s="12">
        <f t="shared" si="85"/>
        <v>534.4</v>
      </c>
      <c r="EC90" s="12">
        <f t="shared" si="85"/>
        <v>285.10000000000002</v>
      </c>
      <c r="ED90" s="12">
        <f t="shared" si="85"/>
        <v>1561.8</v>
      </c>
      <c r="EE90" s="12">
        <f t="shared" si="85"/>
        <v>191.6</v>
      </c>
      <c r="EF90" s="12">
        <f t="shared" si="85"/>
        <v>1353.2</v>
      </c>
      <c r="EG90" s="12">
        <f t="shared" si="85"/>
        <v>253.5</v>
      </c>
      <c r="EH90" s="12">
        <f t="shared" si="85"/>
        <v>247.4</v>
      </c>
      <c r="EI90" s="12">
        <f t="shared" si="85"/>
        <v>13865.8</v>
      </c>
      <c r="EJ90" s="12">
        <f t="shared" si="85"/>
        <v>9949.7999999999993</v>
      </c>
      <c r="EK90" s="12">
        <f t="shared" si="85"/>
        <v>668.7</v>
      </c>
      <c r="EL90" s="12">
        <f t="shared" si="85"/>
        <v>459.4</v>
      </c>
      <c r="EM90" s="12">
        <f t="shared" si="85"/>
        <v>378.1</v>
      </c>
      <c r="EN90" s="12">
        <f t="shared" si="85"/>
        <v>896.9</v>
      </c>
      <c r="EO90" s="12">
        <f t="shared" si="85"/>
        <v>305.39999999999998</v>
      </c>
      <c r="EP90" s="12">
        <f t="shared" si="85"/>
        <v>428.5</v>
      </c>
      <c r="EQ90" s="12">
        <f t="shared" si="85"/>
        <v>2511.1999999999998</v>
      </c>
      <c r="ER90" s="12">
        <f t="shared" si="85"/>
        <v>307.60000000000002</v>
      </c>
      <c r="ES90" s="12">
        <f t="shared" si="85"/>
        <v>161.5</v>
      </c>
      <c r="ET90" s="12">
        <f t="shared" si="85"/>
        <v>197.5</v>
      </c>
      <c r="EU90" s="12">
        <f t="shared" si="85"/>
        <v>575.29999999999995</v>
      </c>
      <c r="EV90" s="12">
        <f t="shared" si="85"/>
        <v>72.599999999999994</v>
      </c>
      <c r="EW90" s="12">
        <f t="shared" si="85"/>
        <v>819.4</v>
      </c>
      <c r="EX90" s="12">
        <f t="shared" si="85"/>
        <v>173.5</v>
      </c>
      <c r="EY90" s="12">
        <f t="shared" si="85"/>
        <v>206.5</v>
      </c>
      <c r="EZ90" s="12">
        <f t="shared" si="85"/>
        <v>129.30000000000001</v>
      </c>
      <c r="FA90" s="12">
        <f t="shared" si="85"/>
        <v>3385.2</v>
      </c>
      <c r="FB90" s="12">
        <f t="shared" si="85"/>
        <v>288.10000000000002</v>
      </c>
      <c r="FC90" s="12">
        <f t="shared" si="85"/>
        <v>1821.3</v>
      </c>
      <c r="FD90" s="12">
        <f t="shared" si="85"/>
        <v>402</v>
      </c>
      <c r="FE90" s="12">
        <f t="shared" si="85"/>
        <v>79</v>
      </c>
      <c r="FF90" s="12">
        <f t="shared" si="85"/>
        <v>185</v>
      </c>
      <c r="FG90" s="12">
        <f t="shared" si="85"/>
        <v>120.8</v>
      </c>
      <c r="FH90" s="12">
        <f t="shared" si="85"/>
        <v>70</v>
      </c>
      <c r="FI90" s="12">
        <f t="shared" si="85"/>
        <v>1702.5</v>
      </c>
      <c r="FJ90" s="12">
        <f t="shared" si="85"/>
        <v>2016.5</v>
      </c>
      <c r="FK90" s="12">
        <f>ROUND(MAX(FK85,ROUND(AVERAGE(FK85:FK86),1),ROUND(AVERAGE(FK85:FK87),1),ROUND(AVERAGE(FK85:FK88),1),ROUND(AVERAGE(FK85:FK89),1)),1)</f>
        <v>2529.1</v>
      </c>
      <c r="FL90" s="12">
        <f t="shared" si="85"/>
        <v>8537.5</v>
      </c>
      <c r="FM90" s="12">
        <f t="shared" si="85"/>
        <v>3981.5</v>
      </c>
      <c r="FN90" s="12">
        <f t="shared" si="85"/>
        <v>22420.5</v>
      </c>
      <c r="FO90" s="12">
        <f t="shared" si="85"/>
        <v>1117</v>
      </c>
      <c r="FP90" s="12">
        <f t="shared" si="85"/>
        <v>2341.5</v>
      </c>
      <c r="FQ90" s="12">
        <f t="shared" si="85"/>
        <v>984.9</v>
      </c>
      <c r="FR90" s="12">
        <f t="shared" si="85"/>
        <v>168.1</v>
      </c>
      <c r="FS90" s="12">
        <f t="shared" si="85"/>
        <v>168.3</v>
      </c>
      <c r="FT90" s="12">
        <f t="shared" si="85"/>
        <v>56.5</v>
      </c>
      <c r="FU90" s="12">
        <f t="shared" si="85"/>
        <v>791.1</v>
      </c>
      <c r="FV90" s="12">
        <f t="shared" si="85"/>
        <v>692.7</v>
      </c>
      <c r="FW90" s="12">
        <f t="shared" si="85"/>
        <v>147.5</v>
      </c>
      <c r="FX90" s="12">
        <f t="shared" si="85"/>
        <v>64.5</v>
      </c>
      <c r="FY90" s="12"/>
      <c r="FZ90" s="12">
        <f t="shared" si="57"/>
        <v>796491.50000000047</v>
      </c>
      <c r="GA90" s="56"/>
      <c r="GB90" s="12">
        <f>FZ90-GA90</f>
        <v>796491.50000000047</v>
      </c>
      <c r="GC90" s="12"/>
      <c r="GD90" s="12"/>
      <c r="GE90" s="2"/>
      <c r="GF90" s="2"/>
      <c r="GG90" s="2"/>
      <c r="GH90" s="2"/>
      <c r="GI90" s="2"/>
      <c r="GJ90" s="2"/>
      <c r="GK90" s="2"/>
      <c r="GL90" s="17"/>
      <c r="GM90" s="17"/>
    </row>
    <row r="91" spans="1:195" x14ac:dyDescent="0.35">
      <c r="A91" s="2"/>
      <c r="B91" s="2" t="s">
        <v>1011</v>
      </c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  <c r="EW91" s="81"/>
      <c r="EX91" s="81"/>
      <c r="EY91" s="81"/>
      <c r="EZ91" s="81"/>
      <c r="FA91" s="81"/>
      <c r="FB91" s="81"/>
      <c r="FC91" s="81"/>
      <c r="FD91" s="81"/>
      <c r="FE91" s="81"/>
      <c r="FF91" s="81"/>
      <c r="FG91" s="81"/>
      <c r="FH91" s="81"/>
      <c r="FI91" s="81"/>
      <c r="FJ91" s="81"/>
      <c r="FK91" s="81"/>
      <c r="FL91" s="81"/>
      <c r="FM91" s="81"/>
      <c r="FN91" s="81"/>
      <c r="FO91" s="81"/>
      <c r="FP91" s="81"/>
      <c r="FQ91" s="81"/>
      <c r="FR91" s="81"/>
      <c r="FS91" s="81"/>
      <c r="FT91" s="81"/>
      <c r="FU91" s="81"/>
      <c r="FV91" s="81"/>
      <c r="FW91" s="81"/>
      <c r="FX91" s="81"/>
      <c r="FY91" s="12"/>
      <c r="FZ91" s="14"/>
      <c r="GA91" s="15"/>
      <c r="GB91" s="12"/>
      <c r="GC91" s="12"/>
      <c r="GD91" s="12"/>
      <c r="GE91" s="2"/>
      <c r="GF91" s="2"/>
      <c r="GG91" s="2"/>
      <c r="GH91" s="2"/>
      <c r="GI91" s="2"/>
      <c r="GJ91" s="2"/>
      <c r="GK91" s="2"/>
      <c r="GL91" s="17"/>
      <c r="GM91" s="17"/>
    </row>
    <row r="92" spans="1:195" x14ac:dyDescent="0.35">
      <c r="A92" s="2"/>
      <c r="B92" s="2" t="s">
        <v>1012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12"/>
      <c r="FZ92" s="14"/>
      <c r="GA92" s="15"/>
      <c r="GB92" s="12"/>
      <c r="GC92" s="12"/>
      <c r="GD92" s="12"/>
      <c r="GE92" s="2"/>
      <c r="GF92" s="2"/>
      <c r="GG92" s="2"/>
      <c r="GH92" s="2"/>
      <c r="GI92" s="2"/>
      <c r="GJ92" s="2"/>
      <c r="GK92" s="2"/>
      <c r="GL92" s="17"/>
      <c r="GM92" s="17"/>
    </row>
    <row r="93" spans="1:195" x14ac:dyDescent="0.35">
      <c r="A93" s="3" t="s">
        <v>479</v>
      </c>
      <c r="B93" s="2" t="s">
        <v>665</v>
      </c>
      <c r="C93" s="33">
        <f t="shared" ref="C93:AH93" si="86">ROUND(C10*2*$A$83,2)</f>
        <v>0</v>
      </c>
      <c r="D93" s="33">
        <f t="shared" si="86"/>
        <v>0.08</v>
      </c>
      <c r="E93" s="33">
        <f t="shared" si="86"/>
        <v>0.24</v>
      </c>
      <c r="F93" s="33">
        <f t="shared" si="86"/>
        <v>2.8</v>
      </c>
      <c r="G93" s="33">
        <f t="shared" si="86"/>
        <v>0</v>
      </c>
      <c r="H93" s="33">
        <f t="shared" si="86"/>
        <v>0</v>
      </c>
      <c r="I93" s="33">
        <f t="shared" si="86"/>
        <v>0</v>
      </c>
      <c r="J93" s="33">
        <f t="shared" si="86"/>
        <v>0</v>
      </c>
      <c r="K93" s="33">
        <f t="shared" si="86"/>
        <v>0</v>
      </c>
      <c r="L93" s="33">
        <f t="shared" si="86"/>
        <v>0</v>
      </c>
      <c r="M93" s="33">
        <f t="shared" si="86"/>
        <v>0</v>
      </c>
      <c r="N93" s="33">
        <f t="shared" si="86"/>
        <v>4.6399999999999997</v>
      </c>
      <c r="O93" s="33">
        <f t="shared" si="86"/>
        <v>0.32</v>
      </c>
      <c r="P93" s="33">
        <f t="shared" si="86"/>
        <v>0</v>
      </c>
      <c r="Q93" s="33">
        <f t="shared" si="86"/>
        <v>7.52</v>
      </c>
      <c r="R93" s="33">
        <f t="shared" si="86"/>
        <v>0</v>
      </c>
      <c r="S93" s="33">
        <f t="shared" si="86"/>
        <v>0.48</v>
      </c>
      <c r="T93" s="33">
        <f t="shared" si="86"/>
        <v>0</v>
      </c>
      <c r="U93" s="33">
        <f t="shared" si="86"/>
        <v>0</v>
      </c>
      <c r="V93" s="33">
        <f t="shared" si="86"/>
        <v>0</v>
      </c>
      <c r="W93" s="33">
        <f t="shared" si="86"/>
        <v>0</v>
      </c>
      <c r="X93" s="33">
        <f t="shared" si="86"/>
        <v>0.4</v>
      </c>
      <c r="Y93" s="33">
        <f t="shared" si="86"/>
        <v>0</v>
      </c>
      <c r="Z93" s="33">
        <f t="shared" si="86"/>
        <v>0</v>
      </c>
      <c r="AA93" s="33">
        <f t="shared" si="86"/>
        <v>4.32</v>
      </c>
      <c r="AB93" s="33">
        <f t="shared" si="86"/>
        <v>0.16</v>
      </c>
      <c r="AC93" s="33">
        <f t="shared" si="86"/>
        <v>0</v>
      </c>
      <c r="AD93" s="33">
        <f t="shared" si="86"/>
        <v>0.08</v>
      </c>
      <c r="AE93" s="33">
        <f t="shared" si="86"/>
        <v>0</v>
      </c>
      <c r="AF93" s="33">
        <f t="shared" si="86"/>
        <v>0</v>
      </c>
      <c r="AG93" s="33">
        <f t="shared" si="86"/>
        <v>0</v>
      </c>
      <c r="AH93" s="33">
        <f t="shared" si="86"/>
        <v>0</v>
      </c>
      <c r="AI93" s="33">
        <f t="shared" ref="AI93:BN93" si="87">ROUND(AI10*2*$A$83,2)</f>
        <v>0</v>
      </c>
      <c r="AJ93" s="33">
        <f t="shared" si="87"/>
        <v>0</v>
      </c>
      <c r="AK93" s="33">
        <f t="shared" si="87"/>
        <v>0</v>
      </c>
      <c r="AL93" s="33">
        <f t="shared" si="87"/>
        <v>0</v>
      </c>
      <c r="AM93" s="33">
        <f t="shared" si="87"/>
        <v>0</v>
      </c>
      <c r="AN93" s="33">
        <f t="shared" si="87"/>
        <v>0</v>
      </c>
      <c r="AO93" s="33">
        <f t="shared" si="87"/>
        <v>0.64</v>
      </c>
      <c r="AP93" s="33">
        <f t="shared" si="87"/>
        <v>0.08</v>
      </c>
      <c r="AQ93" s="33">
        <f t="shared" si="87"/>
        <v>0</v>
      </c>
      <c r="AR93" s="33">
        <f t="shared" si="87"/>
        <v>13.04</v>
      </c>
      <c r="AS93" s="33">
        <f t="shared" si="87"/>
        <v>0</v>
      </c>
      <c r="AT93" s="33">
        <f t="shared" si="87"/>
        <v>2.2400000000000002</v>
      </c>
      <c r="AU93" s="33">
        <f t="shared" si="87"/>
        <v>0</v>
      </c>
      <c r="AV93" s="33">
        <f t="shared" si="87"/>
        <v>0</v>
      </c>
      <c r="AW93" s="33">
        <f t="shared" si="87"/>
        <v>0</v>
      </c>
      <c r="AX93" s="33">
        <f t="shared" si="87"/>
        <v>0</v>
      </c>
      <c r="AY93" s="33">
        <f t="shared" si="87"/>
        <v>0</v>
      </c>
      <c r="AZ93" s="33">
        <f t="shared" si="87"/>
        <v>2.4</v>
      </c>
      <c r="BA93" s="33">
        <f t="shared" si="87"/>
        <v>0</v>
      </c>
      <c r="BB93" s="33">
        <f t="shared" si="87"/>
        <v>0.16</v>
      </c>
      <c r="BC93" s="33">
        <f t="shared" si="87"/>
        <v>6.48</v>
      </c>
      <c r="BD93" s="33">
        <f t="shared" si="87"/>
        <v>0</v>
      </c>
      <c r="BE93" s="33">
        <f t="shared" si="87"/>
        <v>0</v>
      </c>
      <c r="BF93" s="33">
        <f t="shared" si="87"/>
        <v>33.68</v>
      </c>
      <c r="BG93" s="33">
        <f t="shared" si="87"/>
        <v>0.08</v>
      </c>
      <c r="BH93" s="33">
        <f t="shared" si="87"/>
        <v>0</v>
      </c>
      <c r="BI93" s="33">
        <f t="shared" si="87"/>
        <v>0</v>
      </c>
      <c r="BJ93" s="33">
        <f t="shared" si="87"/>
        <v>3.44</v>
      </c>
      <c r="BK93" s="33">
        <f t="shared" si="87"/>
        <v>52.16</v>
      </c>
      <c r="BL93" s="33">
        <f t="shared" si="87"/>
        <v>0</v>
      </c>
      <c r="BM93" s="33">
        <f t="shared" si="87"/>
        <v>0</v>
      </c>
      <c r="BN93" s="33">
        <f t="shared" si="87"/>
        <v>0.08</v>
      </c>
      <c r="BO93" s="33">
        <f t="shared" ref="BO93:CT93" si="88">ROUND(BO10*2*$A$83,2)</f>
        <v>0</v>
      </c>
      <c r="BP93" s="33">
        <f t="shared" si="88"/>
        <v>0</v>
      </c>
      <c r="BQ93" s="33">
        <f t="shared" si="88"/>
        <v>0</v>
      </c>
      <c r="BR93" s="33">
        <f t="shared" si="88"/>
        <v>0</v>
      </c>
      <c r="BS93" s="33">
        <f t="shared" si="88"/>
        <v>0.08</v>
      </c>
      <c r="BT93" s="33">
        <f t="shared" si="88"/>
        <v>0</v>
      </c>
      <c r="BU93" s="33">
        <f t="shared" si="88"/>
        <v>0</v>
      </c>
      <c r="BV93" s="33">
        <f t="shared" si="88"/>
        <v>0</v>
      </c>
      <c r="BW93" s="33">
        <f t="shared" si="88"/>
        <v>0</v>
      </c>
      <c r="BX93" s="33">
        <f t="shared" si="88"/>
        <v>0</v>
      </c>
      <c r="BY93" s="33">
        <f t="shared" si="88"/>
        <v>0.08</v>
      </c>
      <c r="BZ93" s="33">
        <f t="shared" si="88"/>
        <v>0</v>
      </c>
      <c r="CA93" s="33">
        <f t="shared" si="88"/>
        <v>0</v>
      </c>
      <c r="CB93" s="33">
        <f t="shared" si="88"/>
        <v>11.92</v>
      </c>
      <c r="CC93" s="33">
        <f t="shared" si="88"/>
        <v>0</v>
      </c>
      <c r="CD93" s="33">
        <f t="shared" si="88"/>
        <v>0</v>
      </c>
      <c r="CE93" s="33">
        <f t="shared" si="88"/>
        <v>0</v>
      </c>
      <c r="CF93" s="33">
        <f t="shared" si="88"/>
        <v>0</v>
      </c>
      <c r="CG93" s="33">
        <f t="shared" si="88"/>
        <v>0</v>
      </c>
      <c r="CH93" s="33">
        <f t="shared" si="88"/>
        <v>0</v>
      </c>
      <c r="CI93" s="33">
        <f t="shared" si="88"/>
        <v>0</v>
      </c>
      <c r="CJ93" s="33">
        <f t="shared" si="88"/>
        <v>0</v>
      </c>
      <c r="CK93" s="33">
        <f t="shared" si="88"/>
        <v>2</v>
      </c>
      <c r="CL93" s="33">
        <f t="shared" si="88"/>
        <v>0</v>
      </c>
      <c r="CM93" s="33">
        <f t="shared" si="88"/>
        <v>1.1200000000000001</v>
      </c>
      <c r="CN93" s="33">
        <f t="shared" si="88"/>
        <v>16.32</v>
      </c>
      <c r="CO93" s="33">
        <f t="shared" si="88"/>
        <v>4.6399999999999997</v>
      </c>
      <c r="CP93" s="33">
        <f t="shared" si="88"/>
        <v>0.8</v>
      </c>
      <c r="CQ93" s="33">
        <f t="shared" si="88"/>
        <v>0</v>
      </c>
      <c r="CR93" s="33">
        <f t="shared" si="88"/>
        <v>0</v>
      </c>
      <c r="CS93" s="33">
        <f t="shared" si="88"/>
        <v>0</v>
      </c>
      <c r="CT93" s="33">
        <f t="shared" si="88"/>
        <v>0</v>
      </c>
      <c r="CU93" s="33">
        <f t="shared" ref="CU93:DZ93" si="89">ROUND(CU10*2*$A$83,2)</f>
        <v>0</v>
      </c>
      <c r="CV93" s="33">
        <f t="shared" si="89"/>
        <v>0</v>
      </c>
      <c r="CW93" s="33">
        <f t="shared" si="89"/>
        <v>0</v>
      </c>
      <c r="CX93" s="33">
        <f t="shared" si="89"/>
        <v>0</v>
      </c>
      <c r="CY93" s="33">
        <f t="shared" si="89"/>
        <v>0</v>
      </c>
      <c r="CZ93" s="33">
        <f t="shared" si="89"/>
        <v>0.16</v>
      </c>
      <c r="DA93" s="33">
        <f t="shared" si="89"/>
        <v>0</v>
      </c>
      <c r="DB93" s="33">
        <f t="shared" si="89"/>
        <v>0</v>
      </c>
      <c r="DC93" s="33">
        <f t="shared" si="89"/>
        <v>0</v>
      </c>
      <c r="DD93" s="33">
        <f t="shared" si="89"/>
        <v>0</v>
      </c>
      <c r="DE93" s="33">
        <f t="shared" si="89"/>
        <v>0</v>
      </c>
      <c r="DF93" s="33">
        <f t="shared" si="89"/>
        <v>3.76</v>
      </c>
      <c r="DG93" s="33">
        <f t="shared" si="89"/>
        <v>0</v>
      </c>
      <c r="DH93" s="33">
        <f t="shared" si="89"/>
        <v>0</v>
      </c>
      <c r="DI93" s="33">
        <f t="shared" si="89"/>
        <v>0.08</v>
      </c>
      <c r="DJ93" s="33">
        <f t="shared" si="89"/>
        <v>0</v>
      </c>
      <c r="DK93" s="33">
        <f t="shared" si="89"/>
        <v>0</v>
      </c>
      <c r="DL93" s="33">
        <f t="shared" si="89"/>
        <v>0.08</v>
      </c>
      <c r="DM93" s="33">
        <f t="shared" si="89"/>
        <v>0</v>
      </c>
      <c r="DN93" s="33">
        <f t="shared" si="89"/>
        <v>0</v>
      </c>
      <c r="DO93" s="33">
        <f t="shared" si="89"/>
        <v>0</v>
      </c>
      <c r="DP93" s="33">
        <f t="shared" si="89"/>
        <v>0</v>
      </c>
      <c r="DQ93" s="33">
        <f t="shared" si="89"/>
        <v>0</v>
      </c>
      <c r="DR93" s="33">
        <f t="shared" si="89"/>
        <v>0.08</v>
      </c>
      <c r="DS93" s="33">
        <f t="shared" si="89"/>
        <v>0</v>
      </c>
      <c r="DT93" s="33">
        <f t="shared" si="89"/>
        <v>0</v>
      </c>
      <c r="DU93" s="33">
        <f t="shared" si="89"/>
        <v>0</v>
      </c>
      <c r="DV93" s="33">
        <f t="shared" si="89"/>
        <v>0</v>
      </c>
      <c r="DW93" s="33">
        <f t="shared" si="89"/>
        <v>0</v>
      </c>
      <c r="DX93" s="33">
        <f t="shared" si="89"/>
        <v>0</v>
      </c>
      <c r="DY93" s="33">
        <f t="shared" si="89"/>
        <v>0</v>
      </c>
      <c r="DZ93" s="33">
        <f t="shared" si="89"/>
        <v>0</v>
      </c>
      <c r="EA93" s="33">
        <f t="shared" ref="EA93:FF93" si="90">ROUND(EA10*2*$A$83,2)</f>
        <v>0</v>
      </c>
      <c r="EB93" s="33">
        <f t="shared" si="90"/>
        <v>0</v>
      </c>
      <c r="EC93" s="33">
        <f t="shared" si="90"/>
        <v>0</v>
      </c>
      <c r="ED93" s="33">
        <f t="shared" si="90"/>
        <v>0</v>
      </c>
      <c r="EE93" s="33">
        <f t="shared" si="90"/>
        <v>0</v>
      </c>
      <c r="EF93" s="33">
        <f t="shared" si="90"/>
        <v>0</v>
      </c>
      <c r="EG93" s="33">
        <f t="shared" si="90"/>
        <v>0</v>
      </c>
      <c r="EH93" s="33">
        <f t="shared" si="90"/>
        <v>0</v>
      </c>
      <c r="EI93" s="33">
        <f t="shared" si="90"/>
        <v>0</v>
      </c>
      <c r="EJ93" s="33">
        <f t="shared" si="90"/>
        <v>0</v>
      </c>
      <c r="EK93" s="33">
        <f t="shared" si="90"/>
        <v>0</v>
      </c>
      <c r="EL93" s="33">
        <f t="shared" si="90"/>
        <v>0</v>
      </c>
      <c r="EM93" s="33">
        <f t="shared" si="90"/>
        <v>0</v>
      </c>
      <c r="EN93" s="33">
        <f t="shared" si="90"/>
        <v>0</v>
      </c>
      <c r="EO93" s="33">
        <f t="shared" si="90"/>
        <v>0</v>
      </c>
      <c r="EP93" s="33">
        <f t="shared" si="90"/>
        <v>0</v>
      </c>
      <c r="EQ93" s="33">
        <f t="shared" si="90"/>
        <v>0.16</v>
      </c>
      <c r="ER93" s="33">
        <f t="shared" si="90"/>
        <v>0</v>
      </c>
      <c r="ES93" s="33">
        <f t="shared" si="90"/>
        <v>1.52</v>
      </c>
      <c r="ET93" s="33">
        <f t="shared" si="90"/>
        <v>0</v>
      </c>
      <c r="EU93" s="33">
        <f t="shared" si="90"/>
        <v>0</v>
      </c>
      <c r="EV93" s="33">
        <f t="shared" si="90"/>
        <v>0</v>
      </c>
      <c r="EW93" s="33">
        <f t="shared" si="90"/>
        <v>0</v>
      </c>
      <c r="EX93" s="33">
        <f t="shared" si="90"/>
        <v>0</v>
      </c>
      <c r="EY93" s="33">
        <f t="shared" si="90"/>
        <v>0</v>
      </c>
      <c r="EZ93" s="33">
        <f t="shared" si="90"/>
        <v>0</v>
      </c>
      <c r="FA93" s="33">
        <f t="shared" si="90"/>
        <v>0</v>
      </c>
      <c r="FB93" s="33">
        <f t="shared" si="90"/>
        <v>0</v>
      </c>
      <c r="FC93" s="33">
        <f t="shared" si="90"/>
        <v>0.88</v>
      </c>
      <c r="FD93" s="33">
        <f t="shared" si="90"/>
        <v>0</v>
      </c>
      <c r="FE93" s="33">
        <f t="shared" si="90"/>
        <v>0</v>
      </c>
      <c r="FF93" s="33">
        <f t="shared" si="90"/>
        <v>0</v>
      </c>
      <c r="FG93" s="33">
        <f t="shared" ref="FG93:FX93" si="91">ROUND(FG10*2*$A$83,2)</f>
        <v>0</v>
      </c>
      <c r="FH93" s="33">
        <f t="shared" si="91"/>
        <v>0</v>
      </c>
      <c r="FI93" s="33">
        <f t="shared" si="91"/>
        <v>0</v>
      </c>
      <c r="FJ93" s="33">
        <f t="shared" si="91"/>
        <v>0</v>
      </c>
      <c r="FK93" s="33">
        <f t="shared" si="91"/>
        <v>0</v>
      </c>
      <c r="FL93" s="33">
        <f t="shared" si="91"/>
        <v>0.96</v>
      </c>
      <c r="FM93" s="33">
        <f t="shared" si="91"/>
        <v>0</v>
      </c>
      <c r="FN93" s="33">
        <f t="shared" si="91"/>
        <v>1.84</v>
      </c>
      <c r="FO93" s="33">
        <f t="shared" si="91"/>
        <v>0.16</v>
      </c>
      <c r="FP93" s="33">
        <f t="shared" si="91"/>
        <v>0</v>
      </c>
      <c r="FQ93" s="33">
        <f t="shared" si="91"/>
        <v>0</v>
      </c>
      <c r="FR93" s="33">
        <f t="shared" si="91"/>
        <v>0</v>
      </c>
      <c r="FS93" s="33">
        <f t="shared" si="91"/>
        <v>0</v>
      </c>
      <c r="FT93" s="33">
        <f t="shared" si="91"/>
        <v>0</v>
      </c>
      <c r="FU93" s="33">
        <f t="shared" si="91"/>
        <v>0</v>
      </c>
      <c r="FV93" s="33">
        <f t="shared" si="91"/>
        <v>0</v>
      </c>
      <c r="FW93" s="33">
        <f t="shared" si="91"/>
        <v>0</v>
      </c>
      <c r="FX93" s="33">
        <f t="shared" si="91"/>
        <v>0</v>
      </c>
      <c r="FY93" s="2"/>
      <c r="FZ93" s="2">
        <f>SUM(C93:FX93)</f>
        <v>182.16000000000005</v>
      </c>
      <c r="GA93" s="15"/>
      <c r="GB93" s="14"/>
      <c r="GC93" s="14"/>
      <c r="GD93" s="2"/>
      <c r="GE93" s="2"/>
      <c r="GF93" s="12"/>
      <c r="GG93" s="12"/>
      <c r="GH93" s="12"/>
      <c r="GI93" s="12"/>
      <c r="GJ93" s="12"/>
      <c r="GK93" s="12"/>
      <c r="GL93" s="17"/>
      <c r="GM93" s="17"/>
    </row>
    <row r="94" spans="1:195" x14ac:dyDescent="0.35">
      <c r="A94" s="3" t="s">
        <v>480</v>
      </c>
      <c r="B94" s="2" t="s">
        <v>820</v>
      </c>
      <c r="C94" s="15">
        <f t="shared" ref="C94:AH94" si="92">C30+C36</f>
        <v>0</v>
      </c>
      <c r="D94" s="15">
        <f t="shared" si="92"/>
        <v>4672.8999999999996</v>
      </c>
      <c r="E94" s="15">
        <f t="shared" si="92"/>
        <v>662.7</v>
      </c>
      <c r="F94" s="15">
        <f t="shared" si="92"/>
        <v>933.3</v>
      </c>
      <c r="G94" s="15">
        <f t="shared" si="92"/>
        <v>0</v>
      </c>
      <c r="H94" s="15">
        <f t="shared" si="92"/>
        <v>0</v>
      </c>
      <c r="I94" s="15">
        <f t="shared" si="92"/>
        <v>750.2</v>
      </c>
      <c r="J94" s="15">
        <f t="shared" si="92"/>
        <v>0</v>
      </c>
      <c r="K94" s="15">
        <f t="shared" si="92"/>
        <v>0</v>
      </c>
      <c r="L94" s="15">
        <f t="shared" si="92"/>
        <v>0</v>
      </c>
      <c r="M94" s="15">
        <f t="shared" si="92"/>
        <v>0</v>
      </c>
      <c r="N94" s="15">
        <f t="shared" si="92"/>
        <v>90</v>
      </c>
      <c r="O94" s="15">
        <f t="shared" si="92"/>
        <v>0</v>
      </c>
      <c r="P94" s="15">
        <f t="shared" si="92"/>
        <v>0</v>
      </c>
      <c r="Q94" s="15">
        <f t="shared" si="92"/>
        <v>1961.3</v>
      </c>
      <c r="R94" s="15">
        <f t="shared" si="92"/>
        <v>0</v>
      </c>
      <c r="S94" s="15">
        <f t="shared" si="92"/>
        <v>0</v>
      </c>
      <c r="T94" s="15">
        <f t="shared" si="92"/>
        <v>0</v>
      </c>
      <c r="U94" s="15">
        <f t="shared" si="92"/>
        <v>0</v>
      </c>
      <c r="V94" s="15">
        <f t="shared" si="92"/>
        <v>0</v>
      </c>
      <c r="W94" s="15">
        <f t="shared" si="92"/>
        <v>0</v>
      </c>
      <c r="X94" s="15">
        <f t="shared" si="92"/>
        <v>0</v>
      </c>
      <c r="Y94" s="15">
        <f t="shared" si="92"/>
        <v>0</v>
      </c>
      <c r="Z94" s="15">
        <f t="shared" si="92"/>
        <v>0</v>
      </c>
      <c r="AA94" s="15">
        <f t="shared" si="92"/>
        <v>0</v>
      </c>
      <c r="AB94" s="15">
        <f t="shared" si="92"/>
        <v>0</v>
      </c>
      <c r="AC94" s="15">
        <f t="shared" si="92"/>
        <v>0</v>
      </c>
      <c r="AD94" s="15">
        <f t="shared" si="92"/>
        <v>154</v>
      </c>
      <c r="AE94" s="15">
        <f t="shared" si="92"/>
        <v>0</v>
      </c>
      <c r="AF94" s="15">
        <f t="shared" si="92"/>
        <v>0</v>
      </c>
      <c r="AG94" s="15">
        <f t="shared" si="92"/>
        <v>0</v>
      </c>
      <c r="AH94" s="15">
        <f t="shared" si="92"/>
        <v>0</v>
      </c>
      <c r="AI94" s="15">
        <f t="shared" ref="AI94:BO94" si="93">AI30+AI36</f>
        <v>0</v>
      </c>
      <c r="AJ94" s="15">
        <f t="shared" si="93"/>
        <v>0</v>
      </c>
      <c r="AK94" s="15">
        <f t="shared" si="93"/>
        <v>0</v>
      </c>
      <c r="AL94" s="15">
        <f t="shared" si="93"/>
        <v>0</v>
      </c>
      <c r="AM94" s="15">
        <f t="shared" si="93"/>
        <v>0</v>
      </c>
      <c r="AN94" s="15">
        <f t="shared" si="93"/>
        <v>0</v>
      </c>
      <c r="AO94" s="15">
        <f t="shared" si="93"/>
        <v>0</v>
      </c>
      <c r="AP94" s="15">
        <f t="shared" si="93"/>
        <v>0</v>
      </c>
      <c r="AQ94" s="15">
        <f t="shared" si="93"/>
        <v>0</v>
      </c>
      <c r="AR94" s="15">
        <f t="shared" si="93"/>
        <v>2007.3</v>
      </c>
      <c r="AS94" s="15">
        <f t="shared" si="93"/>
        <v>300.3</v>
      </c>
      <c r="AT94" s="15">
        <f t="shared" si="93"/>
        <v>0</v>
      </c>
      <c r="AU94" s="15">
        <f t="shared" si="93"/>
        <v>0</v>
      </c>
      <c r="AV94" s="15">
        <f t="shared" si="93"/>
        <v>0</v>
      </c>
      <c r="AW94" s="15">
        <f t="shared" si="93"/>
        <v>0</v>
      </c>
      <c r="AX94" s="15">
        <f t="shared" si="93"/>
        <v>0</v>
      </c>
      <c r="AY94" s="15">
        <f t="shared" si="93"/>
        <v>0</v>
      </c>
      <c r="AZ94" s="15">
        <f t="shared" si="93"/>
        <v>0</v>
      </c>
      <c r="BA94" s="15">
        <f t="shared" si="93"/>
        <v>0</v>
      </c>
      <c r="BB94" s="15">
        <f t="shared" si="93"/>
        <v>0</v>
      </c>
      <c r="BC94" s="15">
        <f t="shared" si="93"/>
        <v>2965.1</v>
      </c>
      <c r="BD94" s="15">
        <f t="shared" si="93"/>
        <v>0</v>
      </c>
      <c r="BE94" s="15">
        <f t="shared" si="93"/>
        <v>0</v>
      </c>
      <c r="BF94" s="15">
        <f t="shared" si="93"/>
        <v>0</v>
      </c>
      <c r="BG94" s="15">
        <f t="shared" si="93"/>
        <v>0</v>
      </c>
      <c r="BH94" s="15">
        <f t="shared" si="93"/>
        <v>0</v>
      </c>
      <c r="BI94" s="15">
        <f t="shared" si="93"/>
        <v>0</v>
      </c>
      <c r="BJ94" s="15">
        <f t="shared" si="93"/>
        <v>0</v>
      </c>
      <c r="BK94" s="15">
        <f t="shared" si="93"/>
        <v>0</v>
      </c>
      <c r="BL94" s="15">
        <f t="shared" si="93"/>
        <v>0</v>
      </c>
      <c r="BM94" s="15">
        <f t="shared" si="93"/>
        <v>0</v>
      </c>
      <c r="BN94" s="15">
        <f t="shared" si="93"/>
        <v>0</v>
      </c>
      <c r="BO94" s="15">
        <f t="shared" si="93"/>
        <v>0</v>
      </c>
      <c r="BP94" s="15">
        <f t="shared" ref="BP94:EA94" si="94">BP30+BP36</f>
        <v>0</v>
      </c>
      <c r="BQ94" s="15">
        <f t="shared" si="94"/>
        <v>252.6</v>
      </c>
      <c r="BR94" s="15">
        <f t="shared" si="94"/>
        <v>0</v>
      </c>
      <c r="BS94" s="15">
        <f t="shared" si="94"/>
        <v>0</v>
      </c>
      <c r="BT94" s="15">
        <f t="shared" si="94"/>
        <v>0</v>
      </c>
      <c r="BU94" s="15">
        <f t="shared" si="94"/>
        <v>0</v>
      </c>
      <c r="BV94" s="15">
        <f t="shared" si="94"/>
        <v>0</v>
      </c>
      <c r="BW94" s="15">
        <f t="shared" si="94"/>
        <v>0</v>
      </c>
      <c r="BX94" s="15">
        <f t="shared" si="94"/>
        <v>0</v>
      </c>
      <c r="BY94" s="15">
        <f t="shared" si="94"/>
        <v>0</v>
      </c>
      <c r="BZ94" s="15">
        <f t="shared" si="94"/>
        <v>0</v>
      </c>
      <c r="CA94" s="15">
        <f t="shared" si="94"/>
        <v>0</v>
      </c>
      <c r="CB94" s="15">
        <f t="shared" si="94"/>
        <v>834.8</v>
      </c>
      <c r="CC94" s="15">
        <f t="shared" si="94"/>
        <v>0</v>
      </c>
      <c r="CD94" s="15">
        <f t="shared" si="94"/>
        <v>0</v>
      </c>
      <c r="CE94" s="15">
        <f t="shared" si="94"/>
        <v>0</v>
      </c>
      <c r="CF94" s="15">
        <f t="shared" si="94"/>
        <v>0</v>
      </c>
      <c r="CG94" s="15">
        <f t="shared" si="94"/>
        <v>0</v>
      </c>
      <c r="CH94" s="15">
        <f t="shared" si="94"/>
        <v>0</v>
      </c>
      <c r="CI94" s="15">
        <f t="shared" si="94"/>
        <v>0</v>
      </c>
      <c r="CJ94" s="15">
        <f t="shared" si="94"/>
        <v>0</v>
      </c>
      <c r="CK94" s="15">
        <f t="shared" si="94"/>
        <v>582.20000000000005</v>
      </c>
      <c r="CL94" s="15">
        <f t="shared" si="94"/>
        <v>0</v>
      </c>
      <c r="CM94" s="15">
        <f t="shared" si="94"/>
        <v>0</v>
      </c>
      <c r="CN94" s="15">
        <f t="shared" si="94"/>
        <v>2355</v>
      </c>
      <c r="CO94" s="15">
        <f t="shared" si="94"/>
        <v>0</v>
      </c>
      <c r="CP94" s="15">
        <f t="shared" si="94"/>
        <v>0</v>
      </c>
      <c r="CQ94" s="15">
        <f t="shared" si="94"/>
        <v>0</v>
      </c>
      <c r="CR94" s="15">
        <f t="shared" si="94"/>
        <v>0</v>
      </c>
      <c r="CS94" s="15">
        <f t="shared" si="94"/>
        <v>0</v>
      </c>
      <c r="CT94" s="15">
        <f t="shared" si="94"/>
        <v>0</v>
      </c>
      <c r="CU94" s="15">
        <f t="shared" si="94"/>
        <v>0</v>
      </c>
      <c r="CV94" s="15">
        <f t="shared" si="94"/>
        <v>0</v>
      </c>
      <c r="CW94" s="15">
        <f t="shared" si="94"/>
        <v>0</v>
      </c>
      <c r="CX94" s="15">
        <f t="shared" si="94"/>
        <v>0</v>
      </c>
      <c r="CY94" s="15">
        <f t="shared" si="94"/>
        <v>0</v>
      </c>
      <c r="CZ94" s="15">
        <f t="shared" si="94"/>
        <v>0</v>
      </c>
      <c r="DA94" s="15">
        <f t="shared" si="94"/>
        <v>0</v>
      </c>
      <c r="DB94" s="15">
        <f t="shared" si="94"/>
        <v>0</v>
      </c>
      <c r="DC94" s="15">
        <f t="shared" si="94"/>
        <v>0</v>
      </c>
      <c r="DD94" s="15">
        <f t="shared" si="94"/>
        <v>0</v>
      </c>
      <c r="DE94" s="15">
        <f t="shared" si="94"/>
        <v>0</v>
      </c>
      <c r="DF94" s="15">
        <f t="shared" si="94"/>
        <v>1383</v>
      </c>
      <c r="DG94" s="15">
        <f t="shared" si="94"/>
        <v>0</v>
      </c>
      <c r="DH94" s="15">
        <f t="shared" si="94"/>
        <v>0</v>
      </c>
      <c r="DI94" s="15">
        <f t="shared" si="94"/>
        <v>79.2</v>
      </c>
      <c r="DJ94" s="15">
        <f t="shared" si="94"/>
        <v>0</v>
      </c>
      <c r="DK94" s="15">
        <f t="shared" si="94"/>
        <v>0</v>
      </c>
      <c r="DL94" s="15">
        <f t="shared" si="94"/>
        <v>0</v>
      </c>
      <c r="DM94" s="15">
        <f t="shared" si="94"/>
        <v>0</v>
      </c>
      <c r="DN94" s="15">
        <f t="shared" si="94"/>
        <v>0</v>
      </c>
      <c r="DO94" s="15">
        <f t="shared" si="94"/>
        <v>0</v>
      </c>
      <c r="DP94" s="15">
        <f t="shared" si="94"/>
        <v>0</v>
      </c>
      <c r="DQ94" s="15">
        <f t="shared" si="94"/>
        <v>0</v>
      </c>
      <c r="DR94" s="15">
        <f t="shared" si="94"/>
        <v>0</v>
      </c>
      <c r="DS94" s="15">
        <f t="shared" si="94"/>
        <v>0</v>
      </c>
      <c r="DT94" s="15">
        <f t="shared" si="94"/>
        <v>0</v>
      </c>
      <c r="DU94" s="15">
        <f t="shared" si="94"/>
        <v>0</v>
      </c>
      <c r="DV94" s="15">
        <f t="shared" si="94"/>
        <v>0</v>
      </c>
      <c r="DW94" s="15">
        <f t="shared" si="94"/>
        <v>0</v>
      </c>
      <c r="DX94" s="15">
        <f t="shared" si="94"/>
        <v>0</v>
      </c>
      <c r="DY94" s="15">
        <f t="shared" si="94"/>
        <v>0</v>
      </c>
      <c r="DZ94" s="15">
        <f t="shared" si="94"/>
        <v>0</v>
      </c>
      <c r="EA94" s="15">
        <f t="shared" si="94"/>
        <v>20</v>
      </c>
      <c r="EB94" s="15">
        <f t="shared" ref="EB94:FX94" si="95">EB30+EB36</f>
        <v>0</v>
      </c>
      <c r="EC94" s="15">
        <f t="shared" si="95"/>
        <v>0</v>
      </c>
      <c r="ED94" s="15">
        <f t="shared" si="95"/>
        <v>0</v>
      </c>
      <c r="EE94" s="15">
        <f t="shared" si="95"/>
        <v>0</v>
      </c>
      <c r="EF94" s="15">
        <f t="shared" si="95"/>
        <v>0</v>
      </c>
      <c r="EG94" s="15">
        <f t="shared" si="95"/>
        <v>0</v>
      </c>
      <c r="EH94" s="15">
        <f t="shared" si="95"/>
        <v>0</v>
      </c>
      <c r="EI94" s="15">
        <f t="shared" si="95"/>
        <v>0</v>
      </c>
      <c r="EJ94" s="15">
        <f t="shared" si="95"/>
        <v>0</v>
      </c>
      <c r="EK94" s="15">
        <f t="shared" si="95"/>
        <v>0</v>
      </c>
      <c r="EL94" s="15">
        <f t="shared" si="95"/>
        <v>0</v>
      </c>
      <c r="EM94" s="15">
        <f t="shared" si="95"/>
        <v>0</v>
      </c>
      <c r="EN94" s="15">
        <f t="shared" si="95"/>
        <v>0</v>
      </c>
      <c r="EO94" s="15">
        <f t="shared" si="95"/>
        <v>0</v>
      </c>
      <c r="EP94" s="15">
        <f t="shared" si="95"/>
        <v>0</v>
      </c>
      <c r="EQ94" s="15">
        <f t="shared" si="95"/>
        <v>103</v>
      </c>
      <c r="ER94" s="15">
        <f t="shared" si="95"/>
        <v>0</v>
      </c>
      <c r="ES94" s="15">
        <f t="shared" si="95"/>
        <v>0</v>
      </c>
      <c r="ET94" s="15">
        <f t="shared" si="95"/>
        <v>0</v>
      </c>
      <c r="EU94" s="15">
        <f t="shared" si="95"/>
        <v>0</v>
      </c>
      <c r="EV94" s="15">
        <f t="shared" si="95"/>
        <v>0</v>
      </c>
      <c r="EW94" s="15">
        <f t="shared" si="95"/>
        <v>0</v>
      </c>
      <c r="EX94" s="15">
        <f t="shared" si="95"/>
        <v>0</v>
      </c>
      <c r="EY94" s="15">
        <f t="shared" si="95"/>
        <v>0</v>
      </c>
      <c r="EZ94" s="15">
        <f t="shared" si="95"/>
        <v>0</v>
      </c>
      <c r="FA94" s="15">
        <f t="shared" si="95"/>
        <v>0</v>
      </c>
      <c r="FB94" s="15">
        <f t="shared" si="95"/>
        <v>0</v>
      </c>
      <c r="FC94" s="15">
        <f t="shared" si="95"/>
        <v>0</v>
      </c>
      <c r="FD94" s="15">
        <f t="shared" si="95"/>
        <v>0</v>
      </c>
      <c r="FE94" s="15">
        <f t="shared" si="95"/>
        <v>0</v>
      </c>
      <c r="FF94" s="15">
        <f t="shared" si="95"/>
        <v>0</v>
      </c>
      <c r="FG94" s="15">
        <f t="shared" si="95"/>
        <v>0</v>
      </c>
      <c r="FH94" s="15">
        <f t="shared" si="95"/>
        <v>0</v>
      </c>
      <c r="FI94" s="15">
        <f t="shared" si="95"/>
        <v>0</v>
      </c>
      <c r="FJ94" s="15">
        <f t="shared" si="95"/>
        <v>0</v>
      </c>
      <c r="FK94" s="15">
        <f t="shared" si="95"/>
        <v>0</v>
      </c>
      <c r="FL94" s="15">
        <f t="shared" si="95"/>
        <v>0</v>
      </c>
      <c r="FM94" s="15">
        <f t="shared" si="95"/>
        <v>0</v>
      </c>
      <c r="FN94" s="15">
        <f t="shared" si="95"/>
        <v>0</v>
      </c>
      <c r="FO94" s="15">
        <f t="shared" si="95"/>
        <v>0</v>
      </c>
      <c r="FP94" s="15">
        <f t="shared" si="95"/>
        <v>0</v>
      </c>
      <c r="FQ94" s="15">
        <f t="shared" si="95"/>
        <v>0</v>
      </c>
      <c r="FR94" s="15">
        <f t="shared" si="95"/>
        <v>0</v>
      </c>
      <c r="FS94" s="15">
        <f t="shared" si="95"/>
        <v>0</v>
      </c>
      <c r="FT94" s="15">
        <f t="shared" si="95"/>
        <v>0</v>
      </c>
      <c r="FU94" s="15">
        <f t="shared" si="95"/>
        <v>0</v>
      </c>
      <c r="FV94" s="15">
        <f t="shared" si="95"/>
        <v>0</v>
      </c>
      <c r="FW94" s="15">
        <f t="shared" si="95"/>
        <v>0</v>
      </c>
      <c r="FX94" s="15">
        <f t="shared" si="95"/>
        <v>0</v>
      </c>
      <c r="FY94" s="15"/>
      <c r="FZ94" s="15">
        <f>SUM(C94:FY94)</f>
        <v>20106.899999999998</v>
      </c>
      <c r="GA94" s="14"/>
      <c r="GB94" s="14"/>
      <c r="GC94" s="14"/>
      <c r="GD94" s="14"/>
      <c r="GE94" s="2"/>
      <c r="GF94" s="12"/>
      <c r="GG94" s="12"/>
      <c r="GH94" s="12"/>
      <c r="GI94" s="12"/>
      <c r="GJ94" s="12"/>
      <c r="GK94" s="12"/>
      <c r="GL94" s="17"/>
      <c r="GM94" s="17"/>
    </row>
    <row r="95" spans="1:195" x14ac:dyDescent="0.35">
      <c r="A95" s="3" t="s">
        <v>481</v>
      </c>
      <c r="B95" s="2" t="s">
        <v>666</v>
      </c>
      <c r="C95" s="15">
        <f t="shared" ref="C95:AH95" si="96">ROUND(C32*2*$A$83,2)</f>
        <v>0</v>
      </c>
      <c r="D95" s="15">
        <f t="shared" si="96"/>
        <v>0</v>
      </c>
      <c r="E95" s="15">
        <f t="shared" si="96"/>
        <v>0</v>
      </c>
      <c r="F95" s="15">
        <f t="shared" si="96"/>
        <v>0</v>
      </c>
      <c r="G95" s="15">
        <f t="shared" si="96"/>
        <v>0</v>
      </c>
      <c r="H95" s="15">
        <f t="shared" si="96"/>
        <v>0</v>
      </c>
      <c r="I95" s="15">
        <f t="shared" si="96"/>
        <v>0</v>
      </c>
      <c r="J95" s="15">
        <f t="shared" si="96"/>
        <v>0</v>
      </c>
      <c r="K95" s="15">
        <f t="shared" si="96"/>
        <v>0</v>
      </c>
      <c r="L95" s="15">
        <f t="shared" si="96"/>
        <v>0</v>
      </c>
      <c r="M95" s="15">
        <f t="shared" si="96"/>
        <v>0</v>
      </c>
      <c r="N95" s="15">
        <f t="shared" si="96"/>
        <v>0</v>
      </c>
      <c r="O95" s="15">
        <f t="shared" si="96"/>
        <v>0</v>
      </c>
      <c r="P95" s="15">
        <f t="shared" si="96"/>
        <v>0</v>
      </c>
      <c r="Q95" s="15">
        <f t="shared" si="96"/>
        <v>0</v>
      </c>
      <c r="R95" s="15">
        <f t="shared" si="96"/>
        <v>0</v>
      </c>
      <c r="S95" s="15">
        <f t="shared" si="96"/>
        <v>0</v>
      </c>
      <c r="T95" s="15">
        <f t="shared" si="96"/>
        <v>0</v>
      </c>
      <c r="U95" s="15">
        <f t="shared" si="96"/>
        <v>0</v>
      </c>
      <c r="V95" s="15">
        <f t="shared" si="96"/>
        <v>0</v>
      </c>
      <c r="W95" s="15">
        <f t="shared" si="96"/>
        <v>0</v>
      </c>
      <c r="X95" s="15">
        <f t="shared" si="96"/>
        <v>0</v>
      </c>
      <c r="Y95" s="15">
        <f t="shared" si="96"/>
        <v>0</v>
      </c>
      <c r="Z95" s="15">
        <f t="shared" si="96"/>
        <v>0</v>
      </c>
      <c r="AA95" s="15">
        <f t="shared" si="96"/>
        <v>0</v>
      </c>
      <c r="AB95" s="15">
        <f t="shared" si="96"/>
        <v>0</v>
      </c>
      <c r="AC95" s="15">
        <f t="shared" si="96"/>
        <v>0</v>
      </c>
      <c r="AD95" s="15">
        <f t="shared" si="96"/>
        <v>0</v>
      </c>
      <c r="AE95" s="15">
        <f t="shared" si="96"/>
        <v>0</v>
      </c>
      <c r="AF95" s="15">
        <f t="shared" si="96"/>
        <v>0</v>
      </c>
      <c r="AG95" s="15">
        <f t="shared" si="96"/>
        <v>0</v>
      </c>
      <c r="AH95" s="15">
        <f t="shared" si="96"/>
        <v>0</v>
      </c>
      <c r="AI95" s="15">
        <f t="shared" ref="AI95:BN95" si="97">ROUND(AI32*2*$A$83,2)</f>
        <v>0</v>
      </c>
      <c r="AJ95" s="15">
        <f t="shared" si="97"/>
        <v>0</v>
      </c>
      <c r="AK95" s="15">
        <f t="shared" si="97"/>
        <v>0</v>
      </c>
      <c r="AL95" s="15">
        <f t="shared" si="97"/>
        <v>0</v>
      </c>
      <c r="AM95" s="15">
        <f t="shared" si="97"/>
        <v>0</v>
      </c>
      <c r="AN95" s="15">
        <f t="shared" si="97"/>
        <v>0</v>
      </c>
      <c r="AO95" s="15">
        <f t="shared" si="97"/>
        <v>0</v>
      </c>
      <c r="AP95" s="15">
        <f t="shared" si="97"/>
        <v>0</v>
      </c>
      <c r="AQ95" s="15">
        <f t="shared" si="97"/>
        <v>0</v>
      </c>
      <c r="AR95" s="15">
        <f t="shared" si="97"/>
        <v>0</v>
      </c>
      <c r="AS95" s="15">
        <f t="shared" si="97"/>
        <v>0</v>
      </c>
      <c r="AT95" s="15">
        <f t="shared" si="97"/>
        <v>0</v>
      </c>
      <c r="AU95" s="15">
        <f t="shared" si="97"/>
        <v>0</v>
      </c>
      <c r="AV95" s="15">
        <f t="shared" si="97"/>
        <v>0</v>
      </c>
      <c r="AW95" s="15">
        <f t="shared" si="97"/>
        <v>0</v>
      </c>
      <c r="AX95" s="15">
        <f t="shared" si="97"/>
        <v>0</v>
      </c>
      <c r="AY95" s="15">
        <f t="shared" si="97"/>
        <v>0</v>
      </c>
      <c r="AZ95" s="15">
        <f t="shared" si="97"/>
        <v>0</v>
      </c>
      <c r="BA95" s="15">
        <f t="shared" si="97"/>
        <v>0</v>
      </c>
      <c r="BB95" s="15">
        <f t="shared" si="97"/>
        <v>0</v>
      </c>
      <c r="BC95" s="15">
        <f t="shared" si="97"/>
        <v>0</v>
      </c>
      <c r="BD95" s="15">
        <f t="shared" si="97"/>
        <v>0</v>
      </c>
      <c r="BE95" s="15">
        <f t="shared" si="97"/>
        <v>0</v>
      </c>
      <c r="BF95" s="15">
        <f t="shared" si="97"/>
        <v>0</v>
      </c>
      <c r="BG95" s="15">
        <f t="shared" si="97"/>
        <v>0</v>
      </c>
      <c r="BH95" s="15">
        <f t="shared" si="97"/>
        <v>0</v>
      </c>
      <c r="BI95" s="15">
        <f t="shared" si="97"/>
        <v>0</v>
      </c>
      <c r="BJ95" s="15">
        <f t="shared" si="97"/>
        <v>0</v>
      </c>
      <c r="BK95" s="15">
        <f t="shared" si="97"/>
        <v>0</v>
      </c>
      <c r="BL95" s="15">
        <f t="shared" si="97"/>
        <v>0</v>
      </c>
      <c r="BM95" s="15">
        <f t="shared" si="97"/>
        <v>0</v>
      </c>
      <c r="BN95" s="15">
        <f t="shared" si="97"/>
        <v>0</v>
      </c>
      <c r="BO95" s="15">
        <f t="shared" ref="BO95:CT95" si="98">ROUND(BO32*2*$A$83,2)</f>
        <v>0</v>
      </c>
      <c r="BP95" s="15">
        <f t="shared" si="98"/>
        <v>0</v>
      </c>
      <c r="BQ95" s="15">
        <f t="shared" si="98"/>
        <v>0</v>
      </c>
      <c r="BR95" s="15">
        <f t="shared" si="98"/>
        <v>0</v>
      </c>
      <c r="BS95" s="15">
        <f t="shared" si="98"/>
        <v>0</v>
      </c>
      <c r="BT95" s="15">
        <f t="shared" si="98"/>
        <v>0</v>
      </c>
      <c r="BU95" s="15">
        <f t="shared" si="98"/>
        <v>0</v>
      </c>
      <c r="BV95" s="15">
        <f t="shared" si="98"/>
        <v>0</v>
      </c>
      <c r="BW95" s="15">
        <f t="shared" si="98"/>
        <v>0</v>
      </c>
      <c r="BX95" s="15">
        <f t="shared" si="98"/>
        <v>0</v>
      </c>
      <c r="BY95" s="15">
        <f t="shared" si="98"/>
        <v>0</v>
      </c>
      <c r="BZ95" s="15">
        <f t="shared" si="98"/>
        <v>0</v>
      </c>
      <c r="CA95" s="15">
        <f t="shared" si="98"/>
        <v>0</v>
      </c>
      <c r="CB95" s="15">
        <f t="shared" si="98"/>
        <v>0</v>
      </c>
      <c r="CC95" s="15">
        <f t="shared" si="98"/>
        <v>0</v>
      </c>
      <c r="CD95" s="15">
        <f t="shared" si="98"/>
        <v>0</v>
      </c>
      <c r="CE95" s="15">
        <f t="shared" si="98"/>
        <v>0</v>
      </c>
      <c r="CF95" s="15">
        <f t="shared" si="98"/>
        <v>0</v>
      </c>
      <c r="CG95" s="15">
        <f t="shared" si="98"/>
        <v>0</v>
      </c>
      <c r="CH95" s="15">
        <f t="shared" si="98"/>
        <v>0</v>
      </c>
      <c r="CI95" s="15">
        <f t="shared" si="98"/>
        <v>0</v>
      </c>
      <c r="CJ95" s="15">
        <f t="shared" si="98"/>
        <v>0</v>
      </c>
      <c r="CK95" s="15">
        <f t="shared" si="98"/>
        <v>0</v>
      </c>
      <c r="CL95" s="15">
        <f t="shared" si="98"/>
        <v>0</v>
      </c>
      <c r="CM95" s="15">
        <f t="shared" si="98"/>
        <v>0</v>
      </c>
      <c r="CN95" s="15">
        <f t="shared" si="98"/>
        <v>0</v>
      </c>
      <c r="CO95" s="15">
        <f t="shared" si="98"/>
        <v>0</v>
      </c>
      <c r="CP95" s="15">
        <f t="shared" si="98"/>
        <v>0</v>
      </c>
      <c r="CQ95" s="15">
        <f t="shared" si="98"/>
        <v>0</v>
      </c>
      <c r="CR95" s="15">
        <f t="shared" si="98"/>
        <v>0</v>
      </c>
      <c r="CS95" s="15">
        <f t="shared" si="98"/>
        <v>0</v>
      </c>
      <c r="CT95" s="15">
        <f t="shared" si="98"/>
        <v>0</v>
      </c>
      <c r="CU95" s="15">
        <f t="shared" ref="CU95:DZ95" si="99">ROUND(CU32*2*$A$83,2)</f>
        <v>0</v>
      </c>
      <c r="CV95" s="15">
        <f t="shared" si="99"/>
        <v>0</v>
      </c>
      <c r="CW95" s="15">
        <f t="shared" si="99"/>
        <v>0</v>
      </c>
      <c r="CX95" s="15">
        <f t="shared" si="99"/>
        <v>0</v>
      </c>
      <c r="CY95" s="15">
        <f t="shared" si="99"/>
        <v>0</v>
      </c>
      <c r="CZ95" s="15">
        <f t="shared" si="99"/>
        <v>0</v>
      </c>
      <c r="DA95" s="15">
        <f t="shared" si="99"/>
        <v>0</v>
      </c>
      <c r="DB95" s="15">
        <f t="shared" si="99"/>
        <v>0</v>
      </c>
      <c r="DC95" s="15">
        <f t="shared" si="99"/>
        <v>0</v>
      </c>
      <c r="DD95" s="15">
        <f t="shared" si="99"/>
        <v>0</v>
      </c>
      <c r="DE95" s="15">
        <f t="shared" si="99"/>
        <v>0</v>
      </c>
      <c r="DF95" s="15">
        <f t="shared" si="99"/>
        <v>0</v>
      </c>
      <c r="DG95" s="15">
        <f t="shared" si="99"/>
        <v>0</v>
      </c>
      <c r="DH95" s="15">
        <f t="shared" si="99"/>
        <v>0</v>
      </c>
      <c r="DI95" s="15">
        <f t="shared" si="99"/>
        <v>0</v>
      </c>
      <c r="DJ95" s="15">
        <f t="shared" si="99"/>
        <v>0</v>
      </c>
      <c r="DK95" s="15">
        <f t="shared" si="99"/>
        <v>0</v>
      </c>
      <c r="DL95" s="15">
        <f t="shared" si="99"/>
        <v>0</v>
      </c>
      <c r="DM95" s="15">
        <f t="shared" si="99"/>
        <v>0</v>
      </c>
      <c r="DN95" s="15">
        <f t="shared" si="99"/>
        <v>0</v>
      </c>
      <c r="DO95" s="15">
        <f t="shared" si="99"/>
        <v>0</v>
      </c>
      <c r="DP95" s="15">
        <f t="shared" si="99"/>
        <v>0</v>
      </c>
      <c r="DQ95" s="15">
        <f t="shared" si="99"/>
        <v>0</v>
      </c>
      <c r="DR95" s="15">
        <f t="shared" si="99"/>
        <v>0</v>
      </c>
      <c r="DS95" s="15">
        <f t="shared" si="99"/>
        <v>0</v>
      </c>
      <c r="DT95" s="15">
        <f t="shared" si="99"/>
        <v>0</v>
      </c>
      <c r="DU95" s="15">
        <f t="shared" si="99"/>
        <v>0</v>
      </c>
      <c r="DV95" s="15">
        <f t="shared" si="99"/>
        <v>0</v>
      </c>
      <c r="DW95" s="15">
        <f t="shared" si="99"/>
        <v>0</v>
      </c>
      <c r="DX95" s="15">
        <f t="shared" si="99"/>
        <v>0</v>
      </c>
      <c r="DY95" s="15">
        <f t="shared" si="99"/>
        <v>0</v>
      </c>
      <c r="DZ95" s="15">
        <f t="shared" si="99"/>
        <v>0</v>
      </c>
      <c r="EA95" s="15">
        <f t="shared" ref="EA95:FF95" si="100">ROUND(EA32*2*$A$83,2)</f>
        <v>0</v>
      </c>
      <c r="EB95" s="15">
        <f t="shared" si="100"/>
        <v>0</v>
      </c>
      <c r="EC95" s="15">
        <f t="shared" si="100"/>
        <v>0</v>
      </c>
      <c r="ED95" s="15">
        <f t="shared" si="100"/>
        <v>0</v>
      </c>
      <c r="EE95" s="15">
        <f t="shared" si="100"/>
        <v>0</v>
      </c>
      <c r="EF95" s="15">
        <f t="shared" si="100"/>
        <v>0</v>
      </c>
      <c r="EG95" s="15">
        <f t="shared" si="100"/>
        <v>0</v>
      </c>
      <c r="EH95" s="15">
        <f t="shared" si="100"/>
        <v>0</v>
      </c>
      <c r="EI95" s="15">
        <f t="shared" si="100"/>
        <v>0</v>
      </c>
      <c r="EJ95" s="15">
        <f t="shared" si="100"/>
        <v>0</v>
      </c>
      <c r="EK95" s="15">
        <f t="shared" si="100"/>
        <v>0</v>
      </c>
      <c r="EL95" s="15">
        <f t="shared" si="100"/>
        <v>0</v>
      </c>
      <c r="EM95" s="15">
        <f t="shared" si="100"/>
        <v>0</v>
      </c>
      <c r="EN95" s="15">
        <f t="shared" si="100"/>
        <v>0</v>
      </c>
      <c r="EO95" s="15">
        <f t="shared" si="100"/>
        <v>0</v>
      </c>
      <c r="EP95" s="15">
        <f t="shared" si="100"/>
        <v>0</v>
      </c>
      <c r="EQ95" s="15">
        <f t="shared" si="100"/>
        <v>0</v>
      </c>
      <c r="ER95" s="15">
        <f t="shared" si="100"/>
        <v>0</v>
      </c>
      <c r="ES95" s="15">
        <f t="shared" si="100"/>
        <v>0</v>
      </c>
      <c r="ET95" s="15">
        <f t="shared" si="100"/>
        <v>0</v>
      </c>
      <c r="EU95" s="15">
        <f t="shared" si="100"/>
        <v>0</v>
      </c>
      <c r="EV95" s="15">
        <f t="shared" si="100"/>
        <v>0</v>
      </c>
      <c r="EW95" s="15">
        <f t="shared" si="100"/>
        <v>0</v>
      </c>
      <c r="EX95" s="15">
        <f t="shared" si="100"/>
        <v>0</v>
      </c>
      <c r="EY95" s="15">
        <f t="shared" si="100"/>
        <v>0</v>
      </c>
      <c r="EZ95" s="15">
        <f t="shared" si="100"/>
        <v>0</v>
      </c>
      <c r="FA95" s="15">
        <f t="shared" si="100"/>
        <v>0</v>
      </c>
      <c r="FB95" s="15">
        <f t="shared" si="100"/>
        <v>0</v>
      </c>
      <c r="FC95" s="15">
        <f t="shared" si="100"/>
        <v>0</v>
      </c>
      <c r="FD95" s="15">
        <f t="shared" si="100"/>
        <v>0</v>
      </c>
      <c r="FE95" s="15">
        <f t="shared" si="100"/>
        <v>0</v>
      </c>
      <c r="FF95" s="15">
        <f t="shared" si="100"/>
        <v>0</v>
      </c>
      <c r="FG95" s="15">
        <f t="shared" ref="FG95:FX95" si="101">ROUND(FG32*2*$A$83,2)</f>
        <v>0</v>
      </c>
      <c r="FH95" s="15">
        <f t="shared" si="101"/>
        <v>0</v>
      </c>
      <c r="FI95" s="15">
        <f t="shared" si="101"/>
        <v>0</v>
      </c>
      <c r="FJ95" s="15">
        <f t="shared" si="101"/>
        <v>0</v>
      </c>
      <c r="FK95" s="15">
        <f t="shared" si="101"/>
        <v>0</v>
      </c>
      <c r="FL95" s="15">
        <f t="shared" si="101"/>
        <v>0</v>
      </c>
      <c r="FM95" s="15">
        <f t="shared" si="101"/>
        <v>0</v>
      </c>
      <c r="FN95" s="15">
        <f t="shared" si="101"/>
        <v>0</v>
      </c>
      <c r="FO95" s="15">
        <f t="shared" si="101"/>
        <v>0</v>
      </c>
      <c r="FP95" s="15">
        <f t="shared" si="101"/>
        <v>0</v>
      </c>
      <c r="FQ95" s="15">
        <f t="shared" si="101"/>
        <v>0</v>
      </c>
      <c r="FR95" s="15">
        <f t="shared" si="101"/>
        <v>0</v>
      </c>
      <c r="FS95" s="15">
        <f t="shared" si="101"/>
        <v>0</v>
      </c>
      <c r="FT95" s="15">
        <f t="shared" si="101"/>
        <v>0</v>
      </c>
      <c r="FU95" s="15">
        <f t="shared" si="101"/>
        <v>0</v>
      </c>
      <c r="FV95" s="15">
        <f t="shared" si="101"/>
        <v>0</v>
      </c>
      <c r="FW95" s="15">
        <f t="shared" si="101"/>
        <v>0</v>
      </c>
      <c r="FX95" s="15">
        <f t="shared" si="101"/>
        <v>0</v>
      </c>
      <c r="FY95" s="15"/>
      <c r="FZ95" s="33">
        <f>SUM(C95:FY95)</f>
        <v>0</v>
      </c>
      <c r="GA95" s="14"/>
      <c r="GB95" s="15"/>
      <c r="GC95" s="15"/>
      <c r="GD95" s="2"/>
      <c r="GE95" s="2"/>
      <c r="GF95" s="12"/>
      <c r="GG95" s="12"/>
      <c r="GH95" s="12"/>
      <c r="GI95" s="12"/>
      <c r="GJ95" s="12"/>
      <c r="GK95" s="12"/>
      <c r="GL95" s="17"/>
      <c r="GM95" s="17"/>
    </row>
    <row r="96" spans="1:195" x14ac:dyDescent="0.35">
      <c r="A96" s="3" t="s">
        <v>482</v>
      </c>
      <c r="B96" s="2" t="s">
        <v>1030</v>
      </c>
      <c r="C96" s="23">
        <f t="shared" ref="C96:AH96" si="102">ROUND(IF(AND((C90+C93+C94+C95)&lt;50,(C12=0)),50,(C90+C93+C94+C95)),1)</f>
        <v>6384.5</v>
      </c>
      <c r="D96" s="23">
        <f t="shared" si="102"/>
        <v>38102.400000000001</v>
      </c>
      <c r="E96" s="23">
        <f t="shared" si="102"/>
        <v>5738</v>
      </c>
      <c r="F96" s="23">
        <f t="shared" si="102"/>
        <v>22398.6</v>
      </c>
      <c r="G96" s="23">
        <f t="shared" si="102"/>
        <v>1844</v>
      </c>
      <c r="H96" s="23">
        <f t="shared" si="102"/>
        <v>1095.7</v>
      </c>
      <c r="I96" s="23">
        <f t="shared" si="102"/>
        <v>8056</v>
      </c>
      <c r="J96" s="23">
        <f t="shared" si="102"/>
        <v>2066.8000000000002</v>
      </c>
      <c r="K96" s="23">
        <f t="shared" si="102"/>
        <v>251.7</v>
      </c>
      <c r="L96" s="23">
        <f t="shared" si="102"/>
        <v>2133.1</v>
      </c>
      <c r="M96" s="23">
        <f t="shared" si="102"/>
        <v>936.7</v>
      </c>
      <c r="N96" s="23">
        <f t="shared" si="102"/>
        <v>50452.1</v>
      </c>
      <c r="O96" s="23">
        <f t="shared" si="102"/>
        <v>12808.4</v>
      </c>
      <c r="P96" s="23">
        <f t="shared" si="102"/>
        <v>315.3</v>
      </c>
      <c r="Q96" s="23">
        <f t="shared" si="102"/>
        <v>39320.800000000003</v>
      </c>
      <c r="R96" s="23">
        <f t="shared" si="102"/>
        <v>481.8</v>
      </c>
      <c r="S96" s="23">
        <f t="shared" si="102"/>
        <v>1591.4</v>
      </c>
      <c r="T96" s="23">
        <f t="shared" si="102"/>
        <v>161.1</v>
      </c>
      <c r="U96" s="23">
        <f t="shared" si="102"/>
        <v>55.5</v>
      </c>
      <c r="V96" s="23">
        <f t="shared" si="102"/>
        <v>256.39999999999998</v>
      </c>
      <c r="W96" s="23">
        <f t="shared" si="102"/>
        <v>58.7</v>
      </c>
      <c r="X96" s="23">
        <f t="shared" si="102"/>
        <v>50</v>
      </c>
      <c r="Y96" s="23">
        <f t="shared" si="102"/>
        <v>423.8</v>
      </c>
      <c r="Z96" s="23">
        <f t="shared" si="102"/>
        <v>231.1</v>
      </c>
      <c r="AA96" s="23">
        <f t="shared" si="102"/>
        <v>30551.4</v>
      </c>
      <c r="AB96" s="23">
        <f t="shared" si="102"/>
        <v>26947.7</v>
      </c>
      <c r="AC96" s="23">
        <f t="shared" si="102"/>
        <v>906.3</v>
      </c>
      <c r="AD96" s="23">
        <f t="shared" si="102"/>
        <v>1435.1</v>
      </c>
      <c r="AE96" s="23">
        <f t="shared" si="102"/>
        <v>97</v>
      </c>
      <c r="AF96" s="23">
        <f t="shared" si="102"/>
        <v>167.5</v>
      </c>
      <c r="AG96" s="23">
        <f t="shared" si="102"/>
        <v>601.1</v>
      </c>
      <c r="AH96" s="23">
        <f t="shared" si="102"/>
        <v>957.7</v>
      </c>
      <c r="AI96" s="23">
        <f t="shared" ref="AI96:BN96" si="103">ROUND(IF(AND((AI90+AI93+AI94+AI95)&lt;50,(AI12=0)),50,(AI90+AI93+AI94+AI95)),1)</f>
        <v>383</v>
      </c>
      <c r="AJ96" s="23">
        <f t="shared" si="103"/>
        <v>181.5</v>
      </c>
      <c r="AK96" s="23">
        <f t="shared" si="103"/>
        <v>165.7</v>
      </c>
      <c r="AL96" s="23">
        <f t="shared" si="103"/>
        <v>288.5</v>
      </c>
      <c r="AM96" s="23">
        <f t="shared" si="103"/>
        <v>352.6</v>
      </c>
      <c r="AN96" s="23">
        <f t="shared" si="103"/>
        <v>299.5</v>
      </c>
      <c r="AO96" s="23">
        <f t="shared" si="103"/>
        <v>4036</v>
      </c>
      <c r="AP96" s="23">
        <f t="shared" si="103"/>
        <v>83959.6</v>
      </c>
      <c r="AQ96" s="23">
        <f t="shared" si="103"/>
        <v>251</v>
      </c>
      <c r="AR96" s="23">
        <f t="shared" si="103"/>
        <v>60695.1</v>
      </c>
      <c r="AS96" s="23">
        <f t="shared" si="103"/>
        <v>6483</v>
      </c>
      <c r="AT96" s="23">
        <f t="shared" si="103"/>
        <v>2360.1999999999998</v>
      </c>
      <c r="AU96" s="23">
        <f t="shared" si="103"/>
        <v>271</v>
      </c>
      <c r="AV96" s="23">
        <f t="shared" si="103"/>
        <v>305.39999999999998</v>
      </c>
      <c r="AW96" s="23">
        <f t="shared" si="103"/>
        <v>255</v>
      </c>
      <c r="AX96" s="23">
        <f t="shared" si="103"/>
        <v>81</v>
      </c>
      <c r="AY96" s="23">
        <f t="shared" si="103"/>
        <v>406.8</v>
      </c>
      <c r="AZ96" s="23">
        <f t="shared" si="103"/>
        <v>12123.4</v>
      </c>
      <c r="BA96" s="23">
        <f t="shared" si="103"/>
        <v>8895.7999999999993</v>
      </c>
      <c r="BB96" s="23">
        <f t="shared" si="103"/>
        <v>7554.3</v>
      </c>
      <c r="BC96" s="23">
        <f t="shared" si="103"/>
        <v>24177.4</v>
      </c>
      <c r="BD96" s="23">
        <f t="shared" si="103"/>
        <v>3633.5</v>
      </c>
      <c r="BE96" s="23">
        <f t="shared" si="103"/>
        <v>1198.7</v>
      </c>
      <c r="BF96" s="23">
        <f t="shared" si="103"/>
        <v>24386.3</v>
      </c>
      <c r="BG96" s="23">
        <f t="shared" si="103"/>
        <v>920.6</v>
      </c>
      <c r="BH96" s="23">
        <f t="shared" si="103"/>
        <v>543.5</v>
      </c>
      <c r="BI96" s="23">
        <f t="shared" si="103"/>
        <v>257.39999999999998</v>
      </c>
      <c r="BJ96" s="23">
        <f t="shared" si="103"/>
        <v>6297.4</v>
      </c>
      <c r="BK96" s="23">
        <f t="shared" si="103"/>
        <v>21864.7</v>
      </c>
      <c r="BL96" s="23">
        <f t="shared" si="103"/>
        <v>74.3</v>
      </c>
      <c r="BM96" s="23">
        <f t="shared" si="103"/>
        <v>340.8</v>
      </c>
      <c r="BN96" s="23">
        <f t="shared" si="103"/>
        <v>3100.1</v>
      </c>
      <c r="BO96" s="23">
        <f>ROUND(IF(AND((BO90+BO93+BO94+BO95)&lt;50,(BO12=0)),50,(BO90+BO93+BO94+BO95)),1)</f>
        <v>1254.3</v>
      </c>
      <c r="BP96" s="23">
        <f t="shared" ref="BP96:EA96" si="104">ROUND(IF(AND((BP90+BP93+BP94+BP95)&lt;50,(BP12=0)),50,(BP90+BP93+BP94+BP95)),1)</f>
        <v>160.4</v>
      </c>
      <c r="BQ96" s="23">
        <f t="shared" si="104"/>
        <v>5884.7</v>
      </c>
      <c r="BR96" s="23">
        <f t="shared" si="104"/>
        <v>4488.3999999999996</v>
      </c>
      <c r="BS96" s="23">
        <f t="shared" si="104"/>
        <v>1158.0999999999999</v>
      </c>
      <c r="BT96" s="23">
        <f t="shared" si="104"/>
        <v>372.5</v>
      </c>
      <c r="BU96" s="23">
        <f t="shared" si="104"/>
        <v>393.7</v>
      </c>
      <c r="BV96" s="23">
        <f t="shared" si="104"/>
        <v>1245.3</v>
      </c>
      <c r="BW96" s="23">
        <f t="shared" si="104"/>
        <v>2017.5</v>
      </c>
      <c r="BX96" s="23">
        <f t="shared" si="104"/>
        <v>66.5</v>
      </c>
      <c r="BY96" s="23">
        <f t="shared" si="104"/>
        <v>430.7</v>
      </c>
      <c r="BZ96" s="23">
        <f t="shared" si="104"/>
        <v>228</v>
      </c>
      <c r="CA96" s="23">
        <f t="shared" si="104"/>
        <v>146.19999999999999</v>
      </c>
      <c r="CB96" s="23">
        <f t="shared" si="104"/>
        <v>72575.399999999994</v>
      </c>
      <c r="CC96" s="23">
        <f t="shared" si="104"/>
        <v>189.3</v>
      </c>
      <c r="CD96" s="23">
        <f t="shared" si="104"/>
        <v>50</v>
      </c>
      <c r="CE96" s="23">
        <f t="shared" si="104"/>
        <v>158.30000000000001</v>
      </c>
      <c r="CF96" s="23">
        <f t="shared" si="104"/>
        <v>112.5</v>
      </c>
      <c r="CG96" s="23">
        <f t="shared" si="104"/>
        <v>199.9</v>
      </c>
      <c r="CH96" s="23">
        <f t="shared" si="104"/>
        <v>96.5</v>
      </c>
      <c r="CI96" s="23">
        <f t="shared" si="104"/>
        <v>687.9</v>
      </c>
      <c r="CJ96" s="23">
        <f t="shared" si="104"/>
        <v>872.3</v>
      </c>
      <c r="CK96" s="23">
        <f t="shared" si="104"/>
        <v>4888</v>
      </c>
      <c r="CL96" s="23">
        <f t="shared" si="104"/>
        <v>1228.4000000000001</v>
      </c>
      <c r="CM96" s="23">
        <f t="shared" si="104"/>
        <v>685.4</v>
      </c>
      <c r="CN96" s="23">
        <f t="shared" si="104"/>
        <v>30616.799999999999</v>
      </c>
      <c r="CO96" s="23">
        <f t="shared" si="104"/>
        <v>14324.2</v>
      </c>
      <c r="CP96" s="23">
        <f t="shared" si="104"/>
        <v>929.4</v>
      </c>
      <c r="CQ96" s="23">
        <f t="shared" si="104"/>
        <v>770.1</v>
      </c>
      <c r="CR96" s="23">
        <f t="shared" si="104"/>
        <v>215.8</v>
      </c>
      <c r="CS96" s="23">
        <f t="shared" si="104"/>
        <v>285.5</v>
      </c>
      <c r="CT96" s="23">
        <f t="shared" si="104"/>
        <v>113.5</v>
      </c>
      <c r="CU96" s="23">
        <f t="shared" si="104"/>
        <v>71.8</v>
      </c>
      <c r="CV96" s="23">
        <f t="shared" si="104"/>
        <v>50</v>
      </c>
      <c r="CW96" s="23">
        <f t="shared" si="104"/>
        <v>198.7</v>
      </c>
      <c r="CX96" s="23">
        <f t="shared" si="104"/>
        <v>461.4</v>
      </c>
      <c r="CY96" s="23">
        <f t="shared" si="104"/>
        <v>50</v>
      </c>
      <c r="CZ96" s="23">
        <f t="shared" si="104"/>
        <v>1806.8</v>
      </c>
      <c r="DA96" s="23">
        <f t="shared" si="104"/>
        <v>203.5</v>
      </c>
      <c r="DB96" s="23">
        <f t="shared" si="104"/>
        <v>315.8</v>
      </c>
      <c r="DC96" s="23">
        <f t="shared" si="104"/>
        <v>193</v>
      </c>
      <c r="DD96" s="23">
        <f t="shared" si="104"/>
        <v>174.5</v>
      </c>
      <c r="DE96" s="23">
        <f t="shared" si="104"/>
        <v>285.3</v>
      </c>
      <c r="DF96" s="23">
        <f t="shared" si="104"/>
        <v>20790.099999999999</v>
      </c>
      <c r="DG96" s="23">
        <f t="shared" si="104"/>
        <v>93.5</v>
      </c>
      <c r="DH96" s="23">
        <f t="shared" si="104"/>
        <v>1805.4</v>
      </c>
      <c r="DI96" s="23">
        <f t="shared" si="104"/>
        <v>2448.3000000000002</v>
      </c>
      <c r="DJ96" s="23">
        <f t="shared" si="104"/>
        <v>623</v>
      </c>
      <c r="DK96" s="23">
        <f t="shared" si="104"/>
        <v>477.7</v>
      </c>
      <c r="DL96" s="23">
        <f t="shared" si="104"/>
        <v>5694</v>
      </c>
      <c r="DM96" s="23">
        <f t="shared" si="104"/>
        <v>235</v>
      </c>
      <c r="DN96" s="23">
        <f t="shared" si="104"/>
        <v>1294.5</v>
      </c>
      <c r="DO96" s="23">
        <f t="shared" si="104"/>
        <v>3290</v>
      </c>
      <c r="DP96" s="23">
        <f t="shared" si="104"/>
        <v>200</v>
      </c>
      <c r="DQ96" s="23">
        <f t="shared" si="104"/>
        <v>887</v>
      </c>
      <c r="DR96" s="23">
        <f t="shared" si="104"/>
        <v>1315.2</v>
      </c>
      <c r="DS96" s="23">
        <f t="shared" si="104"/>
        <v>599.9</v>
      </c>
      <c r="DT96" s="23">
        <f t="shared" si="104"/>
        <v>176.5</v>
      </c>
      <c r="DU96" s="23">
        <f t="shared" si="104"/>
        <v>351.4</v>
      </c>
      <c r="DV96" s="23">
        <f t="shared" si="104"/>
        <v>208</v>
      </c>
      <c r="DW96" s="23">
        <f t="shared" si="104"/>
        <v>300.2</v>
      </c>
      <c r="DX96" s="23">
        <f t="shared" si="104"/>
        <v>168</v>
      </c>
      <c r="DY96" s="23">
        <f t="shared" si="104"/>
        <v>296.60000000000002</v>
      </c>
      <c r="DZ96" s="23">
        <f t="shared" si="104"/>
        <v>680.8</v>
      </c>
      <c r="EA96" s="23">
        <f t="shared" si="104"/>
        <v>530.6</v>
      </c>
      <c r="EB96" s="23">
        <f t="shared" ref="EB96:FX96" si="105">ROUND(IF(AND((EB90+EB93+EB94+EB95)&lt;50,(EB12=0)),50,(EB90+EB93+EB94+EB95)),1)</f>
        <v>534.4</v>
      </c>
      <c r="EC96" s="23">
        <f t="shared" si="105"/>
        <v>285.10000000000002</v>
      </c>
      <c r="ED96" s="23">
        <f t="shared" si="105"/>
        <v>1561.8</v>
      </c>
      <c r="EE96" s="23">
        <f t="shared" si="105"/>
        <v>191.6</v>
      </c>
      <c r="EF96" s="23">
        <f t="shared" si="105"/>
        <v>1353.2</v>
      </c>
      <c r="EG96" s="23">
        <f t="shared" si="105"/>
        <v>253.5</v>
      </c>
      <c r="EH96" s="23">
        <f t="shared" si="105"/>
        <v>247.4</v>
      </c>
      <c r="EI96" s="23">
        <f t="shared" si="105"/>
        <v>13865.8</v>
      </c>
      <c r="EJ96" s="23">
        <f t="shared" si="105"/>
        <v>9949.7999999999993</v>
      </c>
      <c r="EK96" s="23">
        <f t="shared" si="105"/>
        <v>668.7</v>
      </c>
      <c r="EL96" s="23">
        <f t="shared" si="105"/>
        <v>459.4</v>
      </c>
      <c r="EM96" s="23">
        <f t="shared" si="105"/>
        <v>378.1</v>
      </c>
      <c r="EN96" s="23">
        <f t="shared" si="105"/>
        <v>896.9</v>
      </c>
      <c r="EO96" s="23">
        <f t="shared" si="105"/>
        <v>305.39999999999998</v>
      </c>
      <c r="EP96" s="23">
        <f t="shared" si="105"/>
        <v>428.5</v>
      </c>
      <c r="EQ96" s="23">
        <f t="shared" si="105"/>
        <v>2614.4</v>
      </c>
      <c r="ER96" s="23">
        <f t="shared" si="105"/>
        <v>307.60000000000002</v>
      </c>
      <c r="ES96" s="23">
        <f t="shared" si="105"/>
        <v>163</v>
      </c>
      <c r="ET96" s="23">
        <f t="shared" si="105"/>
        <v>197.5</v>
      </c>
      <c r="EU96" s="23">
        <f t="shared" si="105"/>
        <v>575.29999999999995</v>
      </c>
      <c r="EV96" s="23">
        <f t="shared" si="105"/>
        <v>72.599999999999994</v>
      </c>
      <c r="EW96" s="23">
        <f t="shared" si="105"/>
        <v>819.4</v>
      </c>
      <c r="EX96" s="23">
        <f t="shared" si="105"/>
        <v>173.5</v>
      </c>
      <c r="EY96" s="23">
        <f t="shared" si="105"/>
        <v>206.5</v>
      </c>
      <c r="EZ96" s="23">
        <f t="shared" si="105"/>
        <v>129.30000000000001</v>
      </c>
      <c r="FA96" s="23">
        <f t="shared" si="105"/>
        <v>3385.2</v>
      </c>
      <c r="FB96" s="23">
        <f t="shared" si="105"/>
        <v>288.10000000000002</v>
      </c>
      <c r="FC96" s="23">
        <f t="shared" si="105"/>
        <v>1822.2</v>
      </c>
      <c r="FD96" s="23">
        <f t="shared" si="105"/>
        <v>402</v>
      </c>
      <c r="FE96" s="23">
        <f t="shared" si="105"/>
        <v>79</v>
      </c>
      <c r="FF96" s="23">
        <f t="shared" si="105"/>
        <v>185</v>
      </c>
      <c r="FG96" s="23">
        <f t="shared" si="105"/>
        <v>120.8</v>
      </c>
      <c r="FH96" s="23">
        <f t="shared" si="105"/>
        <v>70</v>
      </c>
      <c r="FI96" s="23">
        <f t="shared" si="105"/>
        <v>1702.5</v>
      </c>
      <c r="FJ96" s="23">
        <f t="shared" si="105"/>
        <v>2016.5</v>
      </c>
      <c r="FK96" s="23">
        <f t="shared" si="105"/>
        <v>2529.1</v>
      </c>
      <c r="FL96" s="23">
        <f t="shared" si="105"/>
        <v>8538.5</v>
      </c>
      <c r="FM96" s="23">
        <f t="shared" si="105"/>
        <v>3981.5</v>
      </c>
      <c r="FN96" s="23">
        <f t="shared" si="105"/>
        <v>22422.3</v>
      </c>
      <c r="FO96" s="23">
        <f t="shared" si="105"/>
        <v>1117.2</v>
      </c>
      <c r="FP96" s="23">
        <f t="shared" si="105"/>
        <v>2341.5</v>
      </c>
      <c r="FQ96" s="23">
        <f t="shared" si="105"/>
        <v>984.9</v>
      </c>
      <c r="FR96" s="23">
        <f t="shared" si="105"/>
        <v>168.1</v>
      </c>
      <c r="FS96" s="23">
        <f t="shared" si="105"/>
        <v>168.3</v>
      </c>
      <c r="FT96" s="23">
        <f t="shared" si="105"/>
        <v>56.5</v>
      </c>
      <c r="FU96" s="23">
        <f t="shared" si="105"/>
        <v>791.1</v>
      </c>
      <c r="FV96" s="23">
        <f t="shared" si="105"/>
        <v>692.7</v>
      </c>
      <c r="FW96" s="23">
        <f t="shared" si="105"/>
        <v>147.5</v>
      </c>
      <c r="FX96" s="23">
        <f t="shared" si="105"/>
        <v>64.5</v>
      </c>
      <c r="FY96" s="15"/>
      <c r="FZ96" s="15">
        <f>SUM(C96:FX96)</f>
        <v>816856.50000000047</v>
      </c>
      <c r="GA96" s="59"/>
      <c r="GB96" s="12">
        <f>FZ96-GA96</f>
        <v>816856.50000000047</v>
      </c>
      <c r="GC96" s="15"/>
      <c r="GD96" s="2"/>
      <c r="GE96" s="2"/>
      <c r="GF96" s="12"/>
      <c r="GG96" s="12"/>
      <c r="GH96" s="12"/>
      <c r="GI96" s="12"/>
      <c r="GJ96" s="12"/>
      <c r="GK96" s="12"/>
      <c r="GL96" s="17"/>
      <c r="GM96" s="17"/>
    </row>
    <row r="97" spans="1:254" x14ac:dyDescent="0.35">
      <c r="A97" s="3" t="s">
        <v>483</v>
      </c>
      <c r="B97" s="2" t="s">
        <v>821</v>
      </c>
      <c r="C97" s="15">
        <f t="shared" ref="C97:AH97" si="106">C13</f>
        <v>0</v>
      </c>
      <c r="D97" s="15">
        <f t="shared" si="106"/>
        <v>38</v>
      </c>
      <c r="E97" s="15">
        <f t="shared" si="106"/>
        <v>0</v>
      </c>
      <c r="F97" s="15">
        <f t="shared" si="106"/>
        <v>1</v>
      </c>
      <c r="G97" s="15">
        <f t="shared" si="106"/>
        <v>0</v>
      </c>
      <c r="H97" s="15">
        <f t="shared" si="106"/>
        <v>0</v>
      </c>
      <c r="I97" s="15">
        <f t="shared" si="106"/>
        <v>5</v>
      </c>
      <c r="J97" s="15">
        <f t="shared" si="106"/>
        <v>0</v>
      </c>
      <c r="K97" s="15">
        <f t="shared" si="106"/>
        <v>0</v>
      </c>
      <c r="L97" s="15">
        <f t="shared" si="106"/>
        <v>0</v>
      </c>
      <c r="M97" s="15">
        <f t="shared" si="106"/>
        <v>0</v>
      </c>
      <c r="N97" s="15">
        <f t="shared" si="106"/>
        <v>30.5</v>
      </c>
      <c r="O97" s="15">
        <f t="shared" si="106"/>
        <v>6</v>
      </c>
      <c r="P97" s="15">
        <f t="shared" si="106"/>
        <v>0</v>
      </c>
      <c r="Q97" s="15">
        <f t="shared" si="106"/>
        <v>3</v>
      </c>
      <c r="R97" s="15">
        <f t="shared" si="106"/>
        <v>0</v>
      </c>
      <c r="S97" s="15">
        <f t="shared" si="106"/>
        <v>0</v>
      </c>
      <c r="T97" s="15">
        <f t="shared" si="106"/>
        <v>0</v>
      </c>
      <c r="U97" s="15">
        <f t="shared" si="106"/>
        <v>0</v>
      </c>
      <c r="V97" s="15">
        <f t="shared" si="106"/>
        <v>0</v>
      </c>
      <c r="W97" s="15">
        <f t="shared" si="106"/>
        <v>0</v>
      </c>
      <c r="X97" s="15">
        <f t="shared" si="106"/>
        <v>0</v>
      </c>
      <c r="Y97" s="15">
        <f t="shared" si="106"/>
        <v>0</v>
      </c>
      <c r="Z97" s="15">
        <f t="shared" si="106"/>
        <v>0</v>
      </c>
      <c r="AA97" s="15">
        <f t="shared" si="106"/>
        <v>45</v>
      </c>
      <c r="AB97" s="15">
        <f t="shared" si="106"/>
        <v>1</v>
      </c>
      <c r="AC97" s="15">
        <f t="shared" si="106"/>
        <v>0</v>
      </c>
      <c r="AD97" s="15">
        <f t="shared" si="106"/>
        <v>0</v>
      </c>
      <c r="AE97" s="15">
        <f t="shared" si="106"/>
        <v>0</v>
      </c>
      <c r="AF97" s="15">
        <f t="shared" si="106"/>
        <v>0</v>
      </c>
      <c r="AG97" s="15">
        <f t="shared" si="106"/>
        <v>0</v>
      </c>
      <c r="AH97" s="15">
        <f t="shared" si="106"/>
        <v>0</v>
      </c>
      <c r="AI97" s="15">
        <f t="shared" ref="AI97:BN97" si="107">AI13</f>
        <v>0</v>
      </c>
      <c r="AJ97" s="15">
        <f t="shared" si="107"/>
        <v>0</v>
      </c>
      <c r="AK97" s="15">
        <f t="shared" si="107"/>
        <v>0</v>
      </c>
      <c r="AL97" s="15">
        <f t="shared" si="107"/>
        <v>0</v>
      </c>
      <c r="AM97" s="15">
        <f t="shared" si="107"/>
        <v>0</v>
      </c>
      <c r="AN97" s="15">
        <f t="shared" si="107"/>
        <v>0</v>
      </c>
      <c r="AO97" s="15">
        <f t="shared" si="107"/>
        <v>0</v>
      </c>
      <c r="AP97" s="15">
        <f t="shared" si="107"/>
        <v>7.5</v>
      </c>
      <c r="AQ97" s="15">
        <f t="shared" si="107"/>
        <v>0</v>
      </c>
      <c r="AR97" s="15">
        <f t="shared" si="107"/>
        <v>8</v>
      </c>
      <c r="AS97" s="15">
        <f t="shared" si="107"/>
        <v>1</v>
      </c>
      <c r="AT97" s="15">
        <f t="shared" si="107"/>
        <v>0</v>
      </c>
      <c r="AU97" s="15">
        <f t="shared" si="107"/>
        <v>0</v>
      </c>
      <c r="AV97" s="15">
        <f t="shared" si="107"/>
        <v>0</v>
      </c>
      <c r="AW97" s="15">
        <f t="shared" si="107"/>
        <v>0</v>
      </c>
      <c r="AX97" s="15">
        <f t="shared" si="107"/>
        <v>0</v>
      </c>
      <c r="AY97" s="15">
        <f t="shared" si="107"/>
        <v>0</v>
      </c>
      <c r="AZ97" s="15">
        <f t="shared" si="107"/>
        <v>0</v>
      </c>
      <c r="BA97" s="15">
        <f t="shared" si="107"/>
        <v>0</v>
      </c>
      <c r="BB97" s="15">
        <f t="shared" si="107"/>
        <v>1</v>
      </c>
      <c r="BC97" s="15">
        <f t="shared" si="107"/>
        <v>17.5</v>
      </c>
      <c r="BD97" s="15">
        <f t="shared" si="107"/>
        <v>0</v>
      </c>
      <c r="BE97" s="15">
        <f t="shared" si="107"/>
        <v>0</v>
      </c>
      <c r="BF97" s="15">
        <f t="shared" si="107"/>
        <v>2</v>
      </c>
      <c r="BG97" s="15">
        <f t="shared" si="107"/>
        <v>0</v>
      </c>
      <c r="BH97" s="15">
        <f t="shared" si="107"/>
        <v>0</v>
      </c>
      <c r="BI97" s="15">
        <f t="shared" si="107"/>
        <v>0</v>
      </c>
      <c r="BJ97" s="15">
        <f t="shared" si="107"/>
        <v>2</v>
      </c>
      <c r="BK97" s="15">
        <f t="shared" si="107"/>
        <v>23.5</v>
      </c>
      <c r="BL97" s="15">
        <f t="shared" si="107"/>
        <v>0.5</v>
      </c>
      <c r="BM97" s="15">
        <f t="shared" si="107"/>
        <v>0</v>
      </c>
      <c r="BN97" s="15">
        <f t="shared" si="107"/>
        <v>12</v>
      </c>
      <c r="BO97" s="15">
        <f t="shared" ref="BO97:DZ97" si="108">BO13</f>
        <v>0</v>
      </c>
      <c r="BP97" s="15">
        <f t="shared" si="108"/>
        <v>0</v>
      </c>
      <c r="BQ97" s="15">
        <f t="shared" si="108"/>
        <v>0.5</v>
      </c>
      <c r="BR97" s="15">
        <f t="shared" si="108"/>
        <v>0</v>
      </c>
      <c r="BS97" s="15">
        <f t="shared" si="108"/>
        <v>0</v>
      </c>
      <c r="BT97" s="15">
        <f t="shared" si="108"/>
        <v>0</v>
      </c>
      <c r="BU97" s="15">
        <f t="shared" si="108"/>
        <v>0</v>
      </c>
      <c r="BV97" s="15">
        <f t="shared" si="108"/>
        <v>0</v>
      </c>
      <c r="BW97" s="15">
        <f t="shared" si="108"/>
        <v>0</v>
      </c>
      <c r="BX97" s="15">
        <f t="shared" si="108"/>
        <v>0</v>
      </c>
      <c r="BY97" s="15">
        <f t="shared" si="108"/>
        <v>0</v>
      </c>
      <c r="BZ97" s="15">
        <f t="shared" si="108"/>
        <v>0</v>
      </c>
      <c r="CA97" s="15">
        <f t="shared" si="108"/>
        <v>0</v>
      </c>
      <c r="CB97" s="15">
        <f t="shared" si="108"/>
        <v>17</v>
      </c>
      <c r="CC97" s="15">
        <f t="shared" si="108"/>
        <v>0</v>
      </c>
      <c r="CD97" s="15">
        <f t="shared" si="108"/>
        <v>0</v>
      </c>
      <c r="CE97" s="15">
        <f t="shared" si="108"/>
        <v>0</v>
      </c>
      <c r="CF97" s="15">
        <f t="shared" si="108"/>
        <v>0</v>
      </c>
      <c r="CG97" s="15">
        <f t="shared" si="108"/>
        <v>0</v>
      </c>
      <c r="CH97" s="15">
        <f t="shared" si="108"/>
        <v>0</v>
      </c>
      <c r="CI97" s="15">
        <f t="shared" si="108"/>
        <v>0</v>
      </c>
      <c r="CJ97" s="15">
        <f t="shared" si="108"/>
        <v>0</v>
      </c>
      <c r="CK97" s="15">
        <f t="shared" si="108"/>
        <v>0</v>
      </c>
      <c r="CL97" s="15">
        <f t="shared" si="108"/>
        <v>0</v>
      </c>
      <c r="CM97" s="15">
        <f t="shared" si="108"/>
        <v>0</v>
      </c>
      <c r="CN97" s="15">
        <f t="shared" si="108"/>
        <v>25.5</v>
      </c>
      <c r="CO97" s="15">
        <f t="shared" si="108"/>
        <v>1</v>
      </c>
      <c r="CP97" s="15">
        <f t="shared" si="108"/>
        <v>2</v>
      </c>
      <c r="CQ97" s="15">
        <f t="shared" si="108"/>
        <v>0</v>
      </c>
      <c r="CR97" s="15">
        <f t="shared" si="108"/>
        <v>0</v>
      </c>
      <c r="CS97" s="15">
        <f t="shared" si="108"/>
        <v>0</v>
      </c>
      <c r="CT97" s="15">
        <f t="shared" si="108"/>
        <v>0</v>
      </c>
      <c r="CU97" s="15">
        <f t="shared" si="108"/>
        <v>0</v>
      </c>
      <c r="CV97" s="15">
        <f t="shared" si="108"/>
        <v>0</v>
      </c>
      <c r="CW97" s="15">
        <f t="shared" si="108"/>
        <v>0</v>
      </c>
      <c r="CX97" s="15">
        <f t="shared" si="108"/>
        <v>0</v>
      </c>
      <c r="CY97" s="15">
        <f t="shared" si="108"/>
        <v>0</v>
      </c>
      <c r="CZ97" s="15">
        <f t="shared" si="108"/>
        <v>0</v>
      </c>
      <c r="DA97" s="15">
        <f t="shared" si="108"/>
        <v>0</v>
      </c>
      <c r="DB97" s="15">
        <f t="shared" si="108"/>
        <v>0</v>
      </c>
      <c r="DC97" s="15">
        <f t="shared" si="108"/>
        <v>0</v>
      </c>
      <c r="DD97" s="15">
        <f t="shared" si="108"/>
        <v>0</v>
      </c>
      <c r="DE97" s="15">
        <f t="shared" si="108"/>
        <v>0</v>
      </c>
      <c r="DF97" s="15">
        <f t="shared" si="108"/>
        <v>26</v>
      </c>
      <c r="DG97" s="15">
        <f t="shared" si="108"/>
        <v>0</v>
      </c>
      <c r="DH97" s="15">
        <f t="shared" si="108"/>
        <v>0</v>
      </c>
      <c r="DI97" s="15">
        <f t="shared" si="108"/>
        <v>0</v>
      </c>
      <c r="DJ97" s="15">
        <f t="shared" si="108"/>
        <v>0</v>
      </c>
      <c r="DK97" s="15">
        <f t="shared" si="108"/>
        <v>0</v>
      </c>
      <c r="DL97" s="15">
        <f t="shared" si="108"/>
        <v>0</v>
      </c>
      <c r="DM97" s="15">
        <f t="shared" si="108"/>
        <v>0</v>
      </c>
      <c r="DN97" s="15">
        <f t="shared" si="108"/>
        <v>0.5</v>
      </c>
      <c r="DO97" s="15">
        <f t="shared" si="108"/>
        <v>0</v>
      </c>
      <c r="DP97" s="15">
        <f t="shared" si="108"/>
        <v>0</v>
      </c>
      <c r="DQ97" s="15">
        <f t="shared" si="108"/>
        <v>0</v>
      </c>
      <c r="DR97" s="15">
        <f t="shared" si="108"/>
        <v>0</v>
      </c>
      <c r="DS97" s="15">
        <f t="shared" si="108"/>
        <v>0</v>
      </c>
      <c r="DT97" s="15">
        <f t="shared" si="108"/>
        <v>0</v>
      </c>
      <c r="DU97" s="15">
        <f t="shared" si="108"/>
        <v>0</v>
      </c>
      <c r="DV97" s="15">
        <f t="shared" si="108"/>
        <v>0</v>
      </c>
      <c r="DW97" s="15">
        <f t="shared" si="108"/>
        <v>0</v>
      </c>
      <c r="DX97" s="15">
        <f t="shared" si="108"/>
        <v>0</v>
      </c>
      <c r="DY97" s="15">
        <f t="shared" si="108"/>
        <v>0</v>
      </c>
      <c r="DZ97" s="15">
        <f t="shared" si="108"/>
        <v>0</v>
      </c>
      <c r="EA97" s="15">
        <f t="shared" ref="EA97:FX97" si="109">EA13</f>
        <v>0</v>
      </c>
      <c r="EB97" s="15">
        <f t="shared" si="109"/>
        <v>0</v>
      </c>
      <c r="EC97" s="15">
        <f t="shared" si="109"/>
        <v>0</v>
      </c>
      <c r="ED97" s="15">
        <f t="shared" si="109"/>
        <v>0</v>
      </c>
      <c r="EE97" s="15">
        <f t="shared" si="109"/>
        <v>0</v>
      </c>
      <c r="EF97" s="15">
        <f t="shared" si="109"/>
        <v>0</v>
      </c>
      <c r="EG97" s="15">
        <f t="shared" si="109"/>
        <v>0</v>
      </c>
      <c r="EH97" s="15">
        <f t="shared" si="109"/>
        <v>0</v>
      </c>
      <c r="EI97" s="15">
        <f t="shared" si="109"/>
        <v>0</v>
      </c>
      <c r="EJ97" s="15">
        <f t="shared" si="109"/>
        <v>2</v>
      </c>
      <c r="EK97" s="15">
        <f t="shared" si="109"/>
        <v>0</v>
      </c>
      <c r="EL97" s="15">
        <f t="shared" si="109"/>
        <v>0</v>
      </c>
      <c r="EM97" s="15">
        <f t="shared" si="109"/>
        <v>0</v>
      </c>
      <c r="EN97" s="15">
        <f t="shared" si="109"/>
        <v>0</v>
      </c>
      <c r="EO97" s="15">
        <f t="shared" si="109"/>
        <v>0</v>
      </c>
      <c r="EP97" s="15">
        <f t="shared" si="109"/>
        <v>0</v>
      </c>
      <c r="EQ97" s="15">
        <f t="shared" si="109"/>
        <v>0</v>
      </c>
      <c r="ER97" s="15">
        <f t="shared" si="109"/>
        <v>0</v>
      </c>
      <c r="ES97" s="15">
        <f t="shared" si="109"/>
        <v>0</v>
      </c>
      <c r="ET97" s="15">
        <f t="shared" si="109"/>
        <v>0</v>
      </c>
      <c r="EU97" s="15">
        <f t="shared" si="109"/>
        <v>0</v>
      </c>
      <c r="EV97" s="15">
        <f t="shared" si="109"/>
        <v>0</v>
      </c>
      <c r="EW97" s="15">
        <f t="shared" si="109"/>
        <v>0</v>
      </c>
      <c r="EX97" s="15">
        <f t="shared" si="109"/>
        <v>0</v>
      </c>
      <c r="EY97" s="15">
        <f t="shared" si="109"/>
        <v>0</v>
      </c>
      <c r="EZ97" s="15">
        <f t="shared" si="109"/>
        <v>0</v>
      </c>
      <c r="FA97" s="15">
        <f t="shared" si="109"/>
        <v>0</v>
      </c>
      <c r="FB97" s="15">
        <f t="shared" si="109"/>
        <v>0</v>
      </c>
      <c r="FC97" s="15">
        <f t="shared" si="109"/>
        <v>0</v>
      </c>
      <c r="FD97" s="15">
        <f t="shared" si="109"/>
        <v>0</v>
      </c>
      <c r="FE97" s="15">
        <f t="shared" si="109"/>
        <v>0</v>
      </c>
      <c r="FF97" s="15">
        <f t="shared" si="109"/>
        <v>0</v>
      </c>
      <c r="FG97" s="15">
        <f t="shared" si="109"/>
        <v>0</v>
      </c>
      <c r="FH97" s="15">
        <f t="shared" si="109"/>
        <v>0</v>
      </c>
      <c r="FI97" s="15">
        <f t="shared" si="109"/>
        <v>0</v>
      </c>
      <c r="FJ97" s="15">
        <f t="shared" si="109"/>
        <v>0</v>
      </c>
      <c r="FK97" s="15">
        <f t="shared" si="109"/>
        <v>0</v>
      </c>
      <c r="FL97" s="15">
        <f t="shared" si="109"/>
        <v>0</v>
      </c>
      <c r="FM97" s="15">
        <f t="shared" si="109"/>
        <v>0</v>
      </c>
      <c r="FN97" s="15">
        <f t="shared" si="109"/>
        <v>13</v>
      </c>
      <c r="FO97" s="15">
        <f t="shared" si="109"/>
        <v>2</v>
      </c>
      <c r="FP97" s="15">
        <f t="shared" si="109"/>
        <v>0</v>
      </c>
      <c r="FQ97" s="15">
        <f t="shared" si="109"/>
        <v>0</v>
      </c>
      <c r="FR97" s="15">
        <f t="shared" si="109"/>
        <v>0</v>
      </c>
      <c r="FS97" s="15">
        <f t="shared" si="109"/>
        <v>0</v>
      </c>
      <c r="FT97" s="15">
        <f t="shared" si="109"/>
        <v>0</v>
      </c>
      <c r="FU97" s="15">
        <f t="shared" si="109"/>
        <v>0</v>
      </c>
      <c r="FV97" s="15">
        <f t="shared" si="109"/>
        <v>0</v>
      </c>
      <c r="FW97" s="15">
        <f t="shared" si="109"/>
        <v>0</v>
      </c>
      <c r="FX97" s="15">
        <f t="shared" si="109"/>
        <v>0</v>
      </c>
      <c r="FZ97" s="15">
        <f>SUM(C97:FX97)</f>
        <v>294</v>
      </c>
      <c r="GA97" s="14"/>
      <c r="GB97" s="15"/>
      <c r="GC97" s="15"/>
      <c r="GD97" s="15"/>
      <c r="GE97" s="2"/>
      <c r="GF97" s="12"/>
      <c r="GG97" s="12"/>
      <c r="GH97" s="12"/>
      <c r="GI97" s="12"/>
      <c r="GJ97" s="12"/>
      <c r="GK97" s="12"/>
      <c r="GL97" s="17"/>
      <c r="GM97" s="17"/>
    </row>
    <row r="98" spans="1:254" x14ac:dyDescent="0.35">
      <c r="A98" s="3" t="s">
        <v>1076</v>
      </c>
      <c r="B98" s="2" t="s">
        <v>1077</v>
      </c>
      <c r="C98" s="15">
        <f>C34</f>
        <v>0</v>
      </c>
      <c r="D98" s="15">
        <f t="shared" ref="D98:BO98" si="110">D34</f>
        <v>0</v>
      </c>
      <c r="E98" s="15">
        <f t="shared" si="110"/>
        <v>0</v>
      </c>
      <c r="F98" s="15">
        <f t="shared" si="110"/>
        <v>0</v>
      </c>
      <c r="G98" s="15">
        <f t="shared" si="110"/>
        <v>0</v>
      </c>
      <c r="H98" s="15">
        <f t="shared" si="110"/>
        <v>0</v>
      </c>
      <c r="I98" s="15">
        <f t="shared" si="110"/>
        <v>0</v>
      </c>
      <c r="J98" s="15">
        <f t="shared" si="110"/>
        <v>0</v>
      </c>
      <c r="K98" s="15">
        <f t="shared" si="110"/>
        <v>0</v>
      </c>
      <c r="L98" s="15">
        <f t="shared" si="110"/>
        <v>0</v>
      </c>
      <c r="M98" s="15">
        <f t="shared" si="110"/>
        <v>0</v>
      </c>
      <c r="N98" s="15">
        <f t="shared" si="110"/>
        <v>0</v>
      </c>
      <c r="O98" s="15">
        <f t="shared" si="110"/>
        <v>0</v>
      </c>
      <c r="P98" s="15">
        <f t="shared" si="110"/>
        <v>0</v>
      </c>
      <c r="Q98" s="15">
        <f t="shared" si="110"/>
        <v>1</v>
      </c>
      <c r="R98" s="15">
        <f t="shared" si="110"/>
        <v>0</v>
      </c>
      <c r="S98" s="15">
        <f t="shared" si="110"/>
        <v>0</v>
      </c>
      <c r="T98" s="15">
        <f t="shared" si="110"/>
        <v>0</v>
      </c>
      <c r="U98" s="15">
        <f t="shared" si="110"/>
        <v>0</v>
      </c>
      <c r="V98" s="15">
        <f t="shared" si="110"/>
        <v>0</v>
      </c>
      <c r="W98" s="15">
        <f t="shared" si="110"/>
        <v>0</v>
      </c>
      <c r="X98" s="15">
        <f t="shared" si="110"/>
        <v>0</v>
      </c>
      <c r="Y98" s="15">
        <f t="shared" si="110"/>
        <v>0</v>
      </c>
      <c r="Z98" s="15">
        <f t="shared" si="110"/>
        <v>0</v>
      </c>
      <c r="AA98" s="15">
        <f t="shared" si="110"/>
        <v>0</v>
      </c>
      <c r="AB98" s="15">
        <f t="shared" si="110"/>
        <v>0</v>
      </c>
      <c r="AC98" s="15">
        <f t="shared" si="110"/>
        <v>0</v>
      </c>
      <c r="AD98" s="15">
        <f t="shared" si="110"/>
        <v>0</v>
      </c>
      <c r="AE98" s="15">
        <f t="shared" si="110"/>
        <v>0</v>
      </c>
      <c r="AF98" s="15">
        <f t="shared" si="110"/>
        <v>0</v>
      </c>
      <c r="AG98" s="15">
        <f t="shared" si="110"/>
        <v>0</v>
      </c>
      <c r="AH98" s="15">
        <f t="shared" si="110"/>
        <v>0</v>
      </c>
      <c r="AI98" s="15">
        <f t="shared" si="110"/>
        <v>0</v>
      </c>
      <c r="AJ98" s="15">
        <f t="shared" si="110"/>
        <v>0</v>
      </c>
      <c r="AK98" s="15">
        <f t="shared" si="110"/>
        <v>0</v>
      </c>
      <c r="AL98" s="15">
        <f t="shared" si="110"/>
        <v>0</v>
      </c>
      <c r="AM98" s="15">
        <f t="shared" si="110"/>
        <v>0</v>
      </c>
      <c r="AN98" s="15">
        <f t="shared" si="110"/>
        <v>0</v>
      </c>
      <c r="AO98" s="15">
        <f t="shared" si="110"/>
        <v>0</v>
      </c>
      <c r="AP98" s="15">
        <f t="shared" si="110"/>
        <v>0</v>
      </c>
      <c r="AQ98" s="15">
        <f t="shared" si="110"/>
        <v>0</v>
      </c>
      <c r="AR98" s="15">
        <f t="shared" si="110"/>
        <v>0</v>
      </c>
      <c r="AS98" s="15">
        <f t="shared" si="110"/>
        <v>0</v>
      </c>
      <c r="AT98" s="15">
        <f t="shared" si="110"/>
        <v>0</v>
      </c>
      <c r="AU98" s="15">
        <f t="shared" si="110"/>
        <v>0</v>
      </c>
      <c r="AV98" s="15">
        <f t="shared" si="110"/>
        <v>0</v>
      </c>
      <c r="AW98" s="15">
        <f t="shared" si="110"/>
        <v>0</v>
      </c>
      <c r="AX98" s="15">
        <f t="shared" si="110"/>
        <v>0</v>
      </c>
      <c r="AY98" s="15">
        <f t="shared" si="110"/>
        <v>0</v>
      </c>
      <c r="AZ98" s="15">
        <f t="shared" si="110"/>
        <v>0</v>
      </c>
      <c r="BA98" s="15">
        <f t="shared" si="110"/>
        <v>0</v>
      </c>
      <c r="BB98" s="15">
        <f t="shared" si="110"/>
        <v>0</v>
      </c>
      <c r="BC98" s="15">
        <f t="shared" si="110"/>
        <v>0</v>
      </c>
      <c r="BD98" s="15">
        <f t="shared" si="110"/>
        <v>0</v>
      </c>
      <c r="BE98" s="15">
        <f t="shared" si="110"/>
        <v>0</v>
      </c>
      <c r="BF98" s="15">
        <f t="shared" si="110"/>
        <v>0</v>
      </c>
      <c r="BG98" s="15">
        <f t="shared" si="110"/>
        <v>0</v>
      </c>
      <c r="BH98" s="15">
        <f t="shared" si="110"/>
        <v>0</v>
      </c>
      <c r="BI98" s="15">
        <f t="shared" si="110"/>
        <v>0</v>
      </c>
      <c r="BJ98" s="15">
        <f t="shared" si="110"/>
        <v>0</v>
      </c>
      <c r="BK98" s="15">
        <f t="shared" si="110"/>
        <v>0</v>
      </c>
      <c r="BL98" s="15">
        <f t="shared" si="110"/>
        <v>0</v>
      </c>
      <c r="BM98" s="15">
        <f t="shared" si="110"/>
        <v>0</v>
      </c>
      <c r="BN98" s="15">
        <f t="shared" si="110"/>
        <v>0</v>
      </c>
      <c r="BO98" s="15">
        <f t="shared" si="110"/>
        <v>0</v>
      </c>
      <c r="BP98" s="15">
        <f t="shared" ref="BP98:EA98" si="111">BP34</f>
        <v>0</v>
      </c>
      <c r="BQ98" s="15">
        <f t="shared" si="111"/>
        <v>0</v>
      </c>
      <c r="BR98" s="15">
        <f t="shared" si="111"/>
        <v>0</v>
      </c>
      <c r="BS98" s="15">
        <f t="shared" si="111"/>
        <v>0</v>
      </c>
      <c r="BT98" s="15">
        <f t="shared" si="111"/>
        <v>0</v>
      </c>
      <c r="BU98" s="15">
        <f t="shared" si="111"/>
        <v>0</v>
      </c>
      <c r="BV98" s="15">
        <f t="shared" si="111"/>
        <v>0</v>
      </c>
      <c r="BW98" s="15">
        <f t="shared" si="111"/>
        <v>0</v>
      </c>
      <c r="BX98" s="15">
        <f t="shared" si="111"/>
        <v>0</v>
      </c>
      <c r="BY98" s="15">
        <f t="shared" si="111"/>
        <v>0</v>
      </c>
      <c r="BZ98" s="15">
        <f t="shared" si="111"/>
        <v>0</v>
      </c>
      <c r="CA98" s="15">
        <f t="shared" si="111"/>
        <v>0</v>
      </c>
      <c r="CB98" s="15">
        <f t="shared" si="111"/>
        <v>0</v>
      </c>
      <c r="CC98" s="15">
        <f t="shared" si="111"/>
        <v>0</v>
      </c>
      <c r="CD98" s="15">
        <f t="shared" si="111"/>
        <v>0</v>
      </c>
      <c r="CE98" s="15">
        <f t="shared" si="111"/>
        <v>0</v>
      </c>
      <c r="CF98" s="15">
        <f t="shared" si="111"/>
        <v>0</v>
      </c>
      <c r="CG98" s="15">
        <f t="shared" si="111"/>
        <v>0</v>
      </c>
      <c r="CH98" s="15">
        <f t="shared" si="111"/>
        <v>0</v>
      </c>
      <c r="CI98" s="15">
        <f t="shared" si="111"/>
        <v>0</v>
      </c>
      <c r="CJ98" s="15">
        <f t="shared" si="111"/>
        <v>0</v>
      </c>
      <c r="CK98" s="15">
        <f t="shared" si="111"/>
        <v>0</v>
      </c>
      <c r="CL98" s="15">
        <f t="shared" si="111"/>
        <v>0</v>
      </c>
      <c r="CM98" s="15">
        <f t="shared" si="111"/>
        <v>0</v>
      </c>
      <c r="CN98" s="15">
        <f t="shared" si="111"/>
        <v>0</v>
      </c>
      <c r="CO98" s="15">
        <f t="shared" si="111"/>
        <v>0</v>
      </c>
      <c r="CP98" s="15">
        <f t="shared" si="111"/>
        <v>0</v>
      </c>
      <c r="CQ98" s="15">
        <f t="shared" si="111"/>
        <v>0</v>
      </c>
      <c r="CR98" s="15">
        <f t="shared" si="111"/>
        <v>0</v>
      </c>
      <c r="CS98" s="15">
        <f t="shared" si="111"/>
        <v>0</v>
      </c>
      <c r="CT98" s="15">
        <f t="shared" si="111"/>
        <v>0</v>
      </c>
      <c r="CU98" s="15">
        <f t="shared" si="111"/>
        <v>0</v>
      </c>
      <c r="CV98" s="15">
        <f t="shared" si="111"/>
        <v>0</v>
      </c>
      <c r="CW98" s="15">
        <f t="shared" si="111"/>
        <v>0</v>
      </c>
      <c r="CX98" s="15">
        <f t="shared" si="111"/>
        <v>0</v>
      </c>
      <c r="CY98" s="15">
        <f t="shared" si="111"/>
        <v>0</v>
      </c>
      <c r="CZ98" s="15">
        <f t="shared" si="111"/>
        <v>0</v>
      </c>
      <c r="DA98" s="15">
        <f t="shared" si="111"/>
        <v>0</v>
      </c>
      <c r="DB98" s="15">
        <f t="shared" si="111"/>
        <v>0</v>
      </c>
      <c r="DC98" s="15">
        <f t="shared" si="111"/>
        <v>0</v>
      </c>
      <c r="DD98" s="15">
        <f t="shared" si="111"/>
        <v>0</v>
      </c>
      <c r="DE98" s="15">
        <f t="shared" si="111"/>
        <v>0</v>
      </c>
      <c r="DF98" s="15">
        <f t="shared" si="111"/>
        <v>0</v>
      </c>
      <c r="DG98" s="15">
        <f t="shared" si="111"/>
        <v>0</v>
      </c>
      <c r="DH98" s="15">
        <f t="shared" si="111"/>
        <v>0</v>
      </c>
      <c r="DI98" s="15">
        <f t="shared" si="111"/>
        <v>0</v>
      </c>
      <c r="DJ98" s="15">
        <f t="shared" si="111"/>
        <v>0</v>
      </c>
      <c r="DK98" s="15">
        <f t="shared" si="111"/>
        <v>0</v>
      </c>
      <c r="DL98" s="15">
        <f t="shared" si="111"/>
        <v>0</v>
      </c>
      <c r="DM98" s="15">
        <f t="shared" si="111"/>
        <v>0</v>
      </c>
      <c r="DN98" s="15">
        <f t="shared" si="111"/>
        <v>0</v>
      </c>
      <c r="DO98" s="15">
        <f t="shared" si="111"/>
        <v>0</v>
      </c>
      <c r="DP98" s="15">
        <f t="shared" si="111"/>
        <v>0</v>
      </c>
      <c r="DQ98" s="15">
        <f t="shared" si="111"/>
        <v>0</v>
      </c>
      <c r="DR98" s="15">
        <f t="shared" si="111"/>
        <v>0</v>
      </c>
      <c r="DS98" s="15">
        <f t="shared" si="111"/>
        <v>0</v>
      </c>
      <c r="DT98" s="15">
        <f t="shared" si="111"/>
        <v>0</v>
      </c>
      <c r="DU98" s="15">
        <f t="shared" si="111"/>
        <v>0</v>
      </c>
      <c r="DV98" s="15">
        <f t="shared" si="111"/>
        <v>0</v>
      </c>
      <c r="DW98" s="15">
        <f t="shared" si="111"/>
        <v>0</v>
      </c>
      <c r="DX98" s="15">
        <f t="shared" si="111"/>
        <v>0</v>
      </c>
      <c r="DY98" s="15">
        <f t="shared" si="111"/>
        <v>0</v>
      </c>
      <c r="DZ98" s="15">
        <f t="shared" si="111"/>
        <v>0</v>
      </c>
      <c r="EA98" s="15">
        <f t="shared" si="111"/>
        <v>0</v>
      </c>
      <c r="EB98" s="15">
        <f t="shared" ref="EB98:FX98" si="112">EB34</f>
        <v>0</v>
      </c>
      <c r="EC98" s="15">
        <f t="shared" si="112"/>
        <v>0</v>
      </c>
      <c r="ED98" s="15">
        <f t="shared" si="112"/>
        <v>0</v>
      </c>
      <c r="EE98" s="15">
        <f t="shared" si="112"/>
        <v>0</v>
      </c>
      <c r="EF98" s="15">
        <f t="shared" si="112"/>
        <v>0</v>
      </c>
      <c r="EG98" s="15">
        <f t="shared" si="112"/>
        <v>0</v>
      </c>
      <c r="EH98" s="15">
        <f t="shared" si="112"/>
        <v>0</v>
      </c>
      <c r="EI98" s="15">
        <f t="shared" si="112"/>
        <v>0</v>
      </c>
      <c r="EJ98" s="15">
        <f t="shared" si="112"/>
        <v>0</v>
      </c>
      <c r="EK98" s="15">
        <f t="shared" si="112"/>
        <v>0</v>
      </c>
      <c r="EL98" s="15">
        <f t="shared" si="112"/>
        <v>0</v>
      </c>
      <c r="EM98" s="15">
        <f t="shared" si="112"/>
        <v>0</v>
      </c>
      <c r="EN98" s="15">
        <f t="shared" si="112"/>
        <v>0</v>
      </c>
      <c r="EO98" s="15">
        <f t="shared" si="112"/>
        <v>0</v>
      </c>
      <c r="EP98" s="15">
        <f t="shared" si="112"/>
        <v>0</v>
      </c>
      <c r="EQ98" s="15">
        <f t="shared" si="112"/>
        <v>0</v>
      </c>
      <c r="ER98" s="15">
        <f t="shared" si="112"/>
        <v>0</v>
      </c>
      <c r="ES98" s="15">
        <f t="shared" si="112"/>
        <v>0</v>
      </c>
      <c r="ET98" s="15">
        <f t="shared" si="112"/>
        <v>0</v>
      </c>
      <c r="EU98" s="15">
        <f t="shared" si="112"/>
        <v>0</v>
      </c>
      <c r="EV98" s="15">
        <f t="shared" si="112"/>
        <v>0</v>
      </c>
      <c r="EW98" s="15">
        <f t="shared" si="112"/>
        <v>0</v>
      </c>
      <c r="EX98" s="15">
        <f t="shared" si="112"/>
        <v>0</v>
      </c>
      <c r="EY98" s="15">
        <f t="shared" si="112"/>
        <v>0</v>
      </c>
      <c r="EZ98" s="15">
        <f t="shared" si="112"/>
        <v>0</v>
      </c>
      <c r="FA98" s="15">
        <f t="shared" si="112"/>
        <v>0</v>
      </c>
      <c r="FB98" s="15">
        <f t="shared" si="112"/>
        <v>0</v>
      </c>
      <c r="FC98" s="15">
        <f t="shared" si="112"/>
        <v>0</v>
      </c>
      <c r="FD98" s="15">
        <f t="shared" si="112"/>
        <v>0</v>
      </c>
      <c r="FE98" s="15">
        <f t="shared" si="112"/>
        <v>0</v>
      </c>
      <c r="FF98" s="15">
        <f t="shared" si="112"/>
        <v>0</v>
      </c>
      <c r="FG98" s="15">
        <f t="shared" si="112"/>
        <v>0</v>
      </c>
      <c r="FH98" s="15">
        <f t="shared" si="112"/>
        <v>0</v>
      </c>
      <c r="FI98" s="15">
        <f t="shared" si="112"/>
        <v>0</v>
      </c>
      <c r="FJ98" s="15">
        <f t="shared" si="112"/>
        <v>0</v>
      </c>
      <c r="FK98" s="15">
        <f t="shared" si="112"/>
        <v>0</v>
      </c>
      <c r="FL98" s="15">
        <f t="shared" si="112"/>
        <v>0</v>
      </c>
      <c r="FM98" s="15">
        <f t="shared" si="112"/>
        <v>0</v>
      </c>
      <c r="FN98" s="15">
        <f t="shared" si="112"/>
        <v>0</v>
      </c>
      <c r="FO98" s="15">
        <f t="shared" si="112"/>
        <v>0</v>
      </c>
      <c r="FP98" s="15">
        <f t="shared" si="112"/>
        <v>0</v>
      </c>
      <c r="FQ98" s="15">
        <f t="shared" si="112"/>
        <v>0</v>
      </c>
      <c r="FR98" s="15">
        <f t="shared" si="112"/>
        <v>0</v>
      </c>
      <c r="FS98" s="15">
        <f t="shared" si="112"/>
        <v>0</v>
      </c>
      <c r="FT98" s="15">
        <f t="shared" si="112"/>
        <v>0</v>
      </c>
      <c r="FU98" s="15">
        <f t="shared" si="112"/>
        <v>0</v>
      </c>
      <c r="FV98" s="15">
        <f t="shared" si="112"/>
        <v>0</v>
      </c>
      <c r="FW98" s="15">
        <f t="shared" si="112"/>
        <v>0</v>
      </c>
      <c r="FX98" s="15">
        <f t="shared" si="112"/>
        <v>0</v>
      </c>
      <c r="FZ98" s="15"/>
      <c r="GA98" s="14"/>
      <c r="GB98" s="15"/>
      <c r="GC98" s="15"/>
      <c r="GD98" s="15"/>
      <c r="GE98" s="2"/>
      <c r="GF98" s="12"/>
      <c r="GG98" s="12"/>
      <c r="GH98" s="12"/>
      <c r="GI98" s="12"/>
      <c r="GJ98" s="12"/>
      <c r="GK98" s="12"/>
      <c r="GL98" s="17"/>
      <c r="GM98" s="17"/>
    </row>
    <row r="99" spans="1:254" x14ac:dyDescent="0.35">
      <c r="A99" s="3" t="s">
        <v>484</v>
      </c>
      <c r="B99" s="2" t="s">
        <v>1013</v>
      </c>
      <c r="C99" s="15">
        <f t="shared" ref="C99:AH99" si="113">C15</f>
        <v>4</v>
      </c>
      <c r="D99" s="15">
        <f t="shared" si="113"/>
        <v>58</v>
      </c>
      <c r="E99" s="15">
        <f t="shared" si="113"/>
        <v>11</v>
      </c>
      <c r="F99" s="15">
        <f t="shared" si="113"/>
        <v>11</v>
      </c>
      <c r="G99" s="15">
        <f t="shared" si="113"/>
        <v>1</v>
      </c>
      <c r="H99" s="15">
        <f t="shared" si="113"/>
        <v>1</v>
      </c>
      <c r="I99" s="15">
        <f t="shared" si="113"/>
        <v>9</v>
      </c>
      <c r="J99" s="15">
        <f t="shared" si="113"/>
        <v>0</v>
      </c>
      <c r="K99" s="15">
        <f t="shared" si="113"/>
        <v>0</v>
      </c>
      <c r="L99" s="15">
        <f t="shared" si="113"/>
        <v>23</v>
      </c>
      <c r="M99" s="15">
        <f t="shared" si="113"/>
        <v>14</v>
      </c>
      <c r="N99" s="15">
        <f t="shared" si="113"/>
        <v>159.5</v>
      </c>
      <c r="O99" s="15">
        <f t="shared" si="113"/>
        <v>98</v>
      </c>
      <c r="P99" s="15">
        <f t="shared" si="113"/>
        <v>0</v>
      </c>
      <c r="Q99" s="15">
        <f t="shared" si="113"/>
        <v>209</v>
      </c>
      <c r="R99" s="15">
        <f t="shared" si="113"/>
        <v>1</v>
      </c>
      <c r="S99" s="15">
        <f t="shared" si="113"/>
        <v>0</v>
      </c>
      <c r="T99" s="15">
        <f t="shared" si="113"/>
        <v>0</v>
      </c>
      <c r="U99" s="15">
        <f t="shared" si="113"/>
        <v>0</v>
      </c>
      <c r="V99" s="15">
        <f t="shared" si="113"/>
        <v>0</v>
      </c>
      <c r="W99" s="15">
        <f t="shared" si="113"/>
        <v>1</v>
      </c>
      <c r="X99" s="15">
        <f t="shared" si="113"/>
        <v>0</v>
      </c>
      <c r="Y99" s="15">
        <f t="shared" si="113"/>
        <v>0</v>
      </c>
      <c r="Z99" s="15">
        <f t="shared" si="113"/>
        <v>0</v>
      </c>
      <c r="AA99" s="15">
        <f t="shared" si="113"/>
        <v>37</v>
      </c>
      <c r="AB99" s="15">
        <f t="shared" si="113"/>
        <v>46.5</v>
      </c>
      <c r="AC99" s="15">
        <f t="shared" si="113"/>
        <v>0</v>
      </c>
      <c r="AD99" s="15">
        <f t="shared" si="113"/>
        <v>6.5</v>
      </c>
      <c r="AE99" s="15">
        <f t="shared" si="113"/>
        <v>0</v>
      </c>
      <c r="AF99" s="15">
        <f t="shared" si="113"/>
        <v>0</v>
      </c>
      <c r="AG99" s="15">
        <f t="shared" si="113"/>
        <v>0</v>
      </c>
      <c r="AH99" s="15">
        <f t="shared" si="113"/>
        <v>0</v>
      </c>
      <c r="AI99" s="15">
        <f t="shared" ref="AI99:BO99" si="114">AI15</f>
        <v>0</v>
      </c>
      <c r="AJ99" s="15">
        <f t="shared" si="114"/>
        <v>0</v>
      </c>
      <c r="AK99" s="15">
        <f t="shared" si="114"/>
        <v>0</v>
      </c>
      <c r="AL99" s="15">
        <f t="shared" si="114"/>
        <v>0</v>
      </c>
      <c r="AM99" s="15">
        <f t="shared" si="114"/>
        <v>0</v>
      </c>
      <c r="AN99" s="15">
        <f t="shared" si="114"/>
        <v>1</v>
      </c>
      <c r="AO99" s="15">
        <f t="shared" si="114"/>
        <v>0</v>
      </c>
      <c r="AP99" s="15">
        <f t="shared" si="114"/>
        <v>191</v>
      </c>
      <c r="AQ99" s="15">
        <f t="shared" si="114"/>
        <v>0</v>
      </c>
      <c r="AR99" s="15">
        <f t="shared" si="114"/>
        <v>155</v>
      </c>
      <c r="AS99" s="15">
        <f t="shared" si="114"/>
        <v>16</v>
      </c>
      <c r="AT99" s="15">
        <f t="shared" si="114"/>
        <v>3</v>
      </c>
      <c r="AU99" s="15">
        <f t="shared" si="114"/>
        <v>0</v>
      </c>
      <c r="AV99" s="15">
        <f t="shared" si="114"/>
        <v>0</v>
      </c>
      <c r="AW99" s="15">
        <f t="shared" si="114"/>
        <v>2</v>
      </c>
      <c r="AX99" s="15">
        <f t="shared" si="114"/>
        <v>0</v>
      </c>
      <c r="AY99" s="15">
        <f t="shared" si="114"/>
        <v>0</v>
      </c>
      <c r="AZ99" s="15">
        <f t="shared" si="114"/>
        <v>1</v>
      </c>
      <c r="BA99" s="15">
        <f t="shared" si="114"/>
        <v>0.5</v>
      </c>
      <c r="BB99" s="15">
        <f t="shared" si="114"/>
        <v>9</v>
      </c>
      <c r="BC99" s="15">
        <f t="shared" si="114"/>
        <v>30</v>
      </c>
      <c r="BD99" s="15">
        <f t="shared" si="114"/>
        <v>4</v>
      </c>
      <c r="BE99" s="15">
        <f t="shared" si="114"/>
        <v>0</v>
      </c>
      <c r="BF99" s="15">
        <f t="shared" si="114"/>
        <v>31.5</v>
      </c>
      <c r="BG99" s="15">
        <f t="shared" si="114"/>
        <v>0</v>
      </c>
      <c r="BH99" s="15">
        <f t="shared" si="114"/>
        <v>12</v>
      </c>
      <c r="BI99" s="15">
        <f t="shared" si="114"/>
        <v>0</v>
      </c>
      <c r="BJ99" s="15">
        <f t="shared" si="114"/>
        <v>15.5</v>
      </c>
      <c r="BK99" s="15">
        <f t="shared" si="114"/>
        <v>83</v>
      </c>
      <c r="BL99" s="15">
        <f t="shared" si="114"/>
        <v>2.5</v>
      </c>
      <c r="BM99" s="15">
        <f t="shared" si="114"/>
        <v>18.5</v>
      </c>
      <c r="BN99" s="15">
        <f t="shared" si="114"/>
        <v>33.5</v>
      </c>
      <c r="BO99" s="15">
        <f t="shared" si="114"/>
        <v>3</v>
      </c>
      <c r="BP99" s="15">
        <f t="shared" ref="BP99:EA99" si="115">BP15</f>
        <v>0</v>
      </c>
      <c r="BQ99" s="15">
        <f t="shared" si="115"/>
        <v>2</v>
      </c>
      <c r="BR99" s="15">
        <f t="shared" si="115"/>
        <v>0</v>
      </c>
      <c r="BS99" s="15">
        <f t="shared" si="115"/>
        <v>0</v>
      </c>
      <c r="BT99" s="15">
        <f t="shared" si="115"/>
        <v>0</v>
      </c>
      <c r="BU99" s="15">
        <f t="shared" si="115"/>
        <v>0</v>
      </c>
      <c r="BV99" s="15">
        <f t="shared" si="115"/>
        <v>0</v>
      </c>
      <c r="BW99" s="15">
        <f t="shared" si="115"/>
        <v>0</v>
      </c>
      <c r="BX99" s="15">
        <f t="shared" si="115"/>
        <v>0</v>
      </c>
      <c r="BY99" s="15">
        <f t="shared" si="115"/>
        <v>0</v>
      </c>
      <c r="BZ99" s="15">
        <f t="shared" si="115"/>
        <v>0</v>
      </c>
      <c r="CA99" s="15">
        <f t="shared" si="115"/>
        <v>0</v>
      </c>
      <c r="CB99" s="15">
        <f t="shared" si="115"/>
        <v>235</v>
      </c>
      <c r="CC99" s="15">
        <f t="shared" si="115"/>
        <v>0</v>
      </c>
      <c r="CD99" s="15">
        <f t="shared" si="115"/>
        <v>0</v>
      </c>
      <c r="CE99" s="15">
        <f t="shared" si="115"/>
        <v>0</v>
      </c>
      <c r="CF99" s="15">
        <f t="shared" si="115"/>
        <v>0</v>
      </c>
      <c r="CG99" s="15">
        <f t="shared" si="115"/>
        <v>0</v>
      </c>
      <c r="CH99" s="15">
        <f t="shared" si="115"/>
        <v>0</v>
      </c>
      <c r="CI99" s="15">
        <f t="shared" si="115"/>
        <v>0</v>
      </c>
      <c r="CJ99" s="15">
        <f t="shared" si="115"/>
        <v>0</v>
      </c>
      <c r="CK99" s="15">
        <f t="shared" si="115"/>
        <v>0</v>
      </c>
      <c r="CL99" s="15">
        <f t="shared" si="115"/>
        <v>4</v>
      </c>
      <c r="CM99" s="15">
        <f t="shared" si="115"/>
        <v>0</v>
      </c>
      <c r="CN99" s="15">
        <f t="shared" si="115"/>
        <v>232</v>
      </c>
      <c r="CO99" s="15">
        <f t="shared" si="115"/>
        <v>69.5</v>
      </c>
      <c r="CP99" s="15">
        <f t="shared" si="115"/>
        <v>3</v>
      </c>
      <c r="CQ99" s="15">
        <f t="shared" si="115"/>
        <v>0</v>
      </c>
      <c r="CR99" s="15">
        <f t="shared" si="115"/>
        <v>0</v>
      </c>
      <c r="CS99" s="15">
        <f t="shared" si="115"/>
        <v>0</v>
      </c>
      <c r="CT99" s="15">
        <f t="shared" si="115"/>
        <v>0</v>
      </c>
      <c r="CU99" s="15">
        <f t="shared" si="115"/>
        <v>2</v>
      </c>
      <c r="CV99" s="15">
        <f t="shared" si="115"/>
        <v>0</v>
      </c>
      <c r="CW99" s="15">
        <f t="shared" si="115"/>
        <v>0</v>
      </c>
      <c r="CX99" s="15">
        <f t="shared" si="115"/>
        <v>0</v>
      </c>
      <c r="CY99" s="15">
        <f t="shared" si="115"/>
        <v>0</v>
      </c>
      <c r="CZ99" s="15">
        <f t="shared" si="115"/>
        <v>0</v>
      </c>
      <c r="DA99" s="15">
        <f t="shared" si="115"/>
        <v>0</v>
      </c>
      <c r="DB99" s="15">
        <f t="shared" si="115"/>
        <v>0</v>
      </c>
      <c r="DC99" s="15">
        <f t="shared" si="115"/>
        <v>0</v>
      </c>
      <c r="DD99" s="15">
        <f t="shared" si="115"/>
        <v>0</v>
      </c>
      <c r="DE99" s="15">
        <f t="shared" si="115"/>
        <v>0</v>
      </c>
      <c r="DF99" s="15">
        <f t="shared" si="115"/>
        <v>18.5</v>
      </c>
      <c r="DG99" s="15">
        <f t="shared" si="115"/>
        <v>0</v>
      </c>
      <c r="DH99" s="15">
        <f t="shared" si="115"/>
        <v>0</v>
      </c>
      <c r="DI99" s="15">
        <f t="shared" si="115"/>
        <v>0</v>
      </c>
      <c r="DJ99" s="15">
        <f t="shared" si="115"/>
        <v>0</v>
      </c>
      <c r="DK99" s="15">
        <f t="shared" si="115"/>
        <v>0</v>
      </c>
      <c r="DL99" s="15">
        <f t="shared" si="115"/>
        <v>0</v>
      </c>
      <c r="DM99" s="15">
        <f t="shared" si="115"/>
        <v>0</v>
      </c>
      <c r="DN99" s="15">
        <f t="shared" si="115"/>
        <v>1</v>
      </c>
      <c r="DO99" s="15">
        <f t="shared" si="115"/>
        <v>0</v>
      </c>
      <c r="DP99" s="15">
        <f t="shared" si="115"/>
        <v>0</v>
      </c>
      <c r="DQ99" s="15">
        <f t="shared" si="115"/>
        <v>1</v>
      </c>
      <c r="DR99" s="15">
        <f t="shared" si="115"/>
        <v>0</v>
      </c>
      <c r="DS99" s="15">
        <f t="shared" si="115"/>
        <v>0</v>
      </c>
      <c r="DT99" s="15">
        <f t="shared" si="115"/>
        <v>0</v>
      </c>
      <c r="DU99" s="15">
        <f t="shared" si="115"/>
        <v>0</v>
      </c>
      <c r="DV99" s="15">
        <f t="shared" si="115"/>
        <v>0</v>
      </c>
      <c r="DW99" s="15">
        <f t="shared" si="115"/>
        <v>0</v>
      </c>
      <c r="DX99" s="15">
        <f t="shared" si="115"/>
        <v>0</v>
      </c>
      <c r="DY99" s="15">
        <f t="shared" si="115"/>
        <v>0</v>
      </c>
      <c r="DZ99" s="15">
        <f t="shared" si="115"/>
        <v>1</v>
      </c>
      <c r="EA99" s="15">
        <f t="shared" si="115"/>
        <v>0</v>
      </c>
      <c r="EB99" s="15">
        <f t="shared" ref="EB99:FX99" si="116">EB15</f>
        <v>0</v>
      </c>
      <c r="EC99" s="15">
        <f t="shared" si="116"/>
        <v>0</v>
      </c>
      <c r="ED99" s="15">
        <f t="shared" si="116"/>
        <v>0</v>
      </c>
      <c r="EE99" s="15">
        <f t="shared" si="116"/>
        <v>0</v>
      </c>
      <c r="EF99" s="15">
        <f t="shared" si="116"/>
        <v>2</v>
      </c>
      <c r="EG99" s="15">
        <f t="shared" si="116"/>
        <v>0</v>
      </c>
      <c r="EH99" s="15">
        <f t="shared" si="116"/>
        <v>0</v>
      </c>
      <c r="EI99" s="15">
        <f t="shared" si="116"/>
        <v>24.5</v>
      </c>
      <c r="EJ99" s="15">
        <f t="shared" si="116"/>
        <v>26</v>
      </c>
      <c r="EK99" s="15">
        <f t="shared" si="116"/>
        <v>0</v>
      </c>
      <c r="EL99" s="15">
        <f t="shared" si="116"/>
        <v>0</v>
      </c>
      <c r="EM99" s="15">
        <f t="shared" si="116"/>
        <v>0</v>
      </c>
      <c r="EN99" s="15">
        <f t="shared" si="116"/>
        <v>0</v>
      </c>
      <c r="EO99" s="15">
        <f t="shared" si="116"/>
        <v>0</v>
      </c>
      <c r="EP99" s="15">
        <f t="shared" si="116"/>
        <v>0</v>
      </c>
      <c r="EQ99" s="15">
        <f t="shared" si="116"/>
        <v>2</v>
      </c>
      <c r="ER99" s="15">
        <f t="shared" si="116"/>
        <v>2</v>
      </c>
      <c r="ES99" s="15">
        <f t="shared" si="116"/>
        <v>0</v>
      </c>
      <c r="ET99" s="15">
        <f t="shared" si="116"/>
        <v>0</v>
      </c>
      <c r="EU99" s="15">
        <f t="shared" si="116"/>
        <v>0</v>
      </c>
      <c r="EV99" s="15">
        <f t="shared" si="116"/>
        <v>0</v>
      </c>
      <c r="EW99" s="15">
        <f t="shared" si="116"/>
        <v>0</v>
      </c>
      <c r="EX99" s="15">
        <f t="shared" si="116"/>
        <v>0</v>
      </c>
      <c r="EY99" s="15">
        <f t="shared" si="116"/>
        <v>0</v>
      </c>
      <c r="EZ99" s="15">
        <f t="shared" si="116"/>
        <v>0</v>
      </c>
      <c r="FA99" s="15">
        <f t="shared" si="116"/>
        <v>12</v>
      </c>
      <c r="FB99" s="15">
        <f t="shared" si="116"/>
        <v>0</v>
      </c>
      <c r="FC99" s="15">
        <f t="shared" si="116"/>
        <v>4</v>
      </c>
      <c r="FD99" s="15">
        <f t="shared" si="116"/>
        <v>0</v>
      </c>
      <c r="FE99" s="15">
        <f t="shared" si="116"/>
        <v>0</v>
      </c>
      <c r="FF99" s="15">
        <f t="shared" si="116"/>
        <v>0</v>
      </c>
      <c r="FG99" s="15">
        <f t="shared" si="116"/>
        <v>0</v>
      </c>
      <c r="FH99" s="15">
        <f t="shared" si="116"/>
        <v>0</v>
      </c>
      <c r="FI99" s="15">
        <f t="shared" si="116"/>
        <v>0</v>
      </c>
      <c r="FJ99" s="15">
        <f t="shared" si="116"/>
        <v>0</v>
      </c>
      <c r="FK99" s="15">
        <f t="shared" si="116"/>
        <v>0</v>
      </c>
      <c r="FL99" s="15">
        <f t="shared" si="116"/>
        <v>0</v>
      </c>
      <c r="FM99" s="15">
        <f t="shared" si="116"/>
        <v>0</v>
      </c>
      <c r="FN99" s="15">
        <f t="shared" si="116"/>
        <v>15.5</v>
      </c>
      <c r="FO99" s="15">
        <f t="shared" si="116"/>
        <v>0</v>
      </c>
      <c r="FP99" s="15">
        <f t="shared" si="116"/>
        <v>0</v>
      </c>
      <c r="FQ99" s="15">
        <f t="shared" si="116"/>
        <v>0</v>
      </c>
      <c r="FR99" s="15">
        <f t="shared" si="116"/>
        <v>0</v>
      </c>
      <c r="FS99" s="15">
        <f t="shared" si="116"/>
        <v>0</v>
      </c>
      <c r="FT99" s="15">
        <f t="shared" si="116"/>
        <v>0</v>
      </c>
      <c r="FU99" s="15">
        <f t="shared" si="116"/>
        <v>0</v>
      </c>
      <c r="FV99" s="15">
        <f t="shared" si="116"/>
        <v>1</v>
      </c>
      <c r="FW99" s="15">
        <f t="shared" si="116"/>
        <v>2</v>
      </c>
      <c r="FX99" s="15">
        <f t="shared" si="116"/>
        <v>0</v>
      </c>
      <c r="FZ99" s="15"/>
      <c r="GA99" s="14"/>
      <c r="GB99" s="15"/>
      <c r="GC99" s="15"/>
      <c r="GD99" s="15"/>
      <c r="GE99" s="2"/>
      <c r="GF99" s="12"/>
      <c r="GG99" s="12"/>
      <c r="GH99" s="12"/>
      <c r="GI99" s="12"/>
      <c r="GJ99" s="12"/>
      <c r="GK99" s="12"/>
      <c r="GL99" s="17"/>
      <c r="GM99" s="17"/>
    </row>
    <row r="100" spans="1:254" x14ac:dyDescent="0.35">
      <c r="A100" s="3" t="s">
        <v>1014</v>
      </c>
      <c r="B100" s="2" t="s">
        <v>1015</v>
      </c>
      <c r="C100" s="15">
        <f t="shared" ref="C100:AH100" si="117">C35</f>
        <v>0</v>
      </c>
      <c r="D100" s="15">
        <f t="shared" si="117"/>
        <v>23</v>
      </c>
      <c r="E100" s="15">
        <f t="shared" si="117"/>
        <v>0</v>
      </c>
      <c r="F100" s="15">
        <f t="shared" si="117"/>
        <v>0</v>
      </c>
      <c r="G100" s="15">
        <f t="shared" si="117"/>
        <v>0</v>
      </c>
      <c r="H100" s="15">
        <f t="shared" si="117"/>
        <v>0</v>
      </c>
      <c r="I100" s="15">
        <f t="shared" si="117"/>
        <v>0</v>
      </c>
      <c r="J100" s="15">
        <f t="shared" si="117"/>
        <v>0</v>
      </c>
      <c r="K100" s="15">
        <f t="shared" si="117"/>
        <v>0</v>
      </c>
      <c r="L100" s="15">
        <f t="shared" si="117"/>
        <v>0</v>
      </c>
      <c r="M100" s="15">
        <f t="shared" si="117"/>
        <v>0</v>
      </c>
      <c r="N100" s="15">
        <f t="shared" si="117"/>
        <v>0</v>
      </c>
      <c r="O100" s="15">
        <f t="shared" si="117"/>
        <v>0</v>
      </c>
      <c r="P100" s="15">
        <f t="shared" si="117"/>
        <v>0</v>
      </c>
      <c r="Q100" s="15">
        <f t="shared" si="117"/>
        <v>0</v>
      </c>
      <c r="R100" s="15">
        <f t="shared" si="117"/>
        <v>0</v>
      </c>
      <c r="S100" s="15">
        <f t="shared" si="117"/>
        <v>0</v>
      </c>
      <c r="T100" s="15">
        <f t="shared" si="117"/>
        <v>0</v>
      </c>
      <c r="U100" s="15">
        <f t="shared" si="117"/>
        <v>0</v>
      </c>
      <c r="V100" s="15">
        <f t="shared" si="117"/>
        <v>0</v>
      </c>
      <c r="W100" s="15">
        <f t="shared" si="117"/>
        <v>0</v>
      </c>
      <c r="X100" s="15">
        <f t="shared" si="117"/>
        <v>0</v>
      </c>
      <c r="Y100" s="15">
        <f t="shared" si="117"/>
        <v>0</v>
      </c>
      <c r="Z100" s="15">
        <f t="shared" si="117"/>
        <v>0</v>
      </c>
      <c r="AA100" s="15">
        <f t="shared" si="117"/>
        <v>0</v>
      </c>
      <c r="AB100" s="15">
        <f t="shared" si="117"/>
        <v>0</v>
      </c>
      <c r="AC100" s="15">
        <f t="shared" si="117"/>
        <v>0</v>
      </c>
      <c r="AD100" s="15">
        <f t="shared" si="117"/>
        <v>0</v>
      </c>
      <c r="AE100" s="15">
        <f t="shared" si="117"/>
        <v>0</v>
      </c>
      <c r="AF100" s="15">
        <f t="shared" si="117"/>
        <v>0</v>
      </c>
      <c r="AG100" s="15">
        <f t="shared" si="117"/>
        <v>0</v>
      </c>
      <c r="AH100" s="15">
        <f t="shared" si="117"/>
        <v>0</v>
      </c>
      <c r="AI100" s="15">
        <f t="shared" ref="AI100:BN100" si="118">AI35</f>
        <v>0</v>
      </c>
      <c r="AJ100" s="15">
        <f t="shared" si="118"/>
        <v>0</v>
      </c>
      <c r="AK100" s="15">
        <f t="shared" si="118"/>
        <v>0</v>
      </c>
      <c r="AL100" s="15">
        <f t="shared" si="118"/>
        <v>0</v>
      </c>
      <c r="AM100" s="15">
        <f t="shared" si="118"/>
        <v>0</v>
      </c>
      <c r="AN100" s="15">
        <f t="shared" si="118"/>
        <v>0</v>
      </c>
      <c r="AO100" s="15">
        <f t="shared" si="118"/>
        <v>0</v>
      </c>
      <c r="AP100" s="15">
        <f t="shared" si="118"/>
        <v>0</v>
      </c>
      <c r="AQ100" s="15">
        <f t="shared" si="118"/>
        <v>0</v>
      </c>
      <c r="AR100" s="15">
        <f t="shared" si="118"/>
        <v>0</v>
      </c>
      <c r="AS100" s="15">
        <f t="shared" si="118"/>
        <v>0</v>
      </c>
      <c r="AT100" s="15">
        <f t="shared" si="118"/>
        <v>0</v>
      </c>
      <c r="AU100" s="15">
        <f t="shared" si="118"/>
        <v>0</v>
      </c>
      <c r="AV100" s="15">
        <f t="shared" si="118"/>
        <v>0</v>
      </c>
      <c r="AW100" s="15">
        <f t="shared" si="118"/>
        <v>0</v>
      </c>
      <c r="AX100" s="15">
        <f t="shared" si="118"/>
        <v>0</v>
      </c>
      <c r="AY100" s="15">
        <f t="shared" si="118"/>
        <v>0</v>
      </c>
      <c r="AZ100" s="15">
        <f t="shared" si="118"/>
        <v>0</v>
      </c>
      <c r="BA100" s="15">
        <f t="shared" si="118"/>
        <v>0</v>
      </c>
      <c r="BB100" s="15">
        <f t="shared" si="118"/>
        <v>0</v>
      </c>
      <c r="BC100" s="15">
        <f t="shared" si="118"/>
        <v>0</v>
      </c>
      <c r="BD100" s="15">
        <f t="shared" si="118"/>
        <v>0</v>
      </c>
      <c r="BE100" s="15">
        <f t="shared" si="118"/>
        <v>0</v>
      </c>
      <c r="BF100" s="15">
        <f t="shared" si="118"/>
        <v>0</v>
      </c>
      <c r="BG100" s="15">
        <f t="shared" si="118"/>
        <v>0</v>
      </c>
      <c r="BH100" s="15">
        <f t="shared" si="118"/>
        <v>0</v>
      </c>
      <c r="BI100" s="15">
        <f t="shared" si="118"/>
        <v>0</v>
      </c>
      <c r="BJ100" s="15">
        <f t="shared" si="118"/>
        <v>0</v>
      </c>
      <c r="BK100" s="15">
        <f t="shared" si="118"/>
        <v>0</v>
      </c>
      <c r="BL100" s="15">
        <f t="shared" si="118"/>
        <v>0</v>
      </c>
      <c r="BM100" s="15">
        <f t="shared" si="118"/>
        <v>0</v>
      </c>
      <c r="BN100" s="15">
        <f t="shared" si="118"/>
        <v>0</v>
      </c>
      <c r="BO100" s="15">
        <f t="shared" ref="BO100:DZ100" si="119">BO35</f>
        <v>0</v>
      </c>
      <c r="BP100" s="15">
        <f t="shared" si="119"/>
        <v>0</v>
      </c>
      <c r="BQ100" s="15">
        <f t="shared" si="119"/>
        <v>0</v>
      </c>
      <c r="BR100" s="15">
        <f t="shared" si="119"/>
        <v>0</v>
      </c>
      <c r="BS100" s="15">
        <f t="shared" si="119"/>
        <v>0</v>
      </c>
      <c r="BT100" s="15">
        <f t="shared" si="119"/>
        <v>0</v>
      </c>
      <c r="BU100" s="15">
        <f t="shared" si="119"/>
        <v>0</v>
      </c>
      <c r="BV100" s="15">
        <f t="shared" si="119"/>
        <v>0</v>
      </c>
      <c r="BW100" s="15">
        <f t="shared" si="119"/>
        <v>0</v>
      </c>
      <c r="BX100" s="15">
        <f t="shared" si="119"/>
        <v>0</v>
      </c>
      <c r="BY100" s="15">
        <f t="shared" si="119"/>
        <v>0</v>
      </c>
      <c r="BZ100" s="15">
        <f t="shared" si="119"/>
        <v>0</v>
      </c>
      <c r="CA100" s="15">
        <f t="shared" si="119"/>
        <v>0</v>
      </c>
      <c r="CB100" s="15">
        <f t="shared" si="119"/>
        <v>0</v>
      </c>
      <c r="CC100" s="15">
        <f t="shared" si="119"/>
        <v>0</v>
      </c>
      <c r="CD100" s="15">
        <f t="shared" si="119"/>
        <v>0</v>
      </c>
      <c r="CE100" s="15">
        <f t="shared" si="119"/>
        <v>0</v>
      </c>
      <c r="CF100" s="15">
        <f t="shared" si="119"/>
        <v>0</v>
      </c>
      <c r="CG100" s="15">
        <f t="shared" si="119"/>
        <v>0</v>
      </c>
      <c r="CH100" s="15">
        <f t="shared" si="119"/>
        <v>0</v>
      </c>
      <c r="CI100" s="15">
        <f t="shared" si="119"/>
        <v>0</v>
      </c>
      <c r="CJ100" s="15">
        <f t="shared" si="119"/>
        <v>0</v>
      </c>
      <c r="CK100" s="15">
        <f t="shared" si="119"/>
        <v>0</v>
      </c>
      <c r="CL100" s="15">
        <f t="shared" si="119"/>
        <v>0</v>
      </c>
      <c r="CM100" s="15">
        <f t="shared" si="119"/>
        <v>0</v>
      </c>
      <c r="CN100" s="15">
        <f t="shared" si="119"/>
        <v>0</v>
      </c>
      <c r="CO100" s="15">
        <f t="shared" si="119"/>
        <v>0</v>
      </c>
      <c r="CP100" s="15">
        <f t="shared" si="119"/>
        <v>0</v>
      </c>
      <c r="CQ100" s="15">
        <f t="shared" si="119"/>
        <v>0</v>
      </c>
      <c r="CR100" s="15">
        <f t="shared" si="119"/>
        <v>0</v>
      </c>
      <c r="CS100" s="15">
        <f t="shared" si="119"/>
        <v>0</v>
      </c>
      <c r="CT100" s="15">
        <f t="shared" si="119"/>
        <v>0</v>
      </c>
      <c r="CU100" s="15">
        <f t="shared" si="119"/>
        <v>0</v>
      </c>
      <c r="CV100" s="15">
        <f t="shared" si="119"/>
        <v>0</v>
      </c>
      <c r="CW100" s="15">
        <f t="shared" si="119"/>
        <v>0</v>
      </c>
      <c r="CX100" s="15">
        <f t="shared" si="119"/>
        <v>0</v>
      </c>
      <c r="CY100" s="15">
        <f t="shared" si="119"/>
        <v>0</v>
      </c>
      <c r="CZ100" s="15">
        <f t="shared" si="119"/>
        <v>0</v>
      </c>
      <c r="DA100" s="15">
        <f t="shared" si="119"/>
        <v>0</v>
      </c>
      <c r="DB100" s="15">
        <f t="shared" si="119"/>
        <v>0</v>
      </c>
      <c r="DC100" s="15">
        <f t="shared" si="119"/>
        <v>0</v>
      </c>
      <c r="DD100" s="15">
        <f t="shared" si="119"/>
        <v>0</v>
      </c>
      <c r="DE100" s="15">
        <f t="shared" si="119"/>
        <v>0</v>
      </c>
      <c r="DF100" s="15">
        <f t="shared" si="119"/>
        <v>0</v>
      </c>
      <c r="DG100" s="15">
        <f t="shared" si="119"/>
        <v>0</v>
      </c>
      <c r="DH100" s="15">
        <f t="shared" si="119"/>
        <v>0</v>
      </c>
      <c r="DI100" s="15">
        <f t="shared" si="119"/>
        <v>0</v>
      </c>
      <c r="DJ100" s="15">
        <f t="shared" si="119"/>
        <v>0</v>
      </c>
      <c r="DK100" s="15">
        <f t="shared" si="119"/>
        <v>0</v>
      </c>
      <c r="DL100" s="15">
        <f t="shared" si="119"/>
        <v>0</v>
      </c>
      <c r="DM100" s="15">
        <f t="shared" si="119"/>
        <v>0</v>
      </c>
      <c r="DN100" s="15">
        <f t="shared" si="119"/>
        <v>0</v>
      </c>
      <c r="DO100" s="15">
        <f t="shared" si="119"/>
        <v>0</v>
      </c>
      <c r="DP100" s="15">
        <f t="shared" si="119"/>
        <v>0</v>
      </c>
      <c r="DQ100" s="15">
        <f t="shared" si="119"/>
        <v>0</v>
      </c>
      <c r="DR100" s="15">
        <f t="shared" si="119"/>
        <v>0</v>
      </c>
      <c r="DS100" s="15">
        <f t="shared" si="119"/>
        <v>0</v>
      </c>
      <c r="DT100" s="15">
        <f t="shared" si="119"/>
        <v>0</v>
      </c>
      <c r="DU100" s="15">
        <f t="shared" si="119"/>
        <v>0</v>
      </c>
      <c r="DV100" s="15">
        <f t="shared" si="119"/>
        <v>0</v>
      </c>
      <c r="DW100" s="15">
        <f t="shared" si="119"/>
        <v>0</v>
      </c>
      <c r="DX100" s="15">
        <f t="shared" si="119"/>
        <v>0</v>
      </c>
      <c r="DY100" s="15">
        <f t="shared" si="119"/>
        <v>0</v>
      </c>
      <c r="DZ100" s="15">
        <f t="shared" si="119"/>
        <v>0</v>
      </c>
      <c r="EA100" s="15">
        <f t="shared" ref="EA100:FX100" si="120">EA35</f>
        <v>0</v>
      </c>
      <c r="EB100" s="15">
        <f t="shared" si="120"/>
        <v>0</v>
      </c>
      <c r="EC100" s="15">
        <f t="shared" si="120"/>
        <v>0</v>
      </c>
      <c r="ED100" s="15">
        <f t="shared" si="120"/>
        <v>0</v>
      </c>
      <c r="EE100" s="15">
        <f t="shared" si="120"/>
        <v>0</v>
      </c>
      <c r="EF100" s="15">
        <f t="shared" si="120"/>
        <v>0</v>
      </c>
      <c r="EG100" s="15">
        <f t="shared" si="120"/>
        <v>0</v>
      </c>
      <c r="EH100" s="15">
        <f t="shared" si="120"/>
        <v>0</v>
      </c>
      <c r="EI100" s="15">
        <f t="shared" si="120"/>
        <v>0</v>
      </c>
      <c r="EJ100" s="15">
        <f t="shared" si="120"/>
        <v>0</v>
      </c>
      <c r="EK100" s="15">
        <f t="shared" si="120"/>
        <v>0</v>
      </c>
      <c r="EL100" s="15">
        <f t="shared" si="120"/>
        <v>0</v>
      </c>
      <c r="EM100" s="15">
        <f t="shared" si="120"/>
        <v>0</v>
      </c>
      <c r="EN100" s="15">
        <f t="shared" si="120"/>
        <v>0</v>
      </c>
      <c r="EO100" s="15">
        <f t="shared" si="120"/>
        <v>0</v>
      </c>
      <c r="EP100" s="15">
        <f t="shared" si="120"/>
        <v>0</v>
      </c>
      <c r="EQ100" s="15">
        <f t="shared" si="120"/>
        <v>0</v>
      </c>
      <c r="ER100" s="15">
        <f t="shared" si="120"/>
        <v>0</v>
      </c>
      <c r="ES100" s="15">
        <f t="shared" si="120"/>
        <v>0</v>
      </c>
      <c r="ET100" s="15">
        <f t="shared" si="120"/>
        <v>0</v>
      </c>
      <c r="EU100" s="15">
        <f t="shared" si="120"/>
        <v>0</v>
      </c>
      <c r="EV100" s="15">
        <f t="shared" si="120"/>
        <v>0</v>
      </c>
      <c r="EW100" s="15">
        <f t="shared" si="120"/>
        <v>0</v>
      </c>
      <c r="EX100" s="15">
        <f t="shared" si="120"/>
        <v>0</v>
      </c>
      <c r="EY100" s="15">
        <f t="shared" si="120"/>
        <v>0</v>
      </c>
      <c r="EZ100" s="15">
        <f t="shared" si="120"/>
        <v>0</v>
      </c>
      <c r="FA100" s="15">
        <f t="shared" si="120"/>
        <v>0</v>
      </c>
      <c r="FB100" s="15">
        <f t="shared" si="120"/>
        <v>0</v>
      </c>
      <c r="FC100" s="15">
        <f t="shared" si="120"/>
        <v>0</v>
      </c>
      <c r="FD100" s="15">
        <f t="shared" si="120"/>
        <v>0</v>
      </c>
      <c r="FE100" s="15">
        <f t="shared" si="120"/>
        <v>0</v>
      </c>
      <c r="FF100" s="15">
        <f t="shared" si="120"/>
        <v>0</v>
      </c>
      <c r="FG100" s="15">
        <f t="shared" si="120"/>
        <v>0</v>
      </c>
      <c r="FH100" s="15">
        <f t="shared" si="120"/>
        <v>0</v>
      </c>
      <c r="FI100" s="15">
        <f t="shared" si="120"/>
        <v>0</v>
      </c>
      <c r="FJ100" s="15">
        <f t="shared" si="120"/>
        <v>0</v>
      </c>
      <c r="FK100" s="15">
        <f t="shared" si="120"/>
        <v>0</v>
      </c>
      <c r="FL100" s="15">
        <f t="shared" si="120"/>
        <v>0</v>
      </c>
      <c r="FM100" s="15">
        <f t="shared" si="120"/>
        <v>0</v>
      </c>
      <c r="FN100" s="15">
        <f t="shared" si="120"/>
        <v>0</v>
      </c>
      <c r="FO100" s="15">
        <f t="shared" si="120"/>
        <v>0</v>
      </c>
      <c r="FP100" s="15">
        <f t="shared" si="120"/>
        <v>0</v>
      </c>
      <c r="FQ100" s="15">
        <f t="shared" si="120"/>
        <v>0</v>
      </c>
      <c r="FR100" s="15">
        <f t="shared" si="120"/>
        <v>0</v>
      </c>
      <c r="FS100" s="15">
        <f t="shared" si="120"/>
        <v>0</v>
      </c>
      <c r="FT100" s="15">
        <f t="shared" si="120"/>
        <v>0</v>
      </c>
      <c r="FU100" s="15">
        <f t="shared" si="120"/>
        <v>0</v>
      </c>
      <c r="FV100" s="15">
        <f t="shared" si="120"/>
        <v>0</v>
      </c>
      <c r="FW100" s="15">
        <f t="shared" si="120"/>
        <v>0</v>
      </c>
      <c r="FX100" s="15">
        <f t="shared" si="120"/>
        <v>0</v>
      </c>
      <c r="FY100" s="23"/>
      <c r="FZ100" s="15">
        <f t="shared" ref="FZ100:FZ105" si="121">SUM(C100:FX100)</f>
        <v>23</v>
      </c>
      <c r="GA100" s="14"/>
      <c r="GB100" s="15"/>
      <c r="GC100" s="15"/>
      <c r="GD100" s="15"/>
      <c r="GE100" s="2"/>
      <c r="GF100" s="12"/>
      <c r="GG100" s="12"/>
      <c r="GH100" s="12"/>
      <c r="GI100" s="12"/>
      <c r="GJ100" s="12"/>
      <c r="GK100" s="12"/>
      <c r="GL100" s="17"/>
      <c r="GM100" s="17"/>
    </row>
    <row r="101" spans="1:254" x14ac:dyDescent="0.35">
      <c r="A101" s="3" t="s">
        <v>485</v>
      </c>
      <c r="B101" s="2" t="s">
        <v>822</v>
      </c>
      <c r="C101" s="14">
        <f t="shared" ref="C101:AH101" si="122">C12</f>
        <v>152</v>
      </c>
      <c r="D101" s="14">
        <f t="shared" si="122"/>
        <v>499</v>
      </c>
      <c r="E101" s="14">
        <f t="shared" si="122"/>
        <v>0</v>
      </c>
      <c r="F101" s="14">
        <f t="shared" si="122"/>
        <v>2031</v>
      </c>
      <c r="G101" s="14">
        <f t="shared" si="122"/>
        <v>0</v>
      </c>
      <c r="H101" s="14">
        <f t="shared" si="122"/>
        <v>0</v>
      </c>
      <c r="I101" s="14">
        <f t="shared" si="122"/>
        <v>0</v>
      </c>
      <c r="J101" s="14">
        <f t="shared" si="122"/>
        <v>0</v>
      </c>
      <c r="K101" s="14">
        <f t="shared" si="122"/>
        <v>0</v>
      </c>
      <c r="L101" s="14">
        <f t="shared" si="122"/>
        <v>0</v>
      </c>
      <c r="M101" s="14">
        <f t="shared" si="122"/>
        <v>0</v>
      </c>
      <c r="N101" s="14">
        <f t="shared" si="122"/>
        <v>0</v>
      </c>
      <c r="O101" s="14">
        <f t="shared" si="122"/>
        <v>0</v>
      </c>
      <c r="P101" s="14">
        <f t="shared" si="122"/>
        <v>0</v>
      </c>
      <c r="Q101" s="14">
        <f t="shared" si="122"/>
        <v>0</v>
      </c>
      <c r="R101" s="14">
        <f t="shared" si="122"/>
        <v>6618</v>
      </c>
      <c r="S101" s="14">
        <f t="shared" si="122"/>
        <v>14</v>
      </c>
      <c r="T101" s="14">
        <f t="shared" si="122"/>
        <v>0</v>
      </c>
      <c r="U101" s="14">
        <f t="shared" si="122"/>
        <v>0</v>
      </c>
      <c r="V101" s="14">
        <f t="shared" si="122"/>
        <v>0</v>
      </c>
      <c r="W101" s="14">
        <f t="shared" si="122"/>
        <v>0</v>
      </c>
      <c r="X101" s="14">
        <f t="shared" si="122"/>
        <v>0</v>
      </c>
      <c r="Y101" s="14">
        <f t="shared" si="122"/>
        <v>473.5</v>
      </c>
      <c r="Z101" s="14">
        <f t="shared" si="122"/>
        <v>0</v>
      </c>
      <c r="AA101" s="14">
        <f t="shared" si="122"/>
        <v>336.5</v>
      </c>
      <c r="AB101" s="14">
        <f t="shared" si="122"/>
        <v>224</v>
      </c>
      <c r="AC101" s="14">
        <f t="shared" si="122"/>
        <v>0</v>
      </c>
      <c r="AD101" s="14">
        <f t="shared" si="122"/>
        <v>0</v>
      </c>
      <c r="AE101" s="14">
        <f t="shared" si="122"/>
        <v>0</v>
      </c>
      <c r="AF101" s="14">
        <f t="shared" si="122"/>
        <v>0</v>
      </c>
      <c r="AG101" s="14">
        <f t="shared" si="122"/>
        <v>0</v>
      </c>
      <c r="AH101" s="14">
        <f t="shared" si="122"/>
        <v>0</v>
      </c>
      <c r="AI101" s="14">
        <f t="shared" ref="AI101:BN101" si="123">AI12</f>
        <v>0</v>
      </c>
      <c r="AJ101" s="14">
        <f t="shared" si="123"/>
        <v>0</v>
      </c>
      <c r="AK101" s="14">
        <f t="shared" si="123"/>
        <v>0</v>
      </c>
      <c r="AL101" s="14">
        <f t="shared" si="123"/>
        <v>0</v>
      </c>
      <c r="AM101" s="14">
        <f t="shared" si="123"/>
        <v>0</v>
      </c>
      <c r="AN101" s="14">
        <f t="shared" si="123"/>
        <v>0</v>
      </c>
      <c r="AO101" s="14">
        <f t="shared" si="123"/>
        <v>370.5</v>
      </c>
      <c r="AP101" s="14">
        <f t="shared" si="123"/>
        <v>595.5</v>
      </c>
      <c r="AQ101" s="14">
        <f t="shared" si="123"/>
        <v>0</v>
      </c>
      <c r="AR101" s="14">
        <f t="shared" si="123"/>
        <v>1303</v>
      </c>
      <c r="AS101" s="14">
        <f t="shared" si="123"/>
        <v>0</v>
      </c>
      <c r="AT101" s="14">
        <f t="shared" si="123"/>
        <v>0</v>
      </c>
      <c r="AU101" s="14">
        <f t="shared" si="123"/>
        <v>0</v>
      </c>
      <c r="AV101" s="14">
        <f t="shared" si="123"/>
        <v>0</v>
      </c>
      <c r="AW101" s="14">
        <f t="shared" si="123"/>
        <v>0</v>
      </c>
      <c r="AX101" s="14">
        <f t="shared" si="123"/>
        <v>0</v>
      </c>
      <c r="AY101" s="14">
        <f t="shared" si="123"/>
        <v>0</v>
      </c>
      <c r="AZ101" s="14">
        <f t="shared" si="123"/>
        <v>98</v>
      </c>
      <c r="BA101" s="14">
        <f t="shared" si="123"/>
        <v>240</v>
      </c>
      <c r="BB101" s="14">
        <f t="shared" si="123"/>
        <v>0</v>
      </c>
      <c r="BC101" s="14">
        <f t="shared" si="123"/>
        <v>475</v>
      </c>
      <c r="BD101" s="14">
        <f t="shared" si="123"/>
        <v>0</v>
      </c>
      <c r="BE101" s="14">
        <f t="shared" si="123"/>
        <v>0</v>
      </c>
      <c r="BF101" s="14">
        <f t="shared" si="123"/>
        <v>1194.5</v>
      </c>
      <c r="BG101" s="14">
        <f t="shared" si="123"/>
        <v>0</v>
      </c>
      <c r="BH101" s="14">
        <f t="shared" si="123"/>
        <v>28</v>
      </c>
      <c r="BI101" s="14">
        <f t="shared" si="123"/>
        <v>0</v>
      </c>
      <c r="BJ101" s="14">
        <f t="shared" si="123"/>
        <v>0</v>
      </c>
      <c r="BK101" s="14">
        <f t="shared" si="123"/>
        <v>13175.5</v>
      </c>
      <c r="BL101" s="14">
        <f t="shared" si="123"/>
        <v>0</v>
      </c>
      <c r="BM101" s="14">
        <f t="shared" si="123"/>
        <v>0</v>
      </c>
      <c r="BN101" s="14">
        <f t="shared" si="123"/>
        <v>0</v>
      </c>
      <c r="BO101" s="14">
        <f t="shared" ref="BO101:CM101" si="124">BO12</f>
        <v>0</v>
      </c>
      <c r="BP101" s="14">
        <f t="shared" si="124"/>
        <v>0</v>
      </c>
      <c r="BQ101" s="14">
        <f t="shared" si="124"/>
        <v>0</v>
      </c>
      <c r="BR101" s="14">
        <f t="shared" si="124"/>
        <v>0</v>
      </c>
      <c r="BS101" s="14">
        <f t="shared" si="124"/>
        <v>0</v>
      </c>
      <c r="BT101" s="14">
        <f t="shared" si="124"/>
        <v>0</v>
      </c>
      <c r="BU101" s="14">
        <f t="shared" si="124"/>
        <v>0</v>
      </c>
      <c r="BV101" s="14">
        <f t="shared" si="124"/>
        <v>0</v>
      </c>
      <c r="BW101" s="14">
        <f t="shared" si="124"/>
        <v>0</v>
      </c>
      <c r="BX101" s="14">
        <f t="shared" si="124"/>
        <v>0</v>
      </c>
      <c r="BY101" s="14">
        <f t="shared" si="124"/>
        <v>0</v>
      </c>
      <c r="BZ101" s="14">
        <f t="shared" si="124"/>
        <v>0</v>
      </c>
      <c r="CA101" s="14">
        <f t="shared" si="124"/>
        <v>0</v>
      </c>
      <c r="CB101" s="14">
        <f t="shared" si="124"/>
        <v>815.5</v>
      </c>
      <c r="CC101" s="14">
        <f t="shared" si="124"/>
        <v>0</v>
      </c>
      <c r="CD101" s="14">
        <f t="shared" si="124"/>
        <v>0</v>
      </c>
      <c r="CE101" s="14">
        <f t="shared" si="124"/>
        <v>0</v>
      </c>
      <c r="CF101" s="14">
        <f t="shared" si="124"/>
        <v>0</v>
      </c>
      <c r="CG101" s="14">
        <f t="shared" si="124"/>
        <v>0</v>
      </c>
      <c r="CH101" s="14">
        <f t="shared" si="124"/>
        <v>0</v>
      </c>
      <c r="CI101" s="14">
        <f t="shared" si="124"/>
        <v>0</v>
      </c>
      <c r="CJ101" s="14">
        <f t="shared" si="124"/>
        <v>0</v>
      </c>
      <c r="CK101" s="14">
        <f t="shared" si="124"/>
        <v>23.5</v>
      </c>
      <c r="CL101" s="14">
        <f t="shared" si="124"/>
        <v>5.5</v>
      </c>
      <c r="CM101" s="14">
        <f t="shared" si="124"/>
        <v>2</v>
      </c>
      <c r="CN101" s="14">
        <f>CN12</f>
        <v>254</v>
      </c>
      <c r="CO101" s="14">
        <f t="shared" ref="CO101:EZ101" si="125">CO12</f>
        <v>0</v>
      </c>
      <c r="CP101" s="14">
        <f t="shared" si="125"/>
        <v>0</v>
      </c>
      <c r="CQ101" s="14">
        <f t="shared" si="125"/>
        <v>0</v>
      </c>
      <c r="CR101" s="14">
        <f t="shared" si="125"/>
        <v>0</v>
      </c>
      <c r="CS101" s="14">
        <f t="shared" si="125"/>
        <v>0</v>
      </c>
      <c r="CT101" s="14">
        <f t="shared" si="125"/>
        <v>0</v>
      </c>
      <c r="CU101" s="14">
        <f t="shared" si="125"/>
        <v>396</v>
      </c>
      <c r="CV101" s="14">
        <f t="shared" si="125"/>
        <v>0</v>
      </c>
      <c r="CW101" s="14">
        <f t="shared" si="125"/>
        <v>0</v>
      </c>
      <c r="CX101" s="14">
        <f t="shared" si="125"/>
        <v>0</v>
      </c>
      <c r="CY101" s="14">
        <f t="shared" si="125"/>
        <v>0</v>
      </c>
      <c r="CZ101" s="14">
        <f t="shared" si="125"/>
        <v>0</v>
      </c>
      <c r="DA101" s="14">
        <f t="shared" si="125"/>
        <v>0</v>
      </c>
      <c r="DB101" s="14">
        <f t="shared" si="125"/>
        <v>0</v>
      </c>
      <c r="DC101" s="14">
        <f t="shared" si="125"/>
        <v>0</v>
      </c>
      <c r="DD101" s="14">
        <f t="shared" si="125"/>
        <v>0</v>
      </c>
      <c r="DE101" s="14">
        <f t="shared" si="125"/>
        <v>0</v>
      </c>
      <c r="DF101" s="14">
        <f t="shared" si="125"/>
        <v>0</v>
      </c>
      <c r="DG101" s="14">
        <f t="shared" si="125"/>
        <v>0</v>
      </c>
      <c r="DH101" s="14">
        <f t="shared" si="125"/>
        <v>0</v>
      </c>
      <c r="DI101" s="14">
        <f t="shared" si="125"/>
        <v>4</v>
      </c>
      <c r="DJ101" s="14">
        <f t="shared" si="125"/>
        <v>1</v>
      </c>
      <c r="DK101" s="14">
        <f t="shared" si="125"/>
        <v>1</v>
      </c>
      <c r="DL101" s="14">
        <f t="shared" si="125"/>
        <v>0</v>
      </c>
      <c r="DM101" s="14">
        <f t="shared" si="125"/>
        <v>0</v>
      </c>
      <c r="DN101" s="14">
        <f t="shared" si="125"/>
        <v>0</v>
      </c>
      <c r="DO101" s="14">
        <f t="shared" si="125"/>
        <v>0</v>
      </c>
      <c r="DP101" s="14">
        <f t="shared" si="125"/>
        <v>0</v>
      </c>
      <c r="DQ101" s="14">
        <f t="shared" si="125"/>
        <v>0</v>
      </c>
      <c r="DR101" s="14">
        <f t="shared" si="125"/>
        <v>0</v>
      </c>
      <c r="DS101" s="14">
        <f t="shared" si="125"/>
        <v>0</v>
      </c>
      <c r="DT101" s="14">
        <f t="shared" si="125"/>
        <v>0</v>
      </c>
      <c r="DU101" s="14">
        <f t="shared" si="125"/>
        <v>0</v>
      </c>
      <c r="DV101" s="14">
        <f t="shared" si="125"/>
        <v>0</v>
      </c>
      <c r="DW101" s="14">
        <f t="shared" si="125"/>
        <v>0</v>
      </c>
      <c r="DX101" s="14">
        <f t="shared" si="125"/>
        <v>0</v>
      </c>
      <c r="DY101" s="14">
        <f t="shared" si="125"/>
        <v>0</v>
      </c>
      <c r="DZ101" s="14">
        <f t="shared" si="125"/>
        <v>0</v>
      </c>
      <c r="EA101" s="14">
        <f t="shared" si="125"/>
        <v>0</v>
      </c>
      <c r="EB101" s="14">
        <f t="shared" si="125"/>
        <v>0</v>
      </c>
      <c r="EC101" s="14">
        <f t="shared" si="125"/>
        <v>0</v>
      </c>
      <c r="ED101" s="14">
        <f t="shared" si="125"/>
        <v>0</v>
      </c>
      <c r="EE101" s="14">
        <f t="shared" si="125"/>
        <v>0</v>
      </c>
      <c r="EF101" s="14">
        <f t="shared" si="125"/>
        <v>0</v>
      </c>
      <c r="EG101" s="14">
        <f t="shared" si="125"/>
        <v>0</v>
      </c>
      <c r="EH101" s="14">
        <f t="shared" si="125"/>
        <v>0</v>
      </c>
      <c r="EI101" s="14">
        <f t="shared" si="125"/>
        <v>0</v>
      </c>
      <c r="EJ101" s="14">
        <f t="shared" si="125"/>
        <v>207.5</v>
      </c>
      <c r="EK101" s="14">
        <f t="shared" si="125"/>
        <v>0</v>
      </c>
      <c r="EL101" s="14">
        <f t="shared" si="125"/>
        <v>0</v>
      </c>
      <c r="EM101" s="14">
        <f t="shared" si="125"/>
        <v>0</v>
      </c>
      <c r="EN101" s="14">
        <f t="shared" si="125"/>
        <v>43</v>
      </c>
      <c r="EO101" s="14">
        <f t="shared" si="125"/>
        <v>0</v>
      </c>
      <c r="EP101" s="14">
        <f t="shared" si="125"/>
        <v>0</v>
      </c>
      <c r="EQ101" s="14">
        <f t="shared" si="125"/>
        <v>0</v>
      </c>
      <c r="ER101" s="14">
        <f t="shared" si="125"/>
        <v>0</v>
      </c>
      <c r="ES101" s="14">
        <f t="shared" si="125"/>
        <v>0</v>
      </c>
      <c r="ET101" s="14">
        <f t="shared" si="125"/>
        <v>0</v>
      </c>
      <c r="EU101" s="14">
        <f t="shared" si="125"/>
        <v>0</v>
      </c>
      <c r="EV101" s="14">
        <f t="shared" si="125"/>
        <v>0</v>
      </c>
      <c r="EW101" s="14">
        <f t="shared" si="125"/>
        <v>0</v>
      </c>
      <c r="EX101" s="14">
        <f t="shared" si="125"/>
        <v>0</v>
      </c>
      <c r="EY101" s="14">
        <f t="shared" si="125"/>
        <v>450</v>
      </c>
      <c r="EZ101" s="14">
        <f t="shared" si="125"/>
        <v>0</v>
      </c>
      <c r="FA101" s="14">
        <f t="shared" ref="FA101:FX101" si="126">FA12</f>
        <v>0</v>
      </c>
      <c r="FB101" s="14">
        <f t="shared" si="126"/>
        <v>0</v>
      </c>
      <c r="FC101" s="14">
        <f t="shared" si="126"/>
        <v>0</v>
      </c>
      <c r="FD101" s="14">
        <f t="shared" si="126"/>
        <v>0</v>
      </c>
      <c r="FE101" s="14">
        <f t="shared" si="126"/>
        <v>0</v>
      </c>
      <c r="FF101" s="14">
        <f t="shared" si="126"/>
        <v>0</v>
      </c>
      <c r="FG101" s="14">
        <f t="shared" si="126"/>
        <v>0</v>
      </c>
      <c r="FH101" s="14">
        <f t="shared" si="126"/>
        <v>0</v>
      </c>
      <c r="FI101" s="14">
        <f t="shared" si="126"/>
        <v>0</v>
      </c>
      <c r="FJ101" s="14">
        <f t="shared" si="126"/>
        <v>0</v>
      </c>
      <c r="FK101" s="14">
        <f t="shared" si="126"/>
        <v>0</v>
      </c>
      <c r="FL101" s="14">
        <f t="shared" si="126"/>
        <v>0</v>
      </c>
      <c r="FM101" s="14">
        <f t="shared" si="126"/>
        <v>0</v>
      </c>
      <c r="FN101" s="14">
        <f t="shared" si="126"/>
        <v>254.5</v>
      </c>
      <c r="FO101" s="14">
        <f t="shared" si="126"/>
        <v>0</v>
      </c>
      <c r="FP101" s="14">
        <f t="shared" si="126"/>
        <v>0</v>
      </c>
      <c r="FQ101" s="14">
        <f t="shared" si="126"/>
        <v>0</v>
      </c>
      <c r="FR101" s="14">
        <f t="shared" si="126"/>
        <v>0</v>
      </c>
      <c r="FS101" s="14">
        <f t="shared" si="126"/>
        <v>0</v>
      </c>
      <c r="FT101" s="14">
        <f t="shared" si="126"/>
        <v>0</v>
      </c>
      <c r="FU101" s="14">
        <f t="shared" si="126"/>
        <v>0</v>
      </c>
      <c r="FV101" s="14">
        <f t="shared" si="126"/>
        <v>0</v>
      </c>
      <c r="FW101" s="14">
        <f t="shared" si="126"/>
        <v>0</v>
      </c>
      <c r="FX101" s="14">
        <f t="shared" si="126"/>
        <v>0</v>
      </c>
      <c r="FY101" s="23"/>
      <c r="FZ101" s="14">
        <f t="shared" si="121"/>
        <v>30285.5</v>
      </c>
      <c r="GA101" s="14"/>
      <c r="GB101" s="15"/>
      <c r="GC101" s="15"/>
      <c r="GD101" s="2"/>
      <c r="GE101" s="2"/>
      <c r="GF101" s="12"/>
      <c r="GG101" s="12"/>
      <c r="GH101" s="12"/>
      <c r="GI101" s="12"/>
      <c r="GJ101" s="12"/>
      <c r="GK101" s="12"/>
      <c r="GL101" s="17"/>
      <c r="GM101" s="17"/>
    </row>
    <row r="102" spans="1:254" x14ac:dyDescent="0.35">
      <c r="A102" s="3" t="s">
        <v>486</v>
      </c>
      <c r="B102" s="2" t="s">
        <v>823</v>
      </c>
      <c r="C102" s="14">
        <f t="shared" ref="C102:AH102" si="127">C33</f>
        <v>0</v>
      </c>
      <c r="D102" s="14">
        <f t="shared" si="127"/>
        <v>0</v>
      </c>
      <c r="E102" s="14">
        <f t="shared" si="127"/>
        <v>0</v>
      </c>
      <c r="F102" s="14">
        <f t="shared" si="127"/>
        <v>0</v>
      </c>
      <c r="G102" s="14">
        <f t="shared" si="127"/>
        <v>0</v>
      </c>
      <c r="H102" s="14">
        <f t="shared" si="127"/>
        <v>0</v>
      </c>
      <c r="I102" s="14">
        <f t="shared" si="127"/>
        <v>0</v>
      </c>
      <c r="J102" s="14">
        <f t="shared" si="127"/>
        <v>0</v>
      </c>
      <c r="K102" s="14">
        <f t="shared" si="127"/>
        <v>0</v>
      </c>
      <c r="L102" s="14">
        <f t="shared" si="127"/>
        <v>0</v>
      </c>
      <c r="M102" s="14">
        <f t="shared" si="127"/>
        <v>0</v>
      </c>
      <c r="N102" s="14">
        <f t="shared" si="127"/>
        <v>0</v>
      </c>
      <c r="O102" s="14">
        <f t="shared" si="127"/>
        <v>0</v>
      </c>
      <c r="P102" s="14">
        <f t="shared" si="127"/>
        <v>0</v>
      </c>
      <c r="Q102" s="14">
        <f t="shared" si="127"/>
        <v>0</v>
      </c>
      <c r="R102" s="14">
        <f t="shared" si="127"/>
        <v>0</v>
      </c>
      <c r="S102" s="14">
        <f t="shared" si="127"/>
        <v>0</v>
      </c>
      <c r="T102" s="14">
        <f t="shared" si="127"/>
        <v>0</v>
      </c>
      <c r="U102" s="14">
        <f t="shared" si="127"/>
        <v>0</v>
      </c>
      <c r="V102" s="14">
        <f t="shared" si="127"/>
        <v>0</v>
      </c>
      <c r="W102" s="14">
        <f t="shared" si="127"/>
        <v>0</v>
      </c>
      <c r="X102" s="14">
        <f t="shared" si="127"/>
        <v>0</v>
      </c>
      <c r="Y102" s="14">
        <f t="shared" si="127"/>
        <v>0</v>
      </c>
      <c r="Z102" s="14">
        <f t="shared" si="127"/>
        <v>0</v>
      </c>
      <c r="AA102" s="14">
        <f t="shared" si="127"/>
        <v>0</v>
      </c>
      <c r="AB102" s="14">
        <f t="shared" si="127"/>
        <v>0</v>
      </c>
      <c r="AC102" s="14">
        <f t="shared" si="127"/>
        <v>0</v>
      </c>
      <c r="AD102" s="14">
        <f t="shared" si="127"/>
        <v>0</v>
      </c>
      <c r="AE102" s="14">
        <f t="shared" si="127"/>
        <v>0</v>
      </c>
      <c r="AF102" s="14">
        <f t="shared" si="127"/>
        <v>0</v>
      </c>
      <c r="AG102" s="14">
        <f t="shared" si="127"/>
        <v>0</v>
      </c>
      <c r="AH102" s="14">
        <f t="shared" si="127"/>
        <v>0</v>
      </c>
      <c r="AI102" s="14">
        <f t="shared" ref="AI102:BN102" si="128">AI33</f>
        <v>0</v>
      </c>
      <c r="AJ102" s="14">
        <f t="shared" si="128"/>
        <v>0</v>
      </c>
      <c r="AK102" s="14">
        <f t="shared" si="128"/>
        <v>0</v>
      </c>
      <c r="AL102" s="14">
        <f t="shared" si="128"/>
        <v>0</v>
      </c>
      <c r="AM102" s="14">
        <f t="shared" si="128"/>
        <v>0</v>
      </c>
      <c r="AN102" s="14">
        <f t="shared" si="128"/>
        <v>0</v>
      </c>
      <c r="AO102" s="14">
        <f t="shared" si="128"/>
        <v>0</v>
      </c>
      <c r="AP102" s="14">
        <f t="shared" si="128"/>
        <v>0</v>
      </c>
      <c r="AQ102" s="14">
        <f t="shared" si="128"/>
        <v>0</v>
      </c>
      <c r="AR102" s="14">
        <f t="shared" si="128"/>
        <v>0</v>
      </c>
      <c r="AS102" s="14">
        <f t="shared" si="128"/>
        <v>0</v>
      </c>
      <c r="AT102" s="14">
        <f t="shared" si="128"/>
        <v>0</v>
      </c>
      <c r="AU102" s="14">
        <f t="shared" si="128"/>
        <v>0</v>
      </c>
      <c r="AV102" s="14">
        <f t="shared" si="128"/>
        <v>0</v>
      </c>
      <c r="AW102" s="14">
        <f t="shared" si="128"/>
        <v>0</v>
      </c>
      <c r="AX102" s="14">
        <f t="shared" si="128"/>
        <v>0</v>
      </c>
      <c r="AY102" s="14">
        <f t="shared" si="128"/>
        <v>0</v>
      </c>
      <c r="AZ102" s="14">
        <f t="shared" si="128"/>
        <v>0</v>
      </c>
      <c r="BA102" s="14">
        <f t="shared" si="128"/>
        <v>0</v>
      </c>
      <c r="BB102" s="14">
        <f t="shared" si="128"/>
        <v>0</v>
      </c>
      <c r="BC102" s="14">
        <f t="shared" si="128"/>
        <v>0</v>
      </c>
      <c r="BD102" s="14">
        <f t="shared" si="128"/>
        <v>0</v>
      </c>
      <c r="BE102" s="14">
        <f t="shared" si="128"/>
        <v>0</v>
      </c>
      <c r="BF102" s="14">
        <f t="shared" si="128"/>
        <v>0</v>
      </c>
      <c r="BG102" s="14">
        <f t="shared" si="128"/>
        <v>0</v>
      </c>
      <c r="BH102" s="14">
        <f t="shared" si="128"/>
        <v>0</v>
      </c>
      <c r="BI102" s="14">
        <f t="shared" si="128"/>
        <v>0</v>
      </c>
      <c r="BJ102" s="14">
        <f t="shared" si="128"/>
        <v>0</v>
      </c>
      <c r="BK102" s="14">
        <f t="shared" si="128"/>
        <v>0</v>
      </c>
      <c r="BL102" s="14">
        <f t="shared" si="128"/>
        <v>0</v>
      </c>
      <c r="BM102" s="14">
        <f t="shared" si="128"/>
        <v>0</v>
      </c>
      <c r="BN102" s="14">
        <f t="shared" si="128"/>
        <v>0</v>
      </c>
      <c r="BO102" s="14">
        <f t="shared" ref="BO102:CN102" si="129">BO33</f>
        <v>0</v>
      </c>
      <c r="BP102" s="14">
        <f t="shared" si="129"/>
        <v>0</v>
      </c>
      <c r="BQ102" s="14">
        <f t="shared" si="129"/>
        <v>0</v>
      </c>
      <c r="BR102" s="14">
        <f t="shared" si="129"/>
        <v>0</v>
      </c>
      <c r="BS102" s="14">
        <f t="shared" si="129"/>
        <v>0</v>
      </c>
      <c r="BT102" s="14">
        <f t="shared" si="129"/>
        <v>0</v>
      </c>
      <c r="BU102" s="14">
        <f t="shared" si="129"/>
        <v>0</v>
      </c>
      <c r="BV102" s="14">
        <f t="shared" si="129"/>
        <v>0</v>
      </c>
      <c r="BW102" s="14">
        <f t="shared" si="129"/>
        <v>0</v>
      </c>
      <c r="BX102" s="14">
        <f t="shared" si="129"/>
        <v>0</v>
      </c>
      <c r="BY102" s="14">
        <f t="shared" si="129"/>
        <v>0</v>
      </c>
      <c r="BZ102" s="14">
        <f t="shared" si="129"/>
        <v>0</v>
      </c>
      <c r="CA102" s="14">
        <f t="shared" si="129"/>
        <v>0</v>
      </c>
      <c r="CB102" s="14">
        <f t="shared" si="129"/>
        <v>0</v>
      </c>
      <c r="CC102" s="14">
        <f t="shared" si="129"/>
        <v>0</v>
      </c>
      <c r="CD102" s="14">
        <f t="shared" si="129"/>
        <v>0</v>
      </c>
      <c r="CE102" s="14">
        <f t="shared" si="129"/>
        <v>0</v>
      </c>
      <c r="CF102" s="14">
        <f t="shared" si="129"/>
        <v>0</v>
      </c>
      <c r="CG102" s="14">
        <f t="shared" si="129"/>
        <v>0</v>
      </c>
      <c r="CH102" s="14">
        <f t="shared" si="129"/>
        <v>0</v>
      </c>
      <c r="CI102" s="14">
        <f t="shared" si="129"/>
        <v>0</v>
      </c>
      <c r="CJ102" s="14">
        <f t="shared" si="129"/>
        <v>0</v>
      </c>
      <c r="CK102" s="14">
        <f t="shared" si="129"/>
        <v>0</v>
      </c>
      <c r="CL102" s="14">
        <f t="shared" si="129"/>
        <v>0</v>
      </c>
      <c r="CM102" s="14">
        <f t="shared" si="129"/>
        <v>0</v>
      </c>
      <c r="CN102" s="14">
        <f t="shared" si="129"/>
        <v>408</v>
      </c>
      <c r="CO102" s="14">
        <f t="shared" ref="CO102:EZ102" si="130">CO33</f>
        <v>0</v>
      </c>
      <c r="CP102" s="14">
        <f t="shared" si="130"/>
        <v>0</v>
      </c>
      <c r="CQ102" s="14">
        <f t="shared" si="130"/>
        <v>0</v>
      </c>
      <c r="CR102" s="14">
        <f t="shared" si="130"/>
        <v>0</v>
      </c>
      <c r="CS102" s="14">
        <f t="shared" si="130"/>
        <v>0</v>
      </c>
      <c r="CT102" s="14">
        <f t="shared" si="130"/>
        <v>0</v>
      </c>
      <c r="CU102" s="14">
        <f t="shared" si="130"/>
        <v>0</v>
      </c>
      <c r="CV102" s="14">
        <f t="shared" si="130"/>
        <v>0</v>
      </c>
      <c r="CW102" s="14">
        <f t="shared" si="130"/>
        <v>0</v>
      </c>
      <c r="CX102" s="14">
        <f t="shared" si="130"/>
        <v>0</v>
      </c>
      <c r="CY102" s="14">
        <f t="shared" si="130"/>
        <v>0</v>
      </c>
      <c r="CZ102" s="14">
        <f t="shared" si="130"/>
        <v>0</v>
      </c>
      <c r="DA102" s="14">
        <f t="shared" si="130"/>
        <v>0</v>
      </c>
      <c r="DB102" s="14">
        <f t="shared" si="130"/>
        <v>0</v>
      </c>
      <c r="DC102" s="14">
        <f t="shared" si="130"/>
        <v>0</v>
      </c>
      <c r="DD102" s="14">
        <f t="shared" si="130"/>
        <v>0</v>
      </c>
      <c r="DE102" s="14">
        <f t="shared" si="130"/>
        <v>0</v>
      </c>
      <c r="DF102" s="14">
        <f t="shared" si="130"/>
        <v>0</v>
      </c>
      <c r="DG102" s="14">
        <f t="shared" si="130"/>
        <v>0</v>
      </c>
      <c r="DH102" s="14">
        <f t="shared" si="130"/>
        <v>0</v>
      </c>
      <c r="DI102" s="14">
        <f t="shared" si="130"/>
        <v>0</v>
      </c>
      <c r="DJ102" s="14">
        <f t="shared" si="130"/>
        <v>0</v>
      </c>
      <c r="DK102" s="14">
        <f t="shared" si="130"/>
        <v>0</v>
      </c>
      <c r="DL102" s="14">
        <f t="shared" si="130"/>
        <v>0</v>
      </c>
      <c r="DM102" s="14">
        <f t="shared" si="130"/>
        <v>0</v>
      </c>
      <c r="DN102" s="14">
        <f t="shared" si="130"/>
        <v>0</v>
      </c>
      <c r="DO102" s="14">
        <f t="shared" si="130"/>
        <v>0</v>
      </c>
      <c r="DP102" s="14">
        <f t="shared" si="130"/>
        <v>0</v>
      </c>
      <c r="DQ102" s="14">
        <f t="shared" si="130"/>
        <v>0</v>
      </c>
      <c r="DR102" s="14">
        <f t="shared" si="130"/>
        <v>0</v>
      </c>
      <c r="DS102" s="14">
        <f t="shared" si="130"/>
        <v>0</v>
      </c>
      <c r="DT102" s="14">
        <f t="shared" si="130"/>
        <v>0</v>
      </c>
      <c r="DU102" s="14">
        <f t="shared" si="130"/>
        <v>0</v>
      </c>
      <c r="DV102" s="14">
        <f t="shared" si="130"/>
        <v>0</v>
      </c>
      <c r="DW102" s="14">
        <f t="shared" si="130"/>
        <v>0</v>
      </c>
      <c r="DX102" s="14">
        <f t="shared" si="130"/>
        <v>0</v>
      </c>
      <c r="DY102" s="14">
        <f t="shared" si="130"/>
        <v>0</v>
      </c>
      <c r="DZ102" s="14">
        <f t="shared" si="130"/>
        <v>0</v>
      </c>
      <c r="EA102" s="14">
        <f t="shared" si="130"/>
        <v>0</v>
      </c>
      <c r="EB102" s="14">
        <f t="shared" si="130"/>
        <v>0</v>
      </c>
      <c r="EC102" s="14">
        <f t="shared" si="130"/>
        <v>0</v>
      </c>
      <c r="ED102" s="14">
        <f t="shared" si="130"/>
        <v>0</v>
      </c>
      <c r="EE102" s="14">
        <f t="shared" si="130"/>
        <v>0</v>
      </c>
      <c r="EF102" s="14">
        <f t="shared" si="130"/>
        <v>0</v>
      </c>
      <c r="EG102" s="14">
        <f t="shared" si="130"/>
        <v>0</v>
      </c>
      <c r="EH102" s="14">
        <f t="shared" si="130"/>
        <v>0</v>
      </c>
      <c r="EI102" s="14">
        <f t="shared" si="130"/>
        <v>0</v>
      </c>
      <c r="EJ102" s="14">
        <f t="shared" si="130"/>
        <v>0</v>
      </c>
      <c r="EK102" s="14">
        <f t="shared" si="130"/>
        <v>0</v>
      </c>
      <c r="EL102" s="14">
        <f t="shared" si="130"/>
        <v>0</v>
      </c>
      <c r="EM102" s="14">
        <f t="shared" si="130"/>
        <v>0</v>
      </c>
      <c r="EN102" s="14">
        <f t="shared" si="130"/>
        <v>0</v>
      </c>
      <c r="EO102" s="14">
        <f t="shared" si="130"/>
        <v>0</v>
      </c>
      <c r="EP102" s="14">
        <f t="shared" si="130"/>
        <v>0</v>
      </c>
      <c r="EQ102" s="14">
        <f t="shared" si="130"/>
        <v>0</v>
      </c>
      <c r="ER102" s="14">
        <f t="shared" si="130"/>
        <v>0</v>
      </c>
      <c r="ES102" s="14">
        <f t="shared" si="130"/>
        <v>0</v>
      </c>
      <c r="ET102" s="14">
        <f t="shared" si="130"/>
        <v>0</v>
      </c>
      <c r="EU102" s="14">
        <f t="shared" si="130"/>
        <v>0</v>
      </c>
      <c r="EV102" s="14">
        <f t="shared" si="130"/>
        <v>0</v>
      </c>
      <c r="EW102" s="14">
        <f t="shared" si="130"/>
        <v>0</v>
      </c>
      <c r="EX102" s="14">
        <f t="shared" si="130"/>
        <v>0</v>
      </c>
      <c r="EY102" s="14">
        <f t="shared" si="130"/>
        <v>0</v>
      </c>
      <c r="EZ102" s="14">
        <f t="shared" si="130"/>
        <v>0</v>
      </c>
      <c r="FA102" s="14">
        <f t="shared" ref="FA102:FX102" si="131">FA33</f>
        <v>0</v>
      </c>
      <c r="FB102" s="14">
        <f t="shared" si="131"/>
        <v>0</v>
      </c>
      <c r="FC102" s="14">
        <f t="shared" si="131"/>
        <v>0</v>
      </c>
      <c r="FD102" s="14">
        <f t="shared" si="131"/>
        <v>0</v>
      </c>
      <c r="FE102" s="14">
        <f t="shared" si="131"/>
        <v>0</v>
      </c>
      <c r="FF102" s="14">
        <f t="shared" si="131"/>
        <v>0</v>
      </c>
      <c r="FG102" s="14">
        <f t="shared" si="131"/>
        <v>0</v>
      </c>
      <c r="FH102" s="14">
        <f t="shared" si="131"/>
        <v>0</v>
      </c>
      <c r="FI102" s="14">
        <f t="shared" si="131"/>
        <v>0</v>
      </c>
      <c r="FJ102" s="14">
        <f t="shared" si="131"/>
        <v>0</v>
      </c>
      <c r="FK102" s="14">
        <f t="shared" si="131"/>
        <v>0</v>
      </c>
      <c r="FL102" s="14">
        <f t="shared" si="131"/>
        <v>0</v>
      </c>
      <c r="FM102" s="14">
        <f t="shared" si="131"/>
        <v>0</v>
      </c>
      <c r="FN102" s="14">
        <f t="shared" si="131"/>
        <v>0</v>
      </c>
      <c r="FO102" s="14">
        <f t="shared" si="131"/>
        <v>0</v>
      </c>
      <c r="FP102" s="14">
        <f t="shared" si="131"/>
        <v>0</v>
      </c>
      <c r="FQ102" s="14">
        <f t="shared" si="131"/>
        <v>0</v>
      </c>
      <c r="FR102" s="14">
        <f t="shared" si="131"/>
        <v>0</v>
      </c>
      <c r="FS102" s="14">
        <f t="shared" si="131"/>
        <v>0</v>
      </c>
      <c r="FT102" s="14">
        <f t="shared" si="131"/>
        <v>0</v>
      </c>
      <c r="FU102" s="14">
        <f t="shared" si="131"/>
        <v>0</v>
      </c>
      <c r="FV102" s="14">
        <f t="shared" si="131"/>
        <v>0</v>
      </c>
      <c r="FW102" s="14">
        <f t="shared" si="131"/>
        <v>0</v>
      </c>
      <c r="FX102" s="14">
        <f t="shared" si="131"/>
        <v>0</v>
      </c>
      <c r="FY102" s="14"/>
      <c r="FZ102" s="14">
        <f t="shared" si="121"/>
        <v>408</v>
      </c>
      <c r="GA102" s="57"/>
      <c r="GB102" s="15"/>
      <c r="GC102" s="15"/>
      <c r="GD102" s="2"/>
      <c r="GE102" s="2"/>
      <c r="GF102" s="12"/>
      <c r="GG102" s="12"/>
      <c r="GH102" s="12"/>
      <c r="GI102" s="12"/>
      <c r="GJ102" s="12"/>
      <c r="GK102" s="12"/>
      <c r="GL102" s="17"/>
      <c r="GM102" s="17"/>
    </row>
    <row r="103" spans="1:254" x14ac:dyDescent="0.35">
      <c r="A103" s="3" t="s">
        <v>487</v>
      </c>
      <c r="B103" s="2" t="s">
        <v>824</v>
      </c>
      <c r="C103" s="23">
        <f t="shared" ref="C103:AQ103" si="132">ROUND(SUM(C96:C102),1)</f>
        <v>6540.5</v>
      </c>
      <c r="D103" s="23">
        <f t="shared" si="132"/>
        <v>38720.400000000001</v>
      </c>
      <c r="E103" s="23">
        <f t="shared" si="132"/>
        <v>5749</v>
      </c>
      <c r="F103" s="23">
        <f t="shared" si="132"/>
        <v>24441.599999999999</v>
      </c>
      <c r="G103" s="23">
        <f t="shared" si="132"/>
        <v>1845</v>
      </c>
      <c r="H103" s="23">
        <f t="shared" si="132"/>
        <v>1096.7</v>
      </c>
      <c r="I103" s="23">
        <f t="shared" si="132"/>
        <v>8070</v>
      </c>
      <c r="J103" s="23">
        <f t="shared" si="132"/>
        <v>2066.8000000000002</v>
      </c>
      <c r="K103" s="23">
        <f t="shared" si="132"/>
        <v>251.7</v>
      </c>
      <c r="L103" s="23">
        <f t="shared" si="132"/>
        <v>2156.1</v>
      </c>
      <c r="M103" s="23">
        <f t="shared" si="132"/>
        <v>950.7</v>
      </c>
      <c r="N103" s="23">
        <f t="shared" si="132"/>
        <v>50642.1</v>
      </c>
      <c r="O103" s="23">
        <f t="shared" si="132"/>
        <v>12912.4</v>
      </c>
      <c r="P103" s="23">
        <f t="shared" si="132"/>
        <v>315.3</v>
      </c>
      <c r="Q103" s="23">
        <f t="shared" si="132"/>
        <v>39533.800000000003</v>
      </c>
      <c r="R103" s="23">
        <f t="shared" si="132"/>
        <v>7100.8</v>
      </c>
      <c r="S103" s="23">
        <f t="shared" si="132"/>
        <v>1605.4</v>
      </c>
      <c r="T103" s="23">
        <f t="shared" si="132"/>
        <v>161.1</v>
      </c>
      <c r="U103" s="23">
        <f t="shared" si="132"/>
        <v>55.5</v>
      </c>
      <c r="V103" s="23">
        <f t="shared" si="132"/>
        <v>256.39999999999998</v>
      </c>
      <c r="W103" s="23">
        <f t="shared" si="132"/>
        <v>59.7</v>
      </c>
      <c r="X103" s="23">
        <f t="shared" si="132"/>
        <v>50</v>
      </c>
      <c r="Y103" s="23">
        <f t="shared" si="132"/>
        <v>897.3</v>
      </c>
      <c r="Z103" s="23">
        <f t="shared" si="132"/>
        <v>231.1</v>
      </c>
      <c r="AA103" s="23">
        <f t="shared" si="132"/>
        <v>30969.9</v>
      </c>
      <c r="AB103" s="23">
        <f t="shared" si="132"/>
        <v>27219.200000000001</v>
      </c>
      <c r="AC103" s="23">
        <f t="shared" si="132"/>
        <v>906.3</v>
      </c>
      <c r="AD103" s="23">
        <f t="shared" si="132"/>
        <v>1441.6</v>
      </c>
      <c r="AE103" s="23">
        <f t="shared" si="132"/>
        <v>97</v>
      </c>
      <c r="AF103" s="23">
        <f t="shared" si="132"/>
        <v>167.5</v>
      </c>
      <c r="AG103" s="23">
        <f t="shared" si="132"/>
        <v>601.1</v>
      </c>
      <c r="AH103" s="23">
        <f t="shared" si="132"/>
        <v>957.7</v>
      </c>
      <c r="AI103" s="23">
        <f t="shared" si="132"/>
        <v>383</v>
      </c>
      <c r="AJ103" s="23">
        <f t="shared" si="132"/>
        <v>181.5</v>
      </c>
      <c r="AK103" s="23">
        <f t="shared" si="132"/>
        <v>165.7</v>
      </c>
      <c r="AL103" s="23">
        <f t="shared" si="132"/>
        <v>288.5</v>
      </c>
      <c r="AM103" s="23">
        <f t="shared" si="132"/>
        <v>352.6</v>
      </c>
      <c r="AN103" s="23">
        <f t="shared" si="132"/>
        <v>300.5</v>
      </c>
      <c r="AO103" s="23">
        <f t="shared" si="132"/>
        <v>4406.5</v>
      </c>
      <c r="AP103" s="23">
        <f t="shared" si="132"/>
        <v>84753.600000000006</v>
      </c>
      <c r="AQ103" s="23">
        <f t="shared" si="132"/>
        <v>251</v>
      </c>
      <c r="AR103" s="23">
        <f>ROUND(SUM(AR96:AR102),2)</f>
        <v>62161.1</v>
      </c>
      <c r="AS103" s="23">
        <f t="shared" ref="AS103:BO103" si="133">ROUND(SUM(AS96:AS102),1)</f>
        <v>6500</v>
      </c>
      <c r="AT103" s="23">
        <f t="shared" si="133"/>
        <v>2363.1999999999998</v>
      </c>
      <c r="AU103" s="23">
        <f t="shared" si="133"/>
        <v>271</v>
      </c>
      <c r="AV103" s="23">
        <f t="shared" si="133"/>
        <v>305.39999999999998</v>
      </c>
      <c r="AW103" s="23">
        <f t="shared" si="133"/>
        <v>257</v>
      </c>
      <c r="AX103" s="23">
        <f t="shared" si="133"/>
        <v>81</v>
      </c>
      <c r="AY103" s="23">
        <f t="shared" si="133"/>
        <v>406.8</v>
      </c>
      <c r="AZ103" s="23">
        <f t="shared" si="133"/>
        <v>12222.4</v>
      </c>
      <c r="BA103" s="23">
        <f t="shared" si="133"/>
        <v>9136.2999999999993</v>
      </c>
      <c r="BB103" s="23">
        <f t="shared" si="133"/>
        <v>7564.3</v>
      </c>
      <c r="BC103" s="23">
        <f t="shared" si="133"/>
        <v>24699.9</v>
      </c>
      <c r="BD103" s="23">
        <f t="shared" si="133"/>
        <v>3637.5</v>
      </c>
      <c r="BE103" s="23">
        <f t="shared" si="133"/>
        <v>1198.7</v>
      </c>
      <c r="BF103" s="23">
        <f t="shared" si="133"/>
        <v>25614.3</v>
      </c>
      <c r="BG103" s="23">
        <f t="shared" si="133"/>
        <v>920.6</v>
      </c>
      <c r="BH103" s="23">
        <f t="shared" si="133"/>
        <v>583.5</v>
      </c>
      <c r="BI103" s="23">
        <f t="shared" si="133"/>
        <v>257.39999999999998</v>
      </c>
      <c r="BJ103" s="23">
        <f t="shared" si="133"/>
        <v>6314.9</v>
      </c>
      <c r="BK103" s="23">
        <f t="shared" si="133"/>
        <v>35146.699999999997</v>
      </c>
      <c r="BL103" s="23">
        <f t="shared" si="133"/>
        <v>77.3</v>
      </c>
      <c r="BM103" s="23">
        <f t="shared" si="133"/>
        <v>359.3</v>
      </c>
      <c r="BN103" s="23">
        <f t="shared" si="133"/>
        <v>3145.6</v>
      </c>
      <c r="BO103" s="23">
        <f t="shared" si="133"/>
        <v>1257.3</v>
      </c>
      <c r="BP103" s="23">
        <f t="shared" ref="BP103:EA103" si="134">ROUND(SUM(BP96:BP102),1)</f>
        <v>160.4</v>
      </c>
      <c r="BQ103" s="23">
        <f t="shared" si="134"/>
        <v>5887.2</v>
      </c>
      <c r="BR103" s="23">
        <f t="shared" si="134"/>
        <v>4488.3999999999996</v>
      </c>
      <c r="BS103" s="23">
        <f t="shared" si="134"/>
        <v>1158.0999999999999</v>
      </c>
      <c r="BT103" s="23">
        <f t="shared" si="134"/>
        <v>372.5</v>
      </c>
      <c r="BU103" s="23">
        <f t="shared" si="134"/>
        <v>393.7</v>
      </c>
      <c r="BV103" s="23">
        <f t="shared" si="134"/>
        <v>1245.3</v>
      </c>
      <c r="BW103" s="23">
        <f t="shared" si="134"/>
        <v>2017.5</v>
      </c>
      <c r="BX103" s="23">
        <f t="shared" si="134"/>
        <v>66.5</v>
      </c>
      <c r="BY103" s="23">
        <f t="shared" si="134"/>
        <v>430.7</v>
      </c>
      <c r="BZ103" s="23">
        <f t="shared" si="134"/>
        <v>228</v>
      </c>
      <c r="CA103" s="23">
        <f t="shared" si="134"/>
        <v>146.19999999999999</v>
      </c>
      <c r="CB103" s="23">
        <f t="shared" si="134"/>
        <v>73642.899999999994</v>
      </c>
      <c r="CC103" s="23">
        <f t="shared" si="134"/>
        <v>189.3</v>
      </c>
      <c r="CD103" s="23">
        <f t="shared" si="134"/>
        <v>50</v>
      </c>
      <c r="CE103" s="23">
        <f t="shared" si="134"/>
        <v>158.30000000000001</v>
      </c>
      <c r="CF103" s="23">
        <f t="shared" si="134"/>
        <v>112.5</v>
      </c>
      <c r="CG103" s="23">
        <f t="shared" si="134"/>
        <v>199.9</v>
      </c>
      <c r="CH103" s="23">
        <f t="shared" si="134"/>
        <v>96.5</v>
      </c>
      <c r="CI103" s="23">
        <f t="shared" si="134"/>
        <v>687.9</v>
      </c>
      <c r="CJ103" s="23">
        <f t="shared" si="134"/>
        <v>872.3</v>
      </c>
      <c r="CK103" s="23">
        <f t="shared" si="134"/>
        <v>4911.5</v>
      </c>
      <c r="CL103" s="23">
        <f t="shared" si="134"/>
        <v>1237.9000000000001</v>
      </c>
      <c r="CM103" s="23">
        <f t="shared" si="134"/>
        <v>687.4</v>
      </c>
      <c r="CN103" s="23">
        <f t="shared" si="134"/>
        <v>31536.3</v>
      </c>
      <c r="CO103" s="23">
        <f t="shared" si="134"/>
        <v>14394.7</v>
      </c>
      <c r="CP103" s="23">
        <f t="shared" si="134"/>
        <v>934.4</v>
      </c>
      <c r="CQ103" s="23">
        <f t="shared" si="134"/>
        <v>770.1</v>
      </c>
      <c r="CR103" s="23">
        <f t="shared" si="134"/>
        <v>215.8</v>
      </c>
      <c r="CS103" s="23">
        <f t="shared" si="134"/>
        <v>285.5</v>
      </c>
      <c r="CT103" s="23">
        <f t="shared" si="134"/>
        <v>113.5</v>
      </c>
      <c r="CU103" s="23">
        <f t="shared" si="134"/>
        <v>469.8</v>
      </c>
      <c r="CV103" s="23">
        <f t="shared" si="134"/>
        <v>50</v>
      </c>
      <c r="CW103" s="23">
        <f t="shared" si="134"/>
        <v>198.7</v>
      </c>
      <c r="CX103" s="23">
        <f t="shared" si="134"/>
        <v>461.4</v>
      </c>
      <c r="CY103" s="23">
        <f t="shared" si="134"/>
        <v>50</v>
      </c>
      <c r="CZ103" s="23">
        <f t="shared" si="134"/>
        <v>1806.8</v>
      </c>
      <c r="DA103" s="23">
        <f t="shared" si="134"/>
        <v>203.5</v>
      </c>
      <c r="DB103" s="23">
        <f t="shared" si="134"/>
        <v>315.8</v>
      </c>
      <c r="DC103" s="23">
        <f t="shared" si="134"/>
        <v>193</v>
      </c>
      <c r="DD103" s="23">
        <f t="shared" si="134"/>
        <v>174.5</v>
      </c>
      <c r="DE103" s="23">
        <f t="shared" si="134"/>
        <v>285.3</v>
      </c>
      <c r="DF103" s="23">
        <f t="shared" si="134"/>
        <v>20834.599999999999</v>
      </c>
      <c r="DG103" s="23">
        <f t="shared" si="134"/>
        <v>93.5</v>
      </c>
      <c r="DH103" s="23">
        <f t="shared" si="134"/>
        <v>1805.4</v>
      </c>
      <c r="DI103" s="23">
        <f t="shared" si="134"/>
        <v>2452.3000000000002</v>
      </c>
      <c r="DJ103" s="23">
        <f t="shared" si="134"/>
        <v>624</v>
      </c>
      <c r="DK103" s="23">
        <f t="shared" si="134"/>
        <v>478.7</v>
      </c>
      <c r="DL103" s="23">
        <f t="shared" si="134"/>
        <v>5694</v>
      </c>
      <c r="DM103" s="23">
        <f t="shared" si="134"/>
        <v>235</v>
      </c>
      <c r="DN103" s="23">
        <f t="shared" si="134"/>
        <v>1296</v>
      </c>
      <c r="DO103" s="23">
        <f t="shared" si="134"/>
        <v>3290</v>
      </c>
      <c r="DP103" s="23">
        <f t="shared" si="134"/>
        <v>200</v>
      </c>
      <c r="DQ103" s="23">
        <f t="shared" si="134"/>
        <v>888</v>
      </c>
      <c r="DR103" s="23">
        <f t="shared" si="134"/>
        <v>1315.2</v>
      </c>
      <c r="DS103" s="23">
        <f t="shared" si="134"/>
        <v>599.9</v>
      </c>
      <c r="DT103" s="23">
        <f t="shared" si="134"/>
        <v>176.5</v>
      </c>
      <c r="DU103" s="23">
        <f t="shared" si="134"/>
        <v>351.4</v>
      </c>
      <c r="DV103" s="23">
        <f t="shared" si="134"/>
        <v>208</v>
      </c>
      <c r="DW103" s="23">
        <f t="shared" si="134"/>
        <v>300.2</v>
      </c>
      <c r="DX103" s="23">
        <f t="shared" si="134"/>
        <v>168</v>
      </c>
      <c r="DY103" s="23">
        <f t="shared" si="134"/>
        <v>296.60000000000002</v>
      </c>
      <c r="DZ103" s="23">
        <f t="shared" si="134"/>
        <v>681.8</v>
      </c>
      <c r="EA103" s="23">
        <f t="shared" si="134"/>
        <v>530.6</v>
      </c>
      <c r="EB103" s="23">
        <f t="shared" ref="EB103:FX103" si="135">ROUND(SUM(EB96:EB102),1)</f>
        <v>534.4</v>
      </c>
      <c r="EC103" s="23">
        <f t="shared" si="135"/>
        <v>285.10000000000002</v>
      </c>
      <c r="ED103" s="23">
        <f t="shared" si="135"/>
        <v>1561.8</v>
      </c>
      <c r="EE103" s="23">
        <f t="shared" si="135"/>
        <v>191.6</v>
      </c>
      <c r="EF103" s="23">
        <f t="shared" si="135"/>
        <v>1355.2</v>
      </c>
      <c r="EG103" s="23">
        <f t="shared" si="135"/>
        <v>253.5</v>
      </c>
      <c r="EH103" s="23">
        <f t="shared" si="135"/>
        <v>247.4</v>
      </c>
      <c r="EI103" s="23">
        <f t="shared" si="135"/>
        <v>13890.3</v>
      </c>
      <c r="EJ103" s="23">
        <f t="shared" si="135"/>
        <v>10185.299999999999</v>
      </c>
      <c r="EK103" s="23">
        <f t="shared" si="135"/>
        <v>668.7</v>
      </c>
      <c r="EL103" s="23">
        <f t="shared" si="135"/>
        <v>459.4</v>
      </c>
      <c r="EM103" s="23">
        <f t="shared" si="135"/>
        <v>378.1</v>
      </c>
      <c r="EN103" s="23">
        <f t="shared" si="135"/>
        <v>939.9</v>
      </c>
      <c r="EO103" s="23">
        <f t="shared" si="135"/>
        <v>305.39999999999998</v>
      </c>
      <c r="EP103" s="23">
        <f t="shared" si="135"/>
        <v>428.5</v>
      </c>
      <c r="EQ103" s="23">
        <f t="shared" si="135"/>
        <v>2616.4</v>
      </c>
      <c r="ER103" s="23">
        <f t="shared" si="135"/>
        <v>309.60000000000002</v>
      </c>
      <c r="ES103" s="23">
        <f t="shared" si="135"/>
        <v>163</v>
      </c>
      <c r="ET103" s="23">
        <f t="shared" si="135"/>
        <v>197.5</v>
      </c>
      <c r="EU103" s="23">
        <f t="shared" si="135"/>
        <v>575.29999999999995</v>
      </c>
      <c r="EV103" s="23">
        <f t="shared" si="135"/>
        <v>72.599999999999994</v>
      </c>
      <c r="EW103" s="23">
        <f t="shared" si="135"/>
        <v>819.4</v>
      </c>
      <c r="EX103" s="23">
        <f t="shared" si="135"/>
        <v>173.5</v>
      </c>
      <c r="EY103" s="23">
        <f t="shared" si="135"/>
        <v>656.5</v>
      </c>
      <c r="EZ103" s="23">
        <f t="shared" si="135"/>
        <v>129.30000000000001</v>
      </c>
      <c r="FA103" s="23">
        <f t="shared" si="135"/>
        <v>3397.2</v>
      </c>
      <c r="FB103" s="23">
        <f t="shared" si="135"/>
        <v>288.10000000000002</v>
      </c>
      <c r="FC103" s="23">
        <f t="shared" si="135"/>
        <v>1826.2</v>
      </c>
      <c r="FD103" s="23">
        <f t="shared" si="135"/>
        <v>402</v>
      </c>
      <c r="FE103" s="23">
        <f t="shared" si="135"/>
        <v>79</v>
      </c>
      <c r="FF103" s="23">
        <f t="shared" si="135"/>
        <v>185</v>
      </c>
      <c r="FG103" s="23">
        <f t="shared" si="135"/>
        <v>120.8</v>
      </c>
      <c r="FH103" s="23">
        <f t="shared" si="135"/>
        <v>70</v>
      </c>
      <c r="FI103" s="23">
        <f t="shared" si="135"/>
        <v>1702.5</v>
      </c>
      <c r="FJ103" s="23">
        <f t="shared" si="135"/>
        <v>2016.5</v>
      </c>
      <c r="FK103" s="23">
        <f t="shared" si="135"/>
        <v>2529.1</v>
      </c>
      <c r="FL103" s="23">
        <f t="shared" si="135"/>
        <v>8538.5</v>
      </c>
      <c r="FM103" s="23">
        <f t="shared" si="135"/>
        <v>3981.5</v>
      </c>
      <c r="FN103" s="23">
        <f t="shared" si="135"/>
        <v>22705.3</v>
      </c>
      <c r="FO103" s="23">
        <f t="shared" si="135"/>
        <v>1119.2</v>
      </c>
      <c r="FP103" s="23">
        <f t="shared" si="135"/>
        <v>2341.5</v>
      </c>
      <c r="FQ103" s="23">
        <f t="shared" si="135"/>
        <v>984.9</v>
      </c>
      <c r="FR103" s="23">
        <f t="shared" si="135"/>
        <v>168.1</v>
      </c>
      <c r="FS103" s="23">
        <f t="shared" si="135"/>
        <v>168.3</v>
      </c>
      <c r="FT103" s="23">
        <f t="shared" si="135"/>
        <v>56.5</v>
      </c>
      <c r="FU103" s="23">
        <f t="shared" si="135"/>
        <v>791.1</v>
      </c>
      <c r="FV103" s="23">
        <f t="shared" si="135"/>
        <v>693.7</v>
      </c>
      <c r="FW103" s="23">
        <f t="shared" si="135"/>
        <v>149.5</v>
      </c>
      <c r="FX103" s="23">
        <f t="shared" si="135"/>
        <v>64.5</v>
      </c>
      <c r="FY103" s="14"/>
      <c r="FZ103" s="58">
        <f t="shared" si="121"/>
        <v>849830.50000000035</v>
      </c>
      <c r="GA103" s="59"/>
      <c r="GB103" s="15">
        <f>FZ103-GA103</f>
        <v>849830.50000000035</v>
      </c>
      <c r="GC103" s="15"/>
      <c r="GD103" s="2"/>
      <c r="GE103" s="2"/>
      <c r="GF103" s="12"/>
      <c r="GG103" s="12"/>
      <c r="GH103" s="12"/>
      <c r="GI103" s="12"/>
      <c r="GJ103" s="12"/>
      <c r="GK103" s="12"/>
      <c r="GL103" s="17"/>
      <c r="GM103" s="17"/>
    </row>
    <row r="104" spans="1:254" x14ac:dyDescent="0.35">
      <c r="A104" s="3" t="s">
        <v>488</v>
      </c>
      <c r="B104" s="30" t="s">
        <v>825</v>
      </c>
      <c r="C104" s="15">
        <f t="shared" ref="C104:AH104" si="136">C103-C105</f>
        <v>6540.5</v>
      </c>
      <c r="D104" s="15">
        <f t="shared" si="136"/>
        <v>34024.5</v>
      </c>
      <c r="E104" s="15">
        <f t="shared" si="136"/>
        <v>5086.3</v>
      </c>
      <c r="F104" s="15">
        <f t="shared" si="136"/>
        <v>23508.3</v>
      </c>
      <c r="G104" s="15">
        <f t="shared" si="136"/>
        <v>1845</v>
      </c>
      <c r="H104" s="15">
        <f t="shared" si="136"/>
        <v>1096.7</v>
      </c>
      <c r="I104" s="15">
        <f t="shared" si="136"/>
        <v>7319.8</v>
      </c>
      <c r="J104" s="15">
        <f t="shared" si="136"/>
        <v>2066.8000000000002</v>
      </c>
      <c r="K104" s="15">
        <f t="shared" si="136"/>
        <v>251.7</v>
      </c>
      <c r="L104" s="15">
        <f t="shared" si="136"/>
        <v>2156.1</v>
      </c>
      <c r="M104" s="15">
        <f t="shared" si="136"/>
        <v>950.7</v>
      </c>
      <c r="N104" s="15">
        <f t="shared" si="136"/>
        <v>50552.1</v>
      </c>
      <c r="O104" s="15">
        <f t="shared" si="136"/>
        <v>12912.4</v>
      </c>
      <c r="P104" s="15">
        <f t="shared" si="136"/>
        <v>315.3</v>
      </c>
      <c r="Q104" s="15">
        <f t="shared" si="136"/>
        <v>37572.5</v>
      </c>
      <c r="R104" s="15">
        <f t="shared" si="136"/>
        <v>7100.8</v>
      </c>
      <c r="S104" s="15">
        <f t="shared" si="136"/>
        <v>1605.4</v>
      </c>
      <c r="T104" s="15">
        <f t="shared" si="136"/>
        <v>161.1</v>
      </c>
      <c r="U104" s="15">
        <f t="shared" si="136"/>
        <v>55.5</v>
      </c>
      <c r="V104" s="15">
        <f t="shared" si="136"/>
        <v>256.39999999999998</v>
      </c>
      <c r="W104" s="15">
        <f t="shared" si="136"/>
        <v>59.7</v>
      </c>
      <c r="X104" s="15">
        <f t="shared" si="136"/>
        <v>50</v>
      </c>
      <c r="Y104" s="15">
        <f t="shared" si="136"/>
        <v>897.3</v>
      </c>
      <c r="Z104" s="15">
        <f t="shared" si="136"/>
        <v>231.1</v>
      </c>
      <c r="AA104" s="15">
        <f t="shared" si="136"/>
        <v>30969.9</v>
      </c>
      <c r="AB104" s="15">
        <f t="shared" si="136"/>
        <v>27219.200000000001</v>
      </c>
      <c r="AC104" s="15">
        <f t="shared" si="136"/>
        <v>906.3</v>
      </c>
      <c r="AD104" s="15">
        <f t="shared" si="136"/>
        <v>1287.5999999999999</v>
      </c>
      <c r="AE104" s="15">
        <f t="shared" si="136"/>
        <v>97</v>
      </c>
      <c r="AF104" s="15">
        <f t="shared" si="136"/>
        <v>167.5</v>
      </c>
      <c r="AG104" s="15">
        <f t="shared" si="136"/>
        <v>601.1</v>
      </c>
      <c r="AH104" s="15">
        <f t="shared" si="136"/>
        <v>957.7</v>
      </c>
      <c r="AI104" s="15">
        <f t="shared" ref="AI104:BN104" si="137">AI103-AI105</f>
        <v>383</v>
      </c>
      <c r="AJ104" s="15">
        <f t="shared" si="137"/>
        <v>181.5</v>
      </c>
      <c r="AK104" s="15">
        <f t="shared" si="137"/>
        <v>165.7</v>
      </c>
      <c r="AL104" s="15">
        <f t="shared" si="137"/>
        <v>288.5</v>
      </c>
      <c r="AM104" s="15">
        <f t="shared" si="137"/>
        <v>352.6</v>
      </c>
      <c r="AN104" s="15">
        <f t="shared" si="137"/>
        <v>300.5</v>
      </c>
      <c r="AO104" s="15">
        <f t="shared" si="137"/>
        <v>4406.5</v>
      </c>
      <c r="AP104" s="15">
        <f t="shared" si="137"/>
        <v>84753.600000000006</v>
      </c>
      <c r="AQ104" s="15">
        <f t="shared" si="137"/>
        <v>251</v>
      </c>
      <c r="AR104" s="15">
        <f t="shared" si="137"/>
        <v>60153.799999999996</v>
      </c>
      <c r="AS104" s="15">
        <f t="shared" si="137"/>
        <v>6199.7</v>
      </c>
      <c r="AT104" s="15">
        <f t="shared" si="137"/>
        <v>2363.1999999999998</v>
      </c>
      <c r="AU104" s="15">
        <f t="shared" si="137"/>
        <v>271</v>
      </c>
      <c r="AV104" s="15">
        <f t="shared" si="137"/>
        <v>305.39999999999998</v>
      </c>
      <c r="AW104" s="15">
        <f t="shared" si="137"/>
        <v>257</v>
      </c>
      <c r="AX104" s="15">
        <f t="shared" si="137"/>
        <v>81</v>
      </c>
      <c r="AY104" s="15">
        <f t="shared" si="137"/>
        <v>406.8</v>
      </c>
      <c r="AZ104" s="15">
        <f t="shared" si="137"/>
        <v>12222.4</v>
      </c>
      <c r="BA104" s="15">
        <f t="shared" si="137"/>
        <v>9136.2999999999993</v>
      </c>
      <c r="BB104" s="15">
        <f t="shared" si="137"/>
        <v>7564.3</v>
      </c>
      <c r="BC104" s="15">
        <f t="shared" si="137"/>
        <v>21734.800000000003</v>
      </c>
      <c r="BD104" s="15">
        <f t="shared" si="137"/>
        <v>3637.5</v>
      </c>
      <c r="BE104" s="15">
        <f t="shared" si="137"/>
        <v>1198.7</v>
      </c>
      <c r="BF104" s="15">
        <f t="shared" si="137"/>
        <v>25614.3</v>
      </c>
      <c r="BG104" s="15">
        <f t="shared" si="137"/>
        <v>920.6</v>
      </c>
      <c r="BH104" s="15">
        <f t="shared" si="137"/>
        <v>583.5</v>
      </c>
      <c r="BI104" s="15">
        <f t="shared" si="137"/>
        <v>257.39999999999998</v>
      </c>
      <c r="BJ104" s="15">
        <f t="shared" si="137"/>
        <v>6314.9</v>
      </c>
      <c r="BK104" s="15">
        <f t="shared" si="137"/>
        <v>35146.699999999997</v>
      </c>
      <c r="BL104" s="15">
        <f t="shared" si="137"/>
        <v>77.3</v>
      </c>
      <c r="BM104" s="15">
        <f t="shared" si="137"/>
        <v>359.3</v>
      </c>
      <c r="BN104" s="15">
        <f t="shared" si="137"/>
        <v>3145.6</v>
      </c>
      <c r="BO104" s="15">
        <f t="shared" ref="BO104:DZ104" si="138">BO103-BO105</f>
        <v>1257.3</v>
      </c>
      <c r="BP104" s="15">
        <f t="shared" si="138"/>
        <v>160.4</v>
      </c>
      <c r="BQ104" s="15">
        <f t="shared" si="138"/>
        <v>5634.5999999999995</v>
      </c>
      <c r="BR104" s="15">
        <f t="shared" si="138"/>
        <v>4488.3999999999996</v>
      </c>
      <c r="BS104" s="15">
        <f t="shared" si="138"/>
        <v>1158.0999999999999</v>
      </c>
      <c r="BT104" s="15">
        <f t="shared" si="138"/>
        <v>372.5</v>
      </c>
      <c r="BU104" s="15">
        <f t="shared" si="138"/>
        <v>393.7</v>
      </c>
      <c r="BV104" s="15">
        <f t="shared" si="138"/>
        <v>1245.3</v>
      </c>
      <c r="BW104" s="15">
        <f t="shared" si="138"/>
        <v>2017.5</v>
      </c>
      <c r="BX104" s="15">
        <f t="shared" si="138"/>
        <v>66.5</v>
      </c>
      <c r="BY104" s="15">
        <f t="shared" si="138"/>
        <v>430.7</v>
      </c>
      <c r="BZ104" s="15">
        <f t="shared" si="138"/>
        <v>228</v>
      </c>
      <c r="CA104" s="15">
        <f t="shared" si="138"/>
        <v>146.19999999999999</v>
      </c>
      <c r="CB104" s="15">
        <f t="shared" si="138"/>
        <v>72808.099999999991</v>
      </c>
      <c r="CC104" s="15">
        <f t="shared" si="138"/>
        <v>189.3</v>
      </c>
      <c r="CD104" s="15">
        <f t="shared" si="138"/>
        <v>50</v>
      </c>
      <c r="CE104" s="15">
        <f t="shared" si="138"/>
        <v>158.30000000000001</v>
      </c>
      <c r="CF104" s="15">
        <f t="shared" si="138"/>
        <v>112.5</v>
      </c>
      <c r="CG104" s="15">
        <f t="shared" si="138"/>
        <v>199.9</v>
      </c>
      <c r="CH104" s="15">
        <f t="shared" si="138"/>
        <v>96.5</v>
      </c>
      <c r="CI104" s="15">
        <f t="shared" si="138"/>
        <v>687.9</v>
      </c>
      <c r="CJ104" s="15">
        <f t="shared" si="138"/>
        <v>872.3</v>
      </c>
      <c r="CK104" s="15">
        <f t="shared" si="138"/>
        <v>4329.3</v>
      </c>
      <c r="CL104" s="15">
        <f t="shared" si="138"/>
        <v>1237.9000000000001</v>
      </c>
      <c r="CM104" s="15">
        <f t="shared" si="138"/>
        <v>687.4</v>
      </c>
      <c r="CN104" s="15">
        <f t="shared" si="138"/>
        <v>28773.3</v>
      </c>
      <c r="CO104" s="15">
        <f t="shared" si="138"/>
        <v>14394.7</v>
      </c>
      <c r="CP104" s="15">
        <f t="shared" si="138"/>
        <v>934.4</v>
      </c>
      <c r="CQ104" s="15">
        <f t="shared" si="138"/>
        <v>770.1</v>
      </c>
      <c r="CR104" s="15">
        <f t="shared" si="138"/>
        <v>215.8</v>
      </c>
      <c r="CS104" s="15">
        <f t="shared" si="138"/>
        <v>285.5</v>
      </c>
      <c r="CT104" s="15">
        <f t="shared" si="138"/>
        <v>113.5</v>
      </c>
      <c r="CU104" s="15">
        <f t="shared" si="138"/>
        <v>469.8</v>
      </c>
      <c r="CV104" s="15">
        <f t="shared" si="138"/>
        <v>50</v>
      </c>
      <c r="CW104" s="15">
        <f t="shared" si="138"/>
        <v>198.7</v>
      </c>
      <c r="CX104" s="15">
        <f t="shared" si="138"/>
        <v>461.4</v>
      </c>
      <c r="CY104" s="15">
        <f t="shared" si="138"/>
        <v>50</v>
      </c>
      <c r="CZ104" s="15">
        <f t="shared" si="138"/>
        <v>1806.8</v>
      </c>
      <c r="DA104" s="15">
        <f t="shared" si="138"/>
        <v>203.5</v>
      </c>
      <c r="DB104" s="15">
        <f t="shared" si="138"/>
        <v>315.8</v>
      </c>
      <c r="DC104" s="15">
        <f t="shared" si="138"/>
        <v>193</v>
      </c>
      <c r="DD104" s="15">
        <f t="shared" si="138"/>
        <v>174.5</v>
      </c>
      <c r="DE104" s="15">
        <f t="shared" si="138"/>
        <v>285.3</v>
      </c>
      <c r="DF104" s="15">
        <f t="shared" si="138"/>
        <v>19451.599999999999</v>
      </c>
      <c r="DG104" s="15">
        <f t="shared" si="138"/>
        <v>93.5</v>
      </c>
      <c r="DH104" s="15">
        <f t="shared" si="138"/>
        <v>1805.4</v>
      </c>
      <c r="DI104" s="15">
        <f t="shared" si="138"/>
        <v>2373.1000000000004</v>
      </c>
      <c r="DJ104" s="15">
        <f t="shared" si="138"/>
        <v>624</v>
      </c>
      <c r="DK104" s="15">
        <f t="shared" si="138"/>
        <v>478.7</v>
      </c>
      <c r="DL104" s="15">
        <f t="shared" si="138"/>
        <v>5694</v>
      </c>
      <c r="DM104" s="15">
        <f t="shared" si="138"/>
        <v>235</v>
      </c>
      <c r="DN104" s="15">
        <f t="shared" si="138"/>
        <v>1296</v>
      </c>
      <c r="DO104" s="15">
        <f t="shared" si="138"/>
        <v>3290</v>
      </c>
      <c r="DP104" s="15">
        <f t="shared" si="138"/>
        <v>200</v>
      </c>
      <c r="DQ104" s="15">
        <f t="shared" si="138"/>
        <v>888</v>
      </c>
      <c r="DR104" s="15">
        <f t="shared" si="138"/>
        <v>1315.2</v>
      </c>
      <c r="DS104" s="15">
        <f t="shared" si="138"/>
        <v>599.9</v>
      </c>
      <c r="DT104" s="15">
        <f t="shared" si="138"/>
        <v>176.5</v>
      </c>
      <c r="DU104" s="15">
        <f t="shared" si="138"/>
        <v>351.4</v>
      </c>
      <c r="DV104" s="15">
        <f t="shared" si="138"/>
        <v>208</v>
      </c>
      <c r="DW104" s="15">
        <f t="shared" si="138"/>
        <v>300.2</v>
      </c>
      <c r="DX104" s="15">
        <f t="shared" si="138"/>
        <v>168</v>
      </c>
      <c r="DY104" s="15">
        <f t="shared" si="138"/>
        <v>296.60000000000002</v>
      </c>
      <c r="DZ104" s="15">
        <f t="shared" si="138"/>
        <v>681.8</v>
      </c>
      <c r="EA104" s="15">
        <f t="shared" ref="EA104:FX104" si="139">EA103-EA105</f>
        <v>510.6</v>
      </c>
      <c r="EB104" s="15">
        <f t="shared" si="139"/>
        <v>534.4</v>
      </c>
      <c r="EC104" s="15">
        <f t="shared" si="139"/>
        <v>285.10000000000002</v>
      </c>
      <c r="ED104" s="15">
        <f t="shared" si="139"/>
        <v>1561.8</v>
      </c>
      <c r="EE104" s="15">
        <f t="shared" si="139"/>
        <v>191.6</v>
      </c>
      <c r="EF104" s="15">
        <f t="shared" si="139"/>
        <v>1355.2</v>
      </c>
      <c r="EG104" s="15">
        <f t="shared" si="139"/>
        <v>253.5</v>
      </c>
      <c r="EH104" s="15">
        <f t="shared" si="139"/>
        <v>247.4</v>
      </c>
      <c r="EI104" s="15">
        <f t="shared" si="139"/>
        <v>13890.3</v>
      </c>
      <c r="EJ104" s="15">
        <f t="shared" si="139"/>
        <v>10185.299999999999</v>
      </c>
      <c r="EK104" s="15">
        <f t="shared" si="139"/>
        <v>668.7</v>
      </c>
      <c r="EL104" s="15">
        <f t="shared" si="139"/>
        <v>459.4</v>
      </c>
      <c r="EM104" s="15">
        <f t="shared" si="139"/>
        <v>378.1</v>
      </c>
      <c r="EN104" s="15">
        <f t="shared" si="139"/>
        <v>939.9</v>
      </c>
      <c r="EO104" s="15">
        <f t="shared" si="139"/>
        <v>305.39999999999998</v>
      </c>
      <c r="EP104" s="15">
        <f t="shared" si="139"/>
        <v>428.5</v>
      </c>
      <c r="EQ104" s="15">
        <f t="shared" si="139"/>
        <v>2513.4</v>
      </c>
      <c r="ER104" s="15">
        <f t="shared" si="139"/>
        <v>309.60000000000002</v>
      </c>
      <c r="ES104" s="15">
        <f t="shared" si="139"/>
        <v>163</v>
      </c>
      <c r="ET104" s="15">
        <f t="shared" si="139"/>
        <v>197.5</v>
      </c>
      <c r="EU104" s="15">
        <f t="shared" si="139"/>
        <v>575.29999999999995</v>
      </c>
      <c r="EV104" s="15">
        <f t="shared" si="139"/>
        <v>72.599999999999994</v>
      </c>
      <c r="EW104" s="15">
        <f t="shared" si="139"/>
        <v>819.4</v>
      </c>
      <c r="EX104" s="15">
        <f t="shared" si="139"/>
        <v>173.5</v>
      </c>
      <c r="EY104" s="15">
        <f t="shared" si="139"/>
        <v>656.5</v>
      </c>
      <c r="EZ104" s="15">
        <f t="shared" si="139"/>
        <v>129.30000000000001</v>
      </c>
      <c r="FA104" s="15">
        <f t="shared" si="139"/>
        <v>3397.2</v>
      </c>
      <c r="FB104" s="15">
        <f t="shared" si="139"/>
        <v>288.10000000000002</v>
      </c>
      <c r="FC104" s="15">
        <f t="shared" si="139"/>
        <v>1826.2</v>
      </c>
      <c r="FD104" s="15">
        <f t="shared" si="139"/>
        <v>402</v>
      </c>
      <c r="FE104" s="15">
        <f t="shared" si="139"/>
        <v>79</v>
      </c>
      <c r="FF104" s="15">
        <f t="shared" si="139"/>
        <v>185</v>
      </c>
      <c r="FG104" s="15">
        <f t="shared" si="139"/>
        <v>120.8</v>
      </c>
      <c r="FH104" s="15">
        <f t="shared" si="139"/>
        <v>70</v>
      </c>
      <c r="FI104" s="15">
        <f t="shared" si="139"/>
        <v>1702.5</v>
      </c>
      <c r="FJ104" s="15">
        <f t="shared" si="139"/>
        <v>2016.5</v>
      </c>
      <c r="FK104" s="15">
        <f t="shared" si="139"/>
        <v>2529.1</v>
      </c>
      <c r="FL104" s="15">
        <f t="shared" si="139"/>
        <v>8538.5</v>
      </c>
      <c r="FM104" s="15">
        <f t="shared" si="139"/>
        <v>3981.5</v>
      </c>
      <c r="FN104" s="15">
        <f t="shared" si="139"/>
        <v>22705.3</v>
      </c>
      <c r="FO104" s="15">
        <f t="shared" si="139"/>
        <v>1119.2</v>
      </c>
      <c r="FP104" s="15">
        <f t="shared" si="139"/>
        <v>2341.5</v>
      </c>
      <c r="FQ104" s="15">
        <f t="shared" si="139"/>
        <v>984.9</v>
      </c>
      <c r="FR104" s="15">
        <f t="shared" si="139"/>
        <v>168.1</v>
      </c>
      <c r="FS104" s="15">
        <f t="shared" si="139"/>
        <v>168.3</v>
      </c>
      <c r="FT104" s="15">
        <f t="shared" si="139"/>
        <v>56.5</v>
      </c>
      <c r="FU104" s="15">
        <f t="shared" si="139"/>
        <v>791.1</v>
      </c>
      <c r="FV104" s="15">
        <f t="shared" si="139"/>
        <v>693.7</v>
      </c>
      <c r="FW104" s="15">
        <f t="shared" si="139"/>
        <v>149.5</v>
      </c>
      <c r="FX104" s="15">
        <f t="shared" si="139"/>
        <v>64.5</v>
      </c>
      <c r="FZ104" s="14">
        <f t="shared" si="121"/>
        <v>829292.60000000044</v>
      </c>
      <c r="GA104" s="14"/>
      <c r="GB104" s="14"/>
      <c r="GC104" s="14"/>
      <c r="GD104" s="2"/>
      <c r="GE104" s="2"/>
      <c r="GF104" s="12"/>
      <c r="GG104" s="12"/>
      <c r="GH104" s="12"/>
      <c r="GI104" s="12"/>
      <c r="GJ104" s="12"/>
      <c r="GK104" s="12"/>
      <c r="GL104" s="17"/>
      <c r="GM104" s="17"/>
    </row>
    <row r="105" spans="1:254" x14ac:dyDescent="0.35">
      <c r="A105" s="3" t="s">
        <v>489</v>
      </c>
      <c r="B105" s="30" t="s">
        <v>826</v>
      </c>
      <c r="C105" s="12">
        <f t="shared" ref="C105:AH105" si="140">C94+C95+C102+C100</f>
        <v>0</v>
      </c>
      <c r="D105" s="12">
        <f t="shared" si="140"/>
        <v>4695.8999999999996</v>
      </c>
      <c r="E105" s="12">
        <f t="shared" si="140"/>
        <v>662.7</v>
      </c>
      <c r="F105" s="12">
        <f t="shared" si="140"/>
        <v>933.3</v>
      </c>
      <c r="G105" s="12">
        <f t="shared" si="140"/>
        <v>0</v>
      </c>
      <c r="H105" s="12">
        <f t="shared" si="140"/>
        <v>0</v>
      </c>
      <c r="I105" s="12">
        <f t="shared" si="140"/>
        <v>750.2</v>
      </c>
      <c r="J105" s="12">
        <f t="shared" si="140"/>
        <v>0</v>
      </c>
      <c r="K105" s="12">
        <f t="shared" si="140"/>
        <v>0</v>
      </c>
      <c r="L105" s="12">
        <f t="shared" si="140"/>
        <v>0</v>
      </c>
      <c r="M105" s="12">
        <f t="shared" si="140"/>
        <v>0</v>
      </c>
      <c r="N105" s="12">
        <f t="shared" si="140"/>
        <v>90</v>
      </c>
      <c r="O105" s="12">
        <f t="shared" si="140"/>
        <v>0</v>
      </c>
      <c r="P105" s="12">
        <f t="shared" si="140"/>
        <v>0</v>
      </c>
      <c r="Q105" s="12">
        <f t="shared" si="140"/>
        <v>1961.3</v>
      </c>
      <c r="R105" s="12">
        <f t="shared" si="140"/>
        <v>0</v>
      </c>
      <c r="S105" s="12">
        <f t="shared" si="140"/>
        <v>0</v>
      </c>
      <c r="T105" s="12">
        <f t="shared" si="140"/>
        <v>0</v>
      </c>
      <c r="U105" s="12">
        <f t="shared" si="140"/>
        <v>0</v>
      </c>
      <c r="V105" s="12">
        <f t="shared" si="140"/>
        <v>0</v>
      </c>
      <c r="W105" s="12">
        <f t="shared" si="140"/>
        <v>0</v>
      </c>
      <c r="X105" s="12">
        <f t="shared" si="140"/>
        <v>0</v>
      </c>
      <c r="Y105" s="12">
        <f t="shared" si="140"/>
        <v>0</v>
      </c>
      <c r="Z105" s="12">
        <f t="shared" si="140"/>
        <v>0</v>
      </c>
      <c r="AA105" s="12">
        <f t="shared" si="140"/>
        <v>0</v>
      </c>
      <c r="AB105" s="12">
        <f t="shared" si="140"/>
        <v>0</v>
      </c>
      <c r="AC105" s="12">
        <f t="shared" si="140"/>
        <v>0</v>
      </c>
      <c r="AD105" s="12">
        <f t="shared" si="140"/>
        <v>154</v>
      </c>
      <c r="AE105" s="12">
        <f t="shared" si="140"/>
        <v>0</v>
      </c>
      <c r="AF105" s="12">
        <f t="shared" si="140"/>
        <v>0</v>
      </c>
      <c r="AG105" s="12">
        <f t="shared" si="140"/>
        <v>0</v>
      </c>
      <c r="AH105" s="12">
        <f t="shared" si="140"/>
        <v>0</v>
      </c>
      <c r="AI105" s="12">
        <f t="shared" ref="AI105:BO105" si="141">AI94+AI95+AI102+AI100</f>
        <v>0</v>
      </c>
      <c r="AJ105" s="12">
        <f t="shared" si="141"/>
        <v>0</v>
      </c>
      <c r="AK105" s="12">
        <f t="shared" si="141"/>
        <v>0</v>
      </c>
      <c r="AL105" s="12">
        <f t="shared" si="141"/>
        <v>0</v>
      </c>
      <c r="AM105" s="12">
        <f t="shared" si="141"/>
        <v>0</v>
      </c>
      <c r="AN105" s="12">
        <f t="shared" si="141"/>
        <v>0</v>
      </c>
      <c r="AO105" s="12">
        <f t="shared" si="141"/>
        <v>0</v>
      </c>
      <c r="AP105" s="12">
        <f t="shared" si="141"/>
        <v>0</v>
      </c>
      <c r="AQ105" s="12">
        <f t="shared" si="141"/>
        <v>0</v>
      </c>
      <c r="AR105" s="12">
        <f t="shared" si="141"/>
        <v>2007.3</v>
      </c>
      <c r="AS105" s="12">
        <f t="shared" si="141"/>
        <v>300.3</v>
      </c>
      <c r="AT105" s="12">
        <f t="shared" si="141"/>
        <v>0</v>
      </c>
      <c r="AU105" s="12">
        <f t="shared" si="141"/>
        <v>0</v>
      </c>
      <c r="AV105" s="12">
        <f t="shared" si="141"/>
        <v>0</v>
      </c>
      <c r="AW105" s="12">
        <f t="shared" si="141"/>
        <v>0</v>
      </c>
      <c r="AX105" s="12">
        <f t="shared" si="141"/>
        <v>0</v>
      </c>
      <c r="AY105" s="12">
        <f t="shared" si="141"/>
        <v>0</v>
      </c>
      <c r="AZ105" s="12">
        <f t="shared" si="141"/>
        <v>0</v>
      </c>
      <c r="BA105" s="12">
        <f t="shared" si="141"/>
        <v>0</v>
      </c>
      <c r="BB105" s="12">
        <f t="shared" si="141"/>
        <v>0</v>
      </c>
      <c r="BC105" s="12">
        <f t="shared" si="141"/>
        <v>2965.1</v>
      </c>
      <c r="BD105" s="12">
        <f t="shared" si="141"/>
        <v>0</v>
      </c>
      <c r="BE105" s="12">
        <f t="shared" si="141"/>
        <v>0</v>
      </c>
      <c r="BF105" s="12">
        <f t="shared" si="141"/>
        <v>0</v>
      </c>
      <c r="BG105" s="12">
        <f t="shared" si="141"/>
        <v>0</v>
      </c>
      <c r="BH105" s="12">
        <f t="shared" si="141"/>
        <v>0</v>
      </c>
      <c r="BI105" s="12">
        <f t="shared" si="141"/>
        <v>0</v>
      </c>
      <c r="BJ105" s="12">
        <f t="shared" si="141"/>
        <v>0</v>
      </c>
      <c r="BK105" s="12">
        <f t="shared" si="141"/>
        <v>0</v>
      </c>
      <c r="BL105" s="12">
        <f t="shared" si="141"/>
        <v>0</v>
      </c>
      <c r="BM105" s="12">
        <f t="shared" si="141"/>
        <v>0</v>
      </c>
      <c r="BN105" s="12">
        <f t="shared" si="141"/>
        <v>0</v>
      </c>
      <c r="BO105" s="12">
        <f t="shared" si="141"/>
        <v>0</v>
      </c>
      <c r="BP105" s="12">
        <f t="shared" ref="BP105:EA105" si="142">BP94+BP95+BP102+BP100</f>
        <v>0</v>
      </c>
      <c r="BQ105" s="12">
        <f t="shared" si="142"/>
        <v>252.6</v>
      </c>
      <c r="BR105" s="12">
        <f t="shared" si="142"/>
        <v>0</v>
      </c>
      <c r="BS105" s="12">
        <f t="shared" si="142"/>
        <v>0</v>
      </c>
      <c r="BT105" s="12">
        <f t="shared" si="142"/>
        <v>0</v>
      </c>
      <c r="BU105" s="12">
        <f t="shared" si="142"/>
        <v>0</v>
      </c>
      <c r="BV105" s="12">
        <f t="shared" si="142"/>
        <v>0</v>
      </c>
      <c r="BW105" s="12">
        <f t="shared" si="142"/>
        <v>0</v>
      </c>
      <c r="BX105" s="12">
        <f t="shared" si="142"/>
        <v>0</v>
      </c>
      <c r="BY105" s="12">
        <f t="shared" si="142"/>
        <v>0</v>
      </c>
      <c r="BZ105" s="12">
        <f t="shared" si="142"/>
        <v>0</v>
      </c>
      <c r="CA105" s="12">
        <f t="shared" si="142"/>
        <v>0</v>
      </c>
      <c r="CB105" s="12">
        <f t="shared" si="142"/>
        <v>834.8</v>
      </c>
      <c r="CC105" s="12">
        <f t="shared" si="142"/>
        <v>0</v>
      </c>
      <c r="CD105" s="12">
        <f t="shared" si="142"/>
        <v>0</v>
      </c>
      <c r="CE105" s="12">
        <f t="shared" si="142"/>
        <v>0</v>
      </c>
      <c r="CF105" s="12">
        <f t="shared" si="142"/>
        <v>0</v>
      </c>
      <c r="CG105" s="12">
        <f t="shared" si="142"/>
        <v>0</v>
      </c>
      <c r="CH105" s="12">
        <f t="shared" si="142"/>
        <v>0</v>
      </c>
      <c r="CI105" s="12">
        <f t="shared" si="142"/>
        <v>0</v>
      </c>
      <c r="CJ105" s="12">
        <f t="shared" si="142"/>
        <v>0</v>
      </c>
      <c r="CK105" s="12">
        <f t="shared" si="142"/>
        <v>582.20000000000005</v>
      </c>
      <c r="CL105" s="12">
        <f t="shared" si="142"/>
        <v>0</v>
      </c>
      <c r="CM105" s="12">
        <f t="shared" si="142"/>
        <v>0</v>
      </c>
      <c r="CN105" s="12">
        <f t="shared" si="142"/>
        <v>2763</v>
      </c>
      <c r="CO105" s="12">
        <f t="shared" si="142"/>
        <v>0</v>
      </c>
      <c r="CP105" s="12">
        <f t="shared" si="142"/>
        <v>0</v>
      </c>
      <c r="CQ105" s="12">
        <f t="shared" si="142"/>
        <v>0</v>
      </c>
      <c r="CR105" s="12">
        <f t="shared" si="142"/>
        <v>0</v>
      </c>
      <c r="CS105" s="12">
        <f t="shared" si="142"/>
        <v>0</v>
      </c>
      <c r="CT105" s="12">
        <f t="shared" si="142"/>
        <v>0</v>
      </c>
      <c r="CU105" s="12">
        <f t="shared" si="142"/>
        <v>0</v>
      </c>
      <c r="CV105" s="12">
        <f t="shared" si="142"/>
        <v>0</v>
      </c>
      <c r="CW105" s="12">
        <f t="shared" si="142"/>
        <v>0</v>
      </c>
      <c r="CX105" s="12">
        <f t="shared" si="142"/>
        <v>0</v>
      </c>
      <c r="CY105" s="12">
        <f t="shared" si="142"/>
        <v>0</v>
      </c>
      <c r="CZ105" s="12">
        <f t="shared" si="142"/>
        <v>0</v>
      </c>
      <c r="DA105" s="12">
        <f t="shared" si="142"/>
        <v>0</v>
      </c>
      <c r="DB105" s="12">
        <f t="shared" si="142"/>
        <v>0</v>
      </c>
      <c r="DC105" s="12">
        <f t="shared" si="142"/>
        <v>0</v>
      </c>
      <c r="DD105" s="12">
        <f t="shared" si="142"/>
        <v>0</v>
      </c>
      <c r="DE105" s="12">
        <f t="shared" si="142"/>
        <v>0</v>
      </c>
      <c r="DF105" s="12">
        <f t="shared" si="142"/>
        <v>1383</v>
      </c>
      <c r="DG105" s="12">
        <f t="shared" si="142"/>
        <v>0</v>
      </c>
      <c r="DH105" s="12">
        <f t="shared" si="142"/>
        <v>0</v>
      </c>
      <c r="DI105" s="12">
        <f t="shared" si="142"/>
        <v>79.2</v>
      </c>
      <c r="DJ105" s="12">
        <f t="shared" si="142"/>
        <v>0</v>
      </c>
      <c r="DK105" s="12">
        <f t="shared" si="142"/>
        <v>0</v>
      </c>
      <c r="DL105" s="12">
        <f t="shared" si="142"/>
        <v>0</v>
      </c>
      <c r="DM105" s="12">
        <f t="shared" si="142"/>
        <v>0</v>
      </c>
      <c r="DN105" s="12">
        <f t="shared" si="142"/>
        <v>0</v>
      </c>
      <c r="DO105" s="12">
        <f t="shared" si="142"/>
        <v>0</v>
      </c>
      <c r="DP105" s="12">
        <f t="shared" si="142"/>
        <v>0</v>
      </c>
      <c r="DQ105" s="12">
        <f t="shared" si="142"/>
        <v>0</v>
      </c>
      <c r="DR105" s="12">
        <f t="shared" si="142"/>
        <v>0</v>
      </c>
      <c r="DS105" s="12">
        <f t="shared" si="142"/>
        <v>0</v>
      </c>
      <c r="DT105" s="12">
        <f t="shared" si="142"/>
        <v>0</v>
      </c>
      <c r="DU105" s="12">
        <f t="shared" si="142"/>
        <v>0</v>
      </c>
      <c r="DV105" s="12">
        <f t="shared" si="142"/>
        <v>0</v>
      </c>
      <c r="DW105" s="12">
        <f t="shared" si="142"/>
        <v>0</v>
      </c>
      <c r="DX105" s="12">
        <f t="shared" si="142"/>
        <v>0</v>
      </c>
      <c r="DY105" s="12">
        <f t="shared" si="142"/>
        <v>0</v>
      </c>
      <c r="DZ105" s="12">
        <f t="shared" si="142"/>
        <v>0</v>
      </c>
      <c r="EA105" s="12">
        <f t="shared" si="142"/>
        <v>20</v>
      </c>
      <c r="EB105" s="12">
        <f t="shared" ref="EB105:FX105" si="143">EB94+EB95+EB102+EB100</f>
        <v>0</v>
      </c>
      <c r="EC105" s="12">
        <f t="shared" si="143"/>
        <v>0</v>
      </c>
      <c r="ED105" s="12">
        <f t="shared" si="143"/>
        <v>0</v>
      </c>
      <c r="EE105" s="12">
        <f t="shared" si="143"/>
        <v>0</v>
      </c>
      <c r="EF105" s="12">
        <f t="shared" si="143"/>
        <v>0</v>
      </c>
      <c r="EG105" s="12">
        <f t="shared" si="143"/>
        <v>0</v>
      </c>
      <c r="EH105" s="12">
        <f t="shared" si="143"/>
        <v>0</v>
      </c>
      <c r="EI105" s="12">
        <f t="shared" si="143"/>
        <v>0</v>
      </c>
      <c r="EJ105" s="12">
        <f t="shared" si="143"/>
        <v>0</v>
      </c>
      <c r="EK105" s="12">
        <f t="shared" si="143"/>
        <v>0</v>
      </c>
      <c r="EL105" s="12">
        <f t="shared" si="143"/>
        <v>0</v>
      </c>
      <c r="EM105" s="12">
        <f t="shared" si="143"/>
        <v>0</v>
      </c>
      <c r="EN105" s="12">
        <f t="shared" si="143"/>
        <v>0</v>
      </c>
      <c r="EO105" s="12">
        <f t="shared" si="143"/>
        <v>0</v>
      </c>
      <c r="EP105" s="12">
        <f t="shared" si="143"/>
        <v>0</v>
      </c>
      <c r="EQ105" s="12">
        <f t="shared" si="143"/>
        <v>103</v>
      </c>
      <c r="ER105" s="12">
        <f t="shared" si="143"/>
        <v>0</v>
      </c>
      <c r="ES105" s="12">
        <f t="shared" si="143"/>
        <v>0</v>
      </c>
      <c r="ET105" s="12">
        <f t="shared" si="143"/>
        <v>0</v>
      </c>
      <c r="EU105" s="12">
        <f t="shared" si="143"/>
        <v>0</v>
      </c>
      <c r="EV105" s="12">
        <f t="shared" si="143"/>
        <v>0</v>
      </c>
      <c r="EW105" s="12">
        <f t="shared" si="143"/>
        <v>0</v>
      </c>
      <c r="EX105" s="12">
        <f t="shared" si="143"/>
        <v>0</v>
      </c>
      <c r="EY105" s="12">
        <f t="shared" si="143"/>
        <v>0</v>
      </c>
      <c r="EZ105" s="12">
        <f t="shared" si="143"/>
        <v>0</v>
      </c>
      <c r="FA105" s="12">
        <f t="shared" si="143"/>
        <v>0</v>
      </c>
      <c r="FB105" s="12">
        <f t="shared" si="143"/>
        <v>0</v>
      </c>
      <c r="FC105" s="12">
        <f t="shared" si="143"/>
        <v>0</v>
      </c>
      <c r="FD105" s="12">
        <f t="shared" si="143"/>
        <v>0</v>
      </c>
      <c r="FE105" s="12">
        <f t="shared" si="143"/>
        <v>0</v>
      </c>
      <c r="FF105" s="12">
        <f t="shared" si="143"/>
        <v>0</v>
      </c>
      <c r="FG105" s="12">
        <f t="shared" si="143"/>
        <v>0</v>
      </c>
      <c r="FH105" s="12">
        <f t="shared" si="143"/>
        <v>0</v>
      </c>
      <c r="FI105" s="12">
        <f t="shared" si="143"/>
        <v>0</v>
      </c>
      <c r="FJ105" s="12">
        <f t="shared" si="143"/>
        <v>0</v>
      </c>
      <c r="FK105" s="12">
        <f t="shared" si="143"/>
        <v>0</v>
      </c>
      <c r="FL105" s="12">
        <f t="shared" si="143"/>
        <v>0</v>
      </c>
      <c r="FM105" s="12">
        <f t="shared" si="143"/>
        <v>0</v>
      </c>
      <c r="FN105" s="12">
        <f t="shared" si="143"/>
        <v>0</v>
      </c>
      <c r="FO105" s="12">
        <f t="shared" si="143"/>
        <v>0</v>
      </c>
      <c r="FP105" s="12">
        <f t="shared" si="143"/>
        <v>0</v>
      </c>
      <c r="FQ105" s="12">
        <f t="shared" si="143"/>
        <v>0</v>
      </c>
      <c r="FR105" s="12">
        <f t="shared" si="143"/>
        <v>0</v>
      </c>
      <c r="FS105" s="12">
        <f t="shared" si="143"/>
        <v>0</v>
      </c>
      <c r="FT105" s="12">
        <f t="shared" si="143"/>
        <v>0</v>
      </c>
      <c r="FU105" s="12">
        <f t="shared" si="143"/>
        <v>0</v>
      </c>
      <c r="FV105" s="12">
        <f t="shared" si="143"/>
        <v>0</v>
      </c>
      <c r="FW105" s="12">
        <f t="shared" si="143"/>
        <v>0</v>
      </c>
      <c r="FX105" s="12">
        <f t="shared" si="143"/>
        <v>0</v>
      </c>
      <c r="FY105" s="14"/>
      <c r="FZ105" s="14">
        <f t="shared" si="121"/>
        <v>20537.899999999998</v>
      </c>
      <c r="GA105" s="2"/>
      <c r="GB105" s="14"/>
      <c r="GC105" s="14"/>
      <c r="GD105" s="14"/>
      <c r="GE105" s="2"/>
      <c r="GF105" s="12"/>
      <c r="GG105" s="12"/>
      <c r="GH105" s="12"/>
      <c r="GI105" s="12"/>
      <c r="GJ105" s="12"/>
      <c r="GK105" s="12"/>
      <c r="GL105" s="17"/>
      <c r="GM105" s="17"/>
    </row>
    <row r="106" spans="1:254" x14ac:dyDescent="0.35">
      <c r="A106" s="3"/>
      <c r="B106" s="30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4"/>
      <c r="FZ106" s="14"/>
      <c r="GA106" s="2"/>
      <c r="GB106" s="14"/>
      <c r="GC106" s="14"/>
      <c r="GD106" s="14"/>
      <c r="GE106" s="2"/>
      <c r="GF106" s="12"/>
      <c r="GG106" s="12"/>
      <c r="GH106" s="12"/>
      <c r="GI106" s="12"/>
      <c r="GJ106" s="12"/>
      <c r="GK106" s="12"/>
      <c r="GL106" s="17"/>
      <c r="GM106" s="17"/>
    </row>
    <row r="107" spans="1:254" x14ac:dyDescent="0.35">
      <c r="A107" s="3"/>
      <c r="B107" s="30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4"/>
      <c r="FZ107" s="14"/>
      <c r="GA107" s="2"/>
      <c r="GB107" s="14"/>
      <c r="GC107" s="14"/>
      <c r="GD107" s="14"/>
      <c r="GE107" s="2"/>
      <c r="GF107" s="12"/>
      <c r="GG107" s="12"/>
      <c r="GH107" s="12"/>
      <c r="GI107" s="12"/>
      <c r="GJ107" s="12"/>
      <c r="GK107" s="12"/>
      <c r="GL107" s="17"/>
      <c r="GM107" s="17"/>
    </row>
    <row r="108" spans="1:254" x14ac:dyDescent="0.35">
      <c r="A108" s="60"/>
      <c r="B108" s="82" t="s">
        <v>827</v>
      </c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57"/>
      <c r="GA108" s="26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57"/>
      <c r="GM108" s="57"/>
      <c r="GN108" s="57"/>
      <c r="GO108" s="57"/>
      <c r="GP108" s="57"/>
      <c r="GQ108" s="57"/>
      <c r="GR108" s="57"/>
      <c r="GS108" s="57"/>
      <c r="GT108" s="57"/>
      <c r="GU108" s="57"/>
      <c r="GV108" s="57"/>
      <c r="GW108" s="57"/>
      <c r="GX108" s="57"/>
      <c r="GY108" s="57"/>
      <c r="GZ108" s="57"/>
      <c r="HA108" s="57"/>
      <c r="HB108" s="57"/>
      <c r="HC108" s="57"/>
      <c r="HD108" s="57"/>
      <c r="HE108" s="57"/>
      <c r="HF108" s="57"/>
      <c r="HG108" s="57"/>
      <c r="HH108" s="57"/>
      <c r="HI108" s="57"/>
      <c r="HJ108" s="57"/>
      <c r="HK108" s="57"/>
      <c r="HL108" s="57"/>
      <c r="HM108" s="57"/>
      <c r="HN108" s="57"/>
      <c r="HO108" s="57"/>
      <c r="HP108" s="57"/>
      <c r="HQ108" s="57"/>
      <c r="HR108" s="57"/>
      <c r="HS108" s="57"/>
      <c r="HT108" s="57"/>
      <c r="HU108" s="57"/>
      <c r="HV108" s="57"/>
      <c r="HW108" s="57"/>
      <c r="HX108" s="57"/>
      <c r="HY108" s="57"/>
      <c r="HZ108" s="57"/>
      <c r="IA108" s="57"/>
      <c r="IB108" s="57"/>
      <c r="IC108" s="57"/>
      <c r="ID108" s="57"/>
      <c r="IE108" s="57"/>
      <c r="IF108" s="57"/>
      <c r="IG108" s="57"/>
      <c r="IH108" s="57"/>
      <c r="II108" s="57"/>
      <c r="IJ108" s="57"/>
      <c r="IK108" s="57"/>
      <c r="IL108" s="57"/>
      <c r="IM108" s="57"/>
      <c r="IN108" s="57"/>
      <c r="IO108" s="57"/>
      <c r="IP108" s="57"/>
      <c r="IQ108" s="57"/>
      <c r="IR108" s="57"/>
      <c r="IS108" s="57"/>
      <c r="IT108" s="57"/>
    </row>
    <row r="109" spans="1:254" x14ac:dyDescent="0.35">
      <c r="A109" s="3" t="s">
        <v>828</v>
      </c>
      <c r="B109" s="2" t="s">
        <v>829</v>
      </c>
      <c r="C109" s="27">
        <f t="shared" ref="C109:AH109" si="144">IF(AND(C22&gt;0,C103&lt;=500),C103-ROUND((C22*0.65),1),0)</f>
        <v>0</v>
      </c>
      <c r="D109" s="27">
        <f t="shared" si="144"/>
        <v>0</v>
      </c>
      <c r="E109" s="27">
        <f t="shared" si="144"/>
        <v>0</v>
      </c>
      <c r="F109" s="27">
        <f t="shared" si="144"/>
        <v>0</v>
      </c>
      <c r="G109" s="27">
        <f t="shared" si="144"/>
        <v>0</v>
      </c>
      <c r="H109" s="27">
        <f t="shared" si="144"/>
        <v>0</v>
      </c>
      <c r="I109" s="27">
        <f t="shared" si="144"/>
        <v>0</v>
      </c>
      <c r="J109" s="27">
        <f t="shared" si="144"/>
        <v>0</v>
      </c>
      <c r="K109" s="27">
        <f t="shared" si="144"/>
        <v>0</v>
      </c>
      <c r="L109" s="27">
        <f t="shared" si="144"/>
        <v>0</v>
      </c>
      <c r="M109" s="27">
        <f t="shared" si="144"/>
        <v>0</v>
      </c>
      <c r="N109" s="27">
        <f t="shared" si="144"/>
        <v>0</v>
      </c>
      <c r="O109" s="27">
        <f t="shared" si="144"/>
        <v>0</v>
      </c>
      <c r="P109" s="27">
        <f t="shared" si="144"/>
        <v>0</v>
      </c>
      <c r="Q109" s="27">
        <f t="shared" si="144"/>
        <v>0</v>
      </c>
      <c r="R109" s="27">
        <f t="shared" si="144"/>
        <v>0</v>
      </c>
      <c r="S109" s="27">
        <f t="shared" si="144"/>
        <v>0</v>
      </c>
      <c r="T109" s="27">
        <f t="shared" si="144"/>
        <v>0</v>
      </c>
      <c r="U109" s="27">
        <f t="shared" si="144"/>
        <v>0</v>
      </c>
      <c r="V109" s="27">
        <f t="shared" si="144"/>
        <v>0</v>
      </c>
      <c r="W109" s="27">
        <f t="shared" si="144"/>
        <v>0</v>
      </c>
      <c r="X109" s="27">
        <f t="shared" si="144"/>
        <v>0</v>
      </c>
      <c r="Y109" s="27">
        <f t="shared" si="144"/>
        <v>0</v>
      </c>
      <c r="Z109" s="27">
        <f t="shared" si="144"/>
        <v>0</v>
      </c>
      <c r="AA109" s="27">
        <f t="shared" si="144"/>
        <v>0</v>
      </c>
      <c r="AB109" s="27">
        <f t="shared" si="144"/>
        <v>0</v>
      </c>
      <c r="AC109" s="27">
        <f t="shared" si="144"/>
        <v>0</v>
      </c>
      <c r="AD109" s="27">
        <f t="shared" si="144"/>
        <v>0</v>
      </c>
      <c r="AE109" s="27">
        <f t="shared" si="144"/>
        <v>0</v>
      </c>
      <c r="AF109" s="27">
        <f t="shared" si="144"/>
        <v>0</v>
      </c>
      <c r="AG109" s="27">
        <f t="shared" si="144"/>
        <v>0</v>
      </c>
      <c r="AH109" s="27">
        <f t="shared" si="144"/>
        <v>0</v>
      </c>
      <c r="AI109" s="27">
        <f t="shared" ref="AI109:BO109" si="145">IF(AND(AI22&gt;0,AI103&lt;=500),AI103-ROUND((AI22*0.65),1),0)</f>
        <v>0</v>
      </c>
      <c r="AJ109" s="27">
        <f t="shared" si="145"/>
        <v>0</v>
      </c>
      <c r="AK109" s="27">
        <f t="shared" si="145"/>
        <v>0</v>
      </c>
      <c r="AL109" s="27">
        <f t="shared" si="145"/>
        <v>0</v>
      </c>
      <c r="AM109" s="27">
        <f t="shared" si="145"/>
        <v>0</v>
      </c>
      <c r="AN109" s="27">
        <f t="shared" si="145"/>
        <v>0</v>
      </c>
      <c r="AO109" s="27">
        <f t="shared" si="145"/>
        <v>0</v>
      </c>
      <c r="AP109" s="27">
        <f t="shared" si="145"/>
        <v>0</v>
      </c>
      <c r="AQ109" s="27">
        <f t="shared" si="145"/>
        <v>0</v>
      </c>
      <c r="AR109" s="27">
        <f t="shared" si="145"/>
        <v>0</v>
      </c>
      <c r="AS109" s="27">
        <f t="shared" si="145"/>
        <v>0</v>
      </c>
      <c r="AT109" s="27">
        <f t="shared" si="145"/>
        <v>0</v>
      </c>
      <c r="AU109" s="27">
        <f t="shared" si="145"/>
        <v>0</v>
      </c>
      <c r="AV109" s="27">
        <f t="shared" si="145"/>
        <v>0</v>
      </c>
      <c r="AW109" s="27">
        <f t="shared" si="145"/>
        <v>0</v>
      </c>
      <c r="AX109" s="27">
        <f t="shared" si="145"/>
        <v>0</v>
      </c>
      <c r="AY109" s="27">
        <f t="shared" si="145"/>
        <v>0</v>
      </c>
      <c r="AZ109" s="27">
        <f t="shared" si="145"/>
        <v>0</v>
      </c>
      <c r="BA109" s="27">
        <f t="shared" si="145"/>
        <v>0</v>
      </c>
      <c r="BB109" s="27">
        <f t="shared" si="145"/>
        <v>0</v>
      </c>
      <c r="BC109" s="27">
        <f t="shared" si="145"/>
        <v>0</v>
      </c>
      <c r="BD109" s="27">
        <f t="shared" si="145"/>
        <v>0</v>
      </c>
      <c r="BE109" s="27">
        <f t="shared" si="145"/>
        <v>0</v>
      </c>
      <c r="BF109" s="27">
        <f t="shared" si="145"/>
        <v>0</v>
      </c>
      <c r="BG109" s="27">
        <f t="shared" si="145"/>
        <v>0</v>
      </c>
      <c r="BH109" s="27">
        <f t="shared" si="145"/>
        <v>0</v>
      </c>
      <c r="BI109" s="27">
        <f t="shared" si="145"/>
        <v>0</v>
      </c>
      <c r="BJ109" s="27">
        <f t="shared" si="145"/>
        <v>0</v>
      </c>
      <c r="BK109" s="27">
        <f t="shared" si="145"/>
        <v>0</v>
      </c>
      <c r="BL109" s="27">
        <f t="shared" si="145"/>
        <v>0</v>
      </c>
      <c r="BM109" s="27">
        <f t="shared" si="145"/>
        <v>0</v>
      </c>
      <c r="BN109" s="27">
        <f t="shared" si="145"/>
        <v>0</v>
      </c>
      <c r="BO109" s="27">
        <f t="shared" si="145"/>
        <v>0</v>
      </c>
      <c r="BP109" s="27">
        <f t="shared" ref="BP109:EA109" si="146">IF(AND(BP22&gt;0,BP103&lt;=500),BP103-ROUND((BP22*0.65),1),0)</f>
        <v>0</v>
      </c>
      <c r="BQ109" s="27">
        <f t="shared" si="146"/>
        <v>0</v>
      </c>
      <c r="BR109" s="27">
        <f t="shared" si="146"/>
        <v>0</v>
      </c>
      <c r="BS109" s="27">
        <f t="shared" si="146"/>
        <v>0</v>
      </c>
      <c r="BT109" s="27">
        <f t="shared" si="146"/>
        <v>0</v>
      </c>
      <c r="BU109" s="27">
        <f t="shared" si="146"/>
        <v>0</v>
      </c>
      <c r="BV109" s="27">
        <f t="shared" si="146"/>
        <v>0</v>
      </c>
      <c r="BW109" s="27">
        <f t="shared" si="146"/>
        <v>0</v>
      </c>
      <c r="BX109" s="27">
        <f t="shared" si="146"/>
        <v>0</v>
      </c>
      <c r="BY109" s="27">
        <f t="shared" si="146"/>
        <v>384.2</v>
      </c>
      <c r="BZ109" s="27">
        <f t="shared" si="146"/>
        <v>0</v>
      </c>
      <c r="CA109" s="27">
        <f t="shared" si="146"/>
        <v>0</v>
      </c>
      <c r="CB109" s="27">
        <f t="shared" si="146"/>
        <v>0</v>
      </c>
      <c r="CC109" s="27">
        <f t="shared" si="146"/>
        <v>0</v>
      </c>
      <c r="CD109" s="27">
        <f t="shared" si="146"/>
        <v>0</v>
      </c>
      <c r="CE109" s="27">
        <f t="shared" si="146"/>
        <v>0</v>
      </c>
      <c r="CF109" s="27">
        <f t="shared" si="146"/>
        <v>0</v>
      </c>
      <c r="CG109" s="27">
        <f t="shared" si="146"/>
        <v>0</v>
      </c>
      <c r="CH109" s="27">
        <f t="shared" si="146"/>
        <v>0</v>
      </c>
      <c r="CI109" s="27">
        <f t="shared" si="146"/>
        <v>0</v>
      </c>
      <c r="CJ109" s="27">
        <f t="shared" si="146"/>
        <v>0</v>
      </c>
      <c r="CK109" s="27">
        <f t="shared" si="146"/>
        <v>0</v>
      </c>
      <c r="CL109" s="27">
        <f t="shared" si="146"/>
        <v>0</v>
      </c>
      <c r="CM109" s="27">
        <f t="shared" si="146"/>
        <v>0</v>
      </c>
      <c r="CN109" s="27">
        <f t="shared" si="146"/>
        <v>0</v>
      </c>
      <c r="CO109" s="27">
        <f t="shared" si="146"/>
        <v>0</v>
      </c>
      <c r="CP109" s="27">
        <f t="shared" si="146"/>
        <v>0</v>
      </c>
      <c r="CQ109" s="27">
        <f t="shared" si="146"/>
        <v>0</v>
      </c>
      <c r="CR109" s="27">
        <f t="shared" si="146"/>
        <v>0</v>
      </c>
      <c r="CS109" s="27">
        <f t="shared" si="146"/>
        <v>0</v>
      </c>
      <c r="CT109" s="27">
        <f t="shared" si="146"/>
        <v>0</v>
      </c>
      <c r="CU109" s="27">
        <f t="shared" si="146"/>
        <v>0</v>
      </c>
      <c r="CV109" s="27">
        <f t="shared" si="146"/>
        <v>0</v>
      </c>
      <c r="CW109" s="27">
        <f t="shared" si="146"/>
        <v>0</v>
      </c>
      <c r="CX109" s="27">
        <f t="shared" si="146"/>
        <v>0</v>
      </c>
      <c r="CY109" s="27">
        <f t="shared" si="146"/>
        <v>0</v>
      </c>
      <c r="CZ109" s="27">
        <f t="shared" si="146"/>
        <v>0</v>
      </c>
      <c r="DA109" s="27">
        <f t="shared" si="146"/>
        <v>0</v>
      </c>
      <c r="DB109" s="27">
        <f t="shared" si="146"/>
        <v>0</v>
      </c>
      <c r="DC109" s="27">
        <f t="shared" si="146"/>
        <v>0</v>
      </c>
      <c r="DD109" s="27">
        <f t="shared" si="146"/>
        <v>0</v>
      </c>
      <c r="DE109" s="27">
        <f t="shared" si="146"/>
        <v>0</v>
      </c>
      <c r="DF109" s="27">
        <f t="shared" si="146"/>
        <v>0</v>
      </c>
      <c r="DG109" s="27">
        <f t="shared" si="146"/>
        <v>0</v>
      </c>
      <c r="DH109" s="27">
        <f t="shared" si="146"/>
        <v>0</v>
      </c>
      <c r="DI109" s="27">
        <f t="shared" si="146"/>
        <v>0</v>
      </c>
      <c r="DJ109" s="27">
        <f t="shared" si="146"/>
        <v>0</v>
      </c>
      <c r="DK109" s="27">
        <f t="shared" si="146"/>
        <v>0</v>
      </c>
      <c r="DL109" s="27">
        <f t="shared" si="146"/>
        <v>0</v>
      </c>
      <c r="DM109" s="27">
        <f t="shared" si="146"/>
        <v>0</v>
      </c>
      <c r="DN109" s="27">
        <f t="shared" si="146"/>
        <v>0</v>
      </c>
      <c r="DO109" s="27">
        <f t="shared" si="146"/>
        <v>0</v>
      </c>
      <c r="DP109" s="27">
        <f t="shared" si="146"/>
        <v>0</v>
      </c>
      <c r="DQ109" s="27">
        <f t="shared" si="146"/>
        <v>0</v>
      </c>
      <c r="DR109" s="27">
        <f t="shared" si="146"/>
        <v>0</v>
      </c>
      <c r="DS109" s="27">
        <f t="shared" si="146"/>
        <v>0</v>
      </c>
      <c r="DT109" s="27">
        <f t="shared" si="146"/>
        <v>0</v>
      </c>
      <c r="DU109" s="27">
        <f t="shared" si="146"/>
        <v>0</v>
      </c>
      <c r="DV109" s="27">
        <f t="shared" si="146"/>
        <v>0</v>
      </c>
      <c r="DW109" s="27">
        <f t="shared" si="146"/>
        <v>0</v>
      </c>
      <c r="DX109" s="27">
        <f t="shared" si="146"/>
        <v>0</v>
      </c>
      <c r="DY109" s="27">
        <f t="shared" si="146"/>
        <v>0</v>
      </c>
      <c r="DZ109" s="27">
        <f t="shared" si="146"/>
        <v>0</v>
      </c>
      <c r="EA109" s="27">
        <f t="shared" si="146"/>
        <v>0</v>
      </c>
      <c r="EB109" s="27">
        <f t="shared" ref="EB109:FX109" si="147">IF(AND(EB22&gt;0,EB103&lt;=500),EB103-ROUND((EB22*0.65),1),0)</f>
        <v>0</v>
      </c>
      <c r="EC109" s="27">
        <f t="shared" si="147"/>
        <v>0</v>
      </c>
      <c r="ED109" s="27">
        <f t="shared" si="147"/>
        <v>0</v>
      </c>
      <c r="EE109" s="27">
        <f t="shared" si="147"/>
        <v>0</v>
      </c>
      <c r="EF109" s="27">
        <f t="shared" si="147"/>
        <v>0</v>
      </c>
      <c r="EG109" s="27">
        <f t="shared" si="147"/>
        <v>0</v>
      </c>
      <c r="EH109" s="27">
        <f t="shared" si="147"/>
        <v>0</v>
      </c>
      <c r="EI109" s="27">
        <f t="shared" si="147"/>
        <v>0</v>
      </c>
      <c r="EJ109" s="27">
        <f t="shared" si="147"/>
        <v>0</v>
      </c>
      <c r="EK109" s="27">
        <f t="shared" si="147"/>
        <v>0</v>
      </c>
      <c r="EL109" s="27">
        <f t="shared" si="147"/>
        <v>0</v>
      </c>
      <c r="EM109" s="27">
        <f t="shared" si="147"/>
        <v>0</v>
      </c>
      <c r="EN109" s="27">
        <f t="shared" si="147"/>
        <v>0</v>
      </c>
      <c r="EO109" s="27">
        <f t="shared" si="147"/>
        <v>0</v>
      </c>
      <c r="EP109" s="27">
        <f t="shared" si="147"/>
        <v>0</v>
      </c>
      <c r="EQ109" s="27">
        <f t="shared" si="147"/>
        <v>0</v>
      </c>
      <c r="ER109" s="27">
        <f t="shared" si="147"/>
        <v>0</v>
      </c>
      <c r="ES109" s="27">
        <f t="shared" si="147"/>
        <v>0</v>
      </c>
      <c r="ET109" s="27">
        <f t="shared" si="147"/>
        <v>132.5</v>
      </c>
      <c r="EU109" s="27">
        <f t="shared" si="147"/>
        <v>0</v>
      </c>
      <c r="EV109" s="27">
        <f t="shared" si="147"/>
        <v>0</v>
      </c>
      <c r="EW109" s="27">
        <f t="shared" si="147"/>
        <v>0</v>
      </c>
      <c r="EX109" s="27">
        <f t="shared" si="147"/>
        <v>0</v>
      </c>
      <c r="EY109" s="27">
        <f t="shared" si="147"/>
        <v>0</v>
      </c>
      <c r="EZ109" s="27">
        <f t="shared" si="147"/>
        <v>0</v>
      </c>
      <c r="FA109" s="27">
        <f t="shared" si="147"/>
        <v>0</v>
      </c>
      <c r="FB109" s="27">
        <f t="shared" si="147"/>
        <v>0</v>
      </c>
      <c r="FC109" s="27">
        <f t="shared" si="147"/>
        <v>0</v>
      </c>
      <c r="FD109" s="27">
        <f t="shared" si="147"/>
        <v>0</v>
      </c>
      <c r="FE109" s="27">
        <f t="shared" si="147"/>
        <v>0</v>
      </c>
      <c r="FF109" s="27">
        <f t="shared" si="147"/>
        <v>0</v>
      </c>
      <c r="FG109" s="27">
        <f t="shared" si="147"/>
        <v>0</v>
      </c>
      <c r="FH109" s="27">
        <f t="shared" si="147"/>
        <v>0</v>
      </c>
      <c r="FI109" s="27">
        <f t="shared" si="147"/>
        <v>0</v>
      </c>
      <c r="FJ109" s="27">
        <f t="shared" si="147"/>
        <v>0</v>
      </c>
      <c r="FK109" s="27">
        <f t="shared" si="147"/>
        <v>0</v>
      </c>
      <c r="FL109" s="27">
        <f t="shared" si="147"/>
        <v>0</v>
      </c>
      <c r="FM109" s="27">
        <f t="shared" si="147"/>
        <v>0</v>
      </c>
      <c r="FN109" s="27">
        <f t="shared" si="147"/>
        <v>0</v>
      </c>
      <c r="FO109" s="27">
        <f t="shared" si="147"/>
        <v>0</v>
      </c>
      <c r="FP109" s="27">
        <f t="shared" si="147"/>
        <v>0</v>
      </c>
      <c r="FQ109" s="27">
        <f t="shared" si="147"/>
        <v>0</v>
      </c>
      <c r="FR109" s="27">
        <f t="shared" si="147"/>
        <v>0</v>
      </c>
      <c r="FS109" s="27">
        <f t="shared" si="147"/>
        <v>0</v>
      </c>
      <c r="FT109" s="27">
        <f t="shared" si="147"/>
        <v>0</v>
      </c>
      <c r="FU109" s="27">
        <f t="shared" si="147"/>
        <v>0</v>
      </c>
      <c r="FV109" s="27">
        <f t="shared" si="147"/>
        <v>0</v>
      </c>
      <c r="FW109" s="27">
        <f t="shared" si="147"/>
        <v>0</v>
      </c>
      <c r="FX109" s="27">
        <f t="shared" si="147"/>
        <v>0</v>
      </c>
      <c r="FY109" s="15"/>
      <c r="FZ109" s="14">
        <f>SUM(C109:FY109)</f>
        <v>516.70000000000005</v>
      </c>
      <c r="GA109" s="26"/>
      <c r="GB109" s="15"/>
      <c r="GC109" s="14"/>
      <c r="GD109" s="14"/>
      <c r="GE109" s="12"/>
      <c r="GF109" s="12"/>
      <c r="GG109" s="12"/>
      <c r="GH109" s="12"/>
      <c r="GI109" s="12"/>
      <c r="GJ109" s="12"/>
      <c r="GK109" s="12"/>
    </row>
    <row r="110" spans="1:254" s="57" customFormat="1" x14ac:dyDescent="0.35">
      <c r="A110" s="2"/>
      <c r="B110" s="2" t="s">
        <v>830</v>
      </c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3"/>
      <c r="CO110" s="83"/>
      <c r="CP110" s="83"/>
      <c r="CQ110" s="83"/>
      <c r="CR110" s="83"/>
      <c r="CS110" s="83"/>
      <c r="CT110" s="83"/>
      <c r="CU110" s="83"/>
      <c r="CV110" s="83"/>
      <c r="CW110" s="83"/>
      <c r="CX110" s="83"/>
      <c r="CY110" s="83"/>
      <c r="CZ110" s="83"/>
      <c r="DA110" s="83"/>
      <c r="DB110" s="83"/>
      <c r="DC110" s="83"/>
      <c r="DD110" s="83"/>
      <c r="DE110" s="83"/>
      <c r="DF110" s="83"/>
      <c r="DG110" s="83"/>
      <c r="DH110" s="83"/>
      <c r="DI110" s="83"/>
      <c r="DJ110" s="83"/>
      <c r="DK110" s="83"/>
      <c r="DL110" s="83"/>
      <c r="DM110" s="83"/>
      <c r="DN110" s="83"/>
      <c r="DO110" s="83"/>
      <c r="DP110" s="83"/>
      <c r="DQ110" s="83"/>
      <c r="DR110" s="83"/>
      <c r="DS110" s="83"/>
      <c r="DT110" s="83"/>
      <c r="DU110" s="83"/>
      <c r="DV110" s="83"/>
      <c r="DW110" s="83"/>
      <c r="DX110" s="83"/>
      <c r="DY110" s="83"/>
      <c r="DZ110" s="83"/>
      <c r="EA110" s="83"/>
      <c r="EB110" s="83"/>
      <c r="EC110" s="83"/>
      <c r="ED110" s="83"/>
      <c r="EE110" s="83"/>
      <c r="EF110" s="83"/>
      <c r="EG110" s="83"/>
      <c r="EH110" s="83"/>
      <c r="EI110" s="83"/>
      <c r="EJ110" s="83"/>
      <c r="EK110" s="83"/>
      <c r="EL110" s="83"/>
      <c r="EM110" s="83"/>
      <c r="EN110" s="83"/>
      <c r="EO110" s="83"/>
      <c r="EP110" s="83"/>
      <c r="EQ110" s="83"/>
      <c r="ER110" s="83"/>
      <c r="ES110" s="83"/>
      <c r="ET110" s="83"/>
      <c r="EU110" s="83"/>
      <c r="EV110" s="83"/>
      <c r="EW110" s="83"/>
      <c r="EX110" s="83"/>
      <c r="EY110" s="83"/>
      <c r="EZ110" s="83"/>
      <c r="FA110" s="83"/>
      <c r="FB110" s="83"/>
      <c r="FC110" s="83"/>
      <c r="FD110" s="83"/>
      <c r="FE110" s="83"/>
      <c r="FF110" s="83"/>
      <c r="FG110" s="83"/>
      <c r="FH110" s="83"/>
      <c r="FI110" s="83"/>
      <c r="FJ110" s="83"/>
      <c r="FK110" s="83"/>
      <c r="FL110" s="83"/>
      <c r="FM110" s="83"/>
      <c r="FN110" s="83"/>
      <c r="FO110" s="83"/>
      <c r="FP110" s="83"/>
      <c r="FQ110" s="83"/>
      <c r="FR110" s="83"/>
      <c r="FS110" s="83"/>
      <c r="FT110" s="83"/>
      <c r="FU110" s="83"/>
      <c r="FV110" s="83"/>
      <c r="FW110" s="83"/>
      <c r="FX110" s="83"/>
      <c r="FY110" s="15"/>
      <c r="FZ110" s="14"/>
      <c r="GA110" s="26"/>
      <c r="GB110" s="15"/>
      <c r="GC110" s="14"/>
      <c r="GD110" s="14"/>
      <c r="GE110" s="12"/>
      <c r="GF110" s="12"/>
      <c r="GG110" s="12"/>
      <c r="GH110" s="12"/>
      <c r="GI110" s="12"/>
      <c r="GJ110" s="12"/>
      <c r="GK110" s="12"/>
      <c r="GL110" s="20"/>
      <c r="GM110" s="20"/>
      <c r="GN110" s="20"/>
      <c r="GO110" s="20"/>
      <c r="GP110" s="20"/>
      <c r="GQ110" s="20"/>
      <c r="GR110" s="20"/>
      <c r="GS110" s="2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</row>
    <row r="111" spans="1:254" x14ac:dyDescent="0.35">
      <c r="A111" s="3" t="s">
        <v>831</v>
      </c>
      <c r="B111" s="2" t="s">
        <v>832</v>
      </c>
      <c r="C111" s="26">
        <f t="shared" ref="C111:AH111" si="148">IF(C109&gt;0,ROUND(IF(C109&lt;276,((276-C109)*0.00376159)+1.5457,IF(C109&lt;459,((459-C109)*0.00167869)+1.2385,IF(C109&lt;1027,((1027-C109)*0.00020599)+1.1215,0))),4),0)</f>
        <v>0</v>
      </c>
      <c r="D111" s="26">
        <f t="shared" si="148"/>
        <v>0</v>
      </c>
      <c r="E111" s="26">
        <f t="shared" si="148"/>
        <v>0</v>
      </c>
      <c r="F111" s="26">
        <f t="shared" si="148"/>
        <v>0</v>
      </c>
      <c r="G111" s="26">
        <f t="shared" si="148"/>
        <v>0</v>
      </c>
      <c r="H111" s="26">
        <f t="shared" si="148"/>
        <v>0</v>
      </c>
      <c r="I111" s="26">
        <f t="shared" si="148"/>
        <v>0</v>
      </c>
      <c r="J111" s="26">
        <f t="shared" si="148"/>
        <v>0</v>
      </c>
      <c r="K111" s="26">
        <f t="shared" si="148"/>
        <v>0</v>
      </c>
      <c r="L111" s="26">
        <f t="shared" si="148"/>
        <v>0</v>
      </c>
      <c r="M111" s="26">
        <f t="shared" si="148"/>
        <v>0</v>
      </c>
      <c r="N111" s="26">
        <f t="shared" si="148"/>
        <v>0</v>
      </c>
      <c r="O111" s="26">
        <f t="shared" si="148"/>
        <v>0</v>
      </c>
      <c r="P111" s="26">
        <f t="shared" si="148"/>
        <v>0</v>
      </c>
      <c r="Q111" s="26">
        <f t="shared" si="148"/>
        <v>0</v>
      </c>
      <c r="R111" s="26">
        <f t="shared" si="148"/>
        <v>0</v>
      </c>
      <c r="S111" s="26">
        <f t="shared" si="148"/>
        <v>0</v>
      </c>
      <c r="T111" s="26">
        <f t="shared" si="148"/>
        <v>0</v>
      </c>
      <c r="U111" s="26">
        <f t="shared" si="148"/>
        <v>0</v>
      </c>
      <c r="V111" s="26">
        <f t="shared" si="148"/>
        <v>0</v>
      </c>
      <c r="W111" s="26">
        <f t="shared" si="148"/>
        <v>0</v>
      </c>
      <c r="X111" s="26">
        <f t="shared" si="148"/>
        <v>0</v>
      </c>
      <c r="Y111" s="26">
        <f t="shared" si="148"/>
        <v>0</v>
      </c>
      <c r="Z111" s="26">
        <f t="shared" si="148"/>
        <v>0</v>
      </c>
      <c r="AA111" s="26">
        <f t="shared" si="148"/>
        <v>0</v>
      </c>
      <c r="AB111" s="26">
        <f t="shared" si="148"/>
        <v>0</v>
      </c>
      <c r="AC111" s="26">
        <f t="shared" si="148"/>
        <v>0</v>
      </c>
      <c r="AD111" s="26">
        <f t="shared" si="148"/>
        <v>0</v>
      </c>
      <c r="AE111" s="26">
        <f t="shared" si="148"/>
        <v>0</v>
      </c>
      <c r="AF111" s="26">
        <f t="shared" si="148"/>
        <v>0</v>
      </c>
      <c r="AG111" s="26">
        <f t="shared" si="148"/>
        <v>0</v>
      </c>
      <c r="AH111" s="26">
        <f t="shared" si="148"/>
        <v>0</v>
      </c>
      <c r="AI111" s="26">
        <f t="shared" ref="AI111:BO111" si="149">IF(AI109&gt;0,ROUND(IF(AI109&lt;276,((276-AI109)*0.00376159)+1.5457,IF(AI109&lt;459,((459-AI109)*0.00167869)+1.2385,IF(AI109&lt;1027,((1027-AI109)*0.00020599)+1.1215,0))),4),0)</f>
        <v>0</v>
      </c>
      <c r="AJ111" s="26">
        <f t="shared" si="149"/>
        <v>0</v>
      </c>
      <c r="AK111" s="26">
        <f t="shared" si="149"/>
        <v>0</v>
      </c>
      <c r="AL111" s="26">
        <f t="shared" si="149"/>
        <v>0</v>
      </c>
      <c r="AM111" s="26">
        <f t="shared" si="149"/>
        <v>0</v>
      </c>
      <c r="AN111" s="26">
        <f t="shared" si="149"/>
        <v>0</v>
      </c>
      <c r="AO111" s="26">
        <f t="shared" si="149"/>
        <v>0</v>
      </c>
      <c r="AP111" s="26">
        <f t="shared" si="149"/>
        <v>0</v>
      </c>
      <c r="AQ111" s="26">
        <f t="shared" si="149"/>
        <v>0</v>
      </c>
      <c r="AR111" s="26">
        <f t="shared" si="149"/>
        <v>0</v>
      </c>
      <c r="AS111" s="26">
        <f t="shared" si="149"/>
        <v>0</v>
      </c>
      <c r="AT111" s="26">
        <f t="shared" si="149"/>
        <v>0</v>
      </c>
      <c r="AU111" s="26">
        <f t="shared" si="149"/>
        <v>0</v>
      </c>
      <c r="AV111" s="26">
        <f t="shared" si="149"/>
        <v>0</v>
      </c>
      <c r="AW111" s="26">
        <f t="shared" si="149"/>
        <v>0</v>
      </c>
      <c r="AX111" s="26">
        <f t="shared" si="149"/>
        <v>0</v>
      </c>
      <c r="AY111" s="26">
        <f t="shared" si="149"/>
        <v>0</v>
      </c>
      <c r="AZ111" s="26">
        <f t="shared" si="149"/>
        <v>0</v>
      </c>
      <c r="BA111" s="26">
        <f t="shared" si="149"/>
        <v>0</v>
      </c>
      <c r="BB111" s="26">
        <f t="shared" si="149"/>
        <v>0</v>
      </c>
      <c r="BC111" s="26">
        <f t="shared" si="149"/>
        <v>0</v>
      </c>
      <c r="BD111" s="26">
        <f t="shared" si="149"/>
        <v>0</v>
      </c>
      <c r="BE111" s="26">
        <f t="shared" si="149"/>
        <v>0</v>
      </c>
      <c r="BF111" s="26">
        <f t="shared" si="149"/>
        <v>0</v>
      </c>
      <c r="BG111" s="26">
        <f t="shared" si="149"/>
        <v>0</v>
      </c>
      <c r="BH111" s="26">
        <f t="shared" si="149"/>
        <v>0</v>
      </c>
      <c r="BI111" s="26">
        <f t="shared" si="149"/>
        <v>0</v>
      </c>
      <c r="BJ111" s="26">
        <f t="shared" si="149"/>
        <v>0</v>
      </c>
      <c r="BK111" s="26">
        <f t="shared" si="149"/>
        <v>0</v>
      </c>
      <c r="BL111" s="26">
        <f t="shared" si="149"/>
        <v>0</v>
      </c>
      <c r="BM111" s="26">
        <f t="shared" si="149"/>
        <v>0</v>
      </c>
      <c r="BN111" s="26">
        <f t="shared" si="149"/>
        <v>0</v>
      </c>
      <c r="BO111" s="26">
        <f t="shared" si="149"/>
        <v>0</v>
      </c>
      <c r="BP111" s="26">
        <f t="shared" ref="BP111:EA111" si="150">IF(BP109&gt;0,ROUND(IF(BP109&lt;276,((276-BP109)*0.00376159)+1.5457,IF(BP109&lt;459,((459-BP109)*0.00167869)+1.2385,IF(BP109&lt;1027,((1027-BP109)*0.00020599)+1.1215,0))),4),0)</f>
        <v>0</v>
      </c>
      <c r="BQ111" s="26">
        <f t="shared" si="150"/>
        <v>0</v>
      </c>
      <c r="BR111" s="26">
        <f t="shared" si="150"/>
        <v>0</v>
      </c>
      <c r="BS111" s="26">
        <f t="shared" si="150"/>
        <v>0</v>
      </c>
      <c r="BT111" s="26">
        <f t="shared" si="150"/>
        <v>0</v>
      </c>
      <c r="BU111" s="26">
        <f t="shared" si="150"/>
        <v>0</v>
      </c>
      <c r="BV111" s="26">
        <f t="shared" si="150"/>
        <v>0</v>
      </c>
      <c r="BW111" s="26">
        <f t="shared" si="150"/>
        <v>0</v>
      </c>
      <c r="BX111" s="26">
        <f t="shared" si="150"/>
        <v>0</v>
      </c>
      <c r="BY111" s="26">
        <f t="shared" si="150"/>
        <v>1.3641000000000001</v>
      </c>
      <c r="BZ111" s="26">
        <f t="shared" si="150"/>
        <v>0</v>
      </c>
      <c r="CA111" s="26">
        <f t="shared" si="150"/>
        <v>0</v>
      </c>
      <c r="CB111" s="26">
        <f t="shared" si="150"/>
        <v>0</v>
      </c>
      <c r="CC111" s="26">
        <f t="shared" si="150"/>
        <v>0</v>
      </c>
      <c r="CD111" s="26">
        <f t="shared" si="150"/>
        <v>0</v>
      </c>
      <c r="CE111" s="26">
        <f t="shared" si="150"/>
        <v>0</v>
      </c>
      <c r="CF111" s="26">
        <f t="shared" si="150"/>
        <v>0</v>
      </c>
      <c r="CG111" s="26">
        <f t="shared" si="150"/>
        <v>0</v>
      </c>
      <c r="CH111" s="26">
        <f t="shared" si="150"/>
        <v>0</v>
      </c>
      <c r="CI111" s="26">
        <f t="shared" si="150"/>
        <v>0</v>
      </c>
      <c r="CJ111" s="26">
        <f t="shared" si="150"/>
        <v>0</v>
      </c>
      <c r="CK111" s="26">
        <f t="shared" si="150"/>
        <v>0</v>
      </c>
      <c r="CL111" s="26">
        <f t="shared" si="150"/>
        <v>0</v>
      </c>
      <c r="CM111" s="26">
        <f t="shared" si="150"/>
        <v>0</v>
      </c>
      <c r="CN111" s="26">
        <f t="shared" si="150"/>
        <v>0</v>
      </c>
      <c r="CO111" s="26">
        <f t="shared" si="150"/>
        <v>0</v>
      </c>
      <c r="CP111" s="26">
        <f t="shared" si="150"/>
        <v>0</v>
      </c>
      <c r="CQ111" s="26">
        <f t="shared" si="150"/>
        <v>0</v>
      </c>
      <c r="CR111" s="26">
        <f t="shared" si="150"/>
        <v>0</v>
      </c>
      <c r="CS111" s="26">
        <f t="shared" si="150"/>
        <v>0</v>
      </c>
      <c r="CT111" s="26">
        <f t="shared" si="150"/>
        <v>0</v>
      </c>
      <c r="CU111" s="26">
        <f t="shared" si="150"/>
        <v>0</v>
      </c>
      <c r="CV111" s="26">
        <f t="shared" si="150"/>
        <v>0</v>
      </c>
      <c r="CW111" s="26">
        <f t="shared" si="150"/>
        <v>0</v>
      </c>
      <c r="CX111" s="26">
        <f t="shared" si="150"/>
        <v>0</v>
      </c>
      <c r="CY111" s="26">
        <f t="shared" si="150"/>
        <v>0</v>
      </c>
      <c r="CZ111" s="26">
        <f t="shared" si="150"/>
        <v>0</v>
      </c>
      <c r="DA111" s="26">
        <f t="shared" si="150"/>
        <v>0</v>
      </c>
      <c r="DB111" s="26">
        <f t="shared" si="150"/>
        <v>0</v>
      </c>
      <c r="DC111" s="26">
        <f t="shared" si="150"/>
        <v>0</v>
      </c>
      <c r="DD111" s="26">
        <f t="shared" si="150"/>
        <v>0</v>
      </c>
      <c r="DE111" s="26">
        <f t="shared" si="150"/>
        <v>0</v>
      </c>
      <c r="DF111" s="26">
        <f t="shared" si="150"/>
        <v>0</v>
      </c>
      <c r="DG111" s="26">
        <f t="shared" si="150"/>
        <v>0</v>
      </c>
      <c r="DH111" s="26">
        <f t="shared" si="150"/>
        <v>0</v>
      </c>
      <c r="DI111" s="26">
        <f t="shared" si="150"/>
        <v>0</v>
      </c>
      <c r="DJ111" s="26">
        <f t="shared" si="150"/>
        <v>0</v>
      </c>
      <c r="DK111" s="26">
        <f t="shared" si="150"/>
        <v>0</v>
      </c>
      <c r="DL111" s="26">
        <f t="shared" si="150"/>
        <v>0</v>
      </c>
      <c r="DM111" s="26">
        <f t="shared" si="150"/>
        <v>0</v>
      </c>
      <c r="DN111" s="26">
        <f t="shared" si="150"/>
        <v>0</v>
      </c>
      <c r="DO111" s="26">
        <f t="shared" si="150"/>
        <v>0</v>
      </c>
      <c r="DP111" s="26">
        <f t="shared" si="150"/>
        <v>0</v>
      </c>
      <c r="DQ111" s="26">
        <f t="shared" si="150"/>
        <v>0</v>
      </c>
      <c r="DR111" s="26">
        <f t="shared" si="150"/>
        <v>0</v>
      </c>
      <c r="DS111" s="26">
        <f t="shared" si="150"/>
        <v>0</v>
      </c>
      <c r="DT111" s="26">
        <f t="shared" si="150"/>
        <v>0</v>
      </c>
      <c r="DU111" s="26">
        <f t="shared" si="150"/>
        <v>0</v>
      </c>
      <c r="DV111" s="26">
        <f t="shared" si="150"/>
        <v>0</v>
      </c>
      <c r="DW111" s="26">
        <f t="shared" si="150"/>
        <v>0</v>
      </c>
      <c r="DX111" s="26">
        <f t="shared" si="150"/>
        <v>0</v>
      </c>
      <c r="DY111" s="26">
        <f t="shared" si="150"/>
        <v>0</v>
      </c>
      <c r="DZ111" s="26">
        <f t="shared" si="150"/>
        <v>0</v>
      </c>
      <c r="EA111" s="26">
        <f t="shared" si="150"/>
        <v>0</v>
      </c>
      <c r="EB111" s="26">
        <f t="shared" ref="EB111:FX111" si="151">IF(EB109&gt;0,ROUND(IF(EB109&lt;276,((276-EB109)*0.00376159)+1.5457,IF(EB109&lt;459,((459-EB109)*0.00167869)+1.2385,IF(EB109&lt;1027,((1027-EB109)*0.00020599)+1.1215,0))),4),0)</f>
        <v>0</v>
      </c>
      <c r="EC111" s="26">
        <f t="shared" si="151"/>
        <v>0</v>
      </c>
      <c r="ED111" s="26">
        <f t="shared" si="151"/>
        <v>0</v>
      </c>
      <c r="EE111" s="26">
        <f t="shared" si="151"/>
        <v>0</v>
      </c>
      <c r="EF111" s="26">
        <f t="shared" si="151"/>
        <v>0</v>
      </c>
      <c r="EG111" s="26">
        <f t="shared" si="151"/>
        <v>0</v>
      </c>
      <c r="EH111" s="26">
        <f t="shared" si="151"/>
        <v>0</v>
      </c>
      <c r="EI111" s="26">
        <f t="shared" si="151"/>
        <v>0</v>
      </c>
      <c r="EJ111" s="26">
        <f t="shared" si="151"/>
        <v>0</v>
      </c>
      <c r="EK111" s="26">
        <f t="shared" si="151"/>
        <v>0</v>
      </c>
      <c r="EL111" s="26">
        <f t="shared" si="151"/>
        <v>0</v>
      </c>
      <c r="EM111" s="26">
        <f t="shared" si="151"/>
        <v>0</v>
      </c>
      <c r="EN111" s="26">
        <f t="shared" si="151"/>
        <v>0</v>
      </c>
      <c r="EO111" s="26">
        <f t="shared" si="151"/>
        <v>0</v>
      </c>
      <c r="EP111" s="26">
        <f t="shared" si="151"/>
        <v>0</v>
      </c>
      <c r="EQ111" s="26">
        <f t="shared" si="151"/>
        <v>0</v>
      </c>
      <c r="ER111" s="26">
        <f t="shared" si="151"/>
        <v>0</v>
      </c>
      <c r="ES111" s="26">
        <f t="shared" si="151"/>
        <v>0</v>
      </c>
      <c r="ET111" s="26">
        <f t="shared" si="151"/>
        <v>2.0855000000000001</v>
      </c>
      <c r="EU111" s="26">
        <f t="shared" si="151"/>
        <v>0</v>
      </c>
      <c r="EV111" s="26">
        <f t="shared" si="151"/>
        <v>0</v>
      </c>
      <c r="EW111" s="26">
        <f t="shared" si="151"/>
        <v>0</v>
      </c>
      <c r="EX111" s="26">
        <f t="shared" si="151"/>
        <v>0</v>
      </c>
      <c r="EY111" s="26">
        <f t="shared" si="151"/>
        <v>0</v>
      </c>
      <c r="EZ111" s="26">
        <f t="shared" si="151"/>
        <v>0</v>
      </c>
      <c r="FA111" s="26">
        <f t="shared" si="151"/>
        <v>0</v>
      </c>
      <c r="FB111" s="26">
        <f t="shared" si="151"/>
        <v>0</v>
      </c>
      <c r="FC111" s="26">
        <f t="shared" si="151"/>
        <v>0</v>
      </c>
      <c r="FD111" s="26">
        <f t="shared" si="151"/>
        <v>0</v>
      </c>
      <c r="FE111" s="26">
        <f t="shared" si="151"/>
        <v>0</v>
      </c>
      <c r="FF111" s="26">
        <f t="shared" si="151"/>
        <v>0</v>
      </c>
      <c r="FG111" s="26">
        <f t="shared" si="151"/>
        <v>0</v>
      </c>
      <c r="FH111" s="26">
        <f t="shared" si="151"/>
        <v>0</v>
      </c>
      <c r="FI111" s="26">
        <f t="shared" si="151"/>
        <v>0</v>
      </c>
      <c r="FJ111" s="26">
        <f t="shared" si="151"/>
        <v>0</v>
      </c>
      <c r="FK111" s="26">
        <f t="shared" si="151"/>
        <v>0</v>
      </c>
      <c r="FL111" s="26">
        <f t="shared" si="151"/>
        <v>0</v>
      </c>
      <c r="FM111" s="26">
        <f t="shared" si="151"/>
        <v>0</v>
      </c>
      <c r="FN111" s="26">
        <f t="shared" si="151"/>
        <v>0</v>
      </c>
      <c r="FO111" s="26">
        <f t="shared" si="151"/>
        <v>0</v>
      </c>
      <c r="FP111" s="26">
        <f t="shared" si="151"/>
        <v>0</v>
      </c>
      <c r="FQ111" s="26">
        <f t="shared" si="151"/>
        <v>0</v>
      </c>
      <c r="FR111" s="26">
        <f t="shared" si="151"/>
        <v>0</v>
      </c>
      <c r="FS111" s="26">
        <f t="shared" si="151"/>
        <v>0</v>
      </c>
      <c r="FT111" s="26">
        <f t="shared" si="151"/>
        <v>0</v>
      </c>
      <c r="FU111" s="26">
        <f t="shared" si="151"/>
        <v>0</v>
      </c>
      <c r="FV111" s="26">
        <f t="shared" si="151"/>
        <v>0</v>
      </c>
      <c r="FW111" s="26">
        <f t="shared" si="151"/>
        <v>0</v>
      </c>
      <c r="FX111" s="26">
        <f t="shared" si="151"/>
        <v>0</v>
      </c>
      <c r="FY111" s="84"/>
      <c r="FZ111" s="2"/>
      <c r="GA111" s="2"/>
      <c r="GB111" s="15"/>
      <c r="GC111" s="14"/>
      <c r="GD111" s="14"/>
      <c r="GE111" s="12"/>
      <c r="GF111" s="12"/>
      <c r="GG111" s="12"/>
      <c r="GH111" s="12"/>
      <c r="GI111" s="12"/>
      <c r="GJ111" s="12"/>
      <c r="GK111" s="12"/>
    </row>
    <row r="112" spans="1:254" x14ac:dyDescent="0.35">
      <c r="A112" s="3" t="s">
        <v>833</v>
      </c>
      <c r="B112" s="2" t="s">
        <v>834</v>
      </c>
      <c r="C112" s="26">
        <f t="shared" ref="C112:AH112" si="152">ROUND(IF(C103&lt;276,((276-C103)*0.00376159)+1.5457,IF(C103&lt;459,((459-C103)*0.00167869)+1.2385,IF(C103&lt;1027,((1027-C103)*0.00020599)+1.1215,IF(C103&lt;2293,((2293-C103)*0.00005387)+1.0533,IF(C103&lt;3500,((3500-C103)*0.00001367)+1.0368,IF(C103&lt;5000,((5000-C103)*0.00000473)+1.0297,IF(C103&gt;=5000,1.0297))))))),4)</f>
        <v>1.0297000000000001</v>
      </c>
      <c r="D112" s="26">
        <f t="shared" si="152"/>
        <v>1.0297000000000001</v>
      </c>
      <c r="E112" s="26">
        <f t="shared" si="152"/>
        <v>1.0297000000000001</v>
      </c>
      <c r="F112" s="26">
        <f t="shared" si="152"/>
        <v>1.0297000000000001</v>
      </c>
      <c r="G112" s="26">
        <f t="shared" si="152"/>
        <v>1.0773999999999999</v>
      </c>
      <c r="H112" s="26">
        <f t="shared" si="152"/>
        <v>1.1176999999999999</v>
      </c>
      <c r="I112" s="26">
        <f t="shared" si="152"/>
        <v>1.0297000000000001</v>
      </c>
      <c r="J112" s="26">
        <f t="shared" si="152"/>
        <v>1.0654999999999999</v>
      </c>
      <c r="K112" s="26">
        <f t="shared" si="152"/>
        <v>1.6371</v>
      </c>
      <c r="L112" s="26">
        <f t="shared" si="152"/>
        <v>1.0607</v>
      </c>
      <c r="M112" s="26">
        <f t="shared" si="152"/>
        <v>1.1372</v>
      </c>
      <c r="N112" s="26">
        <f t="shared" si="152"/>
        <v>1.0297000000000001</v>
      </c>
      <c r="O112" s="26">
        <f t="shared" si="152"/>
        <v>1.0297000000000001</v>
      </c>
      <c r="P112" s="26">
        <f t="shared" si="152"/>
        <v>1.4797</v>
      </c>
      <c r="Q112" s="26">
        <f t="shared" si="152"/>
        <v>1.0297000000000001</v>
      </c>
      <c r="R112" s="26">
        <f t="shared" si="152"/>
        <v>1.0297000000000001</v>
      </c>
      <c r="S112" s="26">
        <f t="shared" si="152"/>
        <v>1.0903</v>
      </c>
      <c r="T112" s="26">
        <f t="shared" si="152"/>
        <v>1.9779</v>
      </c>
      <c r="U112" s="26">
        <f t="shared" si="152"/>
        <v>2.3751000000000002</v>
      </c>
      <c r="V112" s="26">
        <f t="shared" si="152"/>
        <v>1.6194</v>
      </c>
      <c r="W112" s="26">
        <f t="shared" si="152"/>
        <v>2.3593000000000002</v>
      </c>
      <c r="X112" s="26">
        <f t="shared" si="152"/>
        <v>2.3957999999999999</v>
      </c>
      <c r="Y112" s="26">
        <f t="shared" si="152"/>
        <v>1.1482000000000001</v>
      </c>
      <c r="Z112" s="26">
        <f t="shared" si="152"/>
        <v>1.7145999999999999</v>
      </c>
      <c r="AA112" s="26">
        <f t="shared" si="152"/>
        <v>1.0297000000000001</v>
      </c>
      <c r="AB112" s="26">
        <f t="shared" si="152"/>
        <v>1.0297000000000001</v>
      </c>
      <c r="AC112" s="26">
        <f t="shared" si="152"/>
        <v>1.1464000000000001</v>
      </c>
      <c r="AD112" s="26">
        <f t="shared" si="152"/>
        <v>1.0992</v>
      </c>
      <c r="AE112" s="26">
        <f t="shared" si="152"/>
        <v>2.2189999999999999</v>
      </c>
      <c r="AF112" s="26">
        <f t="shared" si="152"/>
        <v>1.9538</v>
      </c>
      <c r="AG112" s="26">
        <f t="shared" si="152"/>
        <v>1.2092000000000001</v>
      </c>
      <c r="AH112" s="26">
        <f t="shared" si="152"/>
        <v>1.1357999999999999</v>
      </c>
      <c r="AI112" s="26">
        <f t="shared" ref="AI112:BO112" si="153">ROUND(IF(AI103&lt;276,((276-AI103)*0.00376159)+1.5457,IF(AI103&lt;459,((459-AI103)*0.00167869)+1.2385,IF(AI103&lt;1027,((1027-AI103)*0.00020599)+1.1215,IF(AI103&lt;2293,((2293-AI103)*0.00005387)+1.0533,IF(AI103&lt;3500,((3500-AI103)*0.00001367)+1.0368,IF(AI103&lt;5000,((5000-AI103)*0.00000473)+1.0297,IF(AI103&gt;=5000,1.0297))))))),4)</f>
        <v>1.3661000000000001</v>
      </c>
      <c r="AJ112" s="26">
        <f t="shared" si="153"/>
        <v>1.9012</v>
      </c>
      <c r="AK112" s="26">
        <f t="shared" si="153"/>
        <v>1.9605999999999999</v>
      </c>
      <c r="AL112" s="26">
        <f t="shared" si="153"/>
        <v>1.5246999999999999</v>
      </c>
      <c r="AM112" s="26">
        <f t="shared" si="153"/>
        <v>1.4171</v>
      </c>
      <c r="AN112" s="26">
        <f t="shared" si="153"/>
        <v>1.5045999999999999</v>
      </c>
      <c r="AO112" s="26">
        <f t="shared" si="153"/>
        <v>1.0325</v>
      </c>
      <c r="AP112" s="26">
        <f t="shared" si="153"/>
        <v>1.0297000000000001</v>
      </c>
      <c r="AQ112" s="26">
        <f t="shared" si="153"/>
        <v>1.6396999999999999</v>
      </c>
      <c r="AR112" s="26">
        <f t="shared" si="153"/>
        <v>1.0297000000000001</v>
      </c>
      <c r="AS112" s="26">
        <f t="shared" si="153"/>
        <v>1.0297000000000001</v>
      </c>
      <c r="AT112" s="26">
        <f t="shared" si="153"/>
        <v>1.0523</v>
      </c>
      <c r="AU112" s="26">
        <f t="shared" si="153"/>
        <v>1.5645</v>
      </c>
      <c r="AV112" s="26">
        <f t="shared" si="153"/>
        <v>1.4963</v>
      </c>
      <c r="AW112" s="26">
        <f t="shared" si="153"/>
        <v>1.6172</v>
      </c>
      <c r="AX112" s="26">
        <f t="shared" si="153"/>
        <v>2.2791999999999999</v>
      </c>
      <c r="AY112" s="26">
        <f t="shared" si="153"/>
        <v>1.3261000000000001</v>
      </c>
      <c r="AZ112" s="26">
        <f t="shared" si="153"/>
        <v>1.0297000000000001</v>
      </c>
      <c r="BA112" s="26">
        <f t="shared" si="153"/>
        <v>1.0297000000000001</v>
      </c>
      <c r="BB112" s="26">
        <f t="shared" si="153"/>
        <v>1.0297000000000001</v>
      </c>
      <c r="BC112" s="26">
        <f t="shared" si="153"/>
        <v>1.0297000000000001</v>
      </c>
      <c r="BD112" s="26">
        <f t="shared" si="153"/>
        <v>1.0361</v>
      </c>
      <c r="BE112" s="26">
        <f t="shared" si="153"/>
        <v>1.1122000000000001</v>
      </c>
      <c r="BF112" s="26">
        <f t="shared" si="153"/>
        <v>1.0297000000000001</v>
      </c>
      <c r="BG112" s="26">
        <f t="shared" si="153"/>
        <v>1.1434</v>
      </c>
      <c r="BH112" s="26">
        <f t="shared" si="153"/>
        <v>1.2129000000000001</v>
      </c>
      <c r="BI112" s="26">
        <f t="shared" si="153"/>
        <v>1.6156999999999999</v>
      </c>
      <c r="BJ112" s="26">
        <f t="shared" si="153"/>
        <v>1.0297000000000001</v>
      </c>
      <c r="BK112" s="26">
        <f t="shared" si="153"/>
        <v>1.0297000000000001</v>
      </c>
      <c r="BL112" s="26">
        <f t="shared" si="153"/>
        <v>2.2930999999999999</v>
      </c>
      <c r="BM112" s="26">
        <f t="shared" si="153"/>
        <v>1.4058999999999999</v>
      </c>
      <c r="BN112" s="26">
        <f t="shared" si="153"/>
        <v>1.0416000000000001</v>
      </c>
      <c r="BO112" s="26">
        <f t="shared" si="153"/>
        <v>1.1091</v>
      </c>
      <c r="BP112" s="26">
        <f t="shared" ref="BP112:EA112" si="154">ROUND(IF(BP103&lt;276,((276-BP103)*0.00376159)+1.5457,IF(BP103&lt;459,((459-BP103)*0.00167869)+1.2385,IF(BP103&lt;1027,((1027-BP103)*0.00020599)+1.1215,IF(BP103&lt;2293,((2293-BP103)*0.00005387)+1.0533,IF(BP103&lt;3500,((3500-BP103)*0.00001367)+1.0368,IF(BP103&lt;5000,((5000-BP103)*0.00000473)+1.0297,IF(BP103&gt;=5000,1.0297))))))),4)</f>
        <v>1.9804999999999999</v>
      </c>
      <c r="BQ112" s="26">
        <f t="shared" si="154"/>
        <v>1.0297000000000001</v>
      </c>
      <c r="BR112" s="26">
        <f t="shared" si="154"/>
        <v>1.0321</v>
      </c>
      <c r="BS112" s="26">
        <f t="shared" si="154"/>
        <v>1.1144000000000001</v>
      </c>
      <c r="BT112" s="26">
        <f t="shared" si="154"/>
        <v>1.3836999999999999</v>
      </c>
      <c r="BU112" s="26">
        <f t="shared" si="154"/>
        <v>1.3481000000000001</v>
      </c>
      <c r="BV112" s="26">
        <f t="shared" si="154"/>
        <v>1.1096999999999999</v>
      </c>
      <c r="BW112" s="26">
        <f t="shared" si="154"/>
        <v>1.0681</v>
      </c>
      <c r="BX112" s="26">
        <f t="shared" si="154"/>
        <v>2.3338000000000001</v>
      </c>
      <c r="BY112" s="26">
        <f t="shared" si="154"/>
        <v>1.286</v>
      </c>
      <c r="BZ112" s="26">
        <f t="shared" si="154"/>
        <v>1.7262999999999999</v>
      </c>
      <c r="CA112" s="26">
        <f t="shared" si="154"/>
        <v>2.0339999999999998</v>
      </c>
      <c r="CB112" s="26">
        <f t="shared" si="154"/>
        <v>1.0297000000000001</v>
      </c>
      <c r="CC112" s="26">
        <f t="shared" si="154"/>
        <v>1.8717999999999999</v>
      </c>
      <c r="CD112" s="26">
        <f t="shared" si="154"/>
        <v>2.3957999999999999</v>
      </c>
      <c r="CE112" s="26">
        <f t="shared" si="154"/>
        <v>1.9883999999999999</v>
      </c>
      <c r="CF112" s="26">
        <f t="shared" si="154"/>
        <v>2.1606999999999998</v>
      </c>
      <c r="CG112" s="26">
        <f t="shared" si="154"/>
        <v>1.8320000000000001</v>
      </c>
      <c r="CH112" s="26">
        <f t="shared" si="154"/>
        <v>2.2208999999999999</v>
      </c>
      <c r="CI112" s="26">
        <f t="shared" si="154"/>
        <v>1.1914</v>
      </c>
      <c r="CJ112" s="26">
        <f t="shared" si="154"/>
        <v>1.1534</v>
      </c>
      <c r="CK112" s="26">
        <f t="shared" si="154"/>
        <v>1.0301</v>
      </c>
      <c r="CL112" s="26">
        <f t="shared" si="154"/>
        <v>1.1101000000000001</v>
      </c>
      <c r="CM112" s="26">
        <f t="shared" si="154"/>
        <v>1.1915</v>
      </c>
      <c r="CN112" s="26">
        <f t="shared" si="154"/>
        <v>1.0297000000000001</v>
      </c>
      <c r="CO112" s="26">
        <f t="shared" si="154"/>
        <v>1.0297000000000001</v>
      </c>
      <c r="CP112" s="26">
        <f t="shared" si="154"/>
        <v>1.1406000000000001</v>
      </c>
      <c r="CQ112" s="26">
        <f t="shared" si="154"/>
        <v>1.1744000000000001</v>
      </c>
      <c r="CR112" s="26">
        <f t="shared" si="154"/>
        <v>1.7721</v>
      </c>
      <c r="CS112" s="26">
        <f t="shared" si="154"/>
        <v>1.5298</v>
      </c>
      <c r="CT112" s="26">
        <f t="shared" si="154"/>
        <v>2.157</v>
      </c>
      <c r="CU112" s="26">
        <f t="shared" si="154"/>
        <v>1.2363</v>
      </c>
      <c r="CV112" s="26">
        <f t="shared" si="154"/>
        <v>2.3957999999999999</v>
      </c>
      <c r="CW112" s="26">
        <f t="shared" si="154"/>
        <v>1.8365</v>
      </c>
      <c r="CX112" s="26">
        <f t="shared" si="154"/>
        <v>1.238</v>
      </c>
      <c r="CY112" s="26">
        <f t="shared" si="154"/>
        <v>2.3957999999999999</v>
      </c>
      <c r="CZ112" s="26">
        <f t="shared" si="154"/>
        <v>1.0794999999999999</v>
      </c>
      <c r="DA112" s="26">
        <f t="shared" si="154"/>
        <v>1.8184</v>
      </c>
      <c r="DB112" s="26">
        <f t="shared" si="154"/>
        <v>1.4789000000000001</v>
      </c>
      <c r="DC112" s="26">
        <f t="shared" si="154"/>
        <v>1.8579000000000001</v>
      </c>
      <c r="DD112" s="26">
        <f t="shared" si="154"/>
        <v>1.9275</v>
      </c>
      <c r="DE112" s="26">
        <f t="shared" si="154"/>
        <v>1.5301</v>
      </c>
      <c r="DF112" s="26">
        <f t="shared" si="154"/>
        <v>1.0297000000000001</v>
      </c>
      <c r="DG112" s="26">
        <f t="shared" si="154"/>
        <v>2.2322000000000002</v>
      </c>
      <c r="DH112" s="26">
        <f t="shared" si="154"/>
        <v>1.0795999999999999</v>
      </c>
      <c r="DI112" s="26">
        <f t="shared" si="154"/>
        <v>1.0510999999999999</v>
      </c>
      <c r="DJ112" s="26">
        <f t="shared" si="154"/>
        <v>1.2044999999999999</v>
      </c>
      <c r="DK112" s="26">
        <f t="shared" si="154"/>
        <v>1.2343999999999999</v>
      </c>
      <c r="DL112" s="26">
        <f t="shared" si="154"/>
        <v>1.0297000000000001</v>
      </c>
      <c r="DM112" s="26">
        <f t="shared" si="154"/>
        <v>1.6999</v>
      </c>
      <c r="DN112" s="26">
        <f t="shared" si="154"/>
        <v>1.107</v>
      </c>
      <c r="DO112" s="26">
        <f t="shared" si="154"/>
        <v>1.0397000000000001</v>
      </c>
      <c r="DP112" s="26">
        <f t="shared" si="154"/>
        <v>1.8315999999999999</v>
      </c>
      <c r="DQ112" s="26">
        <f t="shared" si="154"/>
        <v>1.1500999999999999</v>
      </c>
      <c r="DR112" s="26">
        <f t="shared" si="154"/>
        <v>1.1060000000000001</v>
      </c>
      <c r="DS112" s="26">
        <f t="shared" si="154"/>
        <v>1.2095</v>
      </c>
      <c r="DT112" s="26">
        <f t="shared" si="154"/>
        <v>1.92</v>
      </c>
      <c r="DU112" s="26">
        <f t="shared" si="154"/>
        <v>1.4191</v>
      </c>
      <c r="DV112" s="26">
        <f t="shared" si="154"/>
        <v>1.8015000000000001</v>
      </c>
      <c r="DW112" s="26">
        <f t="shared" si="154"/>
        <v>1.5051000000000001</v>
      </c>
      <c r="DX112" s="26">
        <f t="shared" si="154"/>
        <v>1.952</v>
      </c>
      <c r="DY112" s="26">
        <f t="shared" si="154"/>
        <v>1.5111000000000001</v>
      </c>
      <c r="DZ112" s="26">
        <f t="shared" si="154"/>
        <v>1.1926000000000001</v>
      </c>
      <c r="EA112" s="26">
        <f t="shared" si="154"/>
        <v>1.2238</v>
      </c>
      <c r="EB112" s="26">
        <f t="shared" ref="EB112:FX112" si="155">ROUND(IF(EB103&lt;276,((276-EB103)*0.00376159)+1.5457,IF(EB103&lt;459,((459-EB103)*0.00167869)+1.2385,IF(EB103&lt;1027,((1027-EB103)*0.00020599)+1.1215,IF(EB103&lt;2293,((2293-EB103)*0.00005387)+1.0533,IF(EB103&lt;3500,((3500-EB103)*0.00001367)+1.0368,IF(EB103&lt;5000,((5000-EB103)*0.00000473)+1.0297,IF(EB103&gt;=5000,1.0297))))))),4)</f>
        <v>1.2230000000000001</v>
      </c>
      <c r="EC112" s="26">
        <f t="shared" si="155"/>
        <v>1.5304</v>
      </c>
      <c r="ED112" s="26">
        <f t="shared" si="155"/>
        <v>1.0927</v>
      </c>
      <c r="EE112" s="26">
        <f t="shared" si="155"/>
        <v>1.8632</v>
      </c>
      <c r="EF112" s="26">
        <f t="shared" si="155"/>
        <v>1.1037999999999999</v>
      </c>
      <c r="EG112" s="26">
        <f t="shared" si="155"/>
        <v>1.6303000000000001</v>
      </c>
      <c r="EH112" s="26">
        <f t="shared" si="155"/>
        <v>1.6533</v>
      </c>
      <c r="EI112" s="26">
        <f t="shared" si="155"/>
        <v>1.0297000000000001</v>
      </c>
      <c r="EJ112" s="26">
        <f t="shared" si="155"/>
        <v>1.0297000000000001</v>
      </c>
      <c r="EK112" s="26">
        <f t="shared" si="155"/>
        <v>1.1953</v>
      </c>
      <c r="EL112" s="26">
        <f t="shared" si="155"/>
        <v>1.2383999999999999</v>
      </c>
      <c r="EM112" s="26">
        <f t="shared" si="155"/>
        <v>1.3743000000000001</v>
      </c>
      <c r="EN112" s="26">
        <f t="shared" si="155"/>
        <v>1.1394</v>
      </c>
      <c r="EO112" s="26">
        <f t="shared" si="155"/>
        <v>1.4963</v>
      </c>
      <c r="EP112" s="26">
        <f t="shared" si="155"/>
        <v>1.2897000000000001</v>
      </c>
      <c r="EQ112" s="26">
        <f t="shared" si="155"/>
        <v>1.0488999999999999</v>
      </c>
      <c r="ER112" s="26">
        <f t="shared" si="155"/>
        <v>1.4893000000000001</v>
      </c>
      <c r="ES112" s="26">
        <f t="shared" si="155"/>
        <v>1.9708000000000001</v>
      </c>
      <c r="ET112" s="26">
        <f t="shared" si="155"/>
        <v>1.841</v>
      </c>
      <c r="EU112" s="26">
        <f t="shared" si="155"/>
        <v>1.2144999999999999</v>
      </c>
      <c r="EV112" s="26">
        <f t="shared" si="155"/>
        <v>2.3108</v>
      </c>
      <c r="EW112" s="26">
        <f t="shared" si="155"/>
        <v>1.1642999999999999</v>
      </c>
      <c r="EX112" s="26">
        <f t="shared" si="155"/>
        <v>1.9313</v>
      </c>
      <c r="EY112" s="26">
        <f t="shared" si="155"/>
        <v>1.1978</v>
      </c>
      <c r="EZ112" s="26">
        <f t="shared" si="155"/>
        <v>2.0975000000000001</v>
      </c>
      <c r="FA112" s="26">
        <f t="shared" si="155"/>
        <v>1.0382</v>
      </c>
      <c r="FB112" s="26">
        <f t="shared" si="155"/>
        <v>1.5254000000000001</v>
      </c>
      <c r="FC112" s="26">
        <f t="shared" si="155"/>
        <v>1.0784</v>
      </c>
      <c r="FD112" s="26">
        <f t="shared" si="155"/>
        <v>1.3342000000000001</v>
      </c>
      <c r="FE112" s="26">
        <f t="shared" si="155"/>
        <v>2.2867000000000002</v>
      </c>
      <c r="FF112" s="26">
        <f t="shared" si="155"/>
        <v>1.8879999999999999</v>
      </c>
      <c r="FG112" s="26">
        <f t="shared" si="155"/>
        <v>2.1295000000000002</v>
      </c>
      <c r="FH112" s="26">
        <f t="shared" si="155"/>
        <v>2.3206000000000002</v>
      </c>
      <c r="FI112" s="26">
        <f t="shared" si="155"/>
        <v>1.0851</v>
      </c>
      <c r="FJ112" s="26">
        <f t="shared" si="155"/>
        <v>1.0682</v>
      </c>
      <c r="FK112" s="26">
        <f t="shared" si="155"/>
        <v>1.0501</v>
      </c>
      <c r="FL112" s="26">
        <f t="shared" si="155"/>
        <v>1.0297000000000001</v>
      </c>
      <c r="FM112" s="26">
        <f t="shared" si="155"/>
        <v>1.0345</v>
      </c>
      <c r="FN112" s="26">
        <f t="shared" si="155"/>
        <v>1.0297000000000001</v>
      </c>
      <c r="FO112" s="26">
        <f t="shared" si="155"/>
        <v>1.1165</v>
      </c>
      <c r="FP112" s="26">
        <f t="shared" si="155"/>
        <v>1.0526</v>
      </c>
      <c r="FQ112" s="26">
        <f t="shared" si="155"/>
        <v>1.1302000000000001</v>
      </c>
      <c r="FR112" s="26">
        <f t="shared" si="155"/>
        <v>1.9516</v>
      </c>
      <c r="FS112" s="26">
        <f t="shared" si="155"/>
        <v>1.9508000000000001</v>
      </c>
      <c r="FT112" s="26">
        <f t="shared" si="155"/>
        <v>2.3714</v>
      </c>
      <c r="FU112" s="26">
        <f t="shared" si="155"/>
        <v>1.1700999999999999</v>
      </c>
      <c r="FV112" s="26">
        <f t="shared" si="155"/>
        <v>1.1901999999999999</v>
      </c>
      <c r="FW112" s="26">
        <f t="shared" si="155"/>
        <v>2.0215000000000001</v>
      </c>
      <c r="FX112" s="26">
        <f t="shared" si="155"/>
        <v>2.3412999999999999</v>
      </c>
      <c r="FY112" s="27"/>
      <c r="FZ112" s="2"/>
      <c r="GA112" s="2"/>
      <c r="GB112" s="15"/>
      <c r="GC112" s="14"/>
      <c r="GD112" s="14"/>
      <c r="GE112" s="2"/>
      <c r="GF112" s="2"/>
      <c r="GG112" s="2"/>
      <c r="GH112" s="2"/>
      <c r="GI112" s="2"/>
      <c r="GJ112" s="2"/>
      <c r="GK112" s="2"/>
    </row>
    <row r="113" spans="1:202" x14ac:dyDescent="0.35">
      <c r="A113" s="3" t="s">
        <v>835</v>
      </c>
      <c r="B113" s="2" t="s">
        <v>836</v>
      </c>
      <c r="C113" s="26">
        <f t="shared" ref="C113:AH113" si="156">MAX(C111,C112)</f>
        <v>1.0297000000000001</v>
      </c>
      <c r="D113" s="26">
        <f t="shared" si="156"/>
        <v>1.0297000000000001</v>
      </c>
      <c r="E113" s="26">
        <f t="shared" si="156"/>
        <v>1.0297000000000001</v>
      </c>
      <c r="F113" s="26">
        <f t="shared" si="156"/>
        <v>1.0297000000000001</v>
      </c>
      <c r="G113" s="26">
        <f t="shared" si="156"/>
        <v>1.0773999999999999</v>
      </c>
      <c r="H113" s="26">
        <f t="shared" si="156"/>
        <v>1.1176999999999999</v>
      </c>
      <c r="I113" s="26">
        <f t="shared" si="156"/>
        <v>1.0297000000000001</v>
      </c>
      <c r="J113" s="26">
        <f t="shared" si="156"/>
        <v>1.0654999999999999</v>
      </c>
      <c r="K113" s="26">
        <f t="shared" si="156"/>
        <v>1.6371</v>
      </c>
      <c r="L113" s="26">
        <f t="shared" si="156"/>
        <v>1.0607</v>
      </c>
      <c r="M113" s="26">
        <f t="shared" si="156"/>
        <v>1.1372</v>
      </c>
      <c r="N113" s="26">
        <f t="shared" si="156"/>
        <v>1.0297000000000001</v>
      </c>
      <c r="O113" s="26">
        <f t="shared" si="156"/>
        <v>1.0297000000000001</v>
      </c>
      <c r="P113" s="26">
        <f t="shared" si="156"/>
        <v>1.4797</v>
      </c>
      <c r="Q113" s="26">
        <f t="shared" si="156"/>
        <v>1.0297000000000001</v>
      </c>
      <c r="R113" s="26">
        <f t="shared" si="156"/>
        <v>1.0297000000000001</v>
      </c>
      <c r="S113" s="26">
        <f t="shared" si="156"/>
        <v>1.0903</v>
      </c>
      <c r="T113" s="26">
        <f t="shared" si="156"/>
        <v>1.9779</v>
      </c>
      <c r="U113" s="26">
        <f t="shared" si="156"/>
        <v>2.3751000000000002</v>
      </c>
      <c r="V113" s="26">
        <f t="shared" si="156"/>
        <v>1.6194</v>
      </c>
      <c r="W113" s="26">
        <f t="shared" si="156"/>
        <v>2.3593000000000002</v>
      </c>
      <c r="X113" s="26">
        <f t="shared" si="156"/>
        <v>2.3957999999999999</v>
      </c>
      <c r="Y113" s="26">
        <f t="shared" si="156"/>
        <v>1.1482000000000001</v>
      </c>
      <c r="Z113" s="26">
        <f t="shared" si="156"/>
        <v>1.7145999999999999</v>
      </c>
      <c r="AA113" s="26">
        <f t="shared" si="156"/>
        <v>1.0297000000000001</v>
      </c>
      <c r="AB113" s="26">
        <f t="shared" si="156"/>
        <v>1.0297000000000001</v>
      </c>
      <c r="AC113" s="26">
        <f t="shared" si="156"/>
        <v>1.1464000000000001</v>
      </c>
      <c r="AD113" s="26">
        <f t="shared" si="156"/>
        <v>1.0992</v>
      </c>
      <c r="AE113" s="26">
        <f t="shared" si="156"/>
        <v>2.2189999999999999</v>
      </c>
      <c r="AF113" s="26">
        <f t="shared" si="156"/>
        <v>1.9538</v>
      </c>
      <c r="AG113" s="26">
        <f t="shared" si="156"/>
        <v>1.2092000000000001</v>
      </c>
      <c r="AH113" s="26">
        <f t="shared" si="156"/>
        <v>1.1357999999999999</v>
      </c>
      <c r="AI113" s="26">
        <f t="shared" ref="AI113:BN113" si="157">MAX(AI111,AI112)</f>
        <v>1.3661000000000001</v>
      </c>
      <c r="AJ113" s="26">
        <f t="shared" si="157"/>
        <v>1.9012</v>
      </c>
      <c r="AK113" s="26">
        <f t="shared" si="157"/>
        <v>1.9605999999999999</v>
      </c>
      <c r="AL113" s="26">
        <f t="shared" si="157"/>
        <v>1.5246999999999999</v>
      </c>
      <c r="AM113" s="26">
        <f t="shared" si="157"/>
        <v>1.4171</v>
      </c>
      <c r="AN113" s="26">
        <f t="shared" si="157"/>
        <v>1.5045999999999999</v>
      </c>
      <c r="AO113" s="26">
        <f t="shared" si="157"/>
        <v>1.0325</v>
      </c>
      <c r="AP113" s="26">
        <f t="shared" si="157"/>
        <v>1.0297000000000001</v>
      </c>
      <c r="AQ113" s="26">
        <f t="shared" si="157"/>
        <v>1.6396999999999999</v>
      </c>
      <c r="AR113" s="26">
        <f t="shared" si="157"/>
        <v>1.0297000000000001</v>
      </c>
      <c r="AS113" s="26">
        <f t="shared" si="157"/>
        <v>1.0297000000000001</v>
      </c>
      <c r="AT113" s="26">
        <f t="shared" si="157"/>
        <v>1.0523</v>
      </c>
      <c r="AU113" s="26">
        <f t="shared" si="157"/>
        <v>1.5645</v>
      </c>
      <c r="AV113" s="26">
        <f t="shared" si="157"/>
        <v>1.4963</v>
      </c>
      <c r="AW113" s="26">
        <f t="shared" si="157"/>
        <v>1.6172</v>
      </c>
      <c r="AX113" s="26">
        <f t="shared" si="157"/>
        <v>2.2791999999999999</v>
      </c>
      <c r="AY113" s="26">
        <f t="shared" si="157"/>
        <v>1.3261000000000001</v>
      </c>
      <c r="AZ113" s="26">
        <f t="shared" si="157"/>
        <v>1.0297000000000001</v>
      </c>
      <c r="BA113" s="26">
        <f t="shared" si="157"/>
        <v>1.0297000000000001</v>
      </c>
      <c r="BB113" s="26">
        <f t="shared" si="157"/>
        <v>1.0297000000000001</v>
      </c>
      <c r="BC113" s="26">
        <f t="shared" si="157"/>
        <v>1.0297000000000001</v>
      </c>
      <c r="BD113" s="26">
        <f t="shared" si="157"/>
        <v>1.0361</v>
      </c>
      <c r="BE113" s="26">
        <f t="shared" si="157"/>
        <v>1.1122000000000001</v>
      </c>
      <c r="BF113" s="26">
        <f t="shared" si="157"/>
        <v>1.0297000000000001</v>
      </c>
      <c r="BG113" s="26">
        <f t="shared" si="157"/>
        <v>1.1434</v>
      </c>
      <c r="BH113" s="26">
        <f t="shared" si="157"/>
        <v>1.2129000000000001</v>
      </c>
      <c r="BI113" s="26">
        <f t="shared" si="157"/>
        <v>1.6156999999999999</v>
      </c>
      <c r="BJ113" s="26">
        <f t="shared" si="157"/>
        <v>1.0297000000000001</v>
      </c>
      <c r="BK113" s="26">
        <f t="shared" si="157"/>
        <v>1.0297000000000001</v>
      </c>
      <c r="BL113" s="26">
        <f t="shared" si="157"/>
        <v>2.2930999999999999</v>
      </c>
      <c r="BM113" s="26">
        <f t="shared" si="157"/>
        <v>1.4058999999999999</v>
      </c>
      <c r="BN113" s="26">
        <f t="shared" si="157"/>
        <v>1.0416000000000001</v>
      </c>
      <c r="BO113" s="26">
        <f>MAX(BO111,BO112)</f>
        <v>1.1091</v>
      </c>
      <c r="BP113" s="26">
        <f t="shared" ref="BP113:EA113" si="158">MAX(BP111,BP112)</f>
        <v>1.9804999999999999</v>
      </c>
      <c r="BQ113" s="26">
        <f t="shared" si="158"/>
        <v>1.0297000000000001</v>
      </c>
      <c r="BR113" s="26">
        <f t="shared" si="158"/>
        <v>1.0321</v>
      </c>
      <c r="BS113" s="26">
        <f t="shared" si="158"/>
        <v>1.1144000000000001</v>
      </c>
      <c r="BT113" s="26">
        <f t="shared" si="158"/>
        <v>1.3836999999999999</v>
      </c>
      <c r="BU113" s="26">
        <f t="shared" si="158"/>
        <v>1.3481000000000001</v>
      </c>
      <c r="BV113" s="26">
        <f t="shared" si="158"/>
        <v>1.1096999999999999</v>
      </c>
      <c r="BW113" s="26">
        <f t="shared" si="158"/>
        <v>1.0681</v>
      </c>
      <c r="BX113" s="26">
        <f t="shared" si="158"/>
        <v>2.3338000000000001</v>
      </c>
      <c r="BY113" s="26">
        <f t="shared" si="158"/>
        <v>1.3641000000000001</v>
      </c>
      <c r="BZ113" s="26">
        <f t="shared" si="158"/>
        <v>1.7262999999999999</v>
      </c>
      <c r="CA113" s="26">
        <f t="shared" si="158"/>
        <v>2.0339999999999998</v>
      </c>
      <c r="CB113" s="26">
        <f t="shared" si="158"/>
        <v>1.0297000000000001</v>
      </c>
      <c r="CC113" s="26">
        <f t="shared" si="158"/>
        <v>1.8717999999999999</v>
      </c>
      <c r="CD113" s="26">
        <f t="shared" si="158"/>
        <v>2.3957999999999999</v>
      </c>
      <c r="CE113" s="26">
        <f t="shared" si="158"/>
        <v>1.9883999999999999</v>
      </c>
      <c r="CF113" s="26">
        <f t="shared" si="158"/>
        <v>2.1606999999999998</v>
      </c>
      <c r="CG113" s="26">
        <f t="shared" si="158"/>
        <v>1.8320000000000001</v>
      </c>
      <c r="CH113" s="26">
        <f t="shared" si="158"/>
        <v>2.2208999999999999</v>
      </c>
      <c r="CI113" s="26">
        <f t="shared" si="158"/>
        <v>1.1914</v>
      </c>
      <c r="CJ113" s="26">
        <f t="shared" si="158"/>
        <v>1.1534</v>
      </c>
      <c r="CK113" s="26">
        <f t="shared" si="158"/>
        <v>1.0301</v>
      </c>
      <c r="CL113" s="26">
        <f t="shared" si="158"/>
        <v>1.1101000000000001</v>
      </c>
      <c r="CM113" s="26">
        <f t="shared" si="158"/>
        <v>1.1915</v>
      </c>
      <c r="CN113" s="26">
        <f t="shared" si="158"/>
        <v>1.0297000000000001</v>
      </c>
      <c r="CO113" s="26">
        <f t="shared" si="158"/>
        <v>1.0297000000000001</v>
      </c>
      <c r="CP113" s="26">
        <f t="shared" si="158"/>
        <v>1.1406000000000001</v>
      </c>
      <c r="CQ113" s="26">
        <f t="shared" si="158"/>
        <v>1.1744000000000001</v>
      </c>
      <c r="CR113" s="26">
        <f t="shared" si="158"/>
        <v>1.7721</v>
      </c>
      <c r="CS113" s="26">
        <f t="shared" si="158"/>
        <v>1.5298</v>
      </c>
      <c r="CT113" s="26">
        <f t="shared" si="158"/>
        <v>2.157</v>
      </c>
      <c r="CU113" s="26">
        <f t="shared" si="158"/>
        <v>1.2363</v>
      </c>
      <c r="CV113" s="26">
        <f t="shared" si="158"/>
        <v>2.3957999999999999</v>
      </c>
      <c r="CW113" s="26">
        <f t="shared" si="158"/>
        <v>1.8365</v>
      </c>
      <c r="CX113" s="26">
        <f t="shared" si="158"/>
        <v>1.238</v>
      </c>
      <c r="CY113" s="26">
        <f t="shared" si="158"/>
        <v>2.3957999999999999</v>
      </c>
      <c r="CZ113" s="26">
        <f t="shared" si="158"/>
        <v>1.0794999999999999</v>
      </c>
      <c r="DA113" s="26">
        <f t="shared" si="158"/>
        <v>1.8184</v>
      </c>
      <c r="DB113" s="26">
        <f t="shared" si="158"/>
        <v>1.4789000000000001</v>
      </c>
      <c r="DC113" s="26">
        <f t="shared" si="158"/>
        <v>1.8579000000000001</v>
      </c>
      <c r="DD113" s="26">
        <f t="shared" si="158"/>
        <v>1.9275</v>
      </c>
      <c r="DE113" s="26">
        <f t="shared" si="158"/>
        <v>1.5301</v>
      </c>
      <c r="DF113" s="26">
        <f t="shared" si="158"/>
        <v>1.0297000000000001</v>
      </c>
      <c r="DG113" s="26">
        <f t="shared" si="158"/>
        <v>2.2322000000000002</v>
      </c>
      <c r="DH113" s="26">
        <f t="shared" si="158"/>
        <v>1.0795999999999999</v>
      </c>
      <c r="DI113" s="26">
        <f t="shared" si="158"/>
        <v>1.0510999999999999</v>
      </c>
      <c r="DJ113" s="26">
        <f t="shared" si="158"/>
        <v>1.2044999999999999</v>
      </c>
      <c r="DK113" s="26">
        <f t="shared" si="158"/>
        <v>1.2343999999999999</v>
      </c>
      <c r="DL113" s="26">
        <f t="shared" si="158"/>
        <v>1.0297000000000001</v>
      </c>
      <c r="DM113" s="26">
        <f t="shared" si="158"/>
        <v>1.6999</v>
      </c>
      <c r="DN113" s="26">
        <f t="shared" si="158"/>
        <v>1.107</v>
      </c>
      <c r="DO113" s="26">
        <f t="shared" si="158"/>
        <v>1.0397000000000001</v>
      </c>
      <c r="DP113" s="26">
        <f t="shared" si="158"/>
        <v>1.8315999999999999</v>
      </c>
      <c r="DQ113" s="26">
        <f t="shared" si="158"/>
        <v>1.1500999999999999</v>
      </c>
      <c r="DR113" s="26">
        <f t="shared" si="158"/>
        <v>1.1060000000000001</v>
      </c>
      <c r="DS113" s="26">
        <f t="shared" si="158"/>
        <v>1.2095</v>
      </c>
      <c r="DT113" s="26">
        <f t="shared" si="158"/>
        <v>1.92</v>
      </c>
      <c r="DU113" s="26">
        <f t="shared" si="158"/>
        <v>1.4191</v>
      </c>
      <c r="DV113" s="26">
        <f t="shared" si="158"/>
        <v>1.8015000000000001</v>
      </c>
      <c r="DW113" s="26">
        <f t="shared" si="158"/>
        <v>1.5051000000000001</v>
      </c>
      <c r="DX113" s="26">
        <f t="shared" si="158"/>
        <v>1.952</v>
      </c>
      <c r="DY113" s="26">
        <f t="shared" si="158"/>
        <v>1.5111000000000001</v>
      </c>
      <c r="DZ113" s="26">
        <f t="shared" si="158"/>
        <v>1.1926000000000001</v>
      </c>
      <c r="EA113" s="26">
        <f t="shared" si="158"/>
        <v>1.2238</v>
      </c>
      <c r="EB113" s="26">
        <f t="shared" ref="EB113:FX113" si="159">MAX(EB111,EB112)</f>
        <v>1.2230000000000001</v>
      </c>
      <c r="EC113" s="26">
        <f t="shared" si="159"/>
        <v>1.5304</v>
      </c>
      <c r="ED113" s="26">
        <f t="shared" si="159"/>
        <v>1.0927</v>
      </c>
      <c r="EE113" s="26">
        <f t="shared" si="159"/>
        <v>1.8632</v>
      </c>
      <c r="EF113" s="26">
        <f t="shared" si="159"/>
        <v>1.1037999999999999</v>
      </c>
      <c r="EG113" s="26">
        <f t="shared" si="159"/>
        <v>1.6303000000000001</v>
      </c>
      <c r="EH113" s="26">
        <f t="shared" si="159"/>
        <v>1.6533</v>
      </c>
      <c r="EI113" s="26">
        <f t="shared" si="159"/>
        <v>1.0297000000000001</v>
      </c>
      <c r="EJ113" s="26">
        <f t="shared" si="159"/>
        <v>1.0297000000000001</v>
      </c>
      <c r="EK113" s="26">
        <f t="shared" si="159"/>
        <v>1.1953</v>
      </c>
      <c r="EL113" s="26">
        <f t="shared" si="159"/>
        <v>1.2383999999999999</v>
      </c>
      <c r="EM113" s="26">
        <f t="shared" si="159"/>
        <v>1.3743000000000001</v>
      </c>
      <c r="EN113" s="26">
        <f t="shared" si="159"/>
        <v>1.1394</v>
      </c>
      <c r="EO113" s="26">
        <f t="shared" si="159"/>
        <v>1.4963</v>
      </c>
      <c r="EP113" s="26">
        <f t="shared" si="159"/>
        <v>1.2897000000000001</v>
      </c>
      <c r="EQ113" s="26">
        <f t="shared" si="159"/>
        <v>1.0488999999999999</v>
      </c>
      <c r="ER113" s="26">
        <f t="shared" si="159"/>
        <v>1.4893000000000001</v>
      </c>
      <c r="ES113" s="26">
        <f t="shared" si="159"/>
        <v>1.9708000000000001</v>
      </c>
      <c r="ET113" s="26">
        <f t="shared" si="159"/>
        <v>2.0855000000000001</v>
      </c>
      <c r="EU113" s="26">
        <f t="shared" si="159"/>
        <v>1.2144999999999999</v>
      </c>
      <c r="EV113" s="26">
        <f t="shared" si="159"/>
        <v>2.3108</v>
      </c>
      <c r="EW113" s="26">
        <f t="shared" si="159"/>
        <v>1.1642999999999999</v>
      </c>
      <c r="EX113" s="26">
        <f t="shared" si="159"/>
        <v>1.9313</v>
      </c>
      <c r="EY113" s="26">
        <f t="shared" si="159"/>
        <v>1.1978</v>
      </c>
      <c r="EZ113" s="26">
        <f t="shared" si="159"/>
        <v>2.0975000000000001</v>
      </c>
      <c r="FA113" s="26">
        <f t="shared" si="159"/>
        <v>1.0382</v>
      </c>
      <c r="FB113" s="26">
        <f t="shared" si="159"/>
        <v>1.5254000000000001</v>
      </c>
      <c r="FC113" s="26">
        <f t="shared" si="159"/>
        <v>1.0784</v>
      </c>
      <c r="FD113" s="26">
        <f t="shared" si="159"/>
        <v>1.3342000000000001</v>
      </c>
      <c r="FE113" s="26">
        <f t="shared" si="159"/>
        <v>2.2867000000000002</v>
      </c>
      <c r="FF113" s="26">
        <f t="shared" si="159"/>
        <v>1.8879999999999999</v>
      </c>
      <c r="FG113" s="26">
        <f t="shared" si="159"/>
        <v>2.1295000000000002</v>
      </c>
      <c r="FH113" s="26">
        <f t="shared" si="159"/>
        <v>2.3206000000000002</v>
      </c>
      <c r="FI113" s="26">
        <f t="shared" si="159"/>
        <v>1.0851</v>
      </c>
      <c r="FJ113" s="26">
        <f t="shared" si="159"/>
        <v>1.0682</v>
      </c>
      <c r="FK113" s="26">
        <f t="shared" si="159"/>
        <v>1.0501</v>
      </c>
      <c r="FL113" s="26">
        <f t="shared" si="159"/>
        <v>1.0297000000000001</v>
      </c>
      <c r="FM113" s="26">
        <f t="shared" si="159"/>
        <v>1.0345</v>
      </c>
      <c r="FN113" s="26">
        <f t="shared" si="159"/>
        <v>1.0297000000000001</v>
      </c>
      <c r="FO113" s="26">
        <f t="shared" si="159"/>
        <v>1.1165</v>
      </c>
      <c r="FP113" s="26">
        <f t="shared" si="159"/>
        <v>1.0526</v>
      </c>
      <c r="FQ113" s="26">
        <f t="shared" si="159"/>
        <v>1.1302000000000001</v>
      </c>
      <c r="FR113" s="26">
        <f t="shared" si="159"/>
        <v>1.9516</v>
      </c>
      <c r="FS113" s="26">
        <f t="shared" si="159"/>
        <v>1.9508000000000001</v>
      </c>
      <c r="FT113" s="26">
        <f t="shared" si="159"/>
        <v>2.3714</v>
      </c>
      <c r="FU113" s="26">
        <f t="shared" si="159"/>
        <v>1.1700999999999999</v>
      </c>
      <c r="FV113" s="26">
        <f t="shared" si="159"/>
        <v>1.1901999999999999</v>
      </c>
      <c r="FW113" s="26">
        <f t="shared" si="159"/>
        <v>2.0215000000000001</v>
      </c>
      <c r="FX113" s="26">
        <f t="shared" si="159"/>
        <v>2.3412999999999999</v>
      </c>
      <c r="FY113" s="83"/>
      <c r="FZ113" s="83">
        <f>SUM(C113:FX113)</f>
        <v>255.74830000000006</v>
      </c>
      <c r="GA113" s="2"/>
      <c r="GB113" s="14"/>
      <c r="GC113" s="14"/>
      <c r="GD113" s="14"/>
      <c r="GE113" s="2"/>
      <c r="GF113" s="2"/>
      <c r="GG113" s="2"/>
      <c r="GH113" s="2"/>
      <c r="GI113" s="2"/>
      <c r="GJ113" s="2"/>
      <c r="GK113" s="2"/>
    </row>
    <row r="114" spans="1:202" x14ac:dyDescent="0.35">
      <c r="A114" s="2"/>
      <c r="B114" s="2" t="s">
        <v>490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6"/>
      <c r="FZ114" s="26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</row>
    <row r="115" spans="1:202" x14ac:dyDescent="0.35">
      <c r="A115" s="3" t="s">
        <v>837</v>
      </c>
      <c r="B115" s="30" t="s">
        <v>838</v>
      </c>
      <c r="C115" s="26">
        <f t="shared" ref="C115:AH115" si="160">ROUND(IF(C103&lt;453.5,0.825-(0.0000639*(453.5-C103)),IF(C103&lt;1567.5,0.8595-(0.000031*(1567.5-C103)),IF(C103&lt;6682,0.885-(0.000005*(6682-C103)),IF(C103&lt;30000,0.905-(0.0000009*(30000-C103)),0.905)))),4)</f>
        <v>0.88429999999999997</v>
      </c>
      <c r="D115" s="26">
        <f t="shared" si="160"/>
        <v>0.90500000000000003</v>
      </c>
      <c r="E115" s="26">
        <f t="shared" si="160"/>
        <v>0.88029999999999997</v>
      </c>
      <c r="F115" s="26">
        <f t="shared" si="160"/>
        <v>0.9</v>
      </c>
      <c r="G115" s="26">
        <f t="shared" si="160"/>
        <v>0.86080000000000001</v>
      </c>
      <c r="H115" s="26">
        <f t="shared" si="160"/>
        <v>0.84489999999999998</v>
      </c>
      <c r="I115" s="26">
        <f t="shared" si="160"/>
        <v>0.88529999999999998</v>
      </c>
      <c r="J115" s="26">
        <f t="shared" si="160"/>
        <v>0.8619</v>
      </c>
      <c r="K115" s="26">
        <f t="shared" si="160"/>
        <v>0.81210000000000004</v>
      </c>
      <c r="L115" s="26">
        <f t="shared" si="160"/>
        <v>0.86240000000000006</v>
      </c>
      <c r="M115" s="26">
        <f t="shared" si="160"/>
        <v>0.84040000000000004</v>
      </c>
      <c r="N115" s="26">
        <f t="shared" si="160"/>
        <v>0.90500000000000003</v>
      </c>
      <c r="O115" s="26">
        <f t="shared" si="160"/>
        <v>0.88959999999999995</v>
      </c>
      <c r="P115" s="26">
        <f t="shared" si="160"/>
        <v>0.81620000000000004</v>
      </c>
      <c r="Q115" s="26">
        <f t="shared" si="160"/>
        <v>0.90500000000000003</v>
      </c>
      <c r="R115" s="26">
        <f t="shared" si="160"/>
        <v>0.88439999999999996</v>
      </c>
      <c r="S115" s="26">
        <f t="shared" si="160"/>
        <v>0.85960000000000003</v>
      </c>
      <c r="T115" s="26">
        <f t="shared" si="160"/>
        <v>0.80630000000000002</v>
      </c>
      <c r="U115" s="26">
        <f t="shared" si="160"/>
        <v>0.79959999999999998</v>
      </c>
      <c r="V115" s="26">
        <f t="shared" si="160"/>
        <v>0.81240000000000001</v>
      </c>
      <c r="W115" s="26">
        <f t="shared" si="160"/>
        <v>0.79979999999999996</v>
      </c>
      <c r="X115" s="26">
        <f t="shared" si="160"/>
        <v>0.79920000000000002</v>
      </c>
      <c r="Y115" s="26">
        <f t="shared" si="160"/>
        <v>0.8387</v>
      </c>
      <c r="Z115" s="26">
        <f t="shared" si="160"/>
        <v>0.81079999999999997</v>
      </c>
      <c r="AA115" s="26">
        <f t="shared" si="160"/>
        <v>0.90500000000000003</v>
      </c>
      <c r="AB115" s="26">
        <f t="shared" si="160"/>
        <v>0.90249999999999997</v>
      </c>
      <c r="AC115" s="26">
        <f t="shared" si="160"/>
        <v>0.83899999999999997</v>
      </c>
      <c r="AD115" s="26">
        <f t="shared" si="160"/>
        <v>0.85560000000000003</v>
      </c>
      <c r="AE115" s="26">
        <f t="shared" si="160"/>
        <v>0.80220000000000002</v>
      </c>
      <c r="AF115" s="26">
        <f t="shared" si="160"/>
        <v>0.80669999999999997</v>
      </c>
      <c r="AG115" s="26">
        <f t="shared" si="160"/>
        <v>0.82950000000000002</v>
      </c>
      <c r="AH115" s="26">
        <f t="shared" si="160"/>
        <v>0.84060000000000001</v>
      </c>
      <c r="AI115" s="26">
        <f t="shared" ref="AI115:BN115" si="161">ROUND(IF(AI103&lt;453.5,0.825-(0.0000639*(453.5-AI103)),IF(AI103&lt;1567.5,0.8595-(0.000031*(1567.5-AI103)),IF(AI103&lt;6682,0.885-(0.000005*(6682-AI103)),IF(AI103&lt;30000,0.905-(0.0000009*(30000-AI103)),0.905)))),4)</f>
        <v>0.82050000000000001</v>
      </c>
      <c r="AJ115" s="26">
        <f t="shared" si="161"/>
        <v>0.80759999999999998</v>
      </c>
      <c r="AK115" s="26">
        <f t="shared" si="161"/>
        <v>0.80659999999999998</v>
      </c>
      <c r="AL115" s="26">
        <f t="shared" si="161"/>
        <v>0.8145</v>
      </c>
      <c r="AM115" s="26">
        <f t="shared" si="161"/>
        <v>0.81859999999999999</v>
      </c>
      <c r="AN115" s="26">
        <f t="shared" si="161"/>
        <v>0.81520000000000004</v>
      </c>
      <c r="AO115" s="26">
        <f t="shared" si="161"/>
        <v>0.87360000000000004</v>
      </c>
      <c r="AP115" s="26">
        <f t="shared" si="161"/>
        <v>0.90500000000000003</v>
      </c>
      <c r="AQ115" s="26">
        <f t="shared" si="161"/>
        <v>0.81210000000000004</v>
      </c>
      <c r="AR115" s="26">
        <f t="shared" si="161"/>
        <v>0.90500000000000003</v>
      </c>
      <c r="AS115" s="26">
        <f t="shared" si="161"/>
        <v>0.8841</v>
      </c>
      <c r="AT115" s="26">
        <f t="shared" si="161"/>
        <v>0.86339999999999995</v>
      </c>
      <c r="AU115" s="26">
        <f t="shared" si="161"/>
        <v>0.81330000000000002</v>
      </c>
      <c r="AV115" s="26">
        <f t="shared" si="161"/>
        <v>0.8155</v>
      </c>
      <c r="AW115" s="26">
        <f t="shared" si="161"/>
        <v>0.81240000000000001</v>
      </c>
      <c r="AX115" s="26">
        <f t="shared" si="161"/>
        <v>0.80120000000000002</v>
      </c>
      <c r="AY115" s="26">
        <f t="shared" si="161"/>
        <v>0.82199999999999995</v>
      </c>
      <c r="AZ115" s="26">
        <f t="shared" si="161"/>
        <v>0.88900000000000001</v>
      </c>
      <c r="BA115" s="26">
        <f t="shared" si="161"/>
        <v>0.88619999999999999</v>
      </c>
      <c r="BB115" s="26">
        <f t="shared" si="161"/>
        <v>0.88480000000000003</v>
      </c>
      <c r="BC115" s="26">
        <f t="shared" si="161"/>
        <v>0.9002</v>
      </c>
      <c r="BD115" s="26">
        <f t="shared" si="161"/>
        <v>0.86980000000000002</v>
      </c>
      <c r="BE115" s="26">
        <f t="shared" si="161"/>
        <v>0.84809999999999997</v>
      </c>
      <c r="BF115" s="26">
        <f t="shared" si="161"/>
        <v>0.90110000000000001</v>
      </c>
      <c r="BG115" s="26">
        <f t="shared" si="161"/>
        <v>0.83940000000000003</v>
      </c>
      <c r="BH115" s="26">
        <f t="shared" si="161"/>
        <v>0.82899999999999996</v>
      </c>
      <c r="BI115" s="26">
        <f t="shared" si="161"/>
        <v>0.8125</v>
      </c>
      <c r="BJ115" s="26">
        <f t="shared" si="161"/>
        <v>0.88319999999999999</v>
      </c>
      <c r="BK115" s="26">
        <f t="shared" si="161"/>
        <v>0.90500000000000003</v>
      </c>
      <c r="BL115" s="26">
        <f t="shared" si="161"/>
        <v>0.80100000000000005</v>
      </c>
      <c r="BM115" s="26">
        <f t="shared" si="161"/>
        <v>0.81899999999999995</v>
      </c>
      <c r="BN115" s="26">
        <f t="shared" si="161"/>
        <v>0.86729999999999996</v>
      </c>
      <c r="BO115" s="26">
        <f t="shared" ref="BO115:DZ115" si="162">ROUND(IF(BO103&lt;453.5,0.825-(0.0000639*(453.5-BO103)),IF(BO103&lt;1567.5,0.8595-(0.000031*(1567.5-BO103)),IF(BO103&lt;6682,0.885-(0.000005*(6682-BO103)),IF(BO103&lt;30000,0.905-(0.0000009*(30000-BO103)),0.905)))),4)</f>
        <v>0.84989999999999999</v>
      </c>
      <c r="BP115" s="26">
        <f t="shared" si="162"/>
        <v>0.80630000000000002</v>
      </c>
      <c r="BQ115" s="26">
        <f t="shared" si="162"/>
        <v>0.88100000000000001</v>
      </c>
      <c r="BR115" s="26">
        <f t="shared" si="162"/>
        <v>0.874</v>
      </c>
      <c r="BS115" s="26">
        <f t="shared" si="162"/>
        <v>0.8468</v>
      </c>
      <c r="BT115" s="26">
        <f t="shared" si="162"/>
        <v>0.81979999999999997</v>
      </c>
      <c r="BU115" s="26">
        <f t="shared" si="162"/>
        <v>0.82120000000000004</v>
      </c>
      <c r="BV115" s="26">
        <f t="shared" si="162"/>
        <v>0.84950000000000003</v>
      </c>
      <c r="BW115" s="26">
        <f t="shared" si="162"/>
        <v>0.86170000000000002</v>
      </c>
      <c r="BX115" s="26">
        <f t="shared" si="162"/>
        <v>0.80030000000000001</v>
      </c>
      <c r="BY115" s="26">
        <f t="shared" si="162"/>
        <v>0.82350000000000001</v>
      </c>
      <c r="BZ115" s="26">
        <f t="shared" si="162"/>
        <v>0.81059999999999999</v>
      </c>
      <c r="CA115" s="26">
        <f t="shared" si="162"/>
        <v>0.8054</v>
      </c>
      <c r="CB115" s="26">
        <f t="shared" si="162"/>
        <v>0.90500000000000003</v>
      </c>
      <c r="CC115" s="26">
        <f t="shared" si="162"/>
        <v>0.80810000000000004</v>
      </c>
      <c r="CD115" s="26">
        <f t="shared" si="162"/>
        <v>0.79920000000000002</v>
      </c>
      <c r="CE115" s="26">
        <f t="shared" si="162"/>
        <v>0.80610000000000004</v>
      </c>
      <c r="CF115" s="26">
        <f t="shared" si="162"/>
        <v>0.80320000000000003</v>
      </c>
      <c r="CG115" s="26">
        <f t="shared" si="162"/>
        <v>0.80879999999999996</v>
      </c>
      <c r="CH115" s="26">
        <f t="shared" si="162"/>
        <v>0.80220000000000002</v>
      </c>
      <c r="CI115" s="26">
        <f t="shared" si="162"/>
        <v>0.83220000000000005</v>
      </c>
      <c r="CJ115" s="26">
        <f t="shared" si="162"/>
        <v>0.83789999999999998</v>
      </c>
      <c r="CK115" s="26">
        <f t="shared" si="162"/>
        <v>0.87609999999999999</v>
      </c>
      <c r="CL115" s="26">
        <f t="shared" si="162"/>
        <v>0.84930000000000005</v>
      </c>
      <c r="CM115" s="26">
        <f t="shared" si="162"/>
        <v>0.83220000000000005</v>
      </c>
      <c r="CN115" s="26">
        <f t="shared" si="162"/>
        <v>0.90500000000000003</v>
      </c>
      <c r="CO115" s="26">
        <f t="shared" si="162"/>
        <v>0.89100000000000001</v>
      </c>
      <c r="CP115" s="26">
        <f t="shared" si="162"/>
        <v>0.83989999999999998</v>
      </c>
      <c r="CQ115" s="26">
        <f t="shared" si="162"/>
        <v>0.83479999999999999</v>
      </c>
      <c r="CR115" s="26">
        <f t="shared" si="162"/>
        <v>0.80979999999999996</v>
      </c>
      <c r="CS115" s="26">
        <f t="shared" si="162"/>
        <v>0.81430000000000002</v>
      </c>
      <c r="CT115" s="26">
        <f t="shared" si="162"/>
        <v>0.80330000000000001</v>
      </c>
      <c r="CU115" s="26">
        <f t="shared" si="162"/>
        <v>0.82550000000000001</v>
      </c>
      <c r="CV115" s="26">
        <f t="shared" si="162"/>
        <v>0.79920000000000002</v>
      </c>
      <c r="CW115" s="26">
        <f t="shared" si="162"/>
        <v>0.80869999999999997</v>
      </c>
      <c r="CX115" s="26">
        <f t="shared" si="162"/>
        <v>0.82520000000000004</v>
      </c>
      <c r="CY115" s="26">
        <f t="shared" si="162"/>
        <v>0.79920000000000002</v>
      </c>
      <c r="CZ115" s="26">
        <f t="shared" si="162"/>
        <v>0.86060000000000003</v>
      </c>
      <c r="DA115" s="26">
        <f t="shared" si="162"/>
        <v>0.80900000000000005</v>
      </c>
      <c r="DB115" s="26">
        <f t="shared" si="162"/>
        <v>0.81620000000000004</v>
      </c>
      <c r="DC115" s="26">
        <f t="shared" si="162"/>
        <v>0.80840000000000001</v>
      </c>
      <c r="DD115" s="26">
        <f t="shared" si="162"/>
        <v>0.80720000000000003</v>
      </c>
      <c r="DE115" s="26">
        <f t="shared" si="162"/>
        <v>0.81430000000000002</v>
      </c>
      <c r="DF115" s="26">
        <f t="shared" si="162"/>
        <v>0.89680000000000004</v>
      </c>
      <c r="DG115" s="26">
        <f t="shared" si="162"/>
        <v>0.80200000000000005</v>
      </c>
      <c r="DH115" s="26">
        <f t="shared" si="162"/>
        <v>0.86060000000000003</v>
      </c>
      <c r="DI115" s="26">
        <f t="shared" si="162"/>
        <v>0.8639</v>
      </c>
      <c r="DJ115" s="26">
        <f t="shared" si="162"/>
        <v>0.83030000000000004</v>
      </c>
      <c r="DK115" s="26">
        <f t="shared" si="162"/>
        <v>0.82569999999999999</v>
      </c>
      <c r="DL115" s="26">
        <f t="shared" si="162"/>
        <v>0.88009999999999999</v>
      </c>
      <c r="DM115" s="26">
        <f t="shared" si="162"/>
        <v>0.81100000000000005</v>
      </c>
      <c r="DN115" s="26">
        <f t="shared" si="162"/>
        <v>0.85109999999999997</v>
      </c>
      <c r="DO115" s="26">
        <f t="shared" si="162"/>
        <v>0.86799999999999999</v>
      </c>
      <c r="DP115" s="26">
        <f t="shared" si="162"/>
        <v>0.80879999999999996</v>
      </c>
      <c r="DQ115" s="26">
        <f t="shared" si="162"/>
        <v>0.83840000000000003</v>
      </c>
      <c r="DR115" s="26">
        <f t="shared" si="162"/>
        <v>0.85170000000000001</v>
      </c>
      <c r="DS115" s="26">
        <f t="shared" si="162"/>
        <v>0.82950000000000002</v>
      </c>
      <c r="DT115" s="26">
        <f t="shared" si="162"/>
        <v>0.80730000000000002</v>
      </c>
      <c r="DU115" s="26">
        <f t="shared" si="162"/>
        <v>0.81850000000000001</v>
      </c>
      <c r="DV115" s="26">
        <f t="shared" si="162"/>
        <v>0.80930000000000002</v>
      </c>
      <c r="DW115" s="26">
        <f t="shared" si="162"/>
        <v>0.81520000000000004</v>
      </c>
      <c r="DX115" s="26">
        <f t="shared" si="162"/>
        <v>0.80679999999999996</v>
      </c>
      <c r="DY115" s="26">
        <f t="shared" si="162"/>
        <v>0.81499999999999995</v>
      </c>
      <c r="DZ115" s="26">
        <f t="shared" si="162"/>
        <v>0.83199999999999996</v>
      </c>
      <c r="EA115" s="26">
        <f t="shared" ref="EA115:FX115" si="163">ROUND(IF(EA103&lt;453.5,0.825-(0.0000639*(453.5-EA103)),IF(EA103&lt;1567.5,0.8595-(0.000031*(1567.5-EA103)),IF(EA103&lt;6682,0.885-(0.000005*(6682-EA103)),IF(EA103&lt;30000,0.905-(0.0000009*(30000-EA103)),0.905)))),4)</f>
        <v>0.82740000000000002</v>
      </c>
      <c r="EB115" s="26">
        <f t="shared" si="163"/>
        <v>0.82750000000000001</v>
      </c>
      <c r="EC115" s="26">
        <f t="shared" si="163"/>
        <v>0.81420000000000003</v>
      </c>
      <c r="ED115" s="26">
        <f t="shared" si="163"/>
        <v>0.85929999999999995</v>
      </c>
      <c r="EE115" s="26">
        <f t="shared" si="163"/>
        <v>0.80830000000000002</v>
      </c>
      <c r="EF115" s="26">
        <f t="shared" si="163"/>
        <v>0.85289999999999999</v>
      </c>
      <c r="EG115" s="26">
        <f t="shared" si="163"/>
        <v>0.81220000000000003</v>
      </c>
      <c r="EH115" s="26">
        <f t="shared" si="163"/>
        <v>0.81179999999999997</v>
      </c>
      <c r="EI115" s="26">
        <f t="shared" si="163"/>
        <v>0.89049999999999996</v>
      </c>
      <c r="EJ115" s="26">
        <f t="shared" si="163"/>
        <v>0.88719999999999999</v>
      </c>
      <c r="EK115" s="26">
        <f t="shared" si="163"/>
        <v>0.83160000000000001</v>
      </c>
      <c r="EL115" s="26">
        <f t="shared" si="163"/>
        <v>0.82509999999999994</v>
      </c>
      <c r="EM115" s="26">
        <f t="shared" si="163"/>
        <v>0.82020000000000004</v>
      </c>
      <c r="EN115" s="26">
        <f t="shared" si="163"/>
        <v>0.84</v>
      </c>
      <c r="EO115" s="26">
        <f t="shared" si="163"/>
        <v>0.8155</v>
      </c>
      <c r="EP115" s="26">
        <f t="shared" si="163"/>
        <v>0.82340000000000002</v>
      </c>
      <c r="EQ115" s="26">
        <f t="shared" si="163"/>
        <v>0.86470000000000002</v>
      </c>
      <c r="ER115" s="26">
        <f t="shared" si="163"/>
        <v>0.81579999999999997</v>
      </c>
      <c r="ES115" s="26">
        <f t="shared" si="163"/>
        <v>0.80640000000000001</v>
      </c>
      <c r="ET115" s="26">
        <f t="shared" si="163"/>
        <v>0.80859999999999999</v>
      </c>
      <c r="EU115" s="26">
        <f t="shared" si="163"/>
        <v>0.82869999999999999</v>
      </c>
      <c r="EV115" s="26">
        <f t="shared" si="163"/>
        <v>0.80069999999999997</v>
      </c>
      <c r="EW115" s="26">
        <f t="shared" si="163"/>
        <v>0.83630000000000004</v>
      </c>
      <c r="EX115" s="26">
        <f t="shared" si="163"/>
        <v>0.80710000000000004</v>
      </c>
      <c r="EY115" s="26">
        <f t="shared" si="163"/>
        <v>0.83130000000000004</v>
      </c>
      <c r="EZ115" s="26">
        <f t="shared" si="163"/>
        <v>0.80430000000000001</v>
      </c>
      <c r="FA115" s="26">
        <f t="shared" si="163"/>
        <v>0.86860000000000004</v>
      </c>
      <c r="FB115" s="26">
        <f t="shared" si="163"/>
        <v>0.81440000000000001</v>
      </c>
      <c r="FC115" s="26">
        <f t="shared" si="163"/>
        <v>0.86070000000000002</v>
      </c>
      <c r="FD115" s="26">
        <f t="shared" si="163"/>
        <v>0.82169999999999999</v>
      </c>
      <c r="FE115" s="26">
        <f t="shared" si="163"/>
        <v>0.80110000000000003</v>
      </c>
      <c r="FF115" s="26">
        <f t="shared" si="163"/>
        <v>0.80779999999999996</v>
      </c>
      <c r="FG115" s="26">
        <f t="shared" si="163"/>
        <v>0.80369999999999997</v>
      </c>
      <c r="FH115" s="26">
        <f t="shared" si="163"/>
        <v>0.80049999999999999</v>
      </c>
      <c r="FI115" s="26">
        <f t="shared" si="163"/>
        <v>0.86009999999999998</v>
      </c>
      <c r="FJ115" s="26">
        <f t="shared" si="163"/>
        <v>0.86170000000000002</v>
      </c>
      <c r="FK115" s="26">
        <f t="shared" si="163"/>
        <v>0.86419999999999997</v>
      </c>
      <c r="FL115" s="26">
        <f t="shared" si="163"/>
        <v>0.88570000000000004</v>
      </c>
      <c r="FM115" s="26">
        <f t="shared" si="163"/>
        <v>0.87150000000000005</v>
      </c>
      <c r="FN115" s="26">
        <f t="shared" si="163"/>
        <v>0.89839999999999998</v>
      </c>
      <c r="FO115" s="26">
        <f t="shared" si="163"/>
        <v>0.84560000000000002</v>
      </c>
      <c r="FP115" s="26">
        <f t="shared" si="163"/>
        <v>0.86329999999999996</v>
      </c>
      <c r="FQ115" s="26">
        <f t="shared" si="163"/>
        <v>0.84140000000000004</v>
      </c>
      <c r="FR115" s="26">
        <f t="shared" si="163"/>
        <v>0.80679999999999996</v>
      </c>
      <c r="FS115" s="26">
        <f t="shared" si="163"/>
        <v>0.80679999999999996</v>
      </c>
      <c r="FT115" s="26">
        <f t="shared" si="163"/>
        <v>0.79959999999999998</v>
      </c>
      <c r="FU115" s="26">
        <f t="shared" si="163"/>
        <v>0.83540000000000003</v>
      </c>
      <c r="FV115" s="26">
        <f t="shared" si="163"/>
        <v>0.83240000000000003</v>
      </c>
      <c r="FW115" s="26">
        <f t="shared" si="163"/>
        <v>0.80559999999999998</v>
      </c>
      <c r="FX115" s="26">
        <f t="shared" si="163"/>
        <v>0.80010000000000003</v>
      </c>
      <c r="FY115" s="26"/>
      <c r="FZ115" s="26" t="s">
        <v>456</v>
      </c>
      <c r="GA115" s="26"/>
      <c r="GB115" s="2"/>
      <c r="GC115" s="2"/>
      <c r="GD115" s="2"/>
      <c r="GE115" s="2"/>
      <c r="GF115" s="2"/>
      <c r="GG115" s="2"/>
      <c r="GH115" s="2"/>
      <c r="GI115" s="2"/>
      <c r="GJ115" s="2"/>
      <c r="GK115" s="2"/>
    </row>
    <row r="116" spans="1:202" x14ac:dyDescent="0.35">
      <c r="A116" s="2"/>
      <c r="B116" s="2" t="s">
        <v>490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6"/>
      <c r="FZ116" s="2"/>
      <c r="GA116" s="2"/>
      <c r="GB116" s="26"/>
      <c r="GC116" s="26"/>
      <c r="GD116" s="26"/>
      <c r="GE116" s="26"/>
      <c r="GF116" s="26"/>
      <c r="GG116" s="26"/>
      <c r="GH116" s="26"/>
      <c r="GI116" s="2"/>
      <c r="GJ116" s="2"/>
      <c r="GK116" s="2"/>
    </row>
    <row r="117" spans="1:202" x14ac:dyDescent="0.35">
      <c r="A117" s="3" t="s">
        <v>490</v>
      </c>
      <c r="B117" s="30" t="s">
        <v>839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  <c r="CN117" s="83"/>
      <c r="CO117" s="83"/>
      <c r="CP117" s="83"/>
      <c r="CQ117" s="83"/>
      <c r="CR117" s="83"/>
      <c r="CS117" s="83"/>
      <c r="CT117" s="83"/>
      <c r="CU117" s="83"/>
      <c r="CV117" s="83"/>
      <c r="CW117" s="83"/>
      <c r="CX117" s="83"/>
      <c r="CY117" s="83"/>
      <c r="CZ117" s="83"/>
      <c r="DA117" s="83"/>
      <c r="DB117" s="83"/>
      <c r="DC117" s="83"/>
      <c r="DD117" s="83"/>
      <c r="DE117" s="83"/>
      <c r="DF117" s="83"/>
      <c r="DG117" s="83"/>
      <c r="DH117" s="83"/>
      <c r="DI117" s="83"/>
      <c r="DJ117" s="83"/>
      <c r="DK117" s="83"/>
      <c r="DL117" s="83"/>
      <c r="DM117" s="83"/>
      <c r="DN117" s="83"/>
      <c r="DO117" s="83"/>
      <c r="DP117" s="83"/>
      <c r="DQ117" s="83"/>
      <c r="DR117" s="83"/>
      <c r="DS117" s="83"/>
      <c r="DT117" s="83"/>
      <c r="DU117" s="83"/>
      <c r="DV117" s="83"/>
      <c r="DW117" s="83"/>
      <c r="DX117" s="83"/>
      <c r="DY117" s="83"/>
      <c r="DZ117" s="83"/>
      <c r="EA117" s="83"/>
      <c r="EB117" s="83"/>
      <c r="EC117" s="83"/>
      <c r="ED117" s="83"/>
      <c r="EE117" s="83"/>
      <c r="EF117" s="83"/>
      <c r="EG117" s="83"/>
      <c r="EH117" s="83"/>
      <c r="EI117" s="83"/>
      <c r="EJ117" s="83"/>
      <c r="EK117" s="83"/>
      <c r="EL117" s="83"/>
      <c r="EM117" s="83"/>
      <c r="EN117" s="83"/>
      <c r="EO117" s="83"/>
      <c r="EP117" s="83"/>
      <c r="EQ117" s="83"/>
      <c r="ER117" s="83"/>
      <c r="ES117" s="83"/>
      <c r="ET117" s="83"/>
      <c r="EU117" s="83"/>
      <c r="EV117" s="83"/>
      <c r="EW117" s="83"/>
      <c r="EX117" s="83"/>
      <c r="EY117" s="83"/>
      <c r="EZ117" s="83"/>
      <c r="FA117" s="83"/>
      <c r="FB117" s="83"/>
      <c r="FC117" s="83"/>
      <c r="FD117" s="83"/>
      <c r="FE117" s="83"/>
      <c r="FF117" s="83"/>
      <c r="FG117" s="83"/>
      <c r="FH117" s="83"/>
      <c r="FI117" s="83"/>
      <c r="FJ117" s="83"/>
      <c r="FK117" s="83"/>
      <c r="FL117" s="83"/>
      <c r="FM117" s="83"/>
      <c r="FN117" s="83"/>
      <c r="FO117" s="83"/>
      <c r="FP117" s="83"/>
      <c r="FQ117" s="83"/>
      <c r="FR117" s="83"/>
      <c r="FS117" s="83"/>
      <c r="FT117" s="83"/>
      <c r="FU117" s="83"/>
      <c r="FV117" s="83"/>
      <c r="FW117" s="83"/>
      <c r="FX117" s="83"/>
      <c r="FY117" s="26"/>
      <c r="FZ117" s="2"/>
      <c r="GA117" s="2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</row>
    <row r="118" spans="1:202" x14ac:dyDescent="0.35">
      <c r="A118" s="3" t="s">
        <v>840</v>
      </c>
      <c r="B118" s="2" t="s">
        <v>841</v>
      </c>
      <c r="C118" s="2">
        <f t="shared" ref="C118:AH118" si="164">+C39</f>
        <v>8691.7999999999993</v>
      </c>
      <c r="D118" s="2">
        <f t="shared" si="164"/>
        <v>8691.7999999999993</v>
      </c>
      <c r="E118" s="2">
        <f t="shared" si="164"/>
        <v>8691.7999999999993</v>
      </c>
      <c r="F118" s="2">
        <f t="shared" si="164"/>
        <v>8691.7999999999993</v>
      </c>
      <c r="G118" s="2">
        <f t="shared" si="164"/>
        <v>8691.7999999999993</v>
      </c>
      <c r="H118" s="2">
        <f t="shared" si="164"/>
        <v>8691.7999999999993</v>
      </c>
      <c r="I118" s="2">
        <f t="shared" si="164"/>
        <v>8691.7999999999993</v>
      </c>
      <c r="J118" s="2">
        <f t="shared" si="164"/>
        <v>8691.7999999999993</v>
      </c>
      <c r="K118" s="2">
        <f t="shared" si="164"/>
        <v>8691.7999999999993</v>
      </c>
      <c r="L118" s="2">
        <f t="shared" si="164"/>
        <v>8691.7999999999993</v>
      </c>
      <c r="M118" s="2">
        <f t="shared" si="164"/>
        <v>8691.7999999999993</v>
      </c>
      <c r="N118" s="2">
        <f t="shared" si="164"/>
        <v>8691.7999999999993</v>
      </c>
      <c r="O118" s="2">
        <f t="shared" si="164"/>
        <v>8691.7999999999993</v>
      </c>
      <c r="P118" s="2">
        <f t="shared" si="164"/>
        <v>8691.7999999999993</v>
      </c>
      <c r="Q118" s="2">
        <f t="shared" si="164"/>
        <v>8691.7999999999993</v>
      </c>
      <c r="R118" s="2">
        <f t="shared" si="164"/>
        <v>8691.7999999999993</v>
      </c>
      <c r="S118" s="2">
        <f t="shared" si="164"/>
        <v>8691.7999999999993</v>
      </c>
      <c r="T118" s="2">
        <f t="shared" si="164"/>
        <v>8691.7999999999993</v>
      </c>
      <c r="U118" s="2">
        <f t="shared" si="164"/>
        <v>8691.7999999999993</v>
      </c>
      <c r="V118" s="2">
        <f t="shared" si="164"/>
        <v>8691.7999999999993</v>
      </c>
      <c r="W118" s="2">
        <f t="shared" si="164"/>
        <v>8691.7999999999993</v>
      </c>
      <c r="X118" s="2">
        <f t="shared" si="164"/>
        <v>8691.7999999999993</v>
      </c>
      <c r="Y118" s="2">
        <f t="shared" si="164"/>
        <v>8691.7999999999993</v>
      </c>
      <c r="Z118" s="2">
        <f t="shared" si="164"/>
        <v>8691.7999999999993</v>
      </c>
      <c r="AA118" s="2">
        <f t="shared" si="164"/>
        <v>8691.7999999999993</v>
      </c>
      <c r="AB118" s="2">
        <f t="shared" si="164"/>
        <v>8691.7999999999993</v>
      </c>
      <c r="AC118" s="2">
        <f t="shared" si="164"/>
        <v>8691.7999999999993</v>
      </c>
      <c r="AD118" s="2">
        <f t="shared" si="164"/>
        <v>8691.7999999999993</v>
      </c>
      <c r="AE118" s="2">
        <f t="shared" si="164"/>
        <v>8691.7999999999993</v>
      </c>
      <c r="AF118" s="2">
        <f t="shared" si="164"/>
        <v>8691.7999999999993</v>
      </c>
      <c r="AG118" s="2">
        <f t="shared" si="164"/>
        <v>8691.7999999999993</v>
      </c>
      <c r="AH118" s="2">
        <f t="shared" si="164"/>
        <v>8691.7999999999993</v>
      </c>
      <c r="AI118" s="2">
        <f t="shared" ref="AI118:BN118" si="165">+AI39</f>
        <v>8691.7999999999993</v>
      </c>
      <c r="AJ118" s="2">
        <f t="shared" si="165"/>
        <v>8691.7999999999993</v>
      </c>
      <c r="AK118" s="2">
        <f t="shared" si="165"/>
        <v>8691.7999999999993</v>
      </c>
      <c r="AL118" s="2">
        <f t="shared" si="165"/>
        <v>8691.7999999999993</v>
      </c>
      <c r="AM118" s="2">
        <f t="shared" si="165"/>
        <v>8691.7999999999993</v>
      </c>
      <c r="AN118" s="2">
        <f t="shared" si="165"/>
        <v>8691.7999999999993</v>
      </c>
      <c r="AO118" s="2">
        <f t="shared" si="165"/>
        <v>8691.7999999999993</v>
      </c>
      <c r="AP118" s="2">
        <f t="shared" si="165"/>
        <v>8691.7999999999993</v>
      </c>
      <c r="AQ118" s="2">
        <f t="shared" si="165"/>
        <v>8691.7999999999993</v>
      </c>
      <c r="AR118" s="2">
        <f t="shared" si="165"/>
        <v>8691.7999999999993</v>
      </c>
      <c r="AS118" s="2">
        <f t="shared" si="165"/>
        <v>8691.7999999999993</v>
      </c>
      <c r="AT118" s="2">
        <f t="shared" si="165"/>
        <v>8691.7999999999993</v>
      </c>
      <c r="AU118" s="2">
        <f t="shared" si="165"/>
        <v>8691.7999999999993</v>
      </c>
      <c r="AV118" s="2">
        <f t="shared" si="165"/>
        <v>8691.7999999999993</v>
      </c>
      <c r="AW118" s="2">
        <f t="shared" si="165"/>
        <v>8691.7999999999993</v>
      </c>
      <c r="AX118" s="2">
        <f t="shared" si="165"/>
        <v>8691.7999999999993</v>
      </c>
      <c r="AY118" s="2">
        <f t="shared" si="165"/>
        <v>8691.7999999999993</v>
      </c>
      <c r="AZ118" s="2">
        <f t="shared" si="165"/>
        <v>8691.7999999999993</v>
      </c>
      <c r="BA118" s="2">
        <f t="shared" si="165"/>
        <v>8691.7999999999993</v>
      </c>
      <c r="BB118" s="2">
        <f t="shared" si="165"/>
        <v>8691.7999999999993</v>
      </c>
      <c r="BC118" s="2">
        <f t="shared" si="165"/>
        <v>8691.7999999999993</v>
      </c>
      <c r="BD118" s="2">
        <f t="shared" si="165"/>
        <v>8691.7999999999993</v>
      </c>
      <c r="BE118" s="2">
        <f t="shared" si="165"/>
        <v>8691.7999999999993</v>
      </c>
      <c r="BF118" s="2">
        <f t="shared" si="165"/>
        <v>8691.7999999999993</v>
      </c>
      <c r="BG118" s="2">
        <f t="shared" si="165"/>
        <v>8691.7999999999993</v>
      </c>
      <c r="BH118" s="2">
        <f t="shared" si="165"/>
        <v>8691.7999999999993</v>
      </c>
      <c r="BI118" s="2">
        <f t="shared" si="165"/>
        <v>8691.7999999999993</v>
      </c>
      <c r="BJ118" s="2">
        <f t="shared" si="165"/>
        <v>8691.7999999999993</v>
      </c>
      <c r="BK118" s="2">
        <f t="shared" si="165"/>
        <v>8691.7999999999993</v>
      </c>
      <c r="BL118" s="2">
        <f t="shared" si="165"/>
        <v>8691.7999999999993</v>
      </c>
      <c r="BM118" s="2">
        <f t="shared" si="165"/>
        <v>8691.7999999999993</v>
      </c>
      <c r="BN118" s="2">
        <f t="shared" si="165"/>
        <v>8691.7999999999993</v>
      </c>
      <c r="BO118" s="2">
        <f t="shared" ref="BO118:DZ118" si="166">+BO39</f>
        <v>8691.7999999999993</v>
      </c>
      <c r="BP118" s="2">
        <f t="shared" si="166"/>
        <v>8691.7999999999993</v>
      </c>
      <c r="BQ118" s="2">
        <f t="shared" si="166"/>
        <v>8691.7999999999993</v>
      </c>
      <c r="BR118" s="2">
        <f t="shared" si="166"/>
        <v>8691.7999999999993</v>
      </c>
      <c r="BS118" s="2">
        <f t="shared" si="166"/>
        <v>8691.7999999999993</v>
      </c>
      <c r="BT118" s="2">
        <f t="shared" si="166"/>
        <v>8691.7999999999993</v>
      </c>
      <c r="BU118" s="2">
        <f t="shared" si="166"/>
        <v>8691.7999999999993</v>
      </c>
      <c r="BV118" s="2">
        <f t="shared" si="166"/>
        <v>8691.7999999999993</v>
      </c>
      <c r="BW118" s="2">
        <f t="shared" si="166"/>
        <v>8691.7999999999993</v>
      </c>
      <c r="BX118" s="2">
        <f t="shared" si="166"/>
        <v>8691.7999999999993</v>
      </c>
      <c r="BY118" s="2">
        <f t="shared" si="166"/>
        <v>8691.7999999999993</v>
      </c>
      <c r="BZ118" s="2">
        <f t="shared" si="166"/>
        <v>8691.7999999999993</v>
      </c>
      <c r="CA118" s="2">
        <f t="shared" si="166"/>
        <v>8691.7999999999993</v>
      </c>
      <c r="CB118" s="2">
        <f t="shared" si="166"/>
        <v>8691.7999999999993</v>
      </c>
      <c r="CC118" s="2">
        <f t="shared" si="166"/>
        <v>8691.7999999999993</v>
      </c>
      <c r="CD118" s="2">
        <f t="shared" si="166"/>
        <v>8691.7999999999993</v>
      </c>
      <c r="CE118" s="2">
        <f t="shared" si="166"/>
        <v>8691.7999999999993</v>
      </c>
      <c r="CF118" s="2">
        <f t="shared" si="166"/>
        <v>8691.7999999999993</v>
      </c>
      <c r="CG118" s="2">
        <f t="shared" si="166"/>
        <v>8691.7999999999993</v>
      </c>
      <c r="CH118" s="2">
        <f t="shared" si="166"/>
        <v>8691.7999999999993</v>
      </c>
      <c r="CI118" s="2">
        <f t="shared" si="166"/>
        <v>8691.7999999999993</v>
      </c>
      <c r="CJ118" s="2">
        <f t="shared" si="166"/>
        <v>8691.7999999999993</v>
      </c>
      <c r="CK118" s="2">
        <f t="shared" si="166"/>
        <v>8691.7999999999993</v>
      </c>
      <c r="CL118" s="2">
        <f t="shared" si="166"/>
        <v>8691.7999999999993</v>
      </c>
      <c r="CM118" s="2">
        <f t="shared" si="166"/>
        <v>8691.7999999999993</v>
      </c>
      <c r="CN118" s="2">
        <f t="shared" si="166"/>
        <v>8691.7999999999993</v>
      </c>
      <c r="CO118" s="2">
        <f t="shared" si="166"/>
        <v>8691.7999999999993</v>
      </c>
      <c r="CP118" s="2">
        <f t="shared" si="166"/>
        <v>8691.7999999999993</v>
      </c>
      <c r="CQ118" s="2">
        <f t="shared" si="166"/>
        <v>8691.7999999999993</v>
      </c>
      <c r="CR118" s="2">
        <f t="shared" si="166"/>
        <v>8691.7999999999993</v>
      </c>
      <c r="CS118" s="2">
        <f t="shared" si="166"/>
        <v>8691.7999999999993</v>
      </c>
      <c r="CT118" s="2">
        <f t="shared" si="166"/>
        <v>8691.7999999999993</v>
      </c>
      <c r="CU118" s="2">
        <f t="shared" si="166"/>
        <v>8691.7999999999993</v>
      </c>
      <c r="CV118" s="2">
        <f t="shared" si="166"/>
        <v>8691.7999999999993</v>
      </c>
      <c r="CW118" s="2">
        <f t="shared" si="166"/>
        <v>8691.7999999999993</v>
      </c>
      <c r="CX118" s="2">
        <f t="shared" si="166"/>
        <v>8691.7999999999993</v>
      </c>
      <c r="CY118" s="2">
        <f t="shared" si="166"/>
        <v>8691.7999999999993</v>
      </c>
      <c r="CZ118" s="2">
        <f t="shared" si="166"/>
        <v>8691.7999999999993</v>
      </c>
      <c r="DA118" s="2">
        <f t="shared" si="166"/>
        <v>8691.7999999999993</v>
      </c>
      <c r="DB118" s="2">
        <f t="shared" si="166"/>
        <v>8691.7999999999993</v>
      </c>
      <c r="DC118" s="2">
        <f t="shared" si="166"/>
        <v>8691.7999999999993</v>
      </c>
      <c r="DD118" s="2">
        <f t="shared" si="166"/>
        <v>8691.7999999999993</v>
      </c>
      <c r="DE118" s="2">
        <f t="shared" si="166"/>
        <v>8691.7999999999993</v>
      </c>
      <c r="DF118" s="2">
        <f t="shared" si="166"/>
        <v>8691.7999999999993</v>
      </c>
      <c r="DG118" s="2">
        <f t="shared" si="166"/>
        <v>8691.7999999999993</v>
      </c>
      <c r="DH118" s="2">
        <f t="shared" si="166"/>
        <v>8691.7999999999993</v>
      </c>
      <c r="DI118" s="2">
        <f t="shared" si="166"/>
        <v>8691.7999999999993</v>
      </c>
      <c r="DJ118" s="2">
        <f t="shared" si="166"/>
        <v>8691.7999999999993</v>
      </c>
      <c r="DK118" s="2">
        <f t="shared" si="166"/>
        <v>8691.7999999999993</v>
      </c>
      <c r="DL118" s="2">
        <f t="shared" si="166"/>
        <v>8691.7999999999993</v>
      </c>
      <c r="DM118" s="2">
        <f t="shared" si="166"/>
        <v>8691.7999999999993</v>
      </c>
      <c r="DN118" s="2">
        <f t="shared" si="166"/>
        <v>8691.7999999999993</v>
      </c>
      <c r="DO118" s="2">
        <f t="shared" si="166"/>
        <v>8691.7999999999993</v>
      </c>
      <c r="DP118" s="2">
        <f t="shared" si="166"/>
        <v>8691.7999999999993</v>
      </c>
      <c r="DQ118" s="2">
        <f t="shared" si="166"/>
        <v>8691.7999999999993</v>
      </c>
      <c r="DR118" s="2">
        <f t="shared" si="166"/>
        <v>8691.7999999999993</v>
      </c>
      <c r="DS118" s="2">
        <f t="shared" si="166"/>
        <v>8691.7999999999993</v>
      </c>
      <c r="DT118" s="2">
        <f t="shared" si="166"/>
        <v>8691.7999999999993</v>
      </c>
      <c r="DU118" s="2">
        <f t="shared" si="166"/>
        <v>8691.7999999999993</v>
      </c>
      <c r="DV118" s="2">
        <f t="shared" si="166"/>
        <v>8691.7999999999993</v>
      </c>
      <c r="DW118" s="2">
        <f t="shared" si="166"/>
        <v>8691.7999999999993</v>
      </c>
      <c r="DX118" s="2">
        <f t="shared" si="166"/>
        <v>8691.7999999999993</v>
      </c>
      <c r="DY118" s="2">
        <f t="shared" si="166"/>
        <v>8691.7999999999993</v>
      </c>
      <c r="DZ118" s="2">
        <f t="shared" si="166"/>
        <v>8691.7999999999993</v>
      </c>
      <c r="EA118" s="2">
        <f t="shared" ref="EA118:FX118" si="167">+EA39</f>
        <v>8691.7999999999993</v>
      </c>
      <c r="EB118" s="2">
        <f t="shared" si="167"/>
        <v>8691.7999999999993</v>
      </c>
      <c r="EC118" s="2">
        <f t="shared" si="167"/>
        <v>8691.7999999999993</v>
      </c>
      <c r="ED118" s="2">
        <f t="shared" si="167"/>
        <v>8691.7999999999993</v>
      </c>
      <c r="EE118" s="2">
        <f t="shared" si="167"/>
        <v>8691.7999999999993</v>
      </c>
      <c r="EF118" s="2">
        <f t="shared" si="167"/>
        <v>8691.7999999999993</v>
      </c>
      <c r="EG118" s="2">
        <f t="shared" si="167"/>
        <v>8691.7999999999993</v>
      </c>
      <c r="EH118" s="2">
        <f t="shared" si="167"/>
        <v>8691.7999999999993</v>
      </c>
      <c r="EI118" s="2">
        <f t="shared" si="167"/>
        <v>8691.7999999999993</v>
      </c>
      <c r="EJ118" s="2">
        <f t="shared" si="167"/>
        <v>8691.7999999999993</v>
      </c>
      <c r="EK118" s="2">
        <f t="shared" si="167"/>
        <v>8691.7999999999993</v>
      </c>
      <c r="EL118" s="2">
        <f t="shared" si="167"/>
        <v>8691.7999999999993</v>
      </c>
      <c r="EM118" s="2">
        <f t="shared" si="167"/>
        <v>8691.7999999999993</v>
      </c>
      <c r="EN118" s="2">
        <f t="shared" si="167"/>
        <v>8691.7999999999993</v>
      </c>
      <c r="EO118" s="2">
        <f t="shared" si="167"/>
        <v>8691.7999999999993</v>
      </c>
      <c r="EP118" s="2">
        <f t="shared" si="167"/>
        <v>8691.7999999999993</v>
      </c>
      <c r="EQ118" s="2">
        <f t="shared" si="167"/>
        <v>8691.7999999999993</v>
      </c>
      <c r="ER118" s="2">
        <f t="shared" si="167"/>
        <v>8691.7999999999993</v>
      </c>
      <c r="ES118" s="2">
        <f t="shared" si="167"/>
        <v>8691.7999999999993</v>
      </c>
      <c r="ET118" s="2">
        <f t="shared" si="167"/>
        <v>8691.7999999999993</v>
      </c>
      <c r="EU118" s="2">
        <f t="shared" si="167"/>
        <v>8691.7999999999993</v>
      </c>
      <c r="EV118" s="2">
        <f t="shared" si="167"/>
        <v>8691.7999999999993</v>
      </c>
      <c r="EW118" s="2">
        <f t="shared" si="167"/>
        <v>8691.7999999999993</v>
      </c>
      <c r="EX118" s="2">
        <f t="shared" si="167"/>
        <v>8691.7999999999993</v>
      </c>
      <c r="EY118" s="2">
        <f t="shared" si="167"/>
        <v>8691.7999999999993</v>
      </c>
      <c r="EZ118" s="2">
        <f t="shared" si="167"/>
        <v>8691.7999999999993</v>
      </c>
      <c r="FA118" s="2">
        <f t="shared" si="167"/>
        <v>8691.7999999999993</v>
      </c>
      <c r="FB118" s="2">
        <f t="shared" si="167"/>
        <v>8691.7999999999993</v>
      </c>
      <c r="FC118" s="2">
        <f t="shared" si="167"/>
        <v>8691.7999999999993</v>
      </c>
      <c r="FD118" s="2">
        <f t="shared" si="167"/>
        <v>8691.7999999999993</v>
      </c>
      <c r="FE118" s="2">
        <f t="shared" si="167"/>
        <v>8691.7999999999993</v>
      </c>
      <c r="FF118" s="2">
        <f t="shared" si="167"/>
        <v>8691.7999999999993</v>
      </c>
      <c r="FG118" s="2">
        <f t="shared" si="167"/>
        <v>8691.7999999999993</v>
      </c>
      <c r="FH118" s="2">
        <f t="shared" si="167"/>
        <v>8691.7999999999993</v>
      </c>
      <c r="FI118" s="2">
        <f t="shared" si="167"/>
        <v>8691.7999999999993</v>
      </c>
      <c r="FJ118" s="2">
        <f t="shared" si="167"/>
        <v>8691.7999999999993</v>
      </c>
      <c r="FK118" s="2">
        <f t="shared" si="167"/>
        <v>8691.7999999999993</v>
      </c>
      <c r="FL118" s="2">
        <f t="shared" si="167"/>
        <v>8691.7999999999993</v>
      </c>
      <c r="FM118" s="2">
        <f t="shared" si="167"/>
        <v>8691.7999999999993</v>
      </c>
      <c r="FN118" s="2">
        <f t="shared" si="167"/>
        <v>8691.7999999999993</v>
      </c>
      <c r="FO118" s="2">
        <f t="shared" si="167"/>
        <v>8691.7999999999993</v>
      </c>
      <c r="FP118" s="2">
        <f t="shared" si="167"/>
        <v>8691.7999999999993</v>
      </c>
      <c r="FQ118" s="2">
        <f t="shared" si="167"/>
        <v>8691.7999999999993</v>
      </c>
      <c r="FR118" s="2">
        <f t="shared" si="167"/>
        <v>8691.7999999999993</v>
      </c>
      <c r="FS118" s="2">
        <f t="shared" si="167"/>
        <v>8691.7999999999993</v>
      </c>
      <c r="FT118" s="2">
        <f t="shared" si="167"/>
        <v>8691.7999999999993</v>
      </c>
      <c r="FU118" s="2">
        <f t="shared" si="167"/>
        <v>8691.7999999999993</v>
      </c>
      <c r="FV118" s="2">
        <f t="shared" si="167"/>
        <v>8691.7999999999993</v>
      </c>
      <c r="FW118" s="2">
        <f t="shared" si="167"/>
        <v>8691.7999999999993</v>
      </c>
      <c r="FX118" s="2">
        <f t="shared" si="167"/>
        <v>8691.7999999999993</v>
      </c>
      <c r="FY118" s="26"/>
      <c r="FZ118" s="2"/>
      <c r="GA118" s="26"/>
      <c r="GB118" s="26"/>
      <c r="GC118" s="26"/>
      <c r="GD118" s="26"/>
      <c r="GE118" s="2"/>
      <c r="GF118" s="2"/>
      <c r="GG118" s="2"/>
      <c r="GH118" s="2"/>
      <c r="GI118" s="2"/>
      <c r="GJ118" s="2"/>
      <c r="GK118" s="2"/>
    </row>
    <row r="119" spans="1:202" x14ac:dyDescent="0.35">
      <c r="A119" s="3" t="s">
        <v>842</v>
      </c>
      <c r="B119" s="2" t="s">
        <v>843</v>
      </c>
      <c r="C119" s="26">
        <f t="shared" ref="C119:AH119" si="168">+C115</f>
        <v>0.88429999999999997</v>
      </c>
      <c r="D119" s="26">
        <f t="shared" si="168"/>
        <v>0.90500000000000003</v>
      </c>
      <c r="E119" s="26">
        <f t="shared" si="168"/>
        <v>0.88029999999999997</v>
      </c>
      <c r="F119" s="26">
        <f t="shared" si="168"/>
        <v>0.9</v>
      </c>
      <c r="G119" s="26">
        <f t="shared" si="168"/>
        <v>0.86080000000000001</v>
      </c>
      <c r="H119" s="26">
        <f t="shared" si="168"/>
        <v>0.84489999999999998</v>
      </c>
      <c r="I119" s="26">
        <f t="shared" si="168"/>
        <v>0.88529999999999998</v>
      </c>
      <c r="J119" s="26">
        <f t="shared" si="168"/>
        <v>0.8619</v>
      </c>
      <c r="K119" s="26">
        <f t="shared" si="168"/>
        <v>0.81210000000000004</v>
      </c>
      <c r="L119" s="26">
        <f t="shared" si="168"/>
        <v>0.86240000000000006</v>
      </c>
      <c r="M119" s="26">
        <f t="shared" si="168"/>
        <v>0.84040000000000004</v>
      </c>
      <c r="N119" s="26">
        <f t="shared" si="168"/>
        <v>0.90500000000000003</v>
      </c>
      <c r="O119" s="26">
        <f t="shared" si="168"/>
        <v>0.88959999999999995</v>
      </c>
      <c r="P119" s="26">
        <f t="shared" si="168"/>
        <v>0.81620000000000004</v>
      </c>
      <c r="Q119" s="26">
        <f t="shared" si="168"/>
        <v>0.90500000000000003</v>
      </c>
      <c r="R119" s="26">
        <f t="shared" si="168"/>
        <v>0.88439999999999996</v>
      </c>
      <c r="S119" s="26">
        <f t="shared" si="168"/>
        <v>0.85960000000000003</v>
      </c>
      <c r="T119" s="26">
        <f t="shared" si="168"/>
        <v>0.80630000000000002</v>
      </c>
      <c r="U119" s="26">
        <f t="shared" si="168"/>
        <v>0.79959999999999998</v>
      </c>
      <c r="V119" s="26">
        <f t="shared" si="168"/>
        <v>0.81240000000000001</v>
      </c>
      <c r="W119" s="26">
        <f t="shared" si="168"/>
        <v>0.79979999999999996</v>
      </c>
      <c r="X119" s="26">
        <f t="shared" si="168"/>
        <v>0.79920000000000002</v>
      </c>
      <c r="Y119" s="26">
        <f t="shared" si="168"/>
        <v>0.8387</v>
      </c>
      <c r="Z119" s="26">
        <f t="shared" si="168"/>
        <v>0.81079999999999997</v>
      </c>
      <c r="AA119" s="26">
        <f t="shared" si="168"/>
        <v>0.90500000000000003</v>
      </c>
      <c r="AB119" s="26">
        <f t="shared" si="168"/>
        <v>0.90249999999999997</v>
      </c>
      <c r="AC119" s="26">
        <f t="shared" si="168"/>
        <v>0.83899999999999997</v>
      </c>
      <c r="AD119" s="26">
        <f t="shared" si="168"/>
        <v>0.85560000000000003</v>
      </c>
      <c r="AE119" s="26">
        <f t="shared" si="168"/>
        <v>0.80220000000000002</v>
      </c>
      <c r="AF119" s="26">
        <f t="shared" si="168"/>
        <v>0.80669999999999997</v>
      </c>
      <c r="AG119" s="26">
        <f t="shared" si="168"/>
        <v>0.82950000000000002</v>
      </c>
      <c r="AH119" s="26">
        <f t="shared" si="168"/>
        <v>0.84060000000000001</v>
      </c>
      <c r="AI119" s="26">
        <f t="shared" ref="AI119:BN119" si="169">+AI115</f>
        <v>0.82050000000000001</v>
      </c>
      <c r="AJ119" s="26">
        <f t="shared" si="169"/>
        <v>0.80759999999999998</v>
      </c>
      <c r="AK119" s="26">
        <f t="shared" si="169"/>
        <v>0.80659999999999998</v>
      </c>
      <c r="AL119" s="26">
        <f t="shared" si="169"/>
        <v>0.8145</v>
      </c>
      <c r="AM119" s="26">
        <f t="shared" si="169"/>
        <v>0.81859999999999999</v>
      </c>
      <c r="AN119" s="26">
        <f t="shared" si="169"/>
        <v>0.81520000000000004</v>
      </c>
      <c r="AO119" s="26">
        <f t="shared" si="169"/>
        <v>0.87360000000000004</v>
      </c>
      <c r="AP119" s="26">
        <f t="shared" si="169"/>
        <v>0.90500000000000003</v>
      </c>
      <c r="AQ119" s="26">
        <f t="shared" si="169"/>
        <v>0.81210000000000004</v>
      </c>
      <c r="AR119" s="26">
        <f t="shared" si="169"/>
        <v>0.90500000000000003</v>
      </c>
      <c r="AS119" s="26">
        <f t="shared" si="169"/>
        <v>0.8841</v>
      </c>
      <c r="AT119" s="26">
        <f t="shared" si="169"/>
        <v>0.86339999999999995</v>
      </c>
      <c r="AU119" s="26">
        <f t="shared" si="169"/>
        <v>0.81330000000000002</v>
      </c>
      <c r="AV119" s="26">
        <f t="shared" si="169"/>
        <v>0.8155</v>
      </c>
      <c r="AW119" s="26">
        <f t="shared" si="169"/>
        <v>0.81240000000000001</v>
      </c>
      <c r="AX119" s="26">
        <f t="shared" si="169"/>
        <v>0.80120000000000002</v>
      </c>
      <c r="AY119" s="26">
        <f t="shared" si="169"/>
        <v>0.82199999999999995</v>
      </c>
      <c r="AZ119" s="26">
        <f t="shared" si="169"/>
        <v>0.88900000000000001</v>
      </c>
      <c r="BA119" s="26">
        <f t="shared" si="169"/>
        <v>0.88619999999999999</v>
      </c>
      <c r="BB119" s="26">
        <f t="shared" si="169"/>
        <v>0.88480000000000003</v>
      </c>
      <c r="BC119" s="26">
        <f t="shared" si="169"/>
        <v>0.9002</v>
      </c>
      <c r="BD119" s="26">
        <f t="shared" si="169"/>
        <v>0.86980000000000002</v>
      </c>
      <c r="BE119" s="26">
        <f t="shared" si="169"/>
        <v>0.84809999999999997</v>
      </c>
      <c r="BF119" s="26">
        <f t="shared" si="169"/>
        <v>0.90110000000000001</v>
      </c>
      <c r="BG119" s="26">
        <f t="shared" si="169"/>
        <v>0.83940000000000003</v>
      </c>
      <c r="BH119" s="26">
        <f t="shared" si="169"/>
        <v>0.82899999999999996</v>
      </c>
      <c r="BI119" s="26">
        <f t="shared" si="169"/>
        <v>0.8125</v>
      </c>
      <c r="BJ119" s="26">
        <f t="shared" si="169"/>
        <v>0.88319999999999999</v>
      </c>
      <c r="BK119" s="26">
        <f t="shared" si="169"/>
        <v>0.90500000000000003</v>
      </c>
      <c r="BL119" s="26">
        <f t="shared" si="169"/>
        <v>0.80100000000000005</v>
      </c>
      <c r="BM119" s="26">
        <f t="shared" si="169"/>
        <v>0.81899999999999995</v>
      </c>
      <c r="BN119" s="26">
        <f t="shared" si="169"/>
        <v>0.86729999999999996</v>
      </c>
      <c r="BO119" s="26">
        <f t="shared" ref="BO119:DZ119" si="170">+BO115</f>
        <v>0.84989999999999999</v>
      </c>
      <c r="BP119" s="26">
        <f t="shared" si="170"/>
        <v>0.80630000000000002</v>
      </c>
      <c r="BQ119" s="26">
        <f t="shared" si="170"/>
        <v>0.88100000000000001</v>
      </c>
      <c r="BR119" s="26">
        <f t="shared" si="170"/>
        <v>0.874</v>
      </c>
      <c r="BS119" s="26">
        <f t="shared" si="170"/>
        <v>0.8468</v>
      </c>
      <c r="BT119" s="26">
        <f t="shared" si="170"/>
        <v>0.81979999999999997</v>
      </c>
      <c r="BU119" s="26">
        <f t="shared" si="170"/>
        <v>0.82120000000000004</v>
      </c>
      <c r="BV119" s="26">
        <f t="shared" si="170"/>
        <v>0.84950000000000003</v>
      </c>
      <c r="BW119" s="26">
        <f t="shared" si="170"/>
        <v>0.86170000000000002</v>
      </c>
      <c r="BX119" s="26">
        <f t="shared" si="170"/>
        <v>0.80030000000000001</v>
      </c>
      <c r="BY119" s="26">
        <f t="shared" si="170"/>
        <v>0.82350000000000001</v>
      </c>
      <c r="BZ119" s="26">
        <f t="shared" si="170"/>
        <v>0.81059999999999999</v>
      </c>
      <c r="CA119" s="26">
        <f t="shared" si="170"/>
        <v>0.8054</v>
      </c>
      <c r="CB119" s="26">
        <f t="shared" si="170"/>
        <v>0.90500000000000003</v>
      </c>
      <c r="CC119" s="26">
        <f t="shared" si="170"/>
        <v>0.80810000000000004</v>
      </c>
      <c r="CD119" s="26">
        <f t="shared" si="170"/>
        <v>0.79920000000000002</v>
      </c>
      <c r="CE119" s="26">
        <f t="shared" si="170"/>
        <v>0.80610000000000004</v>
      </c>
      <c r="CF119" s="26">
        <f t="shared" si="170"/>
        <v>0.80320000000000003</v>
      </c>
      <c r="CG119" s="26">
        <f t="shared" si="170"/>
        <v>0.80879999999999996</v>
      </c>
      <c r="CH119" s="26">
        <f t="shared" si="170"/>
        <v>0.80220000000000002</v>
      </c>
      <c r="CI119" s="26">
        <f t="shared" si="170"/>
        <v>0.83220000000000005</v>
      </c>
      <c r="CJ119" s="26">
        <f t="shared" si="170"/>
        <v>0.83789999999999998</v>
      </c>
      <c r="CK119" s="26">
        <f t="shared" si="170"/>
        <v>0.87609999999999999</v>
      </c>
      <c r="CL119" s="26">
        <f t="shared" si="170"/>
        <v>0.84930000000000005</v>
      </c>
      <c r="CM119" s="26">
        <f t="shared" si="170"/>
        <v>0.83220000000000005</v>
      </c>
      <c r="CN119" s="26">
        <f t="shared" si="170"/>
        <v>0.90500000000000003</v>
      </c>
      <c r="CO119" s="26">
        <f t="shared" si="170"/>
        <v>0.89100000000000001</v>
      </c>
      <c r="CP119" s="26">
        <f t="shared" si="170"/>
        <v>0.83989999999999998</v>
      </c>
      <c r="CQ119" s="26">
        <f t="shared" si="170"/>
        <v>0.83479999999999999</v>
      </c>
      <c r="CR119" s="26">
        <f t="shared" si="170"/>
        <v>0.80979999999999996</v>
      </c>
      <c r="CS119" s="26">
        <f t="shared" si="170"/>
        <v>0.81430000000000002</v>
      </c>
      <c r="CT119" s="26">
        <f t="shared" si="170"/>
        <v>0.80330000000000001</v>
      </c>
      <c r="CU119" s="26">
        <f t="shared" si="170"/>
        <v>0.82550000000000001</v>
      </c>
      <c r="CV119" s="26">
        <f t="shared" si="170"/>
        <v>0.79920000000000002</v>
      </c>
      <c r="CW119" s="26">
        <f t="shared" si="170"/>
        <v>0.80869999999999997</v>
      </c>
      <c r="CX119" s="26">
        <f t="shared" si="170"/>
        <v>0.82520000000000004</v>
      </c>
      <c r="CY119" s="26">
        <f t="shared" si="170"/>
        <v>0.79920000000000002</v>
      </c>
      <c r="CZ119" s="26">
        <f t="shared" si="170"/>
        <v>0.86060000000000003</v>
      </c>
      <c r="DA119" s="26">
        <f t="shared" si="170"/>
        <v>0.80900000000000005</v>
      </c>
      <c r="DB119" s="26">
        <f t="shared" si="170"/>
        <v>0.81620000000000004</v>
      </c>
      <c r="DC119" s="26">
        <f t="shared" si="170"/>
        <v>0.80840000000000001</v>
      </c>
      <c r="DD119" s="26">
        <f t="shared" si="170"/>
        <v>0.80720000000000003</v>
      </c>
      <c r="DE119" s="26">
        <f t="shared" si="170"/>
        <v>0.81430000000000002</v>
      </c>
      <c r="DF119" s="26">
        <f t="shared" si="170"/>
        <v>0.89680000000000004</v>
      </c>
      <c r="DG119" s="26">
        <f t="shared" si="170"/>
        <v>0.80200000000000005</v>
      </c>
      <c r="DH119" s="26">
        <f t="shared" si="170"/>
        <v>0.86060000000000003</v>
      </c>
      <c r="DI119" s="26">
        <f t="shared" si="170"/>
        <v>0.8639</v>
      </c>
      <c r="DJ119" s="26">
        <f t="shared" si="170"/>
        <v>0.83030000000000004</v>
      </c>
      <c r="DK119" s="26">
        <f t="shared" si="170"/>
        <v>0.82569999999999999</v>
      </c>
      <c r="DL119" s="26">
        <f t="shared" si="170"/>
        <v>0.88009999999999999</v>
      </c>
      <c r="DM119" s="26">
        <f t="shared" si="170"/>
        <v>0.81100000000000005</v>
      </c>
      <c r="DN119" s="26">
        <f t="shared" si="170"/>
        <v>0.85109999999999997</v>
      </c>
      <c r="DO119" s="26">
        <f t="shared" si="170"/>
        <v>0.86799999999999999</v>
      </c>
      <c r="DP119" s="26">
        <f t="shared" si="170"/>
        <v>0.80879999999999996</v>
      </c>
      <c r="DQ119" s="26">
        <f t="shared" si="170"/>
        <v>0.83840000000000003</v>
      </c>
      <c r="DR119" s="26">
        <f t="shared" si="170"/>
        <v>0.85170000000000001</v>
      </c>
      <c r="DS119" s="26">
        <f t="shared" si="170"/>
        <v>0.82950000000000002</v>
      </c>
      <c r="DT119" s="26">
        <f t="shared" si="170"/>
        <v>0.80730000000000002</v>
      </c>
      <c r="DU119" s="26">
        <f t="shared" si="170"/>
        <v>0.81850000000000001</v>
      </c>
      <c r="DV119" s="26">
        <f t="shared" si="170"/>
        <v>0.80930000000000002</v>
      </c>
      <c r="DW119" s="26">
        <f t="shared" si="170"/>
        <v>0.81520000000000004</v>
      </c>
      <c r="DX119" s="26">
        <f t="shared" si="170"/>
        <v>0.80679999999999996</v>
      </c>
      <c r="DY119" s="26">
        <f t="shared" si="170"/>
        <v>0.81499999999999995</v>
      </c>
      <c r="DZ119" s="26">
        <f t="shared" si="170"/>
        <v>0.83199999999999996</v>
      </c>
      <c r="EA119" s="26">
        <f t="shared" ref="EA119:FX119" si="171">+EA115</f>
        <v>0.82740000000000002</v>
      </c>
      <c r="EB119" s="26">
        <f t="shared" si="171"/>
        <v>0.82750000000000001</v>
      </c>
      <c r="EC119" s="26">
        <f t="shared" si="171"/>
        <v>0.81420000000000003</v>
      </c>
      <c r="ED119" s="26">
        <f t="shared" si="171"/>
        <v>0.85929999999999995</v>
      </c>
      <c r="EE119" s="26">
        <f t="shared" si="171"/>
        <v>0.80830000000000002</v>
      </c>
      <c r="EF119" s="26">
        <f t="shared" si="171"/>
        <v>0.85289999999999999</v>
      </c>
      <c r="EG119" s="26">
        <f t="shared" si="171"/>
        <v>0.81220000000000003</v>
      </c>
      <c r="EH119" s="26">
        <f t="shared" si="171"/>
        <v>0.81179999999999997</v>
      </c>
      <c r="EI119" s="26">
        <f t="shared" si="171"/>
        <v>0.89049999999999996</v>
      </c>
      <c r="EJ119" s="26">
        <f t="shared" si="171"/>
        <v>0.88719999999999999</v>
      </c>
      <c r="EK119" s="26">
        <f t="shared" si="171"/>
        <v>0.83160000000000001</v>
      </c>
      <c r="EL119" s="26">
        <f t="shared" si="171"/>
        <v>0.82509999999999994</v>
      </c>
      <c r="EM119" s="26">
        <f t="shared" si="171"/>
        <v>0.82020000000000004</v>
      </c>
      <c r="EN119" s="26">
        <f t="shared" si="171"/>
        <v>0.84</v>
      </c>
      <c r="EO119" s="26">
        <f t="shared" si="171"/>
        <v>0.8155</v>
      </c>
      <c r="EP119" s="26">
        <f t="shared" si="171"/>
        <v>0.82340000000000002</v>
      </c>
      <c r="EQ119" s="26">
        <f t="shared" si="171"/>
        <v>0.86470000000000002</v>
      </c>
      <c r="ER119" s="26">
        <f t="shared" si="171"/>
        <v>0.81579999999999997</v>
      </c>
      <c r="ES119" s="26">
        <f t="shared" si="171"/>
        <v>0.80640000000000001</v>
      </c>
      <c r="ET119" s="26">
        <f t="shared" si="171"/>
        <v>0.80859999999999999</v>
      </c>
      <c r="EU119" s="26">
        <f t="shared" si="171"/>
        <v>0.82869999999999999</v>
      </c>
      <c r="EV119" s="26">
        <f t="shared" si="171"/>
        <v>0.80069999999999997</v>
      </c>
      <c r="EW119" s="26">
        <f t="shared" si="171"/>
        <v>0.83630000000000004</v>
      </c>
      <c r="EX119" s="26">
        <f t="shared" si="171"/>
        <v>0.80710000000000004</v>
      </c>
      <c r="EY119" s="26">
        <f t="shared" si="171"/>
        <v>0.83130000000000004</v>
      </c>
      <c r="EZ119" s="26">
        <f t="shared" si="171"/>
        <v>0.80430000000000001</v>
      </c>
      <c r="FA119" s="26">
        <f t="shared" si="171"/>
        <v>0.86860000000000004</v>
      </c>
      <c r="FB119" s="26">
        <f t="shared" si="171"/>
        <v>0.81440000000000001</v>
      </c>
      <c r="FC119" s="26">
        <f t="shared" si="171"/>
        <v>0.86070000000000002</v>
      </c>
      <c r="FD119" s="26">
        <f t="shared" si="171"/>
        <v>0.82169999999999999</v>
      </c>
      <c r="FE119" s="26">
        <f t="shared" si="171"/>
        <v>0.80110000000000003</v>
      </c>
      <c r="FF119" s="26">
        <f t="shared" si="171"/>
        <v>0.80779999999999996</v>
      </c>
      <c r="FG119" s="26">
        <f t="shared" si="171"/>
        <v>0.80369999999999997</v>
      </c>
      <c r="FH119" s="26">
        <f t="shared" si="171"/>
        <v>0.80049999999999999</v>
      </c>
      <c r="FI119" s="26">
        <f t="shared" si="171"/>
        <v>0.86009999999999998</v>
      </c>
      <c r="FJ119" s="26">
        <f t="shared" si="171"/>
        <v>0.86170000000000002</v>
      </c>
      <c r="FK119" s="26">
        <f t="shared" si="171"/>
        <v>0.86419999999999997</v>
      </c>
      <c r="FL119" s="26">
        <f t="shared" si="171"/>
        <v>0.88570000000000004</v>
      </c>
      <c r="FM119" s="26">
        <f t="shared" si="171"/>
        <v>0.87150000000000005</v>
      </c>
      <c r="FN119" s="26">
        <f t="shared" si="171"/>
        <v>0.89839999999999998</v>
      </c>
      <c r="FO119" s="26">
        <f t="shared" si="171"/>
        <v>0.84560000000000002</v>
      </c>
      <c r="FP119" s="26">
        <f t="shared" si="171"/>
        <v>0.86329999999999996</v>
      </c>
      <c r="FQ119" s="26">
        <f t="shared" si="171"/>
        <v>0.84140000000000004</v>
      </c>
      <c r="FR119" s="26">
        <f t="shared" si="171"/>
        <v>0.80679999999999996</v>
      </c>
      <c r="FS119" s="26">
        <f t="shared" si="171"/>
        <v>0.80679999999999996</v>
      </c>
      <c r="FT119" s="26">
        <f t="shared" si="171"/>
        <v>0.79959999999999998</v>
      </c>
      <c r="FU119" s="26">
        <f t="shared" si="171"/>
        <v>0.83540000000000003</v>
      </c>
      <c r="FV119" s="26">
        <f t="shared" si="171"/>
        <v>0.83240000000000003</v>
      </c>
      <c r="FW119" s="26">
        <f t="shared" si="171"/>
        <v>0.80559999999999998</v>
      </c>
      <c r="FX119" s="26">
        <f t="shared" si="171"/>
        <v>0.80010000000000003</v>
      </c>
      <c r="FY119" s="2"/>
      <c r="FZ119" s="26">
        <f>SUM(C119:FX119)</f>
        <v>149.18330000000003</v>
      </c>
      <c r="GA119" s="26"/>
      <c r="GB119" s="2"/>
      <c r="GC119" s="2"/>
      <c r="GD119" s="2"/>
      <c r="GE119" s="2"/>
      <c r="GF119" s="2"/>
      <c r="GG119" s="2"/>
      <c r="GH119" s="2"/>
      <c r="GI119" s="2"/>
      <c r="GJ119" s="2"/>
      <c r="GK119" s="2"/>
    </row>
    <row r="120" spans="1:202" x14ac:dyDescent="0.35">
      <c r="A120" s="3" t="s">
        <v>844</v>
      </c>
      <c r="B120" s="2" t="s">
        <v>845</v>
      </c>
      <c r="C120" s="78">
        <f t="shared" ref="C120:AH120" si="172">C42</f>
        <v>1.226</v>
      </c>
      <c r="D120" s="78">
        <f t="shared" si="172"/>
        <v>1.226</v>
      </c>
      <c r="E120" s="78">
        <f t="shared" si="172"/>
        <v>1.2150000000000001</v>
      </c>
      <c r="F120" s="78">
        <f t="shared" si="172"/>
        <v>1.216</v>
      </c>
      <c r="G120" s="78">
        <f t="shared" si="172"/>
        <v>1.2170000000000001</v>
      </c>
      <c r="H120" s="78">
        <f t="shared" si="172"/>
        <v>1.208</v>
      </c>
      <c r="I120" s="78">
        <f t="shared" si="172"/>
        <v>1.216</v>
      </c>
      <c r="J120" s="78">
        <f t="shared" si="172"/>
        <v>1.1319999999999999</v>
      </c>
      <c r="K120" s="78">
        <f t="shared" si="172"/>
        <v>1.111</v>
      </c>
      <c r="L120" s="78">
        <f t="shared" si="172"/>
        <v>1.244</v>
      </c>
      <c r="M120" s="78">
        <f t="shared" si="172"/>
        <v>1.244</v>
      </c>
      <c r="N120" s="78">
        <f t="shared" si="172"/>
        <v>1.266</v>
      </c>
      <c r="O120" s="78">
        <f t="shared" si="172"/>
        <v>1.236</v>
      </c>
      <c r="P120" s="78">
        <f t="shared" si="172"/>
        <v>1.216</v>
      </c>
      <c r="Q120" s="78">
        <f t="shared" si="172"/>
        <v>1.2450000000000001</v>
      </c>
      <c r="R120" s="78">
        <f t="shared" si="172"/>
        <v>1.216</v>
      </c>
      <c r="S120" s="78">
        <f t="shared" si="172"/>
        <v>1.1839999999999999</v>
      </c>
      <c r="T120" s="78">
        <f t="shared" si="172"/>
        <v>1.0840000000000001</v>
      </c>
      <c r="U120" s="78">
        <f t="shared" si="172"/>
        <v>1.075</v>
      </c>
      <c r="V120" s="78">
        <f t="shared" si="172"/>
        <v>1.083</v>
      </c>
      <c r="W120" s="78">
        <f t="shared" si="172"/>
        <v>1.075</v>
      </c>
      <c r="X120" s="78">
        <f t="shared" si="172"/>
        <v>1.0740000000000001</v>
      </c>
      <c r="Y120" s="78">
        <f t="shared" si="172"/>
        <v>1.073</v>
      </c>
      <c r="Z120" s="78">
        <f t="shared" si="172"/>
        <v>1.054</v>
      </c>
      <c r="AA120" s="78">
        <f t="shared" si="172"/>
        <v>1.2350000000000001</v>
      </c>
      <c r="AB120" s="78">
        <f t="shared" si="172"/>
        <v>1.2649999999999999</v>
      </c>
      <c r="AC120" s="78">
        <f t="shared" si="172"/>
        <v>1.177</v>
      </c>
      <c r="AD120" s="78">
        <f t="shared" si="172"/>
        <v>1.157</v>
      </c>
      <c r="AE120" s="78">
        <f t="shared" si="172"/>
        <v>1.0669999999999999</v>
      </c>
      <c r="AF120" s="78">
        <f t="shared" si="172"/>
        <v>1.121</v>
      </c>
      <c r="AG120" s="78">
        <f t="shared" si="172"/>
        <v>1.216</v>
      </c>
      <c r="AH120" s="78">
        <f t="shared" si="172"/>
        <v>1.111</v>
      </c>
      <c r="AI120" s="78">
        <f t="shared" ref="AI120:BN120" si="173">AI42</f>
        <v>1.1020000000000001</v>
      </c>
      <c r="AJ120" s="78">
        <f t="shared" si="173"/>
        <v>1.115</v>
      </c>
      <c r="AK120" s="78">
        <f t="shared" si="173"/>
        <v>1.091</v>
      </c>
      <c r="AL120" s="78">
        <f t="shared" si="173"/>
        <v>1.103</v>
      </c>
      <c r="AM120" s="78">
        <f t="shared" si="173"/>
        <v>1.113</v>
      </c>
      <c r="AN120" s="78">
        <f t="shared" si="173"/>
        <v>1.1459999999999999</v>
      </c>
      <c r="AO120" s="78">
        <f t="shared" si="173"/>
        <v>1.194</v>
      </c>
      <c r="AP120" s="78">
        <f t="shared" si="173"/>
        <v>1.246</v>
      </c>
      <c r="AQ120" s="78">
        <f t="shared" si="173"/>
        <v>1.17</v>
      </c>
      <c r="AR120" s="78">
        <f t="shared" si="173"/>
        <v>1.246</v>
      </c>
      <c r="AS120" s="78">
        <f t="shared" si="173"/>
        <v>1.32</v>
      </c>
      <c r="AT120" s="78">
        <f t="shared" si="173"/>
        <v>1.248</v>
      </c>
      <c r="AU120" s="78">
        <f t="shared" si="173"/>
        <v>1.216</v>
      </c>
      <c r="AV120" s="78">
        <f t="shared" si="173"/>
        <v>1.2030000000000001</v>
      </c>
      <c r="AW120" s="78">
        <f t="shared" si="173"/>
        <v>1.2050000000000001</v>
      </c>
      <c r="AX120" s="78">
        <f t="shared" si="173"/>
        <v>1.1739999999999999</v>
      </c>
      <c r="AY120" s="78">
        <f t="shared" si="173"/>
        <v>1.2050000000000001</v>
      </c>
      <c r="AZ120" s="78">
        <f t="shared" si="173"/>
        <v>1.2090000000000001</v>
      </c>
      <c r="BA120" s="78">
        <f t="shared" si="173"/>
        <v>1.18</v>
      </c>
      <c r="BB120" s="78">
        <f t="shared" si="173"/>
        <v>1.19</v>
      </c>
      <c r="BC120" s="78">
        <f t="shared" si="173"/>
        <v>1.208</v>
      </c>
      <c r="BD120" s="78">
        <f t="shared" si="173"/>
        <v>1.2110000000000001</v>
      </c>
      <c r="BE120" s="78">
        <f t="shared" si="173"/>
        <v>1.2090000000000001</v>
      </c>
      <c r="BF120" s="78">
        <f t="shared" si="173"/>
        <v>1.218</v>
      </c>
      <c r="BG120" s="78">
        <f t="shared" si="173"/>
        <v>1.196</v>
      </c>
      <c r="BH120" s="78">
        <f t="shared" si="173"/>
        <v>1.2070000000000001</v>
      </c>
      <c r="BI120" s="78">
        <f t="shared" si="173"/>
        <v>1.18</v>
      </c>
      <c r="BJ120" s="78">
        <f t="shared" si="173"/>
        <v>1.23</v>
      </c>
      <c r="BK120" s="78">
        <f t="shared" si="173"/>
        <v>1.21</v>
      </c>
      <c r="BL120" s="78">
        <f t="shared" si="173"/>
        <v>1.165</v>
      </c>
      <c r="BM120" s="78">
        <f t="shared" si="173"/>
        <v>1.1679999999999999</v>
      </c>
      <c r="BN120" s="78">
        <f t="shared" si="173"/>
        <v>1.155</v>
      </c>
      <c r="BO120" s="78">
        <f t="shared" ref="BO120:DZ120" si="174">BO42</f>
        <v>1.139</v>
      </c>
      <c r="BP120" s="78">
        <f t="shared" si="174"/>
        <v>1.1259999999999999</v>
      </c>
      <c r="BQ120" s="78">
        <f t="shared" si="174"/>
        <v>1.3089999999999999</v>
      </c>
      <c r="BR120" s="78">
        <f t="shared" si="174"/>
        <v>1.206</v>
      </c>
      <c r="BS120" s="78">
        <f t="shared" si="174"/>
        <v>1.2150000000000001</v>
      </c>
      <c r="BT120" s="78">
        <f t="shared" si="174"/>
        <v>1.236</v>
      </c>
      <c r="BU120" s="78">
        <f t="shared" si="174"/>
        <v>1.238</v>
      </c>
      <c r="BV120" s="78">
        <f t="shared" si="174"/>
        <v>1.19</v>
      </c>
      <c r="BW120" s="78">
        <f t="shared" si="174"/>
        <v>1.2190000000000001</v>
      </c>
      <c r="BX120" s="78">
        <f t="shared" si="174"/>
        <v>1.2170000000000001</v>
      </c>
      <c r="BY120" s="78">
        <f t="shared" si="174"/>
        <v>1.085</v>
      </c>
      <c r="BZ120" s="78">
        <f t="shared" si="174"/>
        <v>1.0669999999999999</v>
      </c>
      <c r="CA120" s="78">
        <f t="shared" si="174"/>
        <v>1.165</v>
      </c>
      <c r="CB120" s="78">
        <f t="shared" si="174"/>
        <v>1.234</v>
      </c>
      <c r="CC120" s="78">
        <f t="shared" si="174"/>
        <v>1.0649999999999999</v>
      </c>
      <c r="CD120" s="78">
        <f t="shared" si="174"/>
        <v>1.0449999999999999</v>
      </c>
      <c r="CE120" s="78">
        <f t="shared" si="174"/>
        <v>1.0760000000000001</v>
      </c>
      <c r="CF120" s="78">
        <f t="shared" si="174"/>
        <v>1.0369999999999999</v>
      </c>
      <c r="CG120" s="78">
        <f t="shared" si="174"/>
        <v>1.077</v>
      </c>
      <c r="CH120" s="78">
        <f t="shared" si="174"/>
        <v>1.077</v>
      </c>
      <c r="CI120" s="78">
        <f t="shared" si="174"/>
        <v>1.0780000000000001</v>
      </c>
      <c r="CJ120" s="78">
        <f t="shared" si="174"/>
        <v>1.1890000000000001</v>
      </c>
      <c r="CK120" s="78">
        <f t="shared" si="174"/>
        <v>1.256</v>
      </c>
      <c r="CL120" s="78">
        <f t="shared" si="174"/>
        <v>1.236</v>
      </c>
      <c r="CM120" s="78">
        <f t="shared" si="174"/>
        <v>1.2250000000000001</v>
      </c>
      <c r="CN120" s="78">
        <f t="shared" si="174"/>
        <v>1.1859999999999999</v>
      </c>
      <c r="CO120" s="78">
        <f t="shared" si="174"/>
        <v>1.1870000000000001</v>
      </c>
      <c r="CP120" s="78">
        <f t="shared" si="174"/>
        <v>1.224</v>
      </c>
      <c r="CQ120" s="78">
        <f t="shared" si="174"/>
        <v>1.1619999999999999</v>
      </c>
      <c r="CR120" s="78">
        <f t="shared" si="174"/>
        <v>1.113</v>
      </c>
      <c r="CS120" s="78">
        <f t="shared" si="174"/>
        <v>1.1220000000000001</v>
      </c>
      <c r="CT120" s="78">
        <f t="shared" si="174"/>
        <v>1.073</v>
      </c>
      <c r="CU120" s="78">
        <f t="shared" si="174"/>
        <v>1.016</v>
      </c>
      <c r="CV120" s="78">
        <f t="shared" si="174"/>
        <v>1.0149999999999999</v>
      </c>
      <c r="CW120" s="78">
        <f t="shared" si="174"/>
        <v>1.1160000000000001</v>
      </c>
      <c r="CX120" s="78">
        <f t="shared" si="174"/>
        <v>1.1459999999999999</v>
      </c>
      <c r="CY120" s="78">
        <f t="shared" si="174"/>
        <v>1.0860000000000001</v>
      </c>
      <c r="CZ120" s="78">
        <f t="shared" si="174"/>
        <v>1.161</v>
      </c>
      <c r="DA120" s="78">
        <f t="shared" si="174"/>
        <v>1.1220000000000001</v>
      </c>
      <c r="DB120" s="78">
        <f t="shared" si="174"/>
        <v>1.1519999999999999</v>
      </c>
      <c r="DC120" s="78">
        <f t="shared" si="174"/>
        <v>1.133</v>
      </c>
      <c r="DD120" s="78">
        <f t="shared" si="174"/>
        <v>1.1279999999999999</v>
      </c>
      <c r="DE120" s="78">
        <f t="shared" si="174"/>
        <v>1.1459999999999999</v>
      </c>
      <c r="DF120" s="78">
        <f t="shared" si="174"/>
        <v>1.1459999999999999</v>
      </c>
      <c r="DG120" s="78">
        <f t="shared" si="174"/>
        <v>1.153</v>
      </c>
      <c r="DH120" s="78">
        <f t="shared" si="174"/>
        <v>1.1359999999999999</v>
      </c>
      <c r="DI120" s="78">
        <f t="shared" si="174"/>
        <v>1.1499999999999999</v>
      </c>
      <c r="DJ120" s="78">
        <f t="shared" si="174"/>
        <v>1.1599999999999999</v>
      </c>
      <c r="DK120" s="78">
        <f t="shared" si="174"/>
        <v>1.1479999999999999</v>
      </c>
      <c r="DL120" s="78">
        <f t="shared" si="174"/>
        <v>1.2270000000000001</v>
      </c>
      <c r="DM120" s="78">
        <f t="shared" si="174"/>
        <v>1.2030000000000001</v>
      </c>
      <c r="DN120" s="78">
        <f t="shared" si="174"/>
        <v>1.1890000000000001</v>
      </c>
      <c r="DO120" s="78">
        <f t="shared" si="174"/>
        <v>1.196</v>
      </c>
      <c r="DP120" s="78">
        <f t="shared" si="174"/>
        <v>1.1759999999999999</v>
      </c>
      <c r="DQ120" s="78">
        <f t="shared" si="174"/>
        <v>1.1719999999999999</v>
      </c>
      <c r="DR120" s="78">
        <f t="shared" si="174"/>
        <v>1.145</v>
      </c>
      <c r="DS120" s="78">
        <f t="shared" si="174"/>
        <v>1.1339999999999999</v>
      </c>
      <c r="DT120" s="78">
        <f t="shared" si="174"/>
        <v>1.133</v>
      </c>
      <c r="DU120" s="78">
        <f t="shared" si="174"/>
        <v>1.125</v>
      </c>
      <c r="DV120" s="78">
        <f t="shared" si="174"/>
        <v>1.1220000000000001</v>
      </c>
      <c r="DW120" s="78">
        <f t="shared" si="174"/>
        <v>1.133</v>
      </c>
      <c r="DX120" s="78">
        <f t="shared" si="174"/>
        <v>1.3109999999999999</v>
      </c>
      <c r="DY120" s="78">
        <f t="shared" si="174"/>
        <v>1.2869999999999999</v>
      </c>
      <c r="DZ120" s="78">
        <f t="shared" si="174"/>
        <v>1.2390000000000001</v>
      </c>
      <c r="EA120" s="78">
        <f t="shared" ref="EA120:FX120" si="175">EA42</f>
        <v>1.2150000000000001</v>
      </c>
      <c r="EB120" s="78">
        <f t="shared" si="175"/>
        <v>1.1180000000000001</v>
      </c>
      <c r="EC120" s="78">
        <f t="shared" si="175"/>
        <v>1.075</v>
      </c>
      <c r="ED120" s="78">
        <f t="shared" si="175"/>
        <v>1.6519999999999999</v>
      </c>
      <c r="EE120" s="78">
        <f t="shared" si="175"/>
        <v>1.0740000000000001</v>
      </c>
      <c r="EF120" s="78">
        <f t="shared" si="175"/>
        <v>1.133</v>
      </c>
      <c r="EG120" s="78">
        <f t="shared" si="175"/>
        <v>1.0429999999999999</v>
      </c>
      <c r="EH120" s="78">
        <f t="shared" si="175"/>
        <v>1.073</v>
      </c>
      <c r="EI120" s="78">
        <f t="shared" si="175"/>
        <v>1.1779999999999999</v>
      </c>
      <c r="EJ120" s="78">
        <f t="shared" si="175"/>
        <v>1.1659999999999999</v>
      </c>
      <c r="EK120" s="78">
        <f t="shared" si="175"/>
        <v>1.1279999999999999</v>
      </c>
      <c r="EL120" s="78">
        <f t="shared" si="175"/>
        <v>1.105</v>
      </c>
      <c r="EM120" s="78">
        <f t="shared" si="175"/>
        <v>1.1220000000000001</v>
      </c>
      <c r="EN120" s="78">
        <f t="shared" si="175"/>
        <v>1.123</v>
      </c>
      <c r="EO120" s="78">
        <f t="shared" si="175"/>
        <v>1.113</v>
      </c>
      <c r="EP120" s="78">
        <f t="shared" si="175"/>
        <v>1.2490000000000001</v>
      </c>
      <c r="EQ120" s="78">
        <f t="shared" si="175"/>
        <v>1.272</v>
      </c>
      <c r="ER120" s="78">
        <f t="shared" si="175"/>
        <v>1.248</v>
      </c>
      <c r="ES120" s="78">
        <f t="shared" si="175"/>
        <v>1.0820000000000001</v>
      </c>
      <c r="ET120" s="78">
        <f t="shared" si="175"/>
        <v>1.1060000000000001</v>
      </c>
      <c r="EU120" s="78">
        <f t="shared" si="175"/>
        <v>1.0920000000000001</v>
      </c>
      <c r="EV120" s="78">
        <f t="shared" si="175"/>
        <v>1.18</v>
      </c>
      <c r="EW120" s="78">
        <f t="shared" si="175"/>
        <v>1.5960000000000001</v>
      </c>
      <c r="EX120" s="78">
        <f t="shared" si="175"/>
        <v>1.232</v>
      </c>
      <c r="EY120" s="78">
        <f t="shared" si="175"/>
        <v>1.117</v>
      </c>
      <c r="EZ120" s="78">
        <f t="shared" si="175"/>
        <v>1.1040000000000001</v>
      </c>
      <c r="FA120" s="78">
        <f t="shared" si="175"/>
        <v>1.321</v>
      </c>
      <c r="FB120" s="78">
        <f t="shared" si="175"/>
        <v>1.1459999999999999</v>
      </c>
      <c r="FC120" s="78">
        <f t="shared" si="175"/>
        <v>1.1950000000000001</v>
      </c>
      <c r="FD120" s="78">
        <f t="shared" si="175"/>
        <v>1.145</v>
      </c>
      <c r="FE120" s="78">
        <f t="shared" si="175"/>
        <v>1.1160000000000001</v>
      </c>
      <c r="FF120" s="78">
        <f t="shared" si="175"/>
        <v>1.1339999999999999</v>
      </c>
      <c r="FG120" s="78">
        <f t="shared" si="175"/>
        <v>1.1439999999999999</v>
      </c>
      <c r="FH120" s="78">
        <f t="shared" si="175"/>
        <v>1.1080000000000001</v>
      </c>
      <c r="FI120" s="78">
        <f t="shared" si="175"/>
        <v>1.1759999999999999</v>
      </c>
      <c r="FJ120" s="78">
        <f t="shared" si="175"/>
        <v>1.167</v>
      </c>
      <c r="FK120" s="78">
        <f t="shared" si="175"/>
        <v>1.1870000000000001</v>
      </c>
      <c r="FL120" s="78">
        <f t="shared" si="175"/>
        <v>1.175</v>
      </c>
      <c r="FM120" s="78">
        <f t="shared" si="175"/>
        <v>1.177</v>
      </c>
      <c r="FN120" s="78">
        <f t="shared" si="175"/>
        <v>1.1850000000000001</v>
      </c>
      <c r="FO120" s="78">
        <f t="shared" si="175"/>
        <v>1.177</v>
      </c>
      <c r="FP120" s="78">
        <f t="shared" si="175"/>
        <v>1.206</v>
      </c>
      <c r="FQ120" s="78">
        <f t="shared" si="175"/>
        <v>1.167</v>
      </c>
      <c r="FR120" s="78">
        <f t="shared" si="175"/>
        <v>1.149</v>
      </c>
      <c r="FS120" s="78">
        <f t="shared" si="175"/>
        <v>1.145</v>
      </c>
      <c r="FT120" s="78">
        <f t="shared" si="175"/>
        <v>1.1459999999999999</v>
      </c>
      <c r="FU120" s="78">
        <f t="shared" si="175"/>
        <v>1.1950000000000001</v>
      </c>
      <c r="FV120" s="78">
        <f t="shared" si="175"/>
        <v>1.147</v>
      </c>
      <c r="FW120" s="78">
        <f t="shared" si="175"/>
        <v>1.147</v>
      </c>
      <c r="FX120" s="78">
        <f t="shared" si="175"/>
        <v>1.196</v>
      </c>
      <c r="FY120" s="34"/>
      <c r="FZ120" s="26">
        <f>SUM(C120:FX120)</f>
        <v>208.14499999999995</v>
      </c>
      <c r="GA120" s="63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0"/>
      <c r="GM120" s="20"/>
      <c r="GN120" s="20"/>
      <c r="GO120" s="20"/>
      <c r="GP120" s="20"/>
      <c r="GQ120" s="20"/>
      <c r="GR120" s="20"/>
      <c r="GS120" s="20"/>
      <c r="GT120" s="20"/>
    </row>
    <row r="121" spans="1:202" x14ac:dyDescent="0.35">
      <c r="A121" s="3" t="s">
        <v>846</v>
      </c>
      <c r="B121" s="2" t="s">
        <v>847</v>
      </c>
      <c r="C121" s="2">
        <f t="shared" ref="C121:AH121" si="176">+C39</f>
        <v>8691.7999999999993</v>
      </c>
      <c r="D121" s="2">
        <f t="shared" si="176"/>
        <v>8691.7999999999993</v>
      </c>
      <c r="E121" s="2">
        <f t="shared" si="176"/>
        <v>8691.7999999999993</v>
      </c>
      <c r="F121" s="2">
        <f t="shared" si="176"/>
        <v>8691.7999999999993</v>
      </c>
      <c r="G121" s="2">
        <f t="shared" si="176"/>
        <v>8691.7999999999993</v>
      </c>
      <c r="H121" s="2">
        <f t="shared" si="176"/>
        <v>8691.7999999999993</v>
      </c>
      <c r="I121" s="2">
        <f t="shared" si="176"/>
        <v>8691.7999999999993</v>
      </c>
      <c r="J121" s="2">
        <f t="shared" si="176"/>
        <v>8691.7999999999993</v>
      </c>
      <c r="K121" s="2">
        <f t="shared" si="176"/>
        <v>8691.7999999999993</v>
      </c>
      <c r="L121" s="2">
        <f t="shared" si="176"/>
        <v>8691.7999999999993</v>
      </c>
      <c r="M121" s="2">
        <f t="shared" si="176"/>
        <v>8691.7999999999993</v>
      </c>
      <c r="N121" s="2">
        <f t="shared" si="176"/>
        <v>8691.7999999999993</v>
      </c>
      <c r="O121" s="2">
        <f t="shared" si="176"/>
        <v>8691.7999999999993</v>
      </c>
      <c r="P121" s="2">
        <f t="shared" si="176"/>
        <v>8691.7999999999993</v>
      </c>
      <c r="Q121" s="2">
        <f t="shared" si="176"/>
        <v>8691.7999999999993</v>
      </c>
      <c r="R121" s="2">
        <f t="shared" si="176"/>
        <v>8691.7999999999993</v>
      </c>
      <c r="S121" s="2">
        <f t="shared" si="176"/>
        <v>8691.7999999999993</v>
      </c>
      <c r="T121" s="2">
        <f t="shared" si="176"/>
        <v>8691.7999999999993</v>
      </c>
      <c r="U121" s="2">
        <f t="shared" si="176"/>
        <v>8691.7999999999993</v>
      </c>
      <c r="V121" s="2">
        <f t="shared" si="176"/>
        <v>8691.7999999999993</v>
      </c>
      <c r="W121" s="2">
        <f t="shared" si="176"/>
        <v>8691.7999999999993</v>
      </c>
      <c r="X121" s="2">
        <f t="shared" si="176"/>
        <v>8691.7999999999993</v>
      </c>
      <c r="Y121" s="2">
        <f t="shared" si="176"/>
        <v>8691.7999999999993</v>
      </c>
      <c r="Z121" s="2">
        <f t="shared" si="176"/>
        <v>8691.7999999999993</v>
      </c>
      <c r="AA121" s="2">
        <f t="shared" si="176"/>
        <v>8691.7999999999993</v>
      </c>
      <c r="AB121" s="2">
        <f t="shared" si="176"/>
        <v>8691.7999999999993</v>
      </c>
      <c r="AC121" s="2">
        <f t="shared" si="176"/>
        <v>8691.7999999999993</v>
      </c>
      <c r="AD121" s="2">
        <f t="shared" si="176"/>
        <v>8691.7999999999993</v>
      </c>
      <c r="AE121" s="2">
        <f t="shared" si="176"/>
        <v>8691.7999999999993</v>
      </c>
      <c r="AF121" s="2">
        <f t="shared" si="176"/>
        <v>8691.7999999999993</v>
      </c>
      <c r="AG121" s="2">
        <f t="shared" si="176"/>
        <v>8691.7999999999993</v>
      </c>
      <c r="AH121" s="2">
        <f t="shared" si="176"/>
        <v>8691.7999999999993</v>
      </c>
      <c r="AI121" s="2">
        <f t="shared" ref="AI121:BN121" si="177">+AI39</f>
        <v>8691.7999999999993</v>
      </c>
      <c r="AJ121" s="2">
        <f t="shared" si="177"/>
        <v>8691.7999999999993</v>
      </c>
      <c r="AK121" s="2">
        <f t="shared" si="177"/>
        <v>8691.7999999999993</v>
      </c>
      <c r="AL121" s="2">
        <f t="shared" si="177"/>
        <v>8691.7999999999993</v>
      </c>
      <c r="AM121" s="2">
        <f t="shared" si="177"/>
        <v>8691.7999999999993</v>
      </c>
      <c r="AN121" s="2">
        <f t="shared" si="177"/>
        <v>8691.7999999999993</v>
      </c>
      <c r="AO121" s="2">
        <f t="shared" si="177"/>
        <v>8691.7999999999993</v>
      </c>
      <c r="AP121" s="2">
        <f t="shared" si="177"/>
        <v>8691.7999999999993</v>
      </c>
      <c r="AQ121" s="2">
        <f t="shared" si="177"/>
        <v>8691.7999999999993</v>
      </c>
      <c r="AR121" s="2">
        <f t="shared" si="177"/>
        <v>8691.7999999999993</v>
      </c>
      <c r="AS121" s="2">
        <f t="shared" si="177"/>
        <v>8691.7999999999993</v>
      </c>
      <c r="AT121" s="2">
        <f t="shared" si="177"/>
        <v>8691.7999999999993</v>
      </c>
      <c r="AU121" s="2">
        <f t="shared" si="177"/>
        <v>8691.7999999999993</v>
      </c>
      <c r="AV121" s="2">
        <f t="shared" si="177"/>
        <v>8691.7999999999993</v>
      </c>
      <c r="AW121" s="2">
        <f t="shared" si="177"/>
        <v>8691.7999999999993</v>
      </c>
      <c r="AX121" s="2">
        <f t="shared" si="177"/>
        <v>8691.7999999999993</v>
      </c>
      <c r="AY121" s="2">
        <f t="shared" si="177"/>
        <v>8691.7999999999993</v>
      </c>
      <c r="AZ121" s="2">
        <f t="shared" si="177"/>
        <v>8691.7999999999993</v>
      </c>
      <c r="BA121" s="2">
        <f t="shared" si="177"/>
        <v>8691.7999999999993</v>
      </c>
      <c r="BB121" s="2">
        <f t="shared" si="177"/>
        <v>8691.7999999999993</v>
      </c>
      <c r="BC121" s="2">
        <f t="shared" si="177"/>
        <v>8691.7999999999993</v>
      </c>
      <c r="BD121" s="2">
        <f t="shared" si="177"/>
        <v>8691.7999999999993</v>
      </c>
      <c r="BE121" s="2">
        <f t="shared" si="177"/>
        <v>8691.7999999999993</v>
      </c>
      <c r="BF121" s="2">
        <f t="shared" si="177"/>
        <v>8691.7999999999993</v>
      </c>
      <c r="BG121" s="2">
        <f t="shared" si="177"/>
        <v>8691.7999999999993</v>
      </c>
      <c r="BH121" s="2">
        <f t="shared" si="177"/>
        <v>8691.7999999999993</v>
      </c>
      <c r="BI121" s="2">
        <f t="shared" si="177"/>
        <v>8691.7999999999993</v>
      </c>
      <c r="BJ121" s="2">
        <f t="shared" si="177"/>
        <v>8691.7999999999993</v>
      </c>
      <c r="BK121" s="2">
        <f t="shared" si="177"/>
        <v>8691.7999999999993</v>
      </c>
      <c r="BL121" s="2">
        <f t="shared" si="177"/>
        <v>8691.7999999999993</v>
      </c>
      <c r="BM121" s="2">
        <f t="shared" si="177"/>
        <v>8691.7999999999993</v>
      </c>
      <c r="BN121" s="2">
        <f t="shared" si="177"/>
        <v>8691.7999999999993</v>
      </c>
      <c r="BO121" s="2">
        <f t="shared" ref="BO121:DZ121" si="178">+BO39</f>
        <v>8691.7999999999993</v>
      </c>
      <c r="BP121" s="2">
        <f t="shared" si="178"/>
        <v>8691.7999999999993</v>
      </c>
      <c r="BQ121" s="2">
        <f t="shared" si="178"/>
        <v>8691.7999999999993</v>
      </c>
      <c r="BR121" s="2">
        <f t="shared" si="178"/>
        <v>8691.7999999999993</v>
      </c>
      <c r="BS121" s="2">
        <f t="shared" si="178"/>
        <v>8691.7999999999993</v>
      </c>
      <c r="BT121" s="2">
        <f t="shared" si="178"/>
        <v>8691.7999999999993</v>
      </c>
      <c r="BU121" s="2">
        <f t="shared" si="178"/>
        <v>8691.7999999999993</v>
      </c>
      <c r="BV121" s="2">
        <f t="shared" si="178"/>
        <v>8691.7999999999993</v>
      </c>
      <c r="BW121" s="2">
        <f t="shared" si="178"/>
        <v>8691.7999999999993</v>
      </c>
      <c r="BX121" s="2">
        <f t="shared" si="178"/>
        <v>8691.7999999999993</v>
      </c>
      <c r="BY121" s="2">
        <f t="shared" si="178"/>
        <v>8691.7999999999993</v>
      </c>
      <c r="BZ121" s="2">
        <f t="shared" si="178"/>
        <v>8691.7999999999993</v>
      </c>
      <c r="CA121" s="2">
        <f t="shared" si="178"/>
        <v>8691.7999999999993</v>
      </c>
      <c r="CB121" s="2">
        <f t="shared" si="178"/>
        <v>8691.7999999999993</v>
      </c>
      <c r="CC121" s="2">
        <f t="shared" si="178"/>
        <v>8691.7999999999993</v>
      </c>
      <c r="CD121" s="2">
        <f t="shared" si="178"/>
        <v>8691.7999999999993</v>
      </c>
      <c r="CE121" s="2">
        <f t="shared" si="178"/>
        <v>8691.7999999999993</v>
      </c>
      <c r="CF121" s="2">
        <f t="shared" si="178"/>
        <v>8691.7999999999993</v>
      </c>
      <c r="CG121" s="2">
        <f t="shared" si="178"/>
        <v>8691.7999999999993</v>
      </c>
      <c r="CH121" s="2">
        <f t="shared" si="178"/>
        <v>8691.7999999999993</v>
      </c>
      <c r="CI121" s="2">
        <f t="shared" si="178"/>
        <v>8691.7999999999993</v>
      </c>
      <c r="CJ121" s="2">
        <f t="shared" si="178"/>
        <v>8691.7999999999993</v>
      </c>
      <c r="CK121" s="2">
        <f t="shared" si="178"/>
        <v>8691.7999999999993</v>
      </c>
      <c r="CL121" s="2">
        <f t="shared" si="178"/>
        <v>8691.7999999999993</v>
      </c>
      <c r="CM121" s="2">
        <f t="shared" si="178"/>
        <v>8691.7999999999993</v>
      </c>
      <c r="CN121" s="2">
        <f t="shared" si="178"/>
        <v>8691.7999999999993</v>
      </c>
      <c r="CO121" s="2">
        <f t="shared" si="178"/>
        <v>8691.7999999999993</v>
      </c>
      <c r="CP121" s="2">
        <f t="shared" si="178"/>
        <v>8691.7999999999993</v>
      </c>
      <c r="CQ121" s="2">
        <f t="shared" si="178"/>
        <v>8691.7999999999993</v>
      </c>
      <c r="CR121" s="2">
        <f t="shared" si="178"/>
        <v>8691.7999999999993</v>
      </c>
      <c r="CS121" s="2">
        <f t="shared" si="178"/>
        <v>8691.7999999999993</v>
      </c>
      <c r="CT121" s="2">
        <f t="shared" si="178"/>
        <v>8691.7999999999993</v>
      </c>
      <c r="CU121" s="2">
        <f t="shared" si="178"/>
        <v>8691.7999999999993</v>
      </c>
      <c r="CV121" s="2">
        <f t="shared" si="178"/>
        <v>8691.7999999999993</v>
      </c>
      <c r="CW121" s="2">
        <f t="shared" si="178"/>
        <v>8691.7999999999993</v>
      </c>
      <c r="CX121" s="2">
        <f t="shared" si="178"/>
        <v>8691.7999999999993</v>
      </c>
      <c r="CY121" s="2">
        <f t="shared" si="178"/>
        <v>8691.7999999999993</v>
      </c>
      <c r="CZ121" s="2">
        <f t="shared" si="178"/>
        <v>8691.7999999999993</v>
      </c>
      <c r="DA121" s="2">
        <f t="shared" si="178"/>
        <v>8691.7999999999993</v>
      </c>
      <c r="DB121" s="2">
        <f t="shared" si="178"/>
        <v>8691.7999999999993</v>
      </c>
      <c r="DC121" s="2">
        <f t="shared" si="178"/>
        <v>8691.7999999999993</v>
      </c>
      <c r="DD121" s="2">
        <f t="shared" si="178"/>
        <v>8691.7999999999993</v>
      </c>
      <c r="DE121" s="2">
        <f t="shared" si="178"/>
        <v>8691.7999999999993</v>
      </c>
      <c r="DF121" s="2">
        <f t="shared" si="178"/>
        <v>8691.7999999999993</v>
      </c>
      <c r="DG121" s="2">
        <f t="shared" si="178"/>
        <v>8691.7999999999993</v>
      </c>
      <c r="DH121" s="2">
        <f t="shared" si="178"/>
        <v>8691.7999999999993</v>
      </c>
      <c r="DI121" s="2">
        <f t="shared" si="178"/>
        <v>8691.7999999999993</v>
      </c>
      <c r="DJ121" s="2">
        <f t="shared" si="178"/>
        <v>8691.7999999999993</v>
      </c>
      <c r="DK121" s="2">
        <f t="shared" si="178"/>
        <v>8691.7999999999993</v>
      </c>
      <c r="DL121" s="2">
        <f t="shared" si="178"/>
        <v>8691.7999999999993</v>
      </c>
      <c r="DM121" s="2">
        <f t="shared" si="178"/>
        <v>8691.7999999999993</v>
      </c>
      <c r="DN121" s="2">
        <f t="shared" si="178"/>
        <v>8691.7999999999993</v>
      </c>
      <c r="DO121" s="2">
        <f t="shared" si="178"/>
        <v>8691.7999999999993</v>
      </c>
      <c r="DP121" s="2">
        <f t="shared" si="178"/>
        <v>8691.7999999999993</v>
      </c>
      <c r="DQ121" s="2">
        <f t="shared" si="178"/>
        <v>8691.7999999999993</v>
      </c>
      <c r="DR121" s="2">
        <f t="shared" si="178"/>
        <v>8691.7999999999993</v>
      </c>
      <c r="DS121" s="2">
        <f t="shared" si="178"/>
        <v>8691.7999999999993</v>
      </c>
      <c r="DT121" s="2">
        <f t="shared" si="178"/>
        <v>8691.7999999999993</v>
      </c>
      <c r="DU121" s="2">
        <f t="shared" si="178"/>
        <v>8691.7999999999993</v>
      </c>
      <c r="DV121" s="2">
        <f t="shared" si="178"/>
        <v>8691.7999999999993</v>
      </c>
      <c r="DW121" s="2">
        <f t="shared" si="178"/>
        <v>8691.7999999999993</v>
      </c>
      <c r="DX121" s="2">
        <f t="shared" si="178"/>
        <v>8691.7999999999993</v>
      </c>
      <c r="DY121" s="2">
        <f t="shared" si="178"/>
        <v>8691.7999999999993</v>
      </c>
      <c r="DZ121" s="2">
        <f t="shared" si="178"/>
        <v>8691.7999999999993</v>
      </c>
      <c r="EA121" s="2">
        <f t="shared" ref="EA121:FX121" si="179">+EA39</f>
        <v>8691.7999999999993</v>
      </c>
      <c r="EB121" s="2">
        <f t="shared" si="179"/>
        <v>8691.7999999999993</v>
      </c>
      <c r="EC121" s="2">
        <f t="shared" si="179"/>
        <v>8691.7999999999993</v>
      </c>
      <c r="ED121" s="2">
        <f t="shared" si="179"/>
        <v>8691.7999999999993</v>
      </c>
      <c r="EE121" s="2">
        <f t="shared" si="179"/>
        <v>8691.7999999999993</v>
      </c>
      <c r="EF121" s="2">
        <f t="shared" si="179"/>
        <v>8691.7999999999993</v>
      </c>
      <c r="EG121" s="2">
        <f t="shared" si="179"/>
        <v>8691.7999999999993</v>
      </c>
      <c r="EH121" s="2">
        <f t="shared" si="179"/>
        <v>8691.7999999999993</v>
      </c>
      <c r="EI121" s="2">
        <f t="shared" si="179"/>
        <v>8691.7999999999993</v>
      </c>
      <c r="EJ121" s="2">
        <f t="shared" si="179"/>
        <v>8691.7999999999993</v>
      </c>
      <c r="EK121" s="2">
        <f t="shared" si="179"/>
        <v>8691.7999999999993</v>
      </c>
      <c r="EL121" s="2">
        <f t="shared" si="179"/>
        <v>8691.7999999999993</v>
      </c>
      <c r="EM121" s="2">
        <f t="shared" si="179"/>
        <v>8691.7999999999993</v>
      </c>
      <c r="EN121" s="2">
        <f t="shared" si="179"/>
        <v>8691.7999999999993</v>
      </c>
      <c r="EO121" s="2">
        <f t="shared" si="179"/>
        <v>8691.7999999999993</v>
      </c>
      <c r="EP121" s="2">
        <f t="shared" si="179"/>
        <v>8691.7999999999993</v>
      </c>
      <c r="EQ121" s="2">
        <f t="shared" si="179"/>
        <v>8691.7999999999993</v>
      </c>
      <c r="ER121" s="2">
        <f t="shared" si="179"/>
        <v>8691.7999999999993</v>
      </c>
      <c r="ES121" s="2">
        <f t="shared" si="179"/>
        <v>8691.7999999999993</v>
      </c>
      <c r="ET121" s="2">
        <f t="shared" si="179"/>
        <v>8691.7999999999993</v>
      </c>
      <c r="EU121" s="2">
        <f t="shared" si="179"/>
        <v>8691.7999999999993</v>
      </c>
      <c r="EV121" s="2">
        <f t="shared" si="179"/>
        <v>8691.7999999999993</v>
      </c>
      <c r="EW121" s="2">
        <f t="shared" si="179"/>
        <v>8691.7999999999993</v>
      </c>
      <c r="EX121" s="2">
        <f t="shared" si="179"/>
        <v>8691.7999999999993</v>
      </c>
      <c r="EY121" s="2">
        <f t="shared" si="179"/>
        <v>8691.7999999999993</v>
      </c>
      <c r="EZ121" s="2">
        <f t="shared" si="179"/>
        <v>8691.7999999999993</v>
      </c>
      <c r="FA121" s="2">
        <f t="shared" si="179"/>
        <v>8691.7999999999993</v>
      </c>
      <c r="FB121" s="2">
        <f t="shared" si="179"/>
        <v>8691.7999999999993</v>
      </c>
      <c r="FC121" s="2">
        <f t="shared" si="179"/>
        <v>8691.7999999999993</v>
      </c>
      <c r="FD121" s="2">
        <f t="shared" si="179"/>
        <v>8691.7999999999993</v>
      </c>
      <c r="FE121" s="2">
        <f t="shared" si="179"/>
        <v>8691.7999999999993</v>
      </c>
      <c r="FF121" s="2">
        <f t="shared" si="179"/>
        <v>8691.7999999999993</v>
      </c>
      <c r="FG121" s="2">
        <f t="shared" si="179"/>
        <v>8691.7999999999993</v>
      </c>
      <c r="FH121" s="2">
        <f t="shared" si="179"/>
        <v>8691.7999999999993</v>
      </c>
      <c r="FI121" s="2">
        <f t="shared" si="179"/>
        <v>8691.7999999999993</v>
      </c>
      <c r="FJ121" s="2">
        <f t="shared" si="179"/>
        <v>8691.7999999999993</v>
      </c>
      <c r="FK121" s="2">
        <f t="shared" si="179"/>
        <v>8691.7999999999993</v>
      </c>
      <c r="FL121" s="2">
        <f t="shared" si="179"/>
        <v>8691.7999999999993</v>
      </c>
      <c r="FM121" s="2">
        <f t="shared" si="179"/>
        <v>8691.7999999999993</v>
      </c>
      <c r="FN121" s="2">
        <f t="shared" si="179"/>
        <v>8691.7999999999993</v>
      </c>
      <c r="FO121" s="2">
        <f t="shared" si="179"/>
        <v>8691.7999999999993</v>
      </c>
      <c r="FP121" s="2">
        <f t="shared" si="179"/>
        <v>8691.7999999999993</v>
      </c>
      <c r="FQ121" s="2">
        <f t="shared" si="179"/>
        <v>8691.7999999999993</v>
      </c>
      <c r="FR121" s="2">
        <f t="shared" si="179"/>
        <v>8691.7999999999993</v>
      </c>
      <c r="FS121" s="2">
        <f t="shared" si="179"/>
        <v>8691.7999999999993</v>
      </c>
      <c r="FT121" s="2">
        <f t="shared" si="179"/>
        <v>8691.7999999999993</v>
      </c>
      <c r="FU121" s="2">
        <f t="shared" si="179"/>
        <v>8691.7999999999993</v>
      </c>
      <c r="FV121" s="2">
        <f t="shared" si="179"/>
        <v>8691.7999999999993</v>
      </c>
      <c r="FW121" s="2">
        <f t="shared" si="179"/>
        <v>8691.7999999999993</v>
      </c>
      <c r="FX121" s="2">
        <f t="shared" si="179"/>
        <v>8691.7999999999993</v>
      </c>
      <c r="FY121" s="2"/>
      <c r="FZ121" s="2"/>
      <c r="GA121" s="63"/>
      <c r="GB121" s="2"/>
      <c r="GC121" s="2"/>
      <c r="GD121" s="2"/>
      <c r="GE121" s="2"/>
      <c r="GF121" s="2"/>
      <c r="GG121" s="2"/>
      <c r="GH121" s="2"/>
      <c r="GI121" s="2"/>
      <c r="GJ121" s="2"/>
      <c r="GK121" s="2"/>
    </row>
    <row r="122" spans="1:202" x14ac:dyDescent="0.35">
      <c r="A122" s="3" t="s">
        <v>848</v>
      </c>
      <c r="B122" s="2" t="s">
        <v>849</v>
      </c>
      <c r="C122" s="26">
        <f t="shared" ref="C122:AH122" si="180">1-C115</f>
        <v>0.11570000000000003</v>
      </c>
      <c r="D122" s="26">
        <f t="shared" si="180"/>
        <v>9.4999999999999973E-2</v>
      </c>
      <c r="E122" s="26">
        <f t="shared" si="180"/>
        <v>0.11970000000000003</v>
      </c>
      <c r="F122" s="26">
        <f t="shared" si="180"/>
        <v>9.9999999999999978E-2</v>
      </c>
      <c r="G122" s="26">
        <f t="shared" si="180"/>
        <v>0.13919999999999999</v>
      </c>
      <c r="H122" s="26">
        <f t="shared" si="180"/>
        <v>0.15510000000000002</v>
      </c>
      <c r="I122" s="26">
        <f t="shared" si="180"/>
        <v>0.11470000000000002</v>
      </c>
      <c r="J122" s="26">
        <f t="shared" si="180"/>
        <v>0.1381</v>
      </c>
      <c r="K122" s="26">
        <f t="shared" si="180"/>
        <v>0.18789999999999996</v>
      </c>
      <c r="L122" s="26">
        <f t="shared" si="180"/>
        <v>0.13759999999999994</v>
      </c>
      <c r="M122" s="26">
        <f t="shared" si="180"/>
        <v>0.15959999999999996</v>
      </c>
      <c r="N122" s="26">
        <f t="shared" si="180"/>
        <v>9.4999999999999973E-2</v>
      </c>
      <c r="O122" s="26">
        <f t="shared" si="180"/>
        <v>0.11040000000000005</v>
      </c>
      <c r="P122" s="26">
        <f t="shared" si="180"/>
        <v>0.18379999999999996</v>
      </c>
      <c r="Q122" s="26">
        <f t="shared" si="180"/>
        <v>9.4999999999999973E-2</v>
      </c>
      <c r="R122" s="26">
        <f t="shared" si="180"/>
        <v>0.11560000000000004</v>
      </c>
      <c r="S122" s="26">
        <f t="shared" si="180"/>
        <v>0.14039999999999997</v>
      </c>
      <c r="T122" s="26">
        <f t="shared" si="180"/>
        <v>0.19369999999999998</v>
      </c>
      <c r="U122" s="26">
        <f t="shared" si="180"/>
        <v>0.20040000000000002</v>
      </c>
      <c r="V122" s="26">
        <f t="shared" si="180"/>
        <v>0.18759999999999999</v>
      </c>
      <c r="W122" s="26">
        <f t="shared" si="180"/>
        <v>0.20020000000000004</v>
      </c>
      <c r="X122" s="26">
        <f t="shared" si="180"/>
        <v>0.20079999999999998</v>
      </c>
      <c r="Y122" s="26">
        <f t="shared" si="180"/>
        <v>0.1613</v>
      </c>
      <c r="Z122" s="26">
        <f t="shared" si="180"/>
        <v>0.18920000000000003</v>
      </c>
      <c r="AA122" s="26">
        <f t="shared" si="180"/>
        <v>9.4999999999999973E-2</v>
      </c>
      <c r="AB122" s="26">
        <f t="shared" si="180"/>
        <v>9.7500000000000031E-2</v>
      </c>
      <c r="AC122" s="26">
        <f t="shared" si="180"/>
        <v>0.16100000000000003</v>
      </c>
      <c r="AD122" s="26">
        <f t="shared" si="180"/>
        <v>0.14439999999999997</v>
      </c>
      <c r="AE122" s="26">
        <f t="shared" si="180"/>
        <v>0.19779999999999998</v>
      </c>
      <c r="AF122" s="26">
        <f t="shared" si="180"/>
        <v>0.19330000000000003</v>
      </c>
      <c r="AG122" s="26">
        <f t="shared" si="180"/>
        <v>0.17049999999999998</v>
      </c>
      <c r="AH122" s="26">
        <f t="shared" si="180"/>
        <v>0.15939999999999999</v>
      </c>
      <c r="AI122" s="26">
        <f t="shared" ref="AI122:BN122" si="181">1-AI115</f>
        <v>0.17949999999999999</v>
      </c>
      <c r="AJ122" s="26">
        <f t="shared" si="181"/>
        <v>0.19240000000000002</v>
      </c>
      <c r="AK122" s="26">
        <f t="shared" si="181"/>
        <v>0.19340000000000002</v>
      </c>
      <c r="AL122" s="26">
        <f t="shared" si="181"/>
        <v>0.1855</v>
      </c>
      <c r="AM122" s="26">
        <f t="shared" si="181"/>
        <v>0.18140000000000001</v>
      </c>
      <c r="AN122" s="26">
        <f t="shared" si="181"/>
        <v>0.18479999999999996</v>
      </c>
      <c r="AO122" s="26">
        <f t="shared" si="181"/>
        <v>0.12639999999999996</v>
      </c>
      <c r="AP122" s="26">
        <f t="shared" si="181"/>
        <v>9.4999999999999973E-2</v>
      </c>
      <c r="AQ122" s="26">
        <f t="shared" si="181"/>
        <v>0.18789999999999996</v>
      </c>
      <c r="AR122" s="26">
        <f t="shared" si="181"/>
        <v>9.4999999999999973E-2</v>
      </c>
      <c r="AS122" s="26">
        <f t="shared" si="181"/>
        <v>0.1159</v>
      </c>
      <c r="AT122" s="26">
        <f t="shared" si="181"/>
        <v>0.13660000000000005</v>
      </c>
      <c r="AU122" s="26">
        <f t="shared" si="181"/>
        <v>0.18669999999999998</v>
      </c>
      <c r="AV122" s="26">
        <f t="shared" si="181"/>
        <v>0.1845</v>
      </c>
      <c r="AW122" s="26">
        <f t="shared" si="181"/>
        <v>0.18759999999999999</v>
      </c>
      <c r="AX122" s="26">
        <f t="shared" si="181"/>
        <v>0.19879999999999998</v>
      </c>
      <c r="AY122" s="26">
        <f t="shared" si="181"/>
        <v>0.17800000000000005</v>
      </c>
      <c r="AZ122" s="26">
        <f t="shared" si="181"/>
        <v>0.11099999999999999</v>
      </c>
      <c r="BA122" s="26">
        <f t="shared" si="181"/>
        <v>0.11380000000000001</v>
      </c>
      <c r="BB122" s="26">
        <f t="shared" si="181"/>
        <v>0.11519999999999997</v>
      </c>
      <c r="BC122" s="26">
        <f t="shared" si="181"/>
        <v>9.98E-2</v>
      </c>
      <c r="BD122" s="26">
        <f t="shared" si="181"/>
        <v>0.13019999999999998</v>
      </c>
      <c r="BE122" s="26">
        <f t="shared" si="181"/>
        <v>0.15190000000000003</v>
      </c>
      <c r="BF122" s="26">
        <f t="shared" si="181"/>
        <v>9.8899999999999988E-2</v>
      </c>
      <c r="BG122" s="26">
        <f t="shared" si="181"/>
        <v>0.16059999999999997</v>
      </c>
      <c r="BH122" s="26">
        <f t="shared" si="181"/>
        <v>0.17100000000000004</v>
      </c>
      <c r="BI122" s="26">
        <f t="shared" si="181"/>
        <v>0.1875</v>
      </c>
      <c r="BJ122" s="26">
        <f t="shared" si="181"/>
        <v>0.11680000000000001</v>
      </c>
      <c r="BK122" s="26">
        <f t="shared" si="181"/>
        <v>9.4999999999999973E-2</v>
      </c>
      <c r="BL122" s="26">
        <f t="shared" si="181"/>
        <v>0.19899999999999995</v>
      </c>
      <c r="BM122" s="26">
        <f t="shared" si="181"/>
        <v>0.18100000000000005</v>
      </c>
      <c r="BN122" s="26">
        <f t="shared" si="181"/>
        <v>0.13270000000000004</v>
      </c>
      <c r="BO122" s="26">
        <f t="shared" ref="BO122:DZ122" si="182">1-BO115</f>
        <v>0.15010000000000001</v>
      </c>
      <c r="BP122" s="26">
        <f t="shared" si="182"/>
        <v>0.19369999999999998</v>
      </c>
      <c r="BQ122" s="26">
        <f t="shared" si="182"/>
        <v>0.11899999999999999</v>
      </c>
      <c r="BR122" s="26">
        <f t="shared" si="182"/>
        <v>0.126</v>
      </c>
      <c r="BS122" s="26">
        <f t="shared" si="182"/>
        <v>0.1532</v>
      </c>
      <c r="BT122" s="26">
        <f t="shared" si="182"/>
        <v>0.18020000000000003</v>
      </c>
      <c r="BU122" s="26">
        <f t="shared" si="182"/>
        <v>0.17879999999999996</v>
      </c>
      <c r="BV122" s="26">
        <f t="shared" si="182"/>
        <v>0.15049999999999997</v>
      </c>
      <c r="BW122" s="26">
        <f t="shared" si="182"/>
        <v>0.13829999999999998</v>
      </c>
      <c r="BX122" s="26">
        <f t="shared" si="182"/>
        <v>0.19969999999999999</v>
      </c>
      <c r="BY122" s="26">
        <f t="shared" si="182"/>
        <v>0.17649999999999999</v>
      </c>
      <c r="BZ122" s="26">
        <f t="shared" si="182"/>
        <v>0.18940000000000001</v>
      </c>
      <c r="CA122" s="26">
        <f t="shared" si="182"/>
        <v>0.1946</v>
      </c>
      <c r="CB122" s="26">
        <f t="shared" si="182"/>
        <v>9.4999999999999973E-2</v>
      </c>
      <c r="CC122" s="26">
        <f t="shared" si="182"/>
        <v>0.19189999999999996</v>
      </c>
      <c r="CD122" s="26">
        <f t="shared" si="182"/>
        <v>0.20079999999999998</v>
      </c>
      <c r="CE122" s="26">
        <f t="shared" si="182"/>
        <v>0.19389999999999996</v>
      </c>
      <c r="CF122" s="26">
        <f t="shared" si="182"/>
        <v>0.19679999999999997</v>
      </c>
      <c r="CG122" s="26">
        <f t="shared" si="182"/>
        <v>0.19120000000000004</v>
      </c>
      <c r="CH122" s="26">
        <f t="shared" si="182"/>
        <v>0.19779999999999998</v>
      </c>
      <c r="CI122" s="26">
        <f t="shared" si="182"/>
        <v>0.16779999999999995</v>
      </c>
      <c r="CJ122" s="26">
        <f t="shared" si="182"/>
        <v>0.16210000000000002</v>
      </c>
      <c r="CK122" s="26">
        <f t="shared" si="182"/>
        <v>0.12390000000000001</v>
      </c>
      <c r="CL122" s="26">
        <f t="shared" si="182"/>
        <v>0.15069999999999995</v>
      </c>
      <c r="CM122" s="26">
        <f t="shared" si="182"/>
        <v>0.16779999999999995</v>
      </c>
      <c r="CN122" s="26">
        <f t="shared" si="182"/>
        <v>9.4999999999999973E-2</v>
      </c>
      <c r="CO122" s="26">
        <f t="shared" si="182"/>
        <v>0.10899999999999999</v>
      </c>
      <c r="CP122" s="26">
        <f t="shared" si="182"/>
        <v>0.16010000000000002</v>
      </c>
      <c r="CQ122" s="26">
        <f t="shared" si="182"/>
        <v>0.16520000000000001</v>
      </c>
      <c r="CR122" s="26">
        <f t="shared" si="182"/>
        <v>0.19020000000000004</v>
      </c>
      <c r="CS122" s="26">
        <f t="shared" si="182"/>
        <v>0.18569999999999998</v>
      </c>
      <c r="CT122" s="26">
        <f t="shared" si="182"/>
        <v>0.19669999999999999</v>
      </c>
      <c r="CU122" s="26">
        <f t="shared" si="182"/>
        <v>0.17449999999999999</v>
      </c>
      <c r="CV122" s="26">
        <f t="shared" si="182"/>
        <v>0.20079999999999998</v>
      </c>
      <c r="CW122" s="26">
        <f t="shared" si="182"/>
        <v>0.19130000000000003</v>
      </c>
      <c r="CX122" s="26">
        <f t="shared" si="182"/>
        <v>0.17479999999999996</v>
      </c>
      <c r="CY122" s="26">
        <f t="shared" si="182"/>
        <v>0.20079999999999998</v>
      </c>
      <c r="CZ122" s="26">
        <f t="shared" si="182"/>
        <v>0.13939999999999997</v>
      </c>
      <c r="DA122" s="26">
        <f t="shared" si="182"/>
        <v>0.19099999999999995</v>
      </c>
      <c r="DB122" s="26">
        <f t="shared" si="182"/>
        <v>0.18379999999999996</v>
      </c>
      <c r="DC122" s="26">
        <f t="shared" si="182"/>
        <v>0.19159999999999999</v>
      </c>
      <c r="DD122" s="26">
        <f t="shared" si="182"/>
        <v>0.19279999999999997</v>
      </c>
      <c r="DE122" s="26">
        <f t="shared" si="182"/>
        <v>0.18569999999999998</v>
      </c>
      <c r="DF122" s="26">
        <f t="shared" si="182"/>
        <v>0.10319999999999996</v>
      </c>
      <c r="DG122" s="26">
        <f t="shared" si="182"/>
        <v>0.19799999999999995</v>
      </c>
      <c r="DH122" s="26">
        <f t="shared" si="182"/>
        <v>0.13939999999999997</v>
      </c>
      <c r="DI122" s="26">
        <f t="shared" si="182"/>
        <v>0.1361</v>
      </c>
      <c r="DJ122" s="26">
        <f t="shared" si="182"/>
        <v>0.16969999999999996</v>
      </c>
      <c r="DK122" s="26">
        <f t="shared" si="182"/>
        <v>0.17430000000000001</v>
      </c>
      <c r="DL122" s="26">
        <f t="shared" si="182"/>
        <v>0.11990000000000001</v>
      </c>
      <c r="DM122" s="26">
        <f t="shared" si="182"/>
        <v>0.18899999999999995</v>
      </c>
      <c r="DN122" s="26">
        <f t="shared" si="182"/>
        <v>0.14890000000000003</v>
      </c>
      <c r="DO122" s="26">
        <f t="shared" si="182"/>
        <v>0.13200000000000001</v>
      </c>
      <c r="DP122" s="26">
        <f t="shared" si="182"/>
        <v>0.19120000000000004</v>
      </c>
      <c r="DQ122" s="26">
        <f t="shared" si="182"/>
        <v>0.16159999999999997</v>
      </c>
      <c r="DR122" s="26">
        <f t="shared" si="182"/>
        <v>0.14829999999999999</v>
      </c>
      <c r="DS122" s="26">
        <f t="shared" si="182"/>
        <v>0.17049999999999998</v>
      </c>
      <c r="DT122" s="26">
        <f t="shared" si="182"/>
        <v>0.19269999999999998</v>
      </c>
      <c r="DU122" s="26">
        <f t="shared" si="182"/>
        <v>0.18149999999999999</v>
      </c>
      <c r="DV122" s="26">
        <f t="shared" si="182"/>
        <v>0.19069999999999998</v>
      </c>
      <c r="DW122" s="26">
        <f t="shared" si="182"/>
        <v>0.18479999999999996</v>
      </c>
      <c r="DX122" s="26">
        <f t="shared" si="182"/>
        <v>0.19320000000000004</v>
      </c>
      <c r="DY122" s="26">
        <f t="shared" si="182"/>
        <v>0.18500000000000005</v>
      </c>
      <c r="DZ122" s="26">
        <f t="shared" si="182"/>
        <v>0.16800000000000004</v>
      </c>
      <c r="EA122" s="26">
        <f t="shared" ref="EA122:FX122" si="183">1-EA115</f>
        <v>0.17259999999999998</v>
      </c>
      <c r="EB122" s="26">
        <f t="shared" si="183"/>
        <v>0.17249999999999999</v>
      </c>
      <c r="EC122" s="26">
        <f t="shared" si="183"/>
        <v>0.18579999999999997</v>
      </c>
      <c r="ED122" s="26">
        <f t="shared" si="183"/>
        <v>0.14070000000000005</v>
      </c>
      <c r="EE122" s="26">
        <f t="shared" si="183"/>
        <v>0.19169999999999998</v>
      </c>
      <c r="EF122" s="26">
        <f t="shared" si="183"/>
        <v>0.14710000000000001</v>
      </c>
      <c r="EG122" s="26">
        <f t="shared" si="183"/>
        <v>0.18779999999999997</v>
      </c>
      <c r="EH122" s="26">
        <f t="shared" si="183"/>
        <v>0.18820000000000003</v>
      </c>
      <c r="EI122" s="26">
        <f t="shared" si="183"/>
        <v>0.10950000000000004</v>
      </c>
      <c r="EJ122" s="26">
        <f t="shared" si="183"/>
        <v>0.11280000000000001</v>
      </c>
      <c r="EK122" s="26">
        <f t="shared" si="183"/>
        <v>0.16839999999999999</v>
      </c>
      <c r="EL122" s="26">
        <f t="shared" si="183"/>
        <v>0.17490000000000006</v>
      </c>
      <c r="EM122" s="26">
        <f t="shared" si="183"/>
        <v>0.17979999999999996</v>
      </c>
      <c r="EN122" s="26">
        <f t="shared" si="183"/>
        <v>0.16000000000000003</v>
      </c>
      <c r="EO122" s="26">
        <f t="shared" si="183"/>
        <v>0.1845</v>
      </c>
      <c r="EP122" s="26">
        <f t="shared" si="183"/>
        <v>0.17659999999999998</v>
      </c>
      <c r="EQ122" s="26">
        <f t="shared" si="183"/>
        <v>0.13529999999999998</v>
      </c>
      <c r="ER122" s="26">
        <f t="shared" si="183"/>
        <v>0.18420000000000003</v>
      </c>
      <c r="ES122" s="26">
        <f t="shared" si="183"/>
        <v>0.19359999999999999</v>
      </c>
      <c r="ET122" s="26">
        <f t="shared" si="183"/>
        <v>0.19140000000000001</v>
      </c>
      <c r="EU122" s="26">
        <f t="shared" si="183"/>
        <v>0.17130000000000001</v>
      </c>
      <c r="EV122" s="26">
        <f t="shared" si="183"/>
        <v>0.19930000000000003</v>
      </c>
      <c r="EW122" s="26">
        <f t="shared" si="183"/>
        <v>0.16369999999999996</v>
      </c>
      <c r="EX122" s="26">
        <f t="shared" si="183"/>
        <v>0.19289999999999996</v>
      </c>
      <c r="EY122" s="26">
        <f t="shared" si="183"/>
        <v>0.16869999999999996</v>
      </c>
      <c r="EZ122" s="26">
        <f t="shared" si="183"/>
        <v>0.19569999999999999</v>
      </c>
      <c r="FA122" s="26">
        <f t="shared" si="183"/>
        <v>0.13139999999999996</v>
      </c>
      <c r="FB122" s="26">
        <f t="shared" si="183"/>
        <v>0.18559999999999999</v>
      </c>
      <c r="FC122" s="26">
        <f t="shared" si="183"/>
        <v>0.13929999999999998</v>
      </c>
      <c r="FD122" s="26">
        <f t="shared" si="183"/>
        <v>0.17830000000000001</v>
      </c>
      <c r="FE122" s="26">
        <f t="shared" si="183"/>
        <v>0.19889999999999997</v>
      </c>
      <c r="FF122" s="26">
        <f t="shared" si="183"/>
        <v>0.19220000000000004</v>
      </c>
      <c r="FG122" s="26">
        <f t="shared" si="183"/>
        <v>0.19630000000000003</v>
      </c>
      <c r="FH122" s="26">
        <f t="shared" si="183"/>
        <v>0.19950000000000001</v>
      </c>
      <c r="FI122" s="26">
        <f t="shared" si="183"/>
        <v>0.13990000000000002</v>
      </c>
      <c r="FJ122" s="26">
        <f t="shared" si="183"/>
        <v>0.13829999999999998</v>
      </c>
      <c r="FK122" s="26">
        <f t="shared" si="183"/>
        <v>0.13580000000000003</v>
      </c>
      <c r="FL122" s="26">
        <f t="shared" si="183"/>
        <v>0.11429999999999996</v>
      </c>
      <c r="FM122" s="26">
        <f t="shared" si="183"/>
        <v>0.12849999999999995</v>
      </c>
      <c r="FN122" s="26">
        <f t="shared" si="183"/>
        <v>0.10160000000000002</v>
      </c>
      <c r="FO122" s="26">
        <f t="shared" si="183"/>
        <v>0.15439999999999998</v>
      </c>
      <c r="FP122" s="26">
        <f t="shared" si="183"/>
        <v>0.13670000000000004</v>
      </c>
      <c r="FQ122" s="26">
        <f t="shared" si="183"/>
        <v>0.15859999999999996</v>
      </c>
      <c r="FR122" s="26">
        <f t="shared" si="183"/>
        <v>0.19320000000000004</v>
      </c>
      <c r="FS122" s="26">
        <f t="shared" si="183"/>
        <v>0.19320000000000004</v>
      </c>
      <c r="FT122" s="26">
        <f t="shared" si="183"/>
        <v>0.20040000000000002</v>
      </c>
      <c r="FU122" s="26">
        <f t="shared" si="183"/>
        <v>0.16459999999999997</v>
      </c>
      <c r="FV122" s="26">
        <f t="shared" si="183"/>
        <v>0.16759999999999997</v>
      </c>
      <c r="FW122" s="26">
        <f t="shared" si="183"/>
        <v>0.19440000000000002</v>
      </c>
      <c r="FX122" s="26">
        <f t="shared" si="183"/>
        <v>0.19989999999999997</v>
      </c>
      <c r="FY122" s="26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</row>
    <row r="123" spans="1:202" x14ac:dyDescent="0.35">
      <c r="A123" s="3" t="s">
        <v>850</v>
      </c>
      <c r="B123" s="2" t="s">
        <v>851</v>
      </c>
      <c r="C123" s="26">
        <f t="shared" ref="C123:AH123" si="184">C113</f>
        <v>1.0297000000000001</v>
      </c>
      <c r="D123" s="26">
        <f t="shared" si="184"/>
        <v>1.0297000000000001</v>
      </c>
      <c r="E123" s="26">
        <f t="shared" si="184"/>
        <v>1.0297000000000001</v>
      </c>
      <c r="F123" s="26">
        <f t="shared" si="184"/>
        <v>1.0297000000000001</v>
      </c>
      <c r="G123" s="26">
        <f t="shared" si="184"/>
        <v>1.0773999999999999</v>
      </c>
      <c r="H123" s="26">
        <f t="shared" si="184"/>
        <v>1.1176999999999999</v>
      </c>
      <c r="I123" s="26">
        <f t="shared" si="184"/>
        <v>1.0297000000000001</v>
      </c>
      <c r="J123" s="26">
        <f t="shared" si="184"/>
        <v>1.0654999999999999</v>
      </c>
      <c r="K123" s="26">
        <f t="shared" si="184"/>
        <v>1.6371</v>
      </c>
      <c r="L123" s="26">
        <f t="shared" si="184"/>
        <v>1.0607</v>
      </c>
      <c r="M123" s="26">
        <f t="shared" si="184"/>
        <v>1.1372</v>
      </c>
      <c r="N123" s="26">
        <f t="shared" si="184"/>
        <v>1.0297000000000001</v>
      </c>
      <c r="O123" s="26">
        <f t="shared" si="184"/>
        <v>1.0297000000000001</v>
      </c>
      <c r="P123" s="26">
        <f t="shared" si="184"/>
        <v>1.4797</v>
      </c>
      <c r="Q123" s="26">
        <f t="shared" si="184"/>
        <v>1.0297000000000001</v>
      </c>
      <c r="R123" s="26">
        <f t="shared" si="184"/>
        <v>1.0297000000000001</v>
      </c>
      <c r="S123" s="26">
        <f t="shared" si="184"/>
        <v>1.0903</v>
      </c>
      <c r="T123" s="26">
        <f t="shared" si="184"/>
        <v>1.9779</v>
      </c>
      <c r="U123" s="26">
        <f t="shared" si="184"/>
        <v>2.3751000000000002</v>
      </c>
      <c r="V123" s="26">
        <f t="shared" si="184"/>
        <v>1.6194</v>
      </c>
      <c r="W123" s="26">
        <f t="shared" si="184"/>
        <v>2.3593000000000002</v>
      </c>
      <c r="X123" s="26">
        <f t="shared" si="184"/>
        <v>2.3957999999999999</v>
      </c>
      <c r="Y123" s="26">
        <f t="shared" si="184"/>
        <v>1.1482000000000001</v>
      </c>
      <c r="Z123" s="26">
        <f t="shared" si="184"/>
        <v>1.7145999999999999</v>
      </c>
      <c r="AA123" s="26">
        <f t="shared" si="184"/>
        <v>1.0297000000000001</v>
      </c>
      <c r="AB123" s="26">
        <f t="shared" si="184"/>
        <v>1.0297000000000001</v>
      </c>
      <c r="AC123" s="26">
        <f t="shared" si="184"/>
        <v>1.1464000000000001</v>
      </c>
      <c r="AD123" s="26">
        <f t="shared" si="184"/>
        <v>1.0992</v>
      </c>
      <c r="AE123" s="26">
        <f t="shared" si="184"/>
        <v>2.2189999999999999</v>
      </c>
      <c r="AF123" s="26">
        <f t="shared" si="184"/>
        <v>1.9538</v>
      </c>
      <c r="AG123" s="26">
        <f t="shared" si="184"/>
        <v>1.2092000000000001</v>
      </c>
      <c r="AH123" s="26">
        <f t="shared" si="184"/>
        <v>1.1357999999999999</v>
      </c>
      <c r="AI123" s="26">
        <f t="shared" ref="AI123:BN123" si="185">AI113</f>
        <v>1.3661000000000001</v>
      </c>
      <c r="AJ123" s="26">
        <f t="shared" si="185"/>
        <v>1.9012</v>
      </c>
      <c r="AK123" s="26">
        <f t="shared" si="185"/>
        <v>1.9605999999999999</v>
      </c>
      <c r="AL123" s="26">
        <f t="shared" si="185"/>
        <v>1.5246999999999999</v>
      </c>
      <c r="AM123" s="26">
        <f t="shared" si="185"/>
        <v>1.4171</v>
      </c>
      <c r="AN123" s="26">
        <f t="shared" si="185"/>
        <v>1.5045999999999999</v>
      </c>
      <c r="AO123" s="26">
        <f t="shared" si="185"/>
        <v>1.0325</v>
      </c>
      <c r="AP123" s="26">
        <f t="shared" si="185"/>
        <v>1.0297000000000001</v>
      </c>
      <c r="AQ123" s="26">
        <f t="shared" si="185"/>
        <v>1.6396999999999999</v>
      </c>
      <c r="AR123" s="26">
        <f t="shared" si="185"/>
        <v>1.0297000000000001</v>
      </c>
      <c r="AS123" s="26">
        <f t="shared" si="185"/>
        <v>1.0297000000000001</v>
      </c>
      <c r="AT123" s="26">
        <f t="shared" si="185"/>
        <v>1.0523</v>
      </c>
      <c r="AU123" s="26">
        <f t="shared" si="185"/>
        <v>1.5645</v>
      </c>
      <c r="AV123" s="26">
        <f t="shared" si="185"/>
        <v>1.4963</v>
      </c>
      <c r="AW123" s="26">
        <f t="shared" si="185"/>
        <v>1.6172</v>
      </c>
      <c r="AX123" s="26">
        <f t="shared" si="185"/>
        <v>2.2791999999999999</v>
      </c>
      <c r="AY123" s="26">
        <f t="shared" si="185"/>
        <v>1.3261000000000001</v>
      </c>
      <c r="AZ123" s="26">
        <f t="shared" si="185"/>
        <v>1.0297000000000001</v>
      </c>
      <c r="BA123" s="26">
        <f t="shared" si="185"/>
        <v>1.0297000000000001</v>
      </c>
      <c r="BB123" s="26">
        <f t="shared" si="185"/>
        <v>1.0297000000000001</v>
      </c>
      <c r="BC123" s="26">
        <f t="shared" si="185"/>
        <v>1.0297000000000001</v>
      </c>
      <c r="BD123" s="26">
        <f t="shared" si="185"/>
        <v>1.0361</v>
      </c>
      <c r="BE123" s="26">
        <f t="shared" si="185"/>
        <v>1.1122000000000001</v>
      </c>
      <c r="BF123" s="26">
        <f t="shared" si="185"/>
        <v>1.0297000000000001</v>
      </c>
      <c r="BG123" s="26">
        <f t="shared" si="185"/>
        <v>1.1434</v>
      </c>
      <c r="BH123" s="26">
        <f t="shared" si="185"/>
        <v>1.2129000000000001</v>
      </c>
      <c r="BI123" s="26">
        <f t="shared" si="185"/>
        <v>1.6156999999999999</v>
      </c>
      <c r="BJ123" s="26">
        <f t="shared" si="185"/>
        <v>1.0297000000000001</v>
      </c>
      <c r="BK123" s="26">
        <f t="shared" si="185"/>
        <v>1.0297000000000001</v>
      </c>
      <c r="BL123" s="26">
        <f t="shared" si="185"/>
        <v>2.2930999999999999</v>
      </c>
      <c r="BM123" s="26">
        <f t="shared" si="185"/>
        <v>1.4058999999999999</v>
      </c>
      <c r="BN123" s="26">
        <f t="shared" si="185"/>
        <v>1.0416000000000001</v>
      </c>
      <c r="BO123" s="26">
        <f t="shared" ref="BO123:DZ123" si="186">BO113</f>
        <v>1.1091</v>
      </c>
      <c r="BP123" s="26">
        <f t="shared" si="186"/>
        <v>1.9804999999999999</v>
      </c>
      <c r="BQ123" s="26">
        <f t="shared" si="186"/>
        <v>1.0297000000000001</v>
      </c>
      <c r="BR123" s="26">
        <f t="shared" si="186"/>
        <v>1.0321</v>
      </c>
      <c r="BS123" s="26">
        <f t="shared" si="186"/>
        <v>1.1144000000000001</v>
      </c>
      <c r="BT123" s="26">
        <f t="shared" si="186"/>
        <v>1.3836999999999999</v>
      </c>
      <c r="BU123" s="26">
        <f t="shared" si="186"/>
        <v>1.3481000000000001</v>
      </c>
      <c r="BV123" s="26">
        <f t="shared" si="186"/>
        <v>1.1096999999999999</v>
      </c>
      <c r="BW123" s="26">
        <f t="shared" si="186"/>
        <v>1.0681</v>
      </c>
      <c r="BX123" s="26">
        <f t="shared" si="186"/>
        <v>2.3338000000000001</v>
      </c>
      <c r="BY123" s="26">
        <f t="shared" si="186"/>
        <v>1.3641000000000001</v>
      </c>
      <c r="BZ123" s="26">
        <f t="shared" si="186"/>
        <v>1.7262999999999999</v>
      </c>
      <c r="CA123" s="26">
        <f t="shared" si="186"/>
        <v>2.0339999999999998</v>
      </c>
      <c r="CB123" s="26">
        <f t="shared" si="186"/>
        <v>1.0297000000000001</v>
      </c>
      <c r="CC123" s="26">
        <f t="shared" si="186"/>
        <v>1.8717999999999999</v>
      </c>
      <c r="CD123" s="26">
        <f t="shared" si="186"/>
        <v>2.3957999999999999</v>
      </c>
      <c r="CE123" s="26">
        <f t="shared" si="186"/>
        <v>1.9883999999999999</v>
      </c>
      <c r="CF123" s="26">
        <f t="shared" si="186"/>
        <v>2.1606999999999998</v>
      </c>
      <c r="CG123" s="26">
        <f t="shared" si="186"/>
        <v>1.8320000000000001</v>
      </c>
      <c r="CH123" s="26">
        <f t="shared" si="186"/>
        <v>2.2208999999999999</v>
      </c>
      <c r="CI123" s="26">
        <f t="shared" si="186"/>
        <v>1.1914</v>
      </c>
      <c r="CJ123" s="26">
        <f t="shared" si="186"/>
        <v>1.1534</v>
      </c>
      <c r="CK123" s="26">
        <f t="shared" si="186"/>
        <v>1.0301</v>
      </c>
      <c r="CL123" s="26">
        <f t="shared" si="186"/>
        <v>1.1101000000000001</v>
      </c>
      <c r="CM123" s="26">
        <f t="shared" si="186"/>
        <v>1.1915</v>
      </c>
      <c r="CN123" s="26">
        <f t="shared" si="186"/>
        <v>1.0297000000000001</v>
      </c>
      <c r="CO123" s="26">
        <f t="shared" si="186"/>
        <v>1.0297000000000001</v>
      </c>
      <c r="CP123" s="26">
        <f t="shared" si="186"/>
        <v>1.1406000000000001</v>
      </c>
      <c r="CQ123" s="26">
        <f t="shared" si="186"/>
        <v>1.1744000000000001</v>
      </c>
      <c r="CR123" s="26">
        <f t="shared" si="186"/>
        <v>1.7721</v>
      </c>
      <c r="CS123" s="26">
        <f t="shared" si="186"/>
        <v>1.5298</v>
      </c>
      <c r="CT123" s="26">
        <f t="shared" si="186"/>
        <v>2.157</v>
      </c>
      <c r="CU123" s="26">
        <f t="shared" si="186"/>
        <v>1.2363</v>
      </c>
      <c r="CV123" s="26">
        <f t="shared" si="186"/>
        <v>2.3957999999999999</v>
      </c>
      <c r="CW123" s="26">
        <f t="shared" si="186"/>
        <v>1.8365</v>
      </c>
      <c r="CX123" s="26">
        <f t="shared" si="186"/>
        <v>1.238</v>
      </c>
      <c r="CY123" s="26">
        <f t="shared" si="186"/>
        <v>2.3957999999999999</v>
      </c>
      <c r="CZ123" s="26">
        <f t="shared" si="186"/>
        <v>1.0794999999999999</v>
      </c>
      <c r="DA123" s="26">
        <f t="shared" si="186"/>
        <v>1.8184</v>
      </c>
      <c r="DB123" s="26">
        <f t="shared" si="186"/>
        <v>1.4789000000000001</v>
      </c>
      <c r="DC123" s="26">
        <f t="shared" si="186"/>
        <v>1.8579000000000001</v>
      </c>
      <c r="DD123" s="26">
        <f t="shared" si="186"/>
        <v>1.9275</v>
      </c>
      <c r="DE123" s="26">
        <f t="shared" si="186"/>
        <v>1.5301</v>
      </c>
      <c r="DF123" s="26">
        <f t="shared" si="186"/>
        <v>1.0297000000000001</v>
      </c>
      <c r="DG123" s="26">
        <f t="shared" si="186"/>
        <v>2.2322000000000002</v>
      </c>
      <c r="DH123" s="26">
        <f t="shared" si="186"/>
        <v>1.0795999999999999</v>
      </c>
      <c r="DI123" s="26">
        <f t="shared" si="186"/>
        <v>1.0510999999999999</v>
      </c>
      <c r="DJ123" s="26">
        <f t="shared" si="186"/>
        <v>1.2044999999999999</v>
      </c>
      <c r="DK123" s="26">
        <f t="shared" si="186"/>
        <v>1.2343999999999999</v>
      </c>
      <c r="DL123" s="26">
        <f t="shared" si="186"/>
        <v>1.0297000000000001</v>
      </c>
      <c r="DM123" s="26">
        <f t="shared" si="186"/>
        <v>1.6999</v>
      </c>
      <c r="DN123" s="26">
        <f t="shared" si="186"/>
        <v>1.107</v>
      </c>
      <c r="DO123" s="26">
        <f t="shared" si="186"/>
        <v>1.0397000000000001</v>
      </c>
      <c r="DP123" s="26">
        <f t="shared" si="186"/>
        <v>1.8315999999999999</v>
      </c>
      <c r="DQ123" s="26">
        <f t="shared" si="186"/>
        <v>1.1500999999999999</v>
      </c>
      <c r="DR123" s="26">
        <f t="shared" si="186"/>
        <v>1.1060000000000001</v>
      </c>
      <c r="DS123" s="26">
        <f t="shared" si="186"/>
        <v>1.2095</v>
      </c>
      <c r="DT123" s="26">
        <f t="shared" si="186"/>
        <v>1.92</v>
      </c>
      <c r="DU123" s="26">
        <f t="shared" si="186"/>
        <v>1.4191</v>
      </c>
      <c r="DV123" s="26">
        <f t="shared" si="186"/>
        <v>1.8015000000000001</v>
      </c>
      <c r="DW123" s="26">
        <f t="shared" si="186"/>
        <v>1.5051000000000001</v>
      </c>
      <c r="DX123" s="26">
        <f t="shared" si="186"/>
        <v>1.952</v>
      </c>
      <c r="DY123" s="26">
        <f t="shared" si="186"/>
        <v>1.5111000000000001</v>
      </c>
      <c r="DZ123" s="26">
        <f t="shared" si="186"/>
        <v>1.1926000000000001</v>
      </c>
      <c r="EA123" s="26">
        <f t="shared" ref="EA123:FX123" si="187">EA113</f>
        <v>1.2238</v>
      </c>
      <c r="EB123" s="26">
        <f t="shared" si="187"/>
        <v>1.2230000000000001</v>
      </c>
      <c r="EC123" s="26">
        <f t="shared" si="187"/>
        <v>1.5304</v>
      </c>
      <c r="ED123" s="26">
        <f t="shared" si="187"/>
        <v>1.0927</v>
      </c>
      <c r="EE123" s="26">
        <f t="shared" si="187"/>
        <v>1.8632</v>
      </c>
      <c r="EF123" s="26">
        <f t="shared" si="187"/>
        <v>1.1037999999999999</v>
      </c>
      <c r="EG123" s="26">
        <f t="shared" si="187"/>
        <v>1.6303000000000001</v>
      </c>
      <c r="EH123" s="26">
        <f t="shared" si="187"/>
        <v>1.6533</v>
      </c>
      <c r="EI123" s="26">
        <f t="shared" si="187"/>
        <v>1.0297000000000001</v>
      </c>
      <c r="EJ123" s="26">
        <f t="shared" si="187"/>
        <v>1.0297000000000001</v>
      </c>
      <c r="EK123" s="26">
        <f t="shared" si="187"/>
        <v>1.1953</v>
      </c>
      <c r="EL123" s="26">
        <f t="shared" si="187"/>
        <v>1.2383999999999999</v>
      </c>
      <c r="EM123" s="26">
        <f t="shared" si="187"/>
        <v>1.3743000000000001</v>
      </c>
      <c r="EN123" s="26">
        <f t="shared" si="187"/>
        <v>1.1394</v>
      </c>
      <c r="EO123" s="26">
        <f t="shared" si="187"/>
        <v>1.4963</v>
      </c>
      <c r="EP123" s="26">
        <f t="shared" si="187"/>
        <v>1.2897000000000001</v>
      </c>
      <c r="EQ123" s="26">
        <f t="shared" si="187"/>
        <v>1.0488999999999999</v>
      </c>
      <c r="ER123" s="26">
        <f t="shared" si="187"/>
        <v>1.4893000000000001</v>
      </c>
      <c r="ES123" s="26">
        <f t="shared" si="187"/>
        <v>1.9708000000000001</v>
      </c>
      <c r="ET123" s="26">
        <f t="shared" si="187"/>
        <v>2.0855000000000001</v>
      </c>
      <c r="EU123" s="26">
        <f t="shared" si="187"/>
        <v>1.2144999999999999</v>
      </c>
      <c r="EV123" s="26">
        <f t="shared" si="187"/>
        <v>2.3108</v>
      </c>
      <c r="EW123" s="26">
        <f t="shared" si="187"/>
        <v>1.1642999999999999</v>
      </c>
      <c r="EX123" s="26">
        <f t="shared" si="187"/>
        <v>1.9313</v>
      </c>
      <c r="EY123" s="26">
        <f t="shared" si="187"/>
        <v>1.1978</v>
      </c>
      <c r="EZ123" s="26">
        <f t="shared" si="187"/>
        <v>2.0975000000000001</v>
      </c>
      <c r="FA123" s="26">
        <f t="shared" si="187"/>
        <v>1.0382</v>
      </c>
      <c r="FB123" s="26">
        <f t="shared" si="187"/>
        <v>1.5254000000000001</v>
      </c>
      <c r="FC123" s="26">
        <f t="shared" si="187"/>
        <v>1.0784</v>
      </c>
      <c r="FD123" s="26">
        <f t="shared" si="187"/>
        <v>1.3342000000000001</v>
      </c>
      <c r="FE123" s="26">
        <f t="shared" si="187"/>
        <v>2.2867000000000002</v>
      </c>
      <c r="FF123" s="26">
        <f t="shared" si="187"/>
        <v>1.8879999999999999</v>
      </c>
      <c r="FG123" s="26">
        <f t="shared" si="187"/>
        <v>2.1295000000000002</v>
      </c>
      <c r="FH123" s="26">
        <f t="shared" si="187"/>
        <v>2.3206000000000002</v>
      </c>
      <c r="FI123" s="26">
        <f t="shared" si="187"/>
        <v>1.0851</v>
      </c>
      <c r="FJ123" s="26">
        <f t="shared" si="187"/>
        <v>1.0682</v>
      </c>
      <c r="FK123" s="26">
        <f t="shared" si="187"/>
        <v>1.0501</v>
      </c>
      <c r="FL123" s="26">
        <f t="shared" si="187"/>
        <v>1.0297000000000001</v>
      </c>
      <c r="FM123" s="26">
        <f t="shared" si="187"/>
        <v>1.0345</v>
      </c>
      <c r="FN123" s="26">
        <f t="shared" si="187"/>
        <v>1.0297000000000001</v>
      </c>
      <c r="FO123" s="26">
        <f t="shared" si="187"/>
        <v>1.1165</v>
      </c>
      <c r="FP123" s="26">
        <f t="shared" si="187"/>
        <v>1.0526</v>
      </c>
      <c r="FQ123" s="26">
        <f t="shared" si="187"/>
        <v>1.1302000000000001</v>
      </c>
      <c r="FR123" s="26">
        <f t="shared" si="187"/>
        <v>1.9516</v>
      </c>
      <c r="FS123" s="26">
        <f t="shared" si="187"/>
        <v>1.9508000000000001</v>
      </c>
      <c r="FT123" s="26">
        <f t="shared" si="187"/>
        <v>2.3714</v>
      </c>
      <c r="FU123" s="26">
        <f t="shared" si="187"/>
        <v>1.1700999999999999</v>
      </c>
      <c r="FV123" s="26">
        <f t="shared" si="187"/>
        <v>1.1901999999999999</v>
      </c>
      <c r="FW123" s="26">
        <f t="shared" si="187"/>
        <v>2.0215000000000001</v>
      </c>
      <c r="FX123" s="26">
        <f t="shared" si="187"/>
        <v>2.3412999999999999</v>
      </c>
      <c r="FY123" s="96"/>
      <c r="FZ123" s="26">
        <f>SUM(C123:FX123)</f>
        <v>255.74830000000006</v>
      </c>
      <c r="GA123" s="2"/>
      <c r="GB123" s="26"/>
      <c r="GC123" s="26"/>
      <c r="GD123" s="26"/>
      <c r="GE123" s="2"/>
      <c r="GF123" s="2"/>
      <c r="GG123" s="2"/>
      <c r="GH123" s="2"/>
      <c r="GI123" s="2"/>
      <c r="GJ123" s="2"/>
      <c r="GK123" s="2"/>
    </row>
    <row r="124" spans="1:202" x14ac:dyDescent="0.35">
      <c r="A124" s="3" t="s">
        <v>852</v>
      </c>
      <c r="B124" s="2" t="s">
        <v>839</v>
      </c>
      <c r="C124" s="63">
        <f>((C118*C119*C120)+(C122*C121))*C123</f>
        <v>10738.609369934627</v>
      </c>
      <c r="D124" s="63">
        <f t="shared" ref="D124:AI124" si="188">ROUND(((D118*D119*D120)+(D122*D121))*D123,8)</f>
        <v>10780.479009459999</v>
      </c>
      <c r="E124" s="63">
        <f t="shared" si="188"/>
        <v>10643.85360178</v>
      </c>
      <c r="F124" s="63">
        <f t="shared" si="188"/>
        <v>10689.81605182</v>
      </c>
      <c r="G124" s="63">
        <f t="shared" si="188"/>
        <v>11113.78245269</v>
      </c>
      <c r="H124" s="63">
        <f t="shared" si="188"/>
        <v>11422.10040904</v>
      </c>
      <c r="I124" s="63">
        <f t="shared" si="188"/>
        <v>10661.398181820001</v>
      </c>
      <c r="J124" s="63">
        <f t="shared" si="188"/>
        <v>10314.757123519999</v>
      </c>
      <c r="K124" s="63">
        <f t="shared" si="188"/>
        <v>15512.023119580001</v>
      </c>
      <c r="L124" s="63">
        <f t="shared" si="188"/>
        <v>11159.38840795</v>
      </c>
      <c r="M124" s="63">
        <f t="shared" si="188"/>
        <v>11911.168863340001</v>
      </c>
      <c r="N124" s="63">
        <f t="shared" si="188"/>
        <v>11104.467071319999</v>
      </c>
      <c r="O124" s="63">
        <f t="shared" si="188"/>
        <v>10828.94833951</v>
      </c>
      <c r="P124" s="63">
        <f t="shared" si="188"/>
        <v>15128.685684890001</v>
      </c>
      <c r="Q124" s="63">
        <f t="shared" si="188"/>
        <v>10934.37333884</v>
      </c>
      <c r="R124" s="63">
        <f t="shared" si="188"/>
        <v>10659.65831223</v>
      </c>
      <c r="S124" s="63">
        <f t="shared" si="188"/>
        <v>10975.56024513</v>
      </c>
      <c r="T124" s="63">
        <f t="shared" si="188"/>
        <v>18355.878521719998</v>
      </c>
      <c r="U124" s="63">
        <f t="shared" si="188"/>
        <v>21881.90851397</v>
      </c>
      <c r="V124" s="63">
        <f t="shared" si="188"/>
        <v>15024.600686629999</v>
      </c>
      <c r="W124" s="63">
        <f t="shared" si="188"/>
        <v>21736.64996594</v>
      </c>
      <c r="X124" s="63">
        <f t="shared" si="188"/>
        <v>22055.351485030002</v>
      </c>
      <c r="Y124" s="63">
        <f t="shared" si="188"/>
        <v>10590.946651419999</v>
      </c>
      <c r="Z124" s="63">
        <f t="shared" si="188"/>
        <v>15555.45957053</v>
      </c>
      <c r="AA124" s="63">
        <f t="shared" si="188"/>
        <v>10853.37632338</v>
      </c>
      <c r="AB124" s="63">
        <f t="shared" si="188"/>
        <v>11090.43803024</v>
      </c>
      <c r="AC124" s="63">
        <f t="shared" si="188"/>
        <v>11444.004921559999</v>
      </c>
      <c r="AD124" s="63">
        <f t="shared" si="188"/>
        <v>10837.41130458</v>
      </c>
      <c r="AE124" s="63">
        <f t="shared" si="188"/>
        <v>20323.735904280002</v>
      </c>
      <c r="AF124" s="63">
        <f t="shared" si="188"/>
        <v>18639.667538599999</v>
      </c>
      <c r="AG124" s="63">
        <f t="shared" si="188"/>
        <v>12393.244597659999</v>
      </c>
      <c r="AH124" s="63">
        <f t="shared" si="188"/>
        <v>10793.282859020001</v>
      </c>
      <c r="AI124" s="63">
        <f t="shared" si="188"/>
        <v>12867.603865110001</v>
      </c>
      <c r="AJ124" s="63">
        <f t="shared" ref="AJ124:BO124" si="189">ROUND(((AJ118*AJ119*AJ120)+(AJ122*AJ121))*AJ123,8)</f>
        <v>18059.57909376</v>
      </c>
      <c r="AK124" s="63">
        <f t="shared" si="189"/>
        <v>18291.973206760002</v>
      </c>
      <c r="AL124" s="63">
        <f t="shared" si="189"/>
        <v>14364.17662738</v>
      </c>
      <c r="AM124" s="63">
        <f t="shared" si="189"/>
        <v>13456.508305519999</v>
      </c>
      <c r="AN124" s="63">
        <f t="shared" si="189"/>
        <v>14634.177562819999</v>
      </c>
      <c r="AO124" s="63">
        <f t="shared" si="189"/>
        <v>10495.23070873</v>
      </c>
      <c r="AP124" s="63">
        <f t="shared" si="189"/>
        <v>10942.473040389999</v>
      </c>
      <c r="AQ124" s="63">
        <f t="shared" si="189"/>
        <v>16219.525156309999</v>
      </c>
      <c r="AR124" s="63">
        <f t="shared" si="189"/>
        <v>10942.473040389999</v>
      </c>
      <c r="AS124" s="63">
        <f t="shared" si="189"/>
        <v>11481.99371289</v>
      </c>
      <c r="AT124" s="63">
        <f t="shared" si="189"/>
        <v>11104.83353812</v>
      </c>
      <c r="AU124" s="63">
        <f t="shared" si="189"/>
        <v>15987.176242940001</v>
      </c>
      <c r="AV124" s="63">
        <f t="shared" si="189"/>
        <v>15158.5620239</v>
      </c>
      <c r="AW124" s="63">
        <f t="shared" si="189"/>
        <v>16397.356424760001</v>
      </c>
      <c r="AX124" s="63">
        <f t="shared" si="189"/>
        <v>22572.087759149999</v>
      </c>
      <c r="AY124" s="63">
        <f t="shared" si="189"/>
        <v>13468.475264590001</v>
      </c>
      <c r="AZ124" s="63">
        <f t="shared" si="189"/>
        <v>10612.85546221</v>
      </c>
      <c r="BA124" s="63">
        <f t="shared" si="189"/>
        <v>10377.606119509999</v>
      </c>
      <c r="BB124" s="63">
        <f t="shared" si="189"/>
        <v>10454.539859279999</v>
      </c>
      <c r="BC124" s="63">
        <f t="shared" si="189"/>
        <v>10625.74875508</v>
      </c>
      <c r="BD124" s="63">
        <f t="shared" si="189"/>
        <v>10658.347160290001</v>
      </c>
      <c r="BE124" s="63">
        <f t="shared" si="189"/>
        <v>11380.527282270001</v>
      </c>
      <c r="BF124" s="63">
        <f t="shared" si="189"/>
        <v>10708.072152610001</v>
      </c>
      <c r="BG124" s="63">
        <f t="shared" si="189"/>
        <v>11573.26131351</v>
      </c>
      <c r="BH124" s="63">
        <f t="shared" si="189"/>
        <v>12351.371819</v>
      </c>
      <c r="BI124" s="63">
        <f t="shared" si="189"/>
        <v>16097.179919280001</v>
      </c>
      <c r="BJ124" s="63">
        <f t="shared" si="189"/>
        <v>10768.002784099999</v>
      </c>
      <c r="BK124" s="63">
        <f t="shared" si="189"/>
        <v>10650.883784719999</v>
      </c>
      <c r="BL124" s="63">
        <f t="shared" si="189"/>
        <v>22565.369211050001</v>
      </c>
      <c r="BM124" s="63">
        <f t="shared" si="189"/>
        <v>13901.148564499999</v>
      </c>
      <c r="BN124" s="63">
        <f t="shared" si="189"/>
        <v>10270.43818291</v>
      </c>
      <c r="BO124" s="63">
        <f t="shared" si="189"/>
        <v>10778.9162891</v>
      </c>
      <c r="BP124" s="63">
        <f t="shared" ref="BP124:EA124" si="190">ROUND(((BP118*BP119*BP120)+(BP122*BP121))*BP123,8)</f>
        <v>18962.956738360001</v>
      </c>
      <c r="BQ124" s="63">
        <f t="shared" si="190"/>
        <v>11386.381434860001</v>
      </c>
      <c r="BR124" s="63">
        <f t="shared" si="190"/>
        <v>10585.9467159</v>
      </c>
      <c r="BS124" s="63">
        <f t="shared" si="190"/>
        <v>11449.62029024</v>
      </c>
      <c r="BT124" s="63">
        <f t="shared" si="190"/>
        <v>14353.71077806</v>
      </c>
      <c r="BU124" s="63">
        <f t="shared" si="190"/>
        <v>14007.53289848</v>
      </c>
      <c r="BV124" s="63">
        <f t="shared" si="190"/>
        <v>11202.0885667</v>
      </c>
      <c r="BW124" s="63">
        <f t="shared" si="190"/>
        <v>11035.662144800001</v>
      </c>
      <c r="BX124" s="63">
        <f t="shared" si="190"/>
        <v>23807.7059935</v>
      </c>
      <c r="BY124" s="63">
        <f t="shared" si="190"/>
        <v>12686.40864539</v>
      </c>
      <c r="BZ124" s="63">
        <f t="shared" si="190"/>
        <v>15819.56011814</v>
      </c>
      <c r="CA124" s="63">
        <f t="shared" si="190"/>
        <v>20028.51729539</v>
      </c>
      <c r="CB124" s="63">
        <f t="shared" si="190"/>
        <v>10845.27662183</v>
      </c>
      <c r="CC124" s="63">
        <f t="shared" si="190"/>
        <v>17123.881216850001</v>
      </c>
      <c r="CD124" s="63">
        <f t="shared" si="190"/>
        <v>21572.722102520001</v>
      </c>
      <c r="CE124" s="63">
        <f t="shared" si="190"/>
        <v>18341.580141840001</v>
      </c>
      <c r="CF124" s="63">
        <f t="shared" si="190"/>
        <v>19338.494874970002</v>
      </c>
      <c r="CG124" s="63">
        <f t="shared" si="190"/>
        <v>16915.047340820001</v>
      </c>
      <c r="CH124" s="63">
        <f t="shared" si="190"/>
        <v>20495.991559990001</v>
      </c>
      <c r="CI124" s="63">
        <f t="shared" si="190"/>
        <v>11027.596785510001</v>
      </c>
      <c r="CJ124" s="63">
        <f t="shared" si="190"/>
        <v>11612.7315368</v>
      </c>
      <c r="CK124" s="63">
        <f t="shared" si="190"/>
        <v>10961.511256289999</v>
      </c>
      <c r="CL124" s="63">
        <f t="shared" si="190"/>
        <v>11582.71589997</v>
      </c>
      <c r="CM124" s="63">
        <f t="shared" si="190"/>
        <v>12295.44129243</v>
      </c>
      <c r="CN124" s="63">
        <f t="shared" si="190"/>
        <v>10456.49094761</v>
      </c>
      <c r="CO124" s="63">
        <f t="shared" si="190"/>
        <v>10441.159689329999</v>
      </c>
      <c r="CP124" s="63">
        <f t="shared" si="190"/>
        <v>11779.038239150001</v>
      </c>
      <c r="CQ124" s="63">
        <f t="shared" si="190"/>
        <v>11588.107996819999</v>
      </c>
      <c r="CR124" s="63">
        <f t="shared" si="190"/>
        <v>16812.203358639999</v>
      </c>
      <c r="CS124" s="63">
        <f t="shared" si="190"/>
        <v>14617.67253657</v>
      </c>
      <c r="CT124" s="63">
        <f t="shared" si="190"/>
        <v>19847.62466026</v>
      </c>
      <c r="CU124" s="63">
        <f t="shared" si="190"/>
        <v>10887.60118027</v>
      </c>
      <c r="CV124" s="63">
        <f t="shared" si="190"/>
        <v>21073.45032751</v>
      </c>
      <c r="CW124" s="63">
        <f t="shared" si="190"/>
        <v>17459.91918257</v>
      </c>
      <c r="CX124" s="63">
        <f t="shared" si="190"/>
        <v>12056.85861487</v>
      </c>
      <c r="CY124" s="63">
        <f t="shared" si="190"/>
        <v>22255.060195040001</v>
      </c>
      <c r="CZ124" s="63">
        <f t="shared" si="190"/>
        <v>10682.846703220001</v>
      </c>
      <c r="DA124" s="63">
        <f t="shared" si="190"/>
        <v>17365.10770181</v>
      </c>
      <c r="DB124" s="63">
        <f t="shared" si="190"/>
        <v>14449.038702989999</v>
      </c>
      <c r="DC124" s="63">
        <f t="shared" si="190"/>
        <v>17884.736210269999</v>
      </c>
      <c r="DD124" s="63">
        <f t="shared" si="190"/>
        <v>18484.437191249999</v>
      </c>
      <c r="DE124" s="63">
        <f t="shared" si="190"/>
        <v>14880.45045436</v>
      </c>
      <c r="DF124" s="63">
        <f t="shared" si="190"/>
        <v>10121.78800986</v>
      </c>
      <c r="DG124" s="63">
        <f t="shared" si="190"/>
        <v>21782.55764331</v>
      </c>
      <c r="DH124" s="63">
        <f t="shared" si="190"/>
        <v>10481.946712319999</v>
      </c>
      <c r="DI124" s="63">
        <f t="shared" si="190"/>
        <v>10319.83318774</v>
      </c>
      <c r="DJ124" s="63">
        <f t="shared" si="190"/>
        <v>11860.095092789999</v>
      </c>
      <c r="DK124" s="63">
        <f t="shared" si="190"/>
        <v>12040.29964279</v>
      </c>
      <c r="DL124" s="63">
        <f t="shared" si="190"/>
        <v>10737.990928630001</v>
      </c>
      <c r="DM124" s="63">
        <f t="shared" si="190"/>
        <v>17207.67481027</v>
      </c>
      <c r="DN124" s="63">
        <f t="shared" si="190"/>
        <v>11169.56877761</v>
      </c>
      <c r="DO124" s="63">
        <f t="shared" si="190"/>
        <v>10574.28813685</v>
      </c>
      <c r="DP124" s="63">
        <f t="shared" si="190"/>
        <v>18186.07966639</v>
      </c>
      <c r="DQ124" s="63">
        <f t="shared" si="190"/>
        <v>11437.97369266</v>
      </c>
      <c r="DR124" s="63">
        <f t="shared" si="190"/>
        <v>10800.31880784</v>
      </c>
      <c r="DS124" s="63">
        <f t="shared" si="190"/>
        <v>11681.25381111</v>
      </c>
      <c r="DT124" s="63">
        <f t="shared" si="190"/>
        <v>18480.089066150002</v>
      </c>
      <c r="DU124" s="63">
        <f t="shared" si="190"/>
        <v>13596.51032644</v>
      </c>
      <c r="DV124" s="63">
        <f t="shared" si="190"/>
        <v>17204.291485400001</v>
      </c>
      <c r="DW124" s="63">
        <f t="shared" si="190"/>
        <v>14500.40260652</v>
      </c>
      <c r="DX124" s="63">
        <f t="shared" si="190"/>
        <v>21223.512856869998</v>
      </c>
      <c r="DY124" s="63">
        <f t="shared" si="190"/>
        <v>16206.32911432</v>
      </c>
      <c r="DZ124" s="63">
        <f t="shared" si="190"/>
        <v>12427.067367539999</v>
      </c>
      <c r="EA124" s="63">
        <f t="shared" si="190"/>
        <v>12529.25582581</v>
      </c>
      <c r="EB124" s="63">
        <f t="shared" ref="EB124:FX124" si="191">ROUND(((EB118*EB119*EB120)+(EB122*EB121))*EB123,8)</f>
        <v>11668.044721849999</v>
      </c>
      <c r="EC124" s="63">
        <f t="shared" si="191"/>
        <v>14114.213119419999</v>
      </c>
      <c r="ED124" s="63">
        <f t="shared" si="191"/>
        <v>14818.65013047</v>
      </c>
      <c r="EE124" s="63">
        <f t="shared" si="191"/>
        <v>17163.226516030001</v>
      </c>
      <c r="EF124" s="63">
        <f t="shared" si="191"/>
        <v>10682.311948570001</v>
      </c>
      <c r="EG124" s="63">
        <f t="shared" si="191"/>
        <v>14665.13155769</v>
      </c>
      <c r="EH124" s="63">
        <f t="shared" si="191"/>
        <v>15221.74832144</v>
      </c>
      <c r="EI124" s="63">
        <f t="shared" si="191"/>
        <v>10368.59352343</v>
      </c>
      <c r="EJ124" s="63">
        <f t="shared" si="191"/>
        <v>10268.051614890001</v>
      </c>
      <c r="EK124" s="63">
        <f t="shared" si="191"/>
        <v>11495.19640968</v>
      </c>
      <c r="EL124" s="63">
        <f t="shared" si="191"/>
        <v>11696.46315473</v>
      </c>
      <c r="EM124" s="63">
        <f t="shared" si="191"/>
        <v>13140.42408106</v>
      </c>
      <c r="EN124" s="63">
        <f t="shared" si="191"/>
        <v>10926.66002257</v>
      </c>
      <c r="EO124" s="63">
        <f t="shared" si="191"/>
        <v>14204.02039064</v>
      </c>
      <c r="EP124" s="63">
        <f t="shared" si="191"/>
        <v>13508.124605360001</v>
      </c>
      <c r="EQ124" s="63">
        <f t="shared" si="191"/>
        <v>11261.09261858</v>
      </c>
      <c r="ER124" s="63">
        <f t="shared" si="191"/>
        <v>15563.648275240001</v>
      </c>
      <c r="ES124" s="63">
        <f t="shared" si="191"/>
        <v>18262.504002009999</v>
      </c>
      <c r="ET124" s="63">
        <f t="shared" si="191"/>
        <v>19680.421551020001</v>
      </c>
      <c r="EU124" s="63">
        <f t="shared" si="191"/>
        <v>11360.99933194</v>
      </c>
      <c r="EV124" s="63">
        <f t="shared" si="191"/>
        <v>22979.783798799999</v>
      </c>
      <c r="EW124" s="63">
        <f t="shared" si="191"/>
        <v>15163.95450084</v>
      </c>
      <c r="EX124" s="63">
        <f t="shared" si="191"/>
        <v>19929.69347079</v>
      </c>
      <c r="EY124" s="63">
        <f t="shared" si="191"/>
        <v>11423.637462950001</v>
      </c>
      <c r="EZ124" s="63">
        <f t="shared" si="191"/>
        <v>19756.026827379999</v>
      </c>
      <c r="FA124" s="63">
        <f t="shared" si="191"/>
        <v>11539.855551520001</v>
      </c>
      <c r="FB124" s="63">
        <f t="shared" si="191"/>
        <v>14834.93582784</v>
      </c>
      <c r="FC124" s="63">
        <f t="shared" si="191"/>
        <v>10946.40843189</v>
      </c>
      <c r="FD124" s="63">
        <f t="shared" si="191"/>
        <v>12978.293809479999</v>
      </c>
      <c r="FE124" s="63">
        <f t="shared" si="191"/>
        <v>21722.525203550002</v>
      </c>
      <c r="FF124" s="63">
        <f t="shared" si="191"/>
        <v>18186.434948229999</v>
      </c>
      <c r="FG124" s="63">
        <f t="shared" si="191"/>
        <v>20651.308264539999</v>
      </c>
      <c r="FH124" s="63">
        <f t="shared" si="191"/>
        <v>21913.984779629998</v>
      </c>
      <c r="FI124" s="63">
        <f t="shared" si="191"/>
        <v>10859.185803079999</v>
      </c>
      <c r="FJ124" s="63">
        <f t="shared" si="191"/>
        <v>10620.66814123</v>
      </c>
      <c r="FK124" s="63">
        <f t="shared" si="191"/>
        <v>10602.273550690001</v>
      </c>
      <c r="FL124" s="63">
        <f t="shared" si="191"/>
        <v>10337.16578643</v>
      </c>
      <c r="FM124" s="63">
        <f t="shared" si="191"/>
        <v>10378.68120434</v>
      </c>
      <c r="FN124" s="63">
        <f t="shared" si="191"/>
        <v>10437.463361440001</v>
      </c>
      <c r="FO124" s="63">
        <f t="shared" si="191"/>
        <v>11156.86310002</v>
      </c>
      <c r="FP124" s="63">
        <f t="shared" si="191"/>
        <v>10776.042997050001</v>
      </c>
      <c r="FQ124" s="63">
        <f t="shared" si="191"/>
        <v>11203.805790500001</v>
      </c>
      <c r="FR124" s="63">
        <f t="shared" si="191"/>
        <v>19002.083399480001</v>
      </c>
      <c r="FS124" s="63">
        <f t="shared" si="191"/>
        <v>18939.573778990001</v>
      </c>
      <c r="FT124" s="63">
        <f t="shared" si="191"/>
        <v>23017.98138664</v>
      </c>
      <c r="FU124" s="63">
        <f t="shared" si="191"/>
        <v>11827.04351765</v>
      </c>
      <c r="FV124" s="63">
        <f t="shared" si="191"/>
        <v>11610.821122789999</v>
      </c>
      <c r="FW124" s="63">
        <f t="shared" si="191"/>
        <v>19651.225421070001</v>
      </c>
      <c r="FX124" s="63">
        <f t="shared" si="191"/>
        <v>23541.407660289999</v>
      </c>
      <c r="FY124" s="2"/>
      <c r="FZ124" s="26">
        <f>AVERAGE(C124:FX124)</f>
        <v>14143.045894368013</v>
      </c>
      <c r="GB124" s="2"/>
      <c r="GC124" s="2"/>
      <c r="GD124" s="2"/>
      <c r="GE124" s="2"/>
      <c r="GF124" s="2"/>
      <c r="GG124" s="2"/>
      <c r="GH124" s="2"/>
      <c r="GI124" s="2"/>
      <c r="GJ124" s="2"/>
      <c r="GK124" s="2"/>
    </row>
    <row r="125" spans="1:202" x14ac:dyDescent="0.35">
      <c r="A125" s="2"/>
      <c r="B125" s="2" t="s">
        <v>853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6"/>
      <c r="FZ125" s="63">
        <f>FZ124/178</f>
        <v>79.45531401330345</v>
      </c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</row>
    <row r="126" spans="1:202" x14ac:dyDescent="0.35">
      <c r="A126" s="2"/>
      <c r="B126" s="2" t="s">
        <v>854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6"/>
      <c r="FZ126" s="63"/>
      <c r="GA126" s="2"/>
      <c r="GB126" s="26"/>
      <c r="GC126" s="26"/>
      <c r="GD126" s="26"/>
      <c r="GE126" s="2"/>
      <c r="GF126" s="2"/>
      <c r="GG126" s="2"/>
      <c r="GH126" s="2"/>
      <c r="GI126" s="2"/>
      <c r="GJ126" s="2"/>
      <c r="GK126" s="2"/>
    </row>
    <row r="127" spans="1:202" x14ac:dyDescent="0.35">
      <c r="A127" s="3" t="s">
        <v>855</v>
      </c>
      <c r="B127" s="2" t="s">
        <v>856</v>
      </c>
      <c r="C127" s="12">
        <f t="shared" ref="C127:AH127" si="192">ROUND(C96,1)</f>
        <v>6384.5</v>
      </c>
      <c r="D127" s="12">
        <f t="shared" si="192"/>
        <v>38102.400000000001</v>
      </c>
      <c r="E127" s="12">
        <f t="shared" si="192"/>
        <v>5738</v>
      </c>
      <c r="F127" s="12">
        <f t="shared" si="192"/>
        <v>22398.6</v>
      </c>
      <c r="G127" s="12">
        <f t="shared" si="192"/>
        <v>1844</v>
      </c>
      <c r="H127" s="12">
        <f t="shared" si="192"/>
        <v>1095.7</v>
      </c>
      <c r="I127" s="12">
        <f t="shared" si="192"/>
        <v>8056</v>
      </c>
      <c r="J127" s="12">
        <f t="shared" si="192"/>
        <v>2066.8000000000002</v>
      </c>
      <c r="K127" s="12">
        <f t="shared" si="192"/>
        <v>251.7</v>
      </c>
      <c r="L127" s="12">
        <f t="shared" si="192"/>
        <v>2133.1</v>
      </c>
      <c r="M127" s="12">
        <f t="shared" si="192"/>
        <v>936.7</v>
      </c>
      <c r="N127" s="12">
        <f t="shared" si="192"/>
        <v>50452.1</v>
      </c>
      <c r="O127" s="12">
        <f t="shared" si="192"/>
        <v>12808.4</v>
      </c>
      <c r="P127" s="12">
        <f t="shared" si="192"/>
        <v>315.3</v>
      </c>
      <c r="Q127" s="12">
        <f t="shared" si="192"/>
        <v>39320.800000000003</v>
      </c>
      <c r="R127" s="12">
        <f t="shared" si="192"/>
        <v>481.8</v>
      </c>
      <c r="S127" s="12">
        <f t="shared" si="192"/>
        <v>1591.4</v>
      </c>
      <c r="T127" s="12">
        <f t="shared" si="192"/>
        <v>161.1</v>
      </c>
      <c r="U127" s="12">
        <f t="shared" si="192"/>
        <v>55.5</v>
      </c>
      <c r="V127" s="12">
        <f t="shared" si="192"/>
        <v>256.39999999999998</v>
      </c>
      <c r="W127" s="12">
        <f t="shared" si="192"/>
        <v>58.7</v>
      </c>
      <c r="X127" s="12">
        <f t="shared" si="192"/>
        <v>50</v>
      </c>
      <c r="Y127" s="12">
        <f t="shared" si="192"/>
        <v>423.8</v>
      </c>
      <c r="Z127" s="12">
        <f t="shared" si="192"/>
        <v>231.1</v>
      </c>
      <c r="AA127" s="12">
        <f t="shared" si="192"/>
        <v>30551.4</v>
      </c>
      <c r="AB127" s="12">
        <f t="shared" si="192"/>
        <v>26947.7</v>
      </c>
      <c r="AC127" s="12">
        <f t="shared" si="192"/>
        <v>906.3</v>
      </c>
      <c r="AD127" s="12">
        <f t="shared" si="192"/>
        <v>1435.1</v>
      </c>
      <c r="AE127" s="12">
        <f t="shared" si="192"/>
        <v>97</v>
      </c>
      <c r="AF127" s="12">
        <f t="shared" si="192"/>
        <v>167.5</v>
      </c>
      <c r="AG127" s="12">
        <f t="shared" si="192"/>
        <v>601.1</v>
      </c>
      <c r="AH127" s="12">
        <f t="shared" si="192"/>
        <v>957.7</v>
      </c>
      <c r="AI127" s="12">
        <f t="shared" ref="AI127:BN127" si="193">ROUND(AI96,1)</f>
        <v>383</v>
      </c>
      <c r="AJ127" s="12">
        <f t="shared" si="193"/>
        <v>181.5</v>
      </c>
      <c r="AK127" s="12">
        <f t="shared" si="193"/>
        <v>165.7</v>
      </c>
      <c r="AL127" s="12">
        <f t="shared" si="193"/>
        <v>288.5</v>
      </c>
      <c r="AM127" s="12">
        <f t="shared" si="193"/>
        <v>352.6</v>
      </c>
      <c r="AN127" s="12">
        <f t="shared" si="193"/>
        <v>299.5</v>
      </c>
      <c r="AO127" s="12">
        <f t="shared" si="193"/>
        <v>4036</v>
      </c>
      <c r="AP127" s="12">
        <f t="shared" si="193"/>
        <v>83959.6</v>
      </c>
      <c r="AQ127" s="12">
        <f t="shared" si="193"/>
        <v>251</v>
      </c>
      <c r="AR127" s="12">
        <f t="shared" si="193"/>
        <v>60695.1</v>
      </c>
      <c r="AS127" s="12">
        <f t="shared" si="193"/>
        <v>6483</v>
      </c>
      <c r="AT127" s="12">
        <f t="shared" si="193"/>
        <v>2360.1999999999998</v>
      </c>
      <c r="AU127" s="12">
        <f t="shared" si="193"/>
        <v>271</v>
      </c>
      <c r="AV127" s="12">
        <f t="shared" si="193"/>
        <v>305.39999999999998</v>
      </c>
      <c r="AW127" s="12">
        <f t="shared" si="193"/>
        <v>255</v>
      </c>
      <c r="AX127" s="12">
        <f t="shared" si="193"/>
        <v>81</v>
      </c>
      <c r="AY127" s="12">
        <f t="shared" si="193"/>
        <v>406.8</v>
      </c>
      <c r="AZ127" s="12">
        <f t="shared" si="193"/>
        <v>12123.4</v>
      </c>
      <c r="BA127" s="12">
        <f t="shared" si="193"/>
        <v>8895.7999999999993</v>
      </c>
      <c r="BB127" s="12">
        <f t="shared" si="193"/>
        <v>7554.3</v>
      </c>
      <c r="BC127" s="12">
        <f t="shared" si="193"/>
        <v>24177.4</v>
      </c>
      <c r="BD127" s="12">
        <f t="shared" si="193"/>
        <v>3633.5</v>
      </c>
      <c r="BE127" s="12">
        <f t="shared" si="193"/>
        <v>1198.7</v>
      </c>
      <c r="BF127" s="12">
        <f t="shared" si="193"/>
        <v>24386.3</v>
      </c>
      <c r="BG127" s="12">
        <f t="shared" si="193"/>
        <v>920.6</v>
      </c>
      <c r="BH127" s="12">
        <f t="shared" si="193"/>
        <v>543.5</v>
      </c>
      <c r="BI127" s="12">
        <f t="shared" si="193"/>
        <v>257.39999999999998</v>
      </c>
      <c r="BJ127" s="12">
        <f t="shared" si="193"/>
        <v>6297.4</v>
      </c>
      <c r="BK127" s="12">
        <f t="shared" si="193"/>
        <v>21864.7</v>
      </c>
      <c r="BL127" s="12">
        <f t="shared" si="193"/>
        <v>74.3</v>
      </c>
      <c r="BM127" s="12">
        <f t="shared" si="193"/>
        <v>340.8</v>
      </c>
      <c r="BN127" s="12">
        <f t="shared" si="193"/>
        <v>3100.1</v>
      </c>
      <c r="BO127" s="12">
        <f t="shared" ref="BO127:DZ127" si="194">ROUND(BO96,1)</f>
        <v>1254.3</v>
      </c>
      <c r="BP127" s="12">
        <f t="shared" si="194"/>
        <v>160.4</v>
      </c>
      <c r="BQ127" s="12">
        <f t="shared" si="194"/>
        <v>5884.7</v>
      </c>
      <c r="BR127" s="12">
        <f t="shared" si="194"/>
        <v>4488.3999999999996</v>
      </c>
      <c r="BS127" s="12">
        <f t="shared" si="194"/>
        <v>1158.0999999999999</v>
      </c>
      <c r="BT127" s="12">
        <f t="shared" si="194"/>
        <v>372.5</v>
      </c>
      <c r="BU127" s="12">
        <f t="shared" si="194"/>
        <v>393.7</v>
      </c>
      <c r="BV127" s="12">
        <f t="shared" si="194"/>
        <v>1245.3</v>
      </c>
      <c r="BW127" s="12">
        <f t="shared" si="194"/>
        <v>2017.5</v>
      </c>
      <c r="BX127" s="12">
        <f t="shared" si="194"/>
        <v>66.5</v>
      </c>
      <c r="BY127" s="12">
        <f t="shared" si="194"/>
        <v>430.7</v>
      </c>
      <c r="BZ127" s="12">
        <f t="shared" si="194"/>
        <v>228</v>
      </c>
      <c r="CA127" s="12">
        <f t="shared" si="194"/>
        <v>146.19999999999999</v>
      </c>
      <c r="CB127" s="12">
        <f t="shared" si="194"/>
        <v>72575.399999999994</v>
      </c>
      <c r="CC127" s="12">
        <f t="shared" si="194"/>
        <v>189.3</v>
      </c>
      <c r="CD127" s="12">
        <f t="shared" si="194"/>
        <v>50</v>
      </c>
      <c r="CE127" s="12">
        <f t="shared" si="194"/>
        <v>158.30000000000001</v>
      </c>
      <c r="CF127" s="12">
        <f t="shared" si="194"/>
        <v>112.5</v>
      </c>
      <c r="CG127" s="12">
        <f t="shared" si="194"/>
        <v>199.9</v>
      </c>
      <c r="CH127" s="12">
        <f t="shared" si="194"/>
        <v>96.5</v>
      </c>
      <c r="CI127" s="12">
        <f t="shared" si="194"/>
        <v>687.9</v>
      </c>
      <c r="CJ127" s="12">
        <f t="shared" si="194"/>
        <v>872.3</v>
      </c>
      <c r="CK127" s="12">
        <f t="shared" si="194"/>
        <v>4888</v>
      </c>
      <c r="CL127" s="12">
        <f t="shared" si="194"/>
        <v>1228.4000000000001</v>
      </c>
      <c r="CM127" s="12">
        <f t="shared" si="194"/>
        <v>685.4</v>
      </c>
      <c r="CN127" s="12">
        <f t="shared" si="194"/>
        <v>30616.799999999999</v>
      </c>
      <c r="CO127" s="12">
        <f t="shared" si="194"/>
        <v>14324.2</v>
      </c>
      <c r="CP127" s="12">
        <f t="shared" si="194"/>
        <v>929.4</v>
      </c>
      <c r="CQ127" s="12">
        <f t="shared" si="194"/>
        <v>770.1</v>
      </c>
      <c r="CR127" s="12">
        <f t="shared" si="194"/>
        <v>215.8</v>
      </c>
      <c r="CS127" s="12">
        <f t="shared" si="194"/>
        <v>285.5</v>
      </c>
      <c r="CT127" s="12">
        <f t="shared" si="194"/>
        <v>113.5</v>
      </c>
      <c r="CU127" s="12">
        <f t="shared" si="194"/>
        <v>71.8</v>
      </c>
      <c r="CV127" s="12">
        <f t="shared" si="194"/>
        <v>50</v>
      </c>
      <c r="CW127" s="12">
        <f t="shared" si="194"/>
        <v>198.7</v>
      </c>
      <c r="CX127" s="12">
        <f t="shared" si="194"/>
        <v>461.4</v>
      </c>
      <c r="CY127" s="12">
        <f t="shared" si="194"/>
        <v>50</v>
      </c>
      <c r="CZ127" s="12">
        <f t="shared" si="194"/>
        <v>1806.8</v>
      </c>
      <c r="DA127" s="12">
        <f t="shared" si="194"/>
        <v>203.5</v>
      </c>
      <c r="DB127" s="12">
        <f t="shared" si="194"/>
        <v>315.8</v>
      </c>
      <c r="DC127" s="12">
        <f t="shared" si="194"/>
        <v>193</v>
      </c>
      <c r="DD127" s="12">
        <f t="shared" si="194"/>
        <v>174.5</v>
      </c>
      <c r="DE127" s="12">
        <f t="shared" si="194"/>
        <v>285.3</v>
      </c>
      <c r="DF127" s="12">
        <f t="shared" si="194"/>
        <v>20790.099999999999</v>
      </c>
      <c r="DG127" s="12">
        <f t="shared" si="194"/>
        <v>93.5</v>
      </c>
      <c r="DH127" s="12">
        <f t="shared" si="194"/>
        <v>1805.4</v>
      </c>
      <c r="DI127" s="12">
        <f t="shared" si="194"/>
        <v>2448.3000000000002</v>
      </c>
      <c r="DJ127" s="12">
        <f t="shared" si="194"/>
        <v>623</v>
      </c>
      <c r="DK127" s="12">
        <f t="shared" si="194"/>
        <v>477.7</v>
      </c>
      <c r="DL127" s="12">
        <f t="shared" si="194"/>
        <v>5694</v>
      </c>
      <c r="DM127" s="12">
        <f t="shared" si="194"/>
        <v>235</v>
      </c>
      <c r="DN127" s="12">
        <f t="shared" si="194"/>
        <v>1294.5</v>
      </c>
      <c r="DO127" s="12">
        <f t="shared" si="194"/>
        <v>3290</v>
      </c>
      <c r="DP127" s="12">
        <f t="shared" si="194"/>
        <v>200</v>
      </c>
      <c r="DQ127" s="12">
        <f t="shared" si="194"/>
        <v>887</v>
      </c>
      <c r="DR127" s="12">
        <f t="shared" si="194"/>
        <v>1315.2</v>
      </c>
      <c r="DS127" s="12">
        <f t="shared" si="194"/>
        <v>599.9</v>
      </c>
      <c r="DT127" s="12">
        <f t="shared" si="194"/>
        <v>176.5</v>
      </c>
      <c r="DU127" s="12">
        <f t="shared" si="194"/>
        <v>351.4</v>
      </c>
      <c r="DV127" s="12">
        <f t="shared" si="194"/>
        <v>208</v>
      </c>
      <c r="DW127" s="12">
        <f t="shared" si="194"/>
        <v>300.2</v>
      </c>
      <c r="DX127" s="12">
        <f t="shared" si="194"/>
        <v>168</v>
      </c>
      <c r="DY127" s="12">
        <f t="shared" si="194"/>
        <v>296.60000000000002</v>
      </c>
      <c r="DZ127" s="12">
        <f t="shared" si="194"/>
        <v>680.8</v>
      </c>
      <c r="EA127" s="12">
        <f t="shared" ref="EA127:FX127" si="195">ROUND(EA96,1)</f>
        <v>530.6</v>
      </c>
      <c r="EB127" s="12">
        <f t="shared" si="195"/>
        <v>534.4</v>
      </c>
      <c r="EC127" s="12">
        <f t="shared" si="195"/>
        <v>285.10000000000002</v>
      </c>
      <c r="ED127" s="12">
        <f t="shared" si="195"/>
        <v>1561.8</v>
      </c>
      <c r="EE127" s="12">
        <f t="shared" si="195"/>
        <v>191.6</v>
      </c>
      <c r="EF127" s="12">
        <f t="shared" si="195"/>
        <v>1353.2</v>
      </c>
      <c r="EG127" s="12">
        <f t="shared" si="195"/>
        <v>253.5</v>
      </c>
      <c r="EH127" s="12">
        <f t="shared" si="195"/>
        <v>247.4</v>
      </c>
      <c r="EI127" s="12">
        <f t="shared" si="195"/>
        <v>13865.8</v>
      </c>
      <c r="EJ127" s="12">
        <f t="shared" si="195"/>
        <v>9949.7999999999993</v>
      </c>
      <c r="EK127" s="12">
        <f t="shared" si="195"/>
        <v>668.7</v>
      </c>
      <c r="EL127" s="12">
        <f t="shared" si="195"/>
        <v>459.4</v>
      </c>
      <c r="EM127" s="12">
        <f t="shared" si="195"/>
        <v>378.1</v>
      </c>
      <c r="EN127" s="12">
        <f t="shared" si="195"/>
        <v>896.9</v>
      </c>
      <c r="EO127" s="12">
        <f t="shared" si="195"/>
        <v>305.39999999999998</v>
      </c>
      <c r="EP127" s="12">
        <f t="shared" si="195"/>
        <v>428.5</v>
      </c>
      <c r="EQ127" s="12">
        <f t="shared" si="195"/>
        <v>2614.4</v>
      </c>
      <c r="ER127" s="12">
        <f t="shared" si="195"/>
        <v>307.60000000000002</v>
      </c>
      <c r="ES127" s="12">
        <f t="shared" si="195"/>
        <v>163</v>
      </c>
      <c r="ET127" s="12">
        <f t="shared" si="195"/>
        <v>197.5</v>
      </c>
      <c r="EU127" s="12">
        <f t="shared" si="195"/>
        <v>575.29999999999995</v>
      </c>
      <c r="EV127" s="12">
        <f t="shared" si="195"/>
        <v>72.599999999999994</v>
      </c>
      <c r="EW127" s="12">
        <f t="shared" si="195"/>
        <v>819.4</v>
      </c>
      <c r="EX127" s="12">
        <f t="shared" si="195"/>
        <v>173.5</v>
      </c>
      <c r="EY127" s="12">
        <f t="shared" si="195"/>
        <v>206.5</v>
      </c>
      <c r="EZ127" s="12">
        <f t="shared" si="195"/>
        <v>129.30000000000001</v>
      </c>
      <c r="FA127" s="12">
        <f t="shared" si="195"/>
        <v>3385.2</v>
      </c>
      <c r="FB127" s="12">
        <f t="shared" si="195"/>
        <v>288.10000000000002</v>
      </c>
      <c r="FC127" s="12">
        <f t="shared" si="195"/>
        <v>1822.2</v>
      </c>
      <c r="FD127" s="12">
        <f t="shared" si="195"/>
        <v>402</v>
      </c>
      <c r="FE127" s="12">
        <f t="shared" si="195"/>
        <v>79</v>
      </c>
      <c r="FF127" s="12">
        <f t="shared" si="195"/>
        <v>185</v>
      </c>
      <c r="FG127" s="12">
        <f t="shared" si="195"/>
        <v>120.8</v>
      </c>
      <c r="FH127" s="12">
        <f t="shared" si="195"/>
        <v>70</v>
      </c>
      <c r="FI127" s="12">
        <f t="shared" si="195"/>
        <v>1702.5</v>
      </c>
      <c r="FJ127" s="12">
        <f t="shared" si="195"/>
        <v>2016.5</v>
      </c>
      <c r="FK127" s="12">
        <f t="shared" si="195"/>
        <v>2529.1</v>
      </c>
      <c r="FL127" s="12">
        <f t="shared" si="195"/>
        <v>8538.5</v>
      </c>
      <c r="FM127" s="12">
        <f t="shared" si="195"/>
        <v>3981.5</v>
      </c>
      <c r="FN127" s="12">
        <f t="shared" si="195"/>
        <v>22422.3</v>
      </c>
      <c r="FO127" s="12">
        <f t="shared" si="195"/>
        <v>1117.2</v>
      </c>
      <c r="FP127" s="12">
        <f t="shared" si="195"/>
        <v>2341.5</v>
      </c>
      <c r="FQ127" s="12">
        <f t="shared" si="195"/>
        <v>984.9</v>
      </c>
      <c r="FR127" s="12">
        <f t="shared" si="195"/>
        <v>168.1</v>
      </c>
      <c r="FS127" s="12">
        <f t="shared" si="195"/>
        <v>168.3</v>
      </c>
      <c r="FT127" s="12">
        <f t="shared" si="195"/>
        <v>56.5</v>
      </c>
      <c r="FU127" s="12">
        <f t="shared" si="195"/>
        <v>791.1</v>
      </c>
      <c r="FV127" s="12">
        <f t="shared" si="195"/>
        <v>692.7</v>
      </c>
      <c r="FW127" s="12">
        <f t="shared" si="195"/>
        <v>147.5</v>
      </c>
      <c r="FX127" s="12">
        <f t="shared" si="195"/>
        <v>64.5</v>
      </c>
      <c r="FY127" s="14"/>
      <c r="FZ127" s="26">
        <f>SUM(C127:FX127)</f>
        <v>816856.50000000047</v>
      </c>
      <c r="GA127" s="14"/>
      <c r="GB127" s="26"/>
      <c r="GC127" s="26"/>
      <c r="GD127" s="26"/>
      <c r="GE127" s="2"/>
      <c r="GF127" s="26"/>
      <c r="GG127" s="26"/>
      <c r="GH127" s="26"/>
      <c r="GI127" s="26"/>
      <c r="GJ127" s="26"/>
      <c r="GK127" s="26"/>
    </row>
    <row r="128" spans="1:202" x14ac:dyDescent="0.35">
      <c r="A128" s="3" t="s">
        <v>857</v>
      </c>
      <c r="B128" s="2" t="s">
        <v>858</v>
      </c>
      <c r="C128" s="2">
        <f t="shared" ref="C128:AH128" si="196">ROUND(C127*C124,2)</f>
        <v>68560651.519999996</v>
      </c>
      <c r="D128" s="2">
        <f t="shared" si="196"/>
        <v>410762123.41000003</v>
      </c>
      <c r="E128" s="2">
        <f t="shared" si="196"/>
        <v>61074431.969999999</v>
      </c>
      <c r="F128" s="2">
        <f t="shared" si="196"/>
        <v>239436913.81999999</v>
      </c>
      <c r="G128" s="2">
        <f t="shared" si="196"/>
        <v>20493814.84</v>
      </c>
      <c r="H128" s="2">
        <f t="shared" si="196"/>
        <v>12515195.42</v>
      </c>
      <c r="I128" s="2">
        <f t="shared" si="196"/>
        <v>85888223.75</v>
      </c>
      <c r="J128" s="2">
        <f t="shared" si="196"/>
        <v>21318540.02</v>
      </c>
      <c r="K128" s="2">
        <f t="shared" si="196"/>
        <v>3904376.22</v>
      </c>
      <c r="L128" s="2">
        <f t="shared" si="196"/>
        <v>23804091.41</v>
      </c>
      <c r="M128" s="2">
        <f t="shared" si="196"/>
        <v>11157191.869999999</v>
      </c>
      <c r="N128" s="2">
        <f t="shared" si="196"/>
        <v>560243683.13</v>
      </c>
      <c r="O128" s="2">
        <f t="shared" si="196"/>
        <v>138701501.91</v>
      </c>
      <c r="P128" s="2">
        <f t="shared" si="196"/>
        <v>4770074.5999999996</v>
      </c>
      <c r="Q128" s="2">
        <f t="shared" si="196"/>
        <v>429948307.18000001</v>
      </c>
      <c r="R128" s="2">
        <f t="shared" si="196"/>
        <v>5135823.37</v>
      </c>
      <c r="S128" s="2">
        <f t="shared" si="196"/>
        <v>17466506.57</v>
      </c>
      <c r="T128" s="2">
        <f t="shared" si="196"/>
        <v>2957132.03</v>
      </c>
      <c r="U128" s="2">
        <f t="shared" si="196"/>
        <v>1214445.92</v>
      </c>
      <c r="V128" s="2">
        <f t="shared" si="196"/>
        <v>3852307.62</v>
      </c>
      <c r="W128" s="2">
        <f t="shared" si="196"/>
        <v>1275941.3500000001</v>
      </c>
      <c r="X128" s="2">
        <f t="shared" si="196"/>
        <v>1102767.57</v>
      </c>
      <c r="Y128" s="2">
        <f t="shared" si="196"/>
        <v>4488443.1900000004</v>
      </c>
      <c r="Z128" s="2">
        <f t="shared" si="196"/>
        <v>3594866.71</v>
      </c>
      <c r="AA128" s="2">
        <f t="shared" si="196"/>
        <v>331585841.41000003</v>
      </c>
      <c r="AB128" s="2">
        <f t="shared" si="196"/>
        <v>298861796.91000003</v>
      </c>
      <c r="AC128" s="2">
        <f t="shared" si="196"/>
        <v>10371701.66</v>
      </c>
      <c r="AD128" s="2">
        <f t="shared" si="196"/>
        <v>15552768.960000001</v>
      </c>
      <c r="AE128" s="2">
        <f t="shared" si="196"/>
        <v>1971402.38</v>
      </c>
      <c r="AF128" s="2">
        <f t="shared" si="196"/>
        <v>3122144.31</v>
      </c>
      <c r="AG128" s="2">
        <f t="shared" si="196"/>
        <v>7449579.3300000001</v>
      </c>
      <c r="AH128" s="2">
        <f t="shared" si="196"/>
        <v>10336726.99</v>
      </c>
      <c r="AI128" s="2">
        <f t="shared" ref="AI128:BN128" si="197">ROUND(AI127*AI124,2)</f>
        <v>4928292.28</v>
      </c>
      <c r="AJ128" s="2">
        <f t="shared" si="197"/>
        <v>3277813.61</v>
      </c>
      <c r="AK128" s="2">
        <f t="shared" si="197"/>
        <v>3030979.96</v>
      </c>
      <c r="AL128" s="2">
        <f t="shared" si="197"/>
        <v>4144064.96</v>
      </c>
      <c r="AM128" s="2">
        <f t="shared" si="197"/>
        <v>4744764.83</v>
      </c>
      <c r="AN128" s="2">
        <f t="shared" si="197"/>
        <v>4382936.18</v>
      </c>
      <c r="AO128" s="2">
        <f t="shared" si="197"/>
        <v>42358751.140000001</v>
      </c>
      <c r="AP128" s="2">
        <f t="shared" si="197"/>
        <v>918725659.48000002</v>
      </c>
      <c r="AQ128" s="2">
        <f t="shared" si="197"/>
        <v>4071100.81</v>
      </c>
      <c r="AR128" s="2">
        <f t="shared" si="197"/>
        <v>664154495.42999995</v>
      </c>
      <c r="AS128" s="2">
        <f t="shared" si="197"/>
        <v>74437765.239999995</v>
      </c>
      <c r="AT128" s="2">
        <f t="shared" si="197"/>
        <v>26209628.120000001</v>
      </c>
      <c r="AU128" s="2">
        <f t="shared" si="197"/>
        <v>4332524.76</v>
      </c>
      <c r="AV128" s="2">
        <f t="shared" si="197"/>
        <v>4629424.84</v>
      </c>
      <c r="AW128" s="2">
        <f t="shared" si="197"/>
        <v>4181325.89</v>
      </c>
      <c r="AX128" s="2">
        <f t="shared" si="197"/>
        <v>1828339.11</v>
      </c>
      <c r="AY128" s="2">
        <f t="shared" si="197"/>
        <v>5478975.7400000002</v>
      </c>
      <c r="AZ128" s="2">
        <f t="shared" si="197"/>
        <v>128663891.91</v>
      </c>
      <c r="BA128" s="2">
        <f t="shared" si="197"/>
        <v>92317108.519999996</v>
      </c>
      <c r="BB128" s="2">
        <f t="shared" si="197"/>
        <v>78976730.459999993</v>
      </c>
      <c r="BC128" s="2">
        <f t="shared" si="197"/>
        <v>256902977.94999999</v>
      </c>
      <c r="BD128" s="2">
        <f t="shared" si="197"/>
        <v>38727104.409999996</v>
      </c>
      <c r="BE128" s="2">
        <f t="shared" si="197"/>
        <v>13641838.050000001</v>
      </c>
      <c r="BF128" s="2">
        <f t="shared" si="197"/>
        <v>261130259.94</v>
      </c>
      <c r="BG128" s="2">
        <f t="shared" si="197"/>
        <v>10654344.369999999</v>
      </c>
      <c r="BH128" s="2">
        <f t="shared" si="197"/>
        <v>6712970.5800000001</v>
      </c>
      <c r="BI128" s="2">
        <f t="shared" si="197"/>
        <v>4143414.11</v>
      </c>
      <c r="BJ128" s="2">
        <f t="shared" si="197"/>
        <v>67810420.730000004</v>
      </c>
      <c r="BK128" s="2">
        <f t="shared" si="197"/>
        <v>232878378.69</v>
      </c>
      <c r="BL128" s="2">
        <f t="shared" si="197"/>
        <v>1676606.93</v>
      </c>
      <c r="BM128" s="2">
        <f t="shared" si="197"/>
        <v>4737511.43</v>
      </c>
      <c r="BN128" s="2">
        <f t="shared" si="197"/>
        <v>31839385.41</v>
      </c>
      <c r="BO128" s="2">
        <f t="shared" ref="BO128:DZ128" si="198">ROUND(BO127*BO124,2)</f>
        <v>13519994.699999999</v>
      </c>
      <c r="BP128" s="2">
        <f t="shared" si="198"/>
        <v>3041658.26</v>
      </c>
      <c r="BQ128" s="2">
        <f t="shared" si="198"/>
        <v>67005438.829999998</v>
      </c>
      <c r="BR128" s="2">
        <f t="shared" si="198"/>
        <v>47513963.240000002</v>
      </c>
      <c r="BS128" s="2">
        <f t="shared" si="198"/>
        <v>13259805.26</v>
      </c>
      <c r="BT128" s="2">
        <f t="shared" si="198"/>
        <v>5346757.26</v>
      </c>
      <c r="BU128" s="2">
        <f t="shared" si="198"/>
        <v>5514765.7000000002</v>
      </c>
      <c r="BV128" s="2">
        <f t="shared" si="198"/>
        <v>13949960.890000001</v>
      </c>
      <c r="BW128" s="2">
        <f t="shared" si="198"/>
        <v>22264448.379999999</v>
      </c>
      <c r="BX128" s="2">
        <f t="shared" si="198"/>
        <v>1583212.45</v>
      </c>
      <c r="BY128" s="2">
        <f t="shared" si="198"/>
        <v>5464036.2000000002</v>
      </c>
      <c r="BZ128" s="2">
        <f t="shared" si="198"/>
        <v>3606859.71</v>
      </c>
      <c r="CA128" s="2">
        <f t="shared" si="198"/>
        <v>2928169.23</v>
      </c>
      <c r="CB128" s="2">
        <f t="shared" si="198"/>
        <v>787100288.94000006</v>
      </c>
      <c r="CC128" s="2">
        <f t="shared" si="198"/>
        <v>3241550.71</v>
      </c>
      <c r="CD128" s="2">
        <f t="shared" si="198"/>
        <v>1078636.1100000001</v>
      </c>
      <c r="CE128" s="2">
        <f t="shared" si="198"/>
        <v>2903472.14</v>
      </c>
      <c r="CF128" s="2">
        <f t="shared" si="198"/>
        <v>2175580.67</v>
      </c>
      <c r="CG128" s="2">
        <f t="shared" si="198"/>
        <v>3381317.96</v>
      </c>
      <c r="CH128" s="2">
        <f t="shared" si="198"/>
        <v>1977863.19</v>
      </c>
      <c r="CI128" s="2">
        <f t="shared" si="198"/>
        <v>7585883.8300000001</v>
      </c>
      <c r="CJ128" s="2">
        <f t="shared" si="198"/>
        <v>10129785.720000001</v>
      </c>
      <c r="CK128" s="2">
        <f t="shared" si="198"/>
        <v>53579867.020000003</v>
      </c>
      <c r="CL128" s="2">
        <f t="shared" si="198"/>
        <v>14228208.210000001</v>
      </c>
      <c r="CM128" s="2">
        <f t="shared" si="198"/>
        <v>8427295.4600000009</v>
      </c>
      <c r="CN128" s="2">
        <f t="shared" si="198"/>
        <v>320144292.04000002</v>
      </c>
      <c r="CO128" s="2">
        <f t="shared" si="198"/>
        <v>149561259.62</v>
      </c>
      <c r="CP128" s="2">
        <f t="shared" si="198"/>
        <v>10947438.140000001</v>
      </c>
      <c r="CQ128" s="2">
        <f t="shared" si="198"/>
        <v>8924001.9700000007</v>
      </c>
      <c r="CR128" s="2">
        <f t="shared" si="198"/>
        <v>3628073.48</v>
      </c>
      <c r="CS128" s="2">
        <f t="shared" si="198"/>
        <v>4173345.51</v>
      </c>
      <c r="CT128" s="2">
        <f t="shared" si="198"/>
        <v>2252705.4</v>
      </c>
      <c r="CU128" s="2">
        <f t="shared" si="198"/>
        <v>781729.76</v>
      </c>
      <c r="CV128" s="2">
        <f t="shared" si="198"/>
        <v>1053672.52</v>
      </c>
      <c r="CW128" s="2">
        <f t="shared" si="198"/>
        <v>3469285.94</v>
      </c>
      <c r="CX128" s="2">
        <f t="shared" si="198"/>
        <v>5563034.5599999996</v>
      </c>
      <c r="CY128" s="2">
        <f t="shared" si="198"/>
        <v>1112753.01</v>
      </c>
      <c r="CZ128" s="2">
        <f t="shared" si="198"/>
        <v>19301767.420000002</v>
      </c>
      <c r="DA128" s="2">
        <f t="shared" si="198"/>
        <v>3533799.42</v>
      </c>
      <c r="DB128" s="2">
        <f t="shared" si="198"/>
        <v>4563006.42</v>
      </c>
      <c r="DC128" s="2">
        <f t="shared" si="198"/>
        <v>3451754.09</v>
      </c>
      <c r="DD128" s="2">
        <f t="shared" si="198"/>
        <v>3225534.29</v>
      </c>
      <c r="DE128" s="2">
        <f t="shared" si="198"/>
        <v>4245392.51</v>
      </c>
      <c r="DF128" s="2">
        <f t="shared" si="198"/>
        <v>210432984.90000001</v>
      </c>
      <c r="DG128" s="2">
        <f t="shared" si="198"/>
        <v>2036669.14</v>
      </c>
      <c r="DH128" s="2">
        <f t="shared" si="198"/>
        <v>18924106.59</v>
      </c>
      <c r="DI128" s="2">
        <f t="shared" si="198"/>
        <v>25266047.59</v>
      </c>
      <c r="DJ128" s="2">
        <f t="shared" si="198"/>
        <v>7388839.2400000002</v>
      </c>
      <c r="DK128" s="2">
        <f t="shared" si="198"/>
        <v>5751651.1399999997</v>
      </c>
      <c r="DL128" s="2">
        <f t="shared" si="198"/>
        <v>61142120.350000001</v>
      </c>
      <c r="DM128" s="2">
        <f t="shared" si="198"/>
        <v>4043803.58</v>
      </c>
      <c r="DN128" s="2">
        <f t="shared" si="198"/>
        <v>14459006.779999999</v>
      </c>
      <c r="DO128" s="2">
        <f t="shared" si="198"/>
        <v>34789407.969999999</v>
      </c>
      <c r="DP128" s="2">
        <f t="shared" si="198"/>
        <v>3637215.93</v>
      </c>
      <c r="DQ128" s="2">
        <f t="shared" si="198"/>
        <v>10145482.67</v>
      </c>
      <c r="DR128" s="2">
        <f t="shared" si="198"/>
        <v>14204579.300000001</v>
      </c>
      <c r="DS128" s="2">
        <f t="shared" si="198"/>
        <v>7007584.1600000001</v>
      </c>
      <c r="DT128" s="2">
        <f t="shared" si="198"/>
        <v>3261735.72</v>
      </c>
      <c r="DU128" s="2">
        <f t="shared" si="198"/>
        <v>4777813.7300000004</v>
      </c>
      <c r="DV128" s="2">
        <f t="shared" si="198"/>
        <v>3578492.63</v>
      </c>
      <c r="DW128" s="2">
        <f t="shared" si="198"/>
        <v>4353020.8600000003</v>
      </c>
      <c r="DX128" s="2">
        <f t="shared" si="198"/>
        <v>3565550.16</v>
      </c>
      <c r="DY128" s="2">
        <f t="shared" si="198"/>
        <v>4806797.22</v>
      </c>
      <c r="DZ128" s="2">
        <f t="shared" si="198"/>
        <v>8460347.4600000009</v>
      </c>
      <c r="EA128" s="2">
        <f t="shared" ref="EA128:FX128" si="199">ROUND(EA127*EA124,2)</f>
        <v>6648023.1399999997</v>
      </c>
      <c r="EB128" s="2">
        <f t="shared" si="199"/>
        <v>6235403.0999999996</v>
      </c>
      <c r="EC128" s="2">
        <f t="shared" si="199"/>
        <v>4023962.16</v>
      </c>
      <c r="ED128" s="2">
        <f t="shared" si="199"/>
        <v>23143767.77</v>
      </c>
      <c r="EE128" s="2">
        <f t="shared" si="199"/>
        <v>3288474.2</v>
      </c>
      <c r="EF128" s="2">
        <f t="shared" si="199"/>
        <v>14455304.529999999</v>
      </c>
      <c r="EG128" s="2">
        <f t="shared" si="199"/>
        <v>3717610.85</v>
      </c>
      <c r="EH128" s="2">
        <f t="shared" si="199"/>
        <v>3765860.53</v>
      </c>
      <c r="EI128" s="2">
        <f t="shared" si="199"/>
        <v>143768844.08000001</v>
      </c>
      <c r="EJ128" s="2">
        <f t="shared" si="199"/>
        <v>102165059.95999999</v>
      </c>
      <c r="EK128" s="2">
        <f t="shared" si="199"/>
        <v>7686837.8399999999</v>
      </c>
      <c r="EL128" s="2">
        <f t="shared" si="199"/>
        <v>5373355.1699999999</v>
      </c>
      <c r="EM128" s="2">
        <f t="shared" si="199"/>
        <v>4968394.3499999996</v>
      </c>
      <c r="EN128" s="2">
        <f t="shared" si="199"/>
        <v>9800121.3699999992</v>
      </c>
      <c r="EO128" s="2">
        <f t="shared" si="199"/>
        <v>4337907.83</v>
      </c>
      <c r="EP128" s="2">
        <f t="shared" si="199"/>
        <v>5788231.3899999997</v>
      </c>
      <c r="EQ128" s="2">
        <f t="shared" si="199"/>
        <v>29441000.539999999</v>
      </c>
      <c r="ER128" s="2">
        <f t="shared" si="199"/>
        <v>4787378.21</v>
      </c>
      <c r="ES128" s="2">
        <f t="shared" si="199"/>
        <v>2976788.15</v>
      </c>
      <c r="ET128" s="2">
        <f t="shared" si="199"/>
        <v>3886883.26</v>
      </c>
      <c r="EU128" s="2">
        <f t="shared" si="199"/>
        <v>6535982.9199999999</v>
      </c>
      <c r="EV128" s="2">
        <f t="shared" si="199"/>
        <v>1668332.3</v>
      </c>
      <c r="EW128" s="2">
        <f t="shared" si="199"/>
        <v>12425344.32</v>
      </c>
      <c r="EX128" s="2">
        <f t="shared" si="199"/>
        <v>3457801.82</v>
      </c>
      <c r="EY128" s="2">
        <f t="shared" si="199"/>
        <v>2358981.14</v>
      </c>
      <c r="EZ128" s="2">
        <f t="shared" si="199"/>
        <v>2554454.27</v>
      </c>
      <c r="FA128" s="2">
        <f t="shared" si="199"/>
        <v>39064719.009999998</v>
      </c>
      <c r="FB128" s="2">
        <f t="shared" si="199"/>
        <v>4273945.01</v>
      </c>
      <c r="FC128" s="2">
        <f t="shared" si="199"/>
        <v>19946545.440000001</v>
      </c>
      <c r="FD128" s="2">
        <f t="shared" si="199"/>
        <v>5217274.1100000003</v>
      </c>
      <c r="FE128" s="2">
        <f t="shared" si="199"/>
        <v>1716079.49</v>
      </c>
      <c r="FF128" s="2">
        <f t="shared" si="199"/>
        <v>3364490.47</v>
      </c>
      <c r="FG128" s="2">
        <f t="shared" si="199"/>
        <v>2494678.04</v>
      </c>
      <c r="FH128" s="2">
        <f t="shared" si="199"/>
        <v>1533978.93</v>
      </c>
      <c r="FI128" s="2">
        <f t="shared" si="199"/>
        <v>18487763.829999998</v>
      </c>
      <c r="FJ128" s="2">
        <f t="shared" si="199"/>
        <v>21416577.309999999</v>
      </c>
      <c r="FK128" s="2">
        <f t="shared" si="199"/>
        <v>26814210.039999999</v>
      </c>
      <c r="FL128" s="2">
        <f t="shared" si="199"/>
        <v>88263890.069999993</v>
      </c>
      <c r="FM128" s="2">
        <f t="shared" si="199"/>
        <v>41322719.219999999</v>
      </c>
      <c r="FN128" s="2">
        <f t="shared" si="199"/>
        <v>234031934.72999999</v>
      </c>
      <c r="FO128" s="2">
        <f t="shared" si="199"/>
        <v>12464447.460000001</v>
      </c>
      <c r="FP128" s="2">
        <f t="shared" si="199"/>
        <v>25232104.68</v>
      </c>
      <c r="FQ128" s="2">
        <f t="shared" si="199"/>
        <v>11034628.32</v>
      </c>
      <c r="FR128" s="2">
        <f t="shared" si="199"/>
        <v>3194250.22</v>
      </c>
      <c r="FS128" s="2">
        <f t="shared" si="199"/>
        <v>3187530.27</v>
      </c>
      <c r="FT128" s="2">
        <f t="shared" si="199"/>
        <v>1300515.95</v>
      </c>
      <c r="FU128" s="2">
        <f t="shared" si="199"/>
        <v>9356374.1300000008</v>
      </c>
      <c r="FV128" s="2">
        <f t="shared" si="199"/>
        <v>8042815.79</v>
      </c>
      <c r="FW128" s="2">
        <f t="shared" si="199"/>
        <v>2898555.75</v>
      </c>
      <c r="FX128" s="2">
        <f t="shared" si="199"/>
        <v>1518420.79</v>
      </c>
      <c r="FY128" s="2"/>
      <c r="FZ128" s="2">
        <f>SUM(C128:FX128)</f>
        <v>8926862580.7700024</v>
      </c>
      <c r="GA128" s="62"/>
      <c r="GB128" s="2">
        <f>FZ128-GA128</f>
        <v>8926862580.7700024</v>
      </c>
      <c r="GC128" s="63"/>
      <c r="GD128" s="63"/>
      <c r="GE128" s="2"/>
      <c r="GF128" s="2"/>
      <c r="GG128" s="2"/>
      <c r="GH128" s="2"/>
      <c r="GI128" s="2"/>
      <c r="GJ128" s="2"/>
      <c r="GK128" s="2"/>
    </row>
    <row r="129" spans="1:254" x14ac:dyDescent="0.35">
      <c r="A129" s="2"/>
      <c r="B129" s="2" t="s">
        <v>859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GA129" s="14"/>
      <c r="GB129" s="63"/>
      <c r="GC129" s="63"/>
      <c r="GD129" s="63"/>
      <c r="GE129" s="2"/>
      <c r="GF129" s="2"/>
      <c r="GG129" s="2"/>
      <c r="GH129" s="2"/>
      <c r="GI129" s="2"/>
      <c r="GJ129" s="2"/>
      <c r="GK129" s="2"/>
    </row>
    <row r="130" spans="1:254" x14ac:dyDescent="0.35">
      <c r="A130" s="3" t="s">
        <v>490</v>
      </c>
      <c r="B130" s="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2"/>
      <c r="GA130" s="14"/>
      <c r="GB130" s="2"/>
      <c r="GC130" s="2"/>
      <c r="GD130" s="2"/>
      <c r="GE130" s="2"/>
      <c r="GF130" s="2"/>
      <c r="GG130" s="2"/>
      <c r="GH130" s="2"/>
      <c r="GI130" s="2"/>
      <c r="GJ130" s="2"/>
      <c r="GK130" s="2"/>
    </row>
    <row r="131" spans="1:254" x14ac:dyDescent="0.35">
      <c r="A131" s="2"/>
      <c r="B131" s="30" t="s">
        <v>860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2"/>
      <c r="FZ131" s="2"/>
      <c r="GA131" s="14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0"/>
      <c r="GM131" s="20"/>
      <c r="GN131" s="20"/>
    </row>
    <row r="132" spans="1:254" x14ac:dyDescent="0.35">
      <c r="A132" s="3" t="s">
        <v>491</v>
      </c>
      <c r="B132" s="2" t="s">
        <v>861</v>
      </c>
      <c r="C132" s="178">
        <f t="shared" ref="C132:AH132" si="200">C17</f>
        <v>2311</v>
      </c>
      <c r="D132" s="178">
        <f t="shared" si="200"/>
        <v>9785</v>
      </c>
      <c r="E132" s="178">
        <f t="shared" si="200"/>
        <v>2809</v>
      </c>
      <c r="F132" s="178">
        <f t="shared" si="200"/>
        <v>3989</v>
      </c>
      <c r="G132" s="178">
        <f t="shared" si="200"/>
        <v>189</v>
      </c>
      <c r="H132" s="178">
        <f t="shared" si="200"/>
        <v>169</v>
      </c>
      <c r="I132" s="178">
        <f t="shared" si="200"/>
        <v>4032</v>
      </c>
      <c r="J132" s="178">
        <f t="shared" si="200"/>
        <v>831</v>
      </c>
      <c r="K132" s="178">
        <f t="shared" si="200"/>
        <v>83</v>
      </c>
      <c r="L132" s="178">
        <f t="shared" si="200"/>
        <v>732</v>
      </c>
      <c r="M132" s="178">
        <f t="shared" si="200"/>
        <v>521</v>
      </c>
      <c r="N132" s="178">
        <f t="shared" si="200"/>
        <v>8671</v>
      </c>
      <c r="O132" s="178">
        <f t="shared" si="200"/>
        <v>1022</v>
      </c>
      <c r="P132" s="178">
        <f t="shared" si="200"/>
        <v>65</v>
      </c>
      <c r="Q132" s="178">
        <f t="shared" si="200"/>
        <v>17070</v>
      </c>
      <c r="R132" s="178">
        <f t="shared" si="200"/>
        <v>839</v>
      </c>
      <c r="S132" s="178">
        <f t="shared" si="200"/>
        <v>529</v>
      </c>
      <c r="T132" s="178">
        <f t="shared" si="200"/>
        <v>57</v>
      </c>
      <c r="U132" s="178">
        <f t="shared" si="200"/>
        <v>22</v>
      </c>
      <c r="V132" s="178">
        <f t="shared" si="200"/>
        <v>100</v>
      </c>
      <c r="W132" s="178">
        <f t="shared" si="200"/>
        <v>50</v>
      </c>
      <c r="X132" s="178">
        <f t="shared" si="200"/>
        <v>14</v>
      </c>
      <c r="Y132" s="178">
        <f t="shared" si="200"/>
        <v>276</v>
      </c>
      <c r="Z132" s="178">
        <f t="shared" si="200"/>
        <v>60</v>
      </c>
      <c r="AA132" s="178">
        <f t="shared" si="200"/>
        <v>5295</v>
      </c>
      <c r="AB132" s="178">
        <f t="shared" si="200"/>
        <v>3397</v>
      </c>
      <c r="AC132" s="178">
        <f t="shared" si="200"/>
        <v>123</v>
      </c>
      <c r="AD132" s="178">
        <f t="shared" si="200"/>
        <v>283</v>
      </c>
      <c r="AE132" s="178">
        <f t="shared" si="200"/>
        <v>20</v>
      </c>
      <c r="AF132" s="178">
        <f t="shared" si="200"/>
        <v>34</v>
      </c>
      <c r="AG132" s="178">
        <f t="shared" si="200"/>
        <v>74</v>
      </c>
      <c r="AH132" s="178">
        <f t="shared" si="200"/>
        <v>356</v>
      </c>
      <c r="AI132" s="178">
        <f t="shared" ref="AI132:BN132" si="201">AI17</f>
        <v>129</v>
      </c>
      <c r="AJ132" s="178">
        <f t="shared" si="201"/>
        <v>71</v>
      </c>
      <c r="AK132" s="178">
        <f t="shared" si="201"/>
        <v>106</v>
      </c>
      <c r="AL132" s="178">
        <f t="shared" si="201"/>
        <v>109</v>
      </c>
      <c r="AM132" s="178">
        <f t="shared" si="201"/>
        <v>175</v>
      </c>
      <c r="AN132" s="178">
        <f t="shared" si="201"/>
        <v>98</v>
      </c>
      <c r="AO132" s="178">
        <f t="shared" si="201"/>
        <v>1189</v>
      </c>
      <c r="AP132" s="178">
        <f t="shared" si="201"/>
        <v>30699</v>
      </c>
      <c r="AQ132" s="178">
        <f t="shared" si="201"/>
        <v>74</v>
      </c>
      <c r="AR132" s="178">
        <f t="shared" si="201"/>
        <v>3849</v>
      </c>
      <c r="AS132" s="178">
        <f t="shared" si="201"/>
        <v>1103</v>
      </c>
      <c r="AT132" s="178">
        <f t="shared" si="201"/>
        <v>221</v>
      </c>
      <c r="AU132" s="178">
        <f t="shared" si="201"/>
        <v>48</v>
      </c>
      <c r="AV132" s="178">
        <f t="shared" si="201"/>
        <v>107</v>
      </c>
      <c r="AW132" s="178">
        <f t="shared" si="201"/>
        <v>42</v>
      </c>
      <c r="AX132" s="178">
        <f t="shared" si="201"/>
        <v>0</v>
      </c>
      <c r="AY132" s="178">
        <f t="shared" si="201"/>
        <v>133</v>
      </c>
      <c r="AZ132" s="178">
        <f t="shared" si="201"/>
        <v>5157</v>
      </c>
      <c r="BA132" s="178">
        <f t="shared" si="201"/>
        <v>2278</v>
      </c>
      <c r="BB132" s="178">
        <f t="shared" si="201"/>
        <v>2184</v>
      </c>
      <c r="BC132" s="178">
        <f t="shared" si="201"/>
        <v>8604</v>
      </c>
      <c r="BD132" s="178">
        <f t="shared" si="201"/>
        <v>170</v>
      </c>
      <c r="BE132" s="178">
        <f t="shared" si="201"/>
        <v>210</v>
      </c>
      <c r="BF132" s="178">
        <f t="shared" si="201"/>
        <v>1507</v>
      </c>
      <c r="BG132" s="178">
        <f t="shared" si="201"/>
        <v>224</v>
      </c>
      <c r="BH132" s="178">
        <f t="shared" si="201"/>
        <v>65</v>
      </c>
      <c r="BI132" s="178">
        <f t="shared" si="201"/>
        <v>101</v>
      </c>
      <c r="BJ132" s="178">
        <f t="shared" si="201"/>
        <v>387</v>
      </c>
      <c r="BK132" s="178">
        <f t="shared" si="201"/>
        <v>3764</v>
      </c>
      <c r="BL132" s="178">
        <f t="shared" si="201"/>
        <v>24</v>
      </c>
      <c r="BM132" s="178">
        <f t="shared" si="201"/>
        <v>92</v>
      </c>
      <c r="BN132" s="178">
        <f t="shared" si="201"/>
        <v>1087</v>
      </c>
      <c r="BO132" s="178">
        <f t="shared" ref="BO132:DZ132" si="202">BO17</f>
        <v>366</v>
      </c>
      <c r="BP132" s="178">
        <f t="shared" si="202"/>
        <v>82</v>
      </c>
      <c r="BQ132" s="178">
        <f t="shared" si="202"/>
        <v>1279</v>
      </c>
      <c r="BR132" s="178">
        <f t="shared" si="202"/>
        <v>1093</v>
      </c>
      <c r="BS132" s="178">
        <f t="shared" si="202"/>
        <v>465</v>
      </c>
      <c r="BT132" s="178">
        <f t="shared" si="202"/>
        <v>61</v>
      </c>
      <c r="BU132" s="178">
        <f t="shared" si="202"/>
        <v>78</v>
      </c>
      <c r="BV132" s="178">
        <f t="shared" si="202"/>
        <v>206</v>
      </c>
      <c r="BW132" s="178">
        <f t="shared" si="202"/>
        <v>217</v>
      </c>
      <c r="BX132" s="178">
        <f t="shared" si="202"/>
        <v>14</v>
      </c>
      <c r="BY132" s="178">
        <f t="shared" si="202"/>
        <v>256</v>
      </c>
      <c r="BZ132" s="178">
        <f t="shared" si="202"/>
        <v>55</v>
      </c>
      <c r="CA132" s="178">
        <f t="shared" si="202"/>
        <v>33</v>
      </c>
      <c r="CB132" s="178">
        <f t="shared" si="202"/>
        <v>13384</v>
      </c>
      <c r="CC132" s="178">
        <f t="shared" si="202"/>
        <v>49</v>
      </c>
      <c r="CD132" s="178">
        <f t="shared" si="202"/>
        <v>7</v>
      </c>
      <c r="CE132" s="178">
        <f t="shared" si="202"/>
        <v>25</v>
      </c>
      <c r="CF132" s="178">
        <f t="shared" si="202"/>
        <v>41</v>
      </c>
      <c r="CG132" s="178">
        <f t="shared" si="202"/>
        <v>63</v>
      </c>
      <c r="CH132" s="178">
        <f t="shared" si="202"/>
        <v>36</v>
      </c>
      <c r="CI132" s="178">
        <f t="shared" si="202"/>
        <v>281</v>
      </c>
      <c r="CJ132" s="178">
        <f t="shared" si="202"/>
        <v>280</v>
      </c>
      <c r="CK132" s="178">
        <f t="shared" si="202"/>
        <v>852</v>
      </c>
      <c r="CL132" s="178">
        <f t="shared" si="202"/>
        <v>250</v>
      </c>
      <c r="CM132" s="178">
        <f t="shared" si="202"/>
        <v>180</v>
      </c>
      <c r="CN132" s="178">
        <f t="shared" si="202"/>
        <v>4931</v>
      </c>
      <c r="CO132" s="178">
        <f t="shared" si="202"/>
        <v>2428</v>
      </c>
      <c r="CP132" s="178">
        <f t="shared" si="202"/>
        <v>198</v>
      </c>
      <c r="CQ132" s="178">
        <f t="shared" si="202"/>
        <v>352</v>
      </c>
      <c r="CR132" s="178">
        <f t="shared" si="202"/>
        <v>62</v>
      </c>
      <c r="CS132" s="178">
        <f t="shared" si="202"/>
        <v>80</v>
      </c>
      <c r="CT132" s="178">
        <f t="shared" si="202"/>
        <v>54</v>
      </c>
      <c r="CU132" s="178">
        <f t="shared" si="202"/>
        <v>68</v>
      </c>
      <c r="CV132" s="178">
        <f t="shared" si="202"/>
        <v>3</v>
      </c>
      <c r="CW132" s="178">
        <f t="shared" si="202"/>
        <v>53</v>
      </c>
      <c r="CX132" s="178">
        <f t="shared" si="202"/>
        <v>117</v>
      </c>
      <c r="CY132" s="178">
        <f t="shared" si="202"/>
        <v>13.2</v>
      </c>
      <c r="CZ132" s="178">
        <f t="shared" si="202"/>
        <v>677</v>
      </c>
      <c r="DA132" s="178">
        <f t="shared" si="202"/>
        <v>36</v>
      </c>
      <c r="DB132" s="178">
        <f t="shared" si="202"/>
        <v>59</v>
      </c>
      <c r="DC132" s="178">
        <f t="shared" si="202"/>
        <v>28</v>
      </c>
      <c r="DD132" s="178">
        <f t="shared" si="202"/>
        <v>41</v>
      </c>
      <c r="DE132" s="178">
        <f t="shared" si="202"/>
        <v>34</v>
      </c>
      <c r="DF132" s="178">
        <f t="shared" si="202"/>
        <v>5994</v>
      </c>
      <c r="DG132" s="178">
        <f t="shared" si="202"/>
        <v>20</v>
      </c>
      <c r="DH132" s="178">
        <f t="shared" si="202"/>
        <v>548</v>
      </c>
      <c r="DI132" s="178">
        <f t="shared" si="202"/>
        <v>1006</v>
      </c>
      <c r="DJ132" s="178">
        <f t="shared" si="202"/>
        <v>126</v>
      </c>
      <c r="DK132" s="178">
        <f t="shared" si="202"/>
        <v>132</v>
      </c>
      <c r="DL132" s="178">
        <f t="shared" si="202"/>
        <v>1818</v>
      </c>
      <c r="DM132" s="178">
        <f t="shared" si="202"/>
        <v>81</v>
      </c>
      <c r="DN132" s="178">
        <f t="shared" si="202"/>
        <v>418</v>
      </c>
      <c r="DO132" s="178">
        <f t="shared" si="202"/>
        <v>925</v>
      </c>
      <c r="DP132" s="178">
        <f t="shared" si="202"/>
        <v>47</v>
      </c>
      <c r="DQ132" s="178">
        <f t="shared" si="202"/>
        <v>162</v>
      </c>
      <c r="DR132" s="178">
        <f t="shared" si="202"/>
        <v>640</v>
      </c>
      <c r="DS132" s="178">
        <f t="shared" si="202"/>
        <v>342</v>
      </c>
      <c r="DT132" s="178">
        <f t="shared" si="202"/>
        <v>72</v>
      </c>
      <c r="DU132" s="178">
        <f t="shared" si="202"/>
        <v>128</v>
      </c>
      <c r="DV132" s="178">
        <f t="shared" si="202"/>
        <v>56</v>
      </c>
      <c r="DW132" s="178">
        <f t="shared" si="202"/>
        <v>91</v>
      </c>
      <c r="DX132" s="178">
        <f t="shared" si="202"/>
        <v>24</v>
      </c>
      <c r="DY132" s="178">
        <f t="shared" si="202"/>
        <v>27</v>
      </c>
      <c r="DZ132" s="178">
        <f t="shared" si="202"/>
        <v>74</v>
      </c>
      <c r="EA132" s="178">
        <f t="shared" ref="EA132:FX132" si="203">EA17</f>
        <v>130</v>
      </c>
      <c r="EB132" s="178">
        <f t="shared" si="203"/>
        <v>172</v>
      </c>
      <c r="EC132" s="178">
        <f t="shared" si="203"/>
        <v>68</v>
      </c>
      <c r="ED132" s="178">
        <f t="shared" si="203"/>
        <v>24</v>
      </c>
      <c r="EE132" s="178">
        <f t="shared" si="203"/>
        <v>69</v>
      </c>
      <c r="EF132" s="178">
        <f t="shared" si="203"/>
        <v>603</v>
      </c>
      <c r="EG132" s="178">
        <f t="shared" si="203"/>
        <v>100</v>
      </c>
      <c r="EH132" s="178">
        <f t="shared" si="203"/>
        <v>68</v>
      </c>
      <c r="EI132" s="178">
        <f t="shared" si="203"/>
        <v>6981</v>
      </c>
      <c r="EJ132" s="178">
        <f t="shared" si="203"/>
        <v>2957</v>
      </c>
      <c r="EK132" s="178">
        <f t="shared" si="203"/>
        <v>147</v>
      </c>
      <c r="EL132" s="178">
        <f t="shared" si="203"/>
        <v>123</v>
      </c>
      <c r="EM132" s="178">
        <f t="shared" si="203"/>
        <v>111</v>
      </c>
      <c r="EN132" s="178">
        <f t="shared" si="203"/>
        <v>401</v>
      </c>
      <c r="EO132" s="178">
        <f t="shared" si="203"/>
        <v>68</v>
      </c>
      <c r="EP132" s="178">
        <f t="shared" si="203"/>
        <v>53</v>
      </c>
      <c r="EQ132" s="178">
        <f t="shared" si="203"/>
        <v>54</v>
      </c>
      <c r="ER132" s="178">
        <f t="shared" si="203"/>
        <v>52</v>
      </c>
      <c r="ES132" s="178">
        <f t="shared" si="203"/>
        <v>45</v>
      </c>
      <c r="ET132" s="178">
        <f t="shared" si="203"/>
        <v>105</v>
      </c>
      <c r="EU132" s="178">
        <f t="shared" si="203"/>
        <v>308</v>
      </c>
      <c r="EV132" s="178">
        <f t="shared" si="203"/>
        <v>32</v>
      </c>
      <c r="EW132" s="178">
        <f t="shared" si="203"/>
        <v>111</v>
      </c>
      <c r="EX132" s="178">
        <f t="shared" si="203"/>
        <v>40</v>
      </c>
      <c r="EY132" s="178">
        <f t="shared" si="203"/>
        <v>163</v>
      </c>
      <c r="EZ132" s="178">
        <f t="shared" si="203"/>
        <v>39</v>
      </c>
      <c r="FA132" s="178">
        <f t="shared" si="203"/>
        <v>619</v>
      </c>
      <c r="FB132" s="178">
        <f t="shared" si="203"/>
        <v>87</v>
      </c>
      <c r="FC132" s="178">
        <f t="shared" si="203"/>
        <v>275</v>
      </c>
      <c r="FD132" s="178">
        <f t="shared" si="203"/>
        <v>127</v>
      </c>
      <c r="FE132" s="178">
        <f t="shared" si="203"/>
        <v>25</v>
      </c>
      <c r="FF132" s="178">
        <f t="shared" si="203"/>
        <v>63</v>
      </c>
      <c r="FG132" s="178">
        <f t="shared" si="203"/>
        <v>16</v>
      </c>
      <c r="FH132" s="178">
        <f t="shared" si="203"/>
        <v>18</v>
      </c>
      <c r="FI132" s="178">
        <f t="shared" si="203"/>
        <v>453</v>
      </c>
      <c r="FJ132" s="178">
        <f t="shared" si="203"/>
        <v>369</v>
      </c>
      <c r="FK132" s="178">
        <f t="shared" si="203"/>
        <v>506</v>
      </c>
      <c r="FL132" s="178">
        <f t="shared" si="203"/>
        <v>657</v>
      </c>
      <c r="FM132" s="178">
        <f t="shared" si="203"/>
        <v>275</v>
      </c>
      <c r="FN132" s="178">
        <f t="shared" si="203"/>
        <v>8885</v>
      </c>
      <c r="FO132" s="178">
        <f t="shared" si="203"/>
        <v>307</v>
      </c>
      <c r="FP132" s="178">
        <f t="shared" si="203"/>
        <v>752</v>
      </c>
      <c r="FQ132" s="178">
        <f t="shared" si="203"/>
        <v>184</v>
      </c>
      <c r="FR132" s="178">
        <f t="shared" si="203"/>
        <v>31</v>
      </c>
      <c r="FS132" s="178">
        <f t="shared" si="203"/>
        <v>18</v>
      </c>
      <c r="FT132" s="178">
        <f t="shared" si="203"/>
        <v>16</v>
      </c>
      <c r="FU132" s="178">
        <f t="shared" si="203"/>
        <v>332</v>
      </c>
      <c r="FV132" s="178">
        <f t="shared" si="203"/>
        <v>237</v>
      </c>
      <c r="FW132" s="178">
        <f t="shared" si="203"/>
        <v>50</v>
      </c>
      <c r="FX132" s="178">
        <f t="shared" si="203"/>
        <v>16</v>
      </c>
      <c r="FY132" s="64"/>
      <c r="FZ132" s="21"/>
      <c r="GA132" s="14"/>
      <c r="GB132" s="2"/>
      <c r="GC132" s="2"/>
      <c r="GD132" s="2"/>
      <c r="GE132" s="2"/>
      <c r="GF132" s="2"/>
      <c r="GG132" s="2"/>
      <c r="GH132" s="2"/>
      <c r="GI132" s="2"/>
      <c r="GJ132" s="2"/>
      <c r="GK132" s="2"/>
    </row>
    <row r="133" spans="1:254" x14ac:dyDescent="0.35">
      <c r="A133" s="3" t="s">
        <v>492</v>
      </c>
      <c r="B133" s="2" t="s">
        <v>862</v>
      </c>
      <c r="C133" s="178">
        <f t="shared" ref="C133:AH133" si="204">C20</f>
        <v>5936.4</v>
      </c>
      <c r="D133" s="178">
        <f t="shared" si="204"/>
        <v>28893.599999999999</v>
      </c>
      <c r="E133" s="178">
        <f t="shared" si="204"/>
        <v>4468.8</v>
      </c>
      <c r="F133" s="178">
        <f t="shared" si="204"/>
        <v>15351.599999999999</v>
      </c>
      <c r="G133" s="178">
        <f t="shared" si="204"/>
        <v>850.8</v>
      </c>
      <c r="H133" s="178">
        <f t="shared" si="204"/>
        <v>794.4</v>
      </c>
      <c r="I133" s="178">
        <f t="shared" si="204"/>
        <v>6464.4</v>
      </c>
      <c r="J133" s="178">
        <f t="shared" si="204"/>
        <v>1663.2</v>
      </c>
      <c r="K133" s="178">
        <f t="shared" si="204"/>
        <v>186</v>
      </c>
      <c r="L133" s="178">
        <f t="shared" si="204"/>
        <v>1503.6</v>
      </c>
      <c r="M133" s="178">
        <f t="shared" si="204"/>
        <v>685.19999999999993</v>
      </c>
      <c r="N133" s="178">
        <f t="shared" si="204"/>
        <v>36894</v>
      </c>
      <c r="O133" s="178">
        <f t="shared" si="204"/>
        <v>9018</v>
      </c>
      <c r="P133" s="178">
        <f t="shared" si="204"/>
        <v>188.4</v>
      </c>
      <c r="Q133" s="178">
        <f t="shared" si="204"/>
        <v>28060.799999999999</v>
      </c>
      <c r="R133" s="178">
        <f t="shared" si="204"/>
        <v>3002.4</v>
      </c>
      <c r="S133" s="178">
        <f t="shared" si="204"/>
        <v>1274.3999999999999</v>
      </c>
      <c r="T133" s="178">
        <f t="shared" si="204"/>
        <v>124.8</v>
      </c>
      <c r="U133" s="178">
        <f t="shared" si="204"/>
        <v>37.199999999999996</v>
      </c>
      <c r="V133" s="178">
        <f t="shared" si="204"/>
        <v>208.79999999999998</v>
      </c>
      <c r="W133" s="178">
        <f t="shared" si="204"/>
        <v>181.2</v>
      </c>
      <c r="X133" s="178">
        <f t="shared" si="204"/>
        <v>36</v>
      </c>
      <c r="Y133" s="178">
        <f t="shared" si="204"/>
        <v>460.79999999999995</v>
      </c>
      <c r="Z133" s="178">
        <f t="shared" si="204"/>
        <v>170.4</v>
      </c>
      <c r="AA133" s="178">
        <f t="shared" si="204"/>
        <v>22339.200000000001</v>
      </c>
      <c r="AB133" s="178">
        <f t="shared" si="204"/>
        <v>19311.599999999999</v>
      </c>
      <c r="AC133" s="178">
        <f t="shared" si="204"/>
        <v>718.8</v>
      </c>
      <c r="AD133" s="178">
        <f t="shared" si="204"/>
        <v>1010.4</v>
      </c>
      <c r="AE133" s="178">
        <f t="shared" si="204"/>
        <v>67.2</v>
      </c>
      <c r="AF133" s="178">
        <f t="shared" si="204"/>
        <v>141.6</v>
      </c>
      <c r="AG133" s="178">
        <f t="shared" si="204"/>
        <v>415.2</v>
      </c>
      <c r="AH133" s="178">
        <f t="shared" si="204"/>
        <v>710.4</v>
      </c>
      <c r="AI133" s="178">
        <f t="shared" ref="AI133:BN133" si="205">AI20</f>
        <v>262.8</v>
      </c>
      <c r="AJ133" s="178">
        <f t="shared" si="205"/>
        <v>108</v>
      </c>
      <c r="AK133" s="178">
        <f t="shared" si="205"/>
        <v>139.19999999999999</v>
      </c>
      <c r="AL133" s="178">
        <f t="shared" si="205"/>
        <v>169.2</v>
      </c>
      <c r="AM133" s="178">
        <f t="shared" si="205"/>
        <v>295.2</v>
      </c>
      <c r="AN133" s="178">
        <f t="shared" si="205"/>
        <v>248.39999999999998</v>
      </c>
      <c r="AO133" s="178">
        <f t="shared" si="205"/>
        <v>3228</v>
      </c>
      <c r="AP133" s="178">
        <f t="shared" si="205"/>
        <v>60844.799999999996</v>
      </c>
      <c r="AQ133" s="178">
        <f t="shared" si="205"/>
        <v>171.6</v>
      </c>
      <c r="AR133" s="178">
        <f t="shared" si="205"/>
        <v>45588</v>
      </c>
      <c r="AS133" s="178">
        <f t="shared" si="205"/>
        <v>4693.2</v>
      </c>
      <c r="AT133" s="178">
        <f t="shared" si="205"/>
        <v>1702.8</v>
      </c>
      <c r="AU133" s="178">
        <f t="shared" si="205"/>
        <v>177.6</v>
      </c>
      <c r="AV133" s="178">
        <f t="shared" si="205"/>
        <v>230.39999999999998</v>
      </c>
      <c r="AW133" s="178">
        <f t="shared" si="205"/>
        <v>178.79999999999998</v>
      </c>
      <c r="AX133" s="178">
        <f t="shared" si="205"/>
        <v>61.199999999999996</v>
      </c>
      <c r="AY133" s="178">
        <f t="shared" si="205"/>
        <v>319.2</v>
      </c>
      <c r="AZ133" s="178">
        <f t="shared" si="205"/>
        <v>10087.199999999999</v>
      </c>
      <c r="BA133" s="178">
        <f t="shared" si="205"/>
        <v>6768</v>
      </c>
      <c r="BB133" s="178">
        <f t="shared" si="205"/>
        <v>6028.8</v>
      </c>
      <c r="BC133" s="178">
        <f t="shared" si="205"/>
        <v>19404</v>
      </c>
      <c r="BD133" s="178">
        <f t="shared" si="205"/>
        <v>2425.1999999999998</v>
      </c>
      <c r="BE133" s="178">
        <f t="shared" si="205"/>
        <v>919.19999999999993</v>
      </c>
      <c r="BF133" s="178">
        <f t="shared" si="205"/>
        <v>18489.599999999999</v>
      </c>
      <c r="BG133" s="178">
        <f t="shared" si="205"/>
        <v>656.4</v>
      </c>
      <c r="BH133" s="178">
        <f t="shared" si="205"/>
        <v>358.8</v>
      </c>
      <c r="BI133" s="178">
        <f t="shared" si="205"/>
        <v>177.6</v>
      </c>
      <c r="BJ133" s="178">
        <f t="shared" si="205"/>
        <v>4314</v>
      </c>
      <c r="BK133" s="178">
        <f t="shared" si="205"/>
        <v>14372.4</v>
      </c>
      <c r="BL133" s="178">
        <f t="shared" si="205"/>
        <v>57.599999999999994</v>
      </c>
      <c r="BM133" s="178">
        <f t="shared" si="205"/>
        <v>207.6</v>
      </c>
      <c r="BN133" s="178">
        <f t="shared" si="205"/>
        <v>2450.4</v>
      </c>
      <c r="BO133" s="178">
        <f t="shared" ref="BO133:DZ133" si="206">BO20</f>
        <v>1017.5999999999999</v>
      </c>
      <c r="BP133" s="178">
        <f t="shared" si="206"/>
        <v>153.6</v>
      </c>
      <c r="BQ133" s="178">
        <f t="shared" si="206"/>
        <v>4099.2</v>
      </c>
      <c r="BR133" s="178">
        <f t="shared" si="206"/>
        <v>3291.6</v>
      </c>
      <c r="BS133" s="178">
        <f t="shared" si="206"/>
        <v>853.19999999999993</v>
      </c>
      <c r="BT133" s="178">
        <f t="shared" si="206"/>
        <v>291.59999999999997</v>
      </c>
      <c r="BU133" s="178">
        <f t="shared" si="206"/>
        <v>290.39999999999998</v>
      </c>
      <c r="BV133" s="178">
        <f t="shared" si="206"/>
        <v>890.4</v>
      </c>
      <c r="BW133" s="178">
        <f t="shared" si="206"/>
        <v>1508.3999999999999</v>
      </c>
      <c r="BX133" s="178">
        <f t="shared" si="206"/>
        <v>45.6</v>
      </c>
      <c r="BY133" s="178">
        <f t="shared" si="206"/>
        <v>372</v>
      </c>
      <c r="BZ133" s="178">
        <f t="shared" si="206"/>
        <v>128.4</v>
      </c>
      <c r="CA133" s="178">
        <f t="shared" si="206"/>
        <v>106.8</v>
      </c>
      <c r="CB133" s="178">
        <f t="shared" si="206"/>
        <v>54669.599999999999</v>
      </c>
      <c r="CC133" s="178">
        <f t="shared" si="206"/>
        <v>139.19999999999999</v>
      </c>
      <c r="CD133" s="178">
        <f t="shared" si="206"/>
        <v>122.39999999999999</v>
      </c>
      <c r="CE133" s="178">
        <f t="shared" si="206"/>
        <v>96</v>
      </c>
      <c r="CF133" s="178">
        <f t="shared" si="206"/>
        <v>99.6</v>
      </c>
      <c r="CG133" s="178">
        <f t="shared" si="206"/>
        <v>148.79999999999998</v>
      </c>
      <c r="CH133" s="178">
        <f t="shared" si="206"/>
        <v>66</v>
      </c>
      <c r="CI133" s="178">
        <f t="shared" si="206"/>
        <v>511.2</v>
      </c>
      <c r="CJ133" s="178">
        <f t="shared" si="206"/>
        <v>643.19999999999993</v>
      </c>
      <c r="CK133" s="178">
        <f t="shared" si="206"/>
        <v>4425.5999999999995</v>
      </c>
      <c r="CL133" s="178">
        <f t="shared" si="206"/>
        <v>985.19999999999993</v>
      </c>
      <c r="CM133" s="178">
        <f t="shared" si="206"/>
        <v>456</v>
      </c>
      <c r="CN133" s="178">
        <f t="shared" si="206"/>
        <v>23926.799999999999</v>
      </c>
      <c r="CO133" s="178">
        <f t="shared" si="206"/>
        <v>10768.8</v>
      </c>
      <c r="CP133" s="178">
        <f t="shared" si="206"/>
        <v>679.19999999999993</v>
      </c>
      <c r="CQ133" s="178">
        <f t="shared" si="206"/>
        <v>577.19999999999993</v>
      </c>
      <c r="CR133" s="178">
        <f t="shared" si="206"/>
        <v>177.6</v>
      </c>
      <c r="CS133" s="178">
        <f t="shared" si="206"/>
        <v>240</v>
      </c>
      <c r="CT133" s="178">
        <f t="shared" si="206"/>
        <v>80.399999999999991</v>
      </c>
      <c r="CU133" s="178">
        <f t="shared" si="206"/>
        <v>340.8</v>
      </c>
      <c r="CV133" s="178">
        <f t="shared" si="206"/>
        <v>14.399999999999999</v>
      </c>
      <c r="CW133" s="178">
        <f t="shared" si="206"/>
        <v>150</v>
      </c>
      <c r="CX133" s="178">
        <f t="shared" si="206"/>
        <v>315.59999999999997</v>
      </c>
      <c r="CY133" s="178">
        <f t="shared" si="206"/>
        <v>26.4</v>
      </c>
      <c r="CZ133" s="178">
        <f t="shared" si="206"/>
        <v>1434</v>
      </c>
      <c r="DA133" s="178">
        <f t="shared" si="206"/>
        <v>154.79999999999998</v>
      </c>
      <c r="DB133" s="178">
        <f t="shared" si="206"/>
        <v>228</v>
      </c>
      <c r="DC133" s="178">
        <f t="shared" si="206"/>
        <v>115.19999999999999</v>
      </c>
      <c r="DD133" s="178">
        <f t="shared" si="206"/>
        <v>126</v>
      </c>
      <c r="DE133" s="178">
        <f t="shared" si="206"/>
        <v>177.6</v>
      </c>
      <c r="DF133" s="178">
        <f t="shared" si="206"/>
        <v>15525.599999999999</v>
      </c>
      <c r="DG133" s="178">
        <f t="shared" si="206"/>
        <v>56.4</v>
      </c>
      <c r="DH133" s="178">
        <f t="shared" si="206"/>
        <v>1485.6</v>
      </c>
      <c r="DI133" s="178">
        <f t="shared" si="206"/>
        <v>1899.6</v>
      </c>
      <c r="DJ133" s="178">
        <f t="shared" si="206"/>
        <v>543.6</v>
      </c>
      <c r="DK133" s="178">
        <f t="shared" si="206"/>
        <v>338.4</v>
      </c>
      <c r="DL133" s="178">
        <f t="shared" si="206"/>
        <v>4126.8</v>
      </c>
      <c r="DM133" s="178">
        <f t="shared" si="206"/>
        <v>174</v>
      </c>
      <c r="DN133" s="178">
        <f t="shared" si="206"/>
        <v>985.19999999999993</v>
      </c>
      <c r="DO133" s="178">
        <f t="shared" si="206"/>
        <v>2394</v>
      </c>
      <c r="DP133" s="178">
        <f t="shared" si="206"/>
        <v>163.19999999999999</v>
      </c>
      <c r="DQ133" s="178">
        <f t="shared" si="206"/>
        <v>570</v>
      </c>
      <c r="DR133" s="178">
        <f t="shared" si="206"/>
        <v>1002</v>
      </c>
      <c r="DS133" s="178">
        <f t="shared" si="206"/>
        <v>495.59999999999997</v>
      </c>
      <c r="DT133" s="178">
        <f t="shared" si="206"/>
        <v>106.8</v>
      </c>
      <c r="DU133" s="178">
        <f t="shared" si="206"/>
        <v>266.39999999999998</v>
      </c>
      <c r="DV133" s="178">
        <f t="shared" si="206"/>
        <v>160.79999999999998</v>
      </c>
      <c r="DW133" s="178">
        <f t="shared" si="206"/>
        <v>235.2</v>
      </c>
      <c r="DX133" s="178">
        <f t="shared" si="206"/>
        <v>136.79999999999998</v>
      </c>
      <c r="DY133" s="178">
        <f t="shared" si="206"/>
        <v>223.2</v>
      </c>
      <c r="DZ133" s="178">
        <f t="shared" si="206"/>
        <v>536.4</v>
      </c>
      <c r="EA133" s="178">
        <f t="shared" ref="EA133:FX133" si="207">EA20</f>
        <v>430.8</v>
      </c>
      <c r="EB133" s="178">
        <f t="shared" si="207"/>
        <v>394.8</v>
      </c>
      <c r="EC133" s="178">
        <f t="shared" si="207"/>
        <v>222</v>
      </c>
      <c r="ED133" s="178">
        <f t="shared" si="207"/>
        <v>1160.3999999999999</v>
      </c>
      <c r="EE133" s="178">
        <f t="shared" si="207"/>
        <v>122.39999999999999</v>
      </c>
      <c r="EF133" s="178">
        <f t="shared" si="207"/>
        <v>1033.2</v>
      </c>
      <c r="EG133" s="178">
        <f t="shared" si="207"/>
        <v>186</v>
      </c>
      <c r="EH133" s="178">
        <f t="shared" si="207"/>
        <v>198</v>
      </c>
      <c r="EI133" s="178">
        <f t="shared" si="207"/>
        <v>10844.4</v>
      </c>
      <c r="EJ133" s="178">
        <f t="shared" si="207"/>
        <v>7365.5999999999995</v>
      </c>
      <c r="EK133" s="178">
        <f t="shared" si="207"/>
        <v>490.79999999999995</v>
      </c>
      <c r="EL133" s="178">
        <f t="shared" si="207"/>
        <v>357.59999999999997</v>
      </c>
      <c r="EM133" s="178">
        <f t="shared" si="207"/>
        <v>310.8</v>
      </c>
      <c r="EN133" s="178">
        <f t="shared" si="207"/>
        <v>699.6</v>
      </c>
      <c r="EO133" s="178">
        <f t="shared" si="207"/>
        <v>244.79999999999998</v>
      </c>
      <c r="EP133" s="178">
        <f t="shared" si="207"/>
        <v>316.8</v>
      </c>
      <c r="EQ133" s="178">
        <f t="shared" si="207"/>
        <v>1966.8</v>
      </c>
      <c r="ER133" s="178">
        <f t="shared" si="207"/>
        <v>212.4</v>
      </c>
      <c r="ES133" s="178">
        <f t="shared" si="207"/>
        <v>134.4</v>
      </c>
      <c r="ET133" s="178">
        <f t="shared" si="207"/>
        <v>158.4</v>
      </c>
      <c r="EU133" s="178">
        <f t="shared" si="207"/>
        <v>408</v>
      </c>
      <c r="EV133" s="178">
        <f t="shared" si="207"/>
        <v>60</v>
      </c>
      <c r="EW133" s="178">
        <f t="shared" si="207"/>
        <v>604.79999999999995</v>
      </c>
      <c r="EX133" s="178">
        <f t="shared" si="207"/>
        <v>140.4</v>
      </c>
      <c r="EY133" s="178">
        <f t="shared" si="207"/>
        <v>393.59999999999997</v>
      </c>
      <c r="EZ133" s="178">
        <f t="shared" si="207"/>
        <v>99.6</v>
      </c>
      <c r="FA133" s="178">
        <f t="shared" si="207"/>
        <v>2515.1999999999998</v>
      </c>
      <c r="FB133" s="178">
        <f t="shared" si="207"/>
        <v>220.79999999999998</v>
      </c>
      <c r="FC133" s="178">
        <f t="shared" si="207"/>
        <v>1204.8</v>
      </c>
      <c r="FD133" s="178">
        <f t="shared" si="207"/>
        <v>306</v>
      </c>
      <c r="FE133" s="178">
        <f t="shared" si="207"/>
        <v>56.4</v>
      </c>
      <c r="FF133" s="178">
        <f t="shared" si="207"/>
        <v>146.4</v>
      </c>
      <c r="FG133" s="178">
        <f t="shared" si="207"/>
        <v>92.399999999999991</v>
      </c>
      <c r="FH133" s="178">
        <f t="shared" si="207"/>
        <v>57.599999999999994</v>
      </c>
      <c r="FI133" s="178">
        <f t="shared" si="207"/>
        <v>1282.8</v>
      </c>
      <c r="FJ133" s="178">
        <f t="shared" si="207"/>
        <v>1510.8</v>
      </c>
      <c r="FK133" s="178">
        <f t="shared" si="207"/>
        <v>1927.1999999999998</v>
      </c>
      <c r="FL133" s="178">
        <f t="shared" si="207"/>
        <v>5967.5999999999995</v>
      </c>
      <c r="FM133" s="178">
        <f t="shared" si="207"/>
        <v>2769.6</v>
      </c>
      <c r="FN133" s="178">
        <f t="shared" si="207"/>
        <v>15997.199999999999</v>
      </c>
      <c r="FO133" s="178">
        <f t="shared" si="207"/>
        <v>782.4</v>
      </c>
      <c r="FP133" s="178">
        <f t="shared" si="207"/>
        <v>1665.6</v>
      </c>
      <c r="FQ133" s="178">
        <f t="shared" si="207"/>
        <v>739.19999999999993</v>
      </c>
      <c r="FR133" s="178">
        <f t="shared" si="207"/>
        <v>116.39999999999999</v>
      </c>
      <c r="FS133" s="178">
        <f t="shared" si="207"/>
        <v>141.6</v>
      </c>
      <c r="FT133" s="178">
        <f t="shared" si="207"/>
        <v>48</v>
      </c>
      <c r="FU133" s="178">
        <f t="shared" si="207"/>
        <v>598.79999999999995</v>
      </c>
      <c r="FV133" s="178">
        <f t="shared" si="207"/>
        <v>510</v>
      </c>
      <c r="FW133" s="178">
        <f t="shared" si="207"/>
        <v>120</v>
      </c>
      <c r="FX133" s="178">
        <f t="shared" si="207"/>
        <v>50.4</v>
      </c>
      <c r="FY133" s="33"/>
      <c r="FZ133" s="21"/>
      <c r="GA133" s="26"/>
      <c r="GB133" s="2"/>
      <c r="GC133" s="2"/>
      <c r="GD133" s="2"/>
      <c r="GE133" s="2"/>
      <c r="GF133" s="2"/>
      <c r="GG133" s="2"/>
      <c r="GH133" s="2"/>
      <c r="GI133" s="2"/>
      <c r="GJ133" s="2"/>
      <c r="GK133" s="2"/>
    </row>
    <row r="134" spans="1:254" x14ac:dyDescent="0.35">
      <c r="A134" s="3" t="s">
        <v>493</v>
      </c>
      <c r="B134" s="2" t="s">
        <v>863</v>
      </c>
      <c r="C134" s="85">
        <f t="shared" ref="C134:AH134" si="208">ROUND(C132/C133,4)</f>
        <v>0.38929999999999998</v>
      </c>
      <c r="D134" s="85">
        <f t="shared" si="208"/>
        <v>0.3387</v>
      </c>
      <c r="E134" s="85">
        <f t="shared" si="208"/>
        <v>0.62860000000000005</v>
      </c>
      <c r="F134" s="85">
        <f t="shared" si="208"/>
        <v>0.25979999999999998</v>
      </c>
      <c r="G134" s="85">
        <f t="shared" si="208"/>
        <v>0.22209999999999999</v>
      </c>
      <c r="H134" s="85">
        <f t="shared" si="208"/>
        <v>0.2127</v>
      </c>
      <c r="I134" s="85">
        <f t="shared" si="208"/>
        <v>0.62370000000000003</v>
      </c>
      <c r="J134" s="85">
        <f t="shared" si="208"/>
        <v>0.49959999999999999</v>
      </c>
      <c r="K134" s="85">
        <f t="shared" si="208"/>
        <v>0.44619999999999999</v>
      </c>
      <c r="L134" s="85">
        <f t="shared" si="208"/>
        <v>0.48680000000000001</v>
      </c>
      <c r="M134" s="85">
        <f t="shared" si="208"/>
        <v>0.76039999999999996</v>
      </c>
      <c r="N134" s="85">
        <f t="shared" si="208"/>
        <v>0.23499999999999999</v>
      </c>
      <c r="O134" s="85">
        <f t="shared" si="208"/>
        <v>0.1133</v>
      </c>
      <c r="P134" s="85">
        <f t="shared" si="208"/>
        <v>0.34499999999999997</v>
      </c>
      <c r="Q134" s="85">
        <f t="shared" si="208"/>
        <v>0.60829999999999995</v>
      </c>
      <c r="R134" s="85">
        <f t="shared" si="208"/>
        <v>0.27939999999999998</v>
      </c>
      <c r="S134" s="85">
        <f t="shared" si="208"/>
        <v>0.41510000000000002</v>
      </c>
      <c r="T134" s="85">
        <f t="shared" si="208"/>
        <v>0.45669999999999999</v>
      </c>
      <c r="U134" s="85">
        <f t="shared" si="208"/>
        <v>0.59140000000000004</v>
      </c>
      <c r="V134" s="85">
        <f t="shared" si="208"/>
        <v>0.47889999999999999</v>
      </c>
      <c r="W134" s="85">
        <f t="shared" si="208"/>
        <v>0.27589999999999998</v>
      </c>
      <c r="X134" s="85">
        <f t="shared" si="208"/>
        <v>0.38890000000000002</v>
      </c>
      <c r="Y134" s="85">
        <f t="shared" si="208"/>
        <v>0.59899999999999998</v>
      </c>
      <c r="Z134" s="85">
        <f t="shared" si="208"/>
        <v>0.35210000000000002</v>
      </c>
      <c r="AA134" s="85">
        <f t="shared" si="208"/>
        <v>0.23699999999999999</v>
      </c>
      <c r="AB134" s="85">
        <f t="shared" si="208"/>
        <v>0.1759</v>
      </c>
      <c r="AC134" s="85">
        <f t="shared" si="208"/>
        <v>0.1711</v>
      </c>
      <c r="AD134" s="85">
        <f t="shared" si="208"/>
        <v>0.28010000000000002</v>
      </c>
      <c r="AE134" s="85">
        <f t="shared" si="208"/>
        <v>0.29759999999999998</v>
      </c>
      <c r="AF134" s="85">
        <f t="shared" si="208"/>
        <v>0.24010000000000001</v>
      </c>
      <c r="AG134" s="85">
        <f t="shared" si="208"/>
        <v>0.1782</v>
      </c>
      <c r="AH134" s="85">
        <f t="shared" si="208"/>
        <v>0.50109999999999999</v>
      </c>
      <c r="AI134" s="85">
        <f t="shared" ref="AI134:BN134" si="209">ROUND(AI132/AI133,4)</f>
        <v>0.4909</v>
      </c>
      <c r="AJ134" s="85">
        <f t="shared" si="209"/>
        <v>0.65739999999999998</v>
      </c>
      <c r="AK134" s="85">
        <f t="shared" si="209"/>
        <v>0.76149999999999995</v>
      </c>
      <c r="AL134" s="85">
        <f t="shared" si="209"/>
        <v>0.64419999999999999</v>
      </c>
      <c r="AM134" s="85">
        <f t="shared" si="209"/>
        <v>0.59279999999999999</v>
      </c>
      <c r="AN134" s="85">
        <f t="shared" si="209"/>
        <v>0.39450000000000002</v>
      </c>
      <c r="AO134" s="85">
        <f t="shared" si="209"/>
        <v>0.36830000000000002</v>
      </c>
      <c r="AP134" s="85">
        <f t="shared" si="209"/>
        <v>0.50449999999999995</v>
      </c>
      <c r="AQ134" s="85">
        <f t="shared" si="209"/>
        <v>0.43120000000000003</v>
      </c>
      <c r="AR134" s="85">
        <f t="shared" si="209"/>
        <v>8.4400000000000003E-2</v>
      </c>
      <c r="AS134" s="85">
        <f t="shared" si="209"/>
        <v>0.23499999999999999</v>
      </c>
      <c r="AT134" s="85">
        <f t="shared" si="209"/>
        <v>0.1298</v>
      </c>
      <c r="AU134" s="85">
        <f t="shared" si="209"/>
        <v>0.27029999999999998</v>
      </c>
      <c r="AV134" s="85">
        <f t="shared" si="209"/>
        <v>0.46439999999999998</v>
      </c>
      <c r="AW134" s="85">
        <f t="shared" si="209"/>
        <v>0.2349</v>
      </c>
      <c r="AX134" s="85">
        <f t="shared" si="209"/>
        <v>0</v>
      </c>
      <c r="AY134" s="85">
        <f t="shared" si="209"/>
        <v>0.41670000000000001</v>
      </c>
      <c r="AZ134" s="85">
        <f t="shared" si="209"/>
        <v>0.51119999999999999</v>
      </c>
      <c r="BA134" s="85">
        <f t="shared" si="209"/>
        <v>0.33660000000000001</v>
      </c>
      <c r="BB134" s="85">
        <f t="shared" si="209"/>
        <v>0.36230000000000001</v>
      </c>
      <c r="BC134" s="85">
        <f t="shared" si="209"/>
        <v>0.44340000000000002</v>
      </c>
      <c r="BD134" s="85">
        <f t="shared" si="209"/>
        <v>7.0099999999999996E-2</v>
      </c>
      <c r="BE134" s="85">
        <f t="shared" si="209"/>
        <v>0.22850000000000001</v>
      </c>
      <c r="BF134" s="85">
        <f t="shared" si="209"/>
        <v>8.1500000000000003E-2</v>
      </c>
      <c r="BG134" s="85">
        <f t="shared" si="209"/>
        <v>0.34129999999999999</v>
      </c>
      <c r="BH134" s="85">
        <f t="shared" si="209"/>
        <v>0.1812</v>
      </c>
      <c r="BI134" s="85">
        <f t="shared" si="209"/>
        <v>0.56869999999999998</v>
      </c>
      <c r="BJ134" s="85">
        <f t="shared" si="209"/>
        <v>8.9700000000000002E-2</v>
      </c>
      <c r="BK134" s="85">
        <f t="shared" si="209"/>
        <v>0.26190000000000002</v>
      </c>
      <c r="BL134" s="85">
        <f t="shared" si="209"/>
        <v>0.41670000000000001</v>
      </c>
      <c r="BM134" s="85">
        <f t="shared" si="209"/>
        <v>0.44319999999999998</v>
      </c>
      <c r="BN134" s="85">
        <f t="shared" si="209"/>
        <v>0.44359999999999999</v>
      </c>
      <c r="BO134" s="85">
        <f t="shared" ref="BO134:DZ134" si="210">ROUND(BO132/BO133,4)</f>
        <v>0.35970000000000002</v>
      </c>
      <c r="BP134" s="85">
        <f t="shared" si="210"/>
        <v>0.53390000000000004</v>
      </c>
      <c r="BQ134" s="85">
        <f t="shared" si="210"/>
        <v>0.312</v>
      </c>
      <c r="BR134" s="85">
        <f t="shared" si="210"/>
        <v>0.33210000000000001</v>
      </c>
      <c r="BS134" s="85">
        <f t="shared" si="210"/>
        <v>0.54500000000000004</v>
      </c>
      <c r="BT134" s="85">
        <f t="shared" si="210"/>
        <v>0.2092</v>
      </c>
      <c r="BU134" s="85">
        <f t="shared" si="210"/>
        <v>0.26860000000000001</v>
      </c>
      <c r="BV134" s="85">
        <f t="shared" si="210"/>
        <v>0.23139999999999999</v>
      </c>
      <c r="BW134" s="85">
        <f t="shared" si="210"/>
        <v>0.1439</v>
      </c>
      <c r="BX134" s="85">
        <f t="shared" si="210"/>
        <v>0.307</v>
      </c>
      <c r="BY134" s="85">
        <f t="shared" si="210"/>
        <v>0.68820000000000003</v>
      </c>
      <c r="BZ134" s="85">
        <f t="shared" si="210"/>
        <v>0.42830000000000001</v>
      </c>
      <c r="CA134" s="85">
        <f t="shared" si="210"/>
        <v>0.309</v>
      </c>
      <c r="CB134" s="85">
        <f t="shared" si="210"/>
        <v>0.24479999999999999</v>
      </c>
      <c r="CC134" s="85">
        <f t="shared" si="210"/>
        <v>0.35199999999999998</v>
      </c>
      <c r="CD134" s="85">
        <f t="shared" si="210"/>
        <v>5.7200000000000001E-2</v>
      </c>
      <c r="CE134" s="85">
        <f t="shared" si="210"/>
        <v>0.26040000000000002</v>
      </c>
      <c r="CF134" s="85">
        <f t="shared" si="210"/>
        <v>0.41160000000000002</v>
      </c>
      <c r="CG134" s="85">
        <f t="shared" si="210"/>
        <v>0.4234</v>
      </c>
      <c r="CH134" s="85">
        <f t="shared" si="210"/>
        <v>0.54549999999999998</v>
      </c>
      <c r="CI134" s="85">
        <f t="shared" si="210"/>
        <v>0.54969999999999997</v>
      </c>
      <c r="CJ134" s="85">
        <f t="shared" si="210"/>
        <v>0.43530000000000002</v>
      </c>
      <c r="CK134" s="85">
        <f t="shared" si="210"/>
        <v>0.1925</v>
      </c>
      <c r="CL134" s="85">
        <f t="shared" si="210"/>
        <v>0.25380000000000003</v>
      </c>
      <c r="CM134" s="85">
        <f t="shared" si="210"/>
        <v>0.3947</v>
      </c>
      <c r="CN134" s="85">
        <f t="shared" si="210"/>
        <v>0.20610000000000001</v>
      </c>
      <c r="CO134" s="85">
        <f t="shared" si="210"/>
        <v>0.22550000000000001</v>
      </c>
      <c r="CP134" s="85">
        <f t="shared" si="210"/>
        <v>0.29149999999999998</v>
      </c>
      <c r="CQ134" s="85">
        <f t="shared" si="210"/>
        <v>0.60980000000000001</v>
      </c>
      <c r="CR134" s="85">
        <f t="shared" si="210"/>
        <v>0.34910000000000002</v>
      </c>
      <c r="CS134" s="85">
        <f t="shared" si="210"/>
        <v>0.33329999999999999</v>
      </c>
      <c r="CT134" s="85">
        <f t="shared" si="210"/>
        <v>0.67159999999999997</v>
      </c>
      <c r="CU134" s="85">
        <f t="shared" si="210"/>
        <v>0.19950000000000001</v>
      </c>
      <c r="CV134" s="85">
        <f t="shared" si="210"/>
        <v>0.20830000000000001</v>
      </c>
      <c r="CW134" s="85">
        <f t="shared" si="210"/>
        <v>0.3533</v>
      </c>
      <c r="CX134" s="85">
        <f t="shared" si="210"/>
        <v>0.37069999999999997</v>
      </c>
      <c r="CY134" s="85">
        <f t="shared" si="210"/>
        <v>0.5</v>
      </c>
      <c r="CZ134" s="85">
        <f t="shared" si="210"/>
        <v>0.47210000000000002</v>
      </c>
      <c r="DA134" s="85">
        <f t="shared" si="210"/>
        <v>0.2326</v>
      </c>
      <c r="DB134" s="85">
        <f t="shared" si="210"/>
        <v>0.25879999999999997</v>
      </c>
      <c r="DC134" s="85">
        <f t="shared" si="210"/>
        <v>0.24310000000000001</v>
      </c>
      <c r="DD134" s="85">
        <f t="shared" si="210"/>
        <v>0.32540000000000002</v>
      </c>
      <c r="DE134" s="85">
        <f t="shared" si="210"/>
        <v>0.19139999999999999</v>
      </c>
      <c r="DF134" s="85">
        <f t="shared" si="210"/>
        <v>0.3861</v>
      </c>
      <c r="DG134" s="85">
        <f t="shared" si="210"/>
        <v>0.35460000000000003</v>
      </c>
      <c r="DH134" s="85">
        <f t="shared" si="210"/>
        <v>0.36890000000000001</v>
      </c>
      <c r="DI134" s="85">
        <f t="shared" si="210"/>
        <v>0.52959999999999996</v>
      </c>
      <c r="DJ134" s="85">
        <f t="shared" si="210"/>
        <v>0.23180000000000001</v>
      </c>
      <c r="DK134" s="85">
        <f t="shared" si="210"/>
        <v>0.3901</v>
      </c>
      <c r="DL134" s="85">
        <f t="shared" si="210"/>
        <v>0.4405</v>
      </c>
      <c r="DM134" s="85">
        <f t="shared" si="210"/>
        <v>0.46550000000000002</v>
      </c>
      <c r="DN134" s="85">
        <f t="shared" si="210"/>
        <v>0.42430000000000001</v>
      </c>
      <c r="DO134" s="85">
        <f t="shared" si="210"/>
        <v>0.38640000000000002</v>
      </c>
      <c r="DP134" s="85">
        <f t="shared" si="210"/>
        <v>0.28799999999999998</v>
      </c>
      <c r="DQ134" s="85">
        <f t="shared" si="210"/>
        <v>0.28420000000000001</v>
      </c>
      <c r="DR134" s="85">
        <f t="shared" si="210"/>
        <v>0.63870000000000005</v>
      </c>
      <c r="DS134" s="85">
        <f t="shared" si="210"/>
        <v>0.69010000000000005</v>
      </c>
      <c r="DT134" s="85">
        <f t="shared" si="210"/>
        <v>0.67420000000000002</v>
      </c>
      <c r="DU134" s="85">
        <f t="shared" si="210"/>
        <v>0.48049999999999998</v>
      </c>
      <c r="DV134" s="85">
        <f t="shared" si="210"/>
        <v>0.3483</v>
      </c>
      <c r="DW134" s="85">
        <f t="shared" si="210"/>
        <v>0.38690000000000002</v>
      </c>
      <c r="DX134" s="85">
        <f t="shared" si="210"/>
        <v>0.1754</v>
      </c>
      <c r="DY134" s="85">
        <f t="shared" si="210"/>
        <v>0.121</v>
      </c>
      <c r="DZ134" s="85">
        <f t="shared" si="210"/>
        <v>0.13800000000000001</v>
      </c>
      <c r="EA134" s="85">
        <f t="shared" ref="EA134:FX134" si="211">ROUND(EA132/EA133,4)</f>
        <v>0.30180000000000001</v>
      </c>
      <c r="EB134" s="85">
        <f t="shared" si="211"/>
        <v>0.43569999999999998</v>
      </c>
      <c r="EC134" s="85">
        <f t="shared" si="211"/>
        <v>0.30630000000000002</v>
      </c>
      <c r="ED134" s="85">
        <f t="shared" si="211"/>
        <v>2.07E-2</v>
      </c>
      <c r="EE134" s="85">
        <f t="shared" si="211"/>
        <v>0.56369999999999998</v>
      </c>
      <c r="EF134" s="85">
        <f t="shared" si="211"/>
        <v>0.58360000000000001</v>
      </c>
      <c r="EG134" s="85">
        <f t="shared" si="211"/>
        <v>0.53759999999999997</v>
      </c>
      <c r="EH134" s="85">
        <f t="shared" si="211"/>
        <v>0.34339999999999998</v>
      </c>
      <c r="EI134" s="85">
        <f t="shared" si="211"/>
        <v>0.64370000000000005</v>
      </c>
      <c r="EJ134" s="85">
        <f t="shared" si="211"/>
        <v>0.40150000000000002</v>
      </c>
      <c r="EK134" s="85">
        <f t="shared" si="211"/>
        <v>0.29949999999999999</v>
      </c>
      <c r="EL134" s="85">
        <f t="shared" si="211"/>
        <v>0.34399999999999997</v>
      </c>
      <c r="EM134" s="85">
        <f t="shared" si="211"/>
        <v>0.35709999999999997</v>
      </c>
      <c r="EN134" s="85">
        <f t="shared" si="211"/>
        <v>0.57320000000000004</v>
      </c>
      <c r="EO134" s="85">
        <f t="shared" si="211"/>
        <v>0.27779999999999999</v>
      </c>
      <c r="EP134" s="85">
        <f t="shared" si="211"/>
        <v>0.1673</v>
      </c>
      <c r="EQ134" s="85">
        <f t="shared" si="211"/>
        <v>2.75E-2</v>
      </c>
      <c r="ER134" s="85">
        <f t="shared" si="211"/>
        <v>0.24479999999999999</v>
      </c>
      <c r="ES134" s="85">
        <f t="shared" si="211"/>
        <v>0.33479999999999999</v>
      </c>
      <c r="ET134" s="85">
        <f t="shared" si="211"/>
        <v>0.66290000000000004</v>
      </c>
      <c r="EU134" s="85">
        <f t="shared" si="211"/>
        <v>0.75490000000000002</v>
      </c>
      <c r="EV134" s="85">
        <f t="shared" si="211"/>
        <v>0.5333</v>
      </c>
      <c r="EW134" s="85">
        <f t="shared" si="211"/>
        <v>0.1835</v>
      </c>
      <c r="EX134" s="85">
        <f t="shared" si="211"/>
        <v>0.28489999999999999</v>
      </c>
      <c r="EY134" s="85">
        <f t="shared" si="211"/>
        <v>0.41410000000000002</v>
      </c>
      <c r="EZ134" s="85">
        <f t="shared" si="211"/>
        <v>0.3916</v>
      </c>
      <c r="FA134" s="85">
        <f t="shared" si="211"/>
        <v>0.24610000000000001</v>
      </c>
      <c r="FB134" s="85">
        <f t="shared" si="211"/>
        <v>0.39400000000000002</v>
      </c>
      <c r="FC134" s="85">
        <f t="shared" si="211"/>
        <v>0.2283</v>
      </c>
      <c r="FD134" s="85">
        <f t="shared" si="211"/>
        <v>0.41499999999999998</v>
      </c>
      <c r="FE134" s="85">
        <f t="shared" si="211"/>
        <v>0.44330000000000003</v>
      </c>
      <c r="FF134" s="85">
        <f t="shared" si="211"/>
        <v>0.43030000000000002</v>
      </c>
      <c r="FG134" s="85">
        <f t="shared" si="211"/>
        <v>0.17319999999999999</v>
      </c>
      <c r="FH134" s="85">
        <f t="shared" si="211"/>
        <v>0.3125</v>
      </c>
      <c r="FI134" s="85">
        <f t="shared" si="211"/>
        <v>0.35310000000000002</v>
      </c>
      <c r="FJ134" s="85">
        <f t="shared" si="211"/>
        <v>0.2442</v>
      </c>
      <c r="FK134" s="85">
        <f t="shared" si="211"/>
        <v>0.2626</v>
      </c>
      <c r="FL134" s="85">
        <f t="shared" si="211"/>
        <v>0.1101</v>
      </c>
      <c r="FM134" s="85">
        <f t="shared" si="211"/>
        <v>9.9299999999999999E-2</v>
      </c>
      <c r="FN134" s="85">
        <f t="shared" si="211"/>
        <v>0.5554</v>
      </c>
      <c r="FO134" s="85">
        <f t="shared" si="211"/>
        <v>0.39240000000000003</v>
      </c>
      <c r="FP134" s="85">
        <f t="shared" si="211"/>
        <v>0.45150000000000001</v>
      </c>
      <c r="FQ134" s="85">
        <f t="shared" si="211"/>
        <v>0.24890000000000001</v>
      </c>
      <c r="FR134" s="85">
        <f t="shared" si="211"/>
        <v>0.26629999999999998</v>
      </c>
      <c r="FS134" s="85">
        <f t="shared" si="211"/>
        <v>0.12709999999999999</v>
      </c>
      <c r="FT134" s="85">
        <f t="shared" si="211"/>
        <v>0.33329999999999999</v>
      </c>
      <c r="FU134" s="85">
        <f t="shared" si="211"/>
        <v>0.5544</v>
      </c>
      <c r="FV134" s="85">
        <f t="shared" si="211"/>
        <v>0.4647</v>
      </c>
      <c r="FW134" s="85">
        <f t="shared" si="211"/>
        <v>0.41670000000000001</v>
      </c>
      <c r="FX134" s="85">
        <f t="shared" si="211"/>
        <v>0.3175</v>
      </c>
      <c r="FY134" s="21"/>
      <c r="FZ134" s="14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</row>
    <row r="135" spans="1:254" x14ac:dyDescent="0.35">
      <c r="A135" s="3" t="s">
        <v>494</v>
      </c>
      <c r="B135" s="2" t="s">
        <v>864</v>
      </c>
      <c r="C135" s="179">
        <f>ROUND((C134*C21),1)</f>
        <v>2539</v>
      </c>
      <c r="D135" s="179">
        <f t="shared" ref="D135:AH135" si="212">ROUND((D134*D21),1)</f>
        <v>12576.3</v>
      </c>
      <c r="E135" s="179">
        <f t="shared" si="212"/>
        <v>3347.5</v>
      </c>
      <c r="F135" s="179">
        <f t="shared" si="212"/>
        <v>6343</v>
      </c>
      <c r="G135" s="179">
        <f t="shared" si="212"/>
        <v>409.5</v>
      </c>
      <c r="H135" s="179">
        <f t="shared" si="212"/>
        <v>227.8</v>
      </c>
      <c r="I135" s="179">
        <f t="shared" si="212"/>
        <v>4861.1000000000004</v>
      </c>
      <c r="J135" s="179">
        <f t="shared" si="212"/>
        <v>993.7</v>
      </c>
      <c r="K135" s="179">
        <f t="shared" si="212"/>
        <v>111.1</v>
      </c>
      <c r="L135" s="179">
        <f t="shared" si="212"/>
        <v>1016.4</v>
      </c>
      <c r="M135" s="179">
        <f t="shared" si="212"/>
        <v>645.70000000000005</v>
      </c>
      <c r="N135" s="179">
        <f t="shared" si="212"/>
        <v>11808.1</v>
      </c>
      <c r="O135" s="179">
        <f t="shared" si="212"/>
        <v>1401.6</v>
      </c>
      <c r="P135" s="179">
        <f t="shared" si="212"/>
        <v>107.6</v>
      </c>
      <c r="Q135" s="179">
        <f t="shared" si="212"/>
        <v>24359.9</v>
      </c>
      <c r="R135" s="179">
        <f t="shared" si="212"/>
        <v>2066.1</v>
      </c>
      <c r="S135" s="179">
        <f t="shared" si="212"/>
        <v>657.8</v>
      </c>
      <c r="T135" s="179">
        <f t="shared" si="212"/>
        <v>73.099999999999994</v>
      </c>
      <c r="U135" s="179">
        <f t="shared" si="212"/>
        <v>31.9</v>
      </c>
      <c r="V135" s="179">
        <f t="shared" si="212"/>
        <v>121.4</v>
      </c>
      <c r="W135" s="179">
        <f t="shared" si="212"/>
        <v>13.1</v>
      </c>
      <c r="X135" s="179">
        <f t="shared" si="212"/>
        <v>15.6</v>
      </c>
      <c r="Y135" s="179">
        <f t="shared" si="212"/>
        <v>523.20000000000005</v>
      </c>
      <c r="Z135" s="179">
        <f t="shared" si="212"/>
        <v>81.3</v>
      </c>
      <c r="AA135" s="179">
        <f t="shared" si="212"/>
        <v>7365.1</v>
      </c>
      <c r="AB135" s="179">
        <f t="shared" si="212"/>
        <v>4724.6000000000004</v>
      </c>
      <c r="AC135" s="179">
        <f t="shared" si="212"/>
        <v>145</v>
      </c>
      <c r="AD135" s="179">
        <f t="shared" si="212"/>
        <v>405.2</v>
      </c>
      <c r="AE135" s="179">
        <f t="shared" si="212"/>
        <v>28.9</v>
      </c>
      <c r="AF135" s="179">
        <f t="shared" si="212"/>
        <v>39.5</v>
      </c>
      <c r="AG135" s="179">
        <f t="shared" si="212"/>
        <v>104.3</v>
      </c>
      <c r="AH135" s="179">
        <f t="shared" si="212"/>
        <v>455</v>
      </c>
      <c r="AI135" s="179">
        <f t="shared" ref="AI135:BN135" si="213">ROUND((AI134*AI21),1)</f>
        <v>188</v>
      </c>
      <c r="AJ135" s="179">
        <f t="shared" si="213"/>
        <v>119.3</v>
      </c>
      <c r="AK135" s="179">
        <f t="shared" si="213"/>
        <v>121.5</v>
      </c>
      <c r="AL135" s="179">
        <f t="shared" si="213"/>
        <v>183.9</v>
      </c>
      <c r="AM135" s="179">
        <f t="shared" si="213"/>
        <v>181.9</v>
      </c>
      <c r="AN135" s="179">
        <f t="shared" si="213"/>
        <v>106.7</v>
      </c>
      <c r="AO135" s="179">
        <f t="shared" si="213"/>
        <v>1517.7</v>
      </c>
      <c r="AP135" s="179">
        <f t="shared" si="213"/>
        <v>42425.599999999999</v>
      </c>
      <c r="AQ135" s="179">
        <f t="shared" si="213"/>
        <v>108.4</v>
      </c>
      <c r="AR135" s="179">
        <f t="shared" si="213"/>
        <v>5168.6000000000004</v>
      </c>
      <c r="AS135" s="179">
        <f t="shared" si="213"/>
        <v>1473.5</v>
      </c>
      <c r="AT135" s="179">
        <f t="shared" si="213"/>
        <v>331.9</v>
      </c>
      <c r="AU135" s="179">
        <f t="shared" si="213"/>
        <v>72.400000000000006</v>
      </c>
      <c r="AV135" s="179">
        <f t="shared" si="213"/>
        <v>137.5</v>
      </c>
      <c r="AW135" s="179">
        <f t="shared" si="213"/>
        <v>60.4</v>
      </c>
      <c r="AX135" s="179">
        <f t="shared" si="213"/>
        <v>0</v>
      </c>
      <c r="AY135" s="179">
        <f t="shared" si="213"/>
        <v>163.1</v>
      </c>
      <c r="AZ135" s="179">
        <f t="shared" si="213"/>
        <v>6180.1</v>
      </c>
      <c r="BA135" s="179">
        <f t="shared" si="213"/>
        <v>3059.6</v>
      </c>
      <c r="BB135" s="179">
        <f t="shared" si="213"/>
        <v>2705.7</v>
      </c>
      <c r="BC135" s="179">
        <f t="shared" si="213"/>
        <v>10943.5</v>
      </c>
      <c r="BD135" s="179">
        <f t="shared" si="213"/>
        <v>255.2</v>
      </c>
      <c r="BE135" s="179">
        <f t="shared" si="213"/>
        <v>249.5</v>
      </c>
      <c r="BF135" s="179">
        <f t="shared" si="213"/>
        <v>2140.9</v>
      </c>
      <c r="BG135" s="179">
        <f t="shared" si="213"/>
        <v>314.3</v>
      </c>
      <c r="BH135" s="179">
        <f t="shared" si="213"/>
        <v>104.7</v>
      </c>
      <c r="BI135" s="179">
        <f t="shared" si="213"/>
        <v>144.69999999999999</v>
      </c>
      <c r="BJ135" s="179">
        <f t="shared" si="213"/>
        <v>576.5</v>
      </c>
      <c r="BK135" s="179">
        <f t="shared" si="213"/>
        <v>7290.4</v>
      </c>
      <c r="BL135" s="179">
        <f t="shared" si="213"/>
        <v>37.6</v>
      </c>
      <c r="BM135" s="179">
        <f t="shared" si="213"/>
        <v>159.6</v>
      </c>
      <c r="BN135" s="179">
        <f t="shared" si="213"/>
        <v>1352.3</v>
      </c>
      <c r="BO135" s="179">
        <f>ROUND((BO134*BO21),1)</f>
        <v>427.7</v>
      </c>
      <c r="BP135" s="179">
        <f t="shared" ref="BP135:EA135" si="214">ROUND((BP134*BP21),1)</f>
        <v>73.099999999999994</v>
      </c>
      <c r="BQ135" s="179">
        <f t="shared" si="214"/>
        <v>1779.5</v>
      </c>
      <c r="BR135" s="179">
        <f t="shared" si="214"/>
        <v>1455.4</v>
      </c>
      <c r="BS135" s="179">
        <f t="shared" si="214"/>
        <v>621.79999999999995</v>
      </c>
      <c r="BT135" s="179">
        <f t="shared" si="214"/>
        <v>74</v>
      </c>
      <c r="BU135" s="179">
        <f t="shared" si="214"/>
        <v>102.9</v>
      </c>
      <c r="BV135" s="179">
        <f t="shared" si="214"/>
        <v>288</v>
      </c>
      <c r="BW135" s="179">
        <f t="shared" si="214"/>
        <v>291</v>
      </c>
      <c r="BX135" s="179">
        <f t="shared" si="214"/>
        <v>17.5</v>
      </c>
      <c r="BY135" s="179">
        <f t="shared" si="214"/>
        <v>270.8</v>
      </c>
      <c r="BZ135" s="179">
        <f t="shared" si="214"/>
        <v>97.7</v>
      </c>
      <c r="CA135" s="179">
        <f t="shared" si="214"/>
        <v>43.7</v>
      </c>
      <c r="CB135" s="179">
        <f t="shared" si="214"/>
        <v>17892.7</v>
      </c>
      <c r="CC135" s="179">
        <f t="shared" si="214"/>
        <v>65.5</v>
      </c>
      <c r="CD135" s="179">
        <f t="shared" si="214"/>
        <v>1.7</v>
      </c>
      <c r="CE135" s="179">
        <f t="shared" si="214"/>
        <v>41.5</v>
      </c>
      <c r="CF135" s="179">
        <f t="shared" si="214"/>
        <v>41.2</v>
      </c>
      <c r="CG135" s="179">
        <f t="shared" si="214"/>
        <v>81.5</v>
      </c>
      <c r="CH135" s="179">
        <f t="shared" si="214"/>
        <v>49.1</v>
      </c>
      <c r="CI135" s="179">
        <f t="shared" si="214"/>
        <v>375.4</v>
      </c>
      <c r="CJ135" s="179">
        <f t="shared" si="214"/>
        <v>358.3</v>
      </c>
      <c r="CK135" s="179">
        <f t="shared" si="214"/>
        <v>935.3</v>
      </c>
      <c r="CL135" s="179">
        <f t="shared" si="214"/>
        <v>293.2</v>
      </c>
      <c r="CM135" s="179">
        <f t="shared" si="214"/>
        <v>243.5</v>
      </c>
      <c r="CN135" s="179">
        <f t="shared" si="214"/>
        <v>6287.5</v>
      </c>
      <c r="CO135" s="179">
        <f t="shared" si="214"/>
        <v>3185.5</v>
      </c>
      <c r="CP135" s="179">
        <f t="shared" si="214"/>
        <v>261.89999999999998</v>
      </c>
      <c r="CQ135" s="179">
        <f t="shared" si="214"/>
        <v>462.8</v>
      </c>
      <c r="CR135" s="179">
        <f t="shared" si="214"/>
        <v>68.2</v>
      </c>
      <c r="CS135" s="179">
        <f t="shared" si="214"/>
        <v>82.1</v>
      </c>
      <c r="CT135" s="179">
        <f t="shared" si="214"/>
        <v>75.2</v>
      </c>
      <c r="CU135" s="179">
        <f t="shared" si="214"/>
        <v>92.8</v>
      </c>
      <c r="CV135" s="179">
        <f t="shared" si="214"/>
        <v>5</v>
      </c>
      <c r="CW135" s="179">
        <f t="shared" si="214"/>
        <v>65.7</v>
      </c>
      <c r="CX135" s="179">
        <f t="shared" si="214"/>
        <v>169.6</v>
      </c>
      <c r="CY135" s="179">
        <f t="shared" si="214"/>
        <v>12.8</v>
      </c>
      <c r="CZ135" s="179">
        <f t="shared" si="214"/>
        <v>836.1</v>
      </c>
      <c r="DA135" s="179">
        <f t="shared" si="214"/>
        <v>47.5</v>
      </c>
      <c r="DB135" s="179">
        <f t="shared" si="214"/>
        <v>80.400000000000006</v>
      </c>
      <c r="DC135" s="179">
        <f t="shared" si="214"/>
        <v>46.9</v>
      </c>
      <c r="DD135" s="179">
        <f t="shared" si="214"/>
        <v>57.1</v>
      </c>
      <c r="DE135" s="179">
        <f t="shared" si="214"/>
        <v>53.6</v>
      </c>
      <c r="DF135" s="179">
        <f t="shared" si="214"/>
        <v>8045.4</v>
      </c>
      <c r="DG135" s="179">
        <f t="shared" si="214"/>
        <v>33.200000000000003</v>
      </c>
      <c r="DH135" s="179">
        <f t="shared" si="214"/>
        <v>622.70000000000005</v>
      </c>
      <c r="DI135" s="179">
        <f t="shared" si="214"/>
        <v>1246.0999999999999</v>
      </c>
      <c r="DJ135" s="179">
        <f t="shared" si="214"/>
        <v>138.80000000000001</v>
      </c>
      <c r="DK135" s="179">
        <f t="shared" si="214"/>
        <v>184.3</v>
      </c>
      <c r="DL135" s="179">
        <f t="shared" si="214"/>
        <v>2482.6</v>
      </c>
      <c r="DM135" s="179">
        <f t="shared" si="214"/>
        <v>109.9</v>
      </c>
      <c r="DN135" s="179">
        <f t="shared" si="214"/>
        <v>544.29999999999995</v>
      </c>
      <c r="DO135" s="179">
        <f t="shared" si="214"/>
        <v>1267.9000000000001</v>
      </c>
      <c r="DP135" s="179">
        <f t="shared" si="214"/>
        <v>57.3</v>
      </c>
      <c r="DQ135" s="179">
        <f t="shared" si="214"/>
        <v>249.1</v>
      </c>
      <c r="DR135" s="179">
        <f t="shared" si="214"/>
        <v>808.9</v>
      </c>
      <c r="DS135" s="179">
        <f t="shared" si="214"/>
        <v>376.1</v>
      </c>
      <c r="DT135" s="179">
        <f t="shared" si="214"/>
        <v>118.7</v>
      </c>
      <c r="DU135" s="179">
        <f t="shared" si="214"/>
        <v>166.3</v>
      </c>
      <c r="DV135" s="179">
        <f t="shared" si="214"/>
        <v>69.099999999999994</v>
      </c>
      <c r="DW135" s="179">
        <f t="shared" si="214"/>
        <v>110.5</v>
      </c>
      <c r="DX135" s="179">
        <f t="shared" si="214"/>
        <v>29.5</v>
      </c>
      <c r="DY135" s="179">
        <f t="shared" si="214"/>
        <v>33.9</v>
      </c>
      <c r="DZ135" s="179">
        <f t="shared" si="214"/>
        <v>83.7</v>
      </c>
      <c r="EA135" s="179">
        <f t="shared" si="214"/>
        <v>153.5</v>
      </c>
      <c r="EB135" s="179">
        <f t="shared" ref="EB135:FX135" si="215">ROUND((EB134*EB21),1)</f>
        <v>217.6</v>
      </c>
      <c r="EC135" s="179">
        <f t="shared" si="215"/>
        <v>79.8</v>
      </c>
      <c r="ED135" s="179">
        <f t="shared" si="215"/>
        <v>32.1</v>
      </c>
      <c r="EE135" s="179">
        <f t="shared" si="215"/>
        <v>104.6</v>
      </c>
      <c r="EF135" s="179">
        <f t="shared" si="215"/>
        <v>736.5</v>
      </c>
      <c r="EG135" s="179">
        <f t="shared" si="215"/>
        <v>134.4</v>
      </c>
      <c r="EH135" s="179">
        <f t="shared" si="215"/>
        <v>84.5</v>
      </c>
      <c r="EI135" s="179">
        <f t="shared" si="215"/>
        <v>8558.7999999999993</v>
      </c>
      <c r="EJ135" s="179">
        <f t="shared" si="215"/>
        <v>4015.8</v>
      </c>
      <c r="EK135" s="179">
        <f t="shared" si="215"/>
        <v>199.5</v>
      </c>
      <c r="EL135" s="179">
        <f t="shared" si="215"/>
        <v>153.80000000000001</v>
      </c>
      <c r="EM135" s="179">
        <f t="shared" si="215"/>
        <v>125</v>
      </c>
      <c r="EN135" s="179">
        <f t="shared" si="215"/>
        <v>527.5</v>
      </c>
      <c r="EO135" s="179">
        <f t="shared" si="215"/>
        <v>79.7</v>
      </c>
      <c r="EP135" s="179">
        <f t="shared" si="215"/>
        <v>71.8</v>
      </c>
      <c r="EQ135" s="179">
        <f t="shared" si="215"/>
        <v>69.2</v>
      </c>
      <c r="ER135" s="179">
        <f t="shared" si="215"/>
        <v>75.8</v>
      </c>
      <c r="ES135" s="179">
        <f t="shared" si="215"/>
        <v>69.2</v>
      </c>
      <c r="ET135" s="179">
        <f t="shared" si="215"/>
        <v>132.6</v>
      </c>
      <c r="EU135" s="179">
        <f t="shared" si="215"/>
        <v>428.8</v>
      </c>
      <c r="EV135" s="179">
        <f t="shared" si="215"/>
        <v>35.200000000000003</v>
      </c>
      <c r="EW135" s="179">
        <f t="shared" si="215"/>
        <v>137</v>
      </c>
      <c r="EX135" s="179">
        <f t="shared" si="215"/>
        <v>49.4</v>
      </c>
      <c r="EY135" s="179">
        <f t="shared" si="215"/>
        <v>269</v>
      </c>
      <c r="EZ135" s="179">
        <f t="shared" si="215"/>
        <v>49.7</v>
      </c>
      <c r="FA135" s="179">
        <f t="shared" si="215"/>
        <v>802.8</v>
      </c>
      <c r="FB135" s="179">
        <f t="shared" si="215"/>
        <v>105.8</v>
      </c>
      <c r="FC135" s="179">
        <f t="shared" si="215"/>
        <v>386.9</v>
      </c>
      <c r="FD135" s="179">
        <f t="shared" si="215"/>
        <v>165.6</v>
      </c>
      <c r="FE135" s="179">
        <f t="shared" si="215"/>
        <v>31</v>
      </c>
      <c r="FF135" s="179">
        <f t="shared" si="215"/>
        <v>75.3</v>
      </c>
      <c r="FG135" s="179">
        <f t="shared" si="215"/>
        <v>19.7</v>
      </c>
      <c r="FH135" s="179">
        <f t="shared" si="215"/>
        <v>21.6</v>
      </c>
      <c r="FI135" s="179">
        <f t="shared" si="215"/>
        <v>580</v>
      </c>
      <c r="FJ135" s="179">
        <f t="shared" si="215"/>
        <v>490.2</v>
      </c>
      <c r="FK135" s="179">
        <f t="shared" si="215"/>
        <v>650.5</v>
      </c>
      <c r="FL135" s="179">
        <f t="shared" si="215"/>
        <v>940.7</v>
      </c>
      <c r="FM135" s="179">
        <f t="shared" si="215"/>
        <v>394</v>
      </c>
      <c r="FN135" s="179">
        <f t="shared" si="215"/>
        <v>12679.3</v>
      </c>
      <c r="FO135" s="179">
        <f t="shared" si="215"/>
        <v>439.5</v>
      </c>
      <c r="FP135" s="179">
        <f t="shared" si="215"/>
        <v>1057.9000000000001</v>
      </c>
      <c r="FQ135" s="179">
        <f t="shared" si="215"/>
        <v>244.9</v>
      </c>
      <c r="FR135" s="179">
        <f t="shared" si="215"/>
        <v>41.8</v>
      </c>
      <c r="FS135" s="179">
        <f t="shared" si="215"/>
        <v>20.399999999999999</v>
      </c>
      <c r="FT135" s="179">
        <f t="shared" si="215"/>
        <v>18</v>
      </c>
      <c r="FU135" s="179">
        <f t="shared" si="215"/>
        <v>421.6</v>
      </c>
      <c r="FV135" s="179">
        <f t="shared" si="215"/>
        <v>323.7</v>
      </c>
      <c r="FW135" s="179">
        <f t="shared" si="215"/>
        <v>54.2</v>
      </c>
      <c r="FX135" s="179">
        <f t="shared" si="215"/>
        <v>20.3</v>
      </c>
      <c r="FY135" s="21"/>
      <c r="FZ135" s="14">
        <f>SUM(C135:FX135)</f>
        <v>266641.90000000008</v>
      </c>
      <c r="GA135" s="32"/>
      <c r="GB135" s="2"/>
      <c r="GC135" s="2"/>
      <c r="GD135" s="2"/>
      <c r="GE135" s="2"/>
      <c r="GF135" s="2"/>
      <c r="GG135" s="2"/>
      <c r="GH135" s="2"/>
      <c r="GI135" s="2"/>
      <c r="GJ135" s="2"/>
      <c r="GK135" s="2"/>
    </row>
    <row r="136" spans="1:254" x14ac:dyDescent="0.35">
      <c r="A136" s="3" t="s">
        <v>495</v>
      </c>
      <c r="B136" s="2" t="s">
        <v>865</v>
      </c>
      <c r="C136" s="179">
        <f t="shared" ref="C136:AH136" si="216">C18</f>
        <v>4792.3</v>
      </c>
      <c r="D136" s="179">
        <f t="shared" si="216"/>
        <v>19193</v>
      </c>
      <c r="E136" s="179">
        <f t="shared" si="216"/>
        <v>4709.3</v>
      </c>
      <c r="F136" s="179">
        <f t="shared" si="216"/>
        <v>12549.4</v>
      </c>
      <c r="G136" s="179">
        <f t="shared" si="216"/>
        <v>812.2</v>
      </c>
      <c r="H136" s="179">
        <f t="shared" si="216"/>
        <v>438.2</v>
      </c>
      <c r="I136" s="179">
        <f t="shared" si="216"/>
        <v>6388</v>
      </c>
      <c r="J136" s="179">
        <f t="shared" si="216"/>
        <v>1579.5</v>
      </c>
      <c r="K136" s="179">
        <f t="shared" si="216"/>
        <v>152.1</v>
      </c>
      <c r="L136" s="179">
        <f t="shared" si="216"/>
        <v>1348.7</v>
      </c>
      <c r="M136" s="179">
        <f t="shared" si="216"/>
        <v>729.9</v>
      </c>
      <c r="N136" s="179">
        <f t="shared" si="216"/>
        <v>18867.900000000001</v>
      </c>
      <c r="O136" s="179">
        <f t="shared" si="216"/>
        <v>3029.6</v>
      </c>
      <c r="P136" s="179">
        <f t="shared" si="216"/>
        <v>163.6</v>
      </c>
      <c r="Q136" s="179">
        <f t="shared" si="216"/>
        <v>31548.1</v>
      </c>
      <c r="R136" s="179">
        <f t="shared" si="216"/>
        <v>3944.3</v>
      </c>
      <c r="S136" s="179">
        <f t="shared" si="216"/>
        <v>938.6</v>
      </c>
      <c r="T136" s="179">
        <f t="shared" si="216"/>
        <v>118.5</v>
      </c>
      <c r="U136" s="179">
        <f t="shared" si="216"/>
        <v>36.5</v>
      </c>
      <c r="V136" s="179">
        <f t="shared" si="216"/>
        <v>188.9</v>
      </c>
      <c r="W136" s="179">
        <f t="shared" si="216"/>
        <v>37.200000000000003</v>
      </c>
      <c r="X136" s="179">
        <f t="shared" si="216"/>
        <v>22.6</v>
      </c>
      <c r="Y136" s="179">
        <f t="shared" si="216"/>
        <v>735.2</v>
      </c>
      <c r="Z136" s="179">
        <f t="shared" si="216"/>
        <v>90.1</v>
      </c>
      <c r="AA136" s="179">
        <f t="shared" si="216"/>
        <v>11330.4</v>
      </c>
      <c r="AB136" s="179">
        <f t="shared" si="216"/>
        <v>7389</v>
      </c>
      <c r="AC136" s="179">
        <f t="shared" si="216"/>
        <v>311.89999999999998</v>
      </c>
      <c r="AD136" s="179">
        <f t="shared" si="216"/>
        <v>559.29999999999995</v>
      </c>
      <c r="AE136" s="179">
        <f t="shared" si="216"/>
        <v>67.7</v>
      </c>
      <c r="AF136" s="179">
        <f t="shared" si="216"/>
        <v>89.6</v>
      </c>
      <c r="AG136" s="179">
        <f t="shared" si="216"/>
        <v>188.1</v>
      </c>
      <c r="AH136" s="179">
        <f t="shared" si="216"/>
        <v>624.1</v>
      </c>
      <c r="AI136" s="179">
        <f t="shared" ref="AI136:BN136" si="217">AI18</f>
        <v>234.2</v>
      </c>
      <c r="AJ136" s="179">
        <f t="shared" si="217"/>
        <v>153.69999999999999</v>
      </c>
      <c r="AK136" s="179">
        <f t="shared" si="217"/>
        <v>148.5</v>
      </c>
      <c r="AL136" s="179">
        <f t="shared" si="217"/>
        <v>237.9</v>
      </c>
      <c r="AM136" s="179">
        <f t="shared" si="217"/>
        <v>201</v>
      </c>
      <c r="AN136" s="179">
        <f t="shared" si="217"/>
        <v>139.6</v>
      </c>
      <c r="AO136" s="179">
        <f t="shared" si="217"/>
        <v>2493.1</v>
      </c>
      <c r="AP136" s="179">
        <f t="shared" si="217"/>
        <v>52878.5</v>
      </c>
      <c r="AQ136" s="179">
        <f t="shared" si="217"/>
        <v>151.5</v>
      </c>
      <c r="AR136" s="179">
        <f t="shared" si="217"/>
        <v>10739.2</v>
      </c>
      <c r="AS136" s="179">
        <f t="shared" si="217"/>
        <v>2678</v>
      </c>
      <c r="AT136" s="179">
        <f t="shared" si="217"/>
        <v>605.20000000000005</v>
      </c>
      <c r="AU136" s="179">
        <f t="shared" si="217"/>
        <v>108.3</v>
      </c>
      <c r="AV136" s="179">
        <f t="shared" si="217"/>
        <v>187.1</v>
      </c>
      <c r="AW136" s="179">
        <f t="shared" si="217"/>
        <v>88.3</v>
      </c>
      <c r="AX136" s="179">
        <f t="shared" si="217"/>
        <v>44.4</v>
      </c>
      <c r="AY136" s="179">
        <f t="shared" si="217"/>
        <v>210.6</v>
      </c>
      <c r="AZ136" s="179">
        <f t="shared" si="217"/>
        <v>8114.5</v>
      </c>
      <c r="BA136" s="179">
        <f t="shared" si="217"/>
        <v>4395.8</v>
      </c>
      <c r="BB136" s="179">
        <f t="shared" si="217"/>
        <v>3664.6</v>
      </c>
      <c r="BC136" s="179">
        <f t="shared" si="217"/>
        <v>14233.5</v>
      </c>
      <c r="BD136" s="179">
        <f t="shared" si="217"/>
        <v>795.2</v>
      </c>
      <c r="BE136" s="179">
        <f t="shared" si="217"/>
        <v>415.3</v>
      </c>
      <c r="BF136" s="179">
        <f t="shared" si="217"/>
        <v>5915.8</v>
      </c>
      <c r="BG136" s="179">
        <f t="shared" si="217"/>
        <v>551.29999999999995</v>
      </c>
      <c r="BH136" s="179">
        <f t="shared" si="217"/>
        <v>170.4</v>
      </c>
      <c r="BI136" s="179">
        <f t="shared" si="217"/>
        <v>190.9</v>
      </c>
      <c r="BJ136" s="179">
        <f t="shared" si="217"/>
        <v>1101</v>
      </c>
      <c r="BK136" s="179">
        <f t="shared" si="217"/>
        <v>14155.7</v>
      </c>
      <c r="BL136" s="179">
        <f t="shared" si="217"/>
        <v>55.7</v>
      </c>
      <c r="BM136" s="179">
        <f t="shared" si="217"/>
        <v>229</v>
      </c>
      <c r="BN136" s="179">
        <f t="shared" si="217"/>
        <v>1807.7</v>
      </c>
      <c r="BO136" s="179">
        <f t="shared" ref="BO136:DZ136" si="218">BO18</f>
        <v>683.1</v>
      </c>
      <c r="BP136" s="179">
        <f t="shared" si="218"/>
        <v>87.6</v>
      </c>
      <c r="BQ136" s="179">
        <f t="shared" si="218"/>
        <v>2928.7</v>
      </c>
      <c r="BR136" s="179">
        <f t="shared" si="218"/>
        <v>2231.5</v>
      </c>
      <c r="BS136" s="179">
        <f t="shared" si="218"/>
        <v>772.3</v>
      </c>
      <c r="BT136" s="179">
        <f t="shared" si="218"/>
        <v>162.69999999999999</v>
      </c>
      <c r="BU136" s="179">
        <f t="shared" si="218"/>
        <v>166.7</v>
      </c>
      <c r="BV136" s="179">
        <f t="shared" si="218"/>
        <v>413.7</v>
      </c>
      <c r="BW136" s="179">
        <f t="shared" si="218"/>
        <v>715</v>
      </c>
      <c r="BX136" s="179">
        <f t="shared" si="218"/>
        <v>22.5</v>
      </c>
      <c r="BY136" s="179">
        <f t="shared" si="218"/>
        <v>343.9</v>
      </c>
      <c r="BZ136" s="179">
        <f t="shared" si="218"/>
        <v>163.6</v>
      </c>
      <c r="CA136" s="179">
        <f t="shared" si="218"/>
        <v>45.4</v>
      </c>
      <c r="CB136" s="179">
        <f t="shared" si="218"/>
        <v>22526.7</v>
      </c>
      <c r="CC136" s="179">
        <f t="shared" si="218"/>
        <v>121.6</v>
      </c>
      <c r="CD136" s="179">
        <f t="shared" si="218"/>
        <v>12.2</v>
      </c>
      <c r="CE136" s="179">
        <f t="shared" si="218"/>
        <v>73.8</v>
      </c>
      <c r="CF136" s="179">
        <f t="shared" si="218"/>
        <v>50</v>
      </c>
      <c r="CG136" s="179">
        <f t="shared" si="218"/>
        <v>86.8</v>
      </c>
      <c r="CH136" s="179">
        <f t="shared" si="218"/>
        <v>68</v>
      </c>
      <c r="CI136" s="179">
        <f t="shared" si="218"/>
        <v>430.8</v>
      </c>
      <c r="CJ136" s="179">
        <f t="shared" si="218"/>
        <v>511.5</v>
      </c>
      <c r="CK136" s="179">
        <f t="shared" si="218"/>
        <v>1796.8</v>
      </c>
      <c r="CL136" s="179">
        <f t="shared" si="218"/>
        <v>493.5</v>
      </c>
      <c r="CM136" s="179">
        <f t="shared" si="218"/>
        <v>352.2</v>
      </c>
      <c r="CN136" s="179">
        <f t="shared" si="218"/>
        <v>9777.4</v>
      </c>
      <c r="CO136" s="179">
        <f t="shared" si="218"/>
        <v>4698.3999999999996</v>
      </c>
      <c r="CP136" s="179">
        <f t="shared" si="218"/>
        <v>426.6</v>
      </c>
      <c r="CQ136" s="179">
        <f t="shared" si="218"/>
        <v>574.20000000000005</v>
      </c>
      <c r="CR136" s="179">
        <f t="shared" si="218"/>
        <v>73.3</v>
      </c>
      <c r="CS136" s="179">
        <f t="shared" si="218"/>
        <v>99.5</v>
      </c>
      <c r="CT136" s="179">
        <f t="shared" si="218"/>
        <v>90.6</v>
      </c>
      <c r="CU136" s="179">
        <f t="shared" si="218"/>
        <v>208.7</v>
      </c>
      <c r="CV136" s="179">
        <f t="shared" si="218"/>
        <v>9.1</v>
      </c>
      <c r="CW136" s="179">
        <f t="shared" si="218"/>
        <v>105.2</v>
      </c>
      <c r="CX136" s="179">
        <f t="shared" si="218"/>
        <v>231.2</v>
      </c>
      <c r="CY136" s="179">
        <f t="shared" si="218"/>
        <v>13.2</v>
      </c>
      <c r="CZ136" s="179">
        <f t="shared" si="218"/>
        <v>1003.3</v>
      </c>
      <c r="DA136" s="179">
        <f t="shared" si="218"/>
        <v>50.5</v>
      </c>
      <c r="DB136" s="179">
        <f t="shared" si="218"/>
        <v>91</v>
      </c>
      <c r="DC136" s="179">
        <f t="shared" si="218"/>
        <v>50.6</v>
      </c>
      <c r="DD136" s="179">
        <f t="shared" si="218"/>
        <v>109.8</v>
      </c>
      <c r="DE136" s="179">
        <f t="shared" si="218"/>
        <v>129.5</v>
      </c>
      <c r="DF136" s="179">
        <f t="shared" si="218"/>
        <v>11723.2</v>
      </c>
      <c r="DG136" s="179">
        <f t="shared" si="218"/>
        <v>37.6</v>
      </c>
      <c r="DH136" s="179">
        <f t="shared" si="218"/>
        <v>977.3</v>
      </c>
      <c r="DI136" s="179">
        <f t="shared" si="218"/>
        <v>1568.7</v>
      </c>
      <c r="DJ136" s="179">
        <f t="shared" si="218"/>
        <v>338.6</v>
      </c>
      <c r="DK136" s="179">
        <f t="shared" si="218"/>
        <v>196.6</v>
      </c>
      <c r="DL136" s="179">
        <f t="shared" si="218"/>
        <v>3187.1</v>
      </c>
      <c r="DM136" s="179">
        <f t="shared" si="218"/>
        <v>137.1</v>
      </c>
      <c r="DN136" s="179">
        <f t="shared" si="218"/>
        <v>851</v>
      </c>
      <c r="DO136" s="179">
        <f t="shared" si="218"/>
        <v>2012.2</v>
      </c>
      <c r="DP136" s="179">
        <f t="shared" si="218"/>
        <v>66.3</v>
      </c>
      <c r="DQ136" s="179">
        <f t="shared" si="218"/>
        <v>373.1</v>
      </c>
      <c r="DR136" s="179">
        <f t="shared" si="218"/>
        <v>982.1</v>
      </c>
      <c r="DS136" s="179">
        <f t="shared" si="218"/>
        <v>453.9</v>
      </c>
      <c r="DT136" s="179">
        <f t="shared" si="218"/>
        <v>152.19999999999999</v>
      </c>
      <c r="DU136" s="179">
        <f t="shared" si="218"/>
        <v>207.3</v>
      </c>
      <c r="DV136" s="179">
        <f t="shared" si="218"/>
        <v>92.1</v>
      </c>
      <c r="DW136" s="179">
        <f t="shared" si="218"/>
        <v>151.30000000000001</v>
      </c>
      <c r="DX136" s="179">
        <f t="shared" si="218"/>
        <v>56.7</v>
      </c>
      <c r="DY136" s="179">
        <f t="shared" si="218"/>
        <v>71.2</v>
      </c>
      <c r="DZ136" s="179">
        <f t="shared" si="218"/>
        <v>240.2</v>
      </c>
      <c r="EA136" s="179">
        <f t="shared" ref="EA136:FX136" si="219">EA18</f>
        <v>222.4</v>
      </c>
      <c r="EB136" s="179">
        <f t="shared" si="219"/>
        <v>314.8</v>
      </c>
      <c r="EC136" s="179">
        <f t="shared" si="219"/>
        <v>96.6</v>
      </c>
      <c r="ED136" s="179">
        <f t="shared" si="219"/>
        <v>103</v>
      </c>
      <c r="EE136" s="179">
        <f t="shared" si="219"/>
        <v>132.30000000000001</v>
      </c>
      <c r="EF136" s="179">
        <f t="shared" si="219"/>
        <v>963.2</v>
      </c>
      <c r="EG136" s="179">
        <f t="shared" si="219"/>
        <v>161.30000000000001</v>
      </c>
      <c r="EH136" s="179">
        <f t="shared" si="219"/>
        <v>130.69999999999999</v>
      </c>
      <c r="EI136" s="179">
        <f t="shared" si="219"/>
        <v>10751.4</v>
      </c>
      <c r="EJ136" s="179">
        <f t="shared" si="219"/>
        <v>5234</v>
      </c>
      <c r="EK136" s="179">
        <f t="shared" si="219"/>
        <v>254.2</v>
      </c>
      <c r="EL136" s="179">
        <f t="shared" si="219"/>
        <v>215.9</v>
      </c>
      <c r="EM136" s="179">
        <f t="shared" si="219"/>
        <v>208.5</v>
      </c>
      <c r="EN136" s="179">
        <f t="shared" si="219"/>
        <v>680</v>
      </c>
      <c r="EO136" s="179">
        <f t="shared" si="219"/>
        <v>138.19999999999999</v>
      </c>
      <c r="EP136" s="179">
        <f t="shared" si="219"/>
        <v>118</v>
      </c>
      <c r="EQ136" s="179">
        <f t="shared" si="219"/>
        <v>480.4</v>
      </c>
      <c r="ER136" s="179">
        <f t="shared" si="219"/>
        <v>87.7</v>
      </c>
      <c r="ES136" s="179">
        <f t="shared" si="219"/>
        <v>124.4</v>
      </c>
      <c r="ET136" s="179">
        <f t="shared" si="219"/>
        <v>153.1</v>
      </c>
      <c r="EU136" s="179">
        <f t="shared" si="219"/>
        <v>532.79999999999995</v>
      </c>
      <c r="EV136" s="179">
        <f t="shared" si="219"/>
        <v>40.299999999999997</v>
      </c>
      <c r="EW136" s="179">
        <f t="shared" si="219"/>
        <v>229.6</v>
      </c>
      <c r="EX136" s="179">
        <f t="shared" si="219"/>
        <v>92.2</v>
      </c>
      <c r="EY136" s="179">
        <f t="shared" si="219"/>
        <v>427.7</v>
      </c>
      <c r="EZ136" s="179">
        <f t="shared" si="219"/>
        <v>69.900000000000006</v>
      </c>
      <c r="FA136" s="179">
        <f t="shared" si="219"/>
        <v>1285.8</v>
      </c>
      <c r="FB136" s="179">
        <f t="shared" si="219"/>
        <v>214.1</v>
      </c>
      <c r="FC136" s="179">
        <f t="shared" si="219"/>
        <v>618.70000000000005</v>
      </c>
      <c r="FD136" s="179">
        <f t="shared" si="219"/>
        <v>228</v>
      </c>
      <c r="FE136" s="179">
        <f t="shared" si="219"/>
        <v>47.7</v>
      </c>
      <c r="FF136" s="179">
        <f t="shared" si="219"/>
        <v>102.8</v>
      </c>
      <c r="FG136" s="179">
        <f t="shared" si="219"/>
        <v>52.6</v>
      </c>
      <c r="FH136" s="179">
        <f t="shared" si="219"/>
        <v>32.1</v>
      </c>
      <c r="FI136" s="179">
        <f t="shared" si="219"/>
        <v>1032.5</v>
      </c>
      <c r="FJ136" s="179">
        <f t="shared" si="219"/>
        <v>747.8</v>
      </c>
      <c r="FK136" s="179">
        <f t="shared" si="219"/>
        <v>1374.3</v>
      </c>
      <c r="FL136" s="179">
        <f t="shared" si="219"/>
        <v>2171.9</v>
      </c>
      <c r="FM136" s="179">
        <f t="shared" si="219"/>
        <v>1300.2</v>
      </c>
      <c r="FN136" s="179">
        <f t="shared" si="219"/>
        <v>15884.6</v>
      </c>
      <c r="FO136" s="179">
        <f t="shared" si="219"/>
        <v>578.4</v>
      </c>
      <c r="FP136" s="179">
        <f t="shared" si="219"/>
        <v>1343.2</v>
      </c>
      <c r="FQ136" s="179">
        <f t="shared" si="219"/>
        <v>354</v>
      </c>
      <c r="FR136" s="179">
        <f t="shared" si="219"/>
        <v>44.2</v>
      </c>
      <c r="FS136" s="179">
        <f t="shared" si="219"/>
        <v>45</v>
      </c>
      <c r="FT136" s="179">
        <f t="shared" si="219"/>
        <v>32.1</v>
      </c>
      <c r="FU136" s="179">
        <f t="shared" si="219"/>
        <v>485.3</v>
      </c>
      <c r="FV136" s="179">
        <f t="shared" si="219"/>
        <v>434.2</v>
      </c>
      <c r="FW136" s="179">
        <f t="shared" si="219"/>
        <v>81.7</v>
      </c>
      <c r="FX136" s="179">
        <f t="shared" si="219"/>
        <v>29.3</v>
      </c>
      <c r="FY136" s="12"/>
      <c r="FZ136" s="60"/>
      <c r="GA136" s="2"/>
      <c r="GB136" s="21"/>
      <c r="GC136" s="21"/>
      <c r="GD136" s="21"/>
      <c r="GE136" s="2"/>
      <c r="GF136" s="21"/>
      <c r="GG136" s="21"/>
      <c r="GH136" s="21"/>
      <c r="GI136" s="2"/>
      <c r="GJ136" s="2"/>
      <c r="GK136" s="2"/>
    </row>
    <row r="137" spans="1:254" x14ac:dyDescent="0.35">
      <c r="A137" s="3" t="s">
        <v>496</v>
      </c>
      <c r="B137" s="128" t="s">
        <v>667</v>
      </c>
      <c r="C137" s="14">
        <v>4792.3</v>
      </c>
      <c r="D137" s="14">
        <v>19193</v>
      </c>
      <c r="E137" s="14">
        <v>4709.3</v>
      </c>
      <c r="F137" s="14">
        <v>12549.4</v>
      </c>
      <c r="G137" s="14">
        <v>812.2</v>
      </c>
      <c r="H137" s="14">
        <v>438.2</v>
      </c>
      <c r="I137" s="14">
        <v>6388</v>
      </c>
      <c r="J137" s="14">
        <v>1579.5</v>
      </c>
      <c r="K137" s="14">
        <v>152.1</v>
      </c>
      <c r="L137" s="14">
        <v>1348.7</v>
      </c>
      <c r="M137" s="14">
        <v>729.9</v>
      </c>
      <c r="N137" s="14">
        <v>18867.900000000001</v>
      </c>
      <c r="O137" s="14">
        <v>3029.6</v>
      </c>
      <c r="P137" s="14">
        <v>163.6</v>
      </c>
      <c r="Q137" s="14">
        <v>31548.1</v>
      </c>
      <c r="R137" s="14">
        <v>3944.3</v>
      </c>
      <c r="S137" s="14">
        <v>938.6</v>
      </c>
      <c r="T137" s="14">
        <v>118.5</v>
      </c>
      <c r="U137" s="14">
        <v>36.5</v>
      </c>
      <c r="V137" s="14">
        <v>188.9</v>
      </c>
      <c r="W137" s="14">
        <v>37.200000000000003</v>
      </c>
      <c r="X137" s="14">
        <v>22.6</v>
      </c>
      <c r="Y137" s="14">
        <v>735.2</v>
      </c>
      <c r="Z137" s="14">
        <v>90.1</v>
      </c>
      <c r="AA137" s="14">
        <v>11330.4</v>
      </c>
      <c r="AB137" s="14">
        <v>7389</v>
      </c>
      <c r="AC137" s="14">
        <v>311.89999999999998</v>
      </c>
      <c r="AD137" s="14">
        <v>559.29999999999995</v>
      </c>
      <c r="AE137" s="14">
        <v>67.7</v>
      </c>
      <c r="AF137" s="14">
        <v>89.6</v>
      </c>
      <c r="AG137" s="14">
        <v>188.1</v>
      </c>
      <c r="AH137" s="14">
        <v>624.1</v>
      </c>
      <c r="AI137" s="14">
        <v>234.2</v>
      </c>
      <c r="AJ137" s="14">
        <v>153.69999999999999</v>
      </c>
      <c r="AK137" s="14">
        <v>148.5</v>
      </c>
      <c r="AL137" s="14">
        <v>237.9</v>
      </c>
      <c r="AM137" s="14">
        <v>201</v>
      </c>
      <c r="AN137" s="14">
        <v>139.6</v>
      </c>
      <c r="AO137" s="14">
        <v>2493.1</v>
      </c>
      <c r="AP137" s="14">
        <v>52878.5</v>
      </c>
      <c r="AQ137" s="14">
        <v>151.5</v>
      </c>
      <c r="AR137" s="14">
        <v>10739.2</v>
      </c>
      <c r="AS137" s="14">
        <v>2678</v>
      </c>
      <c r="AT137" s="14">
        <v>605.20000000000005</v>
      </c>
      <c r="AU137" s="14">
        <v>108.3</v>
      </c>
      <c r="AV137" s="14">
        <v>187.1</v>
      </c>
      <c r="AW137" s="14">
        <v>88.3</v>
      </c>
      <c r="AX137" s="14">
        <v>44.4</v>
      </c>
      <c r="AY137" s="14">
        <v>210.6</v>
      </c>
      <c r="AZ137" s="14">
        <v>8114.5</v>
      </c>
      <c r="BA137" s="14">
        <v>4395.8</v>
      </c>
      <c r="BB137" s="14">
        <v>3664.6</v>
      </c>
      <c r="BC137" s="14">
        <v>14233.5</v>
      </c>
      <c r="BD137" s="14">
        <v>795.2</v>
      </c>
      <c r="BE137" s="14">
        <v>415.3</v>
      </c>
      <c r="BF137" s="14">
        <v>5915.8</v>
      </c>
      <c r="BG137" s="14">
        <v>551.29999999999995</v>
      </c>
      <c r="BH137" s="14">
        <v>170.4</v>
      </c>
      <c r="BI137" s="14">
        <v>190.9</v>
      </c>
      <c r="BJ137" s="14">
        <v>1101</v>
      </c>
      <c r="BK137" s="14">
        <v>14155.7</v>
      </c>
      <c r="BL137" s="14">
        <v>55.7</v>
      </c>
      <c r="BM137" s="14">
        <v>229</v>
      </c>
      <c r="BN137" s="14">
        <v>1807.7</v>
      </c>
      <c r="BO137" s="14">
        <v>683.1</v>
      </c>
      <c r="BP137" s="14">
        <v>87.6</v>
      </c>
      <c r="BQ137" s="14">
        <v>2928.7</v>
      </c>
      <c r="BR137" s="14">
        <v>2231.5</v>
      </c>
      <c r="BS137" s="14">
        <v>772.3</v>
      </c>
      <c r="BT137" s="14">
        <v>162.69999999999999</v>
      </c>
      <c r="BU137" s="14">
        <v>166.7</v>
      </c>
      <c r="BV137" s="14">
        <v>413.7</v>
      </c>
      <c r="BW137" s="14">
        <v>715</v>
      </c>
      <c r="BX137" s="14">
        <v>22.5</v>
      </c>
      <c r="BY137" s="14">
        <v>343.9</v>
      </c>
      <c r="BZ137" s="14">
        <v>163.6</v>
      </c>
      <c r="CA137" s="14">
        <v>45.4</v>
      </c>
      <c r="CB137" s="14">
        <v>22526.7</v>
      </c>
      <c r="CC137" s="14">
        <v>121.6</v>
      </c>
      <c r="CD137" s="14">
        <v>12.2</v>
      </c>
      <c r="CE137" s="14">
        <v>73.8</v>
      </c>
      <c r="CF137" s="14">
        <v>50</v>
      </c>
      <c r="CG137" s="14">
        <v>86.8</v>
      </c>
      <c r="CH137" s="14">
        <v>68</v>
      </c>
      <c r="CI137" s="14">
        <v>430.8</v>
      </c>
      <c r="CJ137" s="14">
        <v>511.5</v>
      </c>
      <c r="CK137" s="14">
        <v>1796.8</v>
      </c>
      <c r="CL137" s="14">
        <v>493.5</v>
      </c>
      <c r="CM137" s="14">
        <v>352.2</v>
      </c>
      <c r="CN137" s="14">
        <v>9777.4</v>
      </c>
      <c r="CO137" s="14">
        <v>4698.3999999999996</v>
      </c>
      <c r="CP137" s="14">
        <v>426.6</v>
      </c>
      <c r="CQ137" s="14">
        <v>574.20000000000005</v>
      </c>
      <c r="CR137" s="14">
        <v>73.3</v>
      </c>
      <c r="CS137" s="14">
        <v>99.5</v>
      </c>
      <c r="CT137" s="14">
        <v>90.6</v>
      </c>
      <c r="CU137" s="14">
        <v>208.7</v>
      </c>
      <c r="CV137" s="14">
        <v>9.1</v>
      </c>
      <c r="CW137" s="14">
        <v>105.2</v>
      </c>
      <c r="CX137" s="14">
        <v>231.2</v>
      </c>
      <c r="CY137" s="14">
        <v>13.2</v>
      </c>
      <c r="CZ137" s="14">
        <v>1003.3</v>
      </c>
      <c r="DA137" s="14">
        <v>50.5</v>
      </c>
      <c r="DB137" s="14">
        <v>91</v>
      </c>
      <c r="DC137" s="14">
        <v>50.6</v>
      </c>
      <c r="DD137" s="14">
        <v>109.8</v>
      </c>
      <c r="DE137" s="14">
        <v>129.5</v>
      </c>
      <c r="DF137" s="14">
        <v>11723.2</v>
      </c>
      <c r="DG137" s="14">
        <v>37.6</v>
      </c>
      <c r="DH137" s="14">
        <v>977.3</v>
      </c>
      <c r="DI137" s="14">
        <v>1568.7</v>
      </c>
      <c r="DJ137" s="14">
        <v>338.6</v>
      </c>
      <c r="DK137" s="14">
        <v>196.6</v>
      </c>
      <c r="DL137" s="14">
        <v>3187.1</v>
      </c>
      <c r="DM137" s="14">
        <v>137.1</v>
      </c>
      <c r="DN137" s="14">
        <v>851</v>
      </c>
      <c r="DO137" s="14">
        <v>2012.2</v>
      </c>
      <c r="DP137" s="14">
        <v>66.3</v>
      </c>
      <c r="DQ137" s="14">
        <v>373.1</v>
      </c>
      <c r="DR137" s="14">
        <v>982.1</v>
      </c>
      <c r="DS137" s="14">
        <v>453.9</v>
      </c>
      <c r="DT137" s="14">
        <v>152.19999999999999</v>
      </c>
      <c r="DU137" s="14">
        <v>207.3</v>
      </c>
      <c r="DV137" s="14">
        <v>92.1</v>
      </c>
      <c r="DW137" s="14">
        <v>151.30000000000001</v>
      </c>
      <c r="DX137" s="14">
        <v>56.7</v>
      </c>
      <c r="DY137" s="14">
        <v>71.2</v>
      </c>
      <c r="DZ137" s="14">
        <v>240.2</v>
      </c>
      <c r="EA137" s="14">
        <v>222.4</v>
      </c>
      <c r="EB137" s="14">
        <v>314.8</v>
      </c>
      <c r="EC137" s="14">
        <v>96.6</v>
      </c>
      <c r="ED137" s="14">
        <v>103</v>
      </c>
      <c r="EE137" s="14">
        <v>132.30000000000001</v>
      </c>
      <c r="EF137" s="14">
        <v>963.2</v>
      </c>
      <c r="EG137" s="14">
        <v>161.30000000000001</v>
      </c>
      <c r="EH137" s="14">
        <v>130.69999999999999</v>
      </c>
      <c r="EI137" s="14">
        <v>10751.4</v>
      </c>
      <c r="EJ137" s="14">
        <v>5234</v>
      </c>
      <c r="EK137" s="14">
        <v>254.2</v>
      </c>
      <c r="EL137" s="14">
        <v>215.9</v>
      </c>
      <c r="EM137" s="14">
        <v>208.5</v>
      </c>
      <c r="EN137" s="14">
        <v>680</v>
      </c>
      <c r="EO137" s="14">
        <v>138.19999999999999</v>
      </c>
      <c r="EP137" s="14">
        <v>118</v>
      </c>
      <c r="EQ137" s="14">
        <v>480.4</v>
      </c>
      <c r="ER137" s="14">
        <v>87.7</v>
      </c>
      <c r="ES137" s="14">
        <v>124.4</v>
      </c>
      <c r="ET137" s="14">
        <v>153.1</v>
      </c>
      <c r="EU137" s="14">
        <v>532.79999999999995</v>
      </c>
      <c r="EV137" s="14">
        <v>40.299999999999997</v>
      </c>
      <c r="EW137" s="14">
        <v>229.6</v>
      </c>
      <c r="EX137" s="14">
        <v>92.2</v>
      </c>
      <c r="EY137" s="14">
        <v>427.7</v>
      </c>
      <c r="EZ137" s="14">
        <v>69.900000000000006</v>
      </c>
      <c r="FA137" s="14">
        <v>1285.8</v>
      </c>
      <c r="FB137" s="14">
        <v>214.1</v>
      </c>
      <c r="FC137" s="14">
        <v>618.70000000000005</v>
      </c>
      <c r="FD137" s="14">
        <v>228</v>
      </c>
      <c r="FE137" s="14">
        <v>47.7</v>
      </c>
      <c r="FF137" s="14">
        <v>102.8</v>
      </c>
      <c r="FG137" s="14">
        <v>52.6</v>
      </c>
      <c r="FH137" s="14">
        <v>32.1</v>
      </c>
      <c r="FI137" s="14">
        <v>1032.5</v>
      </c>
      <c r="FJ137" s="14">
        <v>747.8</v>
      </c>
      <c r="FK137" s="14">
        <v>1374.3</v>
      </c>
      <c r="FL137" s="14">
        <v>2171.9</v>
      </c>
      <c r="FM137" s="14">
        <v>1300.2</v>
      </c>
      <c r="FN137" s="14">
        <v>15884.6</v>
      </c>
      <c r="FO137" s="14">
        <v>578.4</v>
      </c>
      <c r="FP137" s="14">
        <v>1343.2</v>
      </c>
      <c r="FQ137" s="14">
        <v>354</v>
      </c>
      <c r="FR137" s="14">
        <v>44.2</v>
      </c>
      <c r="FS137" s="14">
        <v>45</v>
      </c>
      <c r="FT137" s="14">
        <v>32.1</v>
      </c>
      <c r="FU137" s="14">
        <v>485.3</v>
      </c>
      <c r="FV137" s="14">
        <v>434.2</v>
      </c>
      <c r="FW137" s="14">
        <v>81.7</v>
      </c>
      <c r="FX137" s="14">
        <v>29.3</v>
      </c>
      <c r="FY137" s="179"/>
      <c r="FZ137" s="14">
        <f>SUM(C137:FY137)</f>
        <v>387430.89999999997</v>
      </c>
      <c r="GA137" s="59"/>
      <c r="GB137" s="14">
        <f>FZ137-GA137</f>
        <v>387430.89999999997</v>
      </c>
      <c r="GC137" s="14"/>
      <c r="GD137" s="14"/>
      <c r="GE137" s="2"/>
      <c r="GF137" s="26"/>
      <c r="GG137" s="26"/>
      <c r="GH137" s="26"/>
      <c r="GI137" s="26"/>
      <c r="GJ137" s="26"/>
      <c r="GK137" s="26"/>
    </row>
    <row r="138" spans="1:254" x14ac:dyDescent="0.35">
      <c r="A138" s="3"/>
      <c r="B138" s="2" t="s">
        <v>866</v>
      </c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85"/>
      <c r="AR138" s="85"/>
      <c r="AS138" s="85"/>
      <c r="AT138" s="85"/>
      <c r="AU138" s="85"/>
      <c r="AV138" s="85"/>
      <c r="AW138" s="85"/>
      <c r="AX138" s="85"/>
      <c r="AY138" s="85"/>
      <c r="AZ138" s="85"/>
      <c r="BA138" s="85"/>
      <c r="BB138" s="85"/>
      <c r="BC138" s="85"/>
      <c r="BD138" s="85"/>
      <c r="BE138" s="85"/>
      <c r="BF138" s="85"/>
      <c r="BG138" s="85"/>
      <c r="BH138" s="85"/>
      <c r="BI138" s="85"/>
      <c r="BJ138" s="85"/>
      <c r="BK138" s="85"/>
      <c r="BL138" s="85"/>
      <c r="BM138" s="85"/>
      <c r="BN138" s="85"/>
      <c r="BO138" s="85"/>
      <c r="BP138" s="85"/>
      <c r="BQ138" s="85"/>
      <c r="BR138" s="85"/>
      <c r="BS138" s="85"/>
      <c r="BT138" s="85"/>
      <c r="BU138" s="85"/>
      <c r="BV138" s="85"/>
      <c r="BW138" s="85"/>
      <c r="BX138" s="85"/>
      <c r="BY138" s="85"/>
      <c r="BZ138" s="85"/>
      <c r="CA138" s="85"/>
      <c r="CB138" s="85"/>
      <c r="CC138" s="85"/>
      <c r="CD138" s="85"/>
      <c r="CE138" s="85"/>
      <c r="CF138" s="85"/>
      <c r="CG138" s="85"/>
      <c r="CH138" s="85"/>
      <c r="CI138" s="85"/>
      <c r="CJ138" s="85"/>
      <c r="CK138" s="85"/>
      <c r="CL138" s="85"/>
      <c r="CM138" s="85"/>
      <c r="CN138" s="85"/>
      <c r="CO138" s="85"/>
      <c r="CP138" s="85"/>
      <c r="CQ138" s="85"/>
      <c r="CR138" s="85"/>
      <c r="CS138" s="85"/>
      <c r="CT138" s="85"/>
      <c r="CU138" s="85"/>
      <c r="CV138" s="85"/>
      <c r="CW138" s="85"/>
      <c r="CX138" s="85"/>
      <c r="CY138" s="85"/>
      <c r="CZ138" s="85"/>
      <c r="DA138" s="85"/>
      <c r="DB138" s="85"/>
      <c r="DC138" s="85"/>
      <c r="DD138" s="85"/>
      <c r="DE138" s="85"/>
      <c r="DF138" s="85"/>
      <c r="DG138" s="85"/>
      <c r="DH138" s="85"/>
      <c r="DI138" s="85"/>
      <c r="DJ138" s="85"/>
      <c r="DK138" s="85"/>
      <c r="DL138" s="85"/>
      <c r="DM138" s="85"/>
      <c r="DN138" s="85"/>
      <c r="DO138" s="85"/>
      <c r="DP138" s="85"/>
      <c r="DQ138" s="85"/>
      <c r="DR138" s="85"/>
      <c r="DS138" s="85"/>
      <c r="DT138" s="85"/>
      <c r="DU138" s="85"/>
      <c r="DV138" s="85"/>
      <c r="DW138" s="85"/>
      <c r="DX138" s="85"/>
      <c r="DY138" s="85"/>
      <c r="DZ138" s="85"/>
      <c r="EA138" s="85"/>
      <c r="EB138" s="85"/>
      <c r="EC138" s="85"/>
      <c r="ED138" s="85"/>
      <c r="EE138" s="85"/>
      <c r="EF138" s="85"/>
      <c r="EG138" s="85"/>
      <c r="EH138" s="85"/>
      <c r="EI138" s="85"/>
      <c r="EJ138" s="85"/>
      <c r="EK138" s="85"/>
      <c r="EL138" s="85"/>
      <c r="EM138" s="85"/>
      <c r="EN138" s="85"/>
      <c r="EO138" s="85"/>
      <c r="EP138" s="85"/>
      <c r="EQ138" s="85"/>
      <c r="ER138" s="85"/>
      <c r="ES138" s="85"/>
      <c r="ET138" s="85"/>
      <c r="EU138" s="85"/>
      <c r="EV138" s="85"/>
      <c r="EW138" s="85"/>
      <c r="EX138" s="85"/>
      <c r="EY138" s="85"/>
      <c r="EZ138" s="85"/>
      <c r="FA138" s="85"/>
      <c r="FB138" s="85"/>
      <c r="FC138" s="85"/>
      <c r="FD138" s="85"/>
      <c r="FE138" s="85"/>
      <c r="FF138" s="85"/>
      <c r="FG138" s="85"/>
      <c r="FH138" s="85"/>
      <c r="FI138" s="85"/>
      <c r="FJ138" s="85"/>
      <c r="FK138" s="85"/>
      <c r="FL138" s="85"/>
      <c r="FM138" s="85"/>
      <c r="FN138" s="85"/>
      <c r="FO138" s="85"/>
      <c r="FP138" s="85"/>
      <c r="FQ138" s="85"/>
      <c r="FR138" s="85"/>
      <c r="FS138" s="85"/>
      <c r="FT138" s="85"/>
      <c r="FU138" s="85"/>
      <c r="FV138" s="85"/>
      <c r="FW138" s="85"/>
      <c r="FX138" s="85"/>
      <c r="FY138" s="12"/>
      <c r="FZ138" s="14"/>
      <c r="GA138" s="2"/>
      <c r="GB138" s="14"/>
      <c r="GC138" s="14"/>
      <c r="GD138" s="14"/>
      <c r="GE138" s="2"/>
      <c r="GF138" s="12"/>
      <c r="GG138" s="12"/>
      <c r="GH138" s="12"/>
      <c r="GI138" s="2"/>
      <c r="GJ138" s="2"/>
      <c r="GK138" s="2"/>
      <c r="GL138" s="100"/>
      <c r="GM138" s="100"/>
      <c r="GN138" s="100"/>
      <c r="GO138" s="100"/>
      <c r="GP138" s="100"/>
      <c r="GQ138" s="100"/>
      <c r="GR138" s="100"/>
      <c r="GS138" s="100"/>
      <c r="GT138" s="100"/>
      <c r="GU138" s="100"/>
      <c r="GV138" s="100"/>
      <c r="GW138" s="100"/>
      <c r="GX138" s="100"/>
      <c r="GY138" s="100"/>
      <c r="GZ138" s="100"/>
      <c r="HA138" s="100"/>
      <c r="HB138" s="100"/>
      <c r="HC138" s="100"/>
      <c r="HD138" s="100"/>
      <c r="HE138" s="100"/>
      <c r="HF138" s="100"/>
      <c r="HG138" s="100"/>
      <c r="HH138" s="100"/>
      <c r="HI138" s="100"/>
      <c r="HJ138" s="100"/>
      <c r="HK138" s="100"/>
      <c r="HL138" s="100"/>
      <c r="HM138" s="100"/>
      <c r="HN138" s="100"/>
      <c r="HO138" s="100"/>
      <c r="HP138" s="100"/>
      <c r="HQ138" s="100"/>
      <c r="HR138" s="100"/>
      <c r="HS138" s="100"/>
      <c r="HT138" s="100"/>
      <c r="HU138" s="100"/>
      <c r="HV138" s="100"/>
      <c r="HW138" s="100"/>
      <c r="HX138" s="100"/>
      <c r="HY138" s="100"/>
      <c r="HZ138" s="100"/>
      <c r="IA138" s="100"/>
      <c r="IB138" s="100"/>
      <c r="IC138" s="100"/>
      <c r="ID138" s="100"/>
      <c r="IE138" s="100"/>
      <c r="IF138" s="100"/>
      <c r="IG138" s="100"/>
      <c r="IH138" s="100"/>
      <c r="II138" s="100"/>
      <c r="IJ138" s="100"/>
      <c r="IK138" s="100"/>
      <c r="IL138" s="100"/>
      <c r="IM138" s="100"/>
      <c r="IN138" s="100"/>
      <c r="IO138" s="100"/>
      <c r="IP138" s="100"/>
      <c r="IQ138" s="100"/>
      <c r="IR138" s="100"/>
      <c r="IS138" s="100"/>
      <c r="IT138" s="100"/>
    </row>
    <row r="139" spans="1:254" x14ac:dyDescent="0.35">
      <c r="A139" s="3" t="s">
        <v>497</v>
      </c>
      <c r="B139" s="2" t="s">
        <v>867</v>
      </c>
      <c r="C139" s="26">
        <f>ROUND((C137/C21),4)</f>
        <v>0.73480000000000001</v>
      </c>
      <c r="D139" s="26">
        <f t="shared" ref="D139:BO139" si="220">ROUND((D137/D21),4)</f>
        <v>0.51690000000000003</v>
      </c>
      <c r="E139" s="26">
        <f t="shared" si="220"/>
        <v>0.88429999999999997</v>
      </c>
      <c r="F139" s="26">
        <f t="shared" si="220"/>
        <v>0.51400000000000001</v>
      </c>
      <c r="G139" s="26">
        <f t="shared" si="220"/>
        <v>0.4405</v>
      </c>
      <c r="H139" s="26">
        <f t="shared" si="220"/>
        <v>0.40920000000000001</v>
      </c>
      <c r="I139" s="26">
        <f t="shared" si="220"/>
        <v>0.8196</v>
      </c>
      <c r="J139" s="26">
        <f t="shared" si="220"/>
        <v>0.79410000000000003</v>
      </c>
      <c r="K139" s="26">
        <f t="shared" si="220"/>
        <v>0.61080000000000001</v>
      </c>
      <c r="L139" s="26">
        <f t="shared" si="220"/>
        <v>0.64590000000000003</v>
      </c>
      <c r="M139" s="26">
        <f t="shared" si="220"/>
        <v>0.85960000000000003</v>
      </c>
      <c r="N139" s="26">
        <f t="shared" si="220"/>
        <v>0.3755</v>
      </c>
      <c r="O139" s="26">
        <f t="shared" si="220"/>
        <v>0.24490000000000001</v>
      </c>
      <c r="P139" s="26">
        <f t="shared" si="220"/>
        <v>0.52439999999999998</v>
      </c>
      <c r="Q139" s="26">
        <f t="shared" si="220"/>
        <v>0.78779999999999994</v>
      </c>
      <c r="R139" s="26">
        <f t="shared" si="220"/>
        <v>0.53339999999999999</v>
      </c>
      <c r="S139" s="26">
        <f t="shared" si="220"/>
        <v>0.59230000000000005</v>
      </c>
      <c r="T139" s="26">
        <f t="shared" si="220"/>
        <v>0.74060000000000004</v>
      </c>
      <c r="U139" s="26">
        <f t="shared" si="220"/>
        <v>0.67589999999999995</v>
      </c>
      <c r="V139" s="26">
        <f t="shared" si="220"/>
        <v>0.74519999999999997</v>
      </c>
      <c r="W139" s="26">
        <f t="shared" si="220"/>
        <v>0.78320000000000001</v>
      </c>
      <c r="X139" s="26">
        <f t="shared" si="220"/>
        <v>0.56359999999999999</v>
      </c>
      <c r="Y139" s="26">
        <f t="shared" si="220"/>
        <v>0.8417</v>
      </c>
      <c r="Z139" s="26">
        <f t="shared" si="220"/>
        <v>0.39</v>
      </c>
      <c r="AA139" s="26">
        <f t="shared" si="220"/>
        <v>0.36459999999999998</v>
      </c>
      <c r="AB139" s="26">
        <f t="shared" si="220"/>
        <v>0.27510000000000001</v>
      </c>
      <c r="AC139" s="26">
        <f t="shared" si="220"/>
        <v>0.36799999999999999</v>
      </c>
      <c r="AD139" s="26">
        <f t="shared" si="220"/>
        <v>0.3866</v>
      </c>
      <c r="AE139" s="26">
        <f t="shared" si="220"/>
        <v>0.69789999999999996</v>
      </c>
      <c r="AF139" s="26">
        <f t="shared" si="220"/>
        <v>0.54469999999999996</v>
      </c>
      <c r="AG139" s="26">
        <f t="shared" si="220"/>
        <v>0.32129999999999997</v>
      </c>
      <c r="AH139" s="26">
        <f t="shared" si="220"/>
        <v>0.68730000000000002</v>
      </c>
      <c r="AI139" s="26">
        <f t="shared" si="220"/>
        <v>0.61150000000000004</v>
      </c>
      <c r="AJ139" s="26">
        <f t="shared" si="220"/>
        <v>0.8468</v>
      </c>
      <c r="AK139" s="26">
        <f t="shared" si="220"/>
        <v>0.93100000000000005</v>
      </c>
      <c r="AL139" s="26">
        <f t="shared" si="220"/>
        <v>0.83330000000000004</v>
      </c>
      <c r="AM139" s="26">
        <f t="shared" si="220"/>
        <v>0.65490000000000004</v>
      </c>
      <c r="AN139" s="26">
        <f t="shared" si="220"/>
        <v>0.5161</v>
      </c>
      <c r="AO139" s="26">
        <f t="shared" si="220"/>
        <v>0.60499999999999998</v>
      </c>
      <c r="AP139" s="26">
        <f t="shared" si="220"/>
        <v>0.62880000000000003</v>
      </c>
      <c r="AQ139" s="26">
        <f t="shared" si="220"/>
        <v>0.60240000000000005</v>
      </c>
      <c r="AR139" s="26">
        <f t="shared" si="220"/>
        <v>0.1754</v>
      </c>
      <c r="AS139" s="26">
        <f t="shared" si="220"/>
        <v>0.42709999999999998</v>
      </c>
      <c r="AT139" s="26">
        <f t="shared" si="220"/>
        <v>0.23669999999999999</v>
      </c>
      <c r="AU139" s="26">
        <f t="shared" si="220"/>
        <v>0.40410000000000001</v>
      </c>
      <c r="AV139" s="26">
        <f t="shared" si="220"/>
        <v>0.6321</v>
      </c>
      <c r="AW139" s="26">
        <f t="shared" si="220"/>
        <v>0.34360000000000002</v>
      </c>
      <c r="AX139" s="26">
        <f t="shared" si="220"/>
        <v>0.54810000000000003</v>
      </c>
      <c r="AY139" s="26">
        <f t="shared" si="220"/>
        <v>0.53790000000000004</v>
      </c>
      <c r="AZ139" s="26">
        <f t="shared" si="220"/>
        <v>0.67120000000000002</v>
      </c>
      <c r="BA139" s="26">
        <f t="shared" si="220"/>
        <v>0.48359999999999997</v>
      </c>
      <c r="BB139" s="26">
        <f t="shared" si="220"/>
        <v>0.49070000000000003</v>
      </c>
      <c r="BC139" s="26">
        <f t="shared" si="220"/>
        <v>0.57669999999999999</v>
      </c>
      <c r="BD139" s="26">
        <f t="shared" si="220"/>
        <v>0.21840000000000001</v>
      </c>
      <c r="BE139" s="26">
        <f t="shared" si="220"/>
        <v>0.38030000000000003</v>
      </c>
      <c r="BF139" s="26">
        <f t="shared" si="220"/>
        <v>0.22520000000000001</v>
      </c>
      <c r="BG139" s="26">
        <f t="shared" si="220"/>
        <v>0.59860000000000002</v>
      </c>
      <c r="BH139" s="26">
        <f t="shared" si="220"/>
        <v>0.2949</v>
      </c>
      <c r="BI139" s="26">
        <f t="shared" si="220"/>
        <v>0.75009999999999999</v>
      </c>
      <c r="BJ139" s="26">
        <f t="shared" si="220"/>
        <v>0.17130000000000001</v>
      </c>
      <c r="BK139" s="26">
        <f t="shared" si="220"/>
        <v>0.50849999999999995</v>
      </c>
      <c r="BL139" s="26">
        <f t="shared" si="220"/>
        <v>0.61750000000000005</v>
      </c>
      <c r="BM139" s="26">
        <f t="shared" si="220"/>
        <v>0.6361</v>
      </c>
      <c r="BN139" s="26">
        <f t="shared" si="220"/>
        <v>0.59299999999999997</v>
      </c>
      <c r="BO139" s="26">
        <f t="shared" si="220"/>
        <v>0.57450000000000001</v>
      </c>
      <c r="BP139" s="26">
        <f t="shared" ref="BP139:EA139" si="221">ROUND((BP137/BP21),4)</f>
        <v>0.63939999999999997</v>
      </c>
      <c r="BQ139" s="26">
        <f t="shared" si="221"/>
        <v>0.51349999999999996</v>
      </c>
      <c r="BR139" s="26">
        <f t="shared" si="221"/>
        <v>0.50919999999999999</v>
      </c>
      <c r="BS139" s="26">
        <f t="shared" si="221"/>
        <v>0.67689999999999995</v>
      </c>
      <c r="BT139" s="26">
        <f t="shared" si="221"/>
        <v>0.46029999999999999</v>
      </c>
      <c r="BU139" s="26">
        <f t="shared" si="221"/>
        <v>0.43519999999999998</v>
      </c>
      <c r="BV139" s="26">
        <f t="shared" si="221"/>
        <v>0.33239999999999997</v>
      </c>
      <c r="BW139" s="26">
        <f t="shared" si="221"/>
        <v>0.35349999999999998</v>
      </c>
      <c r="BX139" s="26">
        <f t="shared" si="221"/>
        <v>0.3947</v>
      </c>
      <c r="BY139" s="26">
        <f t="shared" si="221"/>
        <v>0.874</v>
      </c>
      <c r="BZ139" s="26">
        <f t="shared" si="221"/>
        <v>0.71750000000000003</v>
      </c>
      <c r="CA139" s="26">
        <f t="shared" si="221"/>
        <v>0.32079999999999997</v>
      </c>
      <c r="CB139" s="26">
        <f t="shared" si="221"/>
        <v>0.30819999999999997</v>
      </c>
      <c r="CC139" s="26">
        <f t="shared" si="221"/>
        <v>0.65380000000000005</v>
      </c>
      <c r="CD139" s="26">
        <f t="shared" si="221"/>
        <v>0.40670000000000001</v>
      </c>
      <c r="CE139" s="26">
        <f t="shared" si="221"/>
        <v>0.4627</v>
      </c>
      <c r="CF139" s="26">
        <f t="shared" si="221"/>
        <v>0.5</v>
      </c>
      <c r="CG139" s="26">
        <f t="shared" si="221"/>
        <v>0.45090000000000002</v>
      </c>
      <c r="CH139" s="26">
        <f t="shared" si="221"/>
        <v>0.75560000000000005</v>
      </c>
      <c r="CI139" s="26">
        <f t="shared" si="221"/>
        <v>0.63070000000000004</v>
      </c>
      <c r="CJ139" s="26">
        <f t="shared" si="221"/>
        <v>0.62150000000000005</v>
      </c>
      <c r="CK139" s="26">
        <f t="shared" si="221"/>
        <v>0.36980000000000002</v>
      </c>
      <c r="CL139" s="26">
        <f t="shared" si="221"/>
        <v>0.42720000000000002</v>
      </c>
      <c r="CM139" s="26">
        <f t="shared" si="221"/>
        <v>0.57079999999999997</v>
      </c>
      <c r="CN139" s="26">
        <f t="shared" si="221"/>
        <v>0.32050000000000001</v>
      </c>
      <c r="CO139" s="26">
        <f t="shared" si="221"/>
        <v>0.33260000000000001</v>
      </c>
      <c r="CP139" s="26">
        <f t="shared" si="221"/>
        <v>0.4748</v>
      </c>
      <c r="CQ139" s="26">
        <f t="shared" si="221"/>
        <v>0.75649999999999995</v>
      </c>
      <c r="CR139" s="26">
        <f t="shared" si="221"/>
        <v>0.37490000000000001</v>
      </c>
      <c r="CS139" s="26">
        <f t="shared" si="221"/>
        <v>0.40379999999999999</v>
      </c>
      <c r="CT139" s="26">
        <f t="shared" si="221"/>
        <v>0.80889999999999995</v>
      </c>
      <c r="CU139" s="26">
        <f t="shared" si="221"/>
        <v>0.44879999999999998</v>
      </c>
      <c r="CV139" s="26">
        <f t="shared" si="221"/>
        <v>0.37919999999999998</v>
      </c>
      <c r="CW139" s="26">
        <f t="shared" si="221"/>
        <v>0.56530000000000002</v>
      </c>
      <c r="CX139" s="26">
        <f t="shared" si="221"/>
        <v>0.50539999999999996</v>
      </c>
      <c r="CY139" s="26">
        <f t="shared" si="221"/>
        <v>0.51759999999999995</v>
      </c>
      <c r="CZ139" s="26">
        <f t="shared" si="221"/>
        <v>0.5665</v>
      </c>
      <c r="DA139" s="26">
        <f t="shared" si="221"/>
        <v>0.2475</v>
      </c>
      <c r="DB139" s="26">
        <f t="shared" si="221"/>
        <v>0.29310000000000003</v>
      </c>
      <c r="DC139" s="26">
        <f t="shared" si="221"/>
        <v>0.26219999999999999</v>
      </c>
      <c r="DD139" s="26">
        <f t="shared" si="221"/>
        <v>0.62560000000000004</v>
      </c>
      <c r="DE139" s="26">
        <f t="shared" si="221"/>
        <v>0.46250000000000002</v>
      </c>
      <c r="DF139" s="26">
        <f t="shared" si="221"/>
        <v>0.56259999999999999</v>
      </c>
      <c r="DG139" s="26">
        <f t="shared" si="221"/>
        <v>0.40210000000000001</v>
      </c>
      <c r="DH139" s="26">
        <f t="shared" si="221"/>
        <v>0.57899999999999996</v>
      </c>
      <c r="DI139" s="26">
        <f t="shared" si="221"/>
        <v>0.66669999999999996</v>
      </c>
      <c r="DJ139" s="26">
        <f t="shared" si="221"/>
        <v>0.56530000000000002</v>
      </c>
      <c r="DK139" s="26">
        <f t="shared" si="221"/>
        <v>0.41610000000000003</v>
      </c>
      <c r="DL139" s="26">
        <f t="shared" si="221"/>
        <v>0.5655</v>
      </c>
      <c r="DM139" s="26">
        <f t="shared" si="221"/>
        <v>0.58089999999999997</v>
      </c>
      <c r="DN139" s="26">
        <f t="shared" si="221"/>
        <v>0.66339999999999999</v>
      </c>
      <c r="DO139" s="26">
        <f t="shared" si="221"/>
        <v>0.61319999999999997</v>
      </c>
      <c r="DP139" s="26">
        <f t="shared" si="221"/>
        <v>0.3332</v>
      </c>
      <c r="DQ139" s="26">
        <f t="shared" si="221"/>
        <v>0.42570000000000002</v>
      </c>
      <c r="DR139" s="26">
        <f t="shared" si="221"/>
        <v>0.77539999999999998</v>
      </c>
      <c r="DS139" s="26">
        <f t="shared" si="221"/>
        <v>0.83279999999999998</v>
      </c>
      <c r="DT139" s="26">
        <f t="shared" si="221"/>
        <v>0.86480000000000001</v>
      </c>
      <c r="DU139" s="26">
        <f t="shared" si="221"/>
        <v>0.59909999999999997</v>
      </c>
      <c r="DV139" s="26">
        <f t="shared" si="221"/>
        <v>0.46400000000000002</v>
      </c>
      <c r="DW139" s="26">
        <f t="shared" si="221"/>
        <v>0.52990000000000004</v>
      </c>
      <c r="DX139" s="26">
        <f t="shared" si="221"/>
        <v>0.33750000000000002</v>
      </c>
      <c r="DY139" s="26">
        <f t="shared" si="221"/>
        <v>0.25430000000000003</v>
      </c>
      <c r="DZ139" s="26">
        <f t="shared" si="221"/>
        <v>0.39600000000000002</v>
      </c>
      <c r="EA139" s="26">
        <f t="shared" si="221"/>
        <v>0.43740000000000001</v>
      </c>
      <c r="EB139" s="26">
        <f t="shared" ref="EB139:FX139" si="222">ROUND((EB137/EB21),4)</f>
        <v>0.63019999999999998</v>
      </c>
      <c r="EC139" s="26">
        <f t="shared" si="222"/>
        <v>0.37080000000000002</v>
      </c>
      <c r="ED139" s="26">
        <f t="shared" si="222"/>
        <v>6.6500000000000004E-2</v>
      </c>
      <c r="EE139" s="26">
        <f t="shared" si="222"/>
        <v>0.71319999999999995</v>
      </c>
      <c r="EF139" s="26">
        <f t="shared" si="222"/>
        <v>0.76319999999999999</v>
      </c>
      <c r="EG139" s="26">
        <f t="shared" si="222"/>
        <v>0.6452</v>
      </c>
      <c r="EH139" s="26">
        <f t="shared" si="222"/>
        <v>0.53129999999999999</v>
      </c>
      <c r="EI139" s="26">
        <f t="shared" si="222"/>
        <v>0.80859999999999999</v>
      </c>
      <c r="EJ139" s="26">
        <f t="shared" si="222"/>
        <v>0.52329999999999999</v>
      </c>
      <c r="EK139" s="26">
        <f t="shared" si="222"/>
        <v>0.38159999999999999</v>
      </c>
      <c r="EL139" s="26">
        <f t="shared" si="222"/>
        <v>0.48299999999999998</v>
      </c>
      <c r="EM139" s="26">
        <f t="shared" si="222"/>
        <v>0.59550000000000003</v>
      </c>
      <c r="EN139" s="26">
        <f t="shared" si="222"/>
        <v>0.7389</v>
      </c>
      <c r="EO139" s="26">
        <f t="shared" si="222"/>
        <v>0.48149999999999998</v>
      </c>
      <c r="EP139" s="26">
        <f t="shared" si="222"/>
        <v>0.27510000000000001</v>
      </c>
      <c r="EQ139" s="26">
        <f t="shared" si="222"/>
        <v>0.19089999999999999</v>
      </c>
      <c r="ER139" s="26">
        <f t="shared" si="222"/>
        <v>0.28339999999999999</v>
      </c>
      <c r="ES139" s="26">
        <f t="shared" si="222"/>
        <v>0.60209999999999997</v>
      </c>
      <c r="ET139" s="26">
        <f t="shared" si="222"/>
        <v>0.7651</v>
      </c>
      <c r="EU139" s="26">
        <f t="shared" si="222"/>
        <v>0.93799999999999994</v>
      </c>
      <c r="EV139" s="26">
        <f t="shared" si="222"/>
        <v>0.61060000000000003</v>
      </c>
      <c r="EW139" s="26">
        <f t="shared" si="222"/>
        <v>0.30759999999999998</v>
      </c>
      <c r="EX139" s="26">
        <f t="shared" si="222"/>
        <v>0.53139999999999998</v>
      </c>
      <c r="EY139" s="26">
        <f t="shared" si="222"/>
        <v>0.6583</v>
      </c>
      <c r="EZ139" s="26">
        <f t="shared" si="222"/>
        <v>0.5504</v>
      </c>
      <c r="FA139" s="26">
        <f t="shared" si="222"/>
        <v>0.39419999999999999</v>
      </c>
      <c r="FB139" s="26">
        <f t="shared" si="222"/>
        <v>0.7974</v>
      </c>
      <c r="FC139" s="26">
        <f t="shared" si="222"/>
        <v>0.36509999999999998</v>
      </c>
      <c r="FD139" s="26">
        <f t="shared" si="222"/>
        <v>0.57140000000000002</v>
      </c>
      <c r="FE139" s="26">
        <f t="shared" si="222"/>
        <v>0.68140000000000001</v>
      </c>
      <c r="FF139" s="26">
        <f t="shared" si="222"/>
        <v>0.58740000000000003</v>
      </c>
      <c r="FG139" s="26">
        <f t="shared" si="222"/>
        <v>0.46139999999999998</v>
      </c>
      <c r="FH139" s="26">
        <f t="shared" si="222"/>
        <v>0.4652</v>
      </c>
      <c r="FI139" s="26">
        <f t="shared" si="222"/>
        <v>0.62860000000000005</v>
      </c>
      <c r="FJ139" s="26">
        <f t="shared" si="222"/>
        <v>0.3725</v>
      </c>
      <c r="FK139" s="26">
        <f t="shared" si="222"/>
        <v>0.55479999999999996</v>
      </c>
      <c r="FL139" s="26">
        <f t="shared" si="222"/>
        <v>0.25419999999999998</v>
      </c>
      <c r="FM139" s="26">
        <f t="shared" si="222"/>
        <v>0.32769999999999999</v>
      </c>
      <c r="FN139" s="26">
        <f t="shared" si="222"/>
        <v>0.69579999999999997</v>
      </c>
      <c r="FO139" s="26">
        <f t="shared" si="222"/>
        <v>0.51639999999999997</v>
      </c>
      <c r="FP139" s="26">
        <f t="shared" si="222"/>
        <v>0.57330000000000003</v>
      </c>
      <c r="FQ139" s="26">
        <f t="shared" si="222"/>
        <v>0.35980000000000001</v>
      </c>
      <c r="FR139" s="26">
        <f t="shared" si="222"/>
        <v>0.28129999999999999</v>
      </c>
      <c r="FS139" s="26">
        <f t="shared" si="222"/>
        <v>0.28039999999999998</v>
      </c>
      <c r="FT139" s="26">
        <f t="shared" si="222"/>
        <v>0.59440000000000004</v>
      </c>
      <c r="FU139" s="26">
        <f t="shared" si="222"/>
        <v>0.6381</v>
      </c>
      <c r="FV139" s="26">
        <f t="shared" si="222"/>
        <v>0.62339999999999995</v>
      </c>
      <c r="FW139" s="26">
        <f t="shared" si="222"/>
        <v>0.62849999999999995</v>
      </c>
      <c r="FX139" s="26">
        <f t="shared" si="222"/>
        <v>0.45779999999999998</v>
      </c>
      <c r="FY139" s="15"/>
      <c r="FZ139" s="26">
        <f>ROUND((FZ137/FZ21),4)</f>
        <v>0.46529999999999999</v>
      </c>
      <c r="GA139" s="2"/>
      <c r="GB139" s="14"/>
      <c r="GC139" s="14"/>
      <c r="GD139" s="14"/>
      <c r="GE139" s="2"/>
      <c r="GF139" s="2"/>
      <c r="GG139" s="2"/>
      <c r="GH139" s="2"/>
      <c r="GI139" s="2"/>
      <c r="GJ139" s="2"/>
      <c r="GK139" s="2"/>
    </row>
    <row r="140" spans="1:254" x14ac:dyDescent="0.35">
      <c r="A140" s="2"/>
      <c r="B140" s="2" t="s">
        <v>868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12"/>
      <c r="FZ140" s="2"/>
      <c r="GA140" s="2"/>
      <c r="GB140" s="14"/>
      <c r="GC140" s="14"/>
      <c r="GD140" s="14"/>
      <c r="GE140" s="2"/>
      <c r="GF140" s="12"/>
      <c r="GG140" s="12"/>
      <c r="GH140" s="12"/>
      <c r="GI140" s="2"/>
      <c r="GJ140" s="2"/>
      <c r="GK140" s="2"/>
    </row>
    <row r="141" spans="1:254" x14ac:dyDescent="0.35">
      <c r="A141" s="86" t="s">
        <v>498</v>
      </c>
      <c r="B141" s="32" t="s">
        <v>869</v>
      </c>
      <c r="C141" s="32">
        <f t="shared" ref="C141:AH141" si="223">C43</f>
        <v>0.12</v>
      </c>
      <c r="D141" s="32">
        <f t="shared" si="223"/>
        <v>0.12</v>
      </c>
      <c r="E141" s="32">
        <f t="shared" si="223"/>
        <v>0.12</v>
      </c>
      <c r="F141" s="32">
        <f t="shared" si="223"/>
        <v>0.12</v>
      </c>
      <c r="G141" s="32">
        <f t="shared" si="223"/>
        <v>0.12</v>
      </c>
      <c r="H141" s="32">
        <f t="shared" si="223"/>
        <v>0.12</v>
      </c>
      <c r="I141" s="32">
        <f t="shared" si="223"/>
        <v>0.12</v>
      </c>
      <c r="J141" s="32">
        <f t="shared" si="223"/>
        <v>0.12</v>
      </c>
      <c r="K141" s="32">
        <f t="shared" si="223"/>
        <v>0.12</v>
      </c>
      <c r="L141" s="32">
        <f t="shared" si="223"/>
        <v>0.12</v>
      </c>
      <c r="M141" s="32">
        <f t="shared" si="223"/>
        <v>0.12</v>
      </c>
      <c r="N141" s="32">
        <f t="shared" si="223"/>
        <v>0.12</v>
      </c>
      <c r="O141" s="32">
        <f t="shared" si="223"/>
        <v>0.12</v>
      </c>
      <c r="P141" s="32">
        <f t="shared" si="223"/>
        <v>0.12</v>
      </c>
      <c r="Q141" s="32">
        <f t="shared" si="223"/>
        <v>0.12</v>
      </c>
      <c r="R141" s="32">
        <f t="shared" si="223"/>
        <v>0.12</v>
      </c>
      <c r="S141" s="32">
        <f t="shared" si="223"/>
        <v>0.12</v>
      </c>
      <c r="T141" s="32">
        <f t="shared" si="223"/>
        <v>0.12</v>
      </c>
      <c r="U141" s="32">
        <f t="shared" si="223"/>
        <v>0.12</v>
      </c>
      <c r="V141" s="32">
        <f t="shared" si="223"/>
        <v>0.12</v>
      </c>
      <c r="W141" s="32">
        <f t="shared" si="223"/>
        <v>0.12</v>
      </c>
      <c r="X141" s="32">
        <f t="shared" si="223"/>
        <v>0.12</v>
      </c>
      <c r="Y141" s="32">
        <f t="shared" si="223"/>
        <v>0.12</v>
      </c>
      <c r="Z141" s="32">
        <f t="shared" si="223"/>
        <v>0.12</v>
      </c>
      <c r="AA141" s="32">
        <f t="shared" si="223"/>
        <v>0.12</v>
      </c>
      <c r="AB141" s="32">
        <f t="shared" si="223"/>
        <v>0.12</v>
      </c>
      <c r="AC141" s="32">
        <f t="shared" si="223"/>
        <v>0.12</v>
      </c>
      <c r="AD141" s="32">
        <f t="shared" si="223"/>
        <v>0.12</v>
      </c>
      <c r="AE141" s="32">
        <f t="shared" si="223"/>
        <v>0.12</v>
      </c>
      <c r="AF141" s="32">
        <f t="shared" si="223"/>
        <v>0.12</v>
      </c>
      <c r="AG141" s="32">
        <f t="shared" si="223"/>
        <v>0.12</v>
      </c>
      <c r="AH141" s="32">
        <f t="shared" si="223"/>
        <v>0.12</v>
      </c>
      <c r="AI141" s="32">
        <f t="shared" ref="AI141:BN141" si="224">AI43</f>
        <v>0.12</v>
      </c>
      <c r="AJ141" s="32">
        <f t="shared" si="224"/>
        <v>0.12</v>
      </c>
      <c r="AK141" s="32">
        <f t="shared" si="224"/>
        <v>0.12</v>
      </c>
      <c r="AL141" s="32">
        <f t="shared" si="224"/>
        <v>0.12</v>
      </c>
      <c r="AM141" s="32">
        <f t="shared" si="224"/>
        <v>0.12</v>
      </c>
      <c r="AN141" s="32">
        <f t="shared" si="224"/>
        <v>0.12</v>
      </c>
      <c r="AO141" s="32">
        <f t="shared" si="224"/>
        <v>0.12</v>
      </c>
      <c r="AP141" s="32">
        <f t="shared" si="224"/>
        <v>0.12</v>
      </c>
      <c r="AQ141" s="32">
        <f t="shared" si="224"/>
        <v>0.12</v>
      </c>
      <c r="AR141" s="32">
        <f t="shared" si="224"/>
        <v>0.12</v>
      </c>
      <c r="AS141" s="32">
        <f t="shared" si="224"/>
        <v>0.12</v>
      </c>
      <c r="AT141" s="32">
        <f t="shared" si="224"/>
        <v>0.12</v>
      </c>
      <c r="AU141" s="32">
        <f t="shared" si="224"/>
        <v>0.12</v>
      </c>
      <c r="AV141" s="32">
        <f t="shared" si="224"/>
        <v>0.12</v>
      </c>
      <c r="AW141" s="32">
        <f t="shared" si="224"/>
        <v>0.12</v>
      </c>
      <c r="AX141" s="32">
        <f t="shared" si="224"/>
        <v>0.12</v>
      </c>
      <c r="AY141" s="32">
        <f t="shared" si="224"/>
        <v>0.12</v>
      </c>
      <c r="AZ141" s="32">
        <f t="shared" si="224"/>
        <v>0.12</v>
      </c>
      <c r="BA141" s="32">
        <f t="shared" si="224"/>
        <v>0.12</v>
      </c>
      <c r="BB141" s="32">
        <f t="shared" si="224"/>
        <v>0.12</v>
      </c>
      <c r="BC141" s="32">
        <f t="shared" si="224"/>
        <v>0.12</v>
      </c>
      <c r="BD141" s="32">
        <f t="shared" si="224"/>
        <v>0.12</v>
      </c>
      <c r="BE141" s="32">
        <f t="shared" si="224"/>
        <v>0.12</v>
      </c>
      <c r="BF141" s="32">
        <f t="shared" si="224"/>
        <v>0.12</v>
      </c>
      <c r="BG141" s="32">
        <f t="shared" si="224"/>
        <v>0.12</v>
      </c>
      <c r="BH141" s="32">
        <f t="shared" si="224"/>
        <v>0.12</v>
      </c>
      <c r="BI141" s="32">
        <f t="shared" si="224"/>
        <v>0.12</v>
      </c>
      <c r="BJ141" s="32">
        <f t="shared" si="224"/>
        <v>0.12</v>
      </c>
      <c r="BK141" s="32">
        <f t="shared" si="224"/>
        <v>0.12</v>
      </c>
      <c r="BL141" s="32">
        <f t="shared" si="224"/>
        <v>0.12</v>
      </c>
      <c r="BM141" s="32">
        <f t="shared" si="224"/>
        <v>0.12</v>
      </c>
      <c r="BN141" s="32">
        <f t="shared" si="224"/>
        <v>0.12</v>
      </c>
      <c r="BO141" s="32">
        <f t="shared" ref="BO141:DZ141" si="225">BO43</f>
        <v>0.12</v>
      </c>
      <c r="BP141" s="32">
        <f t="shared" si="225"/>
        <v>0.12</v>
      </c>
      <c r="BQ141" s="32">
        <f t="shared" si="225"/>
        <v>0.12</v>
      </c>
      <c r="BR141" s="32">
        <f t="shared" si="225"/>
        <v>0.12</v>
      </c>
      <c r="BS141" s="32">
        <f t="shared" si="225"/>
        <v>0.12</v>
      </c>
      <c r="BT141" s="32">
        <f t="shared" si="225"/>
        <v>0.12</v>
      </c>
      <c r="BU141" s="32">
        <f t="shared" si="225"/>
        <v>0.12</v>
      </c>
      <c r="BV141" s="32">
        <f t="shared" si="225"/>
        <v>0.12</v>
      </c>
      <c r="BW141" s="32">
        <f t="shared" si="225"/>
        <v>0.12</v>
      </c>
      <c r="BX141" s="32">
        <f t="shared" si="225"/>
        <v>0.12</v>
      </c>
      <c r="BY141" s="32">
        <f t="shared" si="225"/>
        <v>0.12</v>
      </c>
      <c r="BZ141" s="32">
        <f t="shared" si="225"/>
        <v>0.12</v>
      </c>
      <c r="CA141" s="32">
        <f t="shared" si="225"/>
        <v>0.12</v>
      </c>
      <c r="CB141" s="32">
        <f t="shared" si="225"/>
        <v>0.12</v>
      </c>
      <c r="CC141" s="32">
        <f t="shared" si="225"/>
        <v>0.12</v>
      </c>
      <c r="CD141" s="32">
        <f t="shared" si="225"/>
        <v>0.12</v>
      </c>
      <c r="CE141" s="32">
        <f t="shared" si="225"/>
        <v>0.12</v>
      </c>
      <c r="CF141" s="32">
        <f t="shared" si="225"/>
        <v>0.12</v>
      </c>
      <c r="CG141" s="32">
        <f t="shared" si="225"/>
        <v>0.12</v>
      </c>
      <c r="CH141" s="32">
        <f t="shared" si="225"/>
        <v>0.12</v>
      </c>
      <c r="CI141" s="32">
        <f t="shared" si="225"/>
        <v>0.12</v>
      </c>
      <c r="CJ141" s="32">
        <f t="shared" si="225"/>
        <v>0.12</v>
      </c>
      <c r="CK141" s="32">
        <f t="shared" si="225"/>
        <v>0.12</v>
      </c>
      <c r="CL141" s="32">
        <f t="shared" si="225"/>
        <v>0.12</v>
      </c>
      <c r="CM141" s="32">
        <f t="shared" si="225"/>
        <v>0.12</v>
      </c>
      <c r="CN141" s="32">
        <f t="shared" si="225"/>
        <v>0.12</v>
      </c>
      <c r="CO141" s="32">
        <f t="shared" si="225"/>
        <v>0.12</v>
      </c>
      <c r="CP141" s="32">
        <f t="shared" si="225"/>
        <v>0.12</v>
      </c>
      <c r="CQ141" s="32">
        <f t="shared" si="225"/>
        <v>0.12</v>
      </c>
      <c r="CR141" s="32">
        <f t="shared" si="225"/>
        <v>0.12</v>
      </c>
      <c r="CS141" s="32">
        <f t="shared" si="225"/>
        <v>0.12</v>
      </c>
      <c r="CT141" s="32">
        <f t="shared" si="225"/>
        <v>0.12</v>
      </c>
      <c r="CU141" s="32">
        <f t="shared" si="225"/>
        <v>0.12</v>
      </c>
      <c r="CV141" s="32">
        <f t="shared" si="225"/>
        <v>0.12</v>
      </c>
      <c r="CW141" s="32">
        <f t="shared" si="225"/>
        <v>0.12</v>
      </c>
      <c r="CX141" s="32">
        <f t="shared" si="225"/>
        <v>0.12</v>
      </c>
      <c r="CY141" s="32">
        <f t="shared" si="225"/>
        <v>0.12</v>
      </c>
      <c r="CZ141" s="32">
        <f t="shared" si="225"/>
        <v>0.12</v>
      </c>
      <c r="DA141" s="32">
        <f t="shared" si="225"/>
        <v>0.12</v>
      </c>
      <c r="DB141" s="32">
        <f t="shared" si="225"/>
        <v>0.12</v>
      </c>
      <c r="DC141" s="32">
        <f t="shared" si="225"/>
        <v>0.12</v>
      </c>
      <c r="DD141" s="32">
        <f t="shared" si="225"/>
        <v>0.12</v>
      </c>
      <c r="DE141" s="32">
        <f t="shared" si="225"/>
        <v>0.12</v>
      </c>
      <c r="DF141" s="32">
        <f t="shared" si="225"/>
        <v>0.12</v>
      </c>
      <c r="DG141" s="32">
        <f t="shared" si="225"/>
        <v>0.12</v>
      </c>
      <c r="DH141" s="32">
        <f t="shared" si="225"/>
        <v>0.12</v>
      </c>
      <c r="DI141" s="32">
        <f t="shared" si="225"/>
        <v>0.12</v>
      </c>
      <c r="DJ141" s="32">
        <f t="shared" si="225"/>
        <v>0.12</v>
      </c>
      <c r="DK141" s="32">
        <f t="shared" si="225"/>
        <v>0.12</v>
      </c>
      <c r="DL141" s="32">
        <f t="shared" si="225"/>
        <v>0.12</v>
      </c>
      <c r="DM141" s="32">
        <f t="shared" si="225"/>
        <v>0.12</v>
      </c>
      <c r="DN141" s="32">
        <f t="shared" si="225"/>
        <v>0.12</v>
      </c>
      <c r="DO141" s="32">
        <f t="shared" si="225"/>
        <v>0.12</v>
      </c>
      <c r="DP141" s="32">
        <f t="shared" si="225"/>
        <v>0.12</v>
      </c>
      <c r="DQ141" s="32">
        <f t="shared" si="225"/>
        <v>0.12</v>
      </c>
      <c r="DR141" s="32">
        <f t="shared" si="225"/>
        <v>0.12</v>
      </c>
      <c r="DS141" s="32">
        <f t="shared" si="225"/>
        <v>0.12</v>
      </c>
      <c r="DT141" s="32">
        <f t="shared" si="225"/>
        <v>0.12</v>
      </c>
      <c r="DU141" s="32">
        <f t="shared" si="225"/>
        <v>0.12</v>
      </c>
      <c r="DV141" s="32">
        <f t="shared" si="225"/>
        <v>0.12</v>
      </c>
      <c r="DW141" s="32">
        <f t="shared" si="225"/>
        <v>0.12</v>
      </c>
      <c r="DX141" s="32">
        <f t="shared" si="225"/>
        <v>0.12</v>
      </c>
      <c r="DY141" s="32">
        <f t="shared" si="225"/>
        <v>0.12</v>
      </c>
      <c r="DZ141" s="32">
        <f t="shared" si="225"/>
        <v>0.12</v>
      </c>
      <c r="EA141" s="32">
        <f t="shared" ref="EA141:FX141" si="226">EA43</f>
        <v>0.12</v>
      </c>
      <c r="EB141" s="32">
        <f t="shared" si="226"/>
        <v>0.12</v>
      </c>
      <c r="EC141" s="32">
        <f t="shared" si="226"/>
        <v>0.12</v>
      </c>
      <c r="ED141" s="32">
        <f t="shared" si="226"/>
        <v>0.12</v>
      </c>
      <c r="EE141" s="32">
        <f t="shared" si="226"/>
        <v>0.12</v>
      </c>
      <c r="EF141" s="32">
        <f t="shared" si="226"/>
        <v>0.12</v>
      </c>
      <c r="EG141" s="32">
        <f t="shared" si="226"/>
        <v>0.12</v>
      </c>
      <c r="EH141" s="32">
        <f t="shared" si="226"/>
        <v>0.12</v>
      </c>
      <c r="EI141" s="32">
        <f t="shared" si="226"/>
        <v>0.12</v>
      </c>
      <c r="EJ141" s="32">
        <f t="shared" si="226"/>
        <v>0.12</v>
      </c>
      <c r="EK141" s="32">
        <f t="shared" si="226"/>
        <v>0.12</v>
      </c>
      <c r="EL141" s="32">
        <f t="shared" si="226"/>
        <v>0.12</v>
      </c>
      <c r="EM141" s="32">
        <f t="shared" si="226"/>
        <v>0.12</v>
      </c>
      <c r="EN141" s="32">
        <f t="shared" si="226"/>
        <v>0.12</v>
      </c>
      <c r="EO141" s="32">
        <f t="shared" si="226"/>
        <v>0.12</v>
      </c>
      <c r="EP141" s="32">
        <f t="shared" si="226"/>
        <v>0.12</v>
      </c>
      <c r="EQ141" s="32">
        <f t="shared" si="226"/>
        <v>0.12</v>
      </c>
      <c r="ER141" s="32">
        <f t="shared" si="226"/>
        <v>0.12</v>
      </c>
      <c r="ES141" s="32">
        <f t="shared" si="226"/>
        <v>0.12</v>
      </c>
      <c r="ET141" s="32">
        <f t="shared" si="226"/>
        <v>0.12</v>
      </c>
      <c r="EU141" s="32">
        <f t="shared" si="226"/>
        <v>0.12</v>
      </c>
      <c r="EV141" s="32">
        <f t="shared" si="226"/>
        <v>0.12</v>
      </c>
      <c r="EW141" s="32">
        <f t="shared" si="226"/>
        <v>0.12</v>
      </c>
      <c r="EX141" s="32">
        <f t="shared" si="226"/>
        <v>0.12</v>
      </c>
      <c r="EY141" s="32">
        <f t="shared" si="226"/>
        <v>0.12</v>
      </c>
      <c r="EZ141" s="32">
        <f t="shared" si="226"/>
        <v>0.12</v>
      </c>
      <c r="FA141" s="32">
        <f t="shared" si="226"/>
        <v>0.12</v>
      </c>
      <c r="FB141" s="32">
        <f t="shared" si="226"/>
        <v>0.12</v>
      </c>
      <c r="FC141" s="32">
        <f t="shared" si="226"/>
        <v>0.12</v>
      </c>
      <c r="FD141" s="32">
        <f t="shared" si="226"/>
        <v>0.12</v>
      </c>
      <c r="FE141" s="32">
        <f t="shared" si="226"/>
        <v>0.12</v>
      </c>
      <c r="FF141" s="32">
        <f t="shared" si="226"/>
        <v>0.12</v>
      </c>
      <c r="FG141" s="32">
        <f t="shared" si="226"/>
        <v>0.12</v>
      </c>
      <c r="FH141" s="32">
        <f t="shared" si="226"/>
        <v>0.12</v>
      </c>
      <c r="FI141" s="32">
        <f t="shared" si="226"/>
        <v>0.12</v>
      </c>
      <c r="FJ141" s="32">
        <f t="shared" si="226"/>
        <v>0.12</v>
      </c>
      <c r="FK141" s="32">
        <f t="shared" si="226"/>
        <v>0.12</v>
      </c>
      <c r="FL141" s="32">
        <f t="shared" si="226"/>
        <v>0.12</v>
      </c>
      <c r="FM141" s="32">
        <f t="shared" si="226"/>
        <v>0.12</v>
      </c>
      <c r="FN141" s="32">
        <f t="shared" si="226"/>
        <v>0.12</v>
      </c>
      <c r="FO141" s="32">
        <f t="shared" si="226"/>
        <v>0.12</v>
      </c>
      <c r="FP141" s="32">
        <f t="shared" si="226"/>
        <v>0.12</v>
      </c>
      <c r="FQ141" s="32">
        <f t="shared" si="226"/>
        <v>0.12</v>
      </c>
      <c r="FR141" s="32">
        <f t="shared" si="226"/>
        <v>0.12</v>
      </c>
      <c r="FS141" s="32">
        <f t="shared" si="226"/>
        <v>0.12</v>
      </c>
      <c r="FT141" s="32">
        <f t="shared" si="226"/>
        <v>0.12</v>
      </c>
      <c r="FU141" s="32">
        <f t="shared" si="226"/>
        <v>0.12</v>
      </c>
      <c r="FV141" s="32">
        <f t="shared" si="226"/>
        <v>0.12</v>
      </c>
      <c r="FW141" s="32">
        <f t="shared" si="226"/>
        <v>0.12</v>
      </c>
      <c r="FX141" s="32">
        <f t="shared" si="226"/>
        <v>0.12</v>
      </c>
      <c r="FY141" s="26"/>
      <c r="FZ141" s="32"/>
      <c r="GA141" s="26"/>
      <c r="GB141" s="14"/>
      <c r="GC141" s="14"/>
      <c r="GD141" s="14"/>
      <c r="GE141" s="2"/>
      <c r="GF141" s="12"/>
      <c r="GG141" s="12"/>
      <c r="GH141" s="12"/>
      <c r="GI141" s="2"/>
      <c r="GJ141" s="2"/>
      <c r="GK141" s="2"/>
    </row>
    <row r="142" spans="1:254" x14ac:dyDescent="0.35">
      <c r="A142" s="3" t="s">
        <v>870</v>
      </c>
      <c r="B142" s="2" t="s">
        <v>871</v>
      </c>
      <c r="C142" s="26">
        <f t="shared" ref="C142:AH142" si="227">ROUND(IF((C139-C19)*0.3&lt;0=TRUE(),0,IF((C103&lt;=50000),ROUND((C139-C19)*0.3,6),0)),4)</f>
        <v>8.09E-2</v>
      </c>
      <c r="D142" s="26">
        <f t="shared" si="227"/>
        <v>1.55E-2</v>
      </c>
      <c r="E142" s="26">
        <f t="shared" si="227"/>
        <v>0.12570000000000001</v>
      </c>
      <c r="F142" s="26">
        <f t="shared" si="227"/>
        <v>1.46E-2</v>
      </c>
      <c r="G142" s="26">
        <f t="shared" si="227"/>
        <v>0</v>
      </c>
      <c r="H142" s="26">
        <f t="shared" si="227"/>
        <v>0</v>
      </c>
      <c r="I142" s="26">
        <f t="shared" si="227"/>
        <v>0.10630000000000001</v>
      </c>
      <c r="J142" s="26">
        <f t="shared" si="227"/>
        <v>9.8599999999999993E-2</v>
      </c>
      <c r="K142" s="26">
        <f t="shared" si="227"/>
        <v>4.3700000000000003E-2</v>
      </c>
      <c r="L142" s="26">
        <f t="shared" si="227"/>
        <v>5.4199999999999998E-2</v>
      </c>
      <c r="M142" s="26">
        <f t="shared" si="227"/>
        <v>0.1183</v>
      </c>
      <c r="N142" s="26">
        <f t="shared" si="227"/>
        <v>0</v>
      </c>
      <c r="O142" s="26">
        <f t="shared" si="227"/>
        <v>0</v>
      </c>
      <c r="P142" s="26">
        <f t="shared" si="227"/>
        <v>1.77E-2</v>
      </c>
      <c r="Q142" s="26">
        <f t="shared" si="227"/>
        <v>9.6799999999999997E-2</v>
      </c>
      <c r="R142" s="26">
        <f t="shared" si="227"/>
        <v>2.0400000000000001E-2</v>
      </c>
      <c r="S142" s="26">
        <f t="shared" si="227"/>
        <v>3.8100000000000002E-2</v>
      </c>
      <c r="T142" s="26">
        <f t="shared" si="227"/>
        <v>8.2600000000000007E-2</v>
      </c>
      <c r="U142" s="26">
        <f t="shared" si="227"/>
        <v>6.3200000000000006E-2</v>
      </c>
      <c r="V142" s="26">
        <f t="shared" si="227"/>
        <v>8.4000000000000005E-2</v>
      </c>
      <c r="W142" s="26">
        <f t="shared" si="227"/>
        <v>9.5399999999999999E-2</v>
      </c>
      <c r="X142" s="26">
        <f t="shared" si="227"/>
        <v>2.9499999999999998E-2</v>
      </c>
      <c r="Y142" s="26">
        <f t="shared" si="227"/>
        <v>0.1129</v>
      </c>
      <c r="Z142" s="26">
        <f t="shared" si="227"/>
        <v>0</v>
      </c>
      <c r="AA142" s="26">
        <f t="shared" si="227"/>
        <v>0</v>
      </c>
      <c r="AB142" s="26">
        <f t="shared" si="227"/>
        <v>0</v>
      </c>
      <c r="AC142" s="26">
        <f t="shared" si="227"/>
        <v>0</v>
      </c>
      <c r="AD142" s="26">
        <f t="shared" si="227"/>
        <v>0</v>
      </c>
      <c r="AE142" s="26">
        <f t="shared" si="227"/>
        <v>6.9800000000000001E-2</v>
      </c>
      <c r="AF142" s="26">
        <f t="shared" si="227"/>
        <v>2.3800000000000002E-2</v>
      </c>
      <c r="AG142" s="26">
        <f t="shared" si="227"/>
        <v>0</v>
      </c>
      <c r="AH142" s="26">
        <f t="shared" si="227"/>
        <v>6.6600000000000006E-2</v>
      </c>
      <c r="AI142" s="26">
        <f t="shared" ref="AI142:BN142" si="228">ROUND(IF((AI139-AI19)*0.3&lt;0=TRUE(),0,IF((AI103&lt;=50000),ROUND((AI139-AI19)*0.3,6),0)),4)</f>
        <v>4.3900000000000002E-2</v>
      </c>
      <c r="AJ142" s="26">
        <f t="shared" si="228"/>
        <v>0.1145</v>
      </c>
      <c r="AK142" s="26">
        <f t="shared" si="228"/>
        <v>0.13969999999999999</v>
      </c>
      <c r="AL142" s="26">
        <f t="shared" si="228"/>
        <v>0.1104</v>
      </c>
      <c r="AM142" s="26">
        <f t="shared" si="228"/>
        <v>5.6899999999999999E-2</v>
      </c>
      <c r="AN142" s="26">
        <f t="shared" si="228"/>
        <v>1.52E-2</v>
      </c>
      <c r="AO142" s="26">
        <f t="shared" si="228"/>
        <v>4.19E-2</v>
      </c>
      <c r="AP142" s="26">
        <f t="shared" si="228"/>
        <v>0</v>
      </c>
      <c r="AQ142" s="26">
        <f t="shared" si="228"/>
        <v>4.1099999999999998E-2</v>
      </c>
      <c r="AR142" s="26">
        <f t="shared" si="228"/>
        <v>0</v>
      </c>
      <c r="AS142" s="26">
        <f t="shared" si="228"/>
        <v>0</v>
      </c>
      <c r="AT142" s="26">
        <f t="shared" si="228"/>
        <v>0</v>
      </c>
      <c r="AU142" s="26">
        <f t="shared" si="228"/>
        <v>0</v>
      </c>
      <c r="AV142" s="26">
        <f t="shared" si="228"/>
        <v>0.05</v>
      </c>
      <c r="AW142" s="26">
        <f t="shared" si="228"/>
        <v>0</v>
      </c>
      <c r="AX142" s="26">
        <f t="shared" si="228"/>
        <v>2.4799999999999999E-2</v>
      </c>
      <c r="AY142" s="26">
        <f t="shared" si="228"/>
        <v>2.18E-2</v>
      </c>
      <c r="AZ142" s="26">
        <f t="shared" si="228"/>
        <v>6.1800000000000001E-2</v>
      </c>
      <c r="BA142" s="26">
        <f t="shared" si="228"/>
        <v>5.4999999999999997E-3</v>
      </c>
      <c r="BB142" s="26">
        <f t="shared" si="228"/>
        <v>7.6E-3</v>
      </c>
      <c r="BC142" s="26">
        <f t="shared" si="228"/>
        <v>3.3399999999999999E-2</v>
      </c>
      <c r="BD142" s="26">
        <f t="shared" si="228"/>
        <v>0</v>
      </c>
      <c r="BE142" s="26">
        <f t="shared" si="228"/>
        <v>0</v>
      </c>
      <c r="BF142" s="26">
        <f t="shared" si="228"/>
        <v>0</v>
      </c>
      <c r="BG142" s="26">
        <f t="shared" si="228"/>
        <v>0.04</v>
      </c>
      <c r="BH142" s="26">
        <f t="shared" si="228"/>
        <v>0</v>
      </c>
      <c r="BI142" s="26">
        <f t="shared" si="228"/>
        <v>8.5400000000000004E-2</v>
      </c>
      <c r="BJ142" s="26">
        <f t="shared" si="228"/>
        <v>0</v>
      </c>
      <c r="BK142" s="26">
        <f t="shared" si="228"/>
        <v>1.2999999999999999E-2</v>
      </c>
      <c r="BL142" s="26">
        <f t="shared" si="228"/>
        <v>4.5699999999999998E-2</v>
      </c>
      <c r="BM142" s="26">
        <f t="shared" si="228"/>
        <v>5.1200000000000002E-2</v>
      </c>
      <c r="BN142" s="26">
        <f t="shared" si="228"/>
        <v>3.8300000000000001E-2</v>
      </c>
      <c r="BO142" s="26">
        <f t="shared" ref="BO142:DZ142" si="229">ROUND(IF((BO139-BO19)*0.3&lt;0=TRUE(),0,IF((BO103&lt;=50000),ROUND((BO139-BO19)*0.3,6),0)),4)</f>
        <v>3.2800000000000003E-2</v>
      </c>
      <c r="BP142" s="26">
        <f t="shared" si="229"/>
        <v>5.2200000000000003E-2</v>
      </c>
      <c r="BQ142" s="26">
        <f t="shared" si="229"/>
        <v>1.4500000000000001E-2</v>
      </c>
      <c r="BR142" s="26">
        <f t="shared" si="229"/>
        <v>1.32E-2</v>
      </c>
      <c r="BS142" s="26">
        <f t="shared" si="229"/>
        <v>6.3500000000000001E-2</v>
      </c>
      <c r="BT142" s="26">
        <f t="shared" si="229"/>
        <v>0</v>
      </c>
      <c r="BU142" s="26">
        <f t="shared" si="229"/>
        <v>0</v>
      </c>
      <c r="BV142" s="26">
        <f t="shared" si="229"/>
        <v>0</v>
      </c>
      <c r="BW142" s="26">
        <f t="shared" si="229"/>
        <v>0</v>
      </c>
      <c r="BX142" s="26">
        <f t="shared" si="229"/>
        <v>0</v>
      </c>
      <c r="BY142" s="26">
        <f t="shared" si="229"/>
        <v>0.1226</v>
      </c>
      <c r="BZ142" s="26">
        <f t="shared" si="229"/>
        <v>7.5700000000000003E-2</v>
      </c>
      <c r="CA142" s="26">
        <f t="shared" si="229"/>
        <v>0</v>
      </c>
      <c r="CB142" s="26">
        <f t="shared" si="229"/>
        <v>0</v>
      </c>
      <c r="CC142" s="26">
        <f t="shared" si="229"/>
        <v>5.6599999999999998E-2</v>
      </c>
      <c r="CD142" s="26">
        <f t="shared" si="229"/>
        <v>0</v>
      </c>
      <c r="CE142" s="26">
        <f t="shared" si="229"/>
        <v>0</v>
      </c>
      <c r="CF142" s="26">
        <f t="shared" si="229"/>
        <v>1.04E-2</v>
      </c>
      <c r="CG142" s="26">
        <f t="shared" si="229"/>
        <v>0</v>
      </c>
      <c r="CH142" s="26">
        <f t="shared" si="229"/>
        <v>8.7099999999999997E-2</v>
      </c>
      <c r="CI142" s="26">
        <f t="shared" si="229"/>
        <v>4.9599999999999998E-2</v>
      </c>
      <c r="CJ142" s="26">
        <f t="shared" si="229"/>
        <v>4.6899999999999997E-2</v>
      </c>
      <c r="CK142" s="26">
        <f t="shared" si="229"/>
        <v>0</v>
      </c>
      <c r="CL142" s="26">
        <f t="shared" si="229"/>
        <v>0</v>
      </c>
      <c r="CM142" s="26">
        <f t="shared" si="229"/>
        <v>3.1699999999999999E-2</v>
      </c>
      <c r="CN142" s="26">
        <f t="shared" si="229"/>
        <v>0</v>
      </c>
      <c r="CO142" s="26">
        <f t="shared" si="229"/>
        <v>0</v>
      </c>
      <c r="CP142" s="26">
        <f t="shared" si="229"/>
        <v>2.8999999999999998E-3</v>
      </c>
      <c r="CQ142" s="26">
        <f t="shared" si="229"/>
        <v>8.7400000000000005E-2</v>
      </c>
      <c r="CR142" s="26">
        <f t="shared" si="229"/>
        <v>0</v>
      </c>
      <c r="CS142" s="26">
        <f t="shared" si="229"/>
        <v>0</v>
      </c>
      <c r="CT142" s="26">
        <f t="shared" si="229"/>
        <v>0.1031</v>
      </c>
      <c r="CU142" s="26">
        <f t="shared" si="229"/>
        <v>0</v>
      </c>
      <c r="CV142" s="26">
        <f t="shared" si="229"/>
        <v>0</v>
      </c>
      <c r="CW142" s="26">
        <f t="shared" si="229"/>
        <v>0.03</v>
      </c>
      <c r="CX142" s="26">
        <f t="shared" si="229"/>
        <v>1.2E-2</v>
      </c>
      <c r="CY142" s="26">
        <f t="shared" si="229"/>
        <v>1.5699999999999999E-2</v>
      </c>
      <c r="CZ142" s="26">
        <f t="shared" si="229"/>
        <v>3.04E-2</v>
      </c>
      <c r="DA142" s="26">
        <f t="shared" si="229"/>
        <v>0</v>
      </c>
      <c r="DB142" s="26">
        <f t="shared" si="229"/>
        <v>0</v>
      </c>
      <c r="DC142" s="26">
        <f t="shared" si="229"/>
        <v>0</v>
      </c>
      <c r="DD142" s="26">
        <f t="shared" si="229"/>
        <v>4.8099999999999997E-2</v>
      </c>
      <c r="DE142" s="26">
        <f t="shared" si="229"/>
        <v>0</v>
      </c>
      <c r="DF142" s="26">
        <f t="shared" si="229"/>
        <v>2.92E-2</v>
      </c>
      <c r="DG142" s="26">
        <f t="shared" si="229"/>
        <v>0</v>
      </c>
      <c r="DH142" s="26">
        <f t="shared" si="229"/>
        <v>3.4099999999999998E-2</v>
      </c>
      <c r="DI142" s="26">
        <f t="shared" si="229"/>
        <v>6.0400000000000002E-2</v>
      </c>
      <c r="DJ142" s="26">
        <f t="shared" si="229"/>
        <v>0.03</v>
      </c>
      <c r="DK142" s="26">
        <f t="shared" si="229"/>
        <v>0</v>
      </c>
      <c r="DL142" s="26">
        <f t="shared" si="229"/>
        <v>3.0099999999999998E-2</v>
      </c>
      <c r="DM142" s="26">
        <f t="shared" si="229"/>
        <v>3.4700000000000002E-2</v>
      </c>
      <c r="DN142" s="26">
        <f t="shared" si="229"/>
        <v>5.9400000000000001E-2</v>
      </c>
      <c r="DO142" s="26">
        <f t="shared" si="229"/>
        <v>4.4400000000000002E-2</v>
      </c>
      <c r="DP142" s="26">
        <f t="shared" si="229"/>
        <v>0</v>
      </c>
      <c r="DQ142" s="26">
        <f t="shared" si="229"/>
        <v>0</v>
      </c>
      <c r="DR142" s="26">
        <f t="shared" si="229"/>
        <v>9.2999999999999999E-2</v>
      </c>
      <c r="DS142" s="26">
        <f t="shared" si="229"/>
        <v>0.1103</v>
      </c>
      <c r="DT142" s="26">
        <f t="shared" si="229"/>
        <v>0.11990000000000001</v>
      </c>
      <c r="DU142" s="26">
        <f t="shared" si="229"/>
        <v>4.0099999999999997E-2</v>
      </c>
      <c r="DV142" s="26">
        <f t="shared" si="229"/>
        <v>0</v>
      </c>
      <c r="DW142" s="26">
        <f t="shared" si="229"/>
        <v>1.9400000000000001E-2</v>
      </c>
      <c r="DX142" s="26">
        <f t="shared" si="229"/>
        <v>0</v>
      </c>
      <c r="DY142" s="26">
        <f t="shared" si="229"/>
        <v>0</v>
      </c>
      <c r="DZ142" s="26">
        <f t="shared" si="229"/>
        <v>0</v>
      </c>
      <c r="EA142" s="26">
        <f t="shared" ref="EA142:FX142" si="230">ROUND(IF((EA139-EA19)*0.3&lt;0=TRUE(),0,IF((EA103&lt;=50000),ROUND((EA139-EA19)*0.3,6),0)),4)</f>
        <v>0</v>
      </c>
      <c r="EB142" s="26">
        <f t="shared" si="230"/>
        <v>4.9500000000000002E-2</v>
      </c>
      <c r="EC142" s="26">
        <f t="shared" si="230"/>
        <v>0</v>
      </c>
      <c r="ED142" s="26">
        <f t="shared" si="230"/>
        <v>0</v>
      </c>
      <c r="EE142" s="26">
        <f t="shared" si="230"/>
        <v>7.4399999999999994E-2</v>
      </c>
      <c r="EF142" s="26">
        <f t="shared" si="230"/>
        <v>8.9399999999999993E-2</v>
      </c>
      <c r="EG142" s="26">
        <f t="shared" si="230"/>
        <v>5.3999999999999999E-2</v>
      </c>
      <c r="EH142" s="26">
        <f t="shared" si="230"/>
        <v>1.9800000000000002E-2</v>
      </c>
      <c r="EI142" s="26">
        <f t="shared" si="230"/>
        <v>0.10299999999999999</v>
      </c>
      <c r="EJ142" s="26">
        <f t="shared" si="230"/>
        <v>1.7399999999999999E-2</v>
      </c>
      <c r="EK142" s="26">
        <f t="shared" si="230"/>
        <v>0</v>
      </c>
      <c r="EL142" s="26">
        <f t="shared" si="230"/>
        <v>5.3E-3</v>
      </c>
      <c r="EM142" s="26">
        <f t="shared" si="230"/>
        <v>3.9100000000000003E-2</v>
      </c>
      <c r="EN142" s="26">
        <f t="shared" si="230"/>
        <v>8.2100000000000006E-2</v>
      </c>
      <c r="EO142" s="26">
        <f t="shared" si="230"/>
        <v>4.8999999999999998E-3</v>
      </c>
      <c r="EP142" s="26">
        <f t="shared" si="230"/>
        <v>0</v>
      </c>
      <c r="EQ142" s="26">
        <f t="shared" si="230"/>
        <v>0</v>
      </c>
      <c r="ER142" s="26">
        <f t="shared" si="230"/>
        <v>0</v>
      </c>
      <c r="ES142" s="26">
        <f t="shared" si="230"/>
        <v>4.1000000000000002E-2</v>
      </c>
      <c r="ET142" s="26">
        <f t="shared" si="230"/>
        <v>8.9899999999999994E-2</v>
      </c>
      <c r="EU142" s="26">
        <f t="shared" si="230"/>
        <v>0.14180000000000001</v>
      </c>
      <c r="EV142" s="26">
        <f t="shared" si="230"/>
        <v>4.36E-2</v>
      </c>
      <c r="EW142" s="26">
        <f t="shared" si="230"/>
        <v>0</v>
      </c>
      <c r="EX142" s="26">
        <f t="shared" si="230"/>
        <v>1.9800000000000002E-2</v>
      </c>
      <c r="EY142" s="26">
        <f t="shared" si="230"/>
        <v>5.79E-2</v>
      </c>
      <c r="EZ142" s="26">
        <f t="shared" si="230"/>
        <v>2.5499999999999998E-2</v>
      </c>
      <c r="FA142" s="26">
        <f t="shared" si="230"/>
        <v>0</v>
      </c>
      <c r="FB142" s="26">
        <f t="shared" si="230"/>
        <v>9.9599999999999994E-2</v>
      </c>
      <c r="FC142" s="26">
        <f t="shared" si="230"/>
        <v>0</v>
      </c>
      <c r="FD142" s="26">
        <f t="shared" si="230"/>
        <v>3.1800000000000002E-2</v>
      </c>
      <c r="FE142" s="26">
        <f t="shared" si="230"/>
        <v>6.4799999999999996E-2</v>
      </c>
      <c r="FF142" s="26">
        <f t="shared" si="230"/>
        <v>3.6600000000000001E-2</v>
      </c>
      <c r="FG142" s="26">
        <f t="shared" si="230"/>
        <v>0</v>
      </c>
      <c r="FH142" s="26">
        <f t="shared" si="230"/>
        <v>0</v>
      </c>
      <c r="FI142" s="26">
        <f t="shared" si="230"/>
        <v>4.9000000000000002E-2</v>
      </c>
      <c r="FJ142" s="26">
        <f t="shared" si="230"/>
        <v>0</v>
      </c>
      <c r="FK142" s="26">
        <f t="shared" si="230"/>
        <v>2.69E-2</v>
      </c>
      <c r="FL142" s="26">
        <f t="shared" si="230"/>
        <v>0</v>
      </c>
      <c r="FM142" s="26">
        <f t="shared" si="230"/>
        <v>0</v>
      </c>
      <c r="FN142" s="26">
        <f t="shared" si="230"/>
        <v>6.9199999999999998E-2</v>
      </c>
      <c r="FO142" s="26">
        <f t="shared" si="230"/>
        <v>1.5299999999999999E-2</v>
      </c>
      <c r="FP142" s="26">
        <f t="shared" si="230"/>
        <v>3.2399999999999998E-2</v>
      </c>
      <c r="FQ142" s="26">
        <f t="shared" si="230"/>
        <v>0</v>
      </c>
      <c r="FR142" s="26">
        <f t="shared" si="230"/>
        <v>0</v>
      </c>
      <c r="FS142" s="26">
        <f t="shared" si="230"/>
        <v>0</v>
      </c>
      <c r="FT142" s="26">
        <f t="shared" si="230"/>
        <v>3.8699999999999998E-2</v>
      </c>
      <c r="FU142" s="26">
        <f t="shared" si="230"/>
        <v>5.1799999999999999E-2</v>
      </c>
      <c r="FV142" s="26">
        <f t="shared" si="230"/>
        <v>4.7399999999999998E-2</v>
      </c>
      <c r="FW142" s="26">
        <f t="shared" si="230"/>
        <v>4.9000000000000002E-2</v>
      </c>
      <c r="FX142" s="26">
        <f t="shared" si="230"/>
        <v>0</v>
      </c>
      <c r="FY142" s="2"/>
      <c r="FZ142" s="26"/>
      <c r="GA142" s="2"/>
      <c r="GB142" s="14"/>
      <c r="GC142" s="14"/>
      <c r="GD142" s="14"/>
      <c r="GE142" s="2"/>
      <c r="GF142" s="12"/>
      <c r="GG142" s="12"/>
      <c r="GH142" s="12"/>
      <c r="GI142" s="2"/>
      <c r="GJ142" s="2"/>
      <c r="GK142" s="2"/>
    </row>
    <row r="143" spans="1:254" x14ac:dyDescent="0.35">
      <c r="A143" s="2"/>
      <c r="B143" s="2" t="s">
        <v>872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32"/>
      <c r="FZ143" s="2"/>
      <c r="GA143" s="2"/>
      <c r="GB143" s="26"/>
      <c r="GC143" s="26"/>
      <c r="GD143" s="26"/>
      <c r="GE143" s="2"/>
      <c r="GF143" s="2"/>
      <c r="GG143" s="2"/>
      <c r="GH143" s="2"/>
      <c r="GI143" s="2"/>
      <c r="GJ143" s="2"/>
      <c r="GK143" s="2"/>
    </row>
    <row r="144" spans="1:254" x14ac:dyDescent="0.35">
      <c r="A144" s="3" t="s">
        <v>873</v>
      </c>
      <c r="B144" s="2" t="s">
        <v>874</v>
      </c>
      <c r="C144" s="26">
        <f t="shared" ref="C144:AH144" si="231">ROUND(IF((C139-C19)*0.36&lt;0=TRUE(),0,IF((C103&gt;50000),(C139-C19)*0.36,0)),4)</f>
        <v>0</v>
      </c>
      <c r="D144" s="26">
        <f t="shared" si="231"/>
        <v>0</v>
      </c>
      <c r="E144" s="26">
        <f t="shared" si="231"/>
        <v>0</v>
      </c>
      <c r="F144" s="26">
        <f t="shared" si="231"/>
        <v>0</v>
      </c>
      <c r="G144" s="26">
        <f t="shared" si="231"/>
        <v>0</v>
      </c>
      <c r="H144" s="26">
        <f t="shared" si="231"/>
        <v>0</v>
      </c>
      <c r="I144" s="26">
        <f t="shared" si="231"/>
        <v>0</v>
      </c>
      <c r="J144" s="26">
        <f t="shared" si="231"/>
        <v>0</v>
      </c>
      <c r="K144" s="26">
        <f t="shared" si="231"/>
        <v>0</v>
      </c>
      <c r="L144" s="26">
        <f t="shared" si="231"/>
        <v>0</v>
      </c>
      <c r="M144" s="26">
        <f t="shared" si="231"/>
        <v>0</v>
      </c>
      <c r="N144" s="26">
        <f t="shared" si="231"/>
        <v>0</v>
      </c>
      <c r="O144" s="26">
        <f t="shared" si="231"/>
        <v>0</v>
      </c>
      <c r="P144" s="26">
        <f t="shared" si="231"/>
        <v>0</v>
      </c>
      <c r="Q144" s="26">
        <f t="shared" si="231"/>
        <v>0</v>
      </c>
      <c r="R144" s="26">
        <f t="shared" si="231"/>
        <v>0</v>
      </c>
      <c r="S144" s="26">
        <f t="shared" si="231"/>
        <v>0</v>
      </c>
      <c r="T144" s="26">
        <f t="shared" si="231"/>
        <v>0</v>
      </c>
      <c r="U144" s="26">
        <f t="shared" si="231"/>
        <v>0</v>
      </c>
      <c r="V144" s="26">
        <f t="shared" si="231"/>
        <v>0</v>
      </c>
      <c r="W144" s="26">
        <f t="shared" si="231"/>
        <v>0</v>
      </c>
      <c r="X144" s="26">
        <f t="shared" si="231"/>
        <v>0</v>
      </c>
      <c r="Y144" s="26">
        <f t="shared" si="231"/>
        <v>0</v>
      </c>
      <c r="Z144" s="26">
        <f t="shared" si="231"/>
        <v>0</v>
      </c>
      <c r="AA144" s="26">
        <f t="shared" si="231"/>
        <v>0</v>
      </c>
      <c r="AB144" s="26">
        <f t="shared" si="231"/>
        <v>0</v>
      </c>
      <c r="AC144" s="26">
        <f t="shared" si="231"/>
        <v>0</v>
      </c>
      <c r="AD144" s="26">
        <f t="shared" si="231"/>
        <v>0</v>
      </c>
      <c r="AE144" s="26">
        <f t="shared" si="231"/>
        <v>0</v>
      </c>
      <c r="AF144" s="26">
        <f t="shared" si="231"/>
        <v>0</v>
      </c>
      <c r="AG144" s="26">
        <f t="shared" si="231"/>
        <v>0</v>
      </c>
      <c r="AH144" s="26">
        <f t="shared" si="231"/>
        <v>0</v>
      </c>
      <c r="AI144" s="26">
        <f t="shared" ref="AI144:BN144" si="232">ROUND(IF((AI139-AI19)*0.36&lt;0=TRUE(),0,IF((AI103&gt;50000),(AI139-AI19)*0.36,0)),4)</f>
        <v>0</v>
      </c>
      <c r="AJ144" s="26">
        <f t="shared" si="232"/>
        <v>0</v>
      </c>
      <c r="AK144" s="26">
        <f t="shared" si="232"/>
        <v>0</v>
      </c>
      <c r="AL144" s="26">
        <f t="shared" si="232"/>
        <v>0</v>
      </c>
      <c r="AM144" s="26">
        <f t="shared" si="232"/>
        <v>0</v>
      </c>
      <c r="AN144" s="26">
        <f t="shared" si="232"/>
        <v>0</v>
      </c>
      <c r="AO144" s="26">
        <f t="shared" si="232"/>
        <v>0</v>
      </c>
      <c r="AP144" s="26">
        <f t="shared" si="232"/>
        <v>5.8900000000000001E-2</v>
      </c>
      <c r="AQ144" s="26">
        <f t="shared" si="232"/>
        <v>0</v>
      </c>
      <c r="AR144" s="26">
        <f t="shared" si="232"/>
        <v>0</v>
      </c>
      <c r="AS144" s="26">
        <f t="shared" si="232"/>
        <v>0</v>
      </c>
      <c r="AT144" s="26">
        <f t="shared" si="232"/>
        <v>0</v>
      </c>
      <c r="AU144" s="26">
        <f t="shared" si="232"/>
        <v>0</v>
      </c>
      <c r="AV144" s="26">
        <f t="shared" si="232"/>
        <v>0</v>
      </c>
      <c r="AW144" s="26">
        <f t="shared" si="232"/>
        <v>0</v>
      </c>
      <c r="AX144" s="26">
        <f t="shared" si="232"/>
        <v>0</v>
      </c>
      <c r="AY144" s="26">
        <f t="shared" si="232"/>
        <v>0</v>
      </c>
      <c r="AZ144" s="26">
        <f t="shared" si="232"/>
        <v>0</v>
      </c>
      <c r="BA144" s="26">
        <f t="shared" si="232"/>
        <v>0</v>
      </c>
      <c r="BB144" s="26">
        <f t="shared" si="232"/>
        <v>0</v>
      </c>
      <c r="BC144" s="26">
        <f t="shared" si="232"/>
        <v>0</v>
      </c>
      <c r="BD144" s="26">
        <f t="shared" si="232"/>
        <v>0</v>
      </c>
      <c r="BE144" s="26">
        <f t="shared" si="232"/>
        <v>0</v>
      </c>
      <c r="BF144" s="26">
        <f t="shared" si="232"/>
        <v>0</v>
      </c>
      <c r="BG144" s="26">
        <f t="shared" si="232"/>
        <v>0</v>
      </c>
      <c r="BH144" s="26">
        <f t="shared" si="232"/>
        <v>0</v>
      </c>
      <c r="BI144" s="26">
        <f t="shared" si="232"/>
        <v>0</v>
      </c>
      <c r="BJ144" s="26">
        <f t="shared" si="232"/>
        <v>0</v>
      </c>
      <c r="BK144" s="26">
        <f t="shared" si="232"/>
        <v>0</v>
      </c>
      <c r="BL144" s="26">
        <f t="shared" si="232"/>
        <v>0</v>
      </c>
      <c r="BM144" s="26">
        <f t="shared" si="232"/>
        <v>0</v>
      </c>
      <c r="BN144" s="26">
        <f t="shared" si="232"/>
        <v>0</v>
      </c>
      <c r="BO144" s="26">
        <f t="shared" ref="BO144:DZ144" si="233">ROUND(IF((BO139-BO19)*0.36&lt;0=TRUE(),0,IF((BO103&gt;50000),(BO139-BO19)*0.36,0)),4)</f>
        <v>0</v>
      </c>
      <c r="BP144" s="26">
        <f t="shared" si="233"/>
        <v>0</v>
      </c>
      <c r="BQ144" s="26">
        <f t="shared" si="233"/>
        <v>0</v>
      </c>
      <c r="BR144" s="26">
        <f t="shared" si="233"/>
        <v>0</v>
      </c>
      <c r="BS144" s="26">
        <f t="shared" si="233"/>
        <v>0</v>
      </c>
      <c r="BT144" s="26">
        <f t="shared" si="233"/>
        <v>0</v>
      </c>
      <c r="BU144" s="26">
        <f t="shared" si="233"/>
        <v>0</v>
      </c>
      <c r="BV144" s="26">
        <f t="shared" si="233"/>
        <v>0</v>
      </c>
      <c r="BW144" s="26">
        <f t="shared" si="233"/>
        <v>0</v>
      </c>
      <c r="BX144" s="26">
        <f t="shared" si="233"/>
        <v>0</v>
      </c>
      <c r="BY144" s="26">
        <f t="shared" si="233"/>
        <v>0</v>
      </c>
      <c r="BZ144" s="26">
        <f t="shared" si="233"/>
        <v>0</v>
      </c>
      <c r="CA144" s="26">
        <f t="shared" si="233"/>
        <v>0</v>
      </c>
      <c r="CB144" s="26">
        <f t="shared" si="233"/>
        <v>0</v>
      </c>
      <c r="CC144" s="26">
        <f t="shared" si="233"/>
        <v>0</v>
      </c>
      <c r="CD144" s="26">
        <f t="shared" si="233"/>
        <v>0</v>
      </c>
      <c r="CE144" s="26">
        <f t="shared" si="233"/>
        <v>0</v>
      </c>
      <c r="CF144" s="26">
        <f t="shared" si="233"/>
        <v>0</v>
      </c>
      <c r="CG144" s="26">
        <f t="shared" si="233"/>
        <v>0</v>
      </c>
      <c r="CH144" s="26">
        <f t="shared" si="233"/>
        <v>0</v>
      </c>
      <c r="CI144" s="26">
        <f t="shared" si="233"/>
        <v>0</v>
      </c>
      <c r="CJ144" s="26">
        <f t="shared" si="233"/>
        <v>0</v>
      </c>
      <c r="CK144" s="26">
        <f t="shared" si="233"/>
        <v>0</v>
      </c>
      <c r="CL144" s="26">
        <f t="shared" si="233"/>
        <v>0</v>
      </c>
      <c r="CM144" s="26">
        <f t="shared" si="233"/>
        <v>0</v>
      </c>
      <c r="CN144" s="26">
        <f t="shared" si="233"/>
        <v>0</v>
      </c>
      <c r="CO144" s="26">
        <f t="shared" si="233"/>
        <v>0</v>
      </c>
      <c r="CP144" s="26">
        <f t="shared" si="233"/>
        <v>0</v>
      </c>
      <c r="CQ144" s="26">
        <f t="shared" si="233"/>
        <v>0</v>
      </c>
      <c r="CR144" s="26">
        <f t="shared" si="233"/>
        <v>0</v>
      </c>
      <c r="CS144" s="26">
        <f t="shared" si="233"/>
        <v>0</v>
      </c>
      <c r="CT144" s="26">
        <f t="shared" si="233"/>
        <v>0</v>
      </c>
      <c r="CU144" s="26">
        <f t="shared" si="233"/>
        <v>0</v>
      </c>
      <c r="CV144" s="26">
        <f t="shared" si="233"/>
        <v>0</v>
      </c>
      <c r="CW144" s="26">
        <f t="shared" si="233"/>
        <v>0</v>
      </c>
      <c r="CX144" s="26">
        <f t="shared" si="233"/>
        <v>0</v>
      </c>
      <c r="CY144" s="26">
        <f t="shared" si="233"/>
        <v>0</v>
      </c>
      <c r="CZ144" s="26">
        <f t="shared" si="233"/>
        <v>0</v>
      </c>
      <c r="DA144" s="26">
        <f t="shared" si="233"/>
        <v>0</v>
      </c>
      <c r="DB144" s="26">
        <f t="shared" si="233"/>
        <v>0</v>
      </c>
      <c r="DC144" s="26">
        <f t="shared" si="233"/>
        <v>0</v>
      </c>
      <c r="DD144" s="26">
        <f t="shared" si="233"/>
        <v>0</v>
      </c>
      <c r="DE144" s="26">
        <f t="shared" si="233"/>
        <v>0</v>
      </c>
      <c r="DF144" s="26">
        <f t="shared" si="233"/>
        <v>0</v>
      </c>
      <c r="DG144" s="26">
        <f t="shared" si="233"/>
        <v>0</v>
      </c>
      <c r="DH144" s="26">
        <f t="shared" si="233"/>
        <v>0</v>
      </c>
      <c r="DI144" s="26">
        <f t="shared" si="233"/>
        <v>0</v>
      </c>
      <c r="DJ144" s="26">
        <f t="shared" si="233"/>
        <v>0</v>
      </c>
      <c r="DK144" s="26">
        <f t="shared" si="233"/>
        <v>0</v>
      </c>
      <c r="DL144" s="26">
        <f t="shared" si="233"/>
        <v>0</v>
      </c>
      <c r="DM144" s="26">
        <f t="shared" si="233"/>
        <v>0</v>
      </c>
      <c r="DN144" s="26">
        <f t="shared" si="233"/>
        <v>0</v>
      </c>
      <c r="DO144" s="26">
        <f t="shared" si="233"/>
        <v>0</v>
      </c>
      <c r="DP144" s="26">
        <f t="shared" si="233"/>
        <v>0</v>
      </c>
      <c r="DQ144" s="26">
        <f t="shared" si="233"/>
        <v>0</v>
      </c>
      <c r="DR144" s="26">
        <f t="shared" si="233"/>
        <v>0</v>
      </c>
      <c r="DS144" s="26">
        <f t="shared" si="233"/>
        <v>0</v>
      </c>
      <c r="DT144" s="26">
        <f t="shared" si="233"/>
        <v>0</v>
      </c>
      <c r="DU144" s="26">
        <f t="shared" si="233"/>
        <v>0</v>
      </c>
      <c r="DV144" s="26">
        <f t="shared" si="233"/>
        <v>0</v>
      </c>
      <c r="DW144" s="26">
        <f t="shared" si="233"/>
        <v>0</v>
      </c>
      <c r="DX144" s="26">
        <f t="shared" si="233"/>
        <v>0</v>
      </c>
      <c r="DY144" s="26">
        <f t="shared" si="233"/>
        <v>0</v>
      </c>
      <c r="DZ144" s="26">
        <f t="shared" si="233"/>
        <v>0</v>
      </c>
      <c r="EA144" s="26">
        <f t="shared" ref="EA144:FX144" si="234">ROUND(IF((EA139-EA19)*0.36&lt;0=TRUE(),0,IF((EA103&gt;50000),(EA139-EA19)*0.36,0)),4)</f>
        <v>0</v>
      </c>
      <c r="EB144" s="26">
        <f t="shared" si="234"/>
        <v>0</v>
      </c>
      <c r="EC144" s="26">
        <f t="shared" si="234"/>
        <v>0</v>
      </c>
      <c r="ED144" s="26">
        <f t="shared" si="234"/>
        <v>0</v>
      </c>
      <c r="EE144" s="26">
        <f t="shared" si="234"/>
        <v>0</v>
      </c>
      <c r="EF144" s="26">
        <f t="shared" si="234"/>
        <v>0</v>
      </c>
      <c r="EG144" s="26">
        <f t="shared" si="234"/>
        <v>0</v>
      </c>
      <c r="EH144" s="26">
        <f t="shared" si="234"/>
        <v>0</v>
      </c>
      <c r="EI144" s="26">
        <f t="shared" si="234"/>
        <v>0</v>
      </c>
      <c r="EJ144" s="26">
        <f t="shared" si="234"/>
        <v>0</v>
      </c>
      <c r="EK144" s="26">
        <f t="shared" si="234"/>
        <v>0</v>
      </c>
      <c r="EL144" s="26">
        <f t="shared" si="234"/>
        <v>0</v>
      </c>
      <c r="EM144" s="26">
        <f t="shared" si="234"/>
        <v>0</v>
      </c>
      <c r="EN144" s="26">
        <f t="shared" si="234"/>
        <v>0</v>
      </c>
      <c r="EO144" s="26">
        <f t="shared" si="234"/>
        <v>0</v>
      </c>
      <c r="EP144" s="26">
        <f t="shared" si="234"/>
        <v>0</v>
      </c>
      <c r="EQ144" s="26">
        <f t="shared" si="234"/>
        <v>0</v>
      </c>
      <c r="ER144" s="26">
        <f t="shared" si="234"/>
        <v>0</v>
      </c>
      <c r="ES144" s="26">
        <f t="shared" si="234"/>
        <v>0</v>
      </c>
      <c r="ET144" s="26">
        <f t="shared" si="234"/>
        <v>0</v>
      </c>
      <c r="EU144" s="26">
        <f t="shared" si="234"/>
        <v>0</v>
      </c>
      <c r="EV144" s="26">
        <f t="shared" si="234"/>
        <v>0</v>
      </c>
      <c r="EW144" s="26">
        <f t="shared" si="234"/>
        <v>0</v>
      </c>
      <c r="EX144" s="26">
        <f t="shared" si="234"/>
        <v>0</v>
      </c>
      <c r="EY144" s="26">
        <f t="shared" si="234"/>
        <v>0</v>
      </c>
      <c r="EZ144" s="26">
        <f t="shared" si="234"/>
        <v>0</v>
      </c>
      <c r="FA144" s="26">
        <f t="shared" si="234"/>
        <v>0</v>
      </c>
      <c r="FB144" s="26">
        <f t="shared" si="234"/>
        <v>0</v>
      </c>
      <c r="FC144" s="26">
        <f t="shared" si="234"/>
        <v>0</v>
      </c>
      <c r="FD144" s="26">
        <f t="shared" si="234"/>
        <v>0</v>
      </c>
      <c r="FE144" s="26">
        <f t="shared" si="234"/>
        <v>0</v>
      </c>
      <c r="FF144" s="26">
        <f t="shared" si="234"/>
        <v>0</v>
      </c>
      <c r="FG144" s="26">
        <f t="shared" si="234"/>
        <v>0</v>
      </c>
      <c r="FH144" s="26">
        <f t="shared" si="234"/>
        <v>0</v>
      </c>
      <c r="FI144" s="26">
        <f t="shared" si="234"/>
        <v>0</v>
      </c>
      <c r="FJ144" s="26">
        <f t="shared" si="234"/>
        <v>0</v>
      </c>
      <c r="FK144" s="26">
        <f t="shared" si="234"/>
        <v>0</v>
      </c>
      <c r="FL144" s="26">
        <f t="shared" si="234"/>
        <v>0</v>
      </c>
      <c r="FM144" s="26">
        <f t="shared" si="234"/>
        <v>0</v>
      </c>
      <c r="FN144" s="26">
        <f t="shared" si="234"/>
        <v>0</v>
      </c>
      <c r="FO144" s="26">
        <f t="shared" si="234"/>
        <v>0</v>
      </c>
      <c r="FP144" s="26">
        <f t="shared" si="234"/>
        <v>0</v>
      </c>
      <c r="FQ144" s="26">
        <f t="shared" si="234"/>
        <v>0</v>
      </c>
      <c r="FR144" s="26">
        <f t="shared" si="234"/>
        <v>0</v>
      </c>
      <c r="FS144" s="26">
        <f t="shared" si="234"/>
        <v>0</v>
      </c>
      <c r="FT144" s="26">
        <f t="shared" si="234"/>
        <v>0</v>
      </c>
      <c r="FU144" s="26">
        <f t="shared" si="234"/>
        <v>0</v>
      </c>
      <c r="FV144" s="26">
        <f t="shared" si="234"/>
        <v>0</v>
      </c>
      <c r="FW144" s="26">
        <f t="shared" si="234"/>
        <v>0</v>
      </c>
      <c r="FX144" s="26">
        <f t="shared" si="234"/>
        <v>0</v>
      </c>
      <c r="FY144" s="26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</row>
    <row r="145" spans="1:193" x14ac:dyDescent="0.35">
      <c r="A145" s="2"/>
      <c r="B145" s="2" t="s">
        <v>875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32"/>
      <c r="GC145" s="32"/>
      <c r="GD145" s="32"/>
      <c r="GE145" s="2"/>
      <c r="GF145" s="32"/>
      <c r="GG145" s="32"/>
      <c r="GH145" s="32"/>
      <c r="GI145" s="32"/>
      <c r="GJ145" s="32"/>
      <c r="GK145" s="32"/>
    </row>
    <row r="146" spans="1:193" x14ac:dyDescent="0.35">
      <c r="A146" s="3" t="s">
        <v>876</v>
      </c>
      <c r="B146" s="2" t="s">
        <v>877</v>
      </c>
      <c r="C146" s="87">
        <f t="shared" ref="C146:AH146" si="235">MAX(C142,C144)</f>
        <v>8.09E-2</v>
      </c>
      <c r="D146" s="87">
        <f t="shared" si="235"/>
        <v>1.55E-2</v>
      </c>
      <c r="E146" s="87">
        <f t="shared" si="235"/>
        <v>0.12570000000000001</v>
      </c>
      <c r="F146" s="87">
        <f t="shared" si="235"/>
        <v>1.46E-2</v>
      </c>
      <c r="G146" s="87">
        <f t="shared" si="235"/>
        <v>0</v>
      </c>
      <c r="H146" s="87">
        <f t="shared" si="235"/>
        <v>0</v>
      </c>
      <c r="I146" s="87">
        <f t="shared" si="235"/>
        <v>0.10630000000000001</v>
      </c>
      <c r="J146" s="87">
        <f t="shared" si="235"/>
        <v>9.8599999999999993E-2</v>
      </c>
      <c r="K146" s="87">
        <f t="shared" si="235"/>
        <v>4.3700000000000003E-2</v>
      </c>
      <c r="L146" s="87">
        <f t="shared" si="235"/>
        <v>5.4199999999999998E-2</v>
      </c>
      <c r="M146" s="87">
        <f t="shared" si="235"/>
        <v>0.1183</v>
      </c>
      <c r="N146" s="87">
        <f t="shared" si="235"/>
        <v>0</v>
      </c>
      <c r="O146" s="87">
        <f t="shared" si="235"/>
        <v>0</v>
      </c>
      <c r="P146" s="87">
        <f t="shared" si="235"/>
        <v>1.77E-2</v>
      </c>
      <c r="Q146" s="87">
        <f t="shared" si="235"/>
        <v>9.6799999999999997E-2</v>
      </c>
      <c r="R146" s="87">
        <f t="shared" si="235"/>
        <v>2.0400000000000001E-2</v>
      </c>
      <c r="S146" s="87">
        <f t="shared" si="235"/>
        <v>3.8100000000000002E-2</v>
      </c>
      <c r="T146" s="87">
        <f t="shared" si="235"/>
        <v>8.2600000000000007E-2</v>
      </c>
      <c r="U146" s="87">
        <f t="shared" si="235"/>
        <v>6.3200000000000006E-2</v>
      </c>
      <c r="V146" s="87">
        <f t="shared" si="235"/>
        <v>8.4000000000000005E-2</v>
      </c>
      <c r="W146" s="87">
        <f t="shared" si="235"/>
        <v>9.5399999999999999E-2</v>
      </c>
      <c r="X146" s="87">
        <f t="shared" si="235"/>
        <v>2.9499999999999998E-2</v>
      </c>
      <c r="Y146" s="87">
        <f t="shared" si="235"/>
        <v>0.1129</v>
      </c>
      <c r="Z146" s="87">
        <f t="shared" si="235"/>
        <v>0</v>
      </c>
      <c r="AA146" s="87">
        <f t="shared" si="235"/>
        <v>0</v>
      </c>
      <c r="AB146" s="87">
        <f t="shared" si="235"/>
        <v>0</v>
      </c>
      <c r="AC146" s="87">
        <f t="shared" si="235"/>
        <v>0</v>
      </c>
      <c r="AD146" s="87">
        <f t="shared" si="235"/>
        <v>0</v>
      </c>
      <c r="AE146" s="87">
        <f t="shared" si="235"/>
        <v>6.9800000000000001E-2</v>
      </c>
      <c r="AF146" s="87">
        <f t="shared" si="235"/>
        <v>2.3800000000000002E-2</v>
      </c>
      <c r="AG146" s="87">
        <f t="shared" si="235"/>
        <v>0</v>
      </c>
      <c r="AH146" s="87">
        <f t="shared" si="235"/>
        <v>6.6600000000000006E-2</v>
      </c>
      <c r="AI146" s="87">
        <f t="shared" ref="AI146:BN146" si="236">MAX(AI142,AI144)</f>
        <v>4.3900000000000002E-2</v>
      </c>
      <c r="AJ146" s="87">
        <f t="shared" si="236"/>
        <v>0.1145</v>
      </c>
      <c r="AK146" s="87">
        <f t="shared" si="236"/>
        <v>0.13969999999999999</v>
      </c>
      <c r="AL146" s="87">
        <f t="shared" si="236"/>
        <v>0.1104</v>
      </c>
      <c r="AM146" s="87">
        <f t="shared" si="236"/>
        <v>5.6899999999999999E-2</v>
      </c>
      <c r="AN146" s="87">
        <f t="shared" si="236"/>
        <v>1.52E-2</v>
      </c>
      <c r="AO146" s="87">
        <f t="shared" si="236"/>
        <v>4.19E-2</v>
      </c>
      <c r="AP146" s="87">
        <f t="shared" si="236"/>
        <v>5.8900000000000001E-2</v>
      </c>
      <c r="AQ146" s="87">
        <f t="shared" si="236"/>
        <v>4.1099999999999998E-2</v>
      </c>
      <c r="AR146" s="87">
        <f t="shared" si="236"/>
        <v>0</v>
      </c>
      <c r="AS146" s="87">
        <f t="shared" si="236"/>
        <v>0</v>
      </c>
      <c r="AT146" s="87">
        <f t="shared" si="236"/>
        <v>0</v>
      </c>
      <c r="AU146" s="87">
        <f t="shared" si="236"/>
        <v>0</v>
      </c>
      <c r="AV146" s="87">
        <f t="shared" si="236"/>
        <v>0.05</v>
      </c>
      <c r="AW146" s="87">
        <f t="shared" si="236"/>
        <v>0</v>
      </c>
      <c r="AX146" s="87">
        <f t="shared" si="236"/>
        <v>2.4799999999999999E-2</v>
      </c>
      <c r="AY146" s="87">
        <f t="shared" si="236"/>
        <v>2.18E-2</v>
      </c>
      <c r="AZ146" s="87">
        <f t="shared" si="236"/>
        <v>6.1800000000000001E-2</v>
      </c>
      <c r="BA146" s="87">
        <f t="shared" si="236"/>
        <v>5.4999999999999997E-3</v>
      </c>
      <c r="BB146" s="87">
        <f t="shared" si="236"/>
        <v>7.6E-3</v>
      </c>
      <c r="BC146" s="87">
        <f t="shared" si="236"/>
        <v>3.3399999999999999E-2</v>
      </c>
      <c r="BD146" s="87">
        <f t="shared" si="236"/>
        <v>0</v>
      </c>
      <c r="BE146" s="87">
        <f t="shared" si="236"/>
        <v>0</v>
      </c>
      <c r="BF146" s="87">
        <f t="shared" si="236"/>
        <v>0</v>
      </c>
      <c r="BG146" s="87">
        <f t="shared" si="236"/>
        <v>0.04</v>
      </c>
      <c r="BH146" s="87">
        <f t="shared" si="236"/>
        <v>0</v>
      </c>
      <c r="BI146" s="87">
        <f t="shared" si="236"/>
        <v>8.5400000000000004E-2</v>
      </c>
      <c r="BJ146" s="87">
        <f t="shared" si="236"/>
        <v>0</v>
      </c>
      <c r="BK146" s="87">
        <f t="shared" si="236"/>
        <v>1.2999999999999999E-2</v>
      </c>
      <c r="BL146" s="87">
        <f t="shared" si="236"/>
        <v>4.5699999999999998E-2</v>
      </c>
      <c r="BM146" s="87">
        <f t="shared" si="236"/>
        <v>5.1200000000000002E-2</v>
      </c>
      <c r="BN146" s="87">
        <f t="shared" si="236"/>
        <v>3.8300000000000001E-2</v>
      </c>
      <c r="BO146" s="87">
        <f t="shared" ref="BO146:DZ146" si="237">MAX(BO142,BO144)</f>
        <v>3.2800000000000003E-2</v>
      </c>
      <c r="BP146" s="87">
        <f t="shared" si="237"/>
        <v>5.2200000000000003E-2</v>
      </c>
      <c r="BQ146" s="87">
        <f t="shared" si="237"/>
        <v>1.4500000000000001E-2</v>
      </c>
      <c r="BR146" s="87">
        <f t="shared" si="237"/>
        <v>1.32E-2</v>
      </c>
      <c r="BS146" s="87">
        <f t="shared" si="237"/>
        <v>6.3500000000000001E-2</v>
      </c>
      <c r="BT146" s="87">
        <f t="shared" si="237"/>
        <v>0</v>
      </c>
      <c r="BU146" s="87">
        <f t="shared" si="237"/>
        <v>0</v>
      </c>
      <c r="BV146" s="87">
        <f t="shared" si="237"/>
        <v>0</v>
      </c>
      <c r="BW146" s="87">
        <f t="shared" si="237"/>
        <v>0</v>
      </c>
      <c r="BX146" s="87">
        <f t="shared" si="237"/>
        <v>0</v>
      </c>
      <c r="BY146" s="87">
        <f t="shared" si="237"/>
        <v>0.1226</v>
      </c>
      <c r="BZ146" s="87">
        <f t="shared" si="237"/>
        <v>7.5700000000000003E-2</v>
      </c>
      <c r="CA146" s="87">
        <f t="shared" si="237"/>
        <v>0</v>
      </c>
      <c r="CB146" s="87">
        <f t="shared" si="237"/>
        <v>0</v>
      </c>
      <c r="CC146" s="87">
        <f t="shared" si="237"/>
        <v>5.6599999999999998E-2</v>
      </c>
      <c r="CD146" s="87">
        <f t="shared" si="237"/>
        <v>0</v>
      </c>
      <c r="CE146" s="87">
        <f t="shared" si="237"/>
        <v>0</v>
      </c>
      <c r="CF146" s="87">
        <f t="shared" si="237"/>
        <v>1.04E-2</v>
      </c>
      <c r="CG146" s="87">
        <f t="shared" si="237"/>
        <v>0</v>
      </c>
      <c r="CH146" s="87">
        <f t="shared" si="237"/>
        <v>8.7099999999999997E-2</v>
      </c>
      <c r="CI146" s="87">
        <f t="shared" si="237"/>
        <v>4.9599999999999998E-2</v>
      </c>
      <c r="CJ146" s="87">
        <f t="shared" si="237"/>
        <v>4.6899999999999997E-2</v>
      </c>
      <c r="CK146" s="87">
        <f t="shared" si="237"/>
        <v>0</v>
      </c>
      <c r="CL146" s="87">
        <f t="shared" si="237"/>
        <v>0</v>
      </c>
      <c r="CM146" s="87">
        <f t="shared" si="237"/>
        <v>3.1699999999999999E-2</v>
      </c>
      <c r="CN146" s="87">
        <f t="shared" si="237"/>
        <v>0</v>
      </c>
      <c r="CO146" s="87">
        <f t="shared" si="237"/>
        <v>0</v>
      </c>
      <c r="CP146" s="87">
        <f t="shared" si="237"/>
        <v>2.8999999999999998E-3</v>
      </c>
      <c r="CQ146" s="87">
        <f t="shared" si="237"/>
        <v>8.7400000000000005E-2</v>
      </c>
      <c r="CR146" s="87">
        <f t="shared" si="237"/>
        <v>0</v>
      </c>
      <c r="CS146" s="87">
        <f t="shared" si="237"/>
        <v>0</v>
      </c>
      <c r="CT146" s="87">
        <f t="shared" si="237"/>
        <v>0.1031</v>
      </c>
      <c r="CU146" s="87">
        <f t="shared" si="237"/>
        <v>0</v>
      </c>
      <c r="CV146" s="87">
        <f t="shared" si="237"/>
        <v>0</v>
      </c>
      <c r="CW146" s="87">
        <f t="shared" si="237"/>
        <v>0.03</v>
      </c>
      <c r="CX146" s="87">
        <f t="shared" si="237"/>
        <v>1.2E-2</v>
      </c>
      <c r="CY146" s="87">
        <f t="shared" si="237"/>
        <v>1.5699999999999999E-2</v>
      </c>
      <c r="CZ146" s="87">
        <f t="shared" si="237"/>
        <v>3.04E-2</v>
      </c>
      <c r="DA146" s="87">
        <f t="shared" si="237"/>
        <v>0</v>
      </c>
      <c r="DB146" s="87">
        <f t="shared" si="237"/>
        <v>0</v>
      </c>
      <c r="DC146" s="87">
        <f t="shared" si="237"/>
        <v>0</v>
      </c>
      <c r="DD146" s="87">
        <f t="shared" si="237"/>
        <v>4.8099999999999997E-2</v>
      </c>
      <c r="DE146" s="87">
        <f t="shared" si="237"/>
        <v>0</v>
      </c>
      <c r="DF146" s="87">
        <f t="shared" si="237"/>
        <v>2.92E-2</v>
      </c>
      <c r="DG146" s="87">
        <f t="shared" si="237"/>
        <v>0</v>
      </c>
      <c r="DH146" s="87">
        <f t="shared" si="237"/>
        <v>3.4099999999999998E-2</v>
      </c>
      <c r="DI146" s="87">
        <f t="shared" si="237"/>
        <v>6.0400000000000002E-2</v>
      </c>
      <c r="DJ146" s="87">
        <f t="shared" si="237"/>
        <v>0.03</v>
      </c>
      <c r="DK146" s="87">
        <f t="shared" si="237"/>
        <v>0</v>
      </c>
      <c r="DL146" s="87">
        <f t="shared" si="237"/>
        <v>3.0099999999999998E-2</v>
      </c>
      <c r="DM146" s="87">
        <f t="shared" si="237"/>
        <v>3.4700000000000002E-2</v>
      </c>
      <c r="DN146" s="87">
        <f t="shared" si="237"/>
        <v>5.9400000000000001E-2</v>
      </c>
      <c r="DO146" s="87">
        <f t="shared" si="237"/>
        <v>4.4400000000000002E-2</v>
      </c>
      <c r="DP146" s="87">
        <f t="shared" si="237"/>
        <v>0</v>
      </c>
      <c r="DQ146" s="87">
        <f t="shared" si="237"/>
        <v>0</v>
      </c>
      <c r="DR146" s="87">
        <f t="shared" si="237"/>
        <v>9.2999999999999999E-2</v>
      </c>
      <c r="DS146" s="87">
        <f t="shared" si="237"/>
        <v>0.1103</v>
      </c>
      <c r="DT146" s="87">
        <f t="shared" si="237"/>
        <v>0.11990000000000001</v>
      </c>
      <c r="DU146" s="87">
        <f t="shared" si="237"/>
        <v>4.0099999999999997E-2</v>
      </c>
      <c r="DV146" s="87">
        <f t="shared" si="237"/>
        <v>0</v>
      </c>
      <c r="DW146" s="87">
        <f t="shared" si="237"/>
        <v>1.9400000000000001E-2</v>
      </c>
      <c r="DX146" s="87">
        <f t="shared" si="237"/>
        <v>0</v>
      </c>
      <c r="DY146" s="87">
        <f t="shared" si="237"/>
        <v>0</v>
      </c>
      <c r="DZ146" s="87">
        <f t="shared" si="237"/>
        <v>0</v>
      </c>
      <c r="EA146" s="87">
        <f t="shared" ref="EA146:FX146" si="238">MAX(EA142,EA144)</f>
        <v>0</v>
      </c>
      <c r="EB146" s="87">
        <f t="shared" si="238"/>
        <v>4.9500000000000002E-2</v>
      </c>
      <c r="EC146" s="87">
        <f t="shared" si="238"/>
        <v>0</v>
      </c>
      <c r="ED146" s="87">
        <f t="shared" si="238"/>
        <v>0</v>
      </c>
      <c r="EE146" s="87">
        <f t="shared" si="238"/>
        <v>7.4399999999999994E-2</v>
      </c>
      <c r="EF146" s="87">
        <f t="shared" si="238"/>
        <v>8.9399999999999993E-2</v>
      </c>
      <c r="EG146" s="87">
        <f t="shared" si="238"/>
        <v>5.3999999999999999E-2</v>
      </c>
      <c r="EH146" s="87">
        <f t="shared" si="238"/>
        <v>1.9800000000000002E-2</v>
      </c>
      <c r="EI146" s="87">
        <f t="shared" si="238"/>
        <v>0.10299999999999999</v>
      </c>
      <c r="EJ146" s="87">
        <f t="shared" si="238"/>
        <v>1.7399999999999999E-2</v>
      </c>
      <c r="EK146" s="87">
        <f t="shared" si="238"/>
        <v>0</v>
      </c>
      <c r="EL146" s="87">
        <f t="shared" si="238"/>
        <v>5.3E-3</v>
      </c>
      <c r="EM146" s="87">
        <f t="shared" si="238"/>
        <v>3.9100000000000003E-2</v>
      </c>
      <c r="EN146" s="87">
        <f t="shared" si="238"/>
        <v>8.2100000000000006E-2</v>
      </c>
      <c r="EO146" s="87">
        <f t="shared" si="238"/>
        <v>4.8999999999999998E-3</v>
      </c>
      <c r="EP146" s="87">
        <f t="shared" si="238"/>
        <v>0</v>
      </c>
      <c r="EQ146" s="87">
        <f t="shared" si="238"/>
        <v>0</v>
      </c>
      <c r="ER146" s="87">
        <f t="shared" si="238"/>
        <v>0</v>
      </c>
      <c r="ES146" s="87">
        <f t="shared" si="238"/>
        <v>4.1000000000000002E-2</v>
      </c>
      <c r="ET146" s="87">
        <f t="shared" si="238"/>
        <v>8.9899999999999994E-2</v>
      </c>
      <c r="EU146" s="87">
        <f t="shared" si="238"/>
        <v>0.14180000000000001</v>
      </c>
      <c r="EV146" s="87">
        <f t="shared" si="238"/>
        <v>4.36E-2</v>
      </c>
      <c r="EW146" s="87">
        <f t="shared" si="238"/>
        <v>0</v>
      </c>
      <c r="EX146" s="87">
        <f t="shared" si="238"/>
        <v>1.9800000000000002E-2</v>
      </c>
      <c r="EY146" s="87">
        <f t="shared" si="238"/>
        <v>5.79E-2</v>
      </c>
      <c r="EZ146" s="87">
        <f t="shared" si="238"/>
        <v>2.5499999999999998E-2</v>
      </c>
      <c r="FA146" s="87">
        <f t="shared" si="238"/>
        <v>0</v>
      </c>
      <c r="FB146" s="87">
        <f t="shared" si="238"/>
        <v>9.9599999999999994E-2</v>
      </c>
      <c r="FC146" s="87">
        <f t="shared" si="238"/>
        <v>0</v>
      </c>
      <c r="FD146" s="87">
        <f t="shared" si="238"/>
        <v>3.1800000000000002E-2</v>
      </c>
      <c r="FE146" s="87">
        <f t="shared" si="238"/>
        <v>6.4799999999999996E-2</v>
      </c>
      <c r="FF146" s="87">
        <f t="shared" si="238"/>
        <v>3.6600000000000001E-2</v>
      </c>
      <c r="FG146" s="87">
        <f t="shared" si="238"/>
        <v>0</v>
      </c>
      <c r="FH146" s="87">
        <f t="shared" si="238"/>
        <v>0</v>
      </c>
      <c r="FI146" s="87">
        <f t="shared" si="238"/>
        <v>4.9000000000000002E-2</v>
      </c>
      <c r="FJ146" s="87">
        <f t="shared" si="238"/>
        <v>0</v>
      </c>
      <c r="FK146" s="87">
        <f t="shared" si="238"/>
        <v>2.69E-2</v>
      </c>
      <c r="FL146" s="87">
        <f t="shared" si="238"/>
        <v>0</v>
      </c>
      <c r="FM146" s="87">
        <f t="shared" si="238"/>
        <v>0</v>
      </c>
      <c r="FN146" s="87">
        <f t="shared" si="238"/>
        <v>6.9199999999999998E-2</v>
      </c>
      <c r="FO146" s="87">
        <f t="shared" si="238"/>
        <v>1.5299999999999999E-2</v>
      </c>
      <c r="FP146" s="87">
        <f t="shared" si="238"/>
        <v>3.2399999999999998E-2</v>
      </c>
      <c r="FQ146" s="87">
        <f t="shared" si="238"/>
        <v>0</v>
      </c>
      <c r="FR146" s="87">
        <f t="shared" si="238"/>
        <v>0</v>
      </c>
      <c r="FS146" s="87">
        <f t="shared" si="238"/>
        <v>0</v>
      </c>
      <c r="FT146" s="87">
        <f t="shared" si="238"/>
        <v>3.8699999999999998E-2</v>
      </c>
      <c r="FU146" s="87">
        <f t="shared" si="238"/>
        <v>5.1799999999999999E-2</v>
      </c>
      <c r="FV146" s="87">
        <f t="shared" si="238"/>
        <v>4.7399999999999998E-2</v>
      </c>
      <c r="FW146" s="87">
        <f t="shared" si="238"/>
        <v>4.9000000000000002E-2</v>
      </c>
      <c r="FX146" s="87">
        <f t="shared" si="238"/>
        <v>0</v>
      </c>
      <c r="FY146" s="26"/>
      <c r="FZ146" s="2"/>
      <c r="GA146" s="2"/>
      <c r="GB146" s="26"/>
      <c r="GC146" s="26"/>
      <c r="GD146" s="26"/>
      <c r="GE146" s="2"/>
      <c r="GF146" s="2"/>
      <c r="GG146" s="2"/>
      <c r="GH146" s="2"/>
      <c r="GI146" s="2"/>
      <c r="GJ146" s="2"/>
      <c r="GK146" s="2"/>
    </row>
    <row r="147" spans="1:193" x14ac:dyDescent="0.35">
      <c r="A147" s="2"/>
      <c r="B147" s="2" t="s">
        <v>878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</row>
    <row r="148" spans="1:193" x14ac:dyDescent="0.35">
      <c r="A148" s="3" t="s">
        <v>879</v>
      </c>
      <c r="B148" s="2" t="s">
        <v>880</v>
      </c>
      <c r="C148" s="26">
        <f t="shared" ref="C148:AH148" si="239">MIN(0.3,(C141+C146))</f>
        <v>0.2009</v>
      </c>
      <c r="D148" s="26">
        <f t="shared" si="239"/>
        <v>0.13550000000000001</v>
      </c>
      <c r="E148" s="26">
        <f t="shared" si="239"/>
        <v>0.2457</v>
      </c>
      <c r="F148" s="26">
        <f t="shared" si="239"/>
        <v>0.1346</v>
      </c>
      <c r="G148" s="26">
        <f t="shared" si="239"/>
        <v>0.12</v>
      </c>
      <c r="H148" s="26">
        <f t="shared" si="239"/>
        <v>0.12</v>
      </c>
      <c r="I148" s="26">
        <f t="shared" si="239"/>
        <v>0.2263</v>
      </c>
      <c r="J148" s="26">
        <f t="shared" si="239"/>
        <v>0.21859999999999999</v>
      </c>
      <c r="K148" s="26">
        <f t="shared" si="239"/>
        <v>0.16370000000000001</v>
      </c>
      <c r="L148" s="26">
        <f t="shared" si="239"/>
        <v>0.17419999999999999</v>
      </c>
      <c r="M148" s="26">
        <f t="shared" si="239"/>
        <v>0.23830000000000001</v>
      </c>
      <c r="N148" s="26">
        <f t="shared" si="239"/>
        <v>0.12</v>
      </c>
      <c r="O148" s="26">
        <f t="shared" si="239"/>
        <v>0.12</v>
      </c>
      <c r="P148" s="26">
        <f t="shared" si="239"/>
        <v>0.13769999999999999</v>
      </c>
      <c r="Q148" s="26">
        <f t="shared" si="239"/>
        <v>0.21679999999999999</v>
      </c>
      <c r="R148" s="26">
        <f t="shared" si="239"/>
        <v>0.1404</v>
      </c>
      <c r="S148" s="26">
        <f t="shared" si="239"/>
        <v>0.15809999999999999</v>
      </c>
      <c r="T148" s="26">
        <f t="shared" si="239"/>
        <v>0.2026</v>
      </c>
      <c r="U148" s="26">
        <f t="shared" si="239"/>
        <v>0.1832</v>
      </c>
      <c r="V148" s="26">
        <f t="shared" si="239"/>
        <v>0.20400000000000001</v>
      </c>
      <c r="W148" s="26">
        <f t="shared" si="239"/>
        <v>0.21539999999999998</v>
      </c>
      <c r="X148" s="26">
        <f t="shared" si="239"/>
        <v>0.14949999999999999</v>
      </c>
      <c r="Y148" s="26">
        <f t="shared" si="239"/>
        <v>0.2329</v>
      </c>
      <c r="Z148" s="26">
        <f t="shared" si="239"/>
        <v>0.12</v>
      </c>
      <c r="AA148" s="26">
        <f t="shared" si="239"/>
        <v>0.12</v>
      </c>
      <c r="AB148" s="26">
        <f t="shared" si="239"/>
        <v>0.12</v>
      </c>
      <c r="AC148" s="26">
        <f t="shared" si="239"/>
        <v>0.12</v>
      </c>
      <c r="AD148" s="26">
        <f t="shared" si="239"/>
        <v>0.12</v>
      </c>
      <c r="AE148" s="26">
        <f t="shared" si="239"/>
        <v>0.1898</v>
      </c>
      <c r="AF148" s="26">
        <f t="shared" si="239"/>
        <v>0.14379999999999998</v>
      </c>
      <c r="AG148" s="26">
        <f t="shared" si="239"/>
        <v>0.12</v>
      </c>
      <c r="AH148" s="26">
        <f t="shared" si="239"/>
        <v>0.18659999999999999</v>
      </c>
      <c r="AI148" s="26">
        <f t="shared" ref="AI148:BN148" si="240">MIN(0.3,(AI141+AI146))</f>
        <v>0.16389999999999999</v>
      </c>
      <c r="AJ148" s="26">
        <f t="shared" si="240"/>
        <v>0.23449999999999999</v>
      </c>
      <c r="AK148" s="26">
        <f t="shared" si="240"/>
        <v>0.25969999999999999</v>
      </c>
      <c r="AL148" s="26">
        <f t="shared" si="240"/>
        <v>0.23039999999999999</v>
      </c>
      <c r="AM148" s="26">
        <f t="shared" si="240"/>
        <v>0.1769</v>
      </c>
      <c r="AN148" s="26">
        <f t="shared" si="240"/>
        <v>0.13519999999999999</v>
      </c>
      <c r="AO148" s="26">
        <f t="shared" si="240"/>
        <v>0.16189999999999999</v>
      </c>
      <c r="AP148" s="26">
        <f t="shared" si="240"/>
        <v>0.1789</v>
      </c>
      <c r="AQ148" s="26">
        <f t="shared" si="240"/>
        <v>0.16109999999999999</v>
      </c>
      <c r="AR148" s="26">
        <f t="shared" si="240"/>
        <v>0.12</v>
      </c>
      <c r="AS148" s="26">
        <f t="shared" si="240"/>
        <v>0.12</v>
      </c>
      <c r="AT148" s="26">
        <f t="shared" si="240"/>
        <v>0.12</v>
      </c>
      <c r="AU148" s="26">
        <f t="shared" si="240"/>
        <v>0.12</v>
      </c>
      <c r="AV148" s="26">
        <f t="shared" si="240"/>
        <v>0.16999999999999998</v>
      </c>
      <c r="AW148" s="26">
        <f t="shared" si="240"/>
        <v>0.12</v>
      </c>
      <c r="AX148" s="26">
        <f t="shared" si="240"/>
        <v>0.14479999999999998</v>
      </c>
      <c r="AY148" s="26">
        <f t="shared" si="240"/>
        <v>0.14179999999999998</v>
      </c>
      <c r="AZ148" s="26">
        <f t="shared" si="240"/>
        <v>0.18179999999999999</v>
      </c>
      <c r="BA148" s="26">
        <f t="shared" si="240"/>
        <v>0.1255</v>
      </c>
      <c r="BB148" s="26">
        <f t="shared" si="240"/>
        <v>0.12759999999999999</v>
      </c>
      <c r="BC148" s="26">
        <f t="shared" si="240"/>
        <v>0.15339999999999998</v>
      </c>
      <c r="BD148" s="26">
        <f t="shared" si="240"/>
        <v>0.12</v>
      </c>
      <c r="BE148" s="26">
        <f t="shared" si="240"/>
        <v>0.12</v>
      </c>
      <c r="BF148" s="26">
        <f t="shared" si="240"/>
        <v>0.12</v>
      </c>
      <c r="BG148" s="26">
        <f t="shared" si="240"/>
        <v>0.16</v>
      </c>
      <c r="BH148" s="26">
        <f t="shared" si="240"/>
        <v>0.12</v>
      </c>
      <c r="BI148" s="26">
        <f t="shared" si="240"/>
        <v>0.2054</v>
      </c>
      <c r="BJ148" s="26">
        <f t="shared" si="240"/>
        <v>0.12</v>
      </c>
      <c r="BK148" s="26">
        <f t="shared" si="240"/>
        <v>0.13300000000000001</v>
      </c>
      <c r="BL148" s="26">
        <f t="shared" si="240"/>
        <v>0.16569999999999999</v>
      </c>
      <c r="BM148" s="26">
        <f t="shared" si="240"/>
        <v>0.17119999999999999</v>
      </c>
      <c r="BN148" s="26">
        <f t="shared" si="240"/>
        <v>0.1583</v>
      </c>
      <c r="BO148" s="26">
        <f t="shared" ref="BO148:DZ148" si="241">MIN(0.3,(BO141+BO146))</f>
        <v>0.15279999999999999</v>
      </c>
      <c r="BP148" s="26">
        <f t="shared" si="241"/>
        <v>0.17219999999999999</v>
      </c>
      <c r="BQ148" s="26">
        <f t="shared" si="241"/>
        <v>0.13450000000000001</v>
      </c>
      <c r="BR148" s="26">
        <f t="shared" si="241"/>
        <v>0.13319999999999999</v>
      </c>
      <c r="BS148" s="26">
        <f t="shared" si="241"/>
        <v>0.1835</v>
      </c>
      <c r="BT148" s="26">
        <f t="shared" si="241"/>
        <v>0.12</v>
      </c>
      <c r="BU148" s="26">
        <f t="shared" si="241"/>
        <v>0.12</v>
      </c>
      <c r="BV148" s="26">
        <f t="shared" si="241"/>
        <v>0.12</v>
      </c>
      <c r="BW148" s="26">
        <f t="shared" si="241"/>
        <v>0.12</v>
      </c>
      <c r="BX148" s="26">
        <f t="shared" si="241"/>
        <v>0.12</v>
      </c>
      <c r="BY148" s="26">
        <f t="shared" si="241"/>
        <v>0.24259999999999998</v>
      </c>
      <c r="BZ148" s="26">
        <f t="shared" si="241"/>
        <v>0.19569999999999999</v>
      </c>
      <c r="CA148" s="26">
        <f t="shared" si="241"/>
        <v>0.12</v>
      </c>
      <c r="CB148" s="26">
        <f t="shared" si="241"/>
        <v>0.12</v>
      </c>
      <c r="CC148" s="26">
        <f t="shared" si="241"/>
        <v>0.17659999999999998</v>
      </c>
      <c r="CD148" s="26">
        <f t="shared" si="241"/>
        <v>0.12</v>
      </c>
      <c r="CE148" s="26">
        <f t="shared" si="241"/>
        <v>0.12</v>
      </c>
      <c r="CF148" s="26">
        <f t="shared" si="241"/>
        <v>0.13039999999999999</v>
      </c>
      <c r="CG148" s="26">
        <f t="shared" si="241"/>
        <v>0.12</v>
      </c>
      <c r="CH148" s="26">
        <f t="shared" si="241"/>
        <v>0.20710000000000001</v>
      </c>
      <c r="CI148" s="26">
        <f t="shared" si="241"/>
        <v>0.1696</v>
      </c>
      <c r="CJ148" s="26">
        <f t="shared" si="241"/>
        <v>0.16689999999999999</v>
      </c>
      <c r="CK148" s="26">
        <f t="shared" si="241"/>
        <v>0.12</v>
      </c>
      <c r="CL148" s="26">
        <f t="shared" si="241"/>
        <v>0.12</v>
      </c>
      <c r="CM148" s="26">
        <f t="shared" si="241"/>
        <v>0.1517</v>
      </c>
      <c r="CN148" s="26">
        <f t="shared" si="241"/>
        <v>0.12</v>
      </c>
      <c r="CO148" s="26">
        <f t="shared" si="241"/>
        <v>0.12</v>
      </c>
      <c r="CP148" s="26">
        <f t="shared" si="241"/>
        <v>0.1229</v>
      </c>
      <c r="CQ148" s="26">
        <f t="shared" si="241"/>
        <v>0.2074</v>
      </c>
      <c r="CR148" s="26">
        <f t="shared" si="241"/>
        <v>0.12</v>
      </c>
      <c r="CS148" s="26">
        <f t="shared" si="241"/>
        <v>0.12</v>
      </c>
      <c r="CT148" s="26">
        <f t="shared" si="241"/>
        <v>0.22309999999999999</v>
      </c>
      <c r="CU148" s="26">
        <f t="shared" si="241"/>
        <v>0.12</v>
      </c>
      <c r="CV148" s="26">
        <f t="shared" si="241"/>
        <v>0.12</v>
      </c>
      <c r="CW148" s="26">
        <f t="shared" si="241"/>
        <v>0.15</v>
      </c>
      <c r="CX148" s="26">
        <f t="shared" si="241"/>
        <v>0.13200000000000001</v>
      </c>
      <c r="CY148" s="26">
        <f t="shared" si="241"/>
        <v>0.13569999999999999</v>
      </c>
      <c r="CZ148" s="26">
        <f t="shared" si="241"/>
        <v>0.15040000000000001</v>
      </c>
      <c r="DA148" s="26">
        <f t="shared" si="241"/>
        <v>0.12</v>
      </c>
      <c r="DB148" s="26">
        <f t="shared" si="241"/>
        <v>0.12</v>
      </c>
      <c r="DC148" s="26">
        <f t="shared" si="241"/>
        <v>0.12</v>
      </c>
      <c r="DD148" s="26">
        <f t="shared" si="241"/>
        <v>0.1681</v>
      </c>
      <c r="DE148" s="26">
        <f t="shared" si="241"/>
        <v>0.12</v>
      </c>
      <c r="DF148" s="26">
        <f t="shared" si="241"/>
        <v>0.1492</v>
      </c>
      <c r="DG148" s="26">
        <f t="shared" si="241"/>
        <v>0.12</v>
      </c>
      <c r="DH148" s="26">
        <f t="shared" si="241"/>
        <v>0.15409999999999999</v>
      </c>
      <c r="DI148" s="26">
        <f t="shared" si="241"/>
        <v>0.1804</v>
      </c>
      <c r="DJ148" s="26">
        <f t="shared" si="241"/>
        <v>0.15</v>
      </c>
      <c r="DK148" s="26">
        <f t="shared" si="241"/>
        <v>0.12</v>
      </c>
      <c r="DL148" s="26">
        <f t="shared" si="241"/>
        <v>0.15009999999999998</v>
      </c>
      <c r="DM148" s="26">
        <f t="shared" si="241"/>
        <v>0.1547</v>
      </c>
      <c r="DN148" s="26">
        <f t="shared" si="241"/>
        <v>0.1794</v>
      </c>
      <c r="DO148" s="26">
        <f t="shared" si="241"/>
        <v>0.16439999999999999</v>
      </c>
      <c r="DP148" s="26">
        <f t="shared" si="241"/>
        <v>0.12</v>
      </c>
      <c r="DQ148" s="26">
        <f t="shared" si="241"/>
        <v>0.12</v>
      </c>
      <c r="DR148" s="26">
        <f t="shared" si="241"/>
        <v>0.21299999999999999</v>
      </c>
      <c r="DS148" s="26">
        <f t="shared" si="241"/>
        <v>0.2303</v>
      </c>
      <c r="DT148" s="26">
        <f t="shared" si="241"/>
        <v>0.2399</v>
      </c>
      <c r="DU148" s="26">
        <f t="shared" si="241"/>
        <v>0.16009999999999999</v>
      </c>
      <c r="DV148" s="26">
        <f t="shared" si="241"/>
        <v>0.12</v>
      </c>
      <c r="DW148" s="26">
        <f t="shared" si="241"/>
        <v>0.1394</v>
      </c>
      <c r="DX148" s="26">
        <f t="shared" si="241"/>
        <v>0.12</v>
      </c>
      <c r="DY148" s="26">
        <f t="shared" si="241"/>
        <v>0.12</v>
      </c>
      <c r="DZ148" s="26">
        <f t="shared" si="241"/>
        <v>0.12</v>
      </c>
      <c r="EA148" s="26">
        <f t="shared" ref="EA148:FX148" si="242">MIN(0.3,(EA141+EA146))</f>
        <v>0.12</v>
      </c>
      <c r="EB148" s="26">
        <f t="shared" si="242"/>
        <v>0.16949999999999998</v>
      </c>
      <c r="EC148" s="26">
        <f t="shared" si="242"/>
        <v>0.12</v>
      </c>
      <c r="ED148" s="26">
        <f t="shared" si="242"/>
        <v>0.12</v>
      </c>
      <c r="EE148" s="26">
        <f t="shared" si="242"/>
        <v>0.19439999999999999</v>
      </c>
      <c r="EF148" s="26">
        <f t="shared" si="242"/>
        <v>0.20939999999999998</v>
      </c>
      <c r="EG148" s="26">
        <f t="shared" si="242"/>
        <v>0.17399999999999999</v>
      </c>
      <c r="EH148" s="26">
        <f t="shared" si="242"/>
        <v>0.13980000000000001</v>
      </c>
      <c r="EI148" s="26">
        <f t="shared" si="242"/>
        <v>0.22299999999999998</v>
      </c>
      <c r="EJ148" s="26">
        <f t="shared" si="242"/>
        <v>0.13739999999999999</v>
      </c>
      <c r="EK148" s="26">
        <f t="shared" si="242"/>
        <v>0.12</v>
      </c>
      <c r="EL148" s="26">
        <f t="shared" si="242"/>
        <v>0.12529999999999999</v>
      </c>
      <c r="EM148" s="26">
        <f t="shared" si="242"/>
        <v>0.15909999999999999</v>
      </c>
      <c r="EN148" s="26">
        <f t="shared" si="242"/>
        <v>0.2021</v>
      </c>
      <c r="EO148" s="26">
        <f t="shared" si="242"/>
        <v>0.1249</v>
      </c>
      <c r="EP148" s="26">
        <f t="shared" si="242"/>
        <v>0.12</v>
      </c>
      <c r="EQ148" s="26">
        <f t="shared" si="242"/>
        <v>0.12</v>
      </c>
      <c r="ER148" s="26">
        <f t="shared" si="242"/>
        <v>0.12</v>
      </c>
      <c r="ES148" s="26">
        <f t="shared" si="242"/>
        <v>0.161</v>
      </c>
      <c r="ET148" s="26">
        <f t="shared" si="242"/>
        <v>0.20989999999999998</v>
      </c>
      <c r="EU148" s="26">
        <f t="shared" si="242"/>
        <v>0.26180000000000003</v>
      </c>
      <c r="EV148" s="26">
        <f t="shared" si="242"/>
        <v>0.1636</v>
      </c>
      <c r="EW148" s="26">
        <f t="shared" si="242"/>
        <v>0.12</v>
      </c>
      <c r="EX148" s="26">
        <f t="shared" si="242"/>
        <v>0.13980000000000001</v>
      </c>
      <c r="EY148" s="26">
        <f t="shared" si="242"/>
        <v>0.1779</v>
      </c>
      <c r="EZ148" s="26">
        <f t="shared" si="242"/>
        <v>0.14549999999999999</v>
      </c>
      <c r="FA148" s="26">
        <f t="shared" si="242"/>
        <v>0.12</v>
      </c>
      <c r="FB148" s="26">
        <f t="shared" si="242"/>
        <v>0.21959999999999999</v>
      </c>
      <c r="FC148" s="26">
        <f t="shared" si="242"/>
        <v>0.12</v>
      </c>
      <c r="FD148" s="26">
        <f t="shared" si="242"/>
        <v>0.15179999999999999</v>
      </c>
      <c r="FE148" s="26">
        <f t="shared" si="242"/>
        <v>0.18479999999999999</v>
      </c>
      <c r="FF148" s="26">
        <f t="shared" si="242"/>
        <v>0.15659999999999999</v>
      </c>
      <c r="FG148" s="26">
        <f t="shared" si="242"/>
        <v>0.12</v>
      </c>
      <c r="FH148" s="26">
        <f t="shared" si="242"/>
        <v>0.12</v>
      </c>
      <c r="FI148" s="26">
        <f t="shared" si="242"/>
        <v>0.16899999999999998</v>
      </c>
      <c r="FJ148" s="26">
        <f t="shared" si="242"/>
        <v>0.12</v>
      </c>
      <c r="FK148" s="26">
        <f t="shared" si="242"/>
        <v>0.1469</v>
      </c>
      <c r="FL148" s="26">
        <f t="shared" si="242"/>
        <v>0.12</v>
      </c>
      <c r="FM148" s="26">
        <f t="shared" si="242"/>
        <v>0.12</v>
      </c>
      <c r="FN148" s="26">
        <f t="shared" si="242"/>
        <v>0.18919999999999998</v>
      </c>
      <c r="FO148" s="26">
        <f t="shared" si="242"/>
        <v>0.1353</v>
      </c>
      <c r="FP148" s="26">
        <f t="shared" si="242"/>
        <v>0.15239999999999998</v>
      </c>
      <c r="FQ148" s="26">
        <f t="shared" si="242"/>
        <v>0.12</v>
      </c>
      <c r="FR148" s="26">
        <f t="shared" si="242"/>
        <v>0.12</v>
      </c>
      <c r="FS148" s="26">
        <f t="shared" si="242"/>
        <v>0.12</v>
      </c>
      <c r="FT148" s="26">
        <f t="shared" si="242"/>
        <v>0.15870000000000001</v>
      </c>
      <c r="FU148" s="26">
        <f t="shared" si="242"/>
        <v>0.17180000000000001</v>
      </c>
      <c r="FV148" s="26">
        <f t="shared" si="242"/>
        <v>0.16739999999999999</v>
      </c>
      <c r="FW148" s="26">
        <f t="shared" si="242"/>
        <v>0.16899999999999998</v>
      </c>
      <c r="FX148" s="26">
        <f t="shared" si="242"/>
        <v>0.12</v>
      </c>
      <c r="FY148" s="87"/>
      <c r="FZ148" s="44">
        <f>SUM(C148:FX148)</f>
        <v>27.181900000000009</v>
      </c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</row>
    <row r="149" spans="1:193" x14ac:dyDescent="0.35">
      <c r="A149" s="2"/>
      <c r="B149" s="2" t="s">
        <v>881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</row>
    <row r="150" spans="1:193" x14ac:dyDescent="0.35">
      <c r="A150" s="3" t="s">
        <v>882</v>
      </c>
      <c r="B150" s="2" t="s">
        <v>883</v>
      </c>
      <c r="C150" s="2">
        <f>ROUND(IF(C103&lt;=459,C124*C141*C137,0),2)</f>
        <v>0</v>
      </c>
      <c r="D150" s="2">
        <f t="shared" ref="D150:BO150" si="243">ROUND(IF(D103&lt;=459,D124*D141*D137,0),2)</f>
        <v>0</v>
      </c>
      <c r="E150" s="2">
        <f t="shared" si="243"/>
        <v>0</v>
      </c>
      <c r="F150" s="2">
        <f t="shared" si="243"/>
        <v>0</v>
      </c>
      <c r="G150" s="2">
        <f t="shared" si="243"/>
        <v>0</v>
      </c>
      <c r="H150" s="2">
        <f t="shared" si="243"/>
        <v>0</v>
      </c>
      <c r="I150" s="2">
        <f t="shared" si="243"/>
        <v>0</v>
      </c>
      <c r="J150" s="2">
        <f t="shared" si="243"/>
        <v>0</v>
      </c>
      <c r="K150" s="2">
        <f t="shared" si="243"/>
        <v>283125.45</v>
      </c>
      <c r="L150" s="2">
        <f t="shared" si="243"/>
        <v>0</v>
      </c>
      <c r="M150" s="2">
        <f t="shared" si="243"/>
        <v>0</v>
      </c>
      <c r="N150" s="2">
        <f t="shared" si="243"/>
        <v>0</v>
      </c>
      <c r="O150" s="2">
        <f t="shared" si="243"/>
        <v>0</v>
      </c>
      <c r="P150" s="2">
        <f t="shared" si="243"/>
        <v>297006.36</v>
      </c>
      <c r="Q150" s="2">
        <f t="shared" si="243"/>
        <v>0</v>
      </c>
      <c r="R150" s="2">
        <f t="shared" si="243"/>
        <v>0</v>
      </c>
      <c r="S150" s="2">
        <f t="shared" si="243"/>
        <v>0</v>
      </c>
      <c r="T150" s="2">
        <f t="shared" si="243"/>
        <v>261020.59</v>
      </c>
      <c r="U150" s="2">
        <f t="shared" si="243"/>
        <v>95842.76</v>
      </c>
      <c r="V150" s="2">
        <f t="shared" si="243"/>
        <v>340577.65</v>
      </c>
      <c r="W150" s="2">
        <f t="shared" si="243"/>
        <v>97032.41</v>
      </c>
      <c r="X150" s="2">
        <f t="shared" si="243"/>
        <v>59814.11</v>
      </c>
      <c r="Y150" s="2">
        <f t="shared" si="243"/>
        <v>0</v>
      </c>
      <c r="Z150" s="2">
        <f t="shared" si="243"/>
        <v>168185.63</v>
      </c>
      <c r="AA150" s="2">
        <f t="shared" si="243"/>
        <v>0</v>
      </c>
      <c r="AB150" s="2">
        <f t="shared" si="243"/>
        <v>0</v>
      </c>
      <c r="AC150" s="2">
        <f t="shared" si="243"/>
        <v>0</v>
      </c>
      <c r="AD150" s="2">
        <f t="shared" si="243"/>
        <v>0</v>
      </c>
      <c r="AE150" s="2">
        <f t="shared" si="243"/>
        <v>165110.03</v>
      </c>
      <c r="AF150" s="2">
        <f t="shared" si="243"/>
        <v>200413.71</v>
      </c>
      <c r="AG150" s="2">
        <f t="shared" si="243"/>
        <v>0</v>
      </c>
      <c r="AH150" s="2">
        <f t="shared" si="243"/>
        <v>0</v>
      </c>
      <c r="AI150" s="2">
        <f t="shared" si="243"/>
        <v>361631.14</v>
      </c>
      <c r="AJ150" s="2">
        <f t="shared" si="243"/>
        <v>333090.88</v>
      </c>
      <c r="AK150" s="2">
        <f t="shared" si="243"/>
        <v>325962.96000000002</v>
      </c>
      <c r="AL150" s="2">
        <f t="shared" si="243"/>
        <v>410068.51</v>
      </c>
      <c r="AM150" s="2">
        <f t="shared" si="243"/>
        <v>324570.98</v>
      </c>
      <c r="AN150" s="2">
        <f t="shared" si="243"/>
        <v>245151.74</v>
      </c>
      <c r="AO150" s="2">
        <f t="shared" si="243"/>
        <v>0</v>
      </c>
      <c r="AP150" s="2">
        <f t="shared" si="243"/>
        <v>0</v>
      </c>
      <c r="AQ150" s="2">
        <f t="shared" si="243"/>
        <v>294870.96999999997</v>
      </c>
      <c r="AR150" s="2">
        <f t="shared" si="243"/>
        <v>0</v>
      </c>
      <c r="AS150" s="2">
        <f t="shared" si="243"/>
        <v>0</v>
      </c>
      <c r="AT150" s="2">
        <f t="shared" si="243"/>
        <v>0</v>
      </c>
      <c r="AU150" s="2">
        <f t="shared" si="243"/>
        <v>207769.34</v>
      </c>
      <c r="AV150" s="2">
        <f t="shared" si="243"/>
        <v>340340.03</v>
      </c>
      <c r="AW150" s="2">
        <f t="shared" si="243"/>
        <v>173746.39</v>
      </c>
      <c r="AX150" s="2">
        <f t="shared" si="243"/>
        <v>120264.08</v>
      </c>
      <c r="AY150" s="2">
        <f t="shared" si="243"/>
        <v>340375.31</v>
      </c>
      <c r="AZ150" s="2">
        <f t="shared" si="243"/>
        <v>0</v>
      </c>
      <c r="BA150" s="2">
        <f t="shared" si="243"/>
        <v>0</v>
      </c>
      <c r="BB150" s="2">
        <f t="shared" si="243"/>
        <v>0</v>
      </c>
      <c r="BC150" s="2">
        <f t="shared" si="243"/>
        <v>0</v>
      </c>
      <c r="BD150" s="2">
        <f t="shared" si="243"/>
        <v>0</v>
      </c>
      <c r="BE150" s="2">
        <f t="shared" si="243"/>
        <v>0</v>
      </c>
      <c r="BF150" s="2">
        <f t="shared" si="243"/>
        <v>0</v>
      </c>
      <c r="BG150" s="2">
        <f t="shared" si="243"/>
        <v>0</v>
      </c>
      <c r="BH150" s="2">
        <f t="shared" si="243"/>
        <v>0</v>
      </c>
      <c r="BI150" s="2">
        <f t="shared" si="243"/>
        <v>368754.2</v>
      </c>
      <c r="BJ150" s="2">
        <f t="shared" si="243"/>
        <v>0</v>
      </c>
      <c r="BK150" s="2">
        <f t="shared" si="243"/>
        <v>0</v>
      </c>
      <c r="BL150" s="2">
        <f t="shared" si="243"/>
        <v>150826.93</v>
      </c>
      <c r="BM150" s="2">
        <f t="shared" si="243"/>
        <v>382003.56</v>
      </c>
      <c r="BN150" s="2">
        <f t="shared" si="243"/>
        <v>0</v>
      </c>
      <c r="BO150" s="2">
        <f t="shared" si="243"/>
        <v>0</v>
      </c>
      <c r="BP150" s="2">
        <f t="shared" ref="BP150:EA150" si="244">ROUND(IF(BP103&lt;=459,BP124*BP141*BP137,0),2)</f>
        <v>199338.6</v>
      </c>
      <c r="BQ150" s="2">
        <f t="shared" si="244"/>
        <v>0</v>
      </c>
      <c r="BR150" s="2">
        <f t="shared" si="244"/>
        <v>0</v>
      </c>
      <c r="BS150" s="2">
        <f t="shared" si="244"/>
        <v>0</v>
      </c>
      <c r="BT150" s="2">
        <f t="shared" si="244"/>
        <v>280241.84999999998</v>
      </c>
      <c r="BU150" s="2">
        <f t="shared" si="244"/>
        <v>280206.69</v>
      </c>
      <c r="BV150" s="2">
        <f t="shared" si="244"/>
        <v>0</v>
      </c>
      <c r="BW150" s="2">
        <f t="shared" si="244"/>
        <v>0</v>
      </c>
      <c r="BX150" s="2">
        <f t="shared" si="244"/>
        <v>64280.81</v>
      </c>
      <c r="BY150" s="2">
        <f t="shared" si="244"/>
        <v>523542.71</v>
      </c>
      <c r="BZ150" s="2">
        <f t="shared" si="244"/>
        <v>310569.59999999998</v>
      </c>
      <c r="CA150" s="2">
        <f t="shared" si="244"/>
        <v>109115.36</v>
      </c>
      <c r="CB150" s="2">
        <f t="shared" si="244"/>
        <v>0</v>
      </c>
      <c r="CC150" s="2">
        <f t="shared" si="244"/>
        <v>249871.67</v>
      </c>
      <c r="CD150" s="2">
        <f t="shared" si="244"/>
        <v>31582.47</v>
      </c>
      <c r="CE150" s="2">
        <f t="shared" si="244"/>
        <v>162433.03</v>
      </c>
      <c r="CF150" s="2">
        <f t="shared" si="244"/>
        <v>116030.97</v>
      </c>
      <c r="CG150" s="2">
        <f t="shared" si="244"/>
        <v>176187.13</v>
      </c>
      <c r="CH150" s="2">
        <f t="shared" si="244"/>
        <v>167247.29</v>
      </c>
      <c r="CI150" s="2">
        <f t="shared" si="244"/>
        <v>0</v>
      </c>
      <c r="CJ150" s="2">
        <f t="shared" si="244"/>
        <v>0</v>
      </c>
      <c r="CK150" s="2">
        <f t="shared" si="244"/>
        <v>0</v>
      </c>
      <c r="CL150" s="2">
        <f t="shared" si="244"/>
        <v>0</v>
      </c>
      <c r="CM150" s="2">
        <f t="shared" si="244"/>
        <v>0</v>
      </c>
      <c r="CN150" s="2">
        <f t="shared" si="244"/>
        <v>0</v>
      </c>
      <c r="CO150" s="2">
        <f t="shared" si="244"/>
        <v>0</v>
      </c>
      <c r="CP150" s="2">
        <f t="shared" si="244"/>
        <v>0</v>
      </c>
      <c r="CQ150" s="2">
        <f t="shared" si="244"/>
        <v>0</v>
      </c>
      <c r="CR150" s="2">
        <f t="shared" si="244"/>
        <v>147880.14000000001</v>
      </c>
      <c r="CS150" s="2">
        <f t="shared" si="244"/>
        <v>174535.01</v>
      </c>
      <c r="CT150" s="2">
        <f t="shared" si="244"/>
        <v>215783.38</v>
      </c>
      <c r="CU150" s="2">
        <f t="shared" si="244"/>
        <v>0</v>
      </c>
      <c r="CV150" s="2">
        <f t="shared" si="244"/>
        <v>23012.21</v>
      </c>
      <c r="CW150" s="2">
        <f t="shared" si="244"/>
        <v>220414.02</v>
      </c>
      <c r="CX150" s="2">
        <f t="shared" si="244"/>
        <v>0</v>
      </c>
      <c r="CY150" s="2">
        <f t="shared" si="244"/>
        <v>35252.019999999997</v>
      </c>
      <c r="CZ150" s="2">
        <f t="shared" si="244"/>
        <v>0</v>
      </c>
      <c r="DA150" s="2">
        <f t="shared" si="244"/>
        <v>105232.55</v>
      </c>
      <c r="DB150" s="2">
        <f t="shared" si="244"/>
        <v>157783.5</v>
      </c>
      <c r="DC150" s="2">
        <f t="shared" si="244"/>
        <v>108596.12</v>
      </c>
      <c r="DD150" s="2">
        <f t="shared" si="244"/>
        <v>243550.94</v>
      </c>
      <c r="DE150" s="2">
        <f t="shared" si="244"/>
        <v>231242.2</v>
      </c>
      <c r="DF150" s="2">
        <f t="shared" si="244"/>
        <v>0</v>
      </c>
      <c r="DG150" s="2">
        <f t="shared" si="244"/>
        <v>98282.9</v>
      </c>
      <c r="DH150" s="2">
        <f t="shared" si="244"/>
        <v>0</v>
      </c>
      <c r="DI150" s="2">
        <f t="shared" si="244"/>
        <v>0</v>
      </c>
      <c r="DJ150" s="2">
        <f t="shared" si="244"/>
        <v>0</v>
      </c>
      <c r="DK150" s="2">
        <f t="shared" si="244"/>
        <v>0</v>
      </c>
      <c r="DL150" s="2">
        <f t="shared" si="244"/>
        <v>0</v>
      </c>
      <c r="DM150" s="2">
        <f t="shared" si="244"/>
        <v>283100.67</v>
      </c>
      <c r="DN150" s="2">
        <f t="shared" si="244"/>
        <v>0</v>
      </c>
      <c r="DO150" s="2">
        <f t="shared" si="244"/>
        <v>0</v>
      </c>
      <c r="DP150" s="2">
        <f t="shared" si="244"/>
        <v>144688.45000000001</v>
      </c>
      <c r="DQ150" s="2">
        <f t="shared" si="244"/>
        <v>0</v>
      </c>
      <c r="DR150" s="2">
        <f t="shared" si="244"/>
        <v>0</v>
      </c>
      <c r="DS150" s="2">
        <f t="shared" si="244"/>
        <v>0</v>
      </c>
      <c r="DT150" s="2">
        <f t="shared" si="244"/>
        <v>337520.35</v>
      </c>
      <c r="DU150" s="2">
        <f t="shared" si="244"/>
        <v>338226.79</v>
      </c>
      <c r="DV150" s="2">
        <f t="shared" si="244"/>
        <v>190141.83</v>
      </c>
      <c r="DW150" s="2">
        <f t="shared" si="244"/>
        <v>263269.31</v>
      </c>
      <c r="DX150" s="2">
        <f t="shared" si="244"/>
        <v>144404.78</v>
      </c>
      <c r="DY150" s="2">
        <f t="shared" si="244"/>
        <v>138466.88</v>
      </c>
      <c r="DZ150" s="2">
        <f t="shared" si="244"/>
        <v>0</v>
      </c>
      <c r="EA150" s="2">
        <f t="shared" si="244"/>
        <v>0</v>
      </c>
      <c r="EB150" s="2">
        <f t="shared" ref="EB150:FX150" si="245">ROUND(IF(EB103&lt;=459,EB124*EB141*EB137,0),2)</f>
        <v>0</v>
      </c>
      <c r="EC150" s="2">
        <f t="shared" si="245"/>
        <v>163611.96</v>
      </c>
      <c r="ED150" s="2">
        <f t="shared" si="245"/>
        <v>0</v>
      </c>
      <c r="EE150" s="2">
        <f t="shared" si="245"/>
        <v>272483.38</v>
      </c>
      <c r="EF150" s="2">
        <f t="shared" si="245"/>
        <v>0</v>
      </c>
      <c r="EG150" s="2">
        <f t="shared" si="245"/>
        <v>283858.28999999998</v>
      </c>
      <c r="EH150" s="2">
        <f t="shared" si="245"/>
        <v>238737.9</v>
      </c>
      <c r="EI150" s="2">
        <f t="shared" si="245"/>
        <v>0</v>
      </c>
      <c r="EJ150" s="2">
        <f t="shared" si="245"/>
        <v>0</v>
      </c>
      <c r="EK150" s="2">
        <f t="shared" si="245"/>
        <v>0</v>
      </c>
      <c r="EL150" s="2">
        <f t="shared" si="245"/>
        <v>0</v>
      </c>
      <c r="EM150" s="2">
        <f t="shared" si="245"/>
        <v>328773.40999999997</v>
      </c>
      <c r="EN150" s="2">
        <f t="shared" si="245"/>
        <v>0</v>
      </c>
      <c r="EO150" s="2">
        <f t="shared" si="245"/>
        <v>235559.47</v>
      </c>
      <c r="EP150" s="2">
        <f t="shared" si="245"/>
        <v>191275.04</v>
      </c>
      <c r="EQ150" s="2">
        <f t="shared" si="245"/>
        <v>0</v>
      </c>
      <c r="ER150" s="2">
        <f t="shared" si="245"/>
        <v>163791.82999999999</v>
      </c>
      <c r="ES150" s="2">
        <f t="shared" si="245"/>
        <v>272622.65999999997</v>
      </c>
      <c r="ET150" s="2">
        <f t="shared" si="245"/>
        <v>361568.7</v>
      </c>
      <c r="EU150" s="2">
        <f t="shared" si="245"/>
        <v>0</v>
      </c>
      <c r="EV150" s="2">
        <f t="shared" si="245"/>
        <v>111130.23</v>
      </c>
      <c r="EW150" s="2">
        <f t="shared" si="245"/>
        <v>0</v>
      </c>
      <c r="EX150" s="2">
        <f t="shared" si="245"/>
        <v>220502.13</v>
      </c>
      <c r="EY150" s="2">
        <f t="shared" si="245"/>
        <v>0</v>
      </c>
      <c r="EZ150" s="2">
        <f t="shared" si="245"/>
        <v>165713.54999999999</v>
      </c>
      <c r="FA150" s="2">
        <f t="shared" si="245"/>
        <v>0</v>
      </c>
      <c r="FB150" s="2">
        <f t="shared" si="245"/>
        <v>381139.17</v>
      </c>
      <c r="FC150" s="2">
        <f t="shared" si="245"/>
        <v>0</v>
      </c>
      <c r="FD150" s="2">
        <f t="shared" si="245"/>
        <v>355086.12</v>
      </c>
      <c r="FE150" s="2">
        <f t="shared" si="245"/>
        <v>124339.73</v>
      </c>
      <c r="FF150" s="2">
        <f t="shared" si="245"/>
        <v>224347.86</v>
      </c>
      <c r="FG150" s="2">
        <f t="shared" si="245"/>
        <v>130351.06</v>
      </c>
      <c r="FH150" s="2">
        <f t="shared" si="245"/>
        <v>84412.67</v>
      </c>
      <c r="FI150" s="2">
        <f t="shared" si="245"/>
        <v>0</v>
      </c>
      <c r="FJ150" s="2">
        <f t="shared" si="245"/>
        <v>0</v>
      </c>
      <c r="FK150" s="2">
        <f t="shared" si="245"/>
        <v>0</v>
      </c>
      <c r="FL150" s="2">
        <f t="shared" si="245"/>
        <v>0</v>
      </c>
      <c r="FM150" s="2">
        <f t="shared" si="245"/>
        <v>0</v>
      </c>
      <c r="FN150" s="2">
        <f t="shared" si="245"/>
        <v>0</v>
      </c>
      <c r="FO150" s="2">
        <f t="shared" si="245"/>
        <v>0</v>
      </c>
      <c r="FP150" s="2">
        <f t="shared" si="245"/>
        <v>0</v>
      </c>
      <c r="FQ150" s="2">
        <f t="shared" si="245"/>
        <v>0</v>
      </c>
      <c r="FR150" s="2">
        <f t="shared" si="245"/>
        <v>100787.05</v>
      </c>
      <c r="FS150" s="2">
        <f t="shared" si="245"/>
        <v>102273.7</v>
      </c>
      <c r="FT150" s="2">
        <f t="shared" si="245"/>
        <v>88665.26</v>
      </c>
      <c r="FU150" s="2">
        <f t="shared" si="245"/>
        <v>0</v>
      </c>
      <c r="FV150" s="2">
        <f t="shared" si="245"/>
        <v>0</v>
      </c>
      <c r="FW150" s="2">
        <f t="shared" si="245"/>
        <v>192660.61</v>
      </c>
      <c r="FX150" s="2">
        <f t="shared" si="245"/>
        <v>82771.59</v>
      </c>
      <c r="FY150" s="26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</row>
    <row r="151" spans="1:193" x14ac:dyDescent="0.35">
      <c r="A151" s="2"/>
      <c r="B151" s="2" t="s">
        <v>884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</row>
    <row r="152" spans="1:193" x14ac:dyDescent="0.35">
      <c r="A152" s="3" t="s">
        <v>885</v>
      </c>
      <c r="B152" s="2" t="s">
        <v>886</v>
      </c>
      <c r="C152" s="2">
        <f>ROUND(IF(C103&lt;=459,0,IF(C139&lt;=C19,C124*C141*C137,0)),2)</f>
        <v>0</v>
      </c>
      <c r="D152" s="2">
        <f t="shared" ref="D152:BO152" si="246">ROUND(IF(D103&lt;=459,0,IF(D139&lt;=D19,D124*D141*D137,0)),2)</f>
        <v>0</v>
      </c>
      <c r="E152" s="2">
        <f t="shared" si="246"/>
        <v>0</v>
      </c>
      <c r="F152" s="2">
        <f t="shared" si="246"/>
        <v>0</v>
      </c>
      <c r="G152" s="2">
        <f t="shared" si="246"/>
        <v>1083193.69</v>
      </c>
      <c r="H152" s="2">
        <f t="shared" si="246"/>
        <v>600619.73</v>
      </c>
      <c r="I152" s="2">
        <f t="shared" si="246"/>
        <v>0</v>
      </c>
      <c r="J152" s="2">
        <f t="shared" si="246"/>
        <v>0</v>
      </c>
      <c r="K152" s="2">
        <f t="shared" si="246"/>
        <v>0</v>
      </c>
      <c r="L152" s="2">
        <f t="shared" si="246"/>
        <v>0</v>
      </c>
      <c r="M152" s="2">
        <f t="shared" si="246"/>
        <v>0</v>
      </c>
      <c r="N152" s="2">
        <f t="shared" si="246"/>
        <v>25142156.91</v>
      </c>
      <c r="O152" s="2">
        <f t="shared" si="246"/>
        <v>3936885.83</v>
      </c>
      <c r="P152" s="2">
        <f t="shared" si="246"/>
        <v>0</v>
      </c>
      <c r="Q152" s="2">
        <f t="shared" si="246"/>
        <v>0</v>
      </c>
      <c r="R152" s="2">
        <f t="shared" si="246"/>
        <v>0</v>
      </c>
      <c r="S152" s="2">
        <f t="shared" si="246"/>
        <v>0</v>
      </c>
      <c r="T152" s="2">
        <f t="shared" si="246"/>
        <v>0</v>
      </c>
      <c r="U152" s="2">
        <f t="shared" si="246"/>
        <v>0</v>
      </c>
      <c r="V152" s="2">
        <f t="shared" si="246"/>
        <v>0</v>
      </c>
      <c r="W152" s="2">
        <f t="shared" si="246"/>
        <v>0</v>
      </c>
      <c r="X152" s="2">
        <f t="shared" si="246"/>
        <v>0</v>
      </c>
      <c r="Y152" s="2">
        <f t="shared" si="246"/>
        <v>0</v>
      </c>
      <c r="Z152" s="2">
        <f t="shared" si="246"/>
        <v>0</v>
      </c>
      <c r="AA152" s="2">
        <f t="shared" si="246"/>
        <v>14756771.41</v>
      </c>
      <c r="AB152" s="2">
        <f t="shared" si="246"/>
        <v>9833669.5899999999</v>
      </c>
      <c r="AC152" s="2">
        <f t="shared" si="246"/>
        <v>428326.22</v>
      </c>
      <c r="AD152" s="2">
        <f t="shared" si="246"/>
        <v>727363.7</v>
      </c>
      <c r="AE152" s="2">
        <f t="shared" si="246"/>
        <v>0</v>
      </c>
      <c r="AF152" s="2">
        <f t="shared" si="246"/>
        <v>0</v>
      </c>
      <c r="AG152" s="2">
        <f t="shared" si="246"/>
        <v>279740.32</v>
      </c>
      <c r="AH152" s="2">
        <f t="shared" si="246"/>
        <v>0</v>
      </c>
      <c r="AI152" s="2">
        <f t="shared" si="246"/>
        <v>0</v>
      </c>
      <c r="AJ152" s="2">
        <f t="shared" si="246"/>
        <v>0</v>
      </c>
      <c r="AK152" s="2">
        <f t="shared" si="246"/>
        <v>0</v>
      </c>
      <c r="AL152" s="2">
        <f t="shared" si="246"/>
        <v>0</v>
      </c>
      <c r="AM152" s="2">
        <f t="shared" si="246"/>
        <v>0</v>
      </c>
      <c r="AN152" s="2">
        <f t="shared" si="246"/>
        <v>0</v>
      </c>
      <c r="AO152" s="2">
        <f t="shared" si="246"/>
        <v>0</v>
      </c>
      <c r="AP152" s="2">
        <f t="shared" si="246"/>
        <v>0</v>
      </c>
      <c r="AQ152" s="2">
        <f t="shared" si="246"/>
        <v>0</v>
      </c>
      <c r="AR152" s="2">
        <f t="shared" si="246"/>
        <v>14101608.779999999</v>
      </c>
      <c r="AS152" s="2">
        <f t="shared" si="246"/>
        <v>3689853.5</v>
      </c>
      <c r="AT152" s="2">
        <f t="shared" si="246"/>
        <v>806477.43</v>
      </c>
      <c r="AU152" s="2">
        <f t="shared" si="246"/>
        <v>0</v>
      </c>
      <c r="AV152" s="2">
        <f t="shared" si="246"/>
        <v>0</v>
      </c>
      <c r="AW152" s="2">
        <f t="shared" si="246"/>
        <v>0</v>
      </c>
      <c r="AX152" s="2">
        <f t="shared" si="246"/>
        <v>0</v>
      </c>
      <c r="AY152" s="2">
        <f t="shared" si="246"/>
        <v>0</v>
      </c>
      <c r="AZ152" s="2">
        <f t="shared" si="246"/>
        <v>0</v>
      </c>
      <c r="BA152" s="2">
        <f t="shared" si="246"/>
        <v>0</v>
      </c>
      <c r="BB152" s="2">
        <f t="shared" si="246"/>
        <v>0</v>
      </c>
      <c r="BC152" s="2">
        <f t="shared" si="246"/>
        <v>0</v>
      </c>
      <c r="BD152" s="2">
        <f t="shared" si="246"/>
        <v>1017062.12</v>
      </c>
      <c r="BE152" s="2">
        <f t="shared" si="246"/>
        <v>567159.96</v>
      </c>
      <c r="BF152" s="2">
        <f t="shared" si="246"/>
        <v>7601617.5899999999</v>
      </c>
      <c r="BG152" s="2">
        <f t="shared" si="246"/>
        <v>0</v>
      </c>
      <c r="BH152" s="2">
        <f t="shared" si="246"/>
        <v>252560.85</v>
      </c>
      <c r="BI152" s="2">
        <f t="shared" si="246"/>
        <v>0</v>
      </c>
      <c r="BJ152" s="2">
        <f t="shared" si="246"/>
        <v>1422668.53</v>
      </c>
      <c r="BK152" s="2">
        <f t="shared" si="246"/>
        <v>0</v>
      </c>
      <c r="BL152" s="2">
        <f t="shared" si="246"/>
        <v>0</v>
      </c>
      <c r="BM152" s="2">
        <f t="shared" si="246"/>
        <v>0</v>
      </c>
      <c r="BN152" s="2">
        <f t="shared" si="246"/>
        <v>0</v>
      </c>
      <c r="BO152" s="2">
        <f t="shared" si="246"/>
        <v>0</v>
      </c>
      <c r="BP152" s="2">
        <f t="shared" ref="BP152:EA152" si="247">ROUND(IF(BP103&lt;=459,0,IF(BP139&lt;=BP19,BP124*BP141*BP137,0)),2)</f>
        <v>0</v>
      </c>
      <c r="BQ152" s="2">
        <f t="shared" si="247"/>
        <v>0</v>
      </c>
      <c r="BR152" s="2">
        <f t="shared" si="247"/>
        <v>0</v>
      </c>
      <c r="BS152" s="2">
        <f t="shared" si="247"/>
        <v>0</v>
      </c>
      <c r="BT152" s="2">
        <f t="shared" si="247"/>
        <v>0</v>
      </c>
      <c r="BU152" s="2">
        <f t="shared" si="247"/>
        <v>0</v>
      </c>
      <c r="BV152" s="2">
        <f t="shared" si="247"/>
        <v>556116.47999999998</v>
      </c>
      <c r="BW152" s="2">
        <f t="shared" si="247"/>
        <v>946859.81</v>
      </c>
      <c r="BX152" s="2">
        <f t="shared" si="247"/>
        <v>0</v>
      </c>
      <c r="BY152" s="2">
        <f t="shared" si="247"/>
        <v>0</v>
      </c>
      <c r="BZ152" s="2">
        <f t="shared" si="247"/>
        <v>0</v>
      </c>
      <c r="CA152" s="2">
        <f t="shared" si="247"/>
        <v>0</v>
      </c>
      <c r="CB152" s="2">
        <f t="shared" si="247"/>
        <v>29316995.149999999</v>
      </c>
      <c r="CC152" s="2">
        <f t="shared" si="247"/>
        <v>0</v>
      </c>
      <c r="CD152" s="2">
        <f t="shared" si="247"/>
        <v>0</v>
      </c>
      <c r="CE152" s="2">
        <f t="shared" si="247"/>
        <v>0</v>
      </c>
      <c r="CF152" s="2">
        <f t="shared" si="247"/>
        <v>0</v>
      </c>
      <c r="CG152" s="2">
        <f t="shared" si="247"/>
        <v>0</v>
      </c>
      <c r="CH152" s="2">
        <f t="shared" si="247"/>
        <v>0</v>
      </c>
      <c r="CI152" s="2">
        <f t="shared" si="247"/>
        <v>0</v>
      </c>
      <c r="CJ152" s="2">
        <f t="shared" si="247"/>
        <v>0</v>
      </c>
      <c r="CK152" s="2">
        <f t="shared" si="247"/>
        <v>2363477.21</v>
      </c>
      <c r="CL152" s="2">
        <f t="shared" si="247"/>
        <v>685928.44</v>
      </c>
      <c r="CM152" s="2">
        <f t="shared" si="247"/>
        <v>0</v>
      </c>
      <c r="CN152" s="2">
        <f t="shared" si="247"/>
        <v>12268475.35</v>
      </c>
      <c r="CO152" s="2">
        <f t="shared" si="247"/>
        <v>5886809.3600000003</v>
      </c>
      <c r="CP152" s="2">
        <f t="shared" si="247"/>
        <v>0</v>
      </c>
      <c r="CQ152" s="2">
        <f t="shared" si="247"/>
        <v>0</v>
      </c>
      <c r="CR152" s="2">
        <f t="shared" si="247"/>
        <v>0</v>
      </c>
      <c r="CS152" s="2">
        <f t="shared" si="247"/>
        <v>0</v>
      </c>
      <c r="CT152" s="2">
        <f t="shared" si="247"/>
        <v>0</v>
      </c>
      <c r="CU152" s="2">
        <f t="shared" si="247"/>
        <v>272669.08</v>
      </c>
      <c r="CV152" s="2">
        <f t="shared" si="247"/>
        <v>0</v>
      </c>
      <c r="CW152" s="2">
        <f t="shared" si="247"/>
        <v>0</v>
      </c>
      <c r="CX152" s="2">
        <f t="shared" si="247"/>
        <v>0</v>
      </c>
      <c r="CY152" s="2">
        <f t="shared" si="247"/>
        <v>0</v>
      </c>
      <c r="CZ152" s="2">
        <f t="shared" si="247"/>
        <v>0</v>
      </c>
      <c r="DA152" s="2">
        <f t="shared" si="247"/>
        <v>0</v>
      </c>
      <c r="DB152" s="2">
        <f t="shared" si="247"/>
        <v>0</v>
      </c>
      <c r="DC152" s="2">
        <f t="shared" si="247"/>
        <v>0</v>
      </c>
      <c r="DD152" s="2">
        <f t="shared" si="247"/>
        <v>0</v>
      </c>
      <c r="DE152" s="2">
        <f t="shared" si="247"/>
        <v>0</v>
      </c>
      <c r="DF152" s="2">
        <f t="shared" si="247"/>
        <v>0</v>
      </c>
      <c r="DG152" s="2">
        <f t="shared" si="247"/>
        <v>0</v>
      </c>
      <c r="DH152" s="2">
        <f t="shared" si="247"/>
        <v>0</v>
      </c>
      <c r="DI152" s="2">
        <f t="shared" si="247"/>
        <v>0</v>
      </c>
      <c r="DJ152" s="2">
        <f t="shared" si="247"/>
        <v>0</v>
      </c>
      <c r="DK152" s="2">
        <f t="shared" si="247"/>
        <v>284054.75</v>
      </c>
      <c r="DL152" s="2">
        <f t="shared" si="247"/>
        <v>0</v>
      </c>
      <c r="DM152" s="2">
        <f t="shared" si="247"/>
        <v>0</v>
      </c>
      <c r="DN152" s="2">
        <f t="shared" si="247"/>
        <v>0</v>
      </c>
      <c r="DO152" s="2">
        <f t="shared" si="247"/>
        <v>0</v>
      </c>
      <c r="DP152" s="2">
        <f t="shared" si="247"/>
        <v>0</v>
      </c>
      <c r="DQ152" s="2">
        <f t="shared" si="247"/>
        <v>512100.96</v>
      </c>
      <c r="DR152" s="2">
        <f t="shared" si="247"/>
        <v>0</v>
      </c>
      <c r="DS152" s="2">
        <f t="shared" si="247"/>
        <v>0</v>
      </c>
      <c r="DT152" s="2">
        <f t="shared" si="247"/>
        <v>0</v>
      </c>
      <c r="DU152" s="2">
        <f t="shared" si="247"/>
        <v>0</v>
      </c>
      <c r="DV152" s="2">
        <f t="shared" si="247"/>
        <v>0</v>
      </c>
      <c r="DW152" s="2">
        <f t="shared" si="247"/>
        <v>0</v>
      </c>
      <c r="DX152" s="2">
        <f t="shared" si="247"/>
        <v>0</v>
      </c>
      <c r="DY152" s="2">
        <f t="shared" si="247"/>
        <v>0</v>
      </c>
      <c r="DZ152" s="2">
        <f t="shared" si="247"/>
        <v>358197.79</v>
      </c>
      <c r="EA152" s="2">
        <f t="shared" si="247"/>
        <v>334380.78000000003</v>
      </c>
      <c r="EB152" s="2">
        <f t="shared" ref="EB152:FX152" si="248">ROUND(IF(EB103&lt;=459,0,IF(EB139&lt;=EB19,EB124*EB141*EB137,0)),2)</f>
        <v>0</v>
      </c>
      <c r="EC152" s="2">
        <f t="shared" si="248"/>
        <v>0</v>
      </c>
      <c r="ED152" s="2">
        <f t="shared" si="248"/>
        <v>183158.52</v>
      </c>
      <c r="EE152" s="2">
        <f t="shared" si="248"/>
        <v>0</v>
      </c>
      <c r="EF152" s="2">
        <f t="shared" si="248"/>
        <v>0</v>
      </c>
      <c r="EG152" s="2">
        <f t="shared" si="248"/>
        <v>0</v>
      </c>
      <c r="EH152" s="2">
        <f t="shared" si="248"/>
        <v>0</v>
      </c>
      <c r="EI152" s="2">
        <f t="shared" si="248"/>
        <v>0</v>
      </c>
      <c r="EJ152" s="2">
        <f t="shared" si="248"/>
        <v>0</v>
      </c>
      <c r="EK152" s="2">
        <f t="shared" si="248"/>
        <v>350649.47</v>
      </c>
      <c r="EL152" s="2">
        <f t="shared" si="248"/>
        <v>0</v>
      </c>
      <c r="EM152" s="2">
        <f t="shared" si="248"/>
        <v>0</v>
      </c>
      <c r="EN152" s="2">
        <f t="shared" si="248"/>
        <v>0</v>
      </c>
      <c r="EO152" s="2">
        <f t="shared" si="248"/>
        <v>0</v>
      </c>
      <c r="EP152" s="2">
        <f t="shared" si="248"/>
        <v>0</v>
      </c>
      <c r="EQ152" s="2">
        <f t="shared" si="248"/>
        <v>649179.47</v>
      </c>
      <c r="ER152" s="2">
        <f t="shared" si="248"/>
        <v>0</v>
      </c>
      <c r="ES152" s="2">
        <f t="shared" si="248"/>
        <v>0</v>
      </c>
      <c r="ET152" s="2">
        <f t="shared" si="248"/>
        <v>0</v>
      </c>
      <c r="EU152" s="2">
        <f t="shared" si="248"/>
        <v>0</v>
      </c>
      <c r="EV152" s="2">
        <f t="shared" si="248"/>
        <v>0</v>
      </c>
      <c r="EW152" s="2">
        <f t="shared" si="248"/>
        <v>417797.27</v>
      </c>
      <c r="EX152" s="2">
        <f t="shared" si="248"/>
        <v>0</v>
      </c>
      <c r="EY152" s="2">
        <f t="shared" si="248"/>
        <v>0</v>
      </c>
      <c r="EZ152" s="2">
        <f t="shared" si="248"/>
        <v>0</v>
      </c>
      <c r="FA152" s="2">
        <f t="shared" si="248"/>
        <v>1780553.55</v>
      </c>
      <c r="FB152" s="2">
        <f t="shared" si="248"/>
        <v>0</v>
      </c>
      <c r="FC152" s="2">
        <f t="shared" si="248"/>
        <v>812705.15</v>
      </c>
      <c r="FD152" s="2">
        <f t="shared" si="248"/>
        <v>0</v>
      </c>
      <c r="FE152" s="2">
        <f t="shared" si="248"/>
        <v>0</v>
      </c>
      <c r="FF152" s="2">
        <f t="shared" si="248"/>
        <v>0</v>
      </c>
      <c r="FG152" s="2">
        <f t="shared" si="248"/>
        <v>0</v>
      </c>
      <c r="FH152" s="2">
        <f t="shared" si="248"/>
        <v>0</v>
      </c>
      <c r="FI152" s="2">
        <f t="shared" si="248"/>
        <v>0</v>
      </c>
      <c r="FJ152" s="2">
        <f t="shared" si="248"/>
        <v>953056.28</v>
      </c>
      <c r="FK152" s="2">
        <f t="shared" si="248"/>
        <v>0</v>
      </c>
      <c r="FL152" s="2">
        <f t="shared" si="248"/>
        <v>2694154.84</v>
      </c>
      <c r="FM152" s="2">
        <f t="shared" si="248"/>
        <v>1619323.36</v>
      </c>
      <c r="FN152" s="2">
        <f t="shared" si="248"/>
        <v>0</v>
      </c>
      <c r="FO152" s="2">
        <f t="shared" si="248"/>
        <v>0</v>
      </c>
      <c r="FP152" s="2">
        <f t="shared" si="248"/>
        <v>0</v>
      </c>
      <c r="FQ152" s="2">
        <f t="shared" si="248"/>
        <v>475937.67</v>
      </c>
      <c r="FR152" s="2">
        <f t="shared" si="248"/>
        <v>0</v>
      </c>
      <c r="FS152" s="2">
        <f t="shared" si="248"/>
        <v>0</v>
      </c>
      <c r="FT152" s="2">
        <f t="shared" si="248"/>
        <v>0</v>
      </c>
      <c r="FU152" s="2">
        <f t="shared" si="248"/>
        <v>0</v>
      </c>
      <c r="FV152" s="2">
        <f t="shared" si="248"/>
        <v>0</v>
      </c>
      <c r="FW152" s="2">
        <f t="shared" si="248"/>
        <v>0</v>
      </c>
      <c r="FX152" s="2">
        <f t="shared" si="248"/>
        <v>0</v>
      </c>
      <c r="FY152" s="2"/>
      <c r="FZ152" s="2"/>
      <c r="GA152" s="2"/>
      <c r="GB152" s="26"/>
      <c r="GC152" s="26"/>
      <c r="GD152" s="26"/>
      <c r="GE152" s="2"/>
      <c r="GF152" s="2"/>
      <c r="GG152" s="2"/>
      <c r="GH152" s="2"/>
      <c r="GI152" s="2"/>
      <c r="GJ152" s="2"/>
      <c r="GK152" s="2"/>
    </row>
    <row r="153" spans="1:193" x14ac:dyDescent="0.35">
      <c r="A153" s="2"/>
      <c r="B153" s="2" t="s">
        <v>887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</row>
    <row r="154" spans="1:193" x14ac:dyDescent="0.35">
      <c r="A154" s="3" t="s">
        <v>888</v>
      </c>
      <c r="B154" s="2" t="s">
        <v>889</v>
      </c>
      <c r="C154" s="12">
        <f t="shared" ref="C154:AH154" si="249">ROUND(IF((AND((C103&lt;=459),(C139&lt;=C19)))=TRUE(),0,IF((AND(C150=0,C152=0))=TRUE(),C19*C21,0)),1)</f>
        <v>3034.6</v>
      </c>
      <c r="D154" s="12">
        <f t="shared" si="249"/>
        <v>17277.099999999999</v>
      </c>
      <c r="E154" s="12">
        <f t="shared" si="249"/>
        <v>2477.9</v>
      </c>
      <c r="F154" s="12">
        <f t="shared" si="249"/>
        <v>11360.3</v>
      </c>
      <c r="G154" s="12">
        <f t="shared" si="249"/>
        <v>0</v>
      </c>
      <c r="H154" s="12">
        <f t="shared" si="249"/>
        <v>0</v>
      </c>
      <c r="I154" s="12">
        <f t="shared" si="249"/>
        <v>3626.5</v>
      </c>
      <c r="J154" s="12">
        <f t="shared" si="249"/>
        <v>925.5</v>
      </c>
      <c r="K154" s="12">
        <f t="shared" si="249"/>
        <v>0</v>
      </c>
      <c r="L154" s="12">
        <f t="shared" si="249"/>
        <v>971.5</v>
      </c>
      <c r="M154" s="12">
        <f t="shared" si="249"/>
        <v>395.1</v>
      </c>
      <c r="N154" s="12">
        <f t="shared" si="249"/>
        <v>0</v>
      </c>
      <c r="O154" s="12">
        <f t="shared" si="249"/>
        <v>0</v>
      </c>
      <c r="P154" s="12">
        <f t="shared" si="249"/>
        <v>0</v>
      </c>
      <c r="Q154" s="12">
        <f t="shared" si="249"/>
        <v>18633.3</v>
      </c>
      <c r="R154" s="12">
        <f t="shared" si="249"/>
        <v>3440.8</v>
      </c>
      <c r="S154" s="12">
        <f t="shared" si="249"/>
        <v>737.3</v>
      </c>
      <c r="T154" s="12">
        <f t="shared" si="249"/>
        <v>0</v>
      </c>
      <c r="U154" s="12">
        <f t="shared" si="249"/>
        <v>0</v>
      </c>
      <c r="V154" s="12">
        <f t="shared" si="249"/>
        <v>0</v>
      </c>
      <c r="W154" s="12">
        <f t="shared" si="249"/>
        <v>0</v>
      </c>
      <c r="X154" s="12">
        <f t="shared" si="249"/>
        <v>0</v>
      </c>
      <c r="Y154" s="12">
        <f t="shared" si="249"/>
        <v>406.4</v>
      </c>
      <c r="Z154" s="12">
        <f t="shared" si="249"/>
        <v>0</v>
      </c>
      <c r="AA154" s="12">
        <f t="shared" si="249"/>
        <v>0</v>
      </c>
      <c r="AB154" s="12">
        <f t="shared" si="249"/>
        <v>0</v>
      </c>
      <c r="AC154" s="12">
        <f t="shared" si="249"/>
        <v>0</v>
      </c>
      <c r="AD154" s="12">
        <f t="shared" si="249"/>
        <v>0</v>
      </c>
      <c r="AE154" s="12">
        <f t="shared" si="249"/>
        <v>0</v>
      </c>
      <c r="AF154" s="12">
        <f t="shared" si="249"/>
        <v>0</v>
      </c>
      <c r="AG154" s="12">
        <f t="shared" si="249"/>
        <v>0</v>
      </c>
      <c r="AH154" s="12">
        <f t="shared" si="249"/>
        <v>422.5</v>
      </c>
      <c r="AI154" s="12">
        <f t="shared" ref="AI154:BN154" si="250">ROUND(IF((AND((AI103&lt;=459),(AI139&lt;=AI19)))=TRUE(),0,IF((AND(AI150=0,AI152=0))=TRUE(),AI19*AI21,0)),1)</f>
        <v>0</v>
      </c>
      <c r="AJ154" s="12">
        <f t="shared" si="250"/>
        <v>0</v>
      </c>
      <c r="AK154" s="12">
        <f t="shared" si="250"/>
        <v>0</v>
      </c>
      <c r="AL154" s="12">
        <f t="shared" si="250"/>
        <v>0</v>
      </c>
      <c r="AM154" s="12">
        <f t="shared" si="250"/>
        <v>0</v>
      </c>
      <c r="AN154" s="12">
        <f t="shared" si="250"/>
        <v>0</v>
      </c>
      <c r="AO154" s="12">
        <f t="shared" si="250"/>
        <v>1917.5</v>
      </c>
      <c r="AP154" s="12">
        <f t="shared" si="250"/>
        <v>39129.1</v>
      </c>
      <c r="AQ154" s="12">
        <f t="shared" si="250"/>
        <v>0</v>
      </c>
      <c r="AR154" s="12">
        <f t="shared" si="250"/>
        <v>0</v>
      </c>
      <c r="AS154" s="12">
        <f t="shared" si="250"/>
        <v>0</v>
      </c>
      <c r="AT154" s="12">
        <f t="shared" si="250"/>
        <v>0</v>
      </c>
      <c r="AU154" s="12">
        <f t="shared" si="250"/>
        <v>0</v>
      </c>
      <c r="AV154" s="12">
        <f t="shared" si="250"/>
        <v>0</v>
      </c>
      <c r="AW154" s="12">
        <f t="shared" si="250"/>
        <v>0</v>
      </c>
      <c r="AX154" s="12">
        <f t="shared" si="250"/>
        <v>0</v>
      </c>
      <c r="AY154" s="12">
        <f t="shared" si="250"/>
        <v>0</v>
      </c>
      <c r="AZ154" s="12">
        <f t="shared" si="250"/>
        <v>5625.2</v>
      </c>
      <c r="BA154" s="12">
        <f t="shared" si="250"/>
        <v>4229.5</v>
      </c>
      <c r="BB154" s="12">
        <f t="shared" si="250"/>
        <v>3474.9</v>
      </c>
      <c r="BC154" s="12">
        <f t="shared" si="250"/>
        <v>11484</v>
      </c>
      <c r="BD154" s="12">
        <f t="shared" si="250"/>
        <v>0</v>
      </c>
      <c r="BE154" s="12">
        <f t="shared" si="250"/>
        <v>0</v>
      </c>
      <c r="BF154" s="12">
        <f t="shared" si="250"/>
        <v>0</v>
      </c>
      <c r="BG154" s="12">
        <f t="shared" si="250"/>
        <v>428.5</v>
      </c>
      <c r="BH154" s="12">
        <f t="shared" si="250"/>
        <v>0</v>
      </c>
      <c r="BI154" s="12">
        <f t="shared" si="250"/>
        <v>0</v>
      </c>
      <c r="BJ154" s="12">
        <f t="shared" si="250"/>
        <v>0</v>
      </c>
      <c r="BK154" s="12">
        <f t="shared" si="250"/>
        <v>12952.3</v>
      </c>
      <c r="BL154" s="12">
        <f t="shared" si="250"/>
        <v>0</v>
      </c>
      <c r="BM154" s="12">
        <f t="shared" si="250"/>
        <v>0</v>
      </c>
      <c r="BN154" s="12">
        <f t="shared" si="250"/>
        <v>1418.4</v>
      </c>
      <c r="BO154" s="12">
        <f t="shared" ref="BO154:DZ154" si="251">ROUND(IF((AND((BO103&lt;=459),(BO139&lt;=BO19)))=TRUE(),0,IF((AND(BO150=0,BO152=0))=TRUE(),BO19*BO21,0)),1)</f>
        <v>553.20000000000005</v>
      </c>
      <c r="BP154" s="12">
        <f t="shared" si="251"/>
        <v>0</v>
      </c>
      <c r="BQ154" s="12">
        <f t="shared" si="251"/>
        <v>2653.8</v>
      </c>
      <c r="BR154" s="12">
        <f t="shared" si="251"/>
        <v>2039.1</v>
      </c>
      <c r="BS154" s="12">
        <f t="shared" si="251"/>
        <v>530.9</v>
      </c>
      <c r="BT154" s="12">
        <f t="shared" si="251"/>
        <v>0</v>
      </c>
      <c r="BU154" s="12">
        <f t="shared" si="251"/>
        <v>0</v>
      </c>
      <c r="BV154" s="12">
        <f t="shared" si="251"/>
        <v>0</v>
      </c>
      <c r="BW154" s="12">
        <f t="shared" si="251"/>
        <v>0</v>
      </c>
      <c r="BX154" s="12">
        <f t="shared" si="251"/>
        <v>0</v>
      </c>
      <c r="BY154" s="12">
        <f t="shared" si="251"/>
        <v>0</v>
      </c>
      <c r="BZ154" s="12">
        <f t="shared" si="251"/>
        <v>0</v>
      </c>
      <c r="CA154" s="12">
        <f t="shared" si="251"/>
        <v>0</v>
      </c>
      <c r="CB154" s="12">
        <f t="shared" si="251"/>
        <v>0</v>
      </c>
      <c r="CC154" s="12">
        <f t="shared" si="251"/>
        <v>0</v>
      </c>
      <c r="CD154" s="12">
        <f t="shared" si="251"/>
        <v>0</v>
      </c>
      <c r="CE154" s="12">
        <f t="shared" si="251"/>
        <v>0</v>
      </c>
      <c r="CF154" s="12">
        <f t="shared" si="251"/>
        <v>0</v>
      </c>
      <c r="CG154" s="12">
        <f t="shared" si="251"/>
        <v>0</v>
      </c>
      <c r="CH154" s="12">
        <f t="shared" si="251"/>
        <v>0</v>
      </c>
      <c r="CI154" s="12">
        <f t="shared" si="251"/>
        <v>317.8</v>
      </c>
      <c r="CJ154" s="12">
        <f t="shared" si="251"/>
        <v>382.9</v>
      </c>
      <c r="CK154" s="12">
        <f t="shared" si="251"/>
        <v>0</v>
      </c>
      <c r="CL154" s="12">
        <f t="shared" si="251"/>
        <v>0</v>
      </c>
      <c r="CM154" s="12">
        <f t="shared" si="251"/>
        <v>287.10000000000002</v>
      </c>
      <c r="CN154" s="12">
        <f t="shared" si="251"/>
        <v>0</v>
      </c>
      <c r="CO154" s="12">
        <f t="shared" si="251"/>
        <v>0</v>
      </c>
      <c r="CP154" s="12">
        <f t="shared" si="251"/>
        <v>418</v>
      </c>
      <c r="CQ154" s="12">
        <f t="shared" si="251"/>
        <v>353.2</v>
      </c>
      <c r="CR154" s="12">
        <f t="shared" si="251"/>
        <v>0</v>
      </c>
      <c r="CS154" s="12">
        <f t="shared" si="251"/>
        <v>0</v>
      </c>
      <c r="CT154" s="12">
        <f t="shared" si="251"/>
        <v>0</v>
      </c>
      <c r="CU154" s="12">
        <f t="shared" si="251"/>
        <v>0</v>
      </c>
      <c r="CV154" s="12">
        <f t="shared" si="251"/>
        <v>0</v>
      </c>
      <c r="CW154" s="12">
        <f t="shared" si="251"/>
        <v>0</v>
      </c>
      <c r="CX154" s="12">
        <f t="shared" si="251"/>
        <v>212.9</v>
      </c>
      <c r="CY154" s="12">
        <f t="shared" si="251"/>
        <v>0</v>
      </c>
      <c r="CZ154" s="12">
        <f t="shared" si="251"/>
        <v>824</v>
      </c>
      <c r="DA154" s="12">
        <f t="shared" si="251"/>
        <v>0</v>
      </c>
      <c r="DB154" s="12">
        <f t="shared" si="251"/>
        <v>0</v>
      </c>
      <c r="DC154" s="12">
        <f t="shared" si="251"/>
        <v>0</v>
      </c>
      <c r="DD154" s="12">
        <f t="shared" si="251"/>
        <v>0</v>
      </c>
      <c r="DE154" s="12">
        <f t="shared" si="251"/>
        <v>0</v>
      </c>
      <c r="DF154" s="12">
        <f t="shared" si="251"/>
        <v>9695.7000000000007</v>
      </c>
      <c r="DG154" s="12">
        <f t="shared" si="251"/>
        <v>0</v>
      </c>
      <c r="DH154" s="12">
        <f t="shared" si="251"/>
        <v>785.4</v>
      </c>
      <c r="DI154" s="12">
        <f t="shared" si="251"/>
        <v>1094.9000000000001</v>
      </c>
      <c r="DJ154" s="12">
        <f t="shared" si="251"/>
        <v>278.7</v>
      </c>
      <c r="DK154" s="12">
        <f t="shared" si="251"/>
        <v>0</v>
      </c>
      <c r="DL154" s="12">
        <f t="shared" si="251"/>
        <v>2622.3</v>
      </c>
      <c r="DM154" s="12">
        <f t="shared" si="251"/>
        <v>0</v>
      </c>
      <c r="DN154" s="12">
        <f t="shared" si="251"/>
        <v>596.9</v>
      </c>
      <c r="DO154" s="12">
        <f t="shared" si="251"/>
        <v>1526.8</v>
      </c>
      <c r="DP154" s="12">
        <f t="shared" si="251"/>
        <v>0</v>
      </c>
      <c r="DQ154" s="12">
        <f t="shared" si="251"/>
        <v>0</v>
      </c>
      <c r="DR154" s="12">
        <f t="shared" si="251"/>
        <v>589.29999999999995</v>
      </c>
      <c r="DS154" s="12">
        <f t="shared" si="251"/>
        <v>253.6</v>
      </c>
      <c r="DT154" s="12">
        <f t="shared" si="251"/>
        <v>0</v>
      </c>
      <c r="DU154" s="12">
        <f t="shared" si="251"/>
        <v>0</v>
      </c>
      <c r="DV154" s="12">
        <f t="shared" si="251"/>
        <v>0</v>
      </c>
      <c r="DW154" s="12">
        <f t="shared" si="251"/>
        <v>0</v>
      </c>
      <c r="DX154" s="12">
        <f t="shared" si="251"/>
        <v>0</v>
      </c>
      <c r="DY154" s="12">
        <f t="shared" si="251"/>
        <v>0</v>
      </c>
      <c r="DZ154" s="12">
        <f t="shared" si="251"/>
        <v>0</v>
      </c>
      <c r="EA154" s="12">
        <f t="shared" ref="EA154:FX154" si="252">ROUND(IF((AND((EA103&lt;=459),(EA139&lt;=EA19)))=TRUE(),0,IF((AND(EA150=0,EA152=0))=TRUE(),EA19*EA21,0)),1)</f>
        <v>0</v>
      </c>
      <c r="EB154" s="12">
        <f t="shared" si="252"/>
        <v>232.4</v>
      </c>
      <c r="EC154" s="12">
        <f t="shared" si="252"/>
        <v>0</v>
      </c>
      <c r="ED154" s="12">
        <f t="shared" si="252"/>
        <v>0</v>
      </c>
      <c r="EE154" s="12">
        <f t="shared" si="252"/>
        <v>0</v>
      </c>
      <c r="EF154" s="12">
        <f t="shared" si="252"/>
        <v>587.20000000000005</v>
      </c>
      <c r="EG154" s="12">
        <f t="shared" si="252"/>
        <v>0</v>
      </c>
      <c r="EH154" s="12">
        <f t="shared" si="252"/>
        <v>0</v>
      </c>
      <c r="EI154" s="12">
        <f t="shared" si="252"/>
        <v>6186.8</v>
      </c>
      <c r="EJ154" s="12">
        <f t="shared" si="252"/>
        <v>4653.8999999999996</v>
      </c>
      <c r="EK154" s="12">
        <f t="shared" si="252"/>
        <v>0</v>
      </c>
      <c r="EL154" s="12">
        <f t="shared" si="252"/>
        <v>208</v>
      </c>
      <c r="EM154" s="12">
        <f t="shared" si="252"/>
        <v>0</v>
      </c>
      <c r="EN154" s="12">
        <f t="shared" si="252"/>
        <v>428.2</v>
      </c>
      <c r="EO154" s="12">
        <f t="shared" si="252"/>
        <v>0</v>
      </c>
      <c r="EP154" s="12">
        <f t="shared" si="252"/>
        <v>0</v>
      </c>
      <c r="EQ154" s="12">
        <f t="shared" si="252"/>
        <v>0</v>
      </c>
      <c r="ER154" s="12">
        <f t="shared" si="252"/>
        <v>0</v>
      </c>
      <c r="ES154" s="12">
        <f t="shared" si="252"/>
        <v>0</v>
      </c>
      <c r="ET154" s="12">
        <f t="shared" si="252"/>
        <v>0</v>
      </c>
      <c r="EU154" s="12">
        <f t="shared" si="252"/>
        <v>264.3</v>
      </c>
      <c r="EV154" s="12">
        <f t="shared" si="252"/>
        <v>0</v>
      </c>
      <c r="EW154" s="12">
        <f t="shared" si="252"/>
        <v>0</v>
      </c>
      <c r="EX154" s="12">
        <f t="shared" si="252"/>
        <v>0</v>
      </c>
      <c r="EY154" s="12">
        <f t="shared" si="252"/>
        <v>302.3</v>
      </c>
      <c r="EZ154" s="12">
        <f t="shared" si="252"/>
        <v>0</v>
      </c>
      <c r="FA154" s="12">
        <f t="shared" si="252"/>
        <v>0</v>
      </c>
      <c r="FB154" s="12">
        <f t="shared" si="252"/>
        <v>0</v>
      </c>
      <c r="FC154" s="12">
        <f t="shared" si="252"/>
        <v>0</v>
      </c>
      <c r="FD154" s="12">
        <f t="shared" si="252"/>
        <v>0</v>
      </c>
      <c r="FE154" s="12">
        <f t="shared" si="252"/>
        <v>0</v>
      </c>
      <c r="FF154" s="12">
        <f t="shared" si="252"/>
        <v>0</v>
      </c>
      <c r="FG154" s="12">
        <f t="shared" si="252"/>
        <v>0</v>
      </c>
      <c r="FH154" s="12">
        <f t="shared" si="252"/>
        <v>0</v>
      </c>
      <c r="FI154" s="12">
        <f t="shared" si="252"/>
        <v>764.3</v>
      </c>
      <c r="FJ154" s="12">
        <f t="shared" si="252"/>
        <v>0</v>
      </c>
      <c r="FK154" s="12">
        <f t="shared" si="252"/>
        <v>1152.5</v>
      </c>
      <c r="FL154" s="12">
        <f t="shared" si="252"/>
        <v>0</v>
      </c>
      <c r="FM154" s="12">
        <f t="shared" si="252"/>
        <v>0</v>
      </c>
      <c r="FN154" s="12">
        <f t="shared" si="252"/>
        <v>10622.4</v>
      </c>
      <c r="FO154" s="12">
        <f t="shared" si="252"/>
        <v>521.1</v>
      </c>
      <c r="FP154" s="12">
        <f t="shared" si="252"/>
        <v>1090.2</v>
      </c>
      <c r="FQ154" s="12">
        <f t="shared" si="252"/>
        <v>0</v>
      </c>
      <c r="FR154" s="12">
        <f t="shared" si="252"/>
        <v>0</v>
      </c>
      <c r="FS154" s="12">
        <f t="shared" si="252"/>
        <v>0</v>
      </c>
      <c r="FT154" s="12">
        <f t="shared" si="252"/>
        <v>0</v>
      </c>
      <c r="FU154" s="12">
        <f t="shared" si="252"/>
        <v>353.9</v>
      </c>
      <c r="FV154" s="12">
        <f t="shared" si="252"/>
        <v>324.10000000000002</v>
      </c>
      <c r="FW154" s="12">
        <f t="shared" si="252"/>
        <v>0</v>
      </c>
      <c r="FX154" s="12">
        <f t="shared" si="252"/>
        <v>0</v>
      </c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</row>
    <row r="155" spans="1:193" x14ac:dyDescent="0.35">
      <c r="A155" s="2"/>
      <c r="B155" s="2" t="s">
        <v>890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</row>
    <row r="156" spans="1:193" x14ac:dyDescent="0.35">
      <c r="A156" s="3" t="s">
        <v>891</v>
      </c>
      <c r="B156" s="2" t="s">
        <v>892</v>
      </c>
      <c r="C156" s="2">
        <f t="shared" ref="C156:AH156" si="253">ROUND(IF((AND((C103&lt;=459),(C139&lt;=C19)))=TRUE(),0,(C124*C141*C154)),2)</f>
        <v>3910486.08</v>
      </c>
      <c r="D156" s="2">
        <f t="shared" si="253"/>
        <v>22350649.670000002</v>
      </c>
      <c r="E156" s="2">
        <f t="shared" si="253"/>
        <v>3164928.58</v>
      </c>
      <c r="F156" s="2">
        <f t="shared" si="253"/>
        <v>14572742.08</v>
      </c>
      <c r="G156" s="2">
        <f t="shared" si="253"/>
        <v>0</v>
      </c>
      <c r="H156" s="2">
        <f t="shared" si="253"/>
        <v>0</v>
      </c>
      <c r="I156" s="2">
        <f t="shared" si="253"/>
        <v>4639627.26</v>
      </c>
      <c r="J156" s="2">
        <f t="shared" si="253"/>
        <v>1145556.93</v>
      </c>
      <c r="K156" s="2">
        <f t="shared" si="253"/>
        <v>0</v>
      </c>
      <c r="L156" s="2">
        <f t="shared" si="253"/>
        <v>1300961.5</v>
      </c>
      <c r="M156" s="2">
        <f t="shared" si="253"/>
        <v>564732.34</v>
      </c>
      <c r="N156" s="2">
        <f t="shared" si="253"/>
        <v>0</v>
      </c>
      <c r="O156" s="2">
        <f t="shared" si="253"/>
        <v>0</v>
      </c>
      <c r="P156" s="2">
        <f t="shared" si="253"/>
        <v>0</v>
      </c>
      <c r="Q156" s="2">
        <f t="shared" si="253"/>
        <v>24449215.050000001</v>
      </c>
      <c r="R156" s="2">
        <f t="shared" si="253"/>
        <v>4401330.28</v>
      </c>
      <c r="S156" s="2">
        <f t="shared" si="253"/>
        <v>971073.67</v>
      </c>
      <c r="T156" s="2">
        <f t="shared" si="253"/>
        <v>0</v>
      </c>
      <c r="U156" s="2">
        <f t="shared" si="253"/>
        <v>0</v>
      </c>
      <c r="V156" s="2">
        <f t="shared" si="253"/>
        <v>0</v>
      </c>
      <c r="W156" s="2">
        <f t="shared" si="253"/>
        <v>0</v>
      </c>
      <c r="X156" s="2">
        <f t="shared" si="253"/>
        <v>0</v>
      </c>
      <c r="Y156" s="2">
        <f t="shared" si="253"/>
        <v>516499.29</v>
      </c>
      <c r="Z156" s="2">
        <f t="shared" si="253"/>
        <v>0</v>
      </c>
      <c r="AA156" s="2">
        <f t="shared" si="253"/>
        <v>0</v>
      </c>
      <c r="AB156" s="2">
        <f t="shared" si="253"/>
        <v>0</v>
      </c>
      <c r="AC156" s="2">
        <f t="shared" si="253"/>
        <v>0</v>
      </c>
      <c r="AD156" s="2">
        <f t="shared" si="253"/>
        <v>0</v>
      </c>
      <c r="AE156" s="2">
        <f t="shared" si="253"/>
        <v>0</v>
      </c>
      <c r="AF156" s="2">
        <f t="shared" si="253"/>
        <v>0</v>
      </c>
      <c r="AG156" s="2">
        <f t="shared" si="253"/>
        <v>0</v>
      </c>
      <c r="AH156" s="2">
        <f t="shared" si="253"/>
        <v>547219.43999999994</v>
      </c>
      <c r="AI156" s="2">
        <f t="shared" ref="AI156:BN156" si="254">ROUND(IF((AND((AI103&lt;=459),(AI139&lt;=AI19)))=TRUE(),0,(AI124*AI141*AI154)),2)</f>
        <v>0</v>
      </c>
      <c r="AJ156" s="2">
        <f t="shared" si="254"/>
        <v>0</v>
      </c>
      <c r="AK156" s="2">
        <f t="shared" si="254"/>
        <v>0</v>
      </c>
      <c r="AL156" s="2">
        <f t="shared" si="254"/>
        <v>0</v>
      </c>
      <c r="AM156" s="2">
        <f t="shared" si="254"/>
        <v>0</v>
      </c>
      <c r="AN156" s="2">
        <f t="shared" si="254"/>
        <v>0</v>
      </c>
      <c r="AO156" s="2">
        <f t="shared" si="254"/>
        <v>2414952.59</v>
      </c>
      <c r="AP156" s="2">
        <f t="shared" si="254"/>
        <v>51380294.619999997</v>
      </c>
      <c r="AQ156" s="2">
        <f t="shared" si="254"/>
        <v>0</v>
      </c>
      <c r="AR156" s="2">
        <f t="shared" si="254"/>
        <v>0</v>
      </c>
      <c r="AS156" s="2">
        <f t="shared" si="254"/>
        <v>0</v>
      </c>
      <c r="AT156" s="2">
        <f t="shared" si="254"/>
        <v>0</v>
      </c>
      <c r="AU156" s="2">
        <f t="shared" si="254"/>
        <v>0</v>
      </c>
      <c r="AV156" s="2">
        <f t="shared" si="254"/>
        <v>0</v>
      </c>
      <c r="AW156" s="2">
        <f t="shared" si="254"/>
        <v>0</v>
      </c>
      <c r="AX156" s="2">
        <f t="shared" si="254"/>
        <v>0</v>
      </c>
      <c r="AY156" s="2">
        <f t="shared" si="254"/>
        <v>0</v>
      </c>
      <c r="AZ156" s="2">
        <f t="shared" si="254"/>
        <v>7163932.1500000004</v>
      </c>
      <c r="BA156" s="2">
        <f t="shared" si="254"/>
        <v>5267050.21</v>
      </c>
      <c r="BB156" s="2">
        <f t="shared" si="254"/>
        <v>4359417.67</v>
      </c>
      <c r="BC156" s="2">
        <f t="shared" si="254"/>
        <v>14643131.84</v>
      </c>
      <c r="BD156" s="2">
        <f t="shared" si="254"/>
        <v>0</v>
      </c>
      <c r="BE156" s="2">
        <f t="shared" si="254"/>
        <v>0</v>
      </c>
      <c r="BF156" s="2">
        <f t="shared" si="254"/>
        <v>0</v>
      </c>
      <c r="BG156" s="2">
        <f t="shared" si="254"/>
        <v>595097.1</v>
      </c>
      <c r="BH156" s="2">
        <f t="shared" si="254"/>
        <v>0</v>
      </c>
      <c r="BI156" s="2">
        <f t="shared" si="254"/>
        <v>0</v>
      </c>
      <c r="BJ156" s="2">
        <f t="shared" si="254"/>
        <v>0</v>
      </c>
      <c r="BK156" s="2">
        <f t="shared" si="254"/>
        <v>16554413.050000001</v>
      </c>
      <c r="BL156" s="2">
        <f t="shared" si="254"/>
        <v>0</v>
      </c>
      <c r="BM156" s="2">
        <f t="shared" si="254"/>
        <v>0</v>
      </c>
      <c r="BN156" s="2">
        <f t="shared" si="254"/>
        <v>1748110.74</v>
      </c>
      <c r="BO156" s="2">
        <f t="shared" ref="BO156:DZ156" si="255">ROUND(IF((AND((BO103&lt;=459),(BO139&lt;=BO19)))=TRUE(),0,(BO124*BO141*BO154)),2)</f>
        <v>715547.58</v>
      </c>
      <c r="BP156" s="2">
        <f t="shared" si="255"/>
        <v>0</v>
      </c>
      <c r="BQ156" s="2">
        <f t="shared" si="255"/>
        <v>3626061.49</v>
      </c>
      <c r="BR156" s="2">
        <f t="shared" si="255"/>
        <v>2590296.4700000002</v>
      </c>
      <c r="BS156" s="2">
        <f t="shared" si="255"/>
        <v>729432.41</v>
      </c>
      <c r="BT156" s="2">
        <f t="shared" si="255"/>
        <v>0</v>
      </c>
      <c r="BU156" s="2">
        <f t="shared" si="255"/>
        <v>0</v>
      </c>
      <c r="BV156" s="2">
        <f t="shared" si="255"/>
        <v>0</v>
      </c>
      <c r="BW156" s="2">
        <f t="shared" si="255"/>
        <v>0</v>
      </c>
      <c r="BX156" s="2">
        <f t="shared" si="255"/>
        <v>0</v>
      </c>
      <c r="BY156" s="2">
        <f t="shared" si="255"/>
        <v>0</v>
      </c>
      <c r="BZ156" s="2">
        <f t="shared" si="255"/>
        <v>0</v>
      </c>
      <c r="CA156" s="2">
        <f t="shared" si="255"/>
        <v>0</v>
      </c>
      <c r="CB156" s="2">
        <f t="shared" si="255"/>
        <v>0</v>
      </c>
      <c r="CC156" s="2">
        <f t="shared" si="255"/>
        <v>0</v>
      </c>
      <c r="CD156" s="2">
        <f t="shared" si="255"/>
        <v>0</v>
      </c>
      <c r="CE156" s="2">
        <f t="shared" si="255"/>
        <v>0</v>
      </c>
      <c r="CF156" s="2">
        <f t="shared" si="255"/>
        <v>0</v>
      </c>
      <c r="CG156" s="2">
        <f t="shared" si="255"/>
        <v>0</v>
      </c>
      <c r="CH156" s="2">
        <f t="shared" si="255"/>
        <v>0</v>
      </c>
      <c r="CI156" s="2">
        <f t="shared" si="255"/>
        <v>420548.43</v>
      </c>
      <c r="CJ156" s="2">
        <f t="shared" si="255"/>
        <v>533581.79</v>
      </c>
      <c r="CK156" s="2">
        <f t="shared" si="255"/>
        <v>0</v>
      </c>
      <c r="CL156" s="2">
        <f t="shared" si="255"/>
        <v>0</v>
      </c>
      <c r="CM156" s="2">
        <f t="shared" si="255"/>
        <v>423602.54</v>
      </c>
      <c r="CN156" s="2">
        <f t="shared" si="255"/>
        <v>0</v>
      </c>
      <c r="CO156" s="2">
        <f t="shared" si="255"/>
        <v>0</v>
      </c>
      <c r="CP156" s="2">
        <f t="shared" si="255"/>
        <v>590836.56000000006</v>
      </c>
      <c r="CQ156" s="2">
        <f t="shared" si="255"/>
        <v>491150.37</v>
      </c>
      <c r="CR156" s="2">
        <f t="shared" si="255"/>
        <v>0</v>
      </c>
      <c r="CS156" s="2">
        <f t="shared" si="255"/>
        <v>0</v>
      </c>
      <c r="CT156" s="2">
        <f t="shared" si="255"/>
        <v>0</v>
      </c>
      <c r="CU156" s="2">
        <f t="shared" si="255"/>
        <v>0</v>
      </c>
      <c r="CV156" s="2">
        <f t="shared" si="255"/>
        <v>0</v>
      </c>
      <c r="CW156" s="2">
        <f t="shared" si="255"/>
        <v>0</v>
      </c>
      <c r="CX156" s="2">
        <f t="shared" si="255"/>
        <v>308028.62</v>
      </c>
      <c r="CY156" s="2">
        <f t="shared" si="255"/>
        <v>0</v>
      </c>
      <c r="CZ156" s="2">
        <f t="shared" si="255"/>
        <v>1056319.8799999999</v>
      </c>
      <c r="DA156" s="2">
        <f t="shared" si="255"/>
        <v>0</v>
      </c>
      <c r="DB156" s="2">
        <f t="shared" si="255"/>
        <v>0</v>
      </c>
      <c r="DC156" s="2">
        <f t="shared" si="255"/>
        <v>0</v>
      </c>
      <c r="DD156" s="2">
        <f t="shared" si="255"/>
        <v>0</v>
      </c>
      <c r="DE156" s="2">
        <f t="shared" si="255"/>
        <v>0</v>
      </c>
      <c r="DF156" s="2">
        <f t="shared" si="255"/>
        <v>11776538.4</v>
      </c>
      <c r="DG156" s="2">
        <f t="shared" si="255"/>
        <v>0</v>
      </c>
      <c r="DH156" s="2">
        <f t="shared" si="255"/>
        <v>987902.51</v>
      </c>
      <c r="DI156" s="2">
        <f t="shared" si="255"/>
        <v>1355902.24</v>
      </c>
      <c r="DJ156" s="2">
        <f t="shared" si="255"/>
        <v>396649.02</v>
      </c>
      <c r="DK156" s="2">
        <f t="shared" si="255"/>
        <v>0</v>
      </c>
      <c r="DL156" s="2">
        <f t="shared" si="255"/>
        <v>3378988.03</v>
      </c>
      <c r="DM156" s="2">
        <f t="shared" si="255"/>
        <v>0</v>
      </c>
      <c r="DN156" s="2">
        <f t="shared" si="255"/>
        <v>800053.87</v>
      </c>
      <c r="DO156" s="2">
        <f t="shared" si="255"/>
        <v>1937378.78</v>
      </c>
      <c r="DP156" s="2">
        <f t="shared" si="255"/>
        <v>0</v>
      </c>
      <c r="DQ156" s="2">
        <f t="shared" si="255"/>
        <v>0</v>
      </c>
      <c r="DR156" s="2">
        <f t="shared" si="255"/>
        <v>763755.34</v>
      </c>
      <c r="DS156" s="2">
        <f t="shared" si="255"/>
        <v>355483.92</v>
      </c>
      <c r="DT156" s="2">
        <f t="shared" si="255"/>
        <v>0</v>
      </c>
      <c r="DU156" s="2">
        <f t="shared" si="255"/>
        <v>0</v>
      </c>
      <c r="DV156" s="2">
        <f t="shared" si="255"/>
        <v>0</v>
      </c>
      <c r="DW156" s="2">
        <f t="shared" si="255"/>
        <v>0</v>
      </c>
      <c r="DX156" s="2">
        <f t="shared" si="255"/>
        <v>0</v>
      </c>
      <c r="DY156" s="2">
        <f t="shared" si="255"/>
        <v>0</v>
      </c>
      <c r="DZ156" s="2">
        <f t="shared" si="255"/>
        <v>0</v>
      </c>
      <c r="EA156" s="2">
        <f t="shared" ref="EA156:FX156" si="256">ROUND(IF((AND((EA103&lt;=459),(EA139&lt;=EA19)))=TRUE(),0,(EA124*EA141*EA154)),2)</f>
        <v>0</v>
      </c>
      <c r="EB156" s="2">
        <f t="shared" si="256"/>
        <v>325398.43</v>
      </c>
      <c r="EC156" s="2">
        <f t="shared" si="256"/>
        <v>0</v>
      </c>
      <c r="ED156" s="2">
        <f t="shared" si="256"/>
        <v>0</v>
      </c>
      <c r="EE156" s="2">
        <f t="shared" si="256"/>
        <v>0</v>
      </c>
      <c r="EF156" s="2">
        <f t="shared" si="256"/>
        <v>752718.43</v>
      </c>
      <c r="EG156" s="2">
        <f t="shared" si="256"/>
        <v>0</v>
      </c>
      <c r="EH156" s="2">
        <f t="shared" si="256"/>
        <v>0</v>
      </c>
      <c r="EI156" s="2">
        <f t="shared" si="256"/>
        <v>7697809.7300000004</v>
      </c>
      <c r="EJ156" s="2">
        <f t="shared" si="256"/>
        <v>5734378.25</v>
      </c>
      <c r="EK156" s="2">
        <f t="shared" si="256"/>
        <v>0</v>
      </c>
      <c r="EL156" s="2">
        <f t="shared" si="256"/>
        <v>291943.71999999997</v>
      </c>
      <c r="EM156" s="2">
        <f t="shared" si="256"/>
        <v>0</v>
      </c>
      <c r="EN156" s="2">
        <f t="shared" si="256"/>
        <v>561455.5</v>
      </c>
      <c r="EO156" s="2">
        <f t="shared" si="256"/>
        <v>0</v>
      </c>
      <c r="EP156" s="2">
        <f t="shared" si="256"/>
        <v>0</v>
      </c>
      <c r="EQ156" s="2">
        <f t="shared" si="256"/>
        <v>0</v>
      </c>
      <c r="ER156" s="2">
        <f t="shared" si="256"/>
        <v>0</v>
      </c>
      <c r="ES156" s="2">
        <f t="shared" si="256"/>
        <v>0</v>
      </c>
      <c r="ET156" s="2">
        <f t="shared" si="256"/>
        <v>0</v>
      </c>
      <c r="EU156" s="2">
        <f t="shared" si="256"/>
        <v>360325.45</v>
      </c>
      <c r="EV156" s="2">
        <f t="shared" si="256"/>
        <v>0</v>
      </c>
      <c r="EW156" s="2">
        <f t="shared" si="256"/>
        <v>0</v>
      </c>
      <c r="EX156" s="2">
        <f t="shared" si="256"/>
        <v>0</v>
      </c>
      <c r="EY156" s="2">
        <f t="shared" si="256"/>
        <v>414403.87</v>
      </c>
      <c r="EZ156" s="2">
        <f t="shared" si="256"/>
        <v>0</v>
      </c>
      <c r="FA156" s="2">
        <f t="shared" si="256"/>
        <v>0</v>
      </c>
      <c r="FB156" s="2">
        <f t="shared" si="256"/>
        <v>0</v>
      </c>
      <c r="FC156" s="2">
        <f t="shared" si="256"/>
        <v>0</v>
      </c>
      <c r="FD156" s="2">
        <f t="shared" si="256"/>
        <v>0</v>
      </c>
      <c r="FE156" s="2">
        <f t="shared" si="256"/>
        <v>0</v>
      </c>
      <c r="FF156" s="2">
        <f t="shared" si="256"/>
        <v>0</v>
      </c>
      <c r="FG156" s="2">
        <f t="shared" si="256"/>
        <v>0</v>
      </c>
      <c r="FH156" s="2">
        <f t="shared" si="256"/>
        <v>0</v>
      </c>
      <c r="FI156" s="2">
        <f t="shared" si="256"/>
        <v>995961.09</v>
      </c>
      <c r="FJ156" s="2">
        <f t="shared" si="256"/>
        <v>0</v>
      </c>
      <c r="FK156" s="2">
        <f t="shared" si="256"/>
        <v>1466294.43</v>
      </c>
      <c r="FL156" s="2">
        <f t="shared" si="256"/>
        <v>0</v>
      </c>
      <c r="FM156" s="2">
        <f t="shared" si="256"/>
        <v>0</v>
      </c>
      <c r="FN156" s="2">
        <f t="shared" si="256"/>
        <v>13304509.300000001</v>
      </c>
      <c r="FO156" s="2">
        <f t="shared" si="256"/>
        <v>697660.96</v>
      </c>
      <c r="FP156" s="2">
        <f t="shared" si="256"/>
        <v>1409765.05</v>
      </c>
      <c r="FQ156" s="2">
        <f t="shared" si="256"/>
        <v>0</v>
      </c>
      <c r="FR156" s="2">
        <f t="shared" si="256"/>
        <v>0</v>
      </c>
      <c r="FS156" s="2">
        <f t="shared" si="256"/>
        <v>0</v>
      </c>
      <c r="FT156" s="2">
        <f t="shared" si="256"/>
        <v>0</v>
      </c>
      <c r="FU156" s="2">
        <f t="shared" si="256"/>
        <v>502270.88</v>
      </c>
      <c r="FV156" s="2">
        <f t="shared" si="256"/>
        <v>451568.06</v>
      </c>
      <c r="FW156" s="2">
        <f t="shared" si="256"/>
        <v>0</v>
      </c>
      <c r="FX156" s="2">
        <f t="shared" si="256"/>
        <v>0</v>
      </c>
      <c r="FY156" s="1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</row>
    <row r="157" spans="1:193" x14ac:dyDescent="0.35">
      <c r="A157" s="2"/>
      <c r="B157" s="2" t="s">
        <v>893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</row>
    <row r="158" spans="1:193" x14ac:dyDescent="0.35">
      <c r="A158" s="3" t="s">
        <v>894</v>
      </c>
      <c r="B158" s="2" t="s">
        <v>895</v>
      </c>
      <c r="C158" s="193">
        <f>ROUND(IF((AND((C103&lt;=459),(C139&lt;=C19)))=TRUE(),0,IF(C156=0,0,C124*C148*(C137-C154))),2)</f>
        <v>3792038.47</v>
      </c>
      <c r="D158" s="193">
        <f t="shared" ref="D158:BO158" si="257">ROUND(IF((AND((D103&lt;=459),(D139&lt;=D19)))=TRUE(),0,IF(D156=0,0,D124*D148*(D137-D154))),2)</f>
        <v>2798660.32</v>
      </c>
      <c r="E158" s="193">
        <f t="shared" si="257"/>
        <v>5835545.7400000002</v>
      </c>
      <c r="F158" s="193">
        <f t="shared" si="257"/>
        <v>1710935.63</v>
      </c>
      <c r="G158" s="193">
        <f t="shared" si="257"/>
        <v>0</v>
      </c>
      <c r="H158" s="193">
        <f t="shared" si="257"/>
        <v>0</v>
      </c>
      <c r="I158" s="193">
        <f t="shared" si="257"/>
        <v>6662600.3799999999</v>
      </c>
      <c r="J158" s="193">
        <f t="shared" si="257"/>
        <v>1474643.06</v>
      </c>
      <c r="K158" s="193">
        <f t="shared" si="257"/>
        <v>0</v>
      </c>
      <c r="L158" s="193">
        <f t="shared" si="257"/>
        <v>733263.77</v>
      </c>
      <c r="M158" s="193">
        <f t="shared" si="257"/>
        <v>950306.88</v>
      </c>
      <c r="N158" s="193">
        <f t="shared" si="257"/>
        <v>0</v>
      </c>
      <c r="O158" s="193">
        <f t="shared" si="257"/>
        <v>0</v>
      </c>
      <c r="P158" s="193">
        <f t="shared" si="257"/>
        <v>0</v>
      </c>
      <c r="Q158" s="193">
        <f t="shared" si="257"/>
        <v>30615465.07</v>
      </c>
      <c r="R158" s="193">
        <f t="shared" si="257"/>
        <v>753546.17</v>
      </c>
      <c r="S158" s="193">
        <f t="shared" si="257"/>
        <v>349303.02</v>
      </c>
      <c r="T158" s="193">
        <f t="shared" si="257"/>
        <v>0</v>
      </c>
      <c r="U158" s="193">
        <f t="shared" si="257"/>
        <v>0</v>
      </c>
      <c r="V158" s="193">
        <f t="shared" si="257"/>
        <v>0</v>
      </c>
      <c r="W158" s="193">
        <f t="shared" si="257"/>
        <v>0</v>
      </c>
      <c r="X158" s="193">
        <f t="shared" si="257"/>
        <v>0</v>
      </c>
      <c r="Y158" s="193">
        <f t="shared" si="257"/>
        <v>811028.43</v>
      </c>
      <c r="Z158" s="193">
        <f t="shared" si="257"/>
        <v>0</v>
      </c>
      <c r="AA158" s="193">
        <f t="shared" si="257"/>
        <v>0</v>
      </c>
      <c r="AB158" s="193">
        <f t="shared" si="257"/>
        <v>0</v>
      </c>
      <c r="AC158" s="193">
        <f t="shared" si="257"/>
        <v>0</v>
      </c>
      <c r="AD158" s="193">
        <f t="shared" si="257"/>
        <v>0</v>
      </c>
      <c r="AE158" s="193">
        <f t="shared" si="257"/>
        <v>0</v>
      </c>
      <c r="AF158" s="193">
        <f t="shared" si="257"/>
        <v>0</v>
      </c>
      <c r="AG158" s="193">
        <f t="shared" si="257"/>
        <v>0</v>
      </c>
      <c r="AH158" s="193">
        <f t="shared" si="257"/>
        <v>406027.76</v>
      </c>
      <c r="AI158" s="193">
        <f t="shared" si="257"/>
        <v>0</v>
      </c>
      <c r="AJ158" s="193">
        <f t="shared" si="257"/>
        <v>0</v>
      </c>
      <c r="AK158" s="193">
        <f t="shared" si="257"/>
        <v>0</v>
      </c>
      <c r="AL158" s="193">
        <f t="shared" si="257"/>
        <v>0</v>
      </c>
      <c r="AM158" s="193">
        <f t="shared" si="257"/>
        <v>0</v>
      </c>
      <c r="AN158" s="193">
        <f t="shared" si="257"/>
        <v>0</v>
      </c>
      <c r="AO158" s="193">
        <f t="shared" si="257"/>
        <v>978046.77</v>
      </c>
      <c r="AP158" s="193">
        <f t="shared" si="257"/>
        <v>26915941.309999999</v>
      </c>
      <c r="AQ158" s="193">
        <f t="shared" si="257"/>
        <v>0</v>
      </c>
      <c r="AR158" s="193">
        <f t="shared" si="257"/>
        <v>0</v>
      </c>
      <c r="AS158" s="193">
        <f t="shared" si="257"/>
        <v>0</v>
      </c>
      <c r="AT158" s="193">
        <f t="shared" si="257"/>
        <v>0</v>
      </c>
      <c r="AU158" s="193">
        <f t="shared" si="257"/>
        <v>0</v>
      </c>
      <c r="AV158" s="193">
        <f t="shared" si="257"/>
        <v>0</v>
      </c>
      <c r="AW158" s="193">
        <f t="shared" si="257"/>
        <v>0</v>
      </c>
      <c r="AX158" s="193">
        <f t="shared" si="257"/>
        <v>0</v>
      </c>
      <c r="AY158" s="193">
        <f t="shared" si="257"/>
        <v>0</v>
      </c>
      <c r="AZ158" s="193">
        <f t="shared" si="257"/>
        <v>4802898.04</v>
      </c>
      <c r="BA158" s="193">
        <f t="shared" si="257"/>
        <v>216587.39</v>
      </c>
      <c r="BB158" s="193">
        <f t="shared" si="257"/>
        <v>253059.66</v>
      </c>
      <c r="BC158" s="193">
        <f t="shared" si="257"/>
        <v>4481657.12</v>
      </c>
      <c r="BD158" s="193">
        <f t="shared" si="257"/>
        <v>0</v>
      </c>
      <c r="BE158" s="193">
        <f t="shared" si="257"/>
        <v>0</v>
      </c>
      <c r="BF158" s="193">
        <f t="shared" si="257"/>
        <v>0</v>
      </c>
      <c r="BG158" s="193">
        <f t="shared" si="257"/>
        <v>227391.44</v>
      </c>
      <c r="BH158" s="193">
        <f t="shared" si="257"/>
        <v>0</v>
      </c>
      <c r="BI158" s="193">
        <f t="shared" si="257"/>
        <v>0</v>
      </c>
      <c r="BJ158" s="193">
        <f t="shared" si="257"/>
        <v>0</v>
      </c>
      <c r="BK158" s="193">
        <f t="shared" si="257"/>
        <v>1704697.38</v>
      </c>
      <c r="BL158" s="193">
        <f t="shared" si="257"/>
        <v>0</v>
      </c>
      <c r="BM158" s="193">
        <f t="shared" si="257"/>
        <v>0</v>
      </c>
      <c r="BN158" s="193">
        <f t="shared" si="257"/>
        <v>632927.97</v>
      </c>
      <c r="BO158" s="193">
        <f t="shared" si="257"/>
        <v>213947.69</v>
      </c>
      <c r="BP158" s="193">
        <f t="shared" ref="BP158:EA158" si="258">ROUND(IF((AND((BP103&lt;=459),(BP139&lt;=BP19)))=TRUE(),0,IF(BP156=0,0,BP124*BP148*(BP137-BP154))),2)</f>
        <v>0</v>
      </c>
      <c r="BQ158" s="193">
        <f t="shared" si="258"/>
        <v>421000.64</v>
      </c>
      <c r="BR158" s="193">
        <f t="shared" si="258"/>
        <v>271293.25</v>
      </c>
      <c r="BS158" s="193">
        <f t="shared" si="258"/>
        <v>507182.69</v>
      </c>
      <c r="BT158" s="193">
        <f t="shared" si="258"/>
        <v>0</v>
      </c>
      <c r="BU158" s="193">
        <f t="shared" si="258"/>
        <v>0</v>
      </c>
      <c r="BV158" s="193">
        <f t="shared" si="258"/>
        <v>0</v>
      </c>
      <c r="BW158" s="193">
        <f t="shared" si="258"/>
        <v>0</v>
      </c>
      <c r="BX158" s="193">
        <f t="shared" si="258"/>
        <v>0</v>
      </c>
      <c r="BY158" s="193">
        <f t="shared" si="258"/>
        <v>0</v>
      </c>
      <c r="BZ158" s="193">
        <f t="shared" si="258"/>
        <v>0</v>
      </c>
      <c r="CA158" s="193">
        <f t="shared" si="258"/>
        <v>0</v>
      </c>
      <c r="CB158" s="193">
        <f t="shared" si="258"/>
        <v>0</v>
      </c>
      <c r="CC158" s="193">
        <f t="shared" si="258"/>
        <v>0</v>
      </c>
      <c r="CD158" s="193">
        <f t="shared" si="258"/>
        <v>0</v>
      </c>
      <c r="CE158" s="193">
        <f t="shared" si="258"/>
        <v>0</v>
      </c>
      <c r="CF158" s="193">
        <f t="shared" si="258"/>
        <v>0</v>
      </c>
      <c r="CG158" s="193">
        <f t="shared" si="258"/>
        <v>0</v>
      </c>
      <c r="CH158" s="193">
        <f t="shared" si="258"/>
        <v>0</v>
      </c>
      <c r="CI158" s="193">
        <f t="shared" si="258"/>
        <v>211341.69</v>
      </c>
      <c r="CJ158" s="193">
        <f t="shared" si="258"/>
        <v>249248.01</v>
      </c>
      <c r="CK158" s="193">
        <f t="shared" si="258"/>
        <v>0</v>
      </c>
      <c r="CL158" s="193">
        <f t="shared" si="258"/>
        <v>0</v>
      </c>
      <c r="CM158" s="193">
        <f t="shared" si="258"/>
        <v>121425.72</v>
      </c>
      <c r="CN158" s="193">
        <f t="shared" si="258"/>
        <v>0</v>
      </c>
      <c r="CO158" s="193">
        <f t="shared" si="258"/>
        <v>0</v>
      </c>
      <c r="CP158" s="193">
        <f t="shared" si="258"/>
        <v>12449.74</v>
      </c>
      <c r="CQ158" s="193">
        <f t="shared" si="258"/>
        <v>531145.56999999995</v>
      </c>
      <c r="CR158" s="193">
        <f t="shared" si="258"/>
        <v>0</v>
      </c>
      <c r="CS158" s="193">
        <f t="shared" si="258"/>
        <v>0</v>
      </c>
      <c r="CT158" s="193">
        <f t="shared" si="258"/>
        <v>0</v>
      </c>
      <c r="CU158" s="193">
        <f t="shared" si="258"/>
        <v>0</v>
      </c>
      <c r="CV158" s="193">
        <f t="shared" si="258"/>
        <v>0</v>
      </c>
      <c r="CW158" s="193">
        <f t="shared" si="258"/>
        <v>0</v>
      </c>
      <c r="CX158" s="193">
        <f t="shared" si="258"/>
        <v>29124.55</v>
      </c>
      <c r="CY158" s="193">
        <f t="shared" si="258"/>
        <v>0</v>
      </c>
      <c r="CZ158" s="193">
        <f t="shared" si="258"/>
        <v>288081.34000000003</v>
      </c>
      <c r="DA158" s="193">
        <f t="shared" si="258"/>
        <v>0</v>
      </c>
      <c r="DB158" s="193">
        <f t="shared" si="258"/>
        <v>0</v>
      </c>
      <c r="DC158" s="193">
        <f t="shared" si="258"/>
        <v>0</v>
      </c>
      <c r="DD158" s="193">
        <f t="shared" si="258"/>
        <v>0</v>
      </c>
      <c r="DE158" s="193">
        <f t="shared" si="258"/>
        <v>0</v>
      </c>
      <c r="DF158" s="193">
        <f t="shared" si="258"/>
        <v>3061871.24</v>
      </c>
      <c r="DG158" s="193">
        <f t="shared" si="258"/>
        <v>0</v>
      </c>
      <c r="DH158" s="193">
        <f t="shared" si="258"/>
        <v>309969.93</v>
      </c>
      <c r="DI158" s="193">
        <f t="shared" si="258"/>
        <v>882072.47</v>
      </c>
      <c r="DJ158" s="193">
        <f t="shared" si="258"/>
        <v>106562.95</v>
      </c>
      <c r="DK158" s="193">
        <f t="shared" si="258"/>
        <v>0</v>
      </c>
      <c r="DL158" s="193">
        <f t="shared" si="258"/>
        <v>910329.07</v>
      </c>
      <c r="DM158" s="193">
        <f t="shared" si="258"/>
        <v>0</v>
      </c>
      <c r="DN158" s="193">
        <f t="shared" si="258"/>
        <v>509170.82</v>
      </c>
      <c r="DO158" s="193">
        <f t="shared" si="258"/>
        <v>843825.66</v>
      </c>
      <c r="DP158" s="193">
        <f t="shared" si="258"/>
        <v>0</v>
      </c>
      <c r="DQ158" s="193">
        <f t="shared" si="258"/>
        <v>0</v>
      </c>
      <c r="DR158" s="193">
        <f t="shared" si="258"/>
        <v>903623.79</v>
      </c>
      <c r="DS158" s="193">
        <f t="shared" si="258"/>
        <v>538845.61</v>
      </c>
      <c r="DT158" s="193">
        <f t="shared" si="258"/>
        <v>0</v>
      </c>
      <c r="DU158" s="193">
        <f t="shared" si="258"/>
        <v>0</v>
      </c>
      <c r="DV158" s="193">
        <f t="shared" si="258"/>
        <v>0</v>
      </c>
      <c r="DW158" s="193">
        <f t="shared" si="258"/>
        <v>0</v>
      </c>
      <c r="DX158" s="193">
        <f t="shared" si="258"/>
        <v>0</v>
      </c>
      <c r="DY158" s="193">
        <f t="shared" si="258"/>
        <v>0</v>
      </c>
      <c r="DZ158" s="193">
        <f t="shared" si="258"/>
        <v>0</v>
      </c>
      <c r="EA158" s="193">
        <f t="shared" si="258"/>
        <v>0</v>
      </c>
      <c r="EB158" s="193">
        <f t="shared" ref="EB158:FX158" si="259">ROUND(IF((AND((EB103&lt;=459),(EB139&lt;=EB19)))=TRUE(),0,IF(EB156=0,0,EB124*EB148*(EB137-EB154))),2)</f>
        <v>162965.25</v>
      </c>
      <c r="EC158" s="193">
        <f t="shared" si="259"/>
        <v>0</v>
      </c>
      <c r="ED158" s="193">
        <f t="shared" si="259"/>
        <v>0</v>
      </c>
      <c r="EE158" s="193">
        <f t="shared" si="259"/>
        <v>0</v>
      </c>
      <c r="EF158" s="193">
        <f t="shared" si="259"/>
        <v>841065.42</v>
      </c>
      <c r="EG158" s="193">
        <f t="shared" si="259"/>
        <v>0</v>
      </c>
      <c r="EH158" s="193">
        <f t="shared" si="259"/>
        <v>0</v>
      </c>
      <c r="EI158" s="193">
        <f t="shared" si="259"/>
        <v>10554251.49</v>
      </c>
      <c r="EJ158" s="193">
        <f t="shared" si="259"/>
        <v>818422.65</v>
      </c>
      <c r="EK158" s="193">
        <f t="shared" si="259"/>
        <v>0</v>
      </c>
      <c r="EL158" s="193">
        <f t="shared" si="259"/>
        <v>11577.98</v>
      </c>
      <c r="EM158" s="193">
        <f t="shared" si="259"/>
        <v>0</v>
      </c>
      <c r="EN158" s="193">
        <f t="shared" si="259"/>
        <v>556044.4</v>
      </c>
      <c r="EO158" s="193">
        <f t="shared" si="259"/>
        <v>0</v>
      </c>
      <c r="EP158" s="193">
        <f t="shared" si="259"/>
        <v>0</v>
      </c>
      <c r="EQ158" s="193">
        <f t="shared" si="259"/>
        <v>0</v>
      </c>
      <c r="ER158" s="193">
        <f t="shared" si="259"/>
        <v>0</v>
      </c>
      <c r="ES158" s="193">
        <f t="shared" si="259"/>
        <v>0</v>
      </c>
      <c r="ET158" s="193">
        <f t="shared" si="259"/>
        <v>0</v>
      </c>
      <c r="EU158" s="193">
        <f t="shared" si="259"/>
        <v>798602.13</v>
      </c>
      <c r="EV158" s="193">
        <f t="shared" si="259"/>
        <v>0</v>
      </c>
      <c r="EW158" s="193">
        <f t="shared" si="259"/>
        <v>0</v>
      </c>
      <c r="EX158" s="193">
        <f t="shared" si="259"/>
        <v>0</v>
      </c>
      <c r="EY158" s="193">
        <f t="shared" si="259"/>
        <v>254846.04</v>
      </c>
      <c r="EZ158" s="193">
        <f t="shared" si="259"/>
        <v>0</v>
      </c>
      <c r="FA158" s="193">
        <f t="shared" si="259"/>
        <v>0</v>
      </c>
      <c r="FB158" s="193">
        <f t="shared" si="259"/>
        <v>0</v>
      </c>
      <c r="FC158" s="193">
        <f t="shared" si="259"/>
        <v>0</v>
      </c>
      <c r="FD158" s="193">
        <f t="shared" si="259"/>
        <v>0</v>
      </c>
      <c r="FE158" s="193">
        <f t="shared" si="259"/>
        <v>0</v>
      </c>
      <c r="FF158" s="193">
        <f t="shared" si="259"/>
        <v>0</v>
      </c>
      <c r="FG158" s="193">
        <f t="shared" si="259"/>
        <v>0</v>
      </c>
      <c r="FH158" s="193">
        <f t="shared" si="259"/>
        <v>0</v>
      </c>
      <c r="FI158" s="193">
        <f t="shared" si="259"/>
        <v>492201.28</v>
      </c>
      <c r="FJ158" s="193">
        <f t="shared" si="259"/>
        <v>0</v>
      </c>
      <c r="FK158" s="193">
        <f t="shared" si="259"/>
        <v>345447.73</v>
      </c>
      <c r="FL158" s="193">
        <f t="shared" si="259"/>
        <v>0</v>
      </c>
      <c r="FM158" s="193">
        <f t="shared" si="259"/>
        <v>0</v>
      </c>
      <c r="FN158" s="193">
        <f t="shared" si="259"/>
        <v>10391624.529999999</v>
      </c>
      <c r="FO158" s="193">
        <f t="shared" si="259"/>
        <v>86495.7</v>
      </c>
      <c r="FP158" s="193">
        <f t="shared" si="259"/>
        <v>415494.05</v>
      </c>
      <c r="FQ158" s="193">
        <f t="shared" si="259"/>
        <v>0</v>
      </c>
      <c r="FR158" s="193">
        <f t="shared" si="259"/>
        <v>0</v>
      </c>
      <c r="FS158" s="193">
        <f t="shared" si="259"/>
        <v>0</v>
      </c>
      <c r="FT158" s="193">
        <f t="shared" si="259"/>
        <v>0</v>
      </c>
      <c r="FU158" s="193">
        <f t="shared" si="259"/>
        <v>266989.83</v>
      </c>
      <c r="FV158" s="193">
        <f t="shared" si="259"/>
        <v>213996.03</v>
      </c>
      <c r="FW158" s="193">
        <f t="shared" si="259"/>
        <v>0</v>
      </c>
      <c r="FX158" s="193">
        <f t="shared" si="259"/>
        <v>0</v>
      </c>
      <c r="FY158" s="2"/>
      <c r="FZ158" s="2"/>
      <c r="GA158" s="12"/>
      <c r="GB158" s="2"/>
      <c r="GC158" s="2"/>
      <c r="GD158" s="2"/>
      <c r="GE158" s="2"/>
      <c r="GF158" s="2"/>
      <c r="GG158" s="2"/>
      <c r="GH158" s="2"/>
      <c r="GI158" s="2"/>
      <c r="GJ158" s="2"/>
      <c r="GK158" s="2"/>
    </row>
    <row r="159" spans="1:193" x14ac:dyDescent="0.35">
      <c r="A159" s="2"/>
      <c r="B159" s="2" t="s">
        <v>896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</row>
    <row r="160" spans="1:193" x14ac:dyDescent="0.35">
      <c r="A160" s="3" t="s">
        <v>897</v>
      </c>
      <c r="B160" s="2" t="s">
        <v>898</v>
      </c>
      <c r="C160" s="2">
        <f t="shared" ref="C160:AH160" si="260">ROUND(IF((AND((C103&lt;=459),(C139&lt;=C19)))=TRUE(),0,+C156+C158),2)</f>
        <v>7702524.5499999998</v>
      </c>
      <c r="D160" s="2">
        <f t="shared" si="260"/>
        <v>25149309.989999998</v>
      </c>
      <c r="E160" s="2">
        <f t="shared" si="260"/>
        <v>9000474.3200000003</v>
      </c>
      <c r="F160" s="2">
        <f t="shared" si="260"/>
        <v>16283677.710000001</v>
      </c>
      <c r="G160" s="2">
        <f t="shared" si="260"/>
        <v>0</v>
      </c>
      <c r="H160" s="2">
        <f t="shared" si="260"/>
        <v>0</v>
      </c>
      <c r="I160" s="2">
        <f t="shared" si="260"/>
        <v>11302227.640000001</v>
      </c>
      <c r="J160" s="2">
        <f t="shared" si="260"/>
        <v>2620199.9900000002</v>
      </c>
      <c r="K160" s="2">
        <f t="shared" si="260"/>
        <v>0</v>
      </c>
      <c r="L160" s="2">
        <f t="shared" si="260"/>
        <v>2034225.27</v>
      </c>
      <c r="M160" s="2">
        <f t="shared" si="260"/>
        <v>1515039.22</v>
      </c>
      <c r="N160" s="2">
        <f t="shared" si="260"/>
        <v>0</v>
      </c>
      <c r="O160" s="2">
        <f t="shared" si="260"/>
        <v>0</v>
      </c>
      <c r="P160" s="2">
        <f t="shared" si="260"/>
        <v>0</v>
      </c>
      <c r="Q160" s="2">
        <f t="shared" si="260"/>
        <v>55064680.119999997</v>
      </c>
      <c r="R160" s="2">
        <f t="shared" si="260"/>
        <v>5154876.45</v>
      </c>
      <c r="S160" s="2">
        <f t="shared" si="260"/>
        <v>1320376.69</v>
      </c>
      <c r="T160" s="2">
        <f t="shared" si="260"/>
        <v>0</v>
      </c>
      <c r="U160" s="2">
        <f t="shared" si="260"/>
        <v>0</v>
      </c>
      <c r="V160" s="2">
        <f t="shared" si="260"/>
        <v>0</v>
      </c>
      <c r="W160" s="2">
        <f t="shared" si="260"/>
        <v>0</v>
      </c>
      <c r="X160" s="2">
        <f t="shared" si="260"/>
        <v>0</v>
      </c>
      <c r="Y160" s="2">
        <f t="shared" si="260"/>
        <v>1327527.72</v>
      </c>
      <c r="Z160" s="2">
        <f t="shared" si="260"/>
        <v>0</v>
      </c>
      <c r="AA160" s="2">
        <f t="shared" si="260"/>
        <v>0</v>
      </c>
      <c r="AB160" s="2">
        <f t="shared" si="260"/>
        <v>0</v>
      </c>
      <c r="AC160" s="2">
        <f t="shared" si="260"/>
        <v>0</v>
      </c>
      <c r="AD160" s="2">
        <f t="shared" si="260"/>
        <v>0</v>
      </c>
      <c r="AE160" s="2">
        <f t="shared" si="260"/>
        <v>0</v>
      </c>
      <c r="AF160" s="2">
        <f t="shared" si="260"/>
        <v>0</v>
      </c>
      <c r="AG160" s="2">
        <f t="shared" si="260"/>
        <v>0</v>
      </c>
      <c r="AH160" s="2">
        <f t="shared" si="260"/>
        <v>953247.2</v>
      </c>
      <c r="AI160" s="2">
        <f t="shared" ref="AI160:BN160" si="261">ROUND(IF((AND((AI103&lt;=459),(AI139&lt;=AI19)))=TRUE(),0,+AI156+AI158),2)</f>
        <v>0</v>
      </c>
      <c r="AJ160" s="2">
        <f t="shared" si="261"/>
        <v>0</v>
      </c>
      <c r="AK160" s="2">
        <f t="shared" si="261"/>
        <v>0</v>
      </c>
      <c r="AL160" s="2">
        <f t="shared" si="261"/>
        <v>0</v>
      </c>
      <c r="AM160" s="2">
        <f t="shared" si="261"/>
        <v>0</v>
      </c>
      <c r="AN160" s="2">
        <f t="shared" si="261"/>
        <v>0</v>
      </c>
      <c r="AO160" s="2">
        <f t="shared" si="261"/>
        <v>3392999.36</v>
      </c>
      <c r="AP160" s="2">
        <f t="shared" si="261"/>
        <v>78296235.930000007</v>
      </c>
      <c r="AQ160" s="2">
        <f t="shared" si="261"/>
        <v>0</v>
      </c>
      <c r="AR160" s="2">
        <f t="shared" si="261"/>
        <v>0</v>
      </c>
      <c r="AS160" s="2">
        <f t="shared" si="261"/>
        <v>0</v>
      </c>
      <c r="AT160" s="2">
        <f t="shared" si="261"/>
        <v>0</v>
      </c>
      <c r="AU160" s="2">
        <f t="shared" si="261"/>
        <v>0</v>
      </c>
      <c r="AV160" s="2">
        <f t="shared" si="261"/>
        <v>0</v>
      </c>
      <c r="AW160" s="2">
        <f t="shared" si="261"/>
        <v>0</v>
      </c>
      <c r="AX160" s="2">
        <f t="shared" si="261"/>
        <v>0</v>
      </c>
      <c r="AY160" s="2">
        <f t="shared" si="261"/>
        <v>0</v>
      </c>
      <c r="AZ160" s="2">
        <f t="shared" si="261"/>
        <v>11966830.189999999</v>
      </c>
      <c r="BA160" s="2">
        <f t="shared" si="261"/>
        <v>5483637.5999999996</v>
      </c>
      <c r="BB160" s="2">
        <f t="shared" si="261"/>
        <v>4612477.33</v>
      </c>
      <c r="BC160" s="2">
        <f t="shared" si="261"/>
        <v>19124788.960000001</v>
      </c>
      <c r="BD160" s="2">
        <f t="shared" si="261"/>
        <v>0</v>
      </c>
      <c r="BE160" s="2">
        <f t="shared" si="261"/>
        <v>0</v>
      </c>
      <c r="BF160" s="2">
        <f t="shared" si="261"/>
        <v>0</v>
      </c>
      <c r="BG160" s="2">
        <f t="shared" si="261"/>
        <v>822488.54</v>
      </c>
      <c r="BH160" s="2">
        <f t="shared" si="261"/>
        <v>0</v>
      </c>
      <c r="BI160" s="2">
        <f t="shared" si="261"/>
        <v>0</v>
      </c>
      <c r="BJ160" s="2">
        <f t="shared" si="261"/>
        <v>0</v>
      </c>
      <c r="BK160" s="2">
        <f t="shared" si="261"/>
        <v>18259110.43</v>
      </c>
      <c r="BL160" s="2">
        <f t="shared" si="261"/>
        <v>0</v>
      </c>
      <c r="BM160" s="2">
        <f t="shared" si="261"/>
        <v>0</v>
      </c>
      <c r="BN160" s="2">
        <f t="shared" si="261"/>
        <v>2381038.71</v>
      </c>
      <c r="BO160" s="2">
        <f t="shared" ref="BO160:DZ160" si="262">ROUND(IF((AND((BO103&lt;=459),(BO139&lt;=BO19)))=TRUE(),0,+BO156+BO158),2)</f>
        <v>929495.27</v>
      </c>
      <c r="BP160" s="2">
        <f t="shared" si="262"/>
        <v>0</v>
      </c>
      <c r="BQ160" s="2">
        <f t="shared" si="262"/>
        <v>4047062.13</v>
      </c>
      <c r="BR160" s="2">
        <f t="shared" si="262"/>
        <v>2861589.72</v>
      </c>
      <c r="BS160" s="2">
        <f t="shared" si="262"/>
        <v>1236615.1000000001</v>
      </c>
      <c r="BT160" s="2">
        <f t="shared" si="262"/>
        <v>0</v>
      </c>
      <c r="BU160" s="2">
        <f t="shared" si="262"/>
        <v>0</v>
      </c>
      <c r="BV160" s="2">
        <f t="shared" si="262"/>
        <v>0</v>
      </c>
      <c r="BW160" s="2">
        <f t="shared" si="262"/>
        <v>0</v>
      </c>
      <c r="BX160" s="2">
        <f t="shared" si="262"/>
        <v>0</v>
      </c>
      <c r="BY160" s="2">
        <f t="shared" si="262"/>
        <v>0</v>
      </c>
      <c r="BZ160" s="2">
        <f t="shared" si="262"/>
        <v>0</v>
      </c>
      <c r="CA160" s="2">
        <f t="shared" si="262"/>
        <v>0</v>
      </c>
      <c r="CB160" s="2">
        <f t="shared" si="262"/>
        <v>0</v>
      </c>
      <c r="CC160" s="2">
        <f t="shared" si="262"/>
        <v>0</v>
      </c>
      <c r="CD160" s="2">
        <f t="shared" si="262"/>
        <v>0</v>
      </c>
      <c r="CE160" s="2">
        <f t="shared" si="262"/>
        <v>0</v>
      </c>
      <c r="CF160" s="2">
        <f t="shared" si="262"/>
        <v>0</v>
      </c>
      <c r="CG160" s="2">
        <f t="shared" si="262"/>
        <v>0</v>
      </c>
      <c r="CH160" s="2">
        <f t="shared" si="262"/>
        <v>0</v>
      </c>
      <c r="CI160" s="2">
        <f t="shared" si="262"/>
        <v>631890.12</v>
      </c>
      <c r="CJ160" s="2">
        <f t="shared" si="262"/>
        <v>782829.8</v>
      </c>
      <c r="CK160" s="2">
        <f t="shared" si="262"/>
        <v>0</v>
      </c>
      <c r="CL160" s="2">
        <f t="shared" si="262"/>
        <v>0</v>
      </c>
      <c r="CM160" s="2">
        <f t="shared" si="262"/>
        <v>545028.26</v>
      </c>
      <c r="CN160" s="2">
        <f t="shared" si="262"/>
        <v>0</v>
      </c>
      <c r="CO160" s="2">
        <f t="shared" si="262"/>
        <v>0</v>
      </c>
      <c r="CP160" s="2">
        <f t="shared" si="262"/>
        <v>603286.30000000005</v>
      </c>
      <c r="CQ160" s="2">
        <f t="shared" si="262"/>
        <v>1022295.94</v>
      </c>
      <c r="CR160" s="2">
        <f t="shared" si="262"/>
        <v>0</v>
      </c>
      <c r="CS160" s="2">
        <f t="shared" si="262"/>
        <v>0</v>
      </c>
      <c r="CT160" s="2">
        <f t="shared" si="262"/>
        <v>0</v>
      </c>
      <c r="CU160" s="2">
        <f t="shared" si="262"/>
        <v>0</v>
      </c>
      <c r="CV160" s="2">
        <f t="shared" si="262"/>
        <v>0</v>
      </c>
      <c r="CW160" s="2">
        <f t="shared" si="262"/>
        <v>0</v>
      </c>
      <c r="CX160" s="2">
        <f t="shared" si="262"/>
        <v>337153.17</v>
      </c>
      <c r="CY160" s="2">
        <f t="shared" si="262"/>
        <v>0</v>
      </c>
      <c r="CZ160" s="2">
        <f t="shared" si="262"/>
        <v>1344401.22</v>
      </c>
      <c r="DA160" s="2">
        <f t="shared" si="262"/>
        <v>0</v>
      </c>
      <c r="DB160" s="2">
        <f t="shared" si="262"/>
        <v>0</v>
      </c>
      <c r="DC160" s="2">
        <f t="shared" si="262"/>
        <v>0</v>
      </c>
      <c r="DD160" s="2">
        <f t="shared" si="262"/>
        <v>0</v>
      </c>
      <c r="DE160" s="2">
        <f t="shared" si="262"/>
        <v>0</v>
      </c>
      <c r="DF160" s="2">
        <f t="shared" si="262"/>
        <v>14838409.640000001</v>
      </c>
      <c r="DG160" s="2">
        <f t="shared" si="262"/>
        <v>0</v>
      </c>
      <c r="DH160" s="2">
        <f t="shared" si="262"/>
        <v>1297872.44</v>
      </c>
      <c r="DI160" s="2">
        <f t="shared" si="262"/>
        <v>2237974.71</v>
      </c>
      <c r="DJ160" s="2">
        <f t="shared" si="262"/>
        <v>503211.97</v>
      </c>
      <c r="DK160" s="2">
        <f t="shared" si="262"/>
        <v>0</v>
      </c>
      <c r="DL160" s="2">
        <f t="shared" si="262"/>
        <v>4289317.0999999996</v>
      </c>
      <c r="DM160" s="2">
        <f t="shared" si="262"/>
        <v>0</v>
      </c>
      <c r="DN160" s="2">
        <f t="shared" si="262"/>
        <v>1309224.69</v>
      </c>
      <c r="DO160" s="2">
        <f t="shared" si="262"/>
        <v>2781204.44</v>
      </c>
      <c r="DP160" s="2">
        <f t="shared" si="262"/>
        <v>0</v>
      </c>
      <c r="DQ160" s="2">
        <f t="shared" si="262"/>
        <v>0</v>
      </c>
      <c r="DR160" s="2">
        <f t="shared" si="262"/>
        <v>1667379.13</v>
      </c>
      <c r="DS160" s="2">
        <f t="shared" si="262"/>
        <v>894329.53</v>
      </c>
      <c r="DT160" s="2">
        <f t="shared" si="262"/>
        <v>0</v>
      </c>
      <c r="DU160" s="2">
        <f t="shared" si="262"/>
        <v>0</v>
      </c>
      <c r="DV160" s="2">
        <f t="shared" si="262"/>
        <v>0</v>
      </c>
      <c r="DW160" s="2">
        <f t="shared" si="262"/>
        <v>0</v>
      </c>
      <c r="DX160" s="2">
        <f t="shared" si="262"/>
        <v>0</v>
      </c>
      <c r="DY160" s="2">
        <f t="shared" si="262"/>
        <v>0</v>
      </c>
      <c r="DZ160" s="2">
        <f t="shared" si="262"/>
        <v>0</v>
      </c>
      <c r="EA160" s="2">
        <f t="shared" ref="EA160:FX160" si="263">ROUND(IF((AND((EA103&lt;=459),(EA139&lt;=EA19)))=TRUE(),0,+EA156+EA158),2)</f>
        <v>0</v>
      </c>
      <c r="EB160" s="2">
        <f t="shared" si="263"/>
        <v>488363.68</v>
      </c>
      <c r="EC160" s="2">
        <f t="shared" si="263"/>
        <v>0</v>
      </c>
      <c r="ED160" s="2">
        <f t="shared" si="263"/>
        <v>0</v>
      </c>
      <c r="EE160" s="2">
        <f t="shared" si="263"/>
        <v>0</v>
      </c>
      <c r="EF160" s="2">
        <f t="shared" si="263"/>
        <v>1593783.85</v>
      </c>
      <c r="EG160" s="2">
        <f t="shared" si="263"/>
        <v>0</v>
      </c>
      <c r="EH160" s="2">
        <f t="shared" si="263"/>
        <v>0</v>
      </c>
      <c r="EI160" s="2">
        <f t="shared" si="263"/>
        <v>18252061.219999999</v>
      </c>
      <c r="EJ160" s="2">
        <f t="shared" si="263"/>
        <v>6552800.9000000004</v>
      </c>
      <c r="EK160" s="2">
        <f t="shared" si="263"/>
        <v>0</v>
      </c>
      <c r="EL160" s="2">
        <f t="shared" si="263"/>
        <v>303521.7</v>
      </c>
      <c r="EM160" s="2">
        <f t="shared" si="263"/>
        <v>0</v>
      </c>
      <c r="EN160" s="2">
        <f t="shared" si="263"/>
        <v>1117499.8999999999</v>
      </c>
      <c r="EO160" s="2">
        <f t="shared" si="263"/>
        <v>0</v>
      </c>
      <c r="EP160" s="2">
        <f t="shared" si="263"/>
        <v>0</v>
      </c>
      <c r="EQ160" s="2">
        <f t="shared" si="263"/>
        <v>0</v>
      </c>
      <c r="ER160" s="2">
        <f t="shared" si="263"/>
        <v>0</v>
      </c>
      <c r="ES160" s="2">
        <f t="shared" si="263"/>
        <v>0</v>
      </c>
      <c r="ET160" s="2">
        <f t="shared" si="263"/>
        <v>0</v>
      </c>
      <c r="EU160" s="2">
        <f t="shared" si="263"/>
        <v>1158927.58</v>
      </c>
      <c r="EV160" s="2">
        <f t="shared" si="263"/>
        <v>0</v>
      </c>
      <c r="EW160" s="2">
        <f t="shared" si="263"/>
        <v>0</v>
      </c>
      <c r="EX160" s="2">
        <f t="shared" si="263"/>
        <v>0</v>
      </c>
      <c r="EY160" s="2">
        <f t="shared" si="263"/>
        <v>669249.91</v>
      </c>
      <c r="EZ160" s="2">
        <f t="shared" si="263"/>
        <v>0</v>
      </c>
      <c r="FA160" s="2">
        <f t="shared" si="263"/>
        <v>0</v>
      </c>
      <c r="FB160" s="2">
        <f t="shared" si="263"/>
        <v>0</v>
      </c>
      <c r="FC160" s="2">
        <f t="shared" si="263"/>
        <v>0</v>
      </c>
      <c r="FD160" s="2">
        <f t="shared" si="263"/>
        <v>0</v>
      </c>
      <c r="FE160" s="2">
        <f t="shared" si="263"/>
        <v>0</v>
      </c>
      <c r="FF160" s="2">
        <f t="shared" si="263"/>
        <v>0</v>
      </c>
      <c r="FG160" s="2">
        <f t="shared" si="263"/>
        <v>0</v>
      </c>
      <c r="FH160" s="2">
        <f t="shared" si="263"/>
        <v>0</v>
      </c>
      <c r="FI160" s="2">
        <f t="shared" si="263"/>
        <v>1488162.37</v>
      </c>
      <c r="FJ160" s="2">
        <f t="shared" si="263"/>
        <v>0</v>
      </c>
      <c r="FK160" s="2">
        <f t="shared" si="263"/>
        <v>1811742.16</v>
      </c>
      <c r="FL160" s="2">
        <f t="shared" si="263"/>
        <v>0</v>
      </c>
      <c r="FM160" s="2">
        <f t="shared" si="263"/>
        <v>0</v>
      </c>
      <c r="FN160" s="2">
        <f t="shared" si="263"/>
        <v>23696133.829999998</v>
      </c>
      <c r="FO160" s="2">
        <f t="shared" si="263"/>
        <v>784156.66</v>
      </c>
      <c r="FP160" s="2">
        <f t="shared" si="263"/>
        <v>1825259.1</v>
      </c>
      <c r="FQ160" s="2">
        <f t="shared" si="263"/>
        <v>0</v>
      </c>
      <c r="FR160" s="2">
        <f t="shared" si="263"/>
        <v>0</v>
      </c>
      <c r="FS160" s="2">
        <f t="shared" si="263"/>
        <v>0</v>
      </c>
      <c r="FT160" s="2">
        <f t="shared" si="263"/>
        <v>0</v>
      </c>
      <c r="FU160" s="2">
        <f t="shared" si="263"/>
        <v>769260.71</v>
      </c>
      <c r="FV160" s="2">
        <f t="shared" si="263"/>
        <v>665564.09</v>
      </c>
      <c r="FW160" s="2">
        <f t="shared" si="263"/>
        <v>0</v>
      </c>
      <c r="FX160" s="2">
        <f t="shared" si="263"/>
        <v>0</v>
      </c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</row>
    <row r="161" spans="1:193" x14ac:dyDescent="0.35">
      <c r="A161" s="2"/>
      <c r="B161" s="2" t="s">
        <v>899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</row>
    <row r="162" spans="1:193" x14ac:dyDescent="0.35">
      <c r="A162" s="3" t="s">
        <v>900</v>
      </c>
      <c r="B162" s="2" t="s">
        <v>901</v>
      </c>
      <c r="C162" s="193">
        <f t="shared" ref="C162:BN162" si="264">MAX(C150,C152,C160)</f>
        <v>7702524.5499999998</v>
      </c>
      <c r="D162" s="193">
        <f t="shared" si="264"/>
        <v>25149309.989999998</v>
      </c>
      <c r="E162" s="193">
        <f t="shared" si="264"/>
        <v>9000474.3200000003</v>
      </c>
      <c r="F162" s="193">
        <f t="shared" si="264"/>
        <v>16283677.710000001</v>
      </c>
      <c r="G162" s="193">
        <f t="shared" si="264"/>
        <v>1083193.69</v>
      </c>
      <c r="H162" s="193">
        <f t="shared" si="264"/>
        <v>600619.73</v>
      </c>
      <c r="I162" s="193">
        <f t="shared" si="264"/>
        <v>11302227.640000001</v>
      </c>
      <c r="J162" s="193">
        <f t="shared" si="264"/>
        <v>2620199.9900000002</v>
      </c>
      <c r="K162" s="193">
        <f t="shared" si="264"/>
        <v>283125.45</v>
      </c>
      <c r="L162" s="193">
        <f t="shared" si="264"/>
        <v>2034225.27</v>
      </c>
      <c r="M162" s="193">
        <f t="shared" si="264"/>
        <v>1515039.22</v>
      </c>
      <c r="N162" s="193">
        <f t="shared" si="264"/>
        <v>25142156.91</v>
      </c>
      <c r="O162" s="193">
        <f t="shared" si="264"/>
        <v>3936885.83</v>
      </c>
      <c r="P162" s="193">
        <f t="shared" si="264"/>
        <v>297006.36</v>
      </c>
      <c r="Q162" s="193">
        <f t="shared" si="264"/>
        <v>55064680.119999997</v>
      </c>
      <c r="R162" s="193">
        <f t="shared" si="264"/>
        <v>5154876.45</v>
      </c>
      <c r="S162" s="193">
        <f t="shared" si="264"/>
        <v>1320376.69</v>
      </c>
      <c r="T162" s="193">
        <f t="shared" si="264"/>
        <v>261020.59</v>
      </c>
      <c r="U162" s="193">
        <f t="shared" si="264"/>
        <v>95842.76</v>
      </c>
      <c r="V162" s="193">
        <f t="shared" si="264"/>
        <v>340577.65</v>
      </c>
      <c r="W162" s="193">
        <f t="shared" si="264"/>
        <v>97032.41</v>
      </c>
      <c r="X162" s="193">
        <f t="shared" si="264"/>
        <v>59814.11</v>
      </c>
      <c r="Y162" s="193">
        <f t="shared" si="264"/>
        <v>1327527.72</v>
      </c>
      <c r="Z162" s="193">
        <f t="shared" si="264"/>
        <v>168185.63</v>
      </c>
      <c r="AA162" s="193">
        <f t="shared" si="264"/>
        <v>14756771.41</v>
      </c>
      <c r="AB162" s="193">
        <f t="shared" si="264"/>
        <v>9833669.5899999999</v>
      </c>
      <c r="AC162" s="193">
        <f t="shared" si="264"/>
        <v>428326.22</v>
      </c>
      <c r="AD162" s="193">
        <f t="shared" si="264"/>
        <v>727363.7</v>
      </c>
      <c r="AE162" s="193">
        <f t="shared" si="264"/>
        <v>165110.03</v>
      </c>
      <c r="AF162" s="193">
        <f t="shared" si="264"/>
        <v>200413.71</v>
      </c>
      <c r="AG162" s="193">
        <f t="shared" si="264"/>
        <v>279740.32</v>
      </c>
      <c r="AH162" s="193">
        <f t="shared" si="264"/>
        <v>953247.2</v>
      </c>
      <c r="AI162" s="193">
        <f t="shared" si="264"/>
        <v>361631.14</v>
      </c>
      <c r="AJ162" s="193">
        <f t="shared" si="264"/>
        <v>333090.88</v>
      </c>
      <c r="AK162" s="193">
        <f t="shared" si="264"/>
        <v>325962.96000000002</v>
      </c>
      <c r="AL162" s="193">
        <f t="shared" si="264"/>
        <v>410068.51</v>
      </c>
      <c r="AM162" s="193">
        <f t="shared" si="264"/>
        <v>324570.98</v>
      </c>
      <c r="AN162" s="193">
        <f t="shared" si="264"/>
        <v>245151.74</v>
      </c>
      <c r="AO162" s="193">
        <f t="shared" si="264"/>
        <v>3392999.36</v>
      </c>
      <c r="AP162" s="193">
        <f t="shared" si="264"/>
        <v>78296235.930000007</v>
      </c>
      <c r="AQ162" s="193">
        <f t="shared" si="264"/>
        <v>294870.96999999997</v>
      </c>
      <c r="AR162" s="193">
        <f t="shared" si="264"/>
        <v>14101608.779999999</v>
      </c>
      <c r="AS162" s="193">
        <f t="shared" si="264"/>
        <v>3689853.5</v>
      </c>
      <c r="AT162" s="193">
        <f t="shared" si="264"/>
        <v>806477.43</v>
      </c>
      <c r="AU162" s="193">
        <f t="shared" si="264"/>
        <v>207769.34</v>
      </c>
      <c r="AV162" s="193">
        <f t="shared" si="264"/>
        <v>340340.03</v>
      </c>
      <c r="AW162" s="193">
        <f t="shared" si="264"/>
        <v>173746.39</v>
      </c>
      <c r="AX162" s="193">
        <f t="shared" si="264"/>
        <v>120264.08</v>
      </c>
      <c r="AY162" s="193">
        <f t="shared" si="264"/>
        <v>340375.31</v>
      </c>
      <c r="AZ162" s="193">
        <f t="shared" si="264"/>
        <v>11966830.189999999</v>
      </c>
      <c r="BA162" s="193">
        <f t="shared" si="264"/>
        <v>5483637.5999999996</v>
      </c>
      <c r="BB162" s="193">
        <f t="shared" si="264"/>
        <v>4612477.33</v>
      </c>
      <c r="BC162" s="193">
        <f t="shared" si="264"/>
        <v>19124788.960000001</v>
      </c>
      <c r="BD162" s="193">
        <f t="shared" si="264"/>
        <v>1017062.12</v>
      </c>
      <c r="BE162" s="193">
        <f t="shared" si="264"/>
        <v>567159.96</v>
      </c>
      <c r="BF162" s="193">
        <f t="shared" si="264"/>
        <v>7601617.5899999999</v>
      </c>
      <c r="BG162" s="193">
        <f t="shared" si="264"/>
        <v>822488.54</v>
      </c>
      <c r="BH162" s="193">
        <f t="shared" si="264"/>
        <v>252560.85</v>
      </c>
      <c r="BI162" s="193">
        <f t="shared" si="264"/>
        <v>368754.2</v>
      </c>
      <c r="BJ162" s="193">
        <f t="shared" si="264"/>
        <v>1422668.53</v>
      </c>
      <c r="BK162" s="193">
        <f t="shared" si="264"/>
        <v>18259110.43</v>
      </c>
      <c r="BL162" s="193">
        <f t="shared" si="264"/>
        <v>150826.93</v>
      </c>
      <c r="BM162" s="193">
        <f t="shared" si="264"/>
        <v>382003.56</v>
      </c>
      <c r="BN162" s="193">
        <f t="shared" si="264"/>
        <v>2381038.71</v>
      </c>
      <c r="BO162" s="193">
        <f t="shared" ref="BO162:DZ162" si="265">MAX(BO150,BO152,BO160)</f>
        <v>929495.27</v>
      </c>
      <c r="BP162" s="193">
        <f t="shared" si="265"/>
        <v>199338.6</v>
      </c>
      <c r="BQ162" s="193">
        <f t="shared" si="265"/>
        <v>4047062.13</v>
      </c>
      <c r="BR162" s="193">
        <f t="shared" si="265"/>
        <v>2861589.72</v>
      </c>
      <c r="BS162" s="193">
        <f t="shared" si="265"/>
        <v>1236615.1000000001</v>
      </c>
      <c r="BT162" s="193">
        <f t="shared" si="265"/>
        <v>280241.84999999998</v>
      </c>
      <c r="BU162" s="193">
        <f t="shared" si="265"/>
        <v>280206.69</v>
      </c>
      <c r="BV162" s="193">
        <f t="shared" si="265"/>
        <v>556116.47999999998</v>
      </c>
      <c r="BW162" s="193">
        <f t="shared" si="265"/>
        <v>946859.81</v>
      </c>
      <c r="BX162" s="193">
        <f t="shared" si="265"/>
        <v>64280.81</v>
      </c>
      <c r="BY162" s="193">
        <f t="shared" si="265"/>
        <v>523542.71</v>
      </c>
      <c r="BZ162" s="193">
        <f t="shared" si="265"/>
        <v>310569.59999999998</v>
      </c>
      <c r="CA162" s="193">
        <f t="shared" si="265"/>
        <v>109115.36</v>
      </c>
      <c r="CB162" s="193">
        <f t="shared" si="265"/>
        <v>29316995.149999999</v>
      </c>
      <c r="CC162" s="193">
        <f t="shared" si="265"/>
        <v>249871.67</v>
      </c>
      <c r="CD162" s="193">
        <f t="shared" si="265"/>
        <v>31582.47</v>
      </c>
      <c r="CE162" s="193">
        <f t="shared" si="265"/>
        <v>162433.03</v>
      </c>
      <c r="CF162" s="193">
        <f t="shared" si="265"/>
        <v>116030.97</v>
      </c>
      <c r="CG162" s="193">
        <f t="shared" si="265"/>
        <v>176187.13</v>
      </c>
      <c r="CH162" s="193">
        <f t="shared" si="265"/>
        <v>167247.29</v>
      </c>
      <c r="CI162" s="193">
        <f t="shared" si="265"/>
        <v>631890.12</v>
      </c>
      <c r="CJ162" s="193">
        <f t="shared" si="265"/>
        <v>782829.8</v>
      </c>
      <c r="CK162" s="193">
        <f t="shared" si="265"/>
        <v>2363477.21</v>
      </c>
      <c r="CL162" s="193">
        <f t="shared" si="265"/>
        <v>685928.44</v>
      </c>
      <c r="CM162" s="193">
        <f t="shared" si="265"/>
        <v>545028.26</v>
      </c>
      <c r="CN162" s="193">
        <f t="shared" si="265"/>
        <v>12268475.35</v>
      </c>
      <c r="CO162" s="193">
        <f t="shared" si="265"/>
        <v>5886809.3600000003</v>
      </c>
      <c r="CP162" s="193">
        <f t="shared" si="265"/>
        <v>603286.30000000005</v>
      </c>
      <c r="CQ162" s="193">
        <f t="shared" si="265"/>
        <v>1022295.94</v>
      </c>
      <c r="CR162" s="193">
        <f t="shared" si="265"/>
        <v>147880.14000000001</v>
      </c>
      <c r="CS162" s="193">
        <f t="shared" si="265"/>
        <v>174535.01</v>
      </c>
      <c r="CT162" s="193">
        <f t="shared" si="265"/>
        <v>215783.38</v>
      </c>
      <c r="CU162" s="193">
        <f t="shared" si="265"/>
        <v>272669.08</v>
      </c>
      <c r="CV162" s="193">
        <f t="shared" si="265"/>
        <v>23012.21</v>
      </c>
      <c r="CW162" s="193">
        <f t="shared" si="265"/>
        <v>220414.02</v>
      </c>
      <c r="CX162" s="193">
        <f t="shared" si="265"/>
        <v>337153.17</v>
      </c>
      <c r="CY162" s="193">
        <f t="shared" si="265"/>
        <v>35252.019999999997</v>
      </c>
      <c r="CZ162" s="193">
        <f t="shared" si="265"/>
        <v>1344401.22</v>
      </c>
      <c r="DA162" s="193">
        <f t="shared" si="265"/>
        <v>105232.55</v>
      </c>
      <c r="DB162" s="193">
        <f t="shared" si="265"/>
        <v>157783.5</v>
      </c>
      <c r="DC162" s="193">
        <f t="shared" si="265"/>
        <v>108596.12</v>
      </c>
      <c r="DD162" s="193">
        <f t="shared" si="265"/>
        <v>243550.94</v>
      </c>
      <c r="DE162" s="193">
        <f t="shared" si="265"/>
        <v>231242.2</v>
      </c>
      <c r="DF162" s="193">
        <f t="shared" si="265"/>
        <v>14838409.640000001</v>
      </c>
      <c r="DG162" s="193">
        <f t="shared" si="265"/>
        <v>98282.9</v>
      </c>
      <c r="DH162" s="193">
        <f t="shared" si="265"/>
        <v>1297872.44</v>
      </c>
      <c r="DI162" s="193">
        <f t="shared" si="265"/>
        <v>2237974.71</v>
      </c>
      <c r="DJ162" s="193">
        <f t="shared" si="265"/>
        <v>503211.97</v>
      </c>
      <c r="DK162" s="193">
        <f t="shared" si="265"/>
        <v>284054.75</v>
      </c>
      <c r="DL162" s="193">
        <f t="shared" si="265"/>
        <v>4289317.0999999996</v>
      </c>
      <c r="DM162" s="193">
        <f t="shared" si="265"/>
        <v>283100.67</v>
      </c>
      <c r="DN162" s="193">
        <f t="shared" si="265"/>
        <v>1309224.69</v>
      </c>
      <c r="DO162" s="193">
        <f t="shared" si="265"/>
        <v>2781204.44</v>
      </c>
      <c r="DP162" s="193">
        <f t="shared" si="265"/>
        <v>144688.45000000001</v>
      </c>
      <c r="DQ162" s="193">
        <f t="shared" si="265"/>
        <v>512100.96</v>
      </c>
      <c r="DR162" s="193">
        <f t="shared" si="265"/>
        <v>1667379.13</v>
      </c>
      <c r="DS162" s="193">
        <f t="shared" si="265"/>
        <v>894329.53</v>
      </c>
      <c r="DT162" s="193">
        <f t="shared" si="265"/>
        <v>337520.35</v>
      </c>
      <c r="DU162" s="193">
        <f t="shared" si="265"/>
        <v>338226.79</v>
      </c>
      <c r="DV162" s="193">
        <f t="shared" si="265"/>
        <v>190141.83</v>
      </c>
      <c r="DW162" s="193">
        <f t="shared" si="265"/>
        <v>263269.31</v>
      </c>
      <c r="DX162" s="193">
        <f t="shared" si="265"/>
        <v>144404.78</v>
      </c>
      <c r="DY162" s="193">
        <f t="shared" si="265"/>
        <v>138466.88</v>
      </c>
      <c r="DZ162" s="193">
        <f t="shared" si="265"/>
        <v>358197.79</v>
      </c>
      <c r="EA162" s="193">
        <f t="shared" ref="EA162:FX162" si="266">MAX(EA150,EA152,EA160)</f>
        <v>334380.78000000003</v>
      </c>
      <c r="EB162" s="193">
        <f t="shared" si="266"/>
        <v>488363.68</v>
      </c>
      <c r="EC162" s="193">
        <f t="shared" si="266"/>
        <v>163611.96</v>
      </c>
      <c r="ED162" s="193">
        <f t="shared" si="266"/>
        <v>183158.52</v>
      </c>
      <c r="EE162" s="193">
        <f t="shared" si="266"/>
        <v>272483.38</v>
      </c>
      <c r="EF162" s="193">
        <f t="shared" si="266"/>
        <v>1593783.85</v>
      </c>
      <c r="EG162" s="193">
        <f t="shared" si="266"/>
        <v>283858.28999999998</v>
      </c>
      <c r="EH162" s="193">
        <f t="shared" si="266"/>
        <v>238737.9</v>
      </c>
      <c r="EI162" s="193">
        <f t="shared" si="266"/>
        <v>18252061.219999999</v>
      </c>
      <c r="EJ162" s="193">
        <f t="shared" si="266"/>
        <v>6552800.9000000004</v>
      </c>
      <c r="EK162" s="193">
        <f t="shared" si="266"/>
        <v>350649.47</v>
      </c>
      <c r="EL162" s="193">
        <f t="shared" si="266"/>
        <v>303521.7</v>
      </c>
      <c r="EM162" s="193">
        <f t="shared" si="266"/>
        <v>328773.40999999997</v>
      </c>
      <c r="EN162" s="193">
        <f t="shared" si="266"/>
        <v>1117499.8999999999</v>
      </c>
      <c r="EO162" s="193">
        <f t="shared" si="266"/>
        <v>235559.47</v>
      </c>
      <c r="EP162" s="193">
        <f t="shared" si="266"/>
        <v>191275.04</v>
      </c>
      <c r="EQ162" s="193">
        <f t="shared" si="266"/>
        <v>649179.47</v>
      </c>
      <c r="ER162" s="193">
        <f t="shared" si="266"/>
        <v>163791.82999999999</v>
      </c>
      <c r="ES162" s="193">
        <f t="shared" si="266"/>
        <v>272622.65999999997</v>
      </c>
      <c r="ET162" s="193">
        <f t="shared" si="266"/>
        <v>361568.7</v>
      </c>
      <c r="EU162" s="193">
        <f t="shared" si="266"/>
        <v>1158927.58</v>
      </c>
      <c r="EV162" s="193">
        <f t="shared" si="266"/>
        <v>111130.23</v>
      </c>
      <c r="EW162" s="193">
        <f t="shared" si="266"/>
        <v>417797.27</v>
      </c>
      <c r="EX162" s="193">
        <f t="shared" si="266"/>
        <v>220502.13</v>
      </c>
      <c r="EY162" s="193">
        <f t="shared" si="266"/>
        <v>669249.91</v>
      </c>
      <c r="EZ162" s="193">
        <f t="shared" si="266"/>
        <v>165713.54999999999</v>
      </c>
      <c r="FA162" s="193">
        <f t="shared" si="266"/>
        <v>1780553.55</v>
      </c>
      <c r="FB162" s="193">
        <f t="shared" si="266"/>
        <v>381139.17</v>
      </c>
      <c r="FC162" s="193">
        <f t="shared" si="266"/>
        <v>812705.15</v>
      </c>
      <c r="FD162" s="193">
        <f t="shared" si="266"/>
        <v>355086.12</v>
      </c>
      <c r="FE162" s="193">
        <f t="shared" si="266"/>
        <v>124339.73</v>
      </c>
      <c r="FF162" s="193">
        <f t="shared" si="266"/>
        <v>224347.86</v>
      </c>
      <c r="FG162" s="193">
        <f t="shared" si="266"/>
        <v>130351.06</v>
      </c>
      <c r="FH162" s="193">
        <f t="shared" si="266"/>
        <v>84412.67</v>
      </c>
      <c r="FI162" s="193">
        <f t="shared" si="266"/>
        <v>1488162.37</v>
      </c>
      <c r="FJ162" s="193">
        <f t="shared" si="266"/>
        <v>953056.28</v>
      </c>
      <c r="FK162" s="193">
        <f t="shared" si="266"/>
        <v>1811742.16</v>
      </c>
      <c r="FL162" s="193">
        <f t="shared" si="266"/>
        <v>2694154.84</v>
      </c>
      <c r="FM162" s="193">
        <f t="shared" si="266"/>
        <v>1619323.36</v>
      </c>
      <c r="FN162" s="193">
        <f t="shared" si="266"/>
        <v>23696133.829999998</v>
      </c>
      <c r="FO162" s="193">
        <f t="shared" si="266"/>
        <v>784156.66</v>
      </c>
      <c r="FP162" s="193">
        <f t="shared" si="266"/>
        <v>1825259.1</v>
      </c>
      <c r="FQ162" s="193">
        <f t="shared" si="266"/>
        <v>475937.67</v>
      </c>
      <c r="FR162" s="193">
        <f t="shared" si="266"/>
        <v>100787.05</v>
      </c>
      <c r="FS162" s="193">
        <f t="shared" si="266"/>
        <v>102273.7</v>
      </c>
      <c r="FT162" s="193">
        <f t="shared" si="266"/>
        <v>88665.26</v>
      </c>
      <c r="FU162" s="193">
        <f t="shared" si="266"/>
        <v>769260.71</v>
      </c>
      <c r="FV162" s="193">
        <f t="shared" si="266"/>
        <v>665564.09</v>
      </c>
      <c r="FW162" s="193">
        <f t="shared" si="266"/>
        <v>192660.61</v>
      </c>
      <c r="FX162" s="193">
        <f t="shared" si="266"/>
        <v>82771.59</v>
      </c>
      <c r="FY162" s="2"/>
      <c r="FZ162" s="2">
        <f>SUM(C162:FX162)</f>
        <v>556571420.48000002</v>
      </c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</row>
    <row r="163" spans="1:193" x14ac:dyDescent="0.35">
      <c r="A163" s="2"/>
      <c r="B163" s="2" t="s">
        <v>902</v>
      </c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/>
      <c r="FA163" s="46"/>
      <c r="FB163" s="46"/>
      <c r="FC163" s="46"/>
      <c r="FD163" s="46"/>
      <c r="FE163" s="46"/>
      <c r="FF163" s="46"/>
      <c r="FG163" s="46"/>
      <c r="FH163" s="46"/>
      <c r="FI163" s="46"/>
      <c r="FJ163" s="46"/>
      <c r="FK163" s="46"/>
      <c r="FL163" s="46"/>
      <c r="FM163" s="46"/>
      <c r="FN163" s="46"/>
      <c r="FO163" s="46"/>
      <c r="FP163" s="46"/>
      <c r="FQ163" s="46"/>
      <c r="FR163" s="46"/>
      <c r="FS163" s="46"/>
      <c r="FT163" s="46"/>
      <c r="FU163" s="46"/>
      <c r="FV163" s="46"/>
      <c r="FW163" s="46"/>
      <c r="FX163" s="46"/>
      <c r="FY163" s="2"/>
      <c r="FZ163" s="46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</row>
    <row r="164" spans="1:193" x14ac:dyDescent="0.35">
      <c r="A164" s="2"/>
      <c r="B164" s="2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2"/>
      <c r="FZ164" s="46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</row>
    <row r="165" spans="1:193" x14ac:dyDescent="0.35">
      <c r="A165" s="3"/>
      <c r="B165" s="30" t="s">
        <v>903</v>
      </c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/>
      <c r="FA165" s="46"/>
      <c r="FB165" s="46"/>
      <c r="FC165" s="46"/>
      <c r="FD165" s="46"/>
      <c r="FE165" s="46"/>
      <c r="FF165" s="46"/>
      <c r="FG165" s="46"/>
      <c r="FH165" s="46"/>
      <c r="FI165" s="46"/>
      <c r="FJ165" s="46"/>
      <c r="FK165" s="46"/>
      <c r="FL165" s="46"/>
      <c r="FM165" s="46"/>
      <c r="FN165" s="46"/>
      <c r="FO165" s="46"/>
      <c r="FP165" s="46"/>
      <c r="FQ165" s="46"/>
      <c r="FR165" s="46"/>
      <c r="FS165" s="46"/>
      <c r="FT165" s="46"/>
      <c r="FU165" s="46"/>
      <c r="FV165" s="46"/>
      <c r="FW165" s="46"/>
      <c r="FX165" s="46"/>
      <c r="FY165" s="2"/>
      <c r="FZ165" s="46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</row>
    <row r="166" spans="1:193" x14ac:dyDescent="0.35">
      <c r="A166" s="3" t="s">
        <v>499</v>
      </c>
      <c r="B166" s="2" t="s">
        <v>904</v>
      </c>
      <c r="C166" s="11">
        <f t="shared" ref="C166:AH166" si="267">C29</f>
        <v>1359</v>
      </c>
      <c r="D166" s="11">
        <f t="shared" si="267"/>
        <v>4465</v>
      </c>
      <c r="E166" s="11">
        <f t="shared" si="267"/>
        <v>1525</v>
      </c>
      <c r="F166" s="11">
        <f t="shared" si="267"/>
        <v>2508</v>
      </c>
      <c r="G166" s="11">
        <f t="shared" si="267"/>
        <v>207</v>
      </c>
      <c r="H166" s="11">
        <f t="shared" si="267"/>
        <v>69</v>
      </c>
      <c r="I166" s="11">
        <f t="shared" si="267"/>
        <v>1835</v>
      </c>
      <c r="J166" s="11">
        <f t="shared" si="267"/>
        <v>185</v>
      </c>
      <c r="K166" s="11">
        <f t="shared" si="267"/>
        <v>3</v>
      </c>
      <c r="L166" s="11">
        <f t="shared" si="267"/>
        <v>184</v>
      </c>
      <c r="M166" s="11">
        <f t="shared" si="267"/>
        <v>187</v>
      </c>
      <c r="N166" s="11">
        <f t="shared" si="267"/>
        <v>5452</v>
      </c>
      <c r="O166" s="11">
        <f t="shared" si="267"/>
        <v>401</v>
      </c>
      <c r="P166" s="11">
        <f t="shared" si="267"/>
        <v>31</v>
      </c>
      <c r="Q166" s="11">
        <f t="shared" si="267"/>
        <v>11916</v>
      </c>
      <c r="R166" s="11">
        <f t="shared" si="267"/>
        <v>108</v>
      </c>
      <c r="S166" s="11">
        <f t="shared" si="267"/>
        <v>50</v>
      </c>
      <c r="T166" s="11">
        <f t="shared" si="267"/>
        <v>0</v>
      </c>
      <c r="U166" s="11">
        <f t="shared" si="267"/>
        <v>0</v>
      </c>
      <c r="V166" s="11">
        <f t="shared" si="267"/>
        <v>0</v>
      </c>
      <c r="W166" s="11">
        <f t="shared" si="267"/>
        <v>0</v>
      </c>
      <c r="X166" s="11">
        <f t="shared" si="267"/>
        <v>0</v>
      </c>
      <c r="Y166" s="11">
        <f t="shared" si="267"/>
        <v>4</v>
      </c>
      <c r="Z166" s="11">
        <f t="shared" si="267"/>
        <v>4</v>
      </c>
      <c r="AA166" s="11">
        <f t="shared" si="267"/>
        <v>2041</v>
      </c>
      <c r="AB166" s="11">
        <f t="shared" si="267"/>
        <v>1565</v>
      </c>
      <c r="AC166" s="11">
        <f t="shared" si="267"/>
        <v>32</v>
      </c>
      <c r="AD166" s="11">
        <f t="shared" si="267"/>
        <v>35</v>
      </c>
      <c r="AE166" s="11">
        <f t="shared" si="267"/>
        <v>3</v>
      </c>
      <c r="AF166" s="11">
        <f t="shared" si="267"/>
        <v>6</v>
      </c>
      <c r="AG166" s="11">
        <f t="shared" si="267"/>
        <v>12</v>
      </c>
      <c r="AH166" s="11">
        <f t="shared" si="267"/>
        <v>0</v>
      </c>
      <c r="AI166" s="11">
        <f t="shared" ref="AI166:BN166" si="268">AI29</f>
        <v>3</v>
      </c>
      <c r="AJ166" s="11">
        <f t="shared" si="268"/>
        <v>2</v>
      </c>
      <c r="AK166" s="11">
        <f t="shared" si="268"/>
        <v>1</v>
      </c>
      <c r="AL166" s="11">
        <f t="shared" si="268"/>
        <v>21</v>
      </c>
      <c r="AM166" s="11">
        <f t="shared" si="268"/>
        <v>1</v>
      </c>
      <c r="AN166" s="11">
        <f t="shared" si="268"/>
        <v>0</v>
      </c>
      <c r="AO166" s="11">
        <f t="shared" si="268"/>
        <v>117</v>
      </c>
      <c r="AP166" s="11">
        <f t="shared" si="268"/>
        <v>16832</v>
      </c>
      <c r="AQ166" s="11">
        <f t="shared" si="268"/>
        <v>0</v>
      </c>
      <c r="AR166" s="11">
        <f t="shared" si="268"/>
        <v>1715</v>
      </c>
      <c r="AS166" s="11">
        <f t="shared" si="268"/>
        <v>1141</v>
      </c>
      <c r="AT166" s="11">
        <f t="shared" si="268"/>
        <v>32</v>
      </c>
      <c r="AU166" s="11">
        <f t="shared" si="268"/>
        <v>4</v>
      </c>
      <c r="AV166" s="11">
        <f t="shared" si="268"/>
        <v>3</v>
      </c>
      <c r="AW166" s="11">
        <f t="shared" si="268"/>
        <v>1</v>
      </c>
      <c r="AX166" s="11">
        <f t="shared" si="268"/>
        <v>5</v>
      </c>
      <c r="AY166" s="11">
        <f t="shared" si="268"/>
        <v>5</v>
      </c>
      <c r="AZ166" s="11">
        <f t="shared" si="268"/>
        <v>1133</v>
      </c>
      <c r="BA166" s="11">
        <f t="shared" si="268"/>
        <v>201</v>
      </c>
      <c r="BB166" s="11">
        <f t="shared" si="268"/>
        <v>184</v>
      </c>
      <c r="BC166" s="11">
        <f t="shared" si="268"/>
        <v>1622</v>
      </c>
      <c r="BD166" s="11">
        <f t="shared" si="268"/>
        <v>53</v>
      </c>
      <c r="BE166" s="11">
        <f t="shared" si="268"/>
        <v>3</v>
      </c>
      <c r="BF166" s="11">
        <f t="shared" si="268"/>
        <v>448</v>
      </c>
      <c r="BG166" s="11">
        <f t="shared" si="268"/>
        <v>78</v>
      </c>
      <c r="BH166" s="11">
        <f t="shared" si="268"/>
        <v>6</v>
      </c>
      <c r="BI166" s="11">
        <f t="shared" si="268"/>
        <v>15</v>
      </c>
      <c r="BJ166" s="11">
        <f t="shared" si="268"/>
        <v>68</v>
      </c>
      <c r="BK166" s="11">
        <f t="shared" si="268"/>
        <v>681</v>
      </c>
      <c r="BL166" s="11">
        <f t="shared" si="268"/>
        <v>1</v>
      </c>
      <c r="BM166" s="11">
        <f t="shared" si="268"/>
        <v>11</v>
      </c>
      <c r="BN166" s="11">
        <f t="shared" si="268"/>
        <v>11</v>
      </c>
      <c r="BO166" s="11">
        <f t="shared" ref="BO166:DZ166" si="269">BO29</f>
        <v>9</v>
      </c>
      <c r="BP166" s="11">
        <f t="shared" si="269"/>
        <v>1</v>
      </c>
      <c r="BQ166" s="11">
        <f t="shared" si="269"/>
        <v>1133</v>
      </c>
      <c r="BR166" s="11">
        <f t="shared" si="269"/>
        <v>764</v>
      </c>
      <c r="BS166" s="11">
        <f t="shared" si="269"/>
        <v>207</v>
      </c>
      <c r="BT166" s="11">
        <f t="shared" si="269"/>
        <v>2</v>
      </c>
      <c r="BU166" s="11">
        <f t="shared" si="269"/>
        <v>42</v>
      </c>
      <c r="BV166" s="11">
        <f t="shared" si="269"/>
        <v>85</v>
      </c>
      <c r="BW166" s="11">
        <f t="shared" si="269"/>
        <v>214</v>
      </c>
      <c r="BX166" s="11">
        <f t="shared" si="269"/>
        <v>0</v>
      </c>
      <c r="BY166" s="11">
        <f t="shared" si="269"/>
        <v>0</v>
      </c>
      <c r="BZ166" s="11">
        <f t="shared" si="269"/>
        <v>0</v>
      </c>
      <c r="CA166" s="11">
        <f t="shared" si="269"/>
        <v>5</v>
      </c>
      <c r="CB166" s="11">
        <f t="shared" si="269"/>
        <v>2880</v>
      </c>
      <c r="CC166" s="11">
        <f t="shared" si="269"/>
        <v>0</v>
      </c>
      <c r="CD166" s="11">
        <f t="shared" si="269"/>
        <v>1</v>
      </c>
      <c r="CE166" s="11">
        <f t="shared" si="269"/>
        <v>0</v>
      </c>
      <c r="CF166" s="11">
        <f t="shared" si="269"/>
        <v>0</v>
      </c>
      <c r="CG166" s="11">
        <f t="shared" si="269"/>
        <v>11</v>
      </c>
      <c r="CH166" s="11">
        <f t="shared" si="269"/>
        <v>6</v>
      </c>
      <c r="CI166" s="11">
        <f t="shared" si="269"/>
        <v>63</v>
      </c>
      <c r="CJ166" s="11">
        <f t="shared" si="269"/>
        <v>158</v>
      </c>
      <c r="CK166" s="11">
        <f t="shared" si="269"/>
        <v>168</v>
      </c>
      <c r="CL166" s="11">
        <f t="shared" si="269"/>
        <v>22</v>
      </c>
      <c r="CM166" s="11">
        <f t="shared" si="269"/>
        <v>8</v>
      </c>
      <c r="CN166" s="11">
        <f t="shared" si="269"/>
        <v>1199</v>
      </c>
      <c r="CO166" s="11">
        <f t="shared" si="269"/>
        <v>377</v>
      </c>
      <c r="CP166" s="11">
        <f t="shared" si="269"/>
        <v>139</v>
      </c>
      <c r="CQ166" s="11">
        <f t="shared" si="269"/>
        <v>3</v>
      </c>
      <c r="CR166" s="11">
        <f t="shared" si="269"/>
        <v>0</v>
      </c>
      <c r="CS166" s="11">
        <f t="shared" si="269"/>
        <v>1</v>
      </c>
      <c r="CT166" s="11">
        <f t="shared" si="269"/>
        <v>1</v>
      </c>
      <c r="CU166" s="11">
        <f t="shared" si="269"/>
        <v>3</v>
      </c>
      <c r="CV166" s="11">
        <f t="shared" si="269"/>
        <v>0</v>
      </c>
      <c r="CW166" s="11">
        <f t="shared" si="269"/>
        <v>1</v>
      </c>
      <c r="CX166" s="11">
        <f t="shared" si="269"/>
        <v>12</v>
      </c>
      <c r="CY166" s="11">
        <f t="shared" si="269"/>
        <v>0</v>
      </c>
      <c r="CZ166" s="11">
        <f t="shared" si="269"/>
        <v>39</v>
      </c>
      <c r="DA166" s="11">
        <f t="shared" si="269"/>
        <v>0</v>
      </c>
      <c r="DB166" s="11">
        <f t="shared" si="269"/>
        <v>7</v>
      </c>
      <c r="DC166" s="11">
        <f t="shared" si="269"/>
        <v>0</v>
      </c>
      <c r="DD166" s="11">
        <f t="shared" si="269"/>
        <v>7</v>
      </c>
      <c r="DE166" s="11">
        <f t="shared" si="269"/>
        <v>1</v>
      </c>
      <c r="DF166" s="11">
        <f t="shared" si="269"/>
        <v>654</v>
      </c>
      <c r="DG166" s="11">
        <f t="shared" si="269"/>
        <v>0</v>
      </c>
      <c r="DH166" s="11">
        <f t="shared" si="269"/>
        <v>120</v>
      </c>
      <c r="DI166" s="11">
        <f t="shared" si="269"/>
        <v>62</v>
      </c>
      <c r="DJ166" s="11">
        <f t="shared" si="269"/>
        <v>9</v>
      </c>
      <c r="DK166" s="11">
        <f t="shared" si="269"/>
        <v>19</v>
      </c>
      <c r="DL166" s="11">
        <f t="shared" si="269"/>
        <v>415</v>
      </c>
      <c r="DM166" s="11">
        <f t="shared" si="269"/>
        <v>0</v>
      </c>
      <c r="DN166" s="11">
        <f t="shared" si="269"/>
        <v>66</v>
      </c>
      <c r="DO166" s="11">
        <f t="shared" si="269"/>
        <v>533</v>
      </c>
      <c r="DP166" s="11">
        <f t="shared" si="269"/>
        <v>0</v>
      </c>
      <c r="DQ166" s="11">
        <f t="shared" si="269"/>
        <v>51</v>
      </c>
      <c r="DR166" s="11">
        <f t="shared" si="269"/>
        <v>17</v>
      </c>
      <c r="DS166" s="11">
        <f t="shared" si="269"/>
        <v>32</v>
      </c>
      <c r="DT166" s="11">
        <f t="shared" si="269"/>
        <v>6</v>
      </c>
      <c r="DU166" s="11">
        <f t="shared" si="269"/>
        <v>3</v>
      </c>
      <c r="DV166" s="11">
        <f t="shared" si="269"/>
        <v>1</v>
      </c>
      <c r="DW166" s="11">
        <f t="shared" si="269"/>
        <v>1</v>
      </c>
      <c r="DX166" s="11">
        <f t="shared" si="269"/>
        <v>1</v>
      </c>
      <c r="DY166" s="11">
        <f t="shared" si="269"/>
        <v>4</v>
      </c>
      <c r="DZ166" s="11">
        <f t="shared" si="269"/>
        <v>0</v>
      </c>
      <c r="EA166" s="11">
        <f t="shared" ref="EA166:FX166" si="270">EA29</f>
        <v>28</v>
      </c>
      <c r="EB166" s="11">
        <f t="shared" si="270"/>
        <v>62</v>
      </c>
      <c r="EC166" s="11">
        <f t="shared" si="270"/>
        <v>9</v>
      </c>
      <c r="ED166" s="11">
        <f t="shared" si="270"/>
        <v>66</v>
      </c>
      <c r="EE166" s="11">
        <f t="shared" si="270"/>
        <v>19</v>
      </c>
      <c r="EF166" s="11">
        <f t="shared" si="270"/>
        <v>71</v>
      </c>
      <c r="EG166" s="11">
        <f t="shared" si="270"/>
        <v>44</v>
      </c>
      <c r="EH166" s="11">
        <f t="shared" si="270"/>
        <v>14</v>
      </c>
      <c r="EI166" s="11">
        <f t="shared" si="270"/>
        <v>421</v>
      </c>
      <c r="EJ166" s="11">
        <f t="shared" si="270"/>
        <v>200</v>
      </c>
      <c r="EK166" s="11">
        <f t="shared" si="270"/>
        <v>17</v>
      </c>
      <c r="EL166" s="11">
        <f t="shared" si="270"/>
        <v>1</v>
      </c>
      <c r="EM166" s="11">
        <f t="shared" si="270"/>
        <v>6</v>
      </c>
      <c r="EN166" s="11">
        <f t="shared" si="270"/>
        <v>10</v>
      </c>
      <c r="EO166" s="11">
        <f t="shared" si="270"/>
        <v>5</v>
      </c>
      <c r="EP166" s="11">
        <f t="shared" si="270"/>
        <v>17</v>
      </c>
      <c r="EQ166" s="11">
        <f t="shared" si="270"/>
        <v>184</v>
      </c>
      <c r="ER166" s="11">
        <f t="shared" si="270"/>
        <v>14</v>
      </c>
      <c r="ES166" s="11">
        <f t="shared" si="270"/>
        <v>3</v>
      </c>
      <c r="ET166" s="11">
        <f t="shared" si="270"/>
        <v>5</v>
      </c>
      <c r="EU166" s="11">
        <f t="shared" si="270"/>
        <v>102</v>
      </c>
      <c r="EV166" s="11">
        <f t="shared" si="270"/>
        <v>6</v>
      </c>
      <c r="EW166" s="11">
        <f t="shared" si="270"/>
        <v>59</v>
      </c>
      <c r="EX166" s="11">
        <f t="shared" si="270"/>
        <v>8</v>
      </c>
      <c r="EY166" s="11">
        <f t="shared" si="270"/>
        <v>17</v>
      </c>
      <c r="EZ166" s="11">
        <f t="shared" si="270"/>
        <v>0</v>
      </c>
      <c r="FA166" s="11">
        <f t="shared" si="270"/>
        <v>611</v>
      </c>
      <c r="FB166" s="11">
        <f t="shared" si="270"/>
        <v>3</v>
      </c>
      <c r="FC166" s="11">
        <f t="shared" si="270"/>
        <v>32</v>
      </c>
      <c r="FD166" s="11">
        <f t="shared" si="270"/>
        <v>4</v>
      </c>
      <c r="FE166" s="11">
        <f t="shared" si="270"/>
        <v>13</v>
      </c>
      <c r="FF166" s="11">
        <f t="shared" si="270"/>
        <v>2</v>
      </c>
      <c r="FG166" s="11">
        <f t="shared" si="270"/>
        <v>3</v>
      </c>
      <c r="FH166" s="11">
        <f t="shared" si="270"/>
        <v>0</v>
      </c>
      <c r="FI166" s="11">
        <f t="shared" si="270"/>
        <v>182</v>
      </c>
      <c r="FJ166" s="11">
        <f t="shared" si="270"/>
        <v>72</v>
      </c>
      <c r="FK166" s="11">
        <f t="shared" si="270"/>
        <v>246</v>
      </c>
      <c r="FL166" s="11">
        <f t="shared" si="270"/>
        <v>195</v>
      </c>
      <c r="FM166" s="11">
        <f t="shared" si="270"/>
        <v>93</v>
      </c>
      <c r="FN166" s="11">
        <f t="shared" si="270"/>
        <v>3402</v>
      </c>
      <c r="FO166" s="11">
        <f t="shared" si="270"/>
        <v>55</v>
      </c>
      <c r="FP166" s="11">
        <f t="shared" si="270"/>
        <v>325</v>
      </c>
      <c r="FQ166" s="11">
        <f t="shared" si="270"/>
        <v>60</v>
      </c>
      <c r="FR166" s="11">
        <f t="shared" si="270"/>
        <v>1</v>
      </c>
      <c r="FS166" s="11">
        <f t="shared" si="270"/>
        <v>0</v>
      </c>
      <c r="FT166" s="11">
        <f t="shared" si="270"/>
        <v>0</v>
      </c>
      <c r="FU166" s="11">
        <f t="shared" si="270"/>
        <v>137</v>
      </c>
      <c r="FV166" s="11">
        <f t="shared" si="270"/>
        <v>88</v>
      </c>
      <c r="FW166" s="11">
        <f t="shared" si="270"/>
        <v>5</v>
      </c>
      <c r="FX166" s="11">
        <f t="shared" si="270"/>
        <v>0</v>
      </c>
      <c r="FY166" s="2"/>
      <c r="FZ166" s="46">
        <f>SUM(C166:FY166)</f>
        <v>75065</v>
      </c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</row>
    <row r="167" spans="1:193" x14ac:dyDescent="0.35">
      <c r="A167" s="3" t="s">
        <v>500</v>
      </c>
      <c r="B167" s="2" t="s">
        <v>905</v>
      </c>
      <c r="C167" s="46">
        <f t="shared" ref="C167:AH167" si="271">C124</f>
        <v>10738.609369934627</v>
      </c>
      <c r="D167" s="46">
        <f t="shared" si="271"/>
        <v>10780.479009459999</v>
      </c>
      <c r="E167" s="46">
        <f t="shared" si="271"/>
        <v>10643.85360178</v>
      </c>
      <c r="F167" s="46">
        <f t="shared" si="271"/>
        <v>10689.81605182</v>
      </c>
      <c r="G167" s="46">
        <f t="shared" si="271"/>
        <v>11113.78245269</v>
      </c>
      <c r="H167" s="46">
        <f t="shared" si="271"/>
        <v>11422.10040904</v>
      </c>
      <c r="I167" s="46">
        <f t="shared" si="271"/>
        <v>10661.398181820001</v>
      </c>
      <c r="J167" s="46">
        <f t="shared" si="271"/>
        <v>10314.757123519999</v>
      </c>
      <c r="K167" s="46">
        <f t="shared" si="271"/>
        <v>15512.023119580001</v>
      </c>
      <c r="L167" s="46">
        <f t="shared" si="271"/>
        <v>11159.38840795</v>
      </c>
      <c r="M167" s="46">
        <f t="shared" si="271"/>
        <v>11911.168863340001</v>
      </c>
      <c r="N167" s="46">
        <f t="shared" si="271"/>
        <v>11104.467071319999</v>
      </c>
      <c r="O167" s="46">
        <f t="shared" si="271"/>
        <v>10828.94833951</v>
      </c>
      <c r="P167" s="46">
        <f t="shared" si="271"/>
        <v>15128.685684890001</v>
      </c>
      <c r="Q167" s="46">
        <f t="shared" si="271"/>
        <v>10934.37333884</v>
      </c>
      <c r="R167" s="46">
        <f t="shared" si="271"/>
        <v>10659.65831223</v>
      </c>
      <c r="S167" s="46">
        <f t="shared" si="271"/>
        <v>10975.56024513</v>
      </c>
      <c r="T167" s="46">
        <f t="shared" si="271"/>
        <v>18355.878521719998</v>
      </c>
      <c r="U167" s="46">
        <f t="shared" si="271"/>
        <v>21881.90851397</v>
      </c>
      <c r="V167" s="46">
        <f t="shared" si="271"/>
        <v>15024.600686629999</v>
      </c>
      <c r="W167" s="46">
        <f t="shared" si="271"/>
        <v>21736.64996594</v>
      </c>
      <c r="X167" s="46">
        <f t="shared" si="271"/>
        <v>22055.351485030002</v>
      </c>
      <c r="Y167" s="46">
        <f t="shared" si="271"/>
        <v>10590.946651419999</v>
      </c>
      <c r="Z167" s="46">
        <f t="shared" si="271"/>
        <v>15555.45957053</v>
      </c>
      <c r="AA167" s="46">
        <f t="shared" si="271"/>
        <v>10853.37632338</v>
      </c>
      <c r="AB167" s="46">
        <f t="shared" si="271"/>
        <v>11090.43803024</v>
      </c>
      <c r="AC167" s="46">
        <f t="shared" si="271"/>
        <v>11444.004921559999</v>
      </c>
      <c r="AD167" s="46">
        <f t="shared" si="271"/>
        <v>10837.41130458</v>
      </c>
      <c r="AE167" s="46">
        <f t="shared" si="271"/>
        <v>20323.735904280002</v>
      </c>
      <c r="AF167" s="46">
        <f t="shared" si="271"/>
        <v>18639.667538599999</v>
      </c>
      <c r="AG167" s="46">
        <f t="shared" si="271"/>
        <v>12393.244597659999</v>
      </c>
      <c r="AH167" s="46">
        <f t="shared" si="271"/>
        <v>10793.282859020001</v>
      </c>
      <c r="AI167" s="46">
        <f t="shared" ref="AI167:BN167" si="272">AI124</f>
        <v>12867.603865110001</v>
      </c>
      <c r="AJ167" s="46">
        <f t="shared" si="272"/>
        <v>18059.57909376</v>
      </c>
      <c r="AK167" s="46">
        <f t="shared" si="272"/>
        <v>18291.973206760002</v>
      </c>
      <c r="AL167" s="46">
        <f t="shared" si="272"/>
        <v>14364.17662738</v>
      </c>
      <c r="AM167" s="46">
        <f t="shared" si="272"/>
        <v>13456.508305519999</v>
      </c>
      <c r="AN167" s="46">
        <f t="shared" si="272"/>
        <v>14634.177562819999</v>
      </c>
      <c r="AO167" s="46">
        <f t="shared" si="272"/>
        <v>10495.23070873</v>
      </c>
      <c r="AP167" s="46">
        <f t="shared" si="272"/>
        <v>10942.473040389999</v>
      </c>
      <c r="AQ167" s="46">
        <f t="shared" si="272"/>
        <v>16219.525156309999</v>
      </c>
      <c r="AR167" s="46">
        <f t="shared" si="272"/>
        <v>10942.473040389999</v>
      </c>
      <c r="AS167" s="46">
        <f t="shared" si="272"/>
        <v>11481.99371289</v>
      </c>
      <c r="AT167" s="46">
        <f t="shared" si="272"/>
        <v>11104.83353812</v>
      </c>
      <c r="AU167" s="46">
        <f t="shared" si="272"/>
        <v>15987.176242940001</v>
      </c>
      <c r="AV167" s="46">
        <f t="shared" si="272"/>
        <v>15158.5620239</v>
      </c>
      <c r="AW167" s="46">
        <f t="shared" si="272"/>
        <v>16397.356424760001</v>
      </c>
      <c r="AX167" s="46">
        <f t="shared" si="272"/>
        <v>22572.087759149999</v>
      </c>
      <c r="AY167" s="46">
        <f t="shared" si="272"/>
        <v>13468.475264590001</v>
      </c>
      <c r="AZ167" s="46">
        <f t="shared" si="272"/>
        <v>10612.85546221</v>
      </c>
      <c r="BA167" s="46">
        <f t="shared" si="272"/>
        <v>10377.606119509999</v>
      </c>
      <c r="BB167" s="46">
        <f t="shared" si="272"/>
        <v>10454.539859279999</v>
      </c>
      <c r="BC167" s="46">
        <f t="shared" si="272"/>
        <v>10625.74875508</v>
      </c>
      <c r="BD167" s="46">
        <f t="shared" si="272"/>
        <v>10658.347160290001</v>
      </c>
      <c r="BE167" s="46">
        <f t="shared" si="272"/>
        <v>11380.527282270001</v>
      </c>
      <c r="BF167" s="46">
        <f t="shared" si="272"/>
        <v>10708.072152610001</v>
      </c>
      <c r="BG167" s="46">
        <f t="shared" si="272"/>
        <v>11573.26131351</v>
      </c>
      <c r="BH167" s="46">
        <f t="shared" si="272"/>
        <v>12351.371819</v>
      </c>
      <c r="BI167" s="46">
        <f t="shared" si="272"/>
        <v>16097.179919280001</v>
      </c>
      <c r="BJ167" s="46">
        <f t="shared" si="272"/>
        <v>10768.002784099999</v>
      </c>
      <c r="BK167" s="46">
        <f t="shared" si="272"/>
        <v>10650.883784719999</v>
      </c>
      <c r="BL167" s="46">
        <f t="shared" si="272"/>
        <v>22565.369211050001</v>
      </c>
      <c r="BM167" s="46">
        <f t="shared" si="272"/>
        <v>13901.148564499999</v>
      </c>
      <c r="BN167" s="46">
        <f t="shared" si="272"/>
        <v>10270.43818291</v>
      </c>
      <c r="BO167" s="46">
        <f t="shared" ref="BO167:DZ167" si="273">BO124</f>
        <v>10778.9162891</v>
      </c>
      <c r="BP167" s="46">
        <f t="shared" si="273"/>
        <v>18962.956738360001</v>
      </c>
      <c r="BQ167" s="46">
        <f t="shared" si="273"/>
        <v>11386.381434860001</v>
      </c>
      <c r="BR167" s="46">
        <f t="shared" si="273"/>
        <v>10585.9467159</v>
      </c>
      <c r="BS167" s="46">
        <f t="shared" si="273"/>
        <v>11449.62029024</v>
      </c>
      <c r="BT167" s="46">
        <f t="shared" si="273"/>
        <v>14353.71077806</v>
      </c>
      <c r="BU167" s="46">
        <f t="shared" si="273"/>
        <v>14007.53289848</v>
      </c>
      <c r="BV167" s="46">
        <f t="shared" si="273"/>
        <v>11202.0885667</v>
      </c>
      <c r="BW167" s="46">
        <f t="shared" si="273"/>
        <v>11035.662144800001</v>
      </c>
      <c r="BX167" s="46">
        <f t="shared" si="273"/>
        <v>23807.7059935</v>
      </c>
      <c r="BY167" s="46">
        <f t="shared" si="273"/>
        <v>12686.40864539</v>
      </c>
      <c r="BZ167" s="46">
        <f t="shared" si="273"/>
        <v>15819.56011814</v>
      </c>
      <c r="CA167" s="46">
        <f t="shared" si="273"/>
        <v>20028.51729539</v>
      </c>
      <c r="CB167" s="46">
        <f t="shared" si="273"/>
        <v>10845.27662183</v>
      </c>
      <c r="CC167" s="46">
        <f t="shared" si="273"/>
        <v>17123.881216850001</v>
      </c>
      <c r="CD167" s="46">
        <f t="shared" si="273"/>
        <v>21572.722102520001</v>
      </c>
      <c r="CE167" s="46">
        <f t="shared" si="273"/>
        <v>18341.580141840001</v>
      </c>
      <c r="CF167" s="46">
        <f t="shared" si="273"/>
        <v>19338.494874970002</v>
      </c>
      <c r="CG167" s="46">
        <f t="shared" si="273"/>
        <v>16915.047340820001</v>
      </c>
      <c r="CH167" s="46">
        <f t="shared" si="273"/>
        <v>20495.991559990001</v>
      </c>
      <c r="CI167" s="46">
        <f t="shared" si="273"/>
        <v>11027.596785510001</v>
      </c>
      <c r="CJ167" s="46">
        <f t="shared" si="273"/>
        <v>11612.7315368</v>
      </c>
      <c r="CK167" s="46">
        <f t="shared" si="273"/>
        <v>10961.511256289999</v>
      </c>
      <c r="CL167" s="46">
        <f t="shared" si="273"/>
        <v>11582.71589997</v>
      </c>
      <c r="CM167" s="46">
        <f t="shared" si="273"/>
        <v>12295.44129243</v>
      </c>
      <c r="CN167" s="46">
        <f t="shared" si="273"/>
        <v>10456.49094761</v>
      </c>
      <c r="CO167" s="46">
        <f t="shared" si="273"/>
        <v>10441.159689329999</v>
      </c>
      <c r="CP167" s="46">
        <f t="shared" si="273"/>
        <v>11779.038239150001</v>
      </c>
      <c r="CQ167" s="46">
        <f t="shared" si="273"/>
        <v>11588.107996819999</v>
      </c>
      <c r="CR167" s="46">
        <f t="shared" si="273"/>
        <v>16812.203358639999</v>
      </c>
      <c r="CS167" s="46">
        <f t="shared" si="273"/>
        <v>14617.67253657</v>
      </c>
      <c r="CT167" s="46">
        <f t="shared" si="273"/>
        <v>19847.62466026</v>
      </c>
      <c r="CU167" s="46">
        <f t="shared" si="273"/>
        <v>10887.60118027</v>
      </c>
      <c r="CV167" s="46">
        <f t="shared" si="273"/>
        <v>21073.45032751</v>
      </c>
      <c r="CW167" s="46">
        <f t="shared" si="273"/>
        <v>17459.91918257</v>
      </c>
      <c r="CX167" s="46">
        <f t="shared" si="273"/>
        <v>12056.85861487</v>
      </c>
      <c r="CY167" s="46">
        <f t="shared" si="273"/>
        <v>22255.060195040001</v>
      </c>
      <c r="CZ167" s="46">
        <f t="shared" si="273"/>
        <v>10682.846703220001</v>
      </c>
      <c r="DA167" s="46">
        <f t="shared" si="273"/>
        <v>17365.10770181</v>
      </c>
      <c r="DB167" s="46">
        <f t="shared" si="273"/>
        <v>14449.038702989999</v>
      </c>
      <c r="DC167" s="46">
        <f t="shared" si="273"/>
        <v>17884.736210269999</v>
      </c>
      <c r="DD167" s="46">
        <f t="shared" si="273"/>
        <v>18484.437191249999</v>
      </c>
      <c r="DE167" s="46">
        <f t="shared" si="273"/>
        <v>14880.45045436</v>
      </c>
      <c r="DF167" s="46">
        <f t="shared" si="273"/>
        <v>10121.78800986</v>
      </c>
      <c r="DG167" s="46">
        <f t="shared" si="273"/>
        <v>21782.55764331</v>
      </c>
      <c r="DH167" s="46">
        <f t="shared" si="273"/>
        <v>10481.946712319999</v>
      </c>
      <c r="DI167" s="46">
        <f t="shared" si="273"/>
        <v>10319.83318774</v>
      </c>
      <c r="DJ167" s="46">
        <f t="shared" si="273"/>
        <v>11860.095092789999</v>
      </c>
      <c r="DK167" s="46">
        <f t="shared" si="273"/>
        <v>12040.29964279</v>
      </c>
      <c r="DL167" s="46">
        <f t="shared" si="273"/>
        <v>10737.990928630001</v>
      </c>
      <c r="DM167" s="46">
        <f t="shared" si="273"/>
        <v>17207.67481027</v>
      </c>
      <c r="DN167" s="46">
        <f t="shared" si="273"/>
        <v>11169.56877761</v>
      </c>
      <c r="DO167" s="46">
        <f t="shared" si="273"/>
        <v>10574.28813685</v>
      </c>
      <c r="DP167" s="46">
        <f t="shared" si="273"/>
        <v>18186.07966639</v>
      </c>
      <c r="DQ167" s="46">
        <f t="shared" si="273"/>
        <v>11437.97369266</v>
      </c>
      <c r="DR167" s="46">
        <f t="shared" si="273"/>
        <v>10800.31880784</v>
      </c>
      <c r="DS167" s="46">
        <f t="shared" si="273"/>
        <v>11681.25381111</v>
      </c>
      <c r="DT167" s="46">
        <f t="shared" si="273"/>
        <v>18480.089066150002</v>
      </c>
      <c r="DU167" s="46">
        <f t="shared" si="273"/>
        <v>13596.51032644</v>
      </c>
      <c r="DV167" s="46">
        <f t="shared" si="273"/>
        <v>17204.291485400001</v>
      </c>
      <c r="DW167" s="46">
        <f t="shared" si="273"/>
        <v>14500.40260652</v>
      </c>
      <c r="DX167" s="46">
        <f t="shared" si="273"/>
        <v>21223.512856869998</v>
      </c>
      <c r="DY167" s="46">
        <f t="shared" si="273"/>
        <v>16206.32911432</v>
      </c>
      <c r="DZ167" s="46">
        <f t="shared" si="273"/>
        <v>12427.067367539999</v>
      </c>
      <c r="EA167" s="46">
        <f t="shared" ref="EA167:FX167" si="274">EA124</f>
        <v>12529.25582581</v>
      </c>
      <c r="EB167" s="46">
        <f t="shared" si="274"/>
        <v>11668.044721849999</v>
      </c>
      <c r="EC167" s="46">
        <f t="shared" si="274"/>
        <v>14114.213119419999</v>
      </c>
      <c r="ED167" s="46">
        <f t="shared" si="274"/>
        <v>14818.65013047</v>
      </c>
      <c r="EE167" s="46">
        <f t="shared" si="274"/>
        <v>17163.226516030001</v>
      </c>
      <c r="EF167" s="46">
        <f t="shared" si="274"/>
        <v>10682.311948570001</v>
      </c>
      <c r="EG167" s="46">
        <f t="shared" si="274"/>
        <v>14665.13155769</v>
      </c>
      <c r="EH167" s="46">
        <f t="shared" si="274"/>
        <v>15221.74832144</v>
      </c>
      <c r="EI167" s="46">
        <f t="shared" si="274"/>
        <v>10368.59352343</v>
      </c>
      <c r="EJ167" s="46">
        <f t="shared" si="274"/>
        <v>10268.051614890001</v>
      </c>
      <c r="EK167" s="46">
        <f t="shared" si="274"/>
        <v>11495.19640968</v>
      </c>
      <c r="EL167" s="46">
        <f t="shared" si="274"/>
        <v>11696.46315473</v>
      </c>
      <c r="EM167" s="46">
        <f t="shared" si="274"/>
        <v>13140.42408106</v>
      </c>
      <c r="EN167" s="46">
        <f t="shared" si="274"/>
        <v>10926.66002257</v>
      </c>
      <c r="EO167" s="46">
        <f t="shared" si="274"/>
        <v>14204.02039064</v>
      </c>
      <c r="EP167" s="46">
        <f t="shared" si="274"/>
        <v>13508.124605360001</v>
      </c>
      <c r="EQ167" s="46">
        <f t="shared" si="274"/>
        <v>11261.09261858</v>
      </c>
      <c r="ER167" s="46">
        <f t="shared" si="274"/>
        <v>15563.648275240001</v>
      </c>
      <c r="ES167" s="46">
        <f t="shared" si="274"/>
        <v>18262.504002009999</v>
      </c>
      <c r="ET167" s="46">
        <f t="shared" si="274"/>
        <v>19680.421551020001</v>
      </c>
      <c r="EU167" s="46">
        <f t="shared" si="274"/>
        <v>11360.99933194</v>
      </c>
      <c r="EV167" s="46">
        <f t="shared" si="274"/>
        <v>22979.783798799999</v>
      </c>
      <c r="EW167" s="46">
        <f t="shared" si="274"/>
        <v>15163.95450084</v>
      </c>
      <c r="EX167" s="46">
        <f t="shared" si="274"/>
        <v>19929.69347079</v>
      </c>
      <c r="EY167" s="46">
        <f t="shared" si="274"/>
        <v>11423.637462950001</v>
      </c>
      <c r="EZ167" s="46">
        <f t="shared" si="274"/>
        <v>19756.026827379999</v>
      </c>
      <c r="FA167" s="46">
        <f t="shared" si="274"/>
        <v>11539.855551520001</v>
      </c>
      <c r="FB167" s="46">
        <f t="shared" si="274"/>
        <v>14834.93582784</v>
      </c>
      <c r="FC167" s="46">
        <f t="shared" si="274"/>
        <v>10946.40843189</v>
      </c>
      <c r="FD167" s="46">
        <f t="shared" si="274"/>
        <v>12978.293809479999</v>
      </c>
      <c r="FE167" s="46">
        <f t="shared" si="274"/>
        <v>21722.525203550002</v>
      </c>
      <c r="FF167" s="46">
        <f t="shared" si="274"/>
        <v>18186.434948229999</v>
      </c>
      <c r="FG167" s="46">
        <f t="shared" si="274"/>
        <v>20651.308264539999</v>
      </c>
      <c r="FH167" s="46">
        <f t="shared" si="274"/>
        <v>21913.984779629998</v>
      </c>
      <c r="FI167" s="46">
        <f t="shared" si="274"/>
        <v>10859.185803079999</v>
      </c>
      <c r="FJ167" s="46">
        <f t="shared" si="274"/>
        <v>10620.66814123</v>
      </c>
      <c r="FK167" s="46">
        <f t="shared" si="274"/>
        <v>10602.273550690001</v>
      </c>
      <c r="FL167" s="46">
        <f t="shared" si="274"/>
        <v>10337.16578643</v>
      </c>
      <c r="FM167" s="46">
        <f t="shared" si="274"/>
        <v>10378.68120434</v>
      </c>
      <c r="FN167" s="46">
        <f t="shared" si="274"/>
        <v>10437.463361440001</v>
      </c>
      <c r="FO167" s="46">
        <f t="shared" si="274"/>
        <v>11156.86310002</v>
      </c>
      <c r="FP167" s="46">
        <f t="shared" si="274"/>
        <v>10776.042997050001</v>
      </c>
      <c r="FQ167" s="46">
        <f t="shared" si="274"/>
        <v>11203.805790500001</v>
      </c>
      <c r="FR167" s="46">
        <f t="shared" si="274"/>
        <v>19002.083399480001</v>
      </c>
      <c r="FS167" s="46">
        <f t="shared" si="274"/>
        <v>18939.573778990001</v>
      </c>
      <c r="FT167" s="46">
        <f t="shared" si="274"/>
        <v>23017.98138664</v>
      </c>
      <c r="FU167" s="46">
        <f t="shared" si="274"/>
        <v>11827.04351765</v>
      </c>
      <c r="FV167" s="46">
        <f t="shared" si="274"/>
        <v>11610.821122789999</v>
      </c>
      <c r="FW167" s="46">
        <f t="shared" si="274"/>
        <v>19651.225421070001</v>
      </c>
      <c r="FX167" s="46">
        <f t="shared" si="274"/>
        <v>23541.407660289999</v>
      </c>
      <c r="FY167" s="2"/>
      <c r="FZ167" s="46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</row>
    <row r="168" spans="1:193" x14ac:dyDescent="0.35">
      <c r="A168" s="3" t="s">
        <v>501</v>
      </c>
      <c r="B168" s="2" t="s">
        <v>906</v>
      </c>
      <c r="C168" s="46">
        <f t="shared" ref="C168:AH168" si="275">C167*0.08</f>
        <v>859.08874959477021</v>
      </c>
      <c r="D168" s="46">
        <f t="shared" si="275"/>
        <v>862.43832075679995</v>
      </c>
      <c r="E168" s="46">
        <f t="shared" si="275"/>
        <v>851.50828814240003</v>
      </c>
      <c r="F168" s="46">
        <f t="shared" si="275"/>
        <v>855.18528414560001</v>
      </c>
      <c r="G168" s="46">
        <f t="shared" si="275"/>
        <v>889.10259621520004</v>
      </c>
      <c r="H168" s="46">
        <f t="shared" si="275"/>
        <v>913.76803272320001</v>
      </c>
      <c r="I168" s="46">
        <f t="shared" si="275"/>
        <v>852.91185454560014</v>
      </c>
      <c r="J168" s="46">
        <f t="shared" si="275"/>
        <v>825.18056988159992</v>
      </c>
      <c r="K168" s="46">
        <f t="shared" si="275"/>
        <v>1240.9618495664001</v>
      </c>
      <c r="L168" s="46">
        <f t="shared" si="275"/>
        <v>892.751072636</v>
      </c>
      <c r="M168" s="46">
        <f t="shared" si="275"/>
        <v>952.89350906720006</v>
      </c>
      <c r="N168" s="46">
        <f t="shared" si="275"/>
        <v>888.35736570559993</v>
      </c>
      <c r="O168" s="46">
        <f t="shared" si="275"/>
        <v>866.31586716079994</v>
      </c>
      <c r="P168" s="46">
        <f t="shared" si="275"/>
        <v>1210.2948547912001</v>
      </c>
      <c r="Q168" s="46">
        <f t="shared" si="275"/>
        <v>874.74986710719998</v>
      </c>
      <c r="R168" s="46">
        <f t="shared" si="275"/>
        <v>852.77266497840003</v>
      </c>
      <c r="S168" s="46">
        <f t="shared" si="275"/>
        <v>878.04481961040005</v>
      </c>
      <c r="T168" s="46">
        <f t="shared" si="275"/>
        <v>1468.4702817375999</v>
      </c>
      <c r="U168" s="46">
        <f t="shared" si="275"/>
        <v>1750.5526811176001</v>
      </c>
      <c r="V168" s="46">
        <f t="shared" si="275"/>
        <v>1201.9680549304001</v>
      </c>
      <c r="W168" s="46">
        <f t="shared" si="275"/>
        <v>1738.9319972752</v>
      </c>
      <c r="X168" s="46">
        <f t="shared" si="275"/>
        <v>1764.4281188024001</v>
      </c>
      <c r="Y168" s="46">
        <f t="shared" si="275"/>
        <v>847.27573211359993</v>
      </c>
      <c r="Z168" s="46">
        <f t="shared" si="275"/>
        <v>1244.4367656423999</v>
      </c>
      <c r="AA168" s="46">
        <f t="shared" si="275"/>
        <v>868.27010587040002</v>
      </c>
      <c r="AB168" s="46">
        <f t="shared" si="275"/>
        <v>887.2350424192</v>
      </c>
      <c r="AC168" s="46">
        <f t="shared" si="275"/>
        <v>915.52039372479999</v>
      </c>
      <c r="AD168" s="46">
        <f t="shared" si="275"/>
        <v>866.99290436640001</v>
      </c>
      <c r="AE168" s="46">
        <f t="shared" si="275"/>
        <v>1625.8988723424002</v>
      </c>
      <c r="AF168" s="46">
        <f t="shared" si="275"/>
        <v>1491.173403088</v>
      </c>
      <c r="AG168" s="46">
        <f t="shared" si="275"/>
        <v>991.45956781279995</v>
      </c>
      <c r="AH168" s="46">
        <f t="shared" si="275"/>
        <v>863.46262872160003</v>
      </c>
      <c r="AI168" s="46">
        <f t="shared" ref="AI168:BN168" si="276">AI167*0.08</f>
        <v>1029.4083092088001</v>
      </c>
      <c r="AJ168" s="46">
        <f t="shared" si="276"/>
        <v>1444.7663275007999</v>
      </c>
      <c r="AK168" s="46">
        <f t="shared" si="276"/>
        <v>1463.3578565408002</v>
      </c>
      <c r="AL168" s="46">
        <f t="shared" si="276"/>
        <v>1149.1341301904001</v>
      </c>
      <c r="AM168" s="46">
        <f t="shared" si="276"/>
        <v>1076.5206644416</v>
      </c>
      <c r="AN168" s="46">
        <f t="shared" si="276"/>
        <v>1170.7342050256</v>
      </c>
      <c r="AO168" s="46">
        <f t="shared" si="276"/>
        <v>839.6184566984</v>
      </c>
      <c r="AP168" s="46">
        <f t="shared" si="276"/>
        <v>875.3978432312</v>
      </c>
      <c r="AQ168" s="46">
        <f t="shared" si="276"/>
        <v>1297.5620125047999</v>
      </c>
      <c r="AR168" s="46">
        <f t="shared" si="276"/>
        <v>875.3978432312</v>
      </c>
      <c r="AS168" s="46">
        <f t="shared" si="276"/>
        <v>918.55949703120007</v>
      </c>
      <c r="AT168" s="46">
        <f t="shared" si="276"/>
        <v>888.38668304959992</v>
      </c>
      <c r="AU168" s="46">
        <f t="shared" si="276"/>
        <v>1278.9740994352001</v>
      </c>
      <c r="AV168" s="46">
        <f t="shared" si="276"/>
        <v>1212.6849619120001</v>
      </c>
      <c r="AW168" s="46">
        <f t="shared" si="276"/>
        <v>1311.7885139808002</v>
      </c>
      <c r="AX168" s="46">
        <f t="shared" si="276"/>
        <v>1805.767020732</v>
      </c>
      <c r="AY168" s="46">
        <f t="shared" si="276"/>
        <v>1077.4780211672</v>
      </c>
      <c r="AZ168" s="46">
        <f t="shared" si="276"/>
        <v>849.02843697679998</v>
      </c>
      <c r="BA168" s="46">
        <f t="shared" si="276"/>
        <v>830.20848956079999</v>
      </c>
      <c r="BB168" s="46">
        <f t="shared" si="276"/>
        <v>836.36318874239998</v>
      </c>
      <c r="BC168" s="46">
        <f t="shared" si="276"/>
        <v>850.05990040639995</v>
      </c>
      <c r="BD168" s="46">
        <f t="shared" si="276"/>
        <v>852.66777282320004</v>
      </c>
      <c r="BE168" s="46">
        <f t="shared" si="276"/>
        <v>910.44218258160004</v>
      </c>
      <c r="BF168" s="46">
        <f t="shared" si="276"/>
        <v>856.64577220880005</v>
      </c>
      <c r="BG168" s="46">
        <f t="shared" si="276"/>
        <v>925.86090508079997</v>
      </c>
      <c r="BH168" s="46">
        <f t="shared" si="276"/>
        <v>988.10974552000005</v>
      </c>
      <c r="BI168" s="46">
        <f t="shared" si="276"/>
        <v>1287.7743935424</v>
      </c>
      <c r="BJ168" s="46">
        <f t="shared" si="276"/>
        <v>861.44022272799998</v>
      </c>
      <c r="BK168" s="46">
        <f t="shared" si="276"/>
        <v>852.07070277759999</v>
      </c>
      <c r="BL168" s="46">
        <f t="shared" si="276"/>
        <v>1805.2295368840003</v>
      </c>
      <c r="BM168" s="46">
        <f t="shared" si="276"/>
        <v>1112.0918851599999</v>
      </c>
      <c r="BN168" s="46">
        <f t="shared" si="276"/>
        <v>821.63505463280001</v>
      </c>
      <c r="BO168" s="46">
        <f>BO167*0.08</f>
        <v>862.31330312800003</v>
      </c>
      <c r="BP168" s="46">
        <f t="shared" ref="BP168:EA168" si="277">BP167*0.08</f>
        <v>1517.0365390688</v>
      </c>
      <c r="BQ168" s="46">
        <f t="shared" si="277"/>
        <v>910.91051478880013</v>
      </c>
      <c r="BR168" s="46">
        <f t="shared" si="277"/>
        <v>846.87573727200004</v>
      </c>
      <c r="BS168" s="46">
        <f t="shared" si="277"/>
        <v>915.9696232192</v>
      </c>
      <c r="BT168" s="46">
        <f t="shared" si="277"/>
        <v>1148.2968622448</v>
      </c>
      <c r="BU168" s="46">
        <f t="shared" si="277"/>
        <v>1120.6026318784</v>
      </c>
      <c r="BV168" s="46">
        <f t="shared" si="277"/>
        <v>896.16708533600001</v>
      </c>
      <c r="BW168" s="46">
        <f t="shared" si="277"/>
        <v>882.8529715840001</v>
      </c>
      <c r="BX168" s="46">
        <f t="shared" si="277"/>
        <v>1904.61647948</v>
      </c>
      <c r="BY168" s="46">
        <f t="shared" si="277"/>
        <v>1014.9126916312</v>
      </c>
      <c r="BZ168" s="46">
        <f t="shared" si="277"/>
        <v>1265.5648094512001</v>
      </c>
      <c r="CA168" s="46">
        <f t="shared" si="277"/>
        <v>1602.2813836312</v>
      </c>
      <c r="CB168" s="46">
        <f t="shared" si="277"/>
        <v>867.62212974639999</v>
      </c>
      <c r="CC168" s="46">
        <f t="shared" si="277"/>
        <v>1369.910497348</v>
      </c>
      <c r="CD168" s="46">
        <f t="shared" si="277"/>
        <v>1725.8177682016001</v>
      </c>
      <c r="CE168" s="46">
        <f t="shared" si="277"/>
        <v>1467.3264113472001</v>
      </c>
      <c r="CF168" s="46">
        <f t="shared" si="277"/>
        <v>1547.0795899976001</v>
      </c>
      <c r="CG168" s="46">
        <f t="shared" si="277"/>
        <v>1353.2037872656001</v>
      </c>
      <c r="CH168" s="46">
        <f t="shared" si="277"/>
        <v>1639.6793247992002</v>
      </c>
      <c r="CI168" s="46">
        <f t="shared" si="277"/>
        <v>882.20774284080005</v>
      </c>
      <c r="CJ168" s="46">
        <f t="shared" si="277"/>
        <v>929.01852294399998</v>
      </c>
      <c r="CK168" s="46">
        <f t="shared" si="277"/>
        <v>876.92090050319996</v>
      </c>
      <c r="CL168" s="46">
        <f t="shared" si="277"/>
        <v>926.61727199760003</v>
      </c>
      <c r="CM168" s="46">
        <f t="shared" si="277"/>
        <v>983.63530339440001</v>
      </c>
      <c r="CN168" s="46">
        <f t="shared" si="277"/>
        <v>836.51927580879999</v>
      </c>
      <c r="CO168" s="46">
        <f t="shared" si="277"/>
        <v>835.2927751464</v>
      </c>
      <c r="CP168" s="46">
        <f t="shared" si="277"/>
        <v>942.32305913200003</v>
      </c>
      <c r="CQ168" s="46">
        <f t="shared" si="277"/>
        <v>927.04863974559998</v>
      </c>
      <c r="CR168" s="46">
        <f t="shared" si="277"/>
        <v>1344.9762686911999</v>
      </c>
      <c r="CS168" s="46">
        <f t="shared" si="277"/>
        <v>1169.4138029256001</v>
      </c>
      <c r="CT168" s="46">
        <f t="shared" si="277"/>
        <v>1587.8099728208001</v>
      </c>
      <c r="CU168" s="46">
        <f t="shared" si="277"/>
        <v>871.00809442159994</v>
      </c>
      <c r="CV168" s="46">
        <f t="shared" si="277"/>
        <v>1685.8760262008</v>
      </c>
      <c r="CW168" s="46">
        <f t="shared" si="277"/>
        <v>1396.7935346055999</v>
      </c>
      <c r="CX168" s="46">
        <f t="shared" si="277"/>
        <v>964.54868918959994</v>
      </c>
      <c r="CY168" s="46">
        <f t="shared" si="277"/>
        <v>1780.4048156032002</v>
      </c>
      <c r="CZ168" s="46">
        <f t="shared" si="277"/>
        <v>854.62773625760008</v>
      </c>
      <c r="DA168" s="46">
        <f t="shared" si="277"/>
        <v>1389.2086161448001</v>
      </c>
      <c r="DB168" s="46">
        <f t="shared" si="277"/>
        <v>1155.9230962392</v>
      </c>
      <c r="DC168" s="46">
        <f t="shared" si="277"/>
        <v>1430.7788968216</v>
      </c>
      <c r="DD168" s="46">
        <f t="shared" si="277"/>
        <v>1478.7549753000001</v>
      </c>
      <c r="DE168" s="46">
        <f t="shared" si="277"/>
        <v>1190.4360363487999</v>
      </c>
      <c r="DF168" s="46">
        <f t="shared" si="277"/>
        <v>809.74304078880004</v>
      </c>
      <c r="DG168" s="46">
        <f t="shared" si="277"/>
        <v>1742.6046114648</v>
      </c>
      <c r="DH168" s="46">
        <f t="shared" si="277"/>
        <v>838.55573698559999</v>
      </c>
      <c r="DI168" s="46">
        <f t="shared" si="277"/>
        <v>825.58665501919995</v>
      </c>
      <c r="DJ168" s="46">
        <f t="shared" si="277"/>
        <v>948.80760742320001</v>
      </c>
      <c r="DK168" s="46">
        <f t="shared" si="277"/>
        <v>963.22397142320006</v>
      </c>
      <c r="DL168" s="46">
        <f t="shared" si="277"/>
        <v>859.03927429040004</v>
      </c>
      <c r="DM168" s="46">
        <f t="shared" si="277"/>
        <v>1376.6139848216001</v>
      </c>
      <c r="DN168" s="46">
        <f t="shared" si="277"/>
        <v>893.56550220880001</v>
      </c>
      <c r="DO168" s="46">
        <f t="shared" si="277"/>
        <v>845.94305094800006</v>
      </c>
      <c r="DP168" s="46">
        <f t="shared" si="277"/>
        <v>1454.8863733112</v>
      </c>
      <c r="DQ168" s="46">
        <f t="shared" si="277"/>
        <v>915.03789541280003</v>
      </c>
      <c r="DR168" s="46">
        <f t="shared" si="277"/>
        <v>864.02550462720001</v>
      </c>
      <c r="DS168" s="46">
        <f t="shared" si="277"/>
        <v>934.50030488880009</v>
      </c>
      <c r="DT168" s="46">
        <f t="shared" si="277"/>
        <v>1478.407125292</v>
      </c>
      <c r="DU168" s="46">
        <f t="shared" si="277"/>
        <v>1087.7208261152</v>
      </c>
      <c r="DV168" s="46">
        <f t="shared" si="277"/>
        <v>1376.343318832</v>
      </c>
      <c r="DW168" s="46">
        <f t="shared" si="277"/>
        <v>1160.0322085216001</v>
      </c>
      <c r="DX168" s="46">
        <f t="shared" si="277"/>
        <v>1697.8810285495999</v>
      </c>
      <c r="DY168" s="46">
        <f t="shared" si="277"/>
        <v>1296.5063291456001</v>
      </c>
      <c r="DZ168" s="46">
        <f t="shared" si="277"/>
        <v>994.16538940319992</v>
      </c>
      <c r="EA168" s="46">
        <f t="shared" si="277"/>
        <v>1002.3404660648</v>
      </c>
      <c r="EB168" s="46">
        <f t="shared" ref="EB168:FX168" si="278">EB167*0.08</f>
        <v>933.44357774799994</v>
      </c>
      <c r="EC168" s="46">
        <f t="shared" si="278"/>
        <v>1129.1370495536</v>
      </c>
      <c r="ED168" s="46">
        <f t="shared" si="278"/>
        <v>1185.4920104375999</v>
      </c>
      <c r="EE168" s="46">
        <f t="shared" si="278"/>
        <v>1373.0581212824002</v>
      </c>
      <c r="EF168" s="46">
        <f t="shared" si="278"/>
        <v>854.58495588560004</v>
      </c>
      <c r="EG168" s="46">
        <f t="shared" si="278"/>
        <v>1173.2105246152</v>
      </c>
      <c r="EH168" s="46">
        <f t="shared" si="278"/>
        <v>1217.7398657152</v>
      </c>
      <c r="EI168" s="46">
        <f t="shared" si="278"/>
        <v>829.48748187440003</v>
      </c>
      <c r="EJ168" s="46">
        <f t="shared" si="278"/>
        <v>821.44412919120009</v>
      </c>
      <c r="EK168" s="46">
        <f t="shared" si="278"/>
        <v>919.61571277439998</v>
      </c>
      <c r="EL168" s="46">
        <f t="shared" si="278"/>
        <v>935.71705237840001</v>
      </c>
      <c r="EM168" s="46">
        <f t="shared" si="278"/>
        <v>1051.2339264848001</v>
      </c>
      <c r="EN168" s="46">
        <f t="shared" si="278"/>
        <v>874.13280180560002</v>
      </c>
      <c r="EO168" s="46">
        <f t="shared" si="278"/>
        <v>1136.3216312512</v>
      </c>
      <c r="EP168" s="46">
        <f t="shared" si="278"/>
        <v>1080.6499684288001</v>
      </c>
      <c r="EQ168" s="46">
        <f t="shared" si="278"/>
        <v>900.88740948639997</v>
      </c>
      <c r="ER168" s="46">
        <f t="shared" si="278"/>
        <v>1245.0918620192001</v>
      </c>
      <c r="ES168" s="46">
        <f t="shared" si="278"/>
        <v>1461.0003201607999</v>
      </c>
      <c r="ET168" s="46">
        <f t="shared" si="278"/>
        <v>1574.4337240816001</v>
      </c>
      <c r="EU168" s="46">
        <f t="shared" si="278"/>
        <v>908.87994655520004</v>
      </c>
      <c r="EV168" s="46">
        <f t="shared" si="278"/>
        <v>1838.382703904</v>
      </c>
      <c r="EW168" s="46">
        <f t="shared" si="278"/>
        <v>1213.1163600672</v>
      </c>
      <c r="EX168" s="46">
        <f t="shared" si="278"/>
        <v>1594.3754776631999</v>
      </c>
      <c r="EY168" s="46">
        <f t="shared" si="278"/>
        <v>913.89099703600004</v>
      </c>
      <c r="EZ168" s="46">
        <f t="shared" si="278"/>
        <v>1580.4821461904</v>
      </c>
      <c r="FA168" s="46">
        <f t="shared" si="278"/>
        <v>923.18844412160001</v>
      </c>
      <c r="FB168" s="46">
        <f t="shared" si="278"/>
        <v>1186.7948662271999</v>
      </c>
      <c r="FC168" s="46">
        <f t="shared" si="278"/>
        <v>875.71267455120005</v>
      </c>
      <c r="FD168" s="46">
        <f t="shared" si="278"/>
        <v>1038.2635047583999</v>
      </c>
      <c r="FE168" s="46">
        <f t="shared" si="278"/>
        <v>1737.8020162840003</v>
      </c>
      <c r="FF168" s="46">
        <f t="shared" si="278"/>
        <v>1454.9147958583999</v>
      </c>
      <c r="FG168" s="46">
        <f t="shared" si="278"/>
        <v>1652.1046611632</v>
      </c>
      <c r="FH168" s="46">
        <f t="shared" si="278"/>
        <v>1753.1187823703999</v>
      </c>
      <c r="FI168" s="46">
        <f t="shared" si="278"/>
        <v>868.73486424639998</v>
      </c>
      <c r="FJ168" s="46">
        <f t="shared" si="278"/>
        <v>849.6534512984</v>
      </c>
      <c r="FK168" s="46">
        <f t="shared" si="278"/>
        <v>848.18188405520004</v>
      </c>
      <c r="FL168" s="46">
        <f t="shared" si="278"/>
        <v>826.97326291440004</v>
      </c>
      <c r="FM168" s="46">
        <f t="shared" si="278"/>
        <v>830.29449634720004</v>
      </c>
      <c r="FN168" s="46">
        <f t="shared" si="278"/>
        <v>834.99706891520009</v>
      </c>
      <c r="FO168" s="46">
        <f t="shared" si="278"/>
        <v>892.5490480016</v>
      </c>
      <c r="FP168" s="46">
        <f t="shared" si="278"/>
        <v>862.0834397640001</v>
      </c>
      <c r="FQ168" s="46">
        <f t="shared" si="278"/>
        <v>896.30446324000002</v>
      </c>
      <c r="FR168" s="46">
        <f t="shared" si="278"/>
        <v>1520.1666719584002</v>
      </c>
      <c r="FS168" s="46">
        <f t="shared" si="278"/>
        <v>1515.1659023192001</v>
      </c>
      <c r="FT168" s="46">
        <f t="shared" si="278"/>
        <v>1841.4385109312</v>
      </c>
      <c r="FU168" s="46">
        <f t="shared" si="278"/>
        <v>946.16348141200001</v>
      </c>
      <c r="FV168" s="46">
        <f t="shared" si="278"/>
        <v>928.8656898232</v>
      </c>
      <c r="FW168" s="46">
        <f t="shared" si="278"/>
        <v>1572.0980336856001</v>
      </c>
      <c r="FX168" s="46">
        <f t="shared" si="278"/>
        <v>1883.3126128232</v>
      </c>
      <c r="FY168" s="2"/>
      <c r="FZ168" s="46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</row>
    <row r="169" spans="1:193" x14ac:dyDescent="0.35">
      <c r="A169" s="3" t="s">
        <v>907</v>
      </c>
      <c r="B169" s="2" t="s">
        <v>908</v>
      </c>
      <c r="C169" s="46">
        <f t="shared" ref="C169:AH169" si="279">ROUND(C166*C168,2)</f>
        <v>1167501.6100000001</v>
      </c>
      <c r="D169" s="46">
        <f t="shared" si="279"/>
        <v>3850787.1</v>
      </c>
      <c r="E169" s="46">
        <f t="shared" si="279"/>
        <v>1298550.1399999999</v>
      </c>
      <c r="F169" s="46">
        <f t="shared" si="279"/>
        <v>2144804.69</v>
      </c>
      <c r="G169" s="46">
        <f t="shared" si="279"/>
        <v>184044.24</v>
      </c>
      <c r="H169" s="46">
        <f t="shared" si="279"/>
        <v>63049.99</v>
      </c>
      <c r="I169" s="46">
        <f t="shared" si="279"/>
        <v>1565093.25</v>
      </c>
      <c r="J169" s="46">
        <f t="shared" si="279"/>
        <v>152658.41</v>
      </c>
      <c r="K169" s="46">
        <f t="shared" si="279"/>
        <v>3722.89</v>
      </c>
      <c r="L169" s="46">
        <f t="shared" si="279"/>
        <v>164266.20000000001</v>
      </c>
      <c r="M169" s="46">
        <f t="shared" si="279"/>
        <v>178191.09</v>
      </c>
      <c r="N169" s="46">
        <f t="shared" si="279"/>
        <v>4843324.3600000003</v>
      </c>
      <c r="O169" s="46">
        <f t="shared" si="279"/>
        <v>347392.66</v>
      </c>
      <c r="P169" s="46">
        <f t="shared" si="279"/>
        <v>37519.14</v>
      </c>
      <c r="Q169" s="46">
        <f t="shared" si="279"/>
        <v>10423519.42</v>
      </c>
      <c r="R169" s="46">
        <f t="shared" si="279"/>
        <v>92099.45</v>
      </c>
      <c r="S169" s="46">
        <f t="shared" si="279"/>
        <v>43902.239999999998</v>
      </c>
      <c r="T169" s="46">
        <f t="shared" si="279"/>
        <v>0</v>
      </c>
      <c r="U169" s="46">
        <f t="shared" si="279"/>
        <v>0</v>
      </c>
      <c r="V169" s="46">
        <f t="shared" si="279"/>
        <v>0</v>
      </c>
      <c r="W169" s="46">
        <f t="shared" si="279"/>
        <v>0</v>
      </c>
      <c r="X169" s="46">
        <f t="shared" si="279"/>
        <v>0</v>
      </c>
      <c r="Y169" s="46">
        <f t="shared" si="279"/>
        <v>3389.1</v>
      </c>
      <c r="Z169" s="46">
        <f t="shared" si="279"/>
        <v>4977.75</v>
      </c>
      <c r="AA169" s="46">
        <f t="shared" si="279"/>
        <v>1772139.29</v>
      </c>
      <c r="AB169" s="46">
        <f t="shared" si="279"/>
        <v>1388522.84</v>
      </c>
      <c r="AC169" s="46">
        <f t="shared" si="279"/>
        <v>29296.65</v>
      </c>
      <c r="AD169" s="46">
        <f t="shared" si="279"/>
        <v>30344.75</v>
      </c>
      <c r="AE169" s="46">
        <f t="shared" si="279"/>
        <v>4877.7</v>
      </c>
      <c r="AF169" s="46">
        <f t="shared" si="279"/>
        <v>8947.0400000000009</v>
      </c>
      <c r="AG169" s="46">
        <f t="shared" si="279"/>
        <v>11897.51</v>
      </c>
      <c r="AH169" s="46">
        <f t="shared" si="279"/>
        <v>0</v>
      </c>
      <c r="AI169" s="46">
        <f t="shared" ref="AI169:BN169" si="280">ROUND(AI166*AI168,2)</f>
        <v>3088.22</v>
      </c>
      <c r="AJ169" s="46">
        <f t="shared" si="280"/>
        <v>2889.53</v>
      </c>
      <c r="AK169" s="46">
        <f t="shared" si="280"/>
        <v>1463.36</v>
      </c>
      <c r="AL169" s="46">
        <f t="shared" si="280"/>
        <v>24131.82</v>
      </c>
      <c r="AM169" s="46">
        <f t="shared" si="280"/>
        <v>1076.52</v>
      </c>
      <c r="AN169" s="46">
        <f t="shared" si="280"/>
        <v>0</v>
      </c>
      <c r="AO169" s="46">
        <f t="shared" si="280"/>
        <v>98235.36</v>
      </c>
      <c r="AP169" s="46">
        <f t="shared" si="280"/>
        <v>14734696.5</v>
      </c>
      <c r="AQ169" s="46">
        <f t="shared" si="280"/>
        <v>0</v>
      </c>
      <c r="AR169" s="46">
        <f t="shared" si="280"/>
        <v>1501307.3</v>
      </c>
      <c r="AS169" s="46">
        <f t="shared" si="280"/>
        <v>1048076.39</v>
      </c>
      <c r="AT169" s="46">
        <f t="shared" si="280"/>
        <v>28428.37</v>
      </c>
      <c r="AU169" s="46">
        <f t="shared" si="280"/>
        <v>5115.8999999999996</v>
      </c>
      <c r="AV169" s="46">
        <f t="shared" si="280"/>
        <v>3638.05</v>
      </c>
      <c r="AW169" s="46">
        <f t="shared" si="280"/>
        <v>1311.79</v>
      </c>
      <c r="AX169" s="46">
        <f t="shared" si="280"/>
        <v>9028.84</v>
      </c>
      <c r="AY169" s="46">
        <f t="shared" si="280"/>
        <v>5387.39</v>
      </c>
      <c r="AZ169" s="46">
        <f t="shared" si="280"/>
        <v>961949.22</v>
      </c>
      <c r="BA169" s="46">
        <f t="shared" si="280"/>
        <v>166871.91</v>
      </c>
      <c r="BB169" s="46">
        <f t="shared" si="280"/>
        <v>153890.82999999999</v>
      </c>
      <c r="BC169" s="46">
        <f t="shared" si="280"/>
        <v>1378797.16</v>
      </c>
      <c r="BD169" s="46">
        <f t="shared" si="280"/>
        <v>45191.39</v>
      </c>
      <c r="BE169" s="46">
        <f t="shared" si="280"/>
        <v>2731.33</v>
      </c>
      <c r="BF169" s="46">
        <f t="shared" si="280"/>
        <v>383777.31</v>
      </c>
      <c r="BG169" s="46">
        <f t="shared" si="280"/>
        <v>72217.149999999994</v>
      </c>
      <c r="BH169" s="46">
        <f t="shared" si="280"/>
        <v>5928.66</v>
      </c>
      <c r="BI169" s="46">
        <f t="shared" si="280"/>
        <v>19316.62</v>
      </c>
      <c r="BJ169" s="46">
        <f t="shared" si="280"/>
        <v>58577.94</v>
      </c>
      <c r="BK169" s="46">
        <f t="shared" si="280"/>
        <v>580260.15</v>
      </c>
      <c r="BL169" s="46">
        <f t="shared" si="280"/>
        <v>1805.23</v>
      </c>
      <c r="BM169" s="46">
        <f t="shared" si="280"/>
        <v>12233.01</v>
      </c>
      <c r="BN169" s="46">
        <f t="shared" si="280"/>
        <v>9037.99</v>
      </c>
      <c r="BO169" s="46">
        <f>ROUND(BO166*BO168,2)</f>
        <v>7760.82</v>
      </c>
      <c r="BP169" s="46">
        <f t="shared" ref="BP169:EA169" si="281">ROUND(BP166*BP168,2)</f>
        <v>1517.04</v>
      </c>
      <c r="BQ169" s="46">
        <f t="shared" si="281"/>
        <v>1032061.61</v>
      </c>
      <c r="BR169" s="46">
        <f t="shared" si="281"/>
        <v>647013.06000000006</v>
      </c>
      <c r="BS169" s="46">
        <f t="shared" si="281"/>
        <v>189605.71</v>
      </c>
      <c r="BT169" s="46">
        <f t="shared" si="281"/>
        <v>2296.59</v>
      </c>
      <c r="BU169" s="46">
        <f t="shared" si="281"/>
        <v>47065.31</v>
      </c>
      <c r="BV169" s="46">
        <f t="shared" si="281"/>
        <v>76174.2</v>
      </c>
      <c r="BW169" s="46">
        <f t="shared" si="281"/>
        <v>188930.54</v>
      </c>
      <c r="BX169" s="46">
        <f t="shared" si="281"/>
        <v>0</v>
      </c>
      <c r="BY169" s="46">
        <f t="shared" si="281"/>
        <v>0</v>
      </c>
      <c r="BZ169" s="46">
        <f t="shared" si="281"/>
        <v>0</v>
      </c>
      <c r="CA169" s="46">
        <f t="shared" si="281"/>
        <v>8011.41</v>
      </c>
      <c r="CB169" s="46">
        <f t="shared" si="281"/>
        <v>2498751.73</v>
      </c>
      <c r="CC169" s="46">
        <f t="shared" si="281"/>
        <v>0</v>
      </c>
      <c r="CD169" s="46">
        <f t="shared" si="281"/>
        <v>1725.82</v>
      </c>
      <c r="CE169" s="46">
        <f t="shared" si="281"/>
        <v>0</v>
      </c>
      <c r="CF169" s="46">
        <f t="shared" si="281"/>
        <v>0</v>
      </c>
      <c r="CG169" s="46">
        <f t="shared" si="281"/>
        <v>14885.24</v>
      </c>
      <c r="CH169" s="46">
        <f t="shared" si="281"/>
        <v>9838.08</v>
      </c>
      <c r="CI169" s="46">
        <f t="shared" si="281"/>
        <v>55579.09</v>
      </c>
      <c r="CJ169" s="46">
        <f t="shared" si="281"/>
        <v>146784.93</v>
      </c>
      <c r="CK169" s="46">
        <f t="shared" si="281"/>
        <v>147322.71</v>
      </c>
      <c r="CL169" s="46">
        <f t="shared" si="281"/>
        <v>20385.580000000002</v>
      </c>
      <c r="CM169" s="46">
        <f t="shared" si="281"/>
        <v>7869.08</v>
      </c>
      <c r="CN169" s="46">
        <f t="shared" si="281"/>
        <v>1002986.61</v>
      </c>
      <c r="CO169" s="46">
        <f t="shared" si="281"/>
        <v>314905.38</v>
      </c>
      <c r="CP169" s="46">
        <f t="shared" si="281"/>
        <v>130982.91</v>
      </c>
      <c r="CQ169" s="46">
        <f t="shared" si="281"/>
        <v>2781.15</v>
      </c>
      <c r="CR169" s="46">
        <f t="shared" si="281"/>
        <v>0</v>
      </c>
      <c r="CS169" s="46">
        <f t="shared" si="281"/>
        <v>1169.4100000000001</v>
      </c>
      <c r="CT169" s="46">
        <f t="shared" si="281"/>
        <v>1587.81</v>
      </c>
      <c r="CU169" s="46">
        <f t="shared" si="281"/>
        <v>2613.02</v>
      </c>
      <c r="CV169" s="46">
        <f t="shared" si="281"/>
        <v>0</v>
      </c>
      <c r="CW169" s="46">
        <f t="shared" si="281"/>
        <v>1396.79</v>
      </c>
      <c r="CX169" s="46">
        <f t="shared" si="281"/>
        <v>11574.58</v>
      </c>
      <c r="CY169" s="46">
        <f t="shared" si="281"/>
        <v>0</v>
      </c>
      <c r="CZ169" s="46">
        <f t="shared" si="281"/>
        <v>33330.480000000003</v>
      </c>
      <c r="DA169" s="46">
        <f t="shared" si="281"/>
        <v>0</v>
      </c>
      <c r="DB169" s="46">
        <f t="shared" si="281"/>
        <v>8091.46</v>
      </c>
      <c r="DC169" s="46">
        <f t="shared" si="281"/>
        <v>0</v>
      </c>
      <c r="DD169" s="46">
        <f t="shared" si="281"/>
        <v>10351.280000000001</v>
      </c>
      <c r="DE169" s="46">
        <f t="shared" si="281"/>
        <v>1190.44</v>
      </c>
      <c r="DF169" s="46">
        <f t="shared" si="281"/>
        <v>529571.94999999995</v>
      </c>
      <c r="DG169" s="46">
        <f t="shared" si="281"/>
        <v>0</v>
      </c>
      <c r="DH169" s="46">
        <f t="shared" si="281"/>
        <v>100626.69</v>
      </c>
      <c r="DI169" s="46">
        <f t="shared" si="281"/>
        <v>51186.37</v>
      </c>
      <c r="DJ169" s="46">
        <f t="shared" si="281"/>
        <v>8539.27</v>
      </c>
      <c r="DK169" s="46">
        <f t="shared" si="281"/>
        <v>18301.259999999998</v>
      </c>
      <c r="DL169" s="46">
        <f t="shared" si="281"/>
        <v>356501.3</v>
      </c>
      <c r="DM169" s="46">
        <f t="shared" si="281"/>
        <v>0</v>
      </c>
      <c r="DN169" s="46">
        <f t="shared" si="281"/>
        <v>58975.32</v>
      </c>
      <c r="DO169" s="46">
        <f t="shared" si="281"/>
        <v>450887.65</v>
      </c>
      <c r="DP169" s="46">
        <f t="shared" si="281"/>
        <v>0</v>
      </c>
      <c r="DQ169" s="46">
        <f t="shared" si="281"/>
        <v>46666.93</v>
      </c>
      <c r="DR169" s="46">
        <f t="shared" si="281"/>
        <v>14688.43</v>
      </c>
      <c r="DS169" s="46">
        <f t="shared" si="281"/>
        <v>29904.01</v>
      </c>
      <c r="DT169" s="46">
        <f t="shared" si="281"/>
        <v>8870.44</v>
      </c>
      <c r="DU169" s="46">
        <f t="shared" si="281"/>
        <v>3263.16</v>
      </c>
      <c r="DV169" s="46">
        <f t="shared" si="281"/>
        <v>1376.34</v>
      </c>
      <c r="DW169" s="46">
        <f t="shared" si="281"/>
        <v>1160.03</v>
      </c>
      <c r="DX169" s="46">
        <f t="shared" si="281"/>
        <v>1697.88</v>
      </c>
      <c r="DY169" s="46">
        <f t="shared" si="281"/>
        <v>5186.03</v>
      </c>
      <c r="DZ169" s="46">
        <f t="shared" si="281"/>
        <v>0</v>
      </c>
      <c r="EA169" s="46">
        <f t="shared" si="281"/>
        <v>28065.53</v>
      </c>
      <c r="EB169" s="46">
        <f t="shared" ref="EB169:FX169" si="282">ROUND(EB166*EB168,2)</f>
        <v>57873.5</v>
      </c>
      <c r="EC169" s="46">
        <f t="shared" si="282"/>
        <v>10162.23</v>
      </c>
      <c r="ED169" s="46">
        <f t="shared" si="282"/>
        <v>78242.47</v>
      </c>
      <c r="EE169" s="46">
        <f t="shared" si="282"/>
        <v>26088.1</v>
      </c>
      <c r="EF169" s="46">
        <f t="shared" si="282"/>
        <v>60675.53</v>
      </c>
      <c r="EG169" s="46">
        <f t="shared" si="282"/>
        <v>51621.26</v>
      </c>
      <c r="EH169" s="46">
        <f t="shared" si="282"/>
        <v>17048.36</v>
      </c>
      <c r="EI169" s="46">
        <f t="shared" si="282"/>
        <v>349214.23</v>
      </c>
      <c r="EJ169" s="46">
        <f t="shared" si="282"/>
        <v>164288.82999999999</v>
      </c>
      <c r="EK169" s="46">
        <f t="shared" si="282"/>
        <v>15633.47</v>
      </c>
      <c r="EL169" s="46">
        <f t="shared" si="282"/>
        <v>935.72</v>
      </c>
      <c r="EM169" s="46">
        <f t="shared" si="282"/>
        <v>6307.4</v>
      </c>
      <c r="EN169" s="46">
        <f t="shared" si="282"/>
        <v>8741.33</v>
      </c>
      <c r="EO169" s="46">
        <f t="shared" si="282"/>
        <v>5681.61</v>
      </c>
      <c r="EP169" s="46">
        <f t="shared" si="282"/>
        <v>18371.05</v>
      </c>
      <c r="EQ169" s="46">
        <f t="shared" si="282"/>
        <v>165763.28</v>
      </c>
      <c r="ER169" s="46">
        <f t="shared" si="282"/>
        <v>17431.29</v>
      </c>
      <c r="ES169" s="46">
        <f t="shared" si="282"/>
        <v>4383</v>
      </c>
      <c r="ET169" s="46">
        <f t="shared" si="282"/>
        <v>7872.17</v>
      </c>
      <c r="EU169" s="46">
        <f t="shared" si="282"/>
        <v>92705.75</v>
      </c>
      <c r="EV169" s="46">
        <f t="shared" si="282"/>
        <v>11030.3</v>
      </c>
      <c r="EW169" s="46">
        <f t="shared" si="282"/>
        <v>71573.87</v>
      </c>
      <c r="EX169" s="46">
        <f t="shared" si="282"/>
        <v>12755</v>
      </c>
      <c r="EY169" s="46">
        <f t="shared" si="282"/>
        <v>15536.15</v>
      </c>
      <c r="EZ169" s="46">
        <f t="shared" si="282"/>
        <v>0</v>
      </c>
      <c r="FA169" s="46">
        <f t="shared" si="282"/>
        <v>564068.14</v>
      </c>
      <c r="FB169" s="46">
        <f t="shared" si="282"/>
        <v>3560.38</v>
      </c>
      <c r="FC169" s="46">
        <f t="shared" si="282"/>
        <v>28022.81</v>
      </c>
      <c r="FD169" s="46">
        <f t="shared" si="282"/>
        <v>4153.05</v>
      </c>
      <c r="FE169" s="46">
        <f t="shared" si="282"/>
        <v>22591.43</v>
      </c>
      <c r="FF169" s="46">
        <f t="shared" si="282"/>
        <v>2909.83</v>
      </c>
      <c r="FG169" s="46">
        <f t="shared" si="282"/>
        <v>4956.3100000000004</v>
      </c>
      <c r="FH169" s="46">
        <f t="shared" si="282"/>
        <v>0</v>
      </c>
      <c r="FI169" s="46">
        <f t="shared" si="282"/>
        <v>158109.75</v>
      </c>
      <c r="FJ169" s="46">
        <f t="shared" si="282"/>
        <v>61175.05</v>
      </c>
      <c r="FK169" s="46">
        <f t="shared" si="282"/>
        <v>208652.74</v>
      </c>
      <c r="FL169" s="46">
        <f t="shared" si="282"/>
        <v>161259.79</v>
      </c>
      <c r="FM169" s="46">
        <f t="shared" si="282"/>
        <v>77217.39</v>
      </c>
      <c r="FN169" s="46">
        <f t="shared" si="282"/>
        <v>2840660.03</v>
      </c>
      <c r="FO169" s="46">
        <f t="shared" si="282"/>
        <v>49090.2</v>
      </c>
      <c r="FP169" s="46">
        <f t="shared" si="282"/>
        <v>280177.12</v>
      </c>
      <c r="FQ169" s="46">
        <f t="shared" si="282"/>
        <v>53778.27</v>
      </c>
      <c r="FR169" s="46">
        <f t="shared" si="282"/>
        <v>1520.17</v>
      </c>
      <c r="FS169" s="46">
        <f t="shared" si="282"/>
        <v>0</v>
      </c>
      <c r="FT169" s="46">
        <f t="shared" si="282"/>
        <v>0</v>
      </c>
      <c r="FU169" s="46">
        <f t="shared" si="282"/>
        <v>129624.4</v>
      </c>
      <c r="FV169" s="46">
        <f t="shared" si="282"/>
        <v>81740.179999999993</v>
      </c>
      <c r="FW169" s="46">
        <f t="shared" si="282"/>
        <v>7860.49</v>
      </c>
      <c r="FX169" s="46">
        <f t="shared" si="282"/>
        <v>0</v>
      </c>
      <c r="FY169" s="2"/>
      <c r="FZ169" s="2">
        <f>SUM(C169:FX169)</f>
        <v>65488352.639999941</v>
      </c>
      <c r="GA169" s="62"/>
      <c r="GB169" s="2">
        <f>FZ169-GA169</f>
        <v>65488352.639999941</v>
      </c>
      <c r="GC169" s="2"/>
      <c r="GD169" s="2"/>
      <c r="GE169" s="2"/>
      <c r="GF169" s="2"/>
      <c r="GG169" s="2"/>
      <c r="GH169" s="2"/>
      <c r="GI169" s="2"/>
      <c r="GJ169" s="2"/>
      <c r="GK169" s="2"/>
    </row>
    <row r="170" spans="1:193" x14ac:dyDescent="0.35">
      <c r="A170" s="2"/>
      <c r="B170" s="2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  <c r="FI170" s="46"/>
      <c r="FJ170" s="46"/>
      <c r="FK170" s="46"/>
      <c r="FL170" s="46"/>
      <c r="FM170" s="46"/>
      <c r="FN170" s="46"/>
      <c r="FO170" s="46"/>
      <c r="FP170" s="46"/>
      <c r="FQ170" s="46"/>
      <c r="FR170" s="46"/>
      <c r="FS170" s="46"/>
      <c r="FT170" s="46"/>
      <c r="FU170" s="46"/>
      <c r="FV170" s="46"/>
      <c r="FW170" s="46"/>
      <c r="FX170" s="46"/>
      <c r="FY170" s="2"/>
      <c r="FZ170" s="46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</row>
    <row r="171" spans="1:193" x14ac:dyDescent="0.35">
      <c r="A171" s="3"/>
      <c r="B171" s="30" t="s">
        <v>909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85"/>
      <c r="FZ171" s="1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</row>
    <row r="172" spans="1:193" x14ac:dyDescent="0.35">
      <c r="A172" s="3" t="s">
        <v>910</v>
      </c>
      <c r="B172" s="2" t="s">
        <v>911</v>
      </c>
      <c r="C172" s="14">
        <f t="shared" ref="C172:AH172" si="283">C12+C33</f>
        <v>152</v>
      </c>
      <c r="D172" s="14">
        <f t="shared" si="283"/>
        <v>499</v>
      </c>
      <c r="E172" s="14">
        <f t="shared" si="283"/>
        <v>0</v>
      </c>
      <c r="F172" s="14">
        <f t="shared" si="283"/>
        <v>2031</v>
      </c>
      <c r="G172" s="14">
        <f t="shared" si="283"/>
        <v>0</v>
      </c>
      <c r="H172" s="14">
        <f t="shared" si="283"/>
        <v>0</v>
      </c>
      <c r="I172" s="14">
        <f t="shared" si="283"/>
        <v>0</v>
      </c>
      <c r="J172" s="14">
        <f t="shared" si="283"/>
        <v>0</v>
      </c>
      <c r="K172" s="14">
        <f t="shared" si="283"/>
        <v>0</v>
      </c>
      <c r="L172" s="14">
        <f t="shared" si="283"/>
        <v>0</v>
      </c>
      <c r="M172" s="14">
        <f t="shared" si="283"/>
        <v>0</v>
      </c>
      <c r="N172" s="14">
        <f t="shared" si="283"/>
        <v>0</v>
      </c>
      <c r="O172" s="14">
        <f t="shared" si="283"/>
        <v>0</v>
      </c>
      <c r="P172" s="14">
        <f t="shared" si="283"/>
        <v>0</v>
      </c>
      <c r="Q172" s="14">
        <f t="shared" si="283"/>
        <v>0</v>
      </c>
      <c r="R172" s="14">
        <f t="shared" si="283"/>
        <v>6618</v>
      </c>
      <c r="S172" s="14">
        <f t="shared" si="283"/>
        <v>14</v>
      </c>
      <c r="T172" s="14">
        <f t="shared" si="283"/>
        <v>0</v>
      </c>
      <c r="U172" s="14">
        <f t="shared" si="283"/>
        <v>0</v>
      </c>
      <c r="V172" s="14">
        <f t="shared" si="283"/>
        <v>0</v>
      </c>
      <c r="W172" s="14">
        <f t="shared" si="283"/>
        <v>0</v>
      </c>
      <c r="X172" s="14">
        <f t="shared" si="283"/>
        <v>0</v>
      </c>
      <c r="Y172" s="14">
        <f t="shared" si="283"/>
        <v>473.5</v>
      </c>
      <c r="Z172" s="14">
        <f t="shared" si="283"/>
        <v>0</v>
      </c>
      <c r="AA172" s="14">
        <f t="shared" si="283"/>
        <v>336.5</v>
      </c>
      <c r="AB172" s="14">
        <f t="shared" si="283"/>
        <v>224</v>
      </c>
      <c r="AC172" s="14">
        <f t="shared" si="283"/>
        <v>0</v>
      </c>
      <c r="AD172" s="14">
        <f t="shared" si="283"/>
        <v>0</v>
      </c>
      <c r="AE172" s="14">
        <f t="shared" si="283"/>
        <v>0</v>
      </c>
      <c r="AF172" s="14">
        <f t="shared" si="283"/>
        <v>0</v>
      </c>
      <c r="AG172" s="14">
        <f t="shared" si="283"/>
        <v>0</v>
      </c>
      <c r="AH172" s="14">
        <f t="shared" si="283"/>
        <v>0</v>
      </c>
      <c r="AI172" s="14">
        <f t="shared" ref="AI172:BN172" si="284">AI12+AI33</f>
        <v>0</v>
      </c>
      <c r="AJ172" s="14">
        <f t="shared" si="284"/>
        <v>0</v>
      </c>
      <c r="AK172" s="14">
        <f t="shared" si="284"/>
        <v>0</v>
      </c>
      <c r="AL172" s="14">
        <f t="shared" si="284"/>
        <v>0</v>
      </c>
      <c r="AM172" s="14">
        <f t="shared" si="284"/>
        <v>0</v>
      </c>
      <c r="AN172" s="14">
        <f t="shared" si="284"/>
        <v>0</v>
      </c>
      <c r="AO172" s="14">
        <f t="shared" si="284"/>
        <v>370.5</v>
      </c>
      <c r="AP172" s="14">
        <f t="shared" si="284"/>
        <v>595.5</v>
      </c>
      <c r="AQ172" s="14">
        <f t="shared" si="284"/>
        <v>0</v>
      </c>
      <c r="AR172" s="14">
        <f t="shared" si="284"/>
        <v>1303</v>
      </c>
      <c r="AS172" s="14">
        <f t="shared" si="284"/>
        <v>0</v>
      </c>
      <c r="AT172" s="14">
        <f t="shared" si="284"/>
        <v>0</v>
      </c>
      <c r="AU172" s="14">
        <f t="shared" si="284"/>
        <v>0</v>
      </c>
      <c r="AV172" s="14">
        <f t="shared" si="284"/>
        <v>0</v>
      </c>
      <c r="AW172" s="14">
        <f t="shared" si="284"/>
        <v>0</v>
      </c>
      <c r="AX172" s="14">
        <f t="shared" si="284"/>
        <v>0</v>
      </c>
      <c r="AY172" s="14">
        <f t="shared" si="284"/>
        <v>0</v>
      </c>
      <c r="AZ172" s="14">
        <f t="shared" si="284"/>
        <v>98</v>
      </c>
      <c r="BA172" s="14">
        <f t="shared" si="284"/>
        <v>240</v>
      </c>
      <c r="BB172" s="14">
        <f t="shared" si="284"/>
        <v>0</v>
      </c>
      <c r="BC172" s="14">
        <f t="shared" si="284"/>
        <v>475</v>
      </c>
      <c r="BD172" s="14">
        <f t="shared" si="284"/>
        <v>0</v>
      </c>
      <c r="BE172" s="14">
        <f t="shared" si="284"/>
        <v>0</v>
      </c>
      <c r="BF172" s="14">
        <f t="shared" si="284"/>
        <v>1194.5</v>
      </c>
      <c r="BG172" s="14">
        <f t="shared" si="284"/>
        <v>0</v>
      </c>
      <c r="BH172" s="14">
        <f t="shared" si="284"/>
        <v>28</v>
      </c>
      <c r="BI172" s="14">
        <f t="shared" si="284"/>
        <v>0</v>
      </c>
      <c r="BJ172" s="14">
        <f t="shared" si="284"/>
        <v>0</v>
      </c>
      <c r="BK172" s="14">
        <f t="shared" si="284"/>
        <v>13175.5</v>
      </c>
      <c r="BL172" s="14">
        <f t="shared" si="284"/>
        <v>0</v>
      </c>
      <c r="BM172" s="14">
        <f t="shared" si="284"/>
        <v>0</v>
      </c>
      <c r="BN172" s="14">
        <f t="shared" si="284"/>
        <v>0</v>
      </c>
      <c r="BO172" s="14">
        <f t="shared" ref="BO172:DZ172" si="285">BO12+BO33</f>
        <v>0</v>
      </c>
      <c r="BP172" s="14">
        <f t="shared" si="285"/>
        <v>0</v>
      </c>
      <c r="BQ172" s="14">
        <f t="shared" si="285"/>
        <v>0</v>
      </c>
      <c r="BR172" s="14">
        <f t="shared" si="285"/>
        <v>0</v>
      </c>
      <c r="BS172" s="14">
        <f t="shared" si="285"/>
        <v>0</v>
      </c>
      <c r="BT172" s="14">
        <f t="shared" si="285"/>
        <v>0</v>
      </c>
      <c r="BU172" s="14">
        <f t="shared" si="285"/>
        <v>0</v>
      </c>
      <c r="BV172" s="14">
        <f t="shared" si="285"/>
        <v>0</v>
      </c>
      <c r="BW172" s="14">
        <f t="shared" si="285"/>
        <v>0</v>
      </c>
      <c r="BX172" s="14">
        <f t="shared" si="285"/>
        <v>0</v>
      </c>
      <c r="BY172" s="14">
        <f t="shared" si="285"/>
        <v>0</v>
      </c>
      <c r="BZ172" s="14">
        <f t="shared" si="285"/>
        <v>0</v>
      </c>
      <c r="CA172" s="14">
        <f t="shared" si="285"/>
        <v>0</v>
      </c>
      <c r="CB172" s="14">
        <f t="shared" si="285"/>
        <v>815.5</v>
      </c>
      <c r="CC172" s="14">
        <f t="shared" si="285"/>
        <v>0</v>
      </c>
      <c r="CD172" s="14">
        <f t="shared" si="285"/>
        <v>0</v>
      </c>
      <c r="CE172" s="14">
        <f t="shared" si="285"/>
        <v>0</v>
      </c>
      <c r="CF172" s="14">
        <f t="shared" si="285"/>
        <v>0</v>
      </c>
      <c r="CG172" s="14">
        <f t="shared" si="285"/>
        <v>0</v>
      </c>
      <c r="CH172" s="14">
        <f t="shared" si="285"/>
        <v>0</v>
      </c>
      <c r="CI172" s="14">
        <f t="shared" si="285"/>
        <v>0</v>
      </c>
      <c r="CJ172" s="14">
        <f t="shared" si="285"/>
        <v>0</v>
      </c>
      <c r="CK172" s="14">
        <f t="shared" si="285"/>
        <v>23.5</v>
      </c>
      <c r="CL172" s="14">
        <f t="shared" si="285"/>
        <v>5.5</v>
      </c>
      <c r="CM172" s="14">
        <f t="shared" si="285"/>
        <v>2</v>
      </c>
      <c r="CN172" s="14">
        <f t="shared" si="285"/>
        <v>662</v>
      </c>
      <c r="CO172" s="14">
        <f t="shared" si="285"/>
        <v>0</v>
      </c>
      <c r="CP172" s="14">
        <f t="shared" si="285"/>
        <v>0</v>
      </c>
      <c r="CQ172" s="14">
        <f t="shared" si="285"/>
        <v>0</v>
      </c>
      <c r="CR172" s="14">
        <f t="shared" si="285"/>
        <v>0</v>
      </c>
      <c r="CS172" s="14">
        <f t="shared" si="285"/>
        <v>0</v>
      </c>
      <c r="CT172" s="14">
        <f t="shared" si="285"/>
        <v>0</v>
      </c>
      <c r="CU172" s="14">
        <f t="shared" si="285"/>
        <v>396</v>
      </c>
      <c r="CV172" s="14">
        <f t="shared" si="285"/>
        <v>0</v>
      </c>
      <c r="CW172" s="14">
        <f t="shared" si="285"/>
        <v>0</v>
      </c>
      <c r="CX172" s="14">
        <f t="shared" si="285"/>
        <v>0</v>
      </c>
      <c r="CY172" s="14">
        <f t="shared" si="285"/>
        <v>0</v>
      </c>
      <c r="CZ172" s="14">
        <f t="shared" si="285"/>
        <v>0</v>
      </c>
      <c r="DA172" s="14">
        <f t="shared" si="285"/>
        <v>0</v>
      </c>
      <c r="DB172" s="14">
        <f t="shared" si="285"/>
        <v>0</v>
      </c>
      <c r="DC172" s="14">
        <f t="shared" si="285"/>
        <v>0</v>
      </c>
      <c r="DD172" s="14">
        <f t="shared" si="285"/>
        <v>0</v>
      </c>
      <c r="DE172" s="14">
        <f t="shared" si="285"/>
        <v>0</v>
      </c>
      <c r="DF172" s="14">
        <f t="shared" si="285"/>
        <v>0</v>
      </c>
      <c r="DG172" s="14">
        <f t="shared" si="285"/>
        <v>0</v>
      </c>
      <c r="DH172" s="14">
        <f t="shared" si="285"/>
        <v>0</v>
      </c>
      <c r="DI172" s="14">
        <f t="shared" si="285"/>
        <v>4</v>
      </c>
      <c r="DJ172" s="14">
        <f t="shared" si="285"/>
        <v>1</v>
      </c>
      <c r="DK172" s="14">
        <f t="shared" si="285"/>
        <v>1</v>
      </c>
      <c r="DL172" s="14">
        <f t="shared" si="285"/>
        <v>0</v>
      </c>
      <c r="DM172" s="14">
        <f t="shared" si="285"/>
        <v>0</v>
      </c>
      <c r="DN172" s="14">
        <f t="shared" si="285"/>
        <v>0</v>
      </c>
      <c r="DO172" s="14">
        <f t="shared" si="285"/>
        <v>0</v>
      </c>
      <c r="DP172" s="14">
        <f t="shared" si="285"/>
        <v>0</v>
      </c>
      <c r="DQ172" s="14">
        <f t="shared" si="285"/>
        <v>0</v>
      </c>
      <c r="DR172" s="14">
        <f t="shared" si="285"/>
        <v>0</v>
      </c>
      <c r="DS172" s="14">
        <f t="shared" si="285"/>
        <v>0</v>
      </c>
      <c r="DT172" s="14">
        <f t="shared" si="285"/>
        <v>0</v>
      </c>
      <c r="DU172" s="14">
        <f t="shared" si="285"/>
        <v>0</v>
      </c>
      <c r="DV172" s="14">
        <f t="shared" si="285"/>
        <v>0</v>
      </c>
      <c r="DW172" s="14">
        <f t="shared" si="285"/>
        <v>0</v>
      </c>
      <c r="DX172" s="14">
        <f t="shared" si="285"/>
        <v>0</v>
      </c>
      <c r="DY172" s="14">
        <f t="shared" si="285"/>
        <v>0</v>
      </c>
      <c r="DZ172" s="14">
        <f t="shared" si="285"/>
        <v>0</v>
      </c>
      <c r="EA172" s="14">
        <f t="shared" ref="EA172:FX172" si="286">EA12+EA33</f>
        <v>0</v>
      </c>
      <c r="EB172" s="14">
        <f t="shared" si="286"/>
        <v>0</v>
      </c>
      <c r="EC172" s="14">
        <f t="shared" si="286"/>
        <v>0</v>
      </c>
      <c r="ED172" s="14">
        <f t="shared" si="286"/>
        <v>0</v>
      </c>
      <c r="EE172" s="14">
        <f t="shared" si="286"/>
        <v>0</v>
      </c>
      <c r="EF172" s="14">
        <f t="shared" si="286"/>
        <v>0</v>
      </c>
      <c r="EG172" s="14">
        <f t="shared" si="286"/>
        <v>0</v>
      </c>
      <c r="EH172" s="14">
        <f t="shared" si="286"/>
        <v>0</v>
      </c>
      <c r="EI172" s="14">
        <f t="shared" si="286"/>
        <v>0</v>
      </c>
      <c r="EJ172" s="14">
        <f t="shared" si="286"/>
        <v>207.5</v>
      </c>
      <c r="EK172" s="14">
        <f t="shared" si="286"/>
        <v>0</v>
      </c>
      <c r="EL172" s="14">
        <f t="shared" si="286"/>
        <v>0</v>
      </c>
      <c r="EM172" s="14">
        <f t="shared" si="286"/>
        <v>0</v>
      </c>
      <c r="EN172" s="14">
        <f t="shared" si="286"/>
        <v>43</v>
      </c>
      <c r="EO172" s="14">
        <f t="shared" si="286"/>
        <v>0</v>
      </c>
      <c r="EP172" s="14">
        <f t="shared" si="286"/>
        <v>0</v>
      </c>
      <c r="EQ172" s="14">
        <f t="shared" si="286"/>
        <v>0</v>
      </c>
      <c r="ER172" s="14">
        <f t="shared" si="286"/>
        <v>0</v>
      </c>
      <c r="ES172" s="14">
        <f t="shared" si="286"/>
        <v>0</v>
      </c>
      <c r="ET172" s="14">
        <f t="shared" si="286"/>
        <v>0</v>
      </c>
      <c r="EU172" s="14">
        <f t="shared" si="286"/>
        <v>0</v>
      </c>
      <c r="EV172" s="14">
        <f t="shared" si="286"/>
        <v>0</v>
      </c>
      <c r="EW172" s="14">
        <f t="shared" si="286"/>
        <v>0</v>
      </c>
      <c r="EX172" s="14">
        <f t="shared" si="286"/>
        <v>0</v>
      </c>
      <c r="EY172" s="14">
        <f t="shared" si="286"/>
        <v>450</v>
      </c>
      <c r="EZ172" s="14">
        <f t="shared" si="286"/>
        <v>0</v>
      </c>
      <c r="FA172" s="14">
        <f t="shared" si="286"/>
        <v>0</v>
      </c>
      <c r="FB172" s="14">
        <f t="shared" si="286"/>
        <v>0</v>
      </c>
      <c r="FC172" s="14">
        <f t="shared" si="286"/>
        <v>0</v>
      </c>
      <c r="FD172" s="14">
        <f t="shared" si="286"/>
        <v>0</v>
      </c>
      <c r="FE172" s="14">
        <f t="shared" si="286"/>
        <v>0</v>
      </c>
      <c r="FF172" s="14">
        <f t="shared" si="286"/>
        <v>0</v>
      </c>
      <c r="FG172" s="14">
        <f t="shared" si="286"/>
        <v>0</v>
      </c>
      <c r="FH172" s="14">
        <f t="shared" si="286"/>
        <v>0</v>
      </c>
      <c r="FI172" s="14">
        <f t="shared" si="286"/>
        <v>0</v>
      </c>
      <c r="FJ172" s="14">
        <f t="shared" si="286"/>
        <v>0</v>
      </c>
      <c r="FK172" s="14">
        <f t="shared" si="286"/>
        <v>0</v>
      </c>
      <c r="FL172" s="14">
        <f t="shared" si="286"/>
        <v>0</v>
      </c>
      <c r="FM172" s="14">
        <f t="shared" si="286"/>
        <v>0</v>
      </c>
      <c r="FN172" s="14">
        <f t="shared" si="286"/>
        <v>254.5</v>
      </c>
      <c r="FO172" s="14">
        <f t="shared" si="286"/>
        <v>0</v>
      </c>
      <c r="FP172" s="14">
        <f t="shared" si="286"/>
        <v>0</v>
      </c>
      <c r="FQ172" s="14">
        <f t="shared" si="286"/>
        <v>0</v>
      </c>
      <c r="FR172" s="14">
        <f t="shared" si="286"/>
        <v>0</v>
      </c>
      <c r="FS172" s="14">
        <f t="shared" si="286"/>
        <v>0</v>
      </c>
      <c r="FT172" s="14">
        <f t="shared" si="286"/>
        <v>0</v>
      </c>
      <c r="FU172" s="14">
        <f t="shared" si="286"/>
        <v>0</v>
      </c>
      <c r="FV172" s="14">
        <f t="shared" si="286"/>
        <v>0</v>
      </c>
      <c r="FW172" s="14">
        <f t="shared" si="286"/>
        <v>0</v>
      </c>
      <c r="FX172" s="14">
        <f t="shared" si="286"/>
        <v>0</v>
      </c>
      <c r="FY172" s="44"/>
      <c r="FZ172" s="2">
        <f>SUM(C172:FX172)</f>
        <v>30693.5</v>
      </c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</row>
    <row r="173" spans="1:193" x14ac:dyDescent="0.35">
      <c r="A173" s="3" t="s">
        <v>912</v>
      </c>
      <c r="B173" s="2" t="s">
        <v>913</v>
      </c>
      <c r="C173" s="2">
        <f t="shared" ref="C173:AH173" si="287">C41</f>
        <v>10480</v>
      </c>
      <c r="D173" s="2">
        <f t="shared" si="287"/>
        <v>10480</v>
      </c>
      <c r="E173" s="2">
        <f t="shared" si="287"/>
        <v>10480</v>
      </c>
      <c r="F173" s="2">
        <f t="shared" si="287"/>
        <v>10480</v>
      </c>
      <c r="G173" s="2">
        <f t="shared" si="287"/>
        <v>10480</v>
      </c>
      <c r="H173" s="2">
        <f t="shared" si="287"/>
        <v>10480</v>
      </c>
      <c r="I173" s="2">
        <f t="shared" si="287"/>
        <v>10480</v>
      </c>
      <c r="J173" s="2">
        <f t="shared" si="287"/>
        <v>10480</v>
      </c>
      <c r="K173" s="2">
        <f t="shared" si="287"/>
        <v>10480</v>
      </c>
      <c r="L173" s="2">
        <f t="shared" si="287"/>
        <v>10480</v>
      </c>
      <c r="M173" s="2">
        <f t="shared" si="287"/>
        <v>10480</v>
      </c>
      <c r="N173" s="2">
        <f t="shared" si="287"/>
        <v>10480</v>
      </c>
      <c r="O173" s="2">
        <f t="shared" si="287"/>
        <v>10480</v>
      </c>
      <c r="P173" s="2">
        <f t="shared" si="287"/>
        <v>10480</v>
      </c>
      <c r="Q173" s="2">
        <f t="shared" si="287"/>
        <v>10480</v>
      </c>
      <c r="R173" s="2">
        <f t="shared" si="287"/>
        <v>10480</v>
      </c>
      <c r="S173" s="2">
        <f t="shared" si="287"/>
        <v>10480</v>
      </c>
      <c r="T173" s="2">
        <f t="shared" si="287"/>
        <v>10480</v>
      </c>
      <c r="U173" s="2">
        <f t="shared" si="287"/>
        <v>10480</v>
      </c>
      <c r="V173" s="2">
        <f t="shared" si="287"/>
        <v>10480</v>
      </c>
      <c r="W173" s="2">
        <f t="shared" si="287"/>
        <v>10480</v>
      </c>
      <c r="X173" s="2">
        <f t="shared" si="287"/>
        <v>10480</v>
      </c>
      <c r="Y173" s="2">
        <f t="shared" si="287"/>
        <v>10480</v>
      </c>
      <c r="Z173" s="2">
        <f t="shared" si="287"/>
        <v>10480</v>
      </c>
      <c r="AA173" s="2">
        <f t="shared" si="287"/>
        <v>10480</v>
      </c>
      <c r="AB173" s="2">
        <f t="shared" si="287"/>
        <v>10480</v>
      </c>
      <c r="AC173" s="2">
        <f t="shared" si="287"/>
        <v>10480</v>
      </c>
      <c r="AD173" s="2">
        <f t="shared" si="287"/>
        <v>10480</v>
      </c>
      <c r="AE173" s="2">
        <f t="shared" si="287"/>
        <v>10480</v>
      </c>
      <c r="AF173" s="2">
        <f t="shared" si="287"/>
        <v>10480</v>
      </c>
      <c r="AG173" s="2">
        <f t="shared" si="287"/>
        <v>10480</v>
      </c>
      <c r="AH173" s="2">
        <f t="shared" si="287"/>
        <v>10480</v>
      </c>
      <c r="AI173" s="2">
        <f t="shared" ref="AI173:BN173" si="288">AI41</f>
        <v>10480</v>
      </c>
      <c r="AJ173" s="2">
        <f t="shared" si="288"/>
        <v>10480</v>
      </c>
      <c r="AK173" s="2">
        <f t="shared" si="288"/>
        <v>10480</v>
      </c>
      <c r="AL173" s="2">
        <f t="shared" si="288"/>
        <v>10480</v>
      </c>
      <c r="AM173" s="2">
        <f t="shared" si="288"/>
        <v>10480</v>
      </c>
      <c r="AN173" s="2">
        <f t="shared" si="288"/>
        <v>10480</v>
      </c>
      <c r="AO173" s="2">
        <f t="shared" si="288"/>
        <v>10480</v>
      </c>
      <c r="AP173" s="2">
        <f t="shared" si="288"/>
        <v>10480</v>
      </c>
      <c r="AQ173" s="2">
        <f t="shared" si="288"/>
        <v>10480</v>
      </c>
      <c r="AR173" s="2">
        <f t="shared" si="288"/>
        <v>10480</v>
      </c>
      <c r="AS173" s="2">
        <f t="shared" si="288"/>
        <v>10480</v>
      </c>
      <c r="AT173" s="2">
        <f t="shared" si="288"/>
        <v>10480</v>
      </c>
      <c r="AU173" s="2">
        <f t="shared" si="288"/>
        <v>10480</v>
      </c>
      <c r="AV173" s="2">
        <f t="shared" si="288"/>
        <v>10480</v>
      </c>
      <c r="AW173" s="2">
        <f t="shared" si="288"/>
        <v>10480</v>
      </c>
      <c r="AX173" s="2">
        <f t="shared" si="288"/>
        <v>10480</v>
      </c>
      <c r="AY173" s="2">
        <f t="shared" si="288"/>
        <v>10480</v>
      </c>
      <c r="AZ173" s="2">
        <f t="shared" si="288"/>
        <v>10480</v>
      </c>
      <c r="BA173" s="2">
        <f t="shared" si="288"/>
        <v>10480</v>
      </c>
      <c r="BB173" s="2">
        <f t="shared" si="288"/>
        <v>10480</v>
      </c>
      <c r="BC173" s="2">
        <f t="shared" si="288"/>
        <v>10480</v>
      </c>
      <c r="BD173" s="2">
        <f t="shared" si="288"/>
        <v>10480</v>
      </c>
      <c r="BE173" s="2">
        <f t="shared" si="288"/>
        <v>10480</v>
      </c>
      <c r="BF173" s="2">
        <f t="shared" si="288"/>
        <v>10480</v>
      </c>
      <c r="BG173" s="2">
        <f t="shared" si="288"/>
        <v>10480</v>
      </c>
      <c r="BH173" s="2">
        <f t="shared" si="288"/>
        <v>10480</v>
      </c>
      <c r="BI173" s="2">
        <f t="shared" si="288"/>
        <v>10480</v>
      </c>
      <c r="BJ173" s="2">
        <f t="shared" si="288"/>
        <v>10480</v>
      </c>
      <c r="BK173" s="2">
        <f t="shared" si="288"/>
        <v>10480</v>
      </c>
      <c r="BL173" s="2">
        <f t="shared" si="288"/>
        <v>10480</v>
      </c>
      <c r="BM173" s="2">
        <f t="shared" si="288"/>
        <v>10480</v>
      </c>
      <c r="BN173" s="2">
        <f t="shared" si="288"/>
        <v>10480</v>
      </c>
      <c r="BO173" s="2">
        <f t="shared" ref="BO173:DZ173" si="289">BO41</f>
        <v>10480</v>
      </c>
      <c r="BP173" s="2">
        <f t="shared" si="289"/>
        <v>10480</v>
      </c>
      <c r="BQ173" s="2">
        <f t="shared" si="289"/>
        <v>10480</v>
      </c>
      <c r="BR173" s="2">
        <f t="shared" si="289"/>
        <v>10480</v>
      </c>
      <c r="BS173" s="2">
        <f t="shared" si="289"/>
        <v>10480</v>
      </c>
      <c r="BT173" s="2">
        <f t="shared" si="289"/>
        <v>10480</v>
      </c>
      <c r="BU173" s="2">
        <f t="shared" si="289"/>
        <v>10480</v>
      </c>
      <c r="BV173" s="2">
        <f t="shared" si="289"/>
        <v>10480</v>
      </c>
      <c r="BW173" s="2">
        <f t="shared" si="289"/>
        <v>10480</v>
      </c>
      <c r="BX173" s="2">
        <f t="shared" si="289"/>
        <v>10480</v>
      </c>
      <c r="BY173" s="2">
        <f t="shared" si="289"/>
        <v>10480</v>
      </c>
      <c r="BZ173" s="2">
        <f t="shared" si="289"/>
        <v>10480</v>
      </c>
      <c r="CA173" s="2">
        <f t="shared" si="289"/>
        <v>10480</v>
      </c>
      <c r="CB173" s="2">
        <f t="shared" si="289"/>
        <v>10480</v>
      </c>
      <c r="CC173" s="2">
        <f t="shared" si="289"/>
        <v>10480</v>
      </c>
      <c r="CD173" s="2">
        <f t="shared" si="289"/>
        <v>10480</v>
      </c>
      <c r="CE173" s="2">
        <f t="shared" si="289"/>
        <v>10480</v>
      </c>
      <c r="CF173" s="2">
        <f t="shared" si="289"/>
        <v>10480</v>
      </c>
      <c r="CG173" s="2">
        <f t="shared" si="289"/>
        <v>10480</v>
      </c>
      <c r="CH173" s="2">
        <f t="shared" si="289"/>
        <v>10480</v>
      </c>
      <c r="CI173" s="2">
        <f t="shared" si="289"/>
        <v>10480</v>
      </c>
      <c r="CJ173" s="2">
        <f t="shared" si="289"/>
        <v>10480</v>
      </c>
      <c r="CK173" s="2">
        <f t="shared" si="289"/>
        <v>10480</v>
      </c>
      <c r="CL173" s="2">
        <f t="shared" si="289"/>
        <v>10480</v>
      </c>
      <c r="CM173" s="2">
        <f t="shared" si="289"/>
        <v>10480</v>
      </c>
      <c r="CN173" s="2">
        <f t="shared" si="289"/>
        <v>10480</v>
      </c>
      <c r="CO173" s="2">
        <f t="shared" si="289"/>
        <v>10480</v>
      </c>
      <c r="CP173" s="2">
        <f t="shared" si="289"/>
        <v>10480</v>
      </c>
      <c r="CQ173" s="2">
        <f t="shared" si="289"/>
        <v>10480</v>
      </c>
      <c r="CR173" s="2">
        <f t="shared" si="289"/>
        <v>10480</v>
      </c>
      <c r="CS173" s="2">
        <f t="shared" si="289"/>
        <v>10480</v>
      </c>
      <c r="CT173" s="2">
        <f t="shared" si="289"/>
        <v>10480</v>
      </c>
      <c r="CU173" s="2">
        <f t="shared" si="289"/>
        <v>10480</v>
      </c>
      <c r="CV173" s="2">
        <f t="shared" si="289"/>
        <v>10480</v>
      </c>
      <c r="CW173" s="2">
        <f t="shared" si="289"/>
        <v>10480</v>
      </c>
      <c r="CX173" s="2">
        <f t="shared" si="289"/>
        <v>10480</v>
      </c>
      <c r="CY173" s="2">
        <f t="shared" si="289"/>
        <v>10480</v>
      </c>
      <c r="CZ173" s="2">
        <f t="shared" si="289"/>
        <v>10480</v>
      </c>
      <c r="DA173" s="2">
        <f t="shared" si="289"/>
        <v>10480</v>
      </c>
      <c r="DB173" s="2">
        <f t="shared" si="289"/>
        <v>10480</v>
      </c>
      <c r="DC173" s="2">
        <f t="shared" si="289"/>
        <v>10480</v>
      </c>
      <c r="DD173" s="2">
        <f t="shared" si="289"/>
        <v>10480</v>
      </c>
      <c r="DE173" s="2">
        <f t="shared" si="289"/>
        <v>10480</v>
      </c>
      <c r="DF173" s="2">
        <f t="shared" si="289"/>
        <v>10480</v>
      </c>
      <c r="DG173" s="2">
        <f t="shared" si="289"/>
        <v>10480</v>
      </c>
      <c r="DH173" s="2">
        <f t="shared" si="289"/>
        <v>10480</v>
      </c>
      <c r="DI173" s="2">
        <f t="shared" si="289"/>
        <v>10480</v>
      </c>
      <c r="DJ173" s="2">
        <f t="shared" si="289"/>
        <v>10480</v>
      </c>
      <c r="DK173" s="2">
        <f t="shared" si="289"/>
        <v>10480</v>
      </c>
      <c r="DL173" s="2">
        <f t="shared" si="289"/>
        <v>10480</v>
      </c>
      <c r="DM173" s="2">
        <f t="shared" si="289"/>
        <v>10480</v>
      </c>
      <c r="DN173" s="2">
        <f t="shared" si="289"/>
        <v>10480</v>
      </c>
      <c r="DO173" s="2">
        <f t="shared" si="289"/>
        <v>10480</v>
      </c>
      <c r="DP173" s="2">
        <f t="shared" si="289"/>
        <v>10480</v>
      </c>
      <c r="DQ173" s="2">
        <f t="shared" si="289"/>
        <v>10480</v>
      </c>
      <c r="DR173" s="2">
        <f t="shared" si="289"/>
        <v>10480</v>
      </c>
      <c r="DS173" s="2">
        <f t="shared" si="289"/>
        <v>10480</v>
      </c>
      <c r="DT173" s="2">
        <f t="shared" si="289"/>
        <v>10480</v>
      </c>
      <c r="DU173" s="2">
        <f t="shared" si="289"/>
        <v>10480</v>
      </c>
      <c r="DV173" s="2">
        <f t="shared" si="289"/>
        <v>10480</v>
      </c>
      <c r="DW173" s="2">
        <f t="shared" si="289"/>
        <v>10480</v>
      </c>
      <c r="DX173" s="2">
        <f t="shared" si="289"/>
        <v>10480</v>
      </c>
      <c r="DY173" s="2">
        <f t="shared" si="289"/>
        <v>10480</v>
      </c>
      <c r="DZ173" s="2">
        <f t="shared" si="289"/>
        <v>10480</v>
      </c>
      <c r="EA173" s="2">
        <f t="shared" ref="EA173:FX173" si="290">EA41</f>
        <v>10480</v>
      </c>
      <c r="EB173" s="2">
        <f t="shared" si="290"/>
        <v>10480</v>
      </c>
      <c r="EC173" s="2">
        <f t="shared" si="290"/>
        <v>10480</v>
      </c>
      <c r="ED173" s="2">
        <f t="shared" si="290"/>
        <v>10480</v>
      </c>
      <c r="EE173" s="2">
        <f t="shared" si="290"/>
        <v>10480</v>
      </c>
      <c r="EF173" s="2">
        <f t="shared" si="290"/>
        <v>10480</v>
      </c>
      <c r="EG173" s="2">
        <f t="shared" si="290"/>
        <v>10480</v>
      </c>
      <c r="EH173" s="2">
        <f t="shared" si="290"/>
        <v>10480</v>
      </c>
      <c r="EI173" s="2">
        <f t="shared" si="290"/>
        <v>10480</v>
      </c>
      <c r="EJ173" s="2">
        <f t="shared" si="290"/>
        <v>10480</v>
      </c>
      <c r="EK173" s="2">
        <f t="shared" si="290"/>
        <v>10480</v>
      </c>
      <c r="EL173" s="2">
        <f t="shared" si="290"/>
        <v>10480</v>
      </c>
      <c r="EM173" s="2">
        <f t="shared" si="290"/>
        <v>10480</v>
      </c>
      <c r="EN173" s="2">
        <f t="shared" si="290"/>
        <v>10480</v>
      </c>
      <c r="EO173" s="2">
        <f t="shared" si="290"/>
        <v>10480</v>
      </c>
      <c r="EP173" s="2">
        <f t="shared" si="290"/>
        <v>10480</v>
      </c>
      <c r="EQ173" s="2">
        <f t="shared" si="290"/>
        <v>10480</v>
      </c>
      <c r="ER173" s="2">
        <f t="shared" si="290"/>
        <v>10480</v>
      </c>
      <c r="ES173" s="2">
        <f t="shared" si="290"/>
        <v>10480</v>
      </c>
      <c r="ET173" s="2">
        <f t="shared" si="290"/>
        <v>10480</v>
      </c>
      <c r="EU173" s="2">
        <f t="shared" si="290"/>
        <v>10480</v>
      </c>
      <c r="EV173" s="2">
        <f t="shared" si="290"/>
        <v>10480</v>
      </c>
      <c r="EW173" s="2">
        <f t="shared" si="290"/>
        <v>10480</v>
      </c>
      <c r="EX173" s="2">
        <f t="shared" si="290"/>
        <v>10480</v>
      </c>
      <c r="EY173" s="2">
        <f t="shared" si="290"/>
        <v>10480</v>
      </c>
      <c r="EZ173" s="2">
        <f t="shared" si="290"/>
        <v>10480</v>
      </c>
      <c r="FA173" s="2">
        <f t="shared" si="290"/>
        <v>10480</v>
      </c>
      <c r="FB173" s="2">
        <f t="shared" si="290"/>
        <v>10480</v>
      </c>
      <c r="FC173" s="2">
        <f t="shared" si="290"/>
        <v>10480</v>
      </c>
      <c r="FD173" s="2">
        <f t="shared" si="290"/>
        <v>10480</v>
      </c>
      <c r="FE173" s="2">
        <f t="shared" si="290"/>
        <v>10480</v>
      </c>
      <c r="FF173" s="2">
        <f t="shared" si="290"/>
        <v>10480</v>
      </c>
      <c r="FG173" s="2">
        <f t="shared" si="290"/>
        <v>10480</v>
      </c>
      <c r="FH173" s="2">
        <f t="shared" si="290"/>
        <v>10480</v>
      </c>
      <c r="FI173" s="2">
        <f t="shared" si="290"/>
        <v>10480</v>
      </c>
      <c r="FJ173" s="2">
        <f t="shared" si="290"/>
        <v>10480</v>
      </c>
      <c r="FK173" s="2">
        <f t="shared" si="290"/>
        <v>10480</v>
      </c>
      <c r="FL173" s="2">
        <f t="shared" si="290"/>
        <v>10480</v>
      </c>
      <c r="FM173" s="2">
        <f t="shared" si="290"/>
        <v>10480</v>
      </c>
      <c r="FN173" s="2">
        <f t="shared" si="290"/>
        <v>10480</v>
      </c>
      <c r="FO173" s="2">
        <f t="shared" si="290"/>
        <v>10480</v>
      </c>
      <c r="FP173" s="2">
        <f t="shared" si="290"/>
        <v>10480</v>
      </c>
      <c r="FQ173" s="2">
        <f t="shared" si="290"/>
        <v>10480</v>
      </c>
      <c r="FR173" s="2">
        <f t="shared" si="290"/>
        <v>10480</v>
      </c>
      <c r="FS173" s="2">
        <f t="shared" si="290"/>
        <v>10480</v>
      </c>
      <c r="FT173" s="2">
        <f t="shared" si="290"/>
        <v>10480</v>
      </c>
      <c r="FU173" s="2">
        <f t="shared" si="290"/>
        <v>10480</v>
      </c>
      <c r="FV173" s="2">
        <f t="shared" si="290"/>
        <v>10480</v>
      </c>
      <c r="FW173" s="2">
        <f t="shared" si="290"/>
        <v>10480</v>
      </c>
      <c r="FX173" s="2">
        <f t="shared" si="290"/>
        <v>10480</v>
      </c>
      <c r="FY173" s="2"/>
      <c r="FZ173" s="2">
        <f>AVERAGE(C173:FX173)</f>
        <v>10480</v>
      </c>
      <c r="GA173" s="2"/>
      <c r="GB173" s="12"/>
      <c r="GC173" s="12"/>
      <c r="GD173" s="12"/>
      <c r="GE173" s="2"/>
      <c r="GF173" s="2"/>
      <c r="GG173" s="2"/>
      <c r="GH173" s="2"/>
      <c r="GI173" s="2"/>
      <c r="GJ173" s="2"/>
      <c r="GK173" s="2"/>
    </row>
    <row r="174" spans="1:193" x14ac:dyDescent="0.35">
      <c r="A174" s="3" t="s">
        <v>914</v>
      </c>
      <c r="B174" s="2" t="s">
        <v>915</v>
      </c>
      <c r="C174" s="2">
        <f t="shared" ref="C174:AH174" si="291">ROUND(C173*C172,2)</f>
        <v>1592960</v>
      </c>
      <c r="D174" s="2">
        <f t="shared" si="291"/>
        <v>5229520</v>
      </c>
      <c r="E174" s="2">
        <f t="shared" si="291"/>
        <v>0</v>
      </c>
      <c r="F174" s="2">
        <f t="shared" si="291"/>
        <v>21284880</v>
      </c>
      <c r="G174" s="2">
        <f t="shared" si="291"/>
        <v>0</v>
      </c>
      <c r="H174" s="2">
        <f t="shared" si="291"/>
        <v>0</v>
      </c>
      <c r="I174" s="2">
        <f t="shared" si="291"/>
        <v>0</v>
      </c>
      <c r="J174" s="2">
        <f t="shared" si="291"/>
        <v>0</v>
      </c>
      <c r="K174" s="2">
        <f t="shared" si="291"/>
        <v>0</v>
      </c>
      <c r="L174" s="2">
        <f t="shared" si="291"/>
        <v>0</v>
      </c>
      <c r="M174" s="2">
        <f t="shared" si="291"/>
        <v>0</v>
      </c>
      <c r="N174" s="2">
        <f t="shared" si="291"/>
        <v>0</v>
      </c>
      <c r="O174" s="2">
        <f t="shared" si="291"/>
        <v>0</v>
      </c>
      <c r="P174" s="2">
        <f t="shared" si="291"/>
        <v>0</v>
      </c>
      <c r="Q174" s="2">
        <f t="shared" si="291"/>
        <v>0</v>
      </c>
      <c r="R174" s="2">
        <f t="shared" si="291"/>
        <v>69356640</v>
      </c>
      <c r="S174" s="2">
        <f t="shared" si="291"/>
        <v>146720</v>
      </c>
      <c r="T174" s="2">
        <f t="shared" si="291"/>
        <v>0</v>
      </c>
      <c r="U174" s="2">
        <f t="shared" si="291"/>
        <v>0</v>
      </c>
      <c r="V174" s="2">
        <f t="shared" si="291"/>
        <v>0</v>
      </c>
      <c r="W174" s="2">
        <f t="shared" si="291"/>
        <v>0</v>
      </c>
      <c r="X174" s="2">
        <f t="shared" si="291"/>
        <v>0</v>
      </c>
      <c r="Y174" s="2">
        <f t="shared" si="291"/>
        <v>4962280</v>
      </c>
      <c r="Z174" s="2">
        <f t="shared" si="291"/>
        <v>0</v>
      </c>
      <c r="AA174" s="2">
        <f t="shared" si="291"/>
        <v>3526520</v>
      </c>
      <c r="AB174" s="2">
        <f t="shared" si="291"/>
        <v>2347520</v>
      </c>
      <c r="AC174" s="2">
        <f t="shared" si="291"/>
        <v>0</v>
      </c>
      <c r="AD174" s="2">
        <f t="shared" si="291"/>
        <v>0</v>
      </c>
      <c r="AE174" s="2">
        <f t="shared" si="291"/>
        <v>0</v>
      </c>
      <c r="AF174" s="2">
        <f t="shared" si="291"/>
        <v>0</v>
      </c>
      <c r="AG174" s="2">
        <f t="shared" si="291"/>
        <v>0</v>
      </c>
      <c r="AH174" s="2">
        <f t="shared" si="291"/>
        <v>0</v>
      </c>
      <c r="AI174" s="2">
        <f t="shared" ref="AI174:BN174" si="292">ROUND(AI173*AI172,2)</f>
        <v>0</v>
      </c>
      <c r="AJ174" s="2">
        <f t="shared" si="292"/>
        <v>0</v>
      </c>
      <c r="AK174" s="2">
        <f t="shared" si="292"/>
        <v>0</v>
      </c>
      <c r="AL174" s="2">
        <f t="shared" si="292"/>
        <v>0</v>
      </c>
      <c r="AM174" s="2">
        <f t="shared" si="292"/>
        <v>0</v>
      </c>
      <c r="AN174" s="2">
        <f t="shared" si="292"/>
        <v>0</v>
      </c>
      <c r="AO174" s="2">
        <f t="shared" si="292"/>
        <v>3882840</v>
      </c>
      <c r="AP174" s="2">
        <f t="shared" si="292"/>
        <v>6240840</v>
      </c>
      <c r="AQ174" s="2">
        <f t="shared" si="292"/>
        <v>0</v>
      </c>
      <c r="AR174" s="2">
        <f t="shared" si="292"/>
        <v>13655440</v>
      </c>
      <c r="AS174" s="2">
        <f t="shared" si="292"/>
        <v>0</v>
      </c>
      <c r="AT174" s="2">
        <f t="shared" si="292"/>
        <v>0</v>
      </c>
      <c r="AU174" s="2">
        <f t="shared" si="292"/>
        <v>0</v>
      </c>
      <c r="AV174" s="2">
        <f t="shared" si="292"/>
        <v>0</v>
      </c>
      <c r="AW174" s="2">
        <f t="shared" si="292"/>
        <v>0</v>
      </c>
      <c r="AX174" s="2">
        <f t="shared" si="292"/>
        <v>0</v>
      </c>
      <c r="AY174" s="2">
        <f t="shared" si="292"/>
        <v>0</v>
      </c>
      <c r="AZ174" s="2">
        <f t="shared" si="292"/>
        <v>1027040</v>
      </c>
      <c r="BA174" s="2">
        <f t="shared" si="292"/>
        <v>2515200</v>
      </c>
      <c r="BB174" s="2">
        <f t="shared" si="292"/>
        <v>0</v>
      </c>
      <c r="BC174" s="2">
        <f t="shared" si="292"/>
        <v>4978000</v>
      </c>
      <c r="BD174" s="2">
        <f t="shared" si="292"/>
        <v>0</v>
      </c>
      <c r="BE174" s="2">
        <f t="shared" si="292"/>
        <v>0</v>
      </c>
      <c r="BF174" s="2">
        <f t="shared" si="292"/>
        <v>12518360</v>
      </c>
      <c r="BG174" s="2">
        <f t="shared" si="292"/>
        <v>0</v>
      </c>
      <c r="BH174" s="2">
        <f t="shared" si="292"/>
        <v>293440</v>
      </c>
      <c r="BI174" s="2">
        <f t="shared" si="292"/>
        <v>0</v>
      </c>
      <c r="BJ174" s="2">
        <f t="shared" si="292"/>
        <v>0</v>
      </c>
      <c r="BK174" s="2">
        <f t="shared" si="292"/>
        <v>138079240</v>
      </c>
      <c r="BL174" s="2">
        <f t="shared" si="292"/>
        <v>0</v>
      </c>
      <c r="BM174" s="2">
        <f t="shared" si="292"/>
        <v>0</v>
      </c>
      <c r="BN174" s="2">
        <f t="shared" si="292"/>
        <v>0</v>
      </c>
      <c r="BO174" s="2">
        <f t="shared" ref="BO174:DZ174" si="293">ROUND(BO173*BO172,2)</f>
        <v>0</v>
      </c>
      <c r="BP174" s="2">
        <f t="shared" si="293"/>
        <v>0</v>
      </c>
      <c r="BQ174" s="2">
        <f t="shared" si="293"/>
        <v>0</v>
      </c>
      <c r="BR174" s="2">
        <f t="shared" si="293"/>
        <v>0</v>
      </c>
      <c r="BS174" s="2">
        <f t="shared" si="293"/>
        <v>0</v>
      </c>
      <c r="BT174" s="2">
        <f t="shared" si="293"/>
        <v>0</v>
      </c>
      <c r="BU174" s="2">
        <f t="shared" si="293"/>
        <v>0</v>
      </c>
      <c r="BV174" s="2">
        <f t="shared" si="293"/>
        <v>0</v>
      </c>
      <c r="BW174" s="2">
        <f t="shared" si="293"/>
        <v>0</v>
      </c>
      <c r="BX174" s="2">
        <f t="shared" si="293"/>
        <v>0</v>
      </c>
      <c r="BY174" s="2">
        <f t="shared" si="293"/>
        <v>0</v>
      </c>
      <c r="BZ174" s="2">
        <f t="shared" si="293"/>
        <v>0</v>
      </c>
      <c r="CA174" s="2">
        <f t="shared" si="293"/>
        <v>0</v>
      </c>
      <c r="CB174" s="2">
        <f t="shared" si="293"/>
        <v>8546440</v>
      </c>
      <c r="CC174" s="2">
        <f t="shared" si="293"/>
        <v>0</v>
      </c>
      <c r="CD174" s="2">
        <f t="shared" si="293"/>
        <v>0</v>
      </c>
      <c r="CE174" s="2">
        <f t="shared" si="293"/>
        <v>0</v>
      </c>
      <c r="CF174" s="2">
        <f t="shared" si="293"/>
        <v>0</v>
      </c>
      <c r="CG174" s="2">
        <f t="shared" si="293"/>
        <v>0</v>
      </c>
      <c r="CH174" s="2">
        <f t="shared" si="293"/>
        <v>0</v>
      </c>
      <c r="CI174" s="2">
        <f t="shared" si="293"/>
        <v>0</v>
      </c>
      <c r="CJ174" s="2">
        <f t="shared" si="293"/>
        <v>0</v>
      </c>
      <c r="CK174" s="2">
        <f t="shared" si="293"/>
        <v>246280</v>
      </c>
      <c r="CL174" s="2">
        <f t="shared" si="293"/>
        <v>57640</v>
      </c>
      <c r="CM174" s="2">
        <f t="shared" si="293"/>
        <v>20960</v>
      </c>
      <c r="CN174" s="2">
        <f t="shared" si="293"/>
        <v>6937760</v>
      </c>
      <c r="CO174" s="2">
        <f t="shared" si="293"/>
        <v>0</v>
      </c>
      <c r="CP174" s="2">
        <f t="shared" si="293"/>
        <v>0</v>
      </c>
      <c r="CQ174" s="2">
        <f t="shared" si="293"/>
        <v>0</v>
      </c>
      <c r="CR174" s="2">
        <f t="shared" si="293"/>
        <v>0</v>
      </c>
      <c r="CS174" s="2">
        <f t="shared" si="293"/>
        <v>0</v>
      </c>
      <c r="CT174" s="2">
        <f t="shared" si="293"/>
        <v>0</v>
      </c>
      <c r="CU174" s="2">
        <f t="shared" si="293"/>
        <v>4150080</v>
      </c>
      <c r="CV174" s="2">
        <f t="shared" si="293"/>
        <v>0</v>
      </c>
      <c r="CW174" s="2">
        <f t="shared" si="293"/>
        <v>0</v>
      </c>
      <c r="CX174" s="2">
        <f t="shared" si="293"/>
        <v>0</v>
      </c>
      <c r="CY174" s="2">
        <f t="shared" si="293"/>
        <v>0</v>
      </c>
      <c r="CZ174" s="2">
        <f t="shared" si="293"/>
        <v>0</v>
      </c>
      <c r="DA174" s="2">
        <f t="shared" si="293"/>
        <v>0</v>
      </c>
      <c r="DB174" s="2">
        <f t="shared" si="293"/>
        <v>0</v>
      </c>
      <c r="DC174" s="2">
        <f t="shared" si="293"/>
        <v>0</v>
      </c>
      <c r="DD174" s="2">
        <f t="shared" si="293"/>
        <v>0</v>
      </c>
      <c r="DE174" s="2">
        <f t="shared" si="293"/>
        <v>0</v>
      </c>
      <c r="DF174" s="2">
        <f t="shared" si="293"/>
        <v>0</v>
      </c>
      <c r="DG174" s="2">
        <f t="shared" si="293"/>
        <v>0</v>
      </c>
      <c r="DH174" s="2">
        <f t="shared" si="293"/>
        <v>0</v>
      </c>
      <c r="DI174" s="2">
        <f t="shared" si="293"/>
        <v>41920</v>
      </c>
      <c r="DJ174" s="2">
        <f t="shared" si="293"/>
        <v>10480</v>
      </c>
      <c r="DK174" s="2">
        <f t="shared" si="293"/>
        <v>10480</v>
      </c>
      <c r="DL174" s="2">
        <f t="shared" si="293"/>
        <v>0</v>
      </c>
      <c r="DM174" s="2">
        <f t="shared" si="293"/>
        <v>0</v>
      </c>
      <c r="DN174" s="2">
        <f t="shared" si="293"/>
        <v>0</v>
      </c>
      <c r="DO174" s="2">
        <f t="shared" si="293"/>
        <v>0</v>
      </c>
      <c r="DP174" s="2">
        <f t="shared" si="293"/>
        <v>0</v>
      </c>
      <c r="DQ174" s="2">
        <f t="shared" si="293"/>
        <v>0</v>
      </c>
      <c r="DR174" s="2">
        <f t="shared" si="293"/>
        <v>0</v>
      </c>
      <c r="DS174" s="2">
        <f t="shared" si="293"/>
        <v>0</v>
      </c>
      <c r="DT174" s="2">
        <f t="shared" si="293"/>
        <v>0</v>
      </c>
      <c r="DU174" s="2">
        <f t="shared" si="293"/>
        <v>0</v>
      </c>
      <c r="DV174" s="2">
        <f t="shared" si="293"/>
        <v>0</v>
      </c>
      <c r="DW174" s="2">
        <f t="shared" si="293"/>
        <v>0</v>
      </c>
      <c r="DX174" s="2">
        <f t="shared" si="293"/>
        <v>0</v>
      </c>
      <c r="DY174" s="2">
        <f t="shared" si="293"/>
        <v>0</v>
      </c>
      <c r="DZ174" s="2">
        <f t="shared" si="293"/>
        <v>0</v>
      </c>
      <c r="EA174" s="2">
        <f t="shared" ref="EA174:FX174" si="294">ROUND(EA173*EA172,2)</f>
        <v>0</v>
      </c>
      <c r="EB174" s="2">
        <f t="shared" si="294"/>
        <v>0</v>
      </c>
      <c r="EC174" s="2">
        <f t="shared" si="294"/>
        <v>0</v>
      </c>
      <c r="ED174" s="2">
        <f t="shared" si="294"/>
        <v>0</v>
      </c>
      <c r="EE174" s="2">
        <f t="shared" si="294"/>
        <v>0</v>
      </c>
      <c r="EF174" s="2">
        <f t="shared" si="294"/>
        <v>0</v>
      </c>
      <c r="EG174" s="2">
        <f t="shared" si="294"/>
        <v>0</v>
      </c>
      <c r="EH174" s="2">
        <f t="shared" si="294"/>
        <v>0</v>
      </c>
      <c r="EI174" s="2">
        <f t="shared" si="294"/>
        <v>0</v>
      </c>
      <c r="EJ174" s="2">
        <f t="shared" si="294"/>
        <v>2174600</v>
      </c>
      <c r="EK174" s="2">
        <f t="shared" si="294"/>
        <v>0</v>
      </c>
      <c r="EL174" s="2">
        <f t="shared" si="294"/>
        <v>0</v>
      </c>
      <c r="EM174" s="2">
        <f t="shared" si="294"/>
        <v>0</v>
      </c>
      <c r="EN174" s="2">
        <f t="shared" si="294"/>
        <v>450640</v>
      </c>
      <c r="EO174" s="2">
        <f t="shared" si="294"/>
        <v>0</v>
      </c>
      <c r="EP174" s="2">
        <f t="shared" si="294"/>
        <v>0</v>
      </c>
      <c r="EQ174" s="2">
        <f t="shared" si="294"/>
        <v>0</v>
      </c>
      <c r="ER174" s="2">
        <f t="shared" si="294"/>
        <v>0</v>
      </c>
      <c r="ES174" s="2">
        <f t="shared" si="294"/>
        <v>0</v>
      </c>
      <c r="ET174" s="2">
        <f t="shared" si="294"/>
        <v>0</v>
      </c>
      <c r="EU174" s="2">
        <f t="shared" si="294"/>
        <v>0</v>
      </c>
      <c r="EV174" s="2">
        <f t="shared" si="294"/>
        <v>0</v>
      </c>
      <c r="EW174" s="2">
        <f t="shared" si="294"/>
        <v>0</v>
      </c>
      <c r="EX174" s="2">
        <f t="shared" si="294"/>
        <v>0</v>
      </c>
      <c r="EY174" s="2">
        <f t="shared" si="294"/>
        <v>4716000</v>
      </c>
      <c r="EZ174" s="2">
        <f t="shared" si="294"/>
        <v>0</v>
      </c>
      <c r="FA174" s="2">
        <f t="shared" si="294"/>
        <v>0</v>
      </c>
      <c r="FB174" s="2">
        <f t="shared" si="294"/>
        <v>0</v>
      </c>
      <c r="FC174" s="2">
        <f t="shared" si="294"/>
        <v>0</v>
      </c>
      <c r="FD174" s="2">
        <f t="shared" si="294"/>
        <v>0</v>
      </c>
      <c r="FE174" s="2">
        <f t="shared" si="294"/>
        <v>0</v>
      </c>
      <c r="FF174" s="2">
        <f t="shared" si="294"/>
        <v>0</v>
      </c>
      <c r="FG174" s="2">
        <f t="shared" si="294"/>
        <v>0</v>
      </c>
      <c r="FH174" s="2">
        <f t="shared" si="294"/>
        <v>0</v>
      </c>
      <c r="FI174" s="2">
        <f t="shared" si="294"/>
        <v>0</v>
      </c>
      <c r="FJ174" s="2">
        <f t="shared" si="294"/>
        <v>0</v>
      </c>
      <c r="FK174" s="2">
        <f t="shared" si="294"/>
        <v>0</v>
      </c>
      <c r="FL174" s="2">
        <f t="shared" si="294"/>
        <v>0</v>
      </c>
      <c r="FM174" s="2">
        <f t="shared" si="294"/>
        <v>0</v>
      </c>
      <c r="FN174" s="2">
        <f t="shared" si="294"/>
        <v>2667160</v>
      </c>
      <c r="FO174" s="2">
        <f t="shared" si="294"/>
        <v>0</v>
      </c>
      <c r="FP174" s="2">
        <f t="shared" si="294"/>
        <v>0</v>
      </c>
      <c r="FQ174" s="2">
        <f t="shared" si="294"/>
        <v>0</v>
      </c>
      <c r="FR174" s="2">
        <f t="shared" si="294"/>
        <v>0</v>
      </c>
      <c r="FS174" s="2">
        <f t="shared" si="294"/>
        <v>0</v>
      </c>
      <c r="FT174" s="2">
        <f t="shared" si="294"/>
        <v>0</v>
      </c>
      <c r="FU174" s="2">
        <f t="shared" si="294"/>
        <v>0</v>
      </c>
      <c r="FV174" s="2">
        <f t="shared" si="294"/>
        <v>0</v>
      </c>
      <c r="FW174" s="2">
        <f t="shared" si="294"/>
        <v>0</v>
      </c>
      <c r="FX174" s="2">
        <f t="shared" si="294"/>
        <v>0</v>
      </c>
      <c r="FY174" s="14"/>
      <c r="FZ174" s="2">
        <f>SUM(C174:FX174)</f>
        <v>321667880</v>
      </c>
      <c r="GA174" s="2"/>
      <c r="GB174" s="44"/>
      <c r="GC174" s="44"/>
      <c r="GD174" s="44"/>
      <c r="GE174" s="2"/>
      <c r="GF174" s="2"/>
      <c r="GG174" s="2"/>
      <c r="GH174" s="2"/>
      <c r="GI174" s="2"/>
      <c r="GJ174" s="2"/>
      <c r="GK174" s="2"/>
    </row>
    <row r="175" spans="1:193" x14ac:dyDescent="0.35">
      <c r="A175" s="3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</row>
    <row r="176" spans="1:193" x14ac:dyDescent="0.35">
      <c r="A176" s="3" t="s">
        <v>916</v>
      </c>
      <c r="B176" s="2" t="s">
        <v>917</v>
      </c>
      <c r="C176" s="2">
        <f t="shared" ref="C176:AH176" si="295">C13+C14+C34</f>
        <v>0</v>
      </c>
      <c r="D176" s="2">
        <f t="shared" si="295"/>
        <v>39.5</v>
      </c>
      <c r="E176" s="2">
        <f t="shared" si="295"/>
        <v>0</v>
      </c>
      <c r="F176" s="2">
        <f t="shared" si="295"/>
        <v>3</v>
      </c>
      <c r="G176" s="2">
        <f t="shared" si="295"/>
        <v>0</v>
      </c>
      <c r="H176" s="2">
        <f t="shared" si="295"/>
        <v>0</v>
      </c>
      <c r="I176" s="2">
        <f t="shared" si="295"/>
        <v>6</v>
      </c>
      <c r="J176" s="2">
        <f t="shared" si="295"/>
        <v>0</v>
      </c>
      <c r="K176" s="2">
        <f t="shared" si="295"/>
        <v>0</v>
      </c>
      <c r="L176" s="2">
        <f t="shared" si="295"/>
        <v>0</v>
      </c>
      <c r="M176" s="2">
        <f t="shared" si="295"/>
        <v>0</v>
      </c>
      <c r="N176" s="2">
        <f t="shared" si="295"/>
        <v>35.5</v>
      </c>
      <c r="O176" s="2">
        <f t="shared" si="295"/>
        <v>8</v>
      </c>
      <c r="P176" s="2">
        <f t="shared" si="295"/>
        <v>0</v>
      </c>
      <c r="Q176" s="2">
        <f t="shared" si="295"/>
        <v>9.5</v>
      </c>
      <c r="R176" s="2">
        <f t="shared" si="295"/>
        <v>0</v>
      </c>
      <c r="S176" s="2">
        <f t="shared" si="295"/>
        <v>0</v>
      </c>
      <c r="T176" s="2">
        <f t="shared" si="295"/>
        <v>0</v>
      </c>
      <c r="U176" s="2">
        <f t="shared" si="295"/>
        <v>0</v>
      </c>
      <c r="V176" s="2">
        <f t="shared" si="295"/>
        <v>0</v>
      </c>
      <c r="W176" s="2">
        <f t="shared" si="295"/>
        <v>0</v>
      </c>
      <c r="X176" s="2">
        <f t="shared" si="295"/>
        <v>0</v>
      </c>
      <c r="Y176" s="2">
        <f t="shared" si="295"/>
        <v>0</v>
      </c>
      <c r="Z176" s="2">
        <f t="shared" si="295"/>
        <v>0</v>
      </c>
      <c r="AA176" s="2">
        <f t="shared" si="295"/>
        <v>48.5</v>
      </c>
      <c r="AB176" s="2">
        <f t="shared" si="295"/>
        <v>2</v>
      </c>
      <c r="AC176" s="2">
        <f t="shared" si="295"/>
        <v>0</v>
      </c>
      <c r="AD176" s="2">
        <f t="shared" si="295"/>
        <v>0</v>
      </c>
      <c r="AE176" s="2">
        <f t="shared" si="295"/>
        <v>0</v>
      </c>
      <c r="AF176" s="2">
        <f t="shared" si="295"/>
        <v>0</v>
      </c>
      <c r="AG176" s="2">
        <f t="shared" si="295"/>
        <v>0</v>
      </c>
      <c r="AH176" s="2">
        <f t="shared" si="295"/>
        <v>0</v>
      </c>
      <c r="AI176" s="2">
        <f t="shared" ref="AI176:BN176" si="296">AI13+AI14+AI34</f>
        <v>0</v>
      </c>
      <c r="AJ176" s="2">
        <f t="shared" si="296"/>
        <v>0</v>
      </c>
      <c r="AK176" s="2">
        <f t="shared" si="296"/>
        <v>0</v>
      </c>
      <c r="AL176" s="2">
        <f t="shared" si="296"/>
        <v>0</v>
      </c>
      <c r="AM176" s="2">
        <f t="shared" si="296"/>
        <v>0</v>
      </c>
      <c r="AN176" s="2">
        <f t="shared" si="296"/>
        <v>0</v>
      </c>
      <c r="AO176" s="2">
        <f t="shared" si="296"/>
        <v>0</v>
      </c>
      <c r="AP176" s="2">
        <f t="shared" si="296"/>
        <v>14.5</v>
      </c>
      <c r="AQ176" s="2">
        <f t="shared" si="296"/>
        <v>0.5</v>
      </c>
      <c r="AR176" s="2">
        <f t="shared" si="296"/>
        <v>10</v>
      </c>
      <c r="AS176" s="2">
        <f t="shared" si="296"/>
        <v>1</v>
      </c>
      <c r="AT176" s="2">
        <f t="shared" si="296"/>
        <v>1</v>
      </c>
      <c r="AU176" s="2">
        <f t="shared" si="296"/>
        <v>0</v>
      </c>
      <c r="AV176" s="2">
        <f t="shared" si="296"/>
        <v>0</v>
      </c>
      <c r="AW176" s="2">
        <f t="shared" si="296"/>
        <v>0</v>
      </c>
      <c r="AX176" s="2">
        <f t="shared" si="296"/>
        <v>0</v>
      </c>
      <c r="AY176" s="2">
        <f t="shared" si="296"/>
        <v>0</v>
      </c>
      <c r="AZ176" s="2">
        <f t="shared" si="296"/>
        <v>0</v>
      </c>
      <c r="BA176" s="2">
        <f t="shared" si="296"/>
        <v>0</v>
      </c>
      <c r="BB176" s="2">
        <f t="shared" si="296"/>
        <v>1</v>
      </c>
      <c r="BC176" s="2">
        <f t="shared" si="296"/>
        <v>21.5</v>
      </c>
      <c r="BD176" s="2">
        <f t="shared" si="296"/>
        <v>0</v>
      </c>
      <c r="BE176" s="2">
        <f t="shared" si="296"/>
        <v>0</v>
      </c>
      <c r="BF176" s="2">
        <f t="shared" si="296"/>
        <v>2</v>
      </c>
      <c r="BG176" s="2">
        <f t="shared" si="296"/>
        <v>0</v>
      </c>
      <c r="BH176" s="2">
        <f t="shared" si="296"/>
        <v>0</v>
      </c>
      <c r="BI176" s="2">
        <f t="shared" si="296"/>
        <v>0</v>
      </c>
      <c r="BJ176" s="2">
        <f t="shared" si="296"/>
        <v>2</v>
      </c>
      <c r="BK176" s="2">
        <f t="shared" si="296"/>
        <v>26</v>
      </c>
      <c r="BL176" s="2">
        <f t="shared" si="296"/>
        <v>2</v>
      </c>
      <c r="BM176" s="2">
        <f t="shared" si="296"/>
        <v>0</v>
      </c>
      <c r="BN176" s="2">
        <f t="shared" si="296"/>
        <v>15</v>
      </c>
      <c r="BO176" s="2">
        <f t="shared" ref="BO176:CC176" si="297">BO13+BO14+BO34</f>
        <v>0</v>
      </c>
      <c r="BP176" s="2">
        <f t="shared" si="297"/>
        <v>0</v>
      </c>
      <c r="BQ176" s="2">
        <f t="shared" si="297"/>
        <v>1</v>
      </c>
      <c r="BR176" s="2">
        <f t="shared" si="297"/>
        <v>0</v>
      </c>
      <c r="BS176" s="2">
        <f t="shared" si="297"/>
        <v>0</v>
      </c>
      <c r="BT176" s="2">
        <f t="shared" si="297"/>
        <v>0</v>
      </c>
      <c r="BU176" s="2">
        <f t="shared" si="297"/>
        <v>0</v>
      </c>
      <c r="BV176" s="2">
        <f t="shared" si="297"/>
        <v>0</v>
      </c>
      <c r="BW176" s="2">
        <f t="shared" si="297"/>
        <v>0</v>
      </c>
      <c r="BX176" s="2">
        <f t="shared" si="297"/>
        <v>0</v>
      </c>
      <c r="BY176" s="2">
        <f t="shared" si="297"/>
        <v>3</v>
      </c>
      <c r="BZ176" s="2">
        <f t="shared" si="297"/>
        <v>0</v>
      </c>
      <c r="CA176" s="2">
        <f t="shared" si="297"/>
        <v>0</v>
      </c>
      <c r="CB176" s="2">
        <f t="shared" si="297"/>
        <v>18.5</v>
      </c>
      <c r="CC176" s="2">
        <f t="shared" si="297"/>
        <v>0</v>
      </c>
      <c r="CD176" s="2">
        <f t="shared" ref="CD176:EO176" si="298">CD13+CD14+CD34</f>
        <v>0</v>
      </c>
      <c r="CE176" s="2">
        <f t="shared" si="298"/>
        <v>0</v>
      </c>
      <c r="CF176" s="2">
        <f t="shared" si="298"/>
        <v>0</v>
      </c>
      <c r="CG176" s="2">
        <f t="shared" si="298"/>
        <v>0</v>
      </c>
      <c r="CH176" s="2">
        <f t="shared" si="298"/>
        <v>0</v>
      </c>
      <c r="CI176" s="2">
        <f t="shared" si="298"/>
        <v>0</v>
      </c>
      <c r="CJ176" s="2">
        <f t="shared" si="298"/>
        <v>1</v>
      </c>
      <c r="CK176" s="2">
        <f t="shared" si="298"/>
        <v>0</v>
      </c>
      <c r="CL176" s="2">
        <f t="shared" si="298"/>
        <v>0</v>
      </c>
      <c r="CM176" s="2">
        <f t="shared" si="298"/>
        <v>0</v>
      </c>
      <c r="CN176" s="2">
        <f t="shared" si="298"/>
        <v>30.5</v>
      </c>
      <c r="CO176" s="2">
        <f t="shared" si="298"/>
        <v>3</v>
      </c>
      <c r="CP176" s="2">
        <f t="shared" si="298"/>
        <v>2</v>
      </c>
      <c r="CQ176" s="2">
        <f t="shared" si="298"/>
        <v>0</v>
      </c>
      <c r="CR176" s="2">
        <f t="shared" si="298"/>
        <v>0</v>
      </c>
      <c r="CS176" s="2">
        <f t="shared" si="298"/>
        <v>0</v>
      </c>
      <c r="CT176" s="2">
        <f t="shared" si="298"/>
        <v>0</v>
      </c>
      <c r="CU176" s="2">
        <f t="shared" si="298"/>
        <v>0</v>
      </c>
      <c r="CV176" s="2">
        <f t="shared" si="298"/>
        <v>0</v>
      </c>
      <c r="CW176" s="2">
        <f t="shared" si="298"/>
        <v>0</v>
      </c>
      <c r="CX176" s="2">
        <f t="shared" si="298"/>
        <v>0</v>
      </c>
      <c r="CY176" s="2">
        <f t="shared" si="298"/>
        <v>0</v>
      </c>
      <c r="CZ176" s="2">
        <f t="shared" si="298"/>
        <v>0</v>
      </c>
      <c r="DA176" s="2">
        <f t="shared" si="298"/>
        <v>0</v>
      </c>
      <c r="DB176" s="2">
        <f t="shared" si="298"/>
        <v>0</v>
      </c>
      <c r="DC176" s="2">
        <f t="shared" si="298"/>
        <v>0</v>
      </c>
      <c r="DD176" s="2">
        <f t="shared" si="298"/>
        <v>0</v>
      </c>
      <c r="DE176" s="2">
        <f t="shared" si="298"/>
        <v>0</v>
      </c>
      <c r="DF176" s="2">
        <f t="shared" si="298"/>
        <v>30</v>
      </c>
      <c r="DG176" s="2">
        <f t="shared" si="298"/>
        <v>0</v>
      </c>
      <c r="DH176" s="2">
        <f t="shared" si="298"/>
        <v>0</v>
      </c>
      <c r="DI176" s="2">
        <f t="shared" si="298"/>
        <v>0</v>
      </c>
      <c r="DJ176" s="2">
        <f t="shared" si="298"/>
        <v>0</v>
      </c>
      <c r="DK176" s="2">
        <f t="shared" si="298"/>
        <v>0</v>
      </c>
      <c r="DL176" s="2">
        <f t="shared" si="298"/>
        <v>0</v>
      </c>
      <c r="DM176" s="2">
        <f t="shared" si="298"/>
        <v>0</v>
      </c>
      <c r="DN176" s="2">
        <f t="shared" si="298"/>
        <v>0.5</v>
      </c>
      <c r="DO176" s="2">
        <f t="shared" si="298"/>
        <v>1</v>
      </c>
      <c r="DP176" s="2">
        <f t="shared" si="298"/>
        <v>0</v>
      </c>
      <c r="DQ176" s="2">
        <f t="shared" si="298"/>
        <v>0</v>
      </c>
      <c r="DR176" s="2">
        <f t="shared" si="298"/>
        <v>0</v>
      </c>
      <c r="DS176" s="2">
        <f t="shared" si="298"/>
        <v>0</v>
      </c>
      <c r="DT176" s="2">
        <f t="shared" si="298"/>
        <v>0</v>
      </c>
      <c r="DU176" s="2">
        <f t="shared" si="298"/>
        <v>0</v>
      </c>
      <c r="DV176" s="2">
        <f t="shared" si="298"/>
        <v>0</v>
      </c>
      <c r="DW176" s="2">
        <f t="shared" si="298"/>
        <v>0</v>
      </c>
      <c r="DX176" s="2">
        <f t="shared" si="298"/>
        <v>0</v>
      </c>
      <c r="DY176" s="2">
        <f t="shared" si="298"/>
        <v>0</v>
      </c>
      <c r="DZ176" s="2">
        <f t="shared" si="298"/>
        <v>0</v>
      </c>
      <c r="EA176" s="2">
        <f t="shared" si="298"/>
        <v>0</v>
      </c>
      <c r="EB176" s="2">
        <f t="shared" si="298"/>
        <v>0</v>
      </c>
      <c r="EC176" s="2">
        <f t="shared" si="298"/>
        <v>0</v>
      </c>
      <c r="ED176" s="2">
        <f t="shared" si="298"/>
        <v>0</v>
      </c>
      <c r="EE176" s="2">
        <f t="shared" si="298"/>
        <v>0</v>
      </c>
      <c r="EF176" s="2">
        <f t="shared" si="298"/>
        <v>0</v>
      </c>
      <c r="EG176" s="2">
        <f t="shared" si="298"/>
        <v>0</v>
      </c>
      <c r="EH176" s="2">
        <f t="shared" si="298"/>
        <v>0</v>
      </c>
      <c r="EI176" s="2">
        <f t="shared" si="298"/>
        <v>1</v>
      </c>
      <c r="EJ176" s="2">
        <f t="shared" si="298"/>
        <v>3</v>
      </c>
      <c r="EK176" s="2">
        <f t="shared" si="298"/>
        <v>0</v>
      </c>
      <c r="EL176" s="2">
        <f t="shared" si="298"/>
        <v>0</v>
      </c>
      <c r="EM176" s="2">
        <f t="shared" si="298"/>
        <v>0</v>
      </c>
      <c r="EN176" s="2">
        <f t="shared" si="298"/>
        <v>0</v>
      </c>
      <c r="EO176" s="2">
        <f t="shared" si="298"/>
        <v>0</v>
      </c>
      <c r="EP176" s="2">
        <f t="shared" ref="EP176:FX176" si="299">EP13+EP14+EP34</f>
        <v>0</v>
      </c>
      <c r="EQ176" s="2">
        <f t="shared" si="299"/>
        <v>0</v>
      </c>
      <c r="ER176" s="2">
        <f t="shared" si="299"/>
        <v>0</v>
      </c>
      <c r="ES176" s="2">
        <f t="shared" si="299"/>
        <v>0</v>
      </c>
      <c r="ET176" s="2">
        <f t="shared" si="299"/>
        <v>0</v>
      </c>
      <c r="EU176" s="2">
        <f t="shared" si="299"/>
        <v>0</v>
      </c>
      <c r="EV176" s="2">
        <f t="shared" si="299"/>
        <v>0</v>
      </c>
      <c r="EW176" s="2">
        <f t="shared" si="299"/>
        <v>0</v>
      </c>
      <c r="EX176" s="2">
        <f t="shared" si="299"/>
        <v>0</v>
      </c>
      <c r="EY176" s="2">
        <f t="shared" si="299"/>
        <v>0</v>
      </c>
      <c r="EZ176" s="2">
        <f t="shared" si="299"/>
        <v>0</v>
      </c>
      <c r="FA176" s="2">
        <f t="shared" si="299"/>
        <v>0</v>
      </c>
      <c r="FB176" s="2">
        <f t="shared" si="299"/>
        <v>0</v>
      </c>
      <c r="FC176" s="2">
        <f t="shared" si="299"/>
        <v>0</v>
      </c>
      <c r="FD176" s="2">
        <f t="shared" si="299"/>
        <v>0</v>
      </c>
      <c r="FE176" s="2">
        <f t="shared" si="299"/>
        <v>0</v>
      </c>
      <c r="FF176" s="2">
        <f t="shared" si="299"/>
        <v>0</v>
      </c>
      <c r="FG176" s="2">
        <f t="shared" si="299"/>
        <v>0</v>
      </c>
      <c r="FH176" s="2">
        <f t="shared" si="299"/>
        <v>0</v>
      </c>
      <c r="FI176" s="2">
        <f t="shared" si="299"/>
        <v>0</v>
      </c>
      <c r="FJ176" s="2">
        <f t="shared" si="299"/>
        <v>0</v>
      </c>
      <c r="FK176" s="2">
        <f t="shared" si="299"/>
        <v>0</v>
      </c>
      <c r="FL176" s="2">
        <f t="shared" si="299"/>
        <v>0</v>
      </c>
      <c r="FM176" s="2">
        <f t="shared" si="299"/>
        <v>0</v>
      </c>
      <c r="FN176" s="2">
        <f t="shared" si="299"/>
        <v>13</v>
      </c>
      <c r="FO176" s="2">
        <f t="shared" si="299"/>
        <v>2</v>
      </c>
      <c r="FP176" s="2">
        <f t="shared" si="299"/>
        <v>0</v>
      </c>
      <c r="FQ176" s="2">
        <f t="shared" si="299"/>
        <v>0</v>
      </c>
      <c r="FR176" s="2">
        <f t="shared" si="299"/>
        <v>0</v>
      </c>
      <c r="FS176" s="2">
        <f t="shared" si="299"/>
        <v>0</v>
      </c>
      <c r="FT176" s="2">
        <f t="shared" si="299"/>
        <v>0</v>
      </c>
      <c r="FU176" s="2">
        <f t="shared" si="299"/>
        <v>0</v>
      </c>
      <c r="FV176" s="2">
        <f t="shared" si="299"/>
        <v>0</v>
      </c>
      <c r="FW176" s="2">
        <f t="shared" si="299"/>
        <v>0</v>
      </c>
      <c r="FX176" s="2">
        <f t="shared" si="299"/>
        <v>0</v>
      </c>
      <c r="FY176" s="2"/>
      <c r="FZ176" s="2">
        <f>SUM(C176:FX176)</f>
        <v>358</v>
      </c>
      <c r="GA176" s="29"/>
      <c r="GB176" s="2"/>
      <c r="GC176" s="2"/>
      <c r="GD176" s="2"/>
      <c r="GE176" s="2"/>
      <c r="GF176" s="2"/>
      <c r="GG176" s="2"/>
      <c r="GH176" s="2"/>
      <c r="GI176" s="2"/>
      <c r="GJ176" s="2"/>
      <c r="GK176" s="2"/>
    </row>
    <row r="177" spans="1:215" x14ac:dyDescent="0.35">
      <c r="A177" s="3" t="s">
        <v>918</v>
      </c>
      <c r="B177" s="2" t="s">
        <v>919</v>
      </c>
      <c r="C177" s="2">
        <f t="shared" ref="C177:AH177" si="300">C176*C173</f>
        <v>0</v>
      </c>
      <c r="D177" s="2">
        <f t="shared" si="300"/>
        <v>413960</v>
      </c>
      <c r="E177" s="2">
        <f t="shared" si="300"/>
        <v>0</v>
      </c>
      <c r="F177" s="2">
        <f t="shared" si="300"/>
        <v>31440</v>
      </c>
      <c r="G177" s="2">
        <f t="shared" si="300"/>
        <v>0</v>
      </c>
      <c r="H177" s="2">
        <f t="shared" si="300"/>
        <v>0</v>
      </c>
      <c r="I177" s="2">
        <f t="shared" si="300"/>
        <v>62880</v>
      </c>
      <c r="J177" s="2">
        <f t="shared" si="300"/>
        <v>0</v>
      </c>
      <c r="K177" s="2">
        <f t="shared" si="300"/>
        <v>0</v>
      </c>
      <c r="L177" s="2">
        <f t="shared" si="300"/>
        <v>0</v>
      </c>
      <c r="M177" s="2">
        <f t="shared" si="300"/>
        <v>0</v>
      </c>
      <c r="N177" s="2">
        <f t="shared" si="300"/>
        <v>372040</v>
      </c>
      <c r="O177" s="2">
        <f t="shared" si="300"/>
        <v>83840</v>
      </c>
      <c r="P177" s="2">
        <f t="shared" si="300"/>
        <v>0</v>
      </c>
      <c r="Q177" s="2">
        <f t="shared" si="300"/>
        <v>99560</v>
      </c>
      <c r="R177" s="2">
        <f t="shared" si="300"/>
        <v>0</v>
      </c>
      <c r="S177" s="2">
        <f t="shared" si="300"/>
        <v>0</v>
      </c>
      <c r="T177" s="2">
        <f t="shared" si="300"/>
        <v>0</v>
      </c>
      <c r="U177" s="2">
        <f t="shared" si="300"/>
        <v>0</v>
      </c>
      <c r="V177" s="2">
        <f t="shared" si="300"/>
        <v>0</v>
      </c>
      <c r="W177" s="2">
        <f t="shared" si="300"/>
        <v>0</v>
      </c>
      <c r="X177" s="2">
        <f t="shared" si="300"/>
        <v>0</v>
      </c>
      <c r="Y177" s="2">
        <f t="shared" si="300"/>
        <v>0</v>
      </c>
      <c r="Z177" s="2">
        <f t="shared" si="300"/>
        <v>0</v>
      </c>
      <c r="AA177" s="2">
        <f t="shared" si="300"/>
        <v>508280</v>
      </c>
      <c r="AB177" s="2">
        <f t="shared" si="300"/>
        <v>20960</v>
      </c>
      <c r="AC177" s="2">
        <f t="shared" si="300"/>
        <v>0</v>
      </c>
      <c r="AD177" s="2">
        <f t="shared" si="300"/>
        <v>0</v>
      </c>
      <c r="AE177" s="2">
        <f t="shared" si="300"/>
        <v>0</v>
      </c>
      <c r="AF177" s="2">
        <f t="shared" si="300"/>
        <v>0</v>
      </c>
      <c r="AG177" s="2">
        <f t="shared" si="300"/>
        <v>0</v>
      </c>
      <c r="AH177" s="2">
        <f t="shared" si="300"/>
        <v>0</v>
      </c>
      <c r="AI177" s="2">
        <f t="shared" ref="AI177:BN177" si="301">AI176*AI173</f>
        <v>0</v>
      </c>
      <c r="AJ177" s="2">
        <f t="shared" si="301"/>
        <v>0</v>
      </c>
      <c r="AK177" s="2">
        <f t="shared" si="301"/>
        <v>0</v>
      </c>
      <c r="AL177" s="2">
        <f t="shared" si="301"/>
        <v>0</v>
      </c>
      <c r="AM177" s="2">
        <f t="shared" si="301"/>
        <v>0</v>
      </c>
      <c r="AN177" s="2">
        <f t="shared" si="301"/>
        <v>0</v>
      </c>
      <c r="AO177" s="2">
        <f t="shared" si="301"/>
        <v>0</v>
      </c>
      <c r="AP177" s="2">
        <f t="shared" si="301"/>
        <v>151960</v>
      </c>
      <c r="AQ177" s="2">
        <f t="shared" si="301"/>
        <v>5240</v>
      </c>
      <c r="AR177" s="2">
        <f t="shared" si="301"/>
        <v>104800</v>
      </c>
      <c r="AS177" s="2">
        <f t="shared" si="301"/>
        <v>10480</v>
      </c>
      <c r="AT177" s="2">
        <f t="shared" si="301"/>
        <v>10480</v>
      </c>
      <c r="AU177" s="2">
        <f t="shared" si="301"/>
        <v>0</v>
      </c>
      <c r="AV177" s="2">
        <f t="shared" si="301"/>
        <v>0</v>
      </c>
      <c r="AW177" s="2">
        <f t="shared" si="301"/>
        <v>0</v>
      </c>
      <c r="AX177" s="2">
        <f t="shared" si="301"/>
        <v>0</v>
      </c>
      <c r="AY177" s="2">
        <f t="shared" si="301"/>
        <v>0</v>
      </c>
      <c r="AZ177" s="2">
        <f t="shared" si="301"/>
        <v>0</v>
      </c>
      <c r="BA177" s="2">
        <f t="shared" si="301"/>
        <v>0</v>
      </c>
      <c r="BB177" s="2">
        <f t="shared" si="301"/>
        <v>10480</v>
      </c>
      <c r="BC177" s="2">
        <f t="shared" si="301"/>
        <v>225320</v>
      </c>
      <c r="BD177" s="2">
        <f t="shared" si="301"/>
        <v>0</v>
      </c>
      <c r="BE177" s="2">
        <f t="shared" si="301"/>
        <v>0</v>
      </c>
      <c r="BF177" s="2">
        <f t="shared" si="301"/>
        <v>20960</v>
      </c>
      <c r="BG177" s="2">
        <f t="shared" si="301"/>
        <v>0</v>
      </c>
      <c r="BH177" s="2">
        <f t="shared" si="301"/>
        <v>0</v>
      </c>
      <c r="BI177" s="2">
        <f t="shared" si="301"/>
        <v>0</v>
      </c>
      <c r="BJ177" s="2">
        <f t="shared" si="301"/>
        <v>20960</v>
      </c>
      <c r="BK177" s="2">
        <f t="shared" si="301"/>
        <v>272480</v>
      </c>
      <c r="BL177" s="2">
        <f t="shared" si="301"/>
        <v>20960</v>
      </c>
      <c r="BM177" s="2">
        <f t="shared" si="301"/>
        <v>0</v>
      </c>
      <c r="BN177" s="2">
        <f t="shared" si="301"/>
        <v>157200</v>
      </c>
      <c r="BO177" s="2">
        <f t="shared" ref="BO177:DZ177" si="302">BO176*BO173</f>
        <v>0</v>
      </c>
      <c r="BP177" s="2">
        <f t="shared" si="302"/>
        <v>0</v>
      </c>
      <c r="BQ177" s="2">
        <f t="shared" si="302"/>
        <v>10480</v>
      </c>
      <c r="BR177" s="2">
        <f t="shared" si="302"/>
        <v>0</v>
      </c>
      <c r="BS177" s="2">
        <f t="shared" si="302"/>
        <v>0</v>
      </c>
      <c r="BT177" s="2">
        <f t="shared" si="302"/>
        <v>0</v>
      </c>
      <c r="BU177" s="2">
        <f t="shared" si="302"/>
        <v>0</v>
      </c>
      <c r="BV177" s="2">
        <f t="shared" si="302"/>
        <v>0</v>
      </c>
      <c r="BW177" s="2">
        <f t="shared" si="302"/>
        <v>0</v>
      </c>
      <c r="BX177" s="2">
        <f t="shared" si="302"/>
        <v>0</v>
      </c>
      <c r="BY177" s="2">
        <f t="shared" si="302"/>
        <v>31440</v>
      </c>
      <c r="BZ177" s="2">
        <f t="shared" si="302"/>
        <v>0</v>
      </c>
      <c r="CA177" s="2">
        <f t="shared" si="302"/>
        <v>0</v>
      </c>
      <c r="CB177" s="2">
        <f t="shared" si="302"/>
        <v>193880</v>
      </c>
      <c r="CC177" s="2">
        <f t="shared" si="302"/>
        <v>0</v>
      </c>
      <c r="CD177" s="2">
        <f t="shared" si="302"/>
        <v>0</v>
      </c>
      <c r="CE177" s="2">
        <f t="shared" si="302"/>
        <v>0</v>
      </c>
      <c r="CF177" s="2">
        <f t="shared" si="302"/>
        <v>0</v>
      </c>
      <c r="CG177" s="2">
        <f t="shared" si="302"/>
        <v>0</v>
      </c>
      <c r="CH177" s="2">
        <f t="shared" si="302"/>
        <v>0</v>
      </c>
      <c r="CI177" s="2">
        <f t="shared" si="302"/>
        <v>0</v>
      </c>
      <c r="CJ177" s="2">
        <f t="shared" si="302"/>
        <v>10480</v>
      </c>
      <c r="CK177" s="2">
        <f t="shared" si="302"/>
        <v>0</v>
      </c>
      <c r="CL177" s="2">
        <f t="shared" si="302"/>
        <v>0</v>
      </c>
      <c r="CM177" s="2">
        <f t="shared" si="302"/>
        <v>0</v>
      </c>
      <c r="CN177" s="2">
        <f t="shared" si="302"/>
        <v>319640</v>
      </c>
      <c r="CO177" s="2">
        <f t="shared" si="302"/>
        <v>31440</v>
      </c>
      <c r="CP177" s="2">
        <f t="shared" si="302"/>
        <v>20960</v>
      </c>
      <c r="CQ177" s="2">
        <f t="shared" si="302"/>
        <v>0</v>
      </c>
      <c r="CR177" s="2">
        <f t="shared" si="302"/>
        <v>0</v>
      </c>
      <c r="CS177" s="2">
        <f t="shared" si="302"/>
        <v>0</v>
      </c>
      <c r="CT177" s="2">
        <f t="shared" si="302"/>
        <v>0</v>
      </c>
      <c r="CU177" s="2">
        <f t="shared" si="302"/>
        <v>0</v>
      </c>
      <c r="CV177" s="2">
        <f t="shared" si="302"/>
        <v>0</v>
      </c>
      <c r="CW177" s="2">
        <f t="shared" si="302"/>
        <v>0</v>
      </c>
      <c r="CX177" s="2">
        <f t="shared" si="302"/>
        <v>0</v>
      </c>
      <c r="CY177" s="2">
        <f t="shared" si="302"/>
        <v>0</v>
      </c>
      <c r="CZ177" s="2">
        <f t="shared" si="302"/>
        <v>0</v>
      </c>
      <c r="DA177" s="2">
        <f t="shared" si="302"/>
        <v>0</v>
      </c>
      <c r="DB177" s="2">
        <f t="shared" si="302"/>
        <v>0</v>
      </c>
      <c r="DC177" s="2">
        <f t="shared" si="302"/>
        <v>0</v>
      </c>
      <c r="DD177" s="2">
        <f t="shared" si="302"/>
        <v>0</v>
      </c>
      <c r="DE177" s="2">
        <f t="shared" si="302"/>
        <v>0</v>
      </c>
      <c r="DF177" s="2">
        <f t="shared" si="302"/>
        <v>314400</v>
      </c>
      <c r="DG177" s="2">
        <f t="shared" si="302"/>
        <v>0</v>
      </c>
      <c r="DH177" s="2">
        <f t="shared" si="302"/>
        <v>0</v>
      </c>
      <c r="DI177" s="2">
        <f t="shared" si="302"/>
        <v>0</v>
      </c>
      <c r="DJ177" s="2">
        <f t="shared" si="302"/>
        <v>0</v>
      </c>
      <c r="DK177" s="2">
        <f t="shared" si="302"/>
        <v>0</v>
      </c>
      <c r="DL177" s="2">
        <f t="shared" si="302"/>
        <v>0</v>
      </c>
      <c r="DM177" s="2">
        <f t="shared" si="302"/>
        <v>0</v>
      </c>
      <c r="DN177" s="2">
        <f t="shared" si="302"/>
        <v>5240</v>
      </c>
      <c r="DO177" s="2">
        <f t="shared" si="302"/>
        <v>10480</v>
      </c>
      <c r="DP177" s="2">
        <f t="shared" si="302"/>
        <v>0</v>
      </c>
      <c r="DQ177" s="2">
        <f t="shared" si="302"/>
        <v>0</v>
      </c>
      <c r="DR177" s="2">
        <f t="shared" si="302"/>
        <v>0</v>
      </c>
      <c r="DS177" s="2">
        <f t="shared" si="302"/>
        <v>0</v>
      </c>
      <c r="DT177" s="2">
        <f t="shared" si="302"/>
        <v>0</v>
      </c>
      <c r="DU177" s="2">
        <f t="shared" si="302"/>
        <v>0</v>
      </c>
      <c r="DV177" s="2">
        <f t="shared" si="302"/>
        <v>0</v>
      </c>
      <c r="DW177" s="2">
        <f t="shared" si="302"/>
        <v>0</v>
      </c>
      <c r="DX177" s="2">
        <f t="shared" si="302"/>
        <v>0</v>
      </c>
      <c r="DY177" s="2">
        <f t="shared" si="302"/>
        <v>0</v>
      </c>
      <c r="DZ177" s="2">
        <f t="shared" si="302"/>
        <v>0</v>
      </c>
      <c r="EA177" s="2">
        <f t="shared" ref="EA177:FX177" si="303">EA176*EA173</f>
        <v>0</v>
      </c>
      <c r="EB177" s="2">
        <f t="shared" si="303"/>
        <v>0</v>
      </c>
      <c r="EC177" s="2">
        <f t="shared" si="303"/>
        <v>0</v>
      </c>
      <c r="ED177" s="2">
        <f t="shared" si="303"/>
        <v>0</v>
      </c>
      <c r="EE177" s="2">
        <f t="shared" si="303"/>
        <v>0</v>
      </c>
      <c r="EF177" s="2">
        <f t="shared" si="303"/>
        <v>0</v>
      </c>
      <c r="EG177" s="2">
        <f t="shared" si="303"/>
        <v>0</v>
      </c>
      <c r="EH177" s="2">
        <f t="shared" si="303"/>
        <v>0</v>
      </c>
      <c r="EI177" s="2">
        <f t="shared" si="303"/>
        <v>10480</v>
      </c>
      <c r="EJ177" s="2">
        <f t="shared" si="303"/>
        <v>31440</v>
      </c>
      <c r="EK177" s="2">
        <f t="shared" si="303"/>
        <v>0</v>
      </c>
      <c r="EL177" s="2">
        <f t="shared" si="303"/>
        <v>0</v>
      </c>
      <c r="EM177" s="2">
        <f t="shared" si="303"/>
        <v>0</v>
      </c>
      <c r="EN177" s="2">
        <f t="shared" si="303"/>
        <v>0</v>
      </c>
      <c r="EO177" s="2">
        <f t="shared" si="303"/>
        <v>0</v>
      </c>
      <c r="EP177" s="2">
        <f t="shared" si="303"/>
        <v>0</v>
      </c>
      <c r="EQ177" s="2">
        <f t="shared" si="303"/>
        <v>0</v>
      </c>
      <c r="ER177" s="2">
        <f t="shared" si="303"/>
        <v>0</v>
      </c>
      <c r="ES177" s="2">
        <f t="shared" si="303"/>
        <v>0</v>
      </c>
      <c r="ET177" s="2">
        <f t="shared" si="303"/>
        <v>0</v>
      </c>
      <c r="EU177" s="2">
        <f t="shared" si="303"/>
        <v>0</v>
      </c>
      <c r="EV177" s="2">
        <f t="shared" si="303"/>
        <v>0</v>
      </c>
      <c r="EW177" s="2">
        <f t="shared" si="303"/>
        <v>0</v>
      </c>
      <c r="EX177" s="2">
        <f t="shared" si="303"/>
        <v>0</v>
      </c>
      <c r="EY177" s="2">
        <f t="shared" si="303"/>
        <v>0</v>
      </c>
      <c r="EZ177" s="2">
        <f t="shared" si="303"/>
        <v>0</v>
      </c>
      <c r="FA177" s="2">
        <f t="shared" si="303"/>
        <v>0</v>
      </c>
      <c r="FB177" s="2">
        <f t="shared" si="303"/>
        <v>0</v>
      </c>
      <c r="FC177" s="2">
        <f t="shared" si="303"/>
        <v>0</v>
      </c>
      <c r="FD177" s="2">
        <f t="shared" si="303"/>
        <v>0</v>
      </c>
      <c r="FE177" s="2">
        <f t="shared" si="303"/>
        <v>0</v>
      </c>
      <c r="FF177" s="2">
        <f t="shared" si="303"/>
        <v>0</v>
      </c>
      <c r="FG177" s="2">
        <f t="shared" si="303"/>
        <v>0</v>
      </c>
      <c r="FH177" s="2">
        <f t="shared" si="303"/>
        <v>0</v>
      </c>
      <c r="FI177" s="2">
        <f t="shared" si="303"/>
        <v>0</v>
      </c>
      <c r="FJ177" s="2">
        <f t="shared" si="303"/>
        <v>0</v>
      </c>
      <c r="FK177" s="2">
        <f t="shared" si="303"/>
        <v>0</v>
      </c>
      <c r="FL177" s="2">
        <f t="shared" si="303"/>
        <v>0</v>
      </c>
      <c r="FM177" s="2">
        <f t="shared" si="303"/>
        <v>0</v>
      </c>
      <c r="FN177" s="2">
        <f t="shared" si="303"/>
        <v>136240</v>
      </c>
      <c r="FO177" s="2">
        <f t="shared" si="303"/>
        <v>20960</v>
      </c>
      <c r="FP177" s="2">
        <f t="shared" si="303"/>
        <v>0</v>
      </c>
      <c r="FQ177" s="2">
        <f t="shared" si="303"/>
        <v>0</v>
      </c>
      <c r="FR177" s="2">
        <f t="shared" si="303"/>
        <v>0</v>
      </c>
      <c r="FS177" s="2">
        <f t="shared" si="303"/>
        <v>0</v>
      </c>
      <c r="FT177" s="2">
        <f t="shared" si="303"/>
        <v>0</v>
      </c>
      <c r="FU177" s="2">
        <f t="shared" si="303"/>
        <v>0</v>
      </c>
      <c r="FV177" s="2">
        <f t="shared" si="303"/>
        <v>0</v>
      </c>
      <c r="FW177" s="2">
        <f t="shared" si="303"/>
        <v>0</v>
      </c>
      <c r="FX177" s="2">
        <f t="shared" si="303"/>
        <v>0</v>
      </c>
      <c r="FY177" s="2"/>
      <c r="FZ177" s="2">
        <f>SUM(C177:FX177)</f>
        <v>3751840</v>
      </c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</row>
    <row r="178" spans="1:215" x14ac:dyDescent="0.35">
      <c r="A178" s="3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9"/>
      <c r="GB178" s="2"/>
      <c r="GC178" s="2"/>
      <c r="GD178" s="2"/>
      <c r="GE178" s="2"/>
      <c r="GF178" s="2"/>
      <c r="GG178" s="2"/>
      <c r="GH178" s="2"/>
      <c r="GI178" s="2"/>
      <c r="GJ178" s="2"/>
      <c r="GK178" s="2"/>
    </row>
    <row r="179" spans="1:215" x14ac:dyDescent="0.35">
      <c r="A179" s="3" t="s">
        <v>920</v>
      </c>
      <c r="B179" s="2" t="s">
        <v>1016</v>
      </c>
      <c r="C179" s="14">
        <f t="shared" ref="C179:AH179" si="304">C15+C35</f>
        <v>4</v>
      </c>
      <c r="D179" s="14">
        <f t="shared" si="304"/>
        <v>81</v>
      </c>
      <c r="E179" s="14">
        <f t="shared" si="304"/>
        <v>11</v>
      </c>
      <c r="F179" s="14">
        <f t="shared" si="304"/>
        <v>11</v>
      </c>
      <c r="G179" s="14">
        <f t="shared" si="304"/>
        <v>1</v>
      </c>
      <c r="H179" s="14">
        <f t="shared" si="304"/>
        <v>1</v>
      </c>
      <c r="I179" s="14">
        <f t="shared" si="304"/>
        <v>9</v>
      </c>
      <c r="J179" s="14">
        <f t="shared" si="304"/>
        <v>0</v>
      </c>
      <c r="K179" s="14">
        <f t="shared" si="304"/>
        <v>0</v>
      </c>
      <c r="L179" s="14">
        <f t="shared" si="304"/>
        <v>23</v>
      </c>
      <c r="M179" s="14">
        <f t="shared" si="304"/>
        <v>14</v>
      </c>
      <c r="N179" s="14">
        <f t="shared" si="304"/>
        <v>159.5</v>
      </c>
      <c r="O179" s="14">
        <f t="shared" si="304"/>
        <v>98</v>
      </c>
      <c r="P179" s="14">
        <f t="shared" si="304"/>
        <v>0</v>
      </c>
      <c r="Q179" s="14">
        <f t="shared" si="304"/>
        <v>209</v>
      </c>
      <c r="R179" s="14">
        <f t="shared" si="304"/>
        <v>1</v>
      </c>
      <c r="S179" s="14">
        <f t="shared" si="304"/>
        <v>0</v>
      </c>
      <c r="T179" s="14">
        <f t="shared" si="304"/>
        <v>0</v>
      </c>
      <c r="U179" s="14">
        <f t="shared" si="304"/>
        <v>0</v>
      </c>
      <c r="V179" s="14">
        <f t="shared" si="304"/>
        <v>0</v>
      </c>
      <c r="W179" s="14">
        <f t="shared" si="304"/>
        <v>1</v>
      </c>
      <c r="X179" s="14">
        <f t="shared" si="304"/>
        <v>0</v>
      </c>
      <c r="Y179" s="14">
        <f t="shared" si="304"/>
        <v>0</v>
      </c>
      <c r="Z179" s="14">
        <f t="shared" si="304"/>
        <v>0</v>
      </c>
      <c r="AA179" s="14">
        <f t="shared" si="304"/>
        <v>37</v>
      </c>
      <c r="AB179" s="14">
        <f t="shared" si="304"/>
        <v>46.5</v>
      </c>
      <c r="AC179" s="14">
        <f t="shared" si="304"/>
        <v>0</v>
      </c>
      <c r="AD179" s="14">
        <f t="shared" si="304"/>
        <v>6.5</v>
      </c>
      <c r="AE179" s="14">
        <f t="shared" si="304"/>
        <v>0</v>
      </c>
      <c r="AF179" s="14">
        <f t="shared" si="304"/>
        <v>0</v>
      </c>
      <c r="AG179" s="14">
        <f t="shared" si="304"/>
        <v>0</v>
      </c>
      <c r="AH179" s="14">
        <f t="shared" si="304"/>
        <v>0</v>
      </c>
      <c r="AI179" s="14">
        <f t="shared" ref="AI179:BO179" si="305">AI15+AI35</f>
        <v>0</v>
      </c>
      <c r="AJ179" s="14">
        <f t="shared" si="305"/>
        <v>0</v>
      </c>
      <c r="AK179" s="14">
        <f t="shared" si="305"/>
        <v>0</v>
      </c>
      <c r="AL179" s="14">
        <f t="shared" si="305"/>
        <v>0</v>
      </c>
      <c r="AM179" s="14">
        <f t="shared" si="305"/>
        <v>0</v>
      </c>
      <c r="AN179" s="14">
        <f t="shared" si="305"/>
        <v>1</v>
      </c>
      <c r="AO179" s="14">
        <f t="shared" si="305"/>
        <v>0</v>
      </c>
      <c r="AP179" s="14">
        <f t="shared" si="305"/>
        <v>191</v>
      </c>
      <c r="AQ179" s="14">
        <f t="shared" si="305"/>
        <v>0</v>
      </c>
      <c r="AR179" s="14">
        <f t="shared" si="305"/>
        <v>155</v>
      </c>
      <c r="AS179" s="14">
        <f t="shared" si="305"/>
        <v>16</v>
      </c>
      <c r="AT179" s="14">
        <f t="shared" si="305"/>
        <v>3</v>
      </c>
      <c r="AU179" s="14">
        <f t="shared" si="305"/>
        <v>0</v>
      </c>
      <c r="AV179" s="14">
        <f t="shared" si="305"/>
        <v>0</v>
      </c>
      <c r="AW179" s="14">
        <f t="shared" si="305"/>
        <v>2</v>
      </c>
      <c r="AX179" s="14">
        <f t="shared" si="305"/>
        <v>0</v>
      </c>
      <c r="AY179" s="14">
        <f t="shared" si="305"/>
        <v>0</v>
      </c>
      <c r="AZ179" s="14">
        <f t="shared" si="305"/>
        <v>1</v>
      </c>
      <c r="BA179" s="14">
        <f t="shared" si="305"/>
        <v>0.5</v>
      </c>
      <c r="BB179" s="14">
        <f t="shared" si="305"/>
        <v>9</v>
      </c>
      <c r="BC179" s="14">
        <f t="shared" si="305"/>
        <v>30</v>
      </c>
      <c r="BD179" s="14">
        <f t="shared" si="305"/>
        <v>4</v>
      </c>
      <c r="BE179" s="14">
        <f t="shared" si="305"/>
        <v>0</v>
      </c>
      <c r="BF179" s="14">
        <f t="shared" si="305"/>
        <v>31.5</v>
      </c>
      <c r="BG179" s="14">
        <f t="shared" si="305"/>
        <v>0</v>
      </c>
      <c r="BH179" s="14">
        <f t="shared" si="305"/>
        <v>12</v>
      </c>
      <c r="BI179" s="14">
        <f t="shared" si="305"/>
        <v>0</v>
      </c>
      <c r="BJ179" s="14">
        <f t="shared" si="305"/>
        <v>15.5</v>
      </c>
      <c r="BK179" s="14">
        <f t="shared" si="305"/>
        <v>83</v>
      </c>
      <c r="BL179" s="14">
        <f t="shared" si="305"/>
        <v>2.5</v>
      </c>
      <c r="BM179" s="14">
        <f t="shared" si="305"/>
        <v>18.5</v>
      </c>
      <c r="BN179" s="14">
        <f t="shared" si="305"/>
        <v>33.5</v>
      </c>
      <c r="BO179" s="14">
        <f t="shared" si="305"/>
        <v>3</v>
      </c>
      <c r="BP179" s="14">
        <f t="shared" ref="BP179:EA179" si="306">BP15+BP35</f>
        <v>0</v>
      </c>
      <c r="BQ179" s="14">
        <f t="shared" si="306"/>
        <v>2</v>
      </c>
      <c r="BR179" s="14">
        <f t="shared" si="306"/>
        <v>0</v>
      </c>
      <c r="BS179" s="14">
        <f t="shared" si="306"/>
        <v>0</v>
      </c>
      <c r="BT179" s="14">
        <f t="shared" si="306"/>
        <v>0</v>
      </c>
      <c r="BU179" s="14">
        <f t="shared" si="306"/>
        <v>0</v>
      </c>
      <c r="BV179" s="14">
        <f t="shared" si="306"/>
        <v>0</v>
      </c>
      <c r="BW179" s="14">
        <f t="shared" si="306"/>
        <v>0</v>
      </c>
      <c r="BX179" s="14">
        <f t="shared" si="306"/>
        <v>0</v>
      </c>
      <c r="BY179" s="14">
        <f t="shared" si="306"/>
        <v>0</v>
      </c>
      <c r="BZ179" s="14">
        <f t="shared" si="306"/>
        <v>0</v>
      </c>
      <c r="CA179" s="14">
        <f t="shared" si="306"/>
        <v>0</v>
      </c>
      <c r="CB179" s="14">
        <f t="shared" si="306"/>
        <v>235</v>
      </c>
      <c r="CC179" s="14">
        <f t="shared" si="306"/>
        <v>0</v>
      </c>
      <c r="CD179" s="14">
        <f t="shared" si="306"/>
        <v>0</v>
      </c>
      <c r="CE179" s="14">
        <f t="shared" si="306"/>
        <v>0</v>
      </c>
      <c r="CF179" s="14">
        <f t="shared" si="306"/>
        <v>0</v>
      </c>
      <c r="CG179" s="14">
        <f t="shared" si="306"/>
        <v>0</v>
      </c>
      <c r="CH179" s="14">
        <f t="shared" si="306"/>
        <v>0</v>
      </c>
      <c r="CI179" s="14">
        <f t="shared" si="306"/>
        <v>0</v>
      </c>
      <c r="CJ179" s="14">
        <f t="shared" si="306"/>
        <v>0</v>
      </c>
      <c r="CK179" s="14">
        <f t="shared" si="306"/>
        <v>0</v>
      </c>
      <c r="CL179" s="14">
        <f t="shared" si="306"/>
        <v>4</v>
      </c>
      <c r="CM179" s="14">
        <f t="shared" si="306"/>
        <v>0</v>
      </c>
      <c r="CN179" s="14">
        <f t="shared" si="306"/>
        <v>232</v>
      </c>
      <c r="CO179" s="14">
        <f t="shared" si="306"/>
        <v>69.5</v>
      </c>
      <c r="CP179" s="14">
        <f t="shared" si="306"/>
        <v>3</v>
      </c>
      <c r="CQ179" s="14">
        <f t="shared" si="306"/>
        <v>0</v>
      </c>
      <c r="CR179" s="14">
        <f t="shared" si="306"/>
        <v>0</v>
      </c>
      <c r="CS179" s="14">
        <f t="shared" si="306"/>
        <v>0</v>
      </c>
      <c r="CT179" s="14">
        <f t="shared" si="306"/>
        <v>0</v>
      </c>
      <c r="CU179" s="14">
        <f t="shared" si="306"/>
        <v>2</v>
      </c>
      <c r="CV179" s="14">
        <f t="shared" si="306"/>
        <v>0</v>
      </c>
      <c r="CW179" s="14">
        <f t="shared" si="306"/>
        <v>0</v>
      </c>
      <c r="CX179" s="14">
        <f t="shared" si="306"/>
        <v>0</v>
      </c>
      <c r="CY179" s="14">
        <f t="shared" si="306"/>
        <v>0</v>
      </c>
      <c r="CZ179" s="14">
        <f t="shared" si="306"/>
        <v>0</v>
      </c>
      <c r="DA179" s="14">
        <f t="shared" si="306"/>
        <v>0</v>
      </c>
      <c r="DB179" s="14">
        <f t="shared" si="306"/>
        <v>0</v>
      </c>
      <c r="DC179" s="14">
        <f t="shared" si="306"/>
        <v>0</v>
      </c>
      <c r="DD179" s="14">
        <f t="shared" si="306"/>
        <v>0</v>
      </c>
      <c r="DE179" s="14">
        <f t="shared" si="306"/>
        <v>0</v>
      </c>
      <c r="DF179" s="14">
        <f t="shared" si="306"/>
        <v>18.5</v>
      </c>
      <c r="DG179" s="14">
        <f t="shared" si="306"/>
        <v>0</v>
      </c>
      <c r="DH179" s="14">
        <f t="shared" si="306"/>
        <v>0</v>
      </c>
      <c r="DI179" s="14">
        <f t="shared" si="306"/>
        <v>0</v>
      </c>
      <c r="DJ179" s="14">
        <f t="shared" si="306"/>
        <v>0</v>
      </c>
      <c r="DK179" s="14">
        <f t="shared" si="306"/>
        <v>0</v>
      </c>
      <c r="DL179" s="14">
        <f t="shared" si="306"/>
        <v>0</v>
      </c>
      <c r="DM179" s="14">
        <f t="shared" si="306"/>
        <v>0</v>
      </c>
      <c r="DN179" s="14">
        <f t="shared" si="306"/>
        <v>1</v>
      </c>
      <c r="DO179" s="14">
        <f t="shared" si="306"/>
        <v>0</v>
      </c>
      <c r="DP179" s="14">
        <f t="shared" si="306"/>
        <v>0</v>
      </c>
      <c r="DQ179" s="14">
        <f t="shared" si="306"/>
        <v>1</v>
      </c>
      <c r="DR179" s="14">
        <f t="shared" si="306"/>
        <v>0</v>
      </c>
      <c r="DS179" s="14">
        <f t="shared" si="306"/>
        <v>0</v>
      </c>
      <c r="DT179" s="14">
        <f t="shared" si="306"/>
        <v>0</v>
      </c>
      <c r="DU179" s="14">
        <f t="shared" si="306"/>
        <v>0</v>
      </c>
      <c r="DV179" s="14">
        <f t="shared" si="306"/>
        <v>0</v>
      </c>
      <c r="DW179" s="14">
        <f t="shared" si="306"/>
        <v>0</v>
      </c>
      <c r="DX179" s="14">
        <f t="shared" si="306"/>
        <v>0</v>
      </c>
      <c r="DY179" s="14">
        <f t="shared" si="306"/>
        <v>0</v>
      </c>
      <c r="DZ179" s="14">
        <f t="shared" si="306"/>
        <v>1</v>
      </c>
      <c r="EA179" s="14">
        <f t="shared" si="306"/>
        <v>0</v>
      </c>
      <c r="EB179" s="14">
        <f t="shared" ref="EB179:FX179" si="307">EB15+EB35</f>
        <v>0</v>
      </c>
      <c r="EC179" s="14">
        <f t="shared" si="307"/>
        <v>0</v>
      </c>
      <c r="ED179" s="14">
        <f t="shared" si="307"/>
        <v>0</v>
      </c>
      <c r="EE179" s="14">
        <f t="shared" si="307"/>
        <v>0</v>
      </c>
      <c r="EF179" s="14">
        <f t="shared" si="307"/>
        <v>2</v>
      </c>
      <c r="EG179" s="14">
        <f t="shared" si="307"/>
        <v>0</v>
      </c>
      <c r="EH179" s="14">
        <f t="shared" si="307"/>
        <v>0</v>
      </c>
      <c r="EI179" s="14">
        <f t="shared" si="307"/>
        <v>24.5</v>
      </c>
      <c r="EJ179" s="14">
        <f t="shared" si="307"/>
        <v>26</v>
      </c>
      <c r="EK179" s="14">
        <f t="shared" si="307"/>
        <v>0</v>
      </c>
      <c r="EL179" s="14">
        <f t="shared" si="307"/>
        <v>0</v>
      </c>
      <c r="EM179" s="14">
        <f t="shared" si="307"/>
        <v>0</v>
      </c>
      <c r="EN179" s="14">
        <f t="shared" si="307"/>
        <v>0</v>
      </c>
      <c r="EO179" s="14">
        <f t="shared" si="307"/>
        <v>0</v>
      </c>
      <c r="EP179" s="14">
        <f t="shared" si="307"/>
        <v>0</v>
      </c>
      <c r="EQ179" s="14">
        <f t="shared" si="307"/>
        <v>2</v>
      </c>
      <c r="ER179" s="14">
        <f t="shared" si="307"/>
        <v>2</v>
      </c>
      <c r="ES179" s="14">
        <f t="shared" si="307"/>
        <v>0</v>
      </c>
      <c r="ET179" s="14">
        <f t="shared" si="307"/>
        <v>0</v>
      </c>
      <c r="EU179" s="14">
        <f t="shared" si="307"/>
        <v>0</v>
      </c>
      <c r="EV179" s="14">
        <f t="shared" si="307"/>
        <v>0</v>
      </c>
      <c r="EW179" s="14">
        <f t="shared" si="307"/>
        <v>0</v>
      </c>
      <c r="EX179" s="14">
        <f t="shared" si="307"/>
        <v>0</v>
      </c>
      <c r="EY179" s="14">
        <f t="shared" si="307"/>
        <v>0</v>
      </c>
      <c r="EZ179" s="14">
        <f t="shared" si="307"/>
        <v>0</v>
      </c>
      <c r="FA179" s="14">
        <f t="shared" si="307"/>
        <v>12</v>
      </c>
      <c r="FB179" s="14">
        <f t="shared" si="307"/>
        <v>0</v>
      </c>
      <c r="FC179" s="14">
        <f t="shared" si="307"/>
        <v>4</v>
      </c>
      <c r="FD179" s="14">
        <f t="shared" si="307"/>
        <v>0</v>
      </c>
      <c r="FE179" s="14">
        <f t="shared" si="307"/>
        <v>0</v>
      </c>
      <c r="FF179" s="14">
        <f t="shared" si="307"/>
        <v>0</v>
      </c>
      <c r="FG179" s="14">
        <f t="shared" si="307"/>
        <v>0</v>
      </c>
      <c r="FH179" s="14">
        <f t="shared" si="307"/>
        <v>0</v>
      </c>
      <c r="FI179" s="14">
        <f t="shared" si="307"/>
        <v>0</v>
      </c>
      <c r="FJ179" s="14">
        <f t="shared" si="307"/>
        <v>0</v>
      </c>
      <c r="FK179" s="14">
        <f t="shared" si="307"/>
        <v>0</v>
      </c>
      <c r="FL179" s="14">
        <f t="shared" si="307"/>
        <v>0</v>
      </c>
      <c r="FM179" s="14">
        <f t="shared" si="307"/>
        <v>0</v>
      </c>
      <c r="FN179" s="14">
        <f t="shared" si="307"/>
        <v>15.5</v>
      </c>
      <c r="FO179" s="14">
        <f t="shared" si="307"/>
        <v>0</v>
      </c>
      <c r="FP179" s="14">
        <f t="shared" si="307"/>
        <v>0</v>
      </c>
      <c r="FQ179" s="14">
        <f t="shared" si="307"/>
        <v>0</v>
      </c>
      <c r="FR179" s="14">
        <f t="shared" si="307"/>
        <v>0</v>
      </c>
      <c r="FS179" s="14">
        <f t="shared" si="307"/>
        <v>0</v>
      </c>
      <c r="FT179" s="14">
        <f t="shared" si="307"/>
        <v>0</v>
      </c>
      <c r="FU179" s="14">
        <f t="shared" si="307"/>
        <v>0</v>
      </c>
      <c r="FV179" s="14">
        <f t="shared" si="307"/>
        <v>1</v>
      </c>
      <c r="FW179" s="14">
        <f t="shared" si="307"/>
        <v>2</v>
      </c>
      <c r="FX179" s="14">
        <f t="shared" si="307"/>
        <v>0</v>
      </c>
      <c r="FY179" s="2"/>
      <c r="FZ179" s="2">
        <f>SUM(C179:FX179)</f>
        <v>1985.5</v>
      </c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</row>
    <row r="180" spans="1:215" x14ac:dyDescent="0.35">
      <c r="A180" s="3" t="s">
        <v>1017</v>
      </c>
      <c r="B180" s="2" t="s">
        <v>1018</v>
      </c>
      <c r="C180" s="2">
        <f t="shared" ref="C180:AH180" si="308">C179*9588</f>
        <v>38352</v>
      </c>
      <c r="D180" s="2">
        <f t="shared" si="308"/>
        <v>776628</v>
      </c>
      <c r="E180" s="2">
        <f t="shared" si="308"/>
        <v>105468</v>
      </c>
      <c r="F180" s="2">
        <f t="shared" si="308"/>
        <v>105468</v>
      </c>
      <c r="G180" s="2">
        <f t="shared" si="308"/>
        <v>9588</v>
      </c>
      <c r="H180" s="2">
        <f t="shared" si="308"/>
        <v>9588</v>
      </c>
      <c r="I180" s="2">
        <f t="shared" si="308"/>
        <v>86292</v>
      </c>
      <c r="J180" s="2">
        <f t="shared" si="308"/>
        <v>0</v>
      </c>
      <c r="K180" s="2">
        <f t="shared" si="308"/>
        <v>0</v>
      </c>
      <c r="L180" s="2">
        <f t="shared" si="308"/>
        <v>220524</v>
      </c>
      <c r="M180" s="2">
        <f t="shared" si="308"/>
        <v>134232</v>
      </c>
      <c r="N180" s="2">
        <f t="shared" si="308"/>
        <v>1529286</v>
      </c>
      <c r="O180" s="2">
        <f t="shared" si="308"/>
        <v>939624</v>
      </c>
      <c r="P180" s="2">
        <f t="shared" si="308"/>
        <v>0</v>
      </c>
      <c r="Q180" s="2">
        <f t="shared" si="308"/>
        <v>2003892</v>
      </c>
      <c r="R180" s="2">
        <f t="shared" si="308"/>
        <v>9588</v>
      </c>
      <c r="S180" s="2">
        <f t="shared" si="308"/>
        <v>0</v>
      </c>
      <c r="T180" s="2">
        <f t="shared" si="308"/>
        <v>0</v>
      </c>
      <c r="U180" s="2">
        <f t="shared" si="308"/>
        <v>0</v>
      </c>
      <c r="V180" s="2">
        <f t="shared" si="308"/>
        <v>0</v>
      </c>
      <c r="W180" s="2">
        <f t="shared" si="308"/>
        <v>9588</v>
      </c>
      <c r="X180" s="2">
        <f t="shared" si="308"/>
        <v>0</v>
      </c>
      <c r="Y180" s="2">
        <f t="shared" si="308"/>
        <v>0</v>
      </c>
      <c r="Z180" s="2">
        <f t="shared" si="308"/>
        <v>0</v>
      </c>
      <c r="AA180" s="2">
        <f t="shared" si="308"/>
        <v>354756</v>
      </c>
      <c r="AB180" s="2">
        <f t="shared" si="308"/>
        <v>445842</v>
      </c>
      <c r="AC180" s="2">
        <f t="shared" si="308"/>
        <v>0</v>
      </c>
      <c r="AD180" s="2">
        <f t="shared" si="308"/>
        <v>62322</v>
      </c>
      <c r="AE180" s="2">
        <f t="shared" si="308"/>
        <v>0</v>
      </c>
      <c r="AF180" s="2">
        <f t="shared" si="308"/>
        <v>0</v>
      </c>
      <c r="AG180" s="2">
        <f t="shared" si="308"/>
        <v>0</v>
      </c>
      <c r="AH180" s="2">
        <f t="shared" si="308"/>
        <v>0</v>
      </c>
      <c r="AI180" s="2">
        <f t="shared" ref="AI180:BN180" si="309">AI179*9588</f>
        <v>0</v>
      </c>
      <c r="AJ180" s="2">
        <f t="shared" si="309"/>
        <v>0</v>
      </c>
      <c r="AK180" s="2">
        <f t="shared" si="309"/>
        <v>0</v>
      </c>
      <c r="AL180" s="2">
        <f t="shared" si="309"/>
        <v>0</v>
      </c>
      <c r="AM180" s="2">
        <f t="shared" si="309"/>
        <v>0</v>
      </c>
      <c r="AN180" s="2">
        <f t="shared" si="309"/>
        <v>9588</v>
      </c>
      <c r="AO180" s="2">
        <f t="shared" si="309"/>
        <v>0</v>
      </c>
      <c r="AP180" s="2">
        <f t="shared" si="309"/>
        <v>1831308</v>
      </c>
      <c r="AQ180" s="2">
        <f t="shared" si="309"/>
        <v>0</v>
      </c>
      <c r="AR180" s="2">
        <f t="shared" si="309"/>
        <v>1486140</v>
      </c>
      <c r="AS180" s="2">
        <f t="shared" si="309"/>
        <v>153408</v>
      </c>
      <c r="AT180" s="2">
        <f t="shared" si="309"/>
        <v>28764</v>
      </c>
      <c r="AU180" s="2">
        <f t="shared" si="309"/>
        <v>0</v>
      </c>
      <c r="AV180" s="2">
        <f t="shared" si="309"/>
        <v>0</v>
      </c>
      <c r="AW180" s="2">
        <f t="shared" si="309"/>
        <v>19176</v>
      </c>
      <c r="AX180" s="2">
        <f t="shared" si="309"/>
        <v>0</v>
      </c>
      <c r="AY180" s="2">
        <f t="shared" si="309"/>
        <v>0</v>
      </c>
      <c r="AZ180" s="2">
        <f t="shared" si="309"/>
        <v>9588</v>
      </c>
      <c r="BA180" s="2">
        <f t="shared" si="309"/>
        <v>4794</v>
      </c>
      <c r="BB180" s="2">
        <f t="shared" si="309"/>
        <v>86292</v>
      </c>
      <c r="BC180" s="2">
        <f t="shared" si="309"/>
        <v>287640</v>
      </c>
      <c r="BD180" s="2">
        <f t="shared" si="309"/>
        <v>38352</v>
      </c>
      <c r="BE180" s="2">
        <f t="shared" si="309"/>
        <v>0</v>
      </c>
      <c r="BF180" s="2">
        <f t="shared" si="309"/>
        <v>302022</v>
      </c>
      <c r="BG180" s="2">
        <f t="shared" si="309"/>
        <v>0</v>
      </c>
      <c r="BH180" s="2">
        <f t="shared" si="309"/>
        <v>115056</v>
      </c>
      <c r="BI180" s="2">
        <f t="shared" si="309"/>
        <v>0</v>
      </c>
      <c r="BJ180" s="2">
        <f t="shared" si="309"/>
        <v>148614</v>
      </c>
      <c r="BK180" s="2">
        <f t="shared" si="309"/>
        <v>795804</v>
      </c>
      <c r="BL180" s="2">
        <f t="shared" si="309"/>
        <v>23970</v>
      </c>
      <c r="BM180" s="2">
        <f t="shared" si="309"/>
        <v>177378</v>
      </c>
      <c r="BN180" s="2">
        <f t="shared" si="309"/>
        <v>321198</v>
      </c>
      <c r="BO180" s="2">
        <f>BO179*9588</f>
        <v>28764</v>
      </c>
      <c r="BP180" s="2">
        <f t="shared" ref="BP180:EA180" si="310">BP179*9588</f>
        <v>0</v>
      </c>
      <c r="BQ180" s="2">
        <f t="shared" si="310"/>
        <v>19176</v>
      </c>
      <c r="BR180" s="2">
        <f t="shared" si="310"/>
        <v>0</v>
      </c>
      <c r="BS180" s="2">
        <f t="shared" si="310"/>
        <v>0</v>
      </c>
      <c r="BT180" s="2">
        <f t="shared" si="310"/>
        <v>0</v>
      </c>
      <c r="BU180" s="2">
        <f t="shared" si="310"/>
        <v>0</v>
      </c>
      <c r="BV180" s="2">
        <f t="shared" si="310"/>
        <v>0</v>
      </c>
      <c r="BW180" s="2">
        <f t="shared" si="310"/>
        <v>0</v>
      </c>
      <c r="BX180" s="2">
        <f t="shared" si="310"/>
        <v>0</v>
      </c>
      <c r="BY180" s="2">
        <f t="shared" si="310"/>
        <v>0</v>
      </c>
      <c r="BZ180" s="2">
        <f t="shared" si="310"/>
        <v>0</v>
      </c>
      <c r="CA180" s="2">
        <f t="shared" si="310"/>
        <v>0</v>
      </c>
      <c r="CB180" s="2">
        <f t="shared" si="310"/>
        <v>2253180</v>
      </c>
      <c r="CC180" s="2">
        <f t="shared" si="310"/>
        <v>0</v>
      </c>
      <c r="CD180" s="2">
        <f t="shared" si="310"/>
        <v>0</v>
      </c>
      <c r="CE180" s="2">
        <f t="shared" si="310"/>
        <v>0</v>
      </c>
      <c r="CF180" s="2">
        <f t="shared" si="310"/>
        <v>0</v>
      </c>
      <c r="CG180" s="2">
        <f t="shared" si="310"/>
        <v>0</v>
      </c>
      <c r="CH180" s="2">
        <f t="shared" si="310"/>
        <v>0</v>
      </c>
      <c r="CI180" s="2">
        <f t="shared" si="310"/>
        <v>0</v>
      </c>
      <c r="CJ180" s="2">
        <f t="shared" si="310"/>
        <v>0</v>
      </c>
      <c r="CK180" s="2">
        <f t="shared" si="310"/>
        <v>0</v>
      </c>
      <c r="CL180" s="2">
        <f t="shared" si="310"/>
        <v>38352</v>
      </c>
      <c r="CM180" s="2">
        <f t="shared" si="310"/>
        <v>0</v>
      </c>
      <c r="CN180" s="2">
        <f t="shared" si="310"/>
        <v>2224416</v>
      </c>
      <c r="CO180" s="2">
        <f t="shared" si="310"/>
        <v>666366</v>
      </c>
      <c r="CP180" s="2">
        <f t="shared" si="310"/>
        <v>28764</v>
      </c>
      <c r="CQ180" s="2">
        <f t="shared" si="310"/>
        <v>0</v>
      </c>
      <c r="CR180" s="2">
        <f t="shared" si="310"/>
        <v>0</v>
      </c>
      <c r="CS180" s="2">
        <f t="shared" si="310"/>
        <v>0</v>
      </c>
      <c r="CT180" s="2">
        <f t="shared" si="310"/>
        <v>0</v>
      </c>
      <c r="CU180" s="2">
        <f t="shared" si="310"/>
        <v>19176</v>
      </c>
      <c r="CV180" s="2">
        <f t="shared" si="310"/>
        <v>0</v>
      </c>
      <c r="CW180" s="2">
        <f t="shared" si="310"/>
        <v>0</v>
      </c>
      <c r="CX180" s="2">
        <f t="shared" si="310"/>
        <v>0</v>
      </c>
      <c r="CY180" s="2">
        <f t="shared" si="310"/>
        <v>0</v>
      </c>
      <c r="CZ180" s="2">
        <f t="shared" si="310"/>
        <v>0</v>
      </c>
      <c r="DA180" s="2">
        <f t="shared" si="310"/>
        <v>0</v>
      </c>
      <c r="DB180" s="2">
        <f t="shared" si="310"/>
        <v>0</v>
      </c>
      <c r="DC180" s="2">
        <f t="shared" si="310"/>
        <v>0</v>
      </c>
      <c r="DD180" s="2">
        <f t="shared" si="310"/>
        <v>0</v>
      </c>
      <c r="DE180" s="2">
        <f t="shared" si="310"/>
        <v>0</v>
      </c>
      <c r="DF180" s="2">
        <f t="shared" si="310"/>
        <v>177378</v>
      </c>
      <c r="DG180" s="2">
        <f t="shared" si="310"/>
        <v>0</v>
      </c>
      <c r="DH180" s="2">
        <f t="shared" si="310"/>
        <v>0</v>
      </c>
      <c r="DI180" s="2">
        <f t="shared" si="310"/>
        <v>0</v>
      </c>
      <c r="DJ180" s="2">
        <f t="shared" si="310"/>
        <v>0</v>
      </c>
      <c r="DK180" s="2">
        <f t="shared" si="310"/>
        <v>0</v>
      </c>
      <c r="DL180" s="2">
        <f t="shared" si="310"/>
        <v>0</v>
      </c>
      <c r="DM180" s="2">
        <f t="shared" si="310"/>
        <v>0</v>
      </c>
      <c r="DN180" s="2">
        <f t="shared" si="310"/>
        <v>9588</v>
      </c>
      <c r="DO180" s="2">
        <f t="shared" si="310"/>
        <v>0</v>
      </c>
      <c r="DP180" s="2">
        <f t="shared" si="310"/>
        <v>0</v>
      </c>
      <c r="DQ180" s="2">
        <f t="shared" si="310"/>
        <v>9588</v>
      </c>
      <c r="DR180" s="2">
        <f t="shared" si="310"/>
        <v>0</v>
      </c>
      <c r="DS180" s="2">
        <f t="shared" si="310"/>
        <v>0</v>
      </c>
      <c r="DT180" s="2">
        <f t="shared" si="310"/>
        <v>0</v>
      </c>
      <c r="DU180" s="2">
        <f t="shared" si="310"/>
        <v>0</v>
      </c>
      <c r="DV180" s="2">
        <f t="shared" si="310"/>
        <v>0</v>
      </c>
      <c r="DW180" s="2">
        <f t="shared" si="310"/>
        <v>0</v>
      </c>
      <c r="DX180" s="2">
        <f t="shared" si="310"/>
        <v>0</v>
      </c>
      <c r="DY180" s="2">
        <f t="shared" si="310"/>
        <v>0</v>
      </c>
      <c r="DZ180" s="2">
        <f t="shared" si="310"/>
        <v>9588</v>
      </c>
      <c r="EA180" s="2">
        <f t="shared" si="310"/>
        <v>0</v>
      </c>
      <c r="EB180" s="2">
        <f t="shared" ref="EB180:FX180" si="311">EB179*9588</f>
        <v>0</v>
      </c>
      <c r="EC180" s="2">
        <f t="shared" si="311"/>
        <v>0</v>
      </c>
      <c r="ED180" s="2">
        <f t="shared" si="311"/>
        <v>0</v>
      </c>
      <c r="EE180" s="2">
        <f t="shared" si="311"/>
        <v>0</v>
      </c>
      <c r="EF180" s="2">
        <f t="shared" si="311"/>
        <v>19176</v>
      </c>
      <c r="EG180" s="2">
        <f t="shared" si="311"/>
        <v>0</v>
      </c>
      <c r="EH180" s="2">
        <f t="shared" si="311"/>
        <v>0</v>
      </c>
      <c r="EI180" s="2">
        <f t="shared" si="311"/>
        <v>234906</v>
      </c>
      <c r="EJ180" s="2">
        <f t="shared" si="311"/>
        <v>249288</v>
      </c>
      <c r="EK180" s="2">
        <f t="shared" si="311"/>
        <v>0</v>
      </c>
      <c r="EL180" s="2">
        <f t="shared" si="311"/>
        <v>0</v>
      </c>
      <c r="EM180" s="2">
        <f t="shared" si="311"/>
        <v>0</v>
      </c>
      <c r="EN180" s="2">
        <f t="shared" si="311"/>
        <v>0</v>
      </c>
      <c r="EO180" s="2">
        <f t="shared" si="311"/>
        <v>0</v>
      </c>
      <c r="EP180" s="2">
        <f t="shared" si="311"/>
        <v>0</v>
      </c>
      <c r="EQ180" s="2">
        <f t="shared" si="311"/>
        <v>19176</v>
      </c>
      <c r="ER180" s="2">
        <f t="shared" si="311"/>
        <v>19176</v>
      </c>
      <c r="ES180" s="2">
        <f t="shared" si="311"/>
        <v>0</v>
      </c>
      <c r="ET180" s="2">
        <f t="shared" si="311"/>
        <v>0</v>
      </c>
      <c r="EU180" s="2">
        <f t="shared" si="311"/>
        <v>0</v>
      </c>
      <c r="EV180" s="2">
        <f t="shared" si="311"/>
        <v>0</v>
      </c>
      <c r="EW180" s="2">
        <f t="shared" si="311"/>
        <v>0</v>
      </c>
      <c r="EX180" s="2">
        <f t="shared" si="311"/>
        <v>0</v>
      </c>
      <c r="EY180" s="2">
        <f t="shared" si="311"/>
        <v>0</v>
      </c>
      <c r="EZ180" s="2">
        <f t="shared" si="311"/>
        <v>0</v>
      </c>
      <c r="FA180" s="2">
        <f t="shared" si="311"/>
        <v>115056</v>
      </c>
      <c r="FB180" s="2">
        <f t="shared" si="311"/>
        <v>0</v>
      </c>
      <c r="FC180" s="2">
        <f t="shared" si="311"/>
        <v>38352</v>
      </c>
      <c r="FD180" s="2">
        <f t="shared" si="311"/>
        <v>0</v>
      </c>
      <c r="FE180" s="2">
        <f t="shared" si="311"/>
        <v>0</v>
      </c>
      <c r="FF180" s="2">
        <f t="shared" si="311"/>
        <v>0</v>
      </c>
      <c r="FG180" s="2">
        <f t="shared" si="311"/>
        <v>0</v>
      </c>
      <c r="FH180" s="2">
        <f t="shared" si="311"/>
        <v>0</v>
      </c>
      <c r="FI180" s="2">
        <f t="shared" si="311"/>
        <v>0</v>
      </c>
      <c r="FJ180" s="2">
        <f t="shared" si="311"/>
        <v>0</v>
      </c>
      <c r="FK180" s="2">
        <f t="shared" si="311"/>
        <v>0</v>
      </c>
      <c r="FL180" s="2">
        <f t="shared" si="311"/>
        <v>0</v>
      </c>
      <c r="FM180" s="2">
        <f t="shared" si="311"/>
        <v>0</v>
      </c>
      <c r="FN180" s="2">
        <f t="shared" si="311"/>
        <v>148614</v>
      </c>
      <c r="FO180" s="2">
        <f t="shared" si="311"/>
        <v>0</v>
      </c>
      <c r="FP180" s="2">
        <f t="shared" si="311"/>
        <v>0</v>
      </c>
      <c r="FQ180" s="2">
        <f t="shared" si="311"/>
        <v>0</v>
      </c>
      <c r="FR180" s="2">
        <f t="shared" si="311"/>
        <v>0</v>
      </c>
      <c r="FS180" s="2">
        <f t="shared" si="311"/>
        <v>0</v>
      </c>
      <c r="FT180" s="2">
        <f t="shared" si="311"/>
        <v>0</v>
      </c>
      <c r="FU180" s="2">
        <f t="shared" si="311"/>
        <v>0</v>
      </c>
      <c r="FV180" s="2">
        <f t="shared" si="311"/>
        <v>9588</v>
      </c>
      <c r="FW180" s="2">
        <f t="shared" si="311"/>
        <v>19176</v>
      </c>
      <c r="FX180" s="2">
        <f t="shared" si="311"/>
        <v>0</v>
      </c>
      <c r="FY180" s="2"/>
      <c r="FZ180" s="2">
        <f>SUM(C180:FX180)</f>
        <v>19036974</v>
      </c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</row>
    <row r="181" spans="1:215" x14ac:dyDescent="0.35">
      <c r="A181" s="3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9"/>
      <c r="GB181" s="2"/>
      <c r="GC181" s="2"/>
      <c r="GD181" s="2"/>
      <c r="GE181" s="2"/>
      <c r="GF181" s="2"/>
      <c r="GG181" s="2"/>
      <c r="GH181" s="2"/>
      <c r="GI181" s="2"/>
      <c r="GJ181" s="2"/>
      <c r="GK181" s="2"/>
    </row>
    <row r="182" spans="1:215" x14ac:dyDescent="0.35">
      <c r="A182" s="3" t="s">
        <v>1019</v>
      </c>
      <c r="B182" s="2" t="s">
        <v>1020</v>
      </c>
      <c r="C182" s="2">
        <f t="shared" ref="C182:AH182" si="312">C174+C177+C180</f>
        <v>1631312</v>
      </c>
      <c r="D182" s="2">
        <f t="shared" si="312"/>
        <v>6420108</v>
      </c>
      <c r="E182" s="2">
        <f t="shared" si="312"/>
        <v>105468</v>
      </c>
      <c r="F182" s="2">
        <f t="shared" si="312"/>
        <v>21421788</v>
      </c>
      <c r="G182" s="2">
        <f t="shared" si="312"/>
        <v>9588</v>
      </c>
      <c r="H182" s="2">
        <f t="shared" si="312"/>
        <v>9588</v>
      </c>
      <c r="I182" s="2">
        <f t="shared" si="312"/>
        <v>149172</v>
      </c>
      <c r="J182" s="2">
        <f t="shared" si="312"/>
        <v>0</v>
      </c>
      <c r="K182" s="2">
        <f t="shared" si="312"/>
        <v>0</v>
      </c>
      <c r="L182" s="2">
        <f t="shared" si="312"/>
        <v>220524</v>
      </c>
      <c r="M182" s="2">
        <f t="shared" si="312"/>
        <v>134232</v>
      </c>
      <c r="N182" s="2">
        <f t="shared" si="312"/>
        <v>1901326</v>
      </c>
      <c r="O182" s="2">
        <f t="shared" si="312"/>
        <v>1023464</v>
      </c>
      <c r="P182" s="2">
        <f t="shared" si="312"/>
        <v>0</v>
      </c>
      <c r="Q182" s="2">
        <f t="shared" si="312"/>
        <v>2103452</v>
      </c>
      <c r="R182" s="2">
        <f t="shared" si="312"/>
        <v>69366228</v>
      </c>
      <c r="S182" s="2">
        <f t="shared" si="312"/>
        <v>146720</v>
      </c>
      <c r="T182" s="2">
        <f t="shared" si="312"/>
        <v>0</v>
      </c>
      <c r="U182" s="2">
        <f t="shared" si="312"/>
        <v>0</v>
      </c>
      <c r="V182" s="2">
        <f t="shared" si="312"/>
        <v>0</v>
      </c>
      <c r="W182" s="2">
        <f t="shared" si="312"/>
        <v>9588</v>
      </c>
      <c r="X182" s="2">
        <f t="shared" si="312"/>
        <v>0</v>
      </c>
      <c r="Y182" s="2">
        <f t="shared" si="312"/>
        <v>4962280</v>
      </c>
      <c r="Z182" s="2">
        <f t="shared" si="312"/>
        <v>0</v>
      </c>
      <c r="AA182" s="2">
        <f t="shared" si="312"/>
        <v>4389556</v>
      </c>
      <c r="AB182" s="2">
        <f t="shared" si="312"/>
        <v>2814322</v>
      </c>
      <c r="AC182" s="2">
        <f t="shared" si="312"/>
        <v>0</v>
      </c>
      <c r="AD182" s="2">
        <f t="shared" si="312"/>
        <v>62322</v>
      </c>
      <c r="AE182" s="2">
        <f t="shared" si="312"/>
        <v>0</v>
      </c>
      <c r="AF182" s="2">
        <f t="shared" si="312"/>
        <v>0</v>
      </c>
      <c r="AG182" s="2">
        <f t="shared" si="312"/>
        <v>0</v>
      </c>
      <c r="AH182" s="2">
        <f t="shared" si="312"/>
        <v>0</v>
      </c>
      <c r="AI182" s="2">
        <f t="shared" ref="AI182:BO182" si="313">AI174+AI177+AI180</f>
        <v>0</v>
      </c>
      <c r="AJ182" s="2">
        <f t="shared" si="313"/>
        <v>0</v>
      </c>
      <c r="AK182" s="2">
        <f t="shared" si="313"/>
        <v>0</v>
      </c>
      <c r="AL182" s="2">
        <f t="shared" si="313"/>
        <v>0</v>
      </c>
      <c r="AM182" s="2">
        <f t="shared" si="313"/>
        <v>0</v>
      </c>
      <c r="AN182" s="2">
        <f t="shared" si="313"/>
        <v>9588</v>
      </c>
      <c r="AO182" s="2">
        <f t="shared" si="313"/>
        <v>3882840</v>
      </c>
      <c r="AP182" s="2">
        <f t="shared" si="313"/>
        <v>8224108</v>
      </c>
      <c r="AQ182" s="2">
        <f t="shared" si="313"/>
        <v>5240</v>
      </c>
      <c r="AR182" s="2">
        <f t="shared" si="313"/>
        <v>15246380</v>
      </c>
      <c r="AS182" s="2">
        <f t="shared" si="313"/>
        <v>163888</v>
      </c>
      <c r="AT182" s="2">
        <f t="shared" si="313"/>
        <v>39244</v>
      </c>
      <c r="AU182" s="2">
        <f t="shared" si="313"/>
        <v>0</v>
      </c>
      <c r="AV182" s="2">
        <f t="shared" si="313"/>
        <v>0</v>
      </c>
      <c r="AW182" s="2">
        <f t="shared" si="313"/>
        <v>19176</v>
      </c>
      <c r="AX182" s="2">
        <f t="shared" si="313"/>
        <v>0</v>
      </c>
      <c r="AY182" s="2">
        <f t="shared" si="313"/>
        <v>0</v>
      </c>
      <c r="AZ182" s="2">
        <f t="shared" si="313"/>
        <v>1036628</v>
      </c>
      <c r="BA182" s="2">
        <f t="shared" si="313"/>
        <v>2519994</v>
      </c>
      <c r="BB182" s="2">
        <f t="shared" si="313"/>
        <v>96772</v>
      </c>
      <c r="BC182" s="2">
        <f t="shared" si="313"/>
        <v>5490960</v>
      </c>
      <c r="BD182" s="2">
        <f t="shared" si="313"/>
        <v>38352</v>
      </c>
      <c r="BE182" s="2">
        <f t="shared" si="313"/>
        <v>0</v>
      </c>
      <c r="BF182" s="2">
        <f t="shared" si="313"/>
        <v>12841342</v>
      </c>
      <c r="BG182" s="2">
        <f t="shared" si="313"/>
        <v>0</v>
      </c>
      <c r="BH182" s="2">
        <f t="shared" si="313"/>
        <v>408496</v>
      </c>
      <c r="BI182" s="2">
        <f t="shared" si="313"/>
        <v>0</v>
      </c>
      <c r="BJ182" s="2">
        <f t="shared" si="313"/>
        <v>169574</v>
      </c>
      <c r="BK182" s="2">
        <f t="shared" si="313"/>
        <v>139147524</v>
      </c>
      <c r="BL182" s="2">
        <f t="shared" si="313"/>
        <v>44930</v>
      </c>
      <c r="BM182" s="2">
        <f t="shared" si="313"/>
        <v>177378</v>
      </c>
      <c r="BN182" s="2">
        <f t="shared" si="313"/>
        <v>478398</v>
      </c>
      <c r="BO182" s="2">
        <f t="shared" si="313"/>
        <v>28764</v>
      </c>
      <c r="BP182" s="2">
        <f t="shared" ref="BP182:EA182" si="314">BP174+BP177+BP180</f>
        <v>0</v>
      </c>
      <c r="BQ182" s="2">
        <f t="shared" si="314"/>
        <v>29656</v>
      </c>
      <c r="BR182" s="2">
        <f t="shared" si="314"/>
        <v>0</v>
      </c>
      <c r="BS182" s="2">
        <f t="shared" si="314"/>
        <v>0</v>
      </c>
      <c r="BT182" s="2">
        <f t="shared" si="314"/>
        <v>0</v>
      </c>
      <c r="BU182" s="2">
        <f t="shared" si="314"/>
        <v>0</v>
      </c>
      <c r="BV182" s="2">
        <f t="shared" si="314"/>
        <v>0</v>
      </c>
      <c r="BW182" s="2">
        <f t="shared" si="314"/>
        <v>0</v>
      </c>
      <c r="BX182" s="2">
        <f t="shared" si="314"/>
        <v>0</v>
      </c>
      <c r="BY182" s="2">
        <f t="shared" si="314"/>
        <v>31440</v>
      </c>
      <c r="BZ182" s="2">
        <f t="shared" si="314"/>
        <v>0</v>
      </c>
      <c r="CA182" s="2">
        <f t="shared" si="314"/>
        <v>0</v>
      </c>
      <c r="CB182" s="2">
        <f t="shared" si="314"/>
        <v>10993500</v>
      </c>
      <c r="CC182" s="2">
        <f t="shared" si="314"/>
        <v>0</v>
      </c>
      <c r="CD182" s="2">
        <f t="shared" si="314"/>
        <v>0</v>
      </c>
      <c r="CE182" s="2">
        <f t="shared" si="314"/>
        <v>0</v>
      </c>
      <c r="CF182" s="2">
        <f t="shared" si="314"/>
        <v>0</v>
      </c>
      <c r="CG182" s="2">
        <f t="shared" si="314"/>
        <v>0</v>
      </c>
      <c r="CH182" s="2">
        <f t="shared" si="314"/>
        <v>0</v>
      </c>
      <c r="CI182" s="2">
        <f t="shared" si="314"/>
        <v>0</v>
      </c>
      <c r="CJ182" s="2">
        <f t="shared" si="314"/>
        <v>10480</v>
      </c>
      <c r="CK182" s="2">
        <f t="shared" si="314"/>
        <v>246280</v>
      </c>
      <c r="CL182" s="2">
        <f t="shared" si="314"/>
        <v>95992</v>
      </c>
      <c r="CM182" s="2">
        <f t="shared" si="314"/>
        <v>20960</v>
      </c>
      <c r="CN182" s="2">
        <f t="shared" si="314"/>
        <v>9481816</v>
      </c>
      <c r="CO182" s="2">
        <f t="shared" si="314"/>
        <v>697806</v>
      </c>
      <c r="CP182" s="2">
        <f t="shared" si="314"/>
        <v>49724</v>
      </c>
      <c r="CQ182" s="2">
        <f t="shared" si="314"/>
        <v>0</v>
      </c>
      <c r="CR182" s="2">
        <f t="shared" si="314"/>
        <v>0</v>
      </c>
      <c r="CS182" s="2">
        <f t="shared" si="314"/>
        <v>0</v>
      </c>
      <c r="CT182" s="2">
        <f t="shared" si="314"/>
        <v>0</v>
      </c>
      <c r="CU182" s="2">
        <f t="shared" si="314"/>
        <v>4169256</v>
      </c>
      <c r="CV182" s="2">
        <f t="shared" si="314"/>
        <v>0</v>
      </c>
      <c r="CW182" s="2">
        <f t="shared" si="314"/>
        <v>0</v>
      </c>
      <c r="CX182" s="2">
        <f t="shared" si="314"/>
        <v>0</v>
      </c>
      <c r="CY182" s="2">
        <f t="shared" si="314"/>
        <v>0</v>
      </c>
      <c r="CZ182" s="2">
        <f t="shared" si="314"/>
        <v>0</v>
      </c>
      <c r="DA182" s="2">
        <f t="shared" si="314"/>
        <v>0</v>
      </c>
      <c r="DB182" s="2">
        <f t="shared" si="314"/>
        <v>0</v>
      </c>
      <c r="DC182" s="2">
        <f t="shared" si="314"/>
        <v>0</v>
      </c>
      <c r="DD182" s="2">
        <f t="shared" si="314"/>
        <v>0</v>
      </c>
      <c r="DE182" s="2">
        <f t="shared" si="314"/>
        <v>0</v>
      </c>
      <c r="DF182" s="2">
        <f t="shared" si="314"/>
        <v>491778</v>
      </c>
      <c r="DG182" s="2">
        <f t="shared" si="314"/>
        <v>0</v>
      </c>
      <c r="DH182" s="2">
        <f t="shared" si="314"/>
        <v>0</v>
      </c>
      <c r="DI182" s="2">
        <f t="shared" si="314"/>
        <v>41920</v>
      </c>
      <c r="DJ182" s="2">
        <f t="shared" si="314"/>
        <v>10480</v>
      </c>
      <c r="DK182" s="2">
        <f t="shared" si="314"/>
        <v>10480</v>
      </c>
      <c r="DL182" s="2">
        <f t="shared" si="314"/>
        <v>0</v>
      </c>
      <c r="DM182" s="2">
        <f t="shared" si="314"/>
        <v>0</v>
      </c>
      <c r="DN182" s="2">
        <f t="shared" si="314"/>
        <v>14828</v>
      </c>
      <c r="DO182" s="2">
        <f t="shared" si="314"/>
        <v>10480</v>
      </c>
      <c r="DP182" s="2">
        <f t="shared" si="314"/>
        <v>0</v>
      </c>
      <c r="DQ182" s="2">
        <f t="shared" si="314"/>
        <v>9588</v>
      </c>
      <c r="DR182" s="2">
        <f t="shared" si="314"/>
        <v>0</v>
      </c>
      <c r="DS182" s="2">
        <f t="shared" si="314"/>
        <v>0</v>
      </c>
      <c r="DT182" s="2">
        <f t="shared" si="314"/>
        <v>0</v>
      </c>
      <c r="DU182" s="2">
        <f t="shared" si="314"/>
        <v>0</v>
      </c>
      <c r="DV182" s="2">
        <f t="shared" si="314"/>
        <v>0</v>
      </c>
      <c r="DW182" s="2">
        <f t="shared" si="314"/>
        <v>0</v>
      </c>
      <c r="DX182" s="2">
        <f t="shared" si="314"/>
        <v>0</v>
      </c>
      <c r="DY182" s="2">
        <f t="shared" si="314"/>
        <v>0</v>
      </c>
      <c r="DZ182" s="2">
        <f t="shared" si="314"/>
        <v>9588</v>
      </c>
      <c r="EA182" s="2">
        <f t="shared" si="314"/>
        <v>0</v>
      </c>
      <c r="EB182" s="2">
        <f t="shared" ref="EB182:FX182" si="315">EB174+EB177+EB180</f>
        <v>0</v>
      </c>
      <c r="EC182" s="2">
        <f t="shared" si="315"/>
        <v>0</v>
      </c>
      <c r="ED182" s="2">
        <f t="shared" si="315"/>
        <v>0</v>
      </c>
      <c r="EE182" s="2">
        <f t="shared" si="315"/>
        <v>0</v>
      </c>
      <c r="EF182" s="2">
        <f t="shared" si="315"/>
        <v>19176</v>
      </c>
      <c r="EG182" s="2">
        <f t="shared" si="315"/>
        <v>0</v>
      </c>
      <c r="EH182" s="2">
        <f t="shared" si="315"/>
        <v>0</v>
      </c>
      <c r="EI182" s="2">
        <f t="shared" si="315"/>
        <v>245386</v>
      </c>
      <c r="EJ182" s="2">
        <f t="shared" si="315"/>
        <v>2455328</v>
      </c>
      <c r="EK182" s="2">
        <f t="shared" si="315"/>
        <v>0</v>
      </c>
      <c r="EL182" s="2">
        <f t="shared" si="315"/>
        <v>0</v>
      </c>
      <c r="EM182" s="2">
        <f t="shared" si="315"/>
        <v>0</v>
      </c>
      <c r="EN182" s="2">
        <f t="shared" si="315"/>
        <v>450640</v>
      </c>
      <c r="EO182" s="2">
        <f t="shared" si="315"/>
        <v>0</v>
      </c>
      <c r="EP182" s="2">
        <f t="shared" si="315"/>
        <v>0</v>
      </c>
      <c r="EQ182" s="2">
        <f t="shared" si="315"/>
        <v>19176</v>
      </c>
      <c r="ER182" s="2">
        <f t="shared" si="315"/>
        <v>19176</v>
      </c>
      <c r="ES182" s="2">
        <f t="shared" si="315"/>
        <v>0</v>
      </c>
      <c r="ET182" s="2">
        <f t="shared" si="315"/>
        <v>0</v>
      </c>
      <c r="EU182" s="2">
        <f t="shared" si="315"/>
        <v>0</v>
      </c>
      <c r="EV182" s="2">
        <f t="shared" si="315"/>
        <v>0</v>
      </c>
      <c r="EW182" s="2">
        <f t="shared" si="315"/>
        <v>0</v>
      </c>
      <c r="EX182" s="2">
        <f t="shared" si="315"/>
        <v>0</v>
      </c>
      <c r="EY182" s="2">
        <f t="shared" si="315"/>
        <v>4716000</v>
      </c>
      <c r="EZ182" s="2">
        <f t="shared" si="315"/>
        <v>0</v>
      </c>
      <c r="FA182" s="2">
        <f t="shared" si="315"/>
        <v>115056</v>
      </c>
      <c r="FB182" s="2">
        <f t="shared" si="315"/>
        <v>0</v>
      </c>
      <c r="FC182" s="2">
        <f t="shared" si="315"/>
        <v>38352</v>
      </c>
      <c r="FD182" s="2">
        <f t="shared" si="315"/>
        <v>0</v>
      </c>
      <c r="FE182" s="2">
        <f t="shared" si="315"/>
        <v>0</v>
      </c>
      <c r="FF182" s="2">
        <f t="shared" si="315"/>
        <v>0</v>
      </c>
      <c r="FG182" s="2">
        <f t="shared" si="315"/>
        <v>0</v>
      </c>
      <c r="FH182" s="2">
        <f t="shared" si="315"/>
        <v>0</v>
      </c>
      <c r="FI182" s="2">
        <f t="shared" si="315"/>
        <v>0</v>
      </c>
      <c r="FJ182" s="2">
        <f t="shared" si="315"/>
        <v>0</v>
      </c>
      <c r="FK182" s="2">
        <f t="shared" si="315"/>
        <v>0</v>
      </c>
      <c r="FL182" s="2">
        <f t="shared" si="315"/>
        <v>0</v>
      </c>
      <c r="FM182" s="2">
        <f t="shared" si="315"/>
        <v>0</v>
      </c>
      <c r="FN182" s="2">
        <f t="shared" si="315"/>
        <v>2952014</v>
      </c>
      <c r="FO182" s="2">
        <f t="shared" si="315"/>
        <v>20960</v>
      </c>
      <c r="FP182" s="2">
        <f t="shared" si="315"/>
        <v>0</v>
      </c>
      <c r="FQ182" s="2">
        <f t="shared" si="315"/>
        <v>0</v>
      </c>
      <c r="FR182" s="2">
        <f t="shared" si="315"/>
        <v>0</v>
      </c>
      <c r="FS182" s="2">
        <f t="shared" si="315"/>
        <v>0</v>
      </c>
      <c r="FT182" s="2">
        <f t="shared" si="315"/>
        <v>0</v>
      </c>
      <c r="FU182" s="2">
        <f t="shared" si="315"/>
        <v>0</v>
      </c>
      <c r="FV182" s="2">
        <f t="shared" si="315"/>
        <v>9588</v>
      </c>
      <c r="FW182" s="2">
        <f t="shared" si="315"/>
        <v>19176</v>
      </c>
      <c r="FX182" s="2">
        <f t="shared" si="315"/>
        <v>0</v>
      </c>
      <c r="FY182" s="2"/>
      <c r="FZ182" s="2">
        <f>SUM(C182:FX182)</f>
        <v>344456694</v>
      </c>
      <c r="GA182" s="62"/>
      <c r="GB182" s="2">
        <f>FZ182-GA182</f>
        <v>344456694</v>
      </c>
      <c r="GC182" s="2"/>
      <c r="GD182" s="2"/>
      <c r="GE182" s="2"/>
      <c r="GF182" s="2"/>
      <c r="GG182" s="2"/>
      <c r="GH182" s="2"/>
      <c r="GI182" s="2"/>
      <c r="GJ182" s="2"/>
      <c r="GK182" s="2"/>
    </row>
    <row r="183" spans="1:215" x14ac:dyDescent="0.35">
      <c r="A183" s="3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</row>
    <row r="184" spans="1:215" x14ac:dyDescent="0.35">
      <c r="A184" s="3" t="s">
        <v>921</v>
      </c>
      <c r="B184" s="2" t="s">
        <v>922</v>
      </c>
      <c r="C184" s="2">
        <f t="shared" ref="C184:AH184" si="316">C103</f>
        <v>6540.5</v>
      </c>
      <c r="D184" s="2">
        <f t="shared" si="316"/>
        <v>38720.400000000001</v>
      </c>
      <c r="E184" s="2">
        <f t="shared" si="316"/>
        <v>5749</v>
      </c>
      <c r="F184" s="2">
        <f t="shared" si="316"/>
        <v>24441.599999999999</v>
      </c>
      <c r="G184" s="2">
        <f t="shared" si="316"/>
        <v>1845</v>
      </c>
      <c r="H184" s="2">
        <f t="shared" si="316"/>
        <v>1096.7</v>
      </c>
      <c r="I184" s="2">
        <f t="shared" si="316"/>
        <v>8070</v>
      </c>
      <c r="J184" s="2">
        <f t="shared" si="316"/>
        <v>2066.8000000000002</v>
      </c>
      <c r="K184" s="2">
        <f t="shared" si="316"/>
        <v>251.7</v>
      </c>
      <c r="L184" s="2">
        <f t="shared" si="316"/>
        <v>2156.1</v>
      </c>
      <c r="M184" s="2">
        <f t="shared" si="316"/>
        <v>950.7</v>
      </c>
      <c r="N184" s="2">
        <f t="shared" si="316"/>
        <v>50642.1</v>
      </c>
      <c r="O184" s="2">
        <f t="shared" si="316"/>
        <v>12912.4</v>
      </c>
      <c r="P184" s="2">
        <f t="shared" si="316"/>
        <v>315.3</v>
      </c>
      <c r="Q184" s="2">
        <f t="shared" si="316"/>
        <v>39533.800000000003</v>
      </c>
      <c r="R184" s="2">
        <f t="shared" si="316"/>
        <v>7100.8</v>
      </c>
      <c r="S184" s="2">
        <f t="shared" si="316"/>
        <v>1605.4</v>
      </c>
      <c r="T184" s="2">
        <f t="shared" si="316"/>
        <v>161.1</v>
      </c>
      <c r="U184" s="2">
        <f t="shared" si="316"/>
        <v>55.5</v>
      </c>
      <c r="V184" s="2">
        <f t="shared" si="316"/>
        <v>256.39999999999998</v>
      </c>
      <c r="W184" s="2">
        <f t="shared" si="316"/>
        <v>59.7</v>
      </c>
      <c r="X184" s="2">
        <f t="shared" si="316"/>
        <v>50</v>
      </c>
      <c r="Y184" s="2">
        <f t="shared" si="316"/>
        <v>897.3</v>
      </c>
      <c r="Z184" s="2">
        <f t="shared" si="316"/>
        <v>231.1</v>
      </c>
      <c r="AA184" s="2">
        <f t="shared" si="316"/>
        <v>30969.9</v>
      </c>
      <c r="AB184" s="2">
        <f t="shared" si="316"/>
        <v>27219.200000000001</v>
      </c>
      <c r="AC184" s="2">
        <f t="shared" si="316"/>
        <v>906.3</v>
      </c>
      <c r="AD184" s="2">
        <f t="shared" si="316"/>
        <v>1441.6</v>
      </c>
      <c r="AE184" s="2">
        <f t="shared" si="316"/>
        <v>97</v>
      </c>
      <c r="AF184" s="2">
        <f t="shared" si="316"/>
        <v>167.5</v>
      </c>
      <c r="AG184" s="2">
        <f t="shared" si="316"/>
        <v>601.1</v>
      </c>
      <c r="AH184" s="2">
        <f t="shared" si="316"/>
        <v>957.7</v>
      </c>
      <c r="AI184" s="2">
        <f t="shared" ref="AI184:BN184" si="317">AI103</f>
        <v>383</v>
      </c>
      <c r="AJ184" s="2">
        <f t="shared" si="317"/>
        <v>181.5</v>
      </c>
      <c r="AK184" s="2">
        <f t="shared" si="317"/>
        <v>165.7</v>
      </c>
      <c r="AL184" s="2">
        <f t="shared" si="317"/>
        <v>288.5</v>
      </c>
      <c r="AM184" s="2">
        <f t="shared" si="317"/>
        <v>352.6</v>
      </c>
      <c r="AN184" s="2">
        <f t="shared" si="317"/>
        <v>300.5</v>
      </c>
      <c r="AO184" s="2">
        <f t="shared" si="317"/>
        <v>4406.5</v>
      </c>
      <c r="AP184" s="2">
        <f t="shared" si="317"/>
        <v>84753.600000000006</v>
      </c>
      <c r="AQ184" s="2">
        <f t="shared" si="317"/>
        <v>251</v>
      </c>
      <c r="AR184" s="2">
        <f t="shared" si="317"/>
        <v>62161.1</v>
      </c>
      <c r="AS184" s="2">
        <f t="shared" si="317"/>
        <v>6500</v>
      </c>
      <c r="AT184" s="2">
        <f t="shared" si="317"/>
        <v>2363.1999999999998</v>
      </c>
      <c r="AU184" s="2">
        <f t="shared" si="317"/>
        <v>271</v>
      </c>
      <c r="AV184" s="2">
        <f t="shared" si="317"/>
        <v>305.39999999999998</v>
      </c>
      <c r="AW184" s="2">
        <f t="shared" si="317"/>
        <v>257</v>
      </c>
      <c r="AX184" s="2">
        <f t="shared" si="317"/>
        <v>81</v>
      </c>
      <c r="AY184" s="2">
        <f t="shared" si="317"/>
        <v>406.8</v>
      </c>
      <c r="AZ184" s="2">
        <f t="shared" si="317"/>
        <v>12222.4</v>
      </c>
      <c r="BA184" s="2">
        <f t="shared" si="317"/>
        <v>9136.2999999999993</v>
      </c>
      <c r="BB184" s="2">
        <f t="shared" si="317"/>
        <v>7564.3</v>
      </c>
      <c r="BC184" s="2">
        <f t="shared" si="317"/>
        <v>24699.9</v>
      </c>
      <c r="BD184" s="2">
        <f t="shared" si="317"/>
        <v>3637.5</v>
      </c>
      <c r="BE184" s="2">
        <f t="shared" si="317"/>
        <v>1198.7</v>
      </c>
      <c r="BF184" s="2">
        <f t="shared" si="317"/>
        <v>25614.3</v>
      </c>
      <c r="BG184" s="2">
        <f t="shared" si="317"/>
        <v>920.6</v>
      </c>
      <c r="BH184" s="2">
        <f t="shared" si="317"/>
        <v>583.5</v>
      </c>
      <c r="BI184" s="2">
        <f t="shared" si="317"/>
        <v>257.39999999999998</v>
      </c>
      <c r="BJ184" s="2">
        <f t="shared" si="317"/>
        <v>6314.9</v>
      </c>
      <c r="BK184" s="2">
        <f t="shared" si="317"/>
        <v>35146.699999999997</v>
      </c>
      <c r="BL184" s="2">
        <f t="shared" si="317"/>
        <v>77.3</v>
      </c>
      <c r="BM184" s="2">
        <f t="shared" si="317"/>
        <v>359.3</v>
      </c>
      <c r="BN184" s="2">
        <f t="shared" si="317"/>
        <v>3145.6</v>
      </c>
      <c r="BO184" s="2">
        <f t="shared" ref="BO184:DZ184" si="318">BO103</f>
        <v>1257.3</v>
      </c>
      <c r="BP184" s="2">
        <f t="shared" si="318"/>
        <v>160.4</v>
      </c>
      <c r="BQ184" s="2">
        <f t="shared" si="318"/>
        <v>5887.2</v>
      </c>
      <c r="BR184" s="2">
        <f t="shared" si="318"/>
        <v>4488.3999999999996</v>
      </c>
      <c r="BS184" s="2">
        <f t="shared" si="318"/>
        <v>1158.0999999999999</v>
      </c>
      <c r="BT184" s="2">
        <f t="shared" si="318"/>
        <v>372.5</v>
      </c>
      <c r="BU184" s="2">
        <f t="shared" si="318"/>
        <v>393.7</v>
      </c>
      <c r="BV184" s="2">
        <f t="shared" si="318"/>
        <v>1245.3</v>
      </c>
      <c r="BW184" s="2">
        <f t="shared" si="318"/>
        <v>2017.5</v>
      </c>
      <c r="BX184" s="2">
        <f t="shared" si="318"/>
        <v>66.5</v>
      </c>
      <c r="BY184" s="2">
        <f t="shared" si="318"/>
        <v>430.7</v>
      </c>
      <c r="BZ184" s="2">
        <f t="shared" si="318"/>
        <v>228</v>
      </c>
      <c r="CA184" s="2">
        <f t="shared" si="318"/>
        <v>146.19999999999999</v>
      </c>
      <c r="CB184" s="2">
        <f t="shared" si="318"/>
        <v>73642.899999999994</v>
      </c>
      <c r="CC184" s="2">
        <f t="shared" si="318"/>
        <v>189.3</v>
      </c>
      <c r="CD184" s="2">
        <f t="shared" si="318"/>
        <v>50</v>
      </c>
      <c r="CE184" s="2">
        <f t="shared" si="318"/>
        <v>158.30000000000001</v>
      </c>
      <c r="CF184" s="2">
        <f t="shared" si="318"/>
        <v>112.5</v>
      </c>
      <c r="CG184" s="2">
        <f t="shared" si="318"/>
        <v>199.9</v>
      </c>
      <c r="CH184" s="2">
        <f t="shared" si="318"/>
        <v>96.5</v>
      </c>
      <c r="CI184" s="2">
        <f t="shared" si="318"/>
        <v>687.9</v>
      </c>
      <c r="CJ184" s="2">
        <f t="shared" si="318"/>
        <v>872.3</v>
      </c>
      <c r="CK184" s="2">
        <f t="shared" si="318"/>
        <v>4911.5</v>
      </c>
      <c r="CL184" s="2">
        <f t="shared" si="318"/>
        <v>1237.9000000000001</v>
      </c>
      <c r="CM184" s="2">
        <f t="shared" si="318"/>
        <v>687.4</v>
      </c>
      <c r="CN184" s="2">
        <f t="shared" si="318"/>
        <v>31536.3</v>
      </c>
      <c r="CO184" s="2">
        <f t="shared" si="318"/>
        <v>14394.7</v>
      </c>
      <c r="CP184" s="2">
        <f t="shared" si="318"/>
        <v>934.4</v>
      </c>
      <c r="CQ184" s="2">
        <f t="shared" si="318"/>
        <v>770.1</v>
      </c>
      <c r="CR184" s="2">
        <f t="shared" si="318"/>
        <v>215.8</v>
      </c>
      <c r="CS184" s="2">
        <f t="shared" si="318"/>
        <v>285.5</v>
      </c>
      <c r="CT184" s="2">
        <f t="shared" si="318"/>
        <v>113.5</v>
      </c>
      <c r="CU184" s="2">
        <f t="shared" si="318"/>
        <v>469.8</v>
      </c>
      <c r="CV184" s="2">
        <f t="shared" si="318"/>
        <v>50</v>
      </c>
      <c r="CW184" s="2">
        <f t="shared" si="318"/>
        <v>198.7</v>
      </c>
      <c r="CX184" s="2">
        <f t="shared" si="318"/>
        <v>461.4</v>
      </c>
      <c r="CY184" s="2">
        <f t="shared" si="318"/>
        <v>50</v>
      </c>
      <c r="CZ184" s="2">
        <f t="shared" si="318"/>
        <v>1806.8</v>
      </c>
      <c r="DA184" s="2">
        <f t="shared" si="318"/>
        <v>203.5</v>
      </c>
      <c r="DB184" s="2">
        <f t="shared" si="318"/>
        <v>315.8</v>
      </c>
      <c r="DC184" s="2">
        <f t="shared" si="318"/>
        <v>193</v>
      </c>
      <c r="DD184" s="2">
        <f t="shared" si="318"/>
        <v>174.5</v>
      </c>
      <c r="DE184" s="2">
        <f t="shared" si="318"/>
        <v>285.3</v>
      </c>
      <c r="DF184" s="2">
        <f t="shared" si="318"/>
        <v>20834.599999999999</v>
      </c>
      <c r="DG184" s="2">
        <f t="shared" si="318"/>
        <v>93.5</v>
      </c>
      <c r="DH184" s="2">
        <f t="shared" si="318"/>
        <v>1805.4</v>
      </c>
      <c r="DI184" s="2">
        <f t="shared" si="318"/>
        <v>2452.3000000000002</v>
      </c>
      <c r="DJ184" s="2">
        <f t="shared" si="318"/>
        <v>624</v>
      </c>
      <c r="DK184" s="2">
        <f t="shared" si="318"/>
        <v>478.7</v>
      </c>
      <c r="DL184" s="2">
        <f t="shared" si="318"/>
        <v>5694</v>
      </c>
      <c r="DM184" s="2">
        <f t="shared" si="318"/>
        <v>235</v>
      </c>
      <c r="DN184" s="2">
        <f t="shared" si="318"/>
        <v>1296</v>
      </c>
      <c r="DO184" s="2">
        <f t="shared" si="318"/>
        <v>3290</v>
      </c>
      <c r="DP184" s="2">
        <f t="shared" si="318"/>
        <v>200</v>
      </c>
      <c r="DQ184" s="2">
        <f t="shared" si="318"/>
        <v>888</v>
      </c>
      <c r="DR184" s="2">
        <f t="shared" si="318"/>
        <v>1315.2</v>
      </c>
      <c r="DS184" s="2">
        <f t="shared" si="318"/>
        <v>599.9</v>
      </c>
      <c r="DT184" s="2">
        <f t="shared" si="318"/>
        <v>176.5</v>
      </c>
      <c r="DU184" s="2">
        <f t="shared" si="318"/>
        <v>351.4</v>
      </c>
      <c r="DV184" s="2">
        <f t="shared" si="318"/>
        <v>208</v>
      </c>
      <c r="DW184" s="2">
        <f t="shared" si="318"/>
        <v>300.2</v>
      </c>
      <c r="DX184" s="2">
        <f t="shared" si="318"/>
        <v>168</v>
      </c>
      <c r="DY184" s="2">
        <f t="shared" si="318"/>
        <v>296.60000000000002</v>
      </c>
      <c r="DZ184" s="2">
        <f t="shared" si="318"/>
        <v>681.8</v>
      </c>
      <c r="EA184" s="2">
        <f t="shared" ref="EA184:FX184" si="319">EA103</f>
        <v>530.6</v>
      </c>
      <c r="EB184" s="2">
        <f t="shared" si="319"/>
        <v>534.4</v>
      </c>
      <c r="EC184" s="2">
        <f t="shared" si="319"/>
        <v>285.10000000000002</v>
      </c>
      <c r="ED184" s="2">
        <f t="shared" si="319"/>
        <v>1561.8</v>
      </c>
      <c r="EE184" s="2">
        <f t="shared" si="319"/>
        <v>191.6</v>
      </c>
      <c r="EF184" s="2">
        <f t="shared" si="319"/>
        <v>1355.2</v>
      </c>
      <c r="EG184" s="2">
        <f t="shared" si="319"/>
        <v>253.5</v>
      </c>
      <c r="EH184" s="2">
        <f t="shared" si="319"/>
        <v>247.4</v>
      </c>
      <c r="EI184" s="2">
        <f t="shared" si="319"/>
        <v>13890.3</v>
      </c>
      <c r="EJ184" s="2">
        <f t="shared" si="319"/>
        <v>10185.299999999999</v>
      </c>
      <c r="EK184" s="2">
        <f t="shared" si="319"/>
        <v>668.7</v>
      </c>
      <c r="EL184" s="2">
        <f t="shared" si="319"/>
        <v>459.4</v>
      </c>
      <c r="EM184" s="2">
        <f t="shared" si="319"/>
        <v>378.1</v>
      </c>
      <c r="EN184" s="2">
        <f t="shared" si="319"/>
        <v>939.9</v>
      </c>
      <c r="EO184" s="2">
        <f t="shared" si="319"/>
        <v>305.39999999999998</v>
      </c>
      <c r="EP184" s="2">
        <f t="shared" si="319"/>
        <v>428.5</v>
      </c>
      <c r="EQ184" s="2">
        <f t="shared" si="319"/>
        <v>2616.4</v>
      </c>
      <c r="ER184" s="2">
        <f t="shared" si="319"/>
        <v>309.60000000000002</v>
      </c>
      <c r="ES184" s="2">
        <f t="shared" si="319"/>
        <v>163</v>
      </c>
      <c r="ET184" s="2">
        <f t="shared" si="319"/>
        <v>197.5</v>
      </c>
      <c r="EU184" s="2">
        <f t="shared" si="319"/>
        <v>575.29999999999995</v>
      </c>
      <c r="EV184" s="2">
        <f t="shared" si="319"/>
        <v>72.599999999999994</v>
      </c>
      <c r="EW184" s="2">
        <f t="shared" si="319"/>
        <v>819.4</v>
      </c>
      <c r="EX184" s="2">
        <f t="shared" si="319"/>
        <v>173.5</v>
      </c>
      <c r="EY184" s="2">
        <f t="shared" si="319"/>
        <v>656.5</v>
      </c>
      <c r="EZ184" s="2">
        <f t="shared" si="319"/>
        <v>129.30000000000001</v>
      </c>
      <c r="FA184" s="2">
        <f t="shared" si="319"/>
        <v>3397.2</v>
      </c>
      <c r="FB184" s="2">
        <f t="shared" si="319"/>
        <v>288.10000000000002</v>
      </c>
      <c r="FC184" s="2">
        <f t="shared" si="319"/>
        <v>1826.2</v>
      </c>
      <c r="FD184" s="2">
        <f t="shared" si="319"/>
        <v>402</v>
      </c>
      <c r="FE184" s="2">
        <f t="shared" si="319"/>
        <v>79</v>
      </c>
      <c r="FF184" s="2">
        <f t="shared" si="319"/>
        <v>185</v>
      </c>
      <c r="FG184" s="2">
        <f t="shared" si="319"/>
        <v>120.8</v>
      </c>
      <c r="FH184" s="2">
        <f t="shared" si="319"/>
        <v>70</v>
      </c>
      <c r="FI184" s="2">
        <f t="shared" si="319"/>
        <v>1702.5</v>
      </c>
      <c r="FJ184" s="2">
        <f t="shared" si="319"/>
        <v>2016.5</v>
      </c>
      <c r="FK184" s="2">
        <f t="shared" si="319"/>
        <v>2529.1</v>
      </c>
      <c r="FL184" s="2">
        <f t="shared" si="319"/>
        <v>8538.5</v>
      </c>
      <c r="FM184" s="2">
        <f t="shared" si="319"/>
        <v>3981.5</v>
      </c>
      <c r="FN184" s="2">
        <f t="shared" si="319"/>
        <v>22705.3</v>
      </c>
      <c r="FO184" s="2">
        <f t="shared" si="319"/>
        <v>1119.2</v>
      </c>
      <c r="FP184" s="2">
        <f t="shared" si="319"/>
        <v>2341.5</v>
      </c>
      <c r="FQ184" s="2">
        <f t="shared" si="319"/>
        <v>984.9</v>
      </c>
      <c r="FR184" s="2">
        <f t="shared" si="319"/>
        <v>168.1</v>
      </c>
      <c r="FS184" s="2">
        <f t="shared" si="319"/>
        <v>168.3</v>
      </c>
      <c r="FT184" s="2">
        <f t="shared" si="319"/>
        <v>56.5</v>
      </c>
      <c r="FU184" s="2">
        <f t="shared" si="319"/>
        <v>791.1</v>
      </c>
      <c r="FV184" s="2">
        <f t="shared" si="319"/>
        <v>693.7</v>
      </c>
      <c r="FW184" s="2">
        <f t="shared" si="319"/>
        <v>149.5</v>
      </c>
      <c r="FX184" s="2">
        <f t="shared" si="319"/>
        <v>64.5</v>
      </c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</row>
    <row r="185" spans="1:215" x14ac:dyDescent="0.35">
      <c r="A185" s="3" t="s">
        <v>923</v>
      </c>
      <c r="B185" s="2" t="s">
        <v>924</v>
      </c>
      <c r="C185" s="46" t="s">
        <v>925</v>
      </c>
      <c r="D185" s="46" t="s">
        <v>925</v>
      </c>
      <c r="E185" s="46" t="s">
        <v>925</v>
      </c>
      <c r="F185" s="46" t="s">
        <v>925</v>
      </c>
      <c r="G185" s="46" t="s">
        <v>926</v>
      </c>
      <c r="H185" s="46" t="s">
        <v>926</v>
      </c>
      <c r="I185" s="46" t="s">
        <v>925</v>
      </c>
      <c r="J185" s="46" t="s">
        <v>926</v>
      </c>
      <c r="K185" s="46" t="s">
        <v>927</v>
      </c>
      <c r="L185" s="46" t="s">
        <v>925</v>
      </c>
      <c r="M185" s="46" t="s">
        <v>925</v>
      </c>
      <c r="N185" s="46" t="s">
        <v>925</v>
      </c>
      <c r="O185" s="46" t="s">
        <v>925</v>
      </c>
      <c r="P185" s="46" t="s">
        <v>927</v>
      </c>
      <c r="Q185" s="46" t="s">
        <v>925</v>
      </c>
      <c r="R185" s="46" t="s">
        <v>926</v>
      </c>
      <c r="S185" s="46" t="s">
        <v>926</v>
      </c>
      <c r="T185" s="46" t="s">
        <v>927</v>
      </c>
      <c r="U185" s="46" t="s">
        <v>927</v>
      </c>
      <c r="V185" s="46" t="s">
        <v>927</v>
      </c>
      <c r="W185" s="46" t="s">
        <v>927</v>
      </c>
      <c r="X185" s="46" t="s">
        <v>927</v>
      </c>
      <c r="Y185" s="46" t="s">
        <v>927</v>
      </c>
      <c r="Z185" s="46" t="s">
        <v>927</v>
      </c>
      <c r="AA185" s="46" t="s">
        <v>925</v>
      </c>
      <c r="AB185" s="46" t="s">
        <v>925</v>
      </c>
      <c r="AC185" s="46" t="s">
        <v>927</v>
      </c>
      <c r="AD185" s="46" t="s">
        <v>926</v>
      </c>
      <c r="AE185" s="46" t="s">
        <v>927</v>
      </c>
      <c r="AF185" s="46" t="s">
        <v>927</v>
      </c>
      <c r="AG185" s="46" t="s">
        <v>927</v>
      </c>
      <c r="AH185" s="46" t="s">
        <v>927</v>
      </c>
      <c r="AI185" s="46" t="s">
        <v>927</v>
      </c>
      <c r="AJ185" s="46" t="s">
        <v>927</v>
      </c>
      <c r="AK185" s="46" t="s">
        <v>927</v>
      </c>
      <c r="AL185" s="46" t="s">
        <v>927</v>
      </c>
      <c r="AM185" s="46" t="s">
        <v>927</v>
      </c>
      <c r="AN185" s="46" t="s">
        <v>927</v>
      </c>
      <c r="AO185" s="46" t="s">
        <v>926</v>
      </c>
      <c r="AP185" s="46" t="s">
        <v>925</v>
      </c>
      <c r="AQ185" s="46" t="s">
        <v>927</v>
      </c>
      <c r="AR185" s="46" t="s">
        <v>925</v>
      </c>
      <c r="AS185" s="46" t="s">
        <v>926</v>
      </c>
      <c r="AT185" s="46" t="s">
        <v>926</v>
      </c>
      <c r="AU185" s="46" t="s">
        <v>927</v>
      </c>
      <c r="AV185" s="46" t="s">
        <v>927</v>
      </c>
      <c r="AW185" s="46" t="s">
        <v>927</v>
      </c>
      <c r="AX185" s="46" t="s">
        <v>927</v>
      </c>
      <c r="AY185" s="46" t="s">
        <v>927</v>
      </c>
      <c r="AZ185" s="46" t="s">
        <v>925</v>
      </c>
      <c r="BA185" s="46" t="s">
        <v>925</v>
      </c>
      <c r="BB185" s="46" t="s">
        <v>925</v>
      </c>
      <c r="BC185" s="46" t="s">
        <v>925</v>
      </c>
      <c r="BD185" s="46" t="s">
        <v>925</v>
      </c>
      <c r="BE185" s="46" t="s">
        <v>925</v>
      </c>
      <c r="BF185" s="46" t="s">
        <v>925</v>
      </c>
      <c r="BG185" s="46" t="s">
        <v>927</v>
      </c>
      <c r="BH185" s="46" t="s">
        <v>927</v>
      </c>
      <c r="BI185" s="46" t="s">
        <v>927</v>
      </c>
      <c r="BJ185" s="46" t="s">
        <v>925</v>
      </c>
      <c r="BK185" s="46" t="s">
        <v>925</v>
      </c>
      <c r="BL185" s="46" t="s">
        <v>927</v>
      </c>
      <c r="BM185" s="46" t="s">
        <v>927</v>
      </c>
      <c r="BN185" s="46" t="s">
        <v>926</v>
      </c>
      <c r="BO185" s="46" t="s">
        <v>926</v>
      </c>
      <c r="BP185" s="46" t="s">
        <v>927</v>
      </c>
      <c r="BQ185" s="46" t="s">
        <v>926</v>
      </c>
      <c r="BR185" s="46" t="s">
        <v>926</v>
      </c>
      <c r="BS185" s="46" t="s">
        <v>926</v>
      </c>
      <c r="BT185" s="46" t="s">
        <v>927</v>
      </c>
      <c r="BU185" s="46" t="s">
        <v>927</v>
      </c>
      <c r="BV185" s="46" t="s">
        <v>926</v>
      </c>
      <c r="BW185" s="46" t="s">
        <v>926</v>
      </c>
      <c r="BX185" s="46" t="s">
        <v>927</v>
      </c>
      <c r="BY185" s="46" t="s">
        <v>927</v>
      </c>
      <c r="BZ185" s="46" t="s">
        <v>927</v>
      </c>
      <c r="CA185" s="46" t="s">
        <v>927</v>
      </c>
      <c r="CB185" s="46" t="s">
        <v>925</v>
      </c>
      <c r="CC185" s="46" t="s">
        <v>927</v>
      </c>
      <c r="CD185" s="46" t="s">
        <v>927</v>
      </c>
      <c r="CE185" s="46" t="s">
        <v>927</v>
      </c>
      <c r="CF185" s="46" t="s">
        <v>927</v>
      </c>
      <c r="CG185" s="46" t="s">
        <v>927</v>
      </c>
      <c r="CH185" s="46" t="s">
        <v>927</v>
      </c>
      <c r="CI185" s="46" t="s">
        <v>927</v>
      </c>
      <c r="CJ185" s="46" t="s">
        <v>927</v>
      </c>
      <c r="CK185" s="46" t="s">
        <v>926</v>
      </c>
      <c r="CL185" s="46" t="s">
        <v>926</v>
      </c>
      <c r="CM185" s="46" t="s">
        <v>927</v>
      </c>
      <c r="CN185" s="46" t="s">
        <v>925</v>
      </c>
      <c r="CO185" s="46" t="s">
        <v>925</v>
      </c>
      <c r="CP185" s="46" t="s">
        <v>926</v>
      </c>
      <c r="CQ185" s="46" t="s">
        <v>927</v>
      </c>
      <c r="CR185" s="46" t="s">
        <v>927</v>
      </c>
      <c r="CS185" s="46" t="s">
        <v>927</v>
      </c>
      <c r="CT185" s="46" t="s">
        <v>927</v>
      </c>
      <c r="CU185" s="46" t="s">
        <v>927</v>
      </c>
      <c r="CV185" s="46" t="s">
        <v>927</v>
      </c>
      <c r="CW185" s="46" t="s">
        <v>927</v>
      </c>
      <c r="CX185" s="46" t="s">
        <v>927</v>
      </c>
      <c r="CY185" s="46" t="s">
        <v>927</v>
      </c>
      <c r="CZ185" s="46" t="s">
        <v>926</v>
      </c>
      <c r="DA185" s="46" t="s">
        <v>927</v>
      </c>
      <c r="DB185" s="46" t="s">
        <v>927</v>
      </c>
      <c r="DC185" s="46" t="s">
        <v>927</v>
      </c>
      <c r="DD185" s="46" t="s">
        <v>927</v>
      </c>
      <c r="DE185" s="46" t="s">
        <v>927</v>
      </c>
      <c r="DF185" s="46" t="s">
        <v>925</v>
      </c>
      <c r="DG185" s="46" t="s">
        <v>927</v>
      </c>
      <c r="DH185" s="46" t="s">
        <v>926</v>
      </c>
      <c r="DI185" s="46" t="s">
        <v>926</v>
      </c>
      <c r="DJ185" s="46" t="s">
        <v>927</v>
      </c>
      <c r="DK185" s="46" t="s">
        <v>927</v>
      </c>
      <c r="DL185" s="46" t="s">
        <v>926</v>
      </c>
      <c r="DM185" s="46" t="s">
        <v>927</v>
      </c>
      <c r="DN185" s="46" t="s">
        <v>926</v>
      </c>
      <c r="DO185" s="46" t="s">
        <v>926</v>
      </c>
      <c r="DP185" s="46" t="s">
        <v>927</v>
      </c>
      <c r="DQ185" s="46" t="s">
        <v>927</v>
      </c>
      <c r="DR185" s="46" t="s">
        <v>926</v>
      </c>
      <c r="DS185" s="46" t="s">
        <v>927</v>
      </c>
      <c r="DT185" s="46" t="s">
        <v>927</v>
      </c>
      <c r="DU185" s="46" t="s">
        <v>927</v>
      </c>
      <c r="DV185" s="46" t="s">
        <v>927</v>
      </c>
      <c r="DW185" s="46" t="s">
        <v>927</v>
      </c>
      <c r="DX185" s="46" t="s">
        <v>927</v>
      </c>
      <c r="DY185" s="46" t="s">
        <v>927</v>
      </c>
      <c r="DZ185" s="46" t="s">
        <v>927</v>
      </c>
      <c r="EA185" s="46" t="s">
        <v>927</v>
      </c>
      <c r="EB185" s="46" t="s">
        <v>927</v>
      </c>
      <c r="EC185" s="46" t="s">
        <v>927</v>
      </c>
      <c r="ED185" s="46" t="s">
        <v>926</v>
      </c>
      <c r="EE185" s="46" t="s">
        <v>927</v>
      </c>
      <c r="EF185" s="46" t="s">
        <v>926</v>
      </c>
      <c r="EG185" s="46" t="s">
        <v>927</v>
      </c>
      <c r="EH185" s="46" t="s">
        <v>927</v>
      </c>
      <c r="EI185" s="46" t="s">
        <v>925</v>
      </c>
      <c r="EJ185" s="46" t="s">
        <v>925</v>
      </c>
      <c r="EK185" s="46" t="s">
        <v>927</v>
      </c>
      <c r="EL185" s="46" t="s">
        <v>927</v>
      </c>
      <c r="EM185" s="46" t="s">
        <v>927</v>
      </c>
      <c r="EN185" s="46" t="s">
        <v>927</v>
      </c>
      <c r="EO185" s="46" t="s">
        <v>927</v>
      </c>
      <c r="EP185" s="46" t="s">
        <v>927</v>
      </c>
      <c r="EQ185" s="46" t="s">
        <v>926</v>
      </c>
      <c r="ER185" s="46" t="s">
        <v>927</v>
      </c>
      <c r="ES185" s="46" t="s">
        <v>927</v>
      </c>
      <c r="ET185" s="46" t="s">
        <v>927</v>
      </c>
      <c r="EU185" s="46" t="s">
        <v>927</v>
      </c>
      <c r="EV185" s="46" t="s">
        <v>927</v>
      </c>
      <c r="EW185" s="46" t="s">
        <v>927</v>
      </c>
      <c r="EX185" s="46" t="s">
        <v>927</v>
      </c>
      <c r="EY185" s="46" t="s">
        <v>927</v>
      </c>
      <c r="EZ185" s="46" t="s">
        <v>927</v>
      </c>
      <c r="FA185" s="46" t="s">
        <v>926</v>
      </c>
      <c r="FB185" s="46" t="s">
        <v>927</v>
      </c>
      <c r="FC185" s="46" t="s">
        <v>926</v>
      </c>
      <c r="FD185" s="46" t="s">
        <v>927</v>
      </c>
      <c r="FE185" s="46" t="s">
        <v>927</v>
      </c>
      <c r="FF185" s="46" t="s">
        <v>927</v>
      </c>
      <c r="FG185" s="46" t="s">
        <v>927</v>
      </c>
      <c r="FH185" s="46" t="s">
        <v>927</v>
      </c>
      <c r="FI185" s="46" t="s">
        <v>926</v>
      </c>
      <c r="FJ185" s="46" t="s">
        <v>926</v>
      </c>
      <c r="FK185" s="46" t="s">
        <v>926</v>
      </c>
      <c r="FL185" s="46" t="s">
        <v>925</v>
      </c>
      <c r="FM185" s="46" t="s">
        <v>926</v>
      </c>
      <c r="FN185" s="46" t="s">
        <v>925</v>
      </c>
      <c r="FO185" s="46" t="s">
        <v>926</v>
      </c>
      <c r="FP185" s="46" t="s">
        <v>926</v>
      </c>
      <c r="FQ185" s="46" t="s">
        <v>927</v>
      </c>
      <c r="FR185" s="46" t="s">
        <v>927</v>
      </c>
      <c r="FS185" s="46" t="s">
        <v>927</v>
      </c>
      <c r="FT185" s="46" t="s">
        <v>927</v>
      </c>
      <c r="FU185" s="46" t="s">
        <v>927</v>
      </c>
      <c r="FV185" s="46" t="s">
        <v>927</v>
      </c>
      <c r="FW185" s="46" t="s">
        <v>927</v>
      </c>
      <c r="FX185" s="46" t="s">
        <v>927</v>
      </c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</row>
    <row r="186" spans="1:215" x14ac:dyDescent="0.35">
      <c r="A186" s="3" t="s">
        <v>928</v>
      </c>
      <c r="B186" s="2" t="s">
        <v>929</v>
      </c>
      <c r="C186" s="2">
        <f t="shared" ref="C186:AH186" si="320">IF(AND(OR(C185="Rural",C185="Small Rural"),C184&lt;6500),1,0)</f>
        <v>0</v>
      </c>
      <c r="D186" s="2">
        <f t="shared" si="320"/>
        <v>0</v>
      </c>
      <c r="E186" s="2">
        <f t="shared" si="320"/>
        <v>0</v>
      </c>
      <c r="F186" s="2">
        <f t="shared" si="320"/>
        <v>0</v>
      </c>
      <c r="G186" s="2">
        <f t="shared" si="320"/>
        <v>1</v>
      </c>
      <c r="H186" s="2">
        <f t="shared" si="320"/>
        <v>1</v>
      </c>
      <c r="I186" s="2">
        <f t="shared" si="320"/>
        <v>0</v>
      </c>
      <c r="J186" s="2">
        <f t="shared" si="320"/>
        <v>1</v>
      </c>
      <c r="K186" s="2">
        <f t="shared" si="320"/>
        <v>1</v>
      </c>
      <c r="L186" s="2">
        <f t="shared" si="320"/>
        <v>0</v>
      </c>
      <c r="M186" s="2">
        <f t="shared" si="320"/>
        <v>0</v>
      </c>
      <c r="N186" s="2">
        <f t="shared" si="320"/>
        <v>0</v>
      </c>
      <c r="O186" s="2">
        <f t="shared" si="320"/>
        <v>0</v>
      </c>
      <c r="P186" s="2">
        <f t="shared" si="320"/>
        <v>1</v>
      </c>
      <c r="Q186" s="2">
        <f t="shared" si="320"/>
        <v>0</v>
      </c>
      <c r="R186" s="2">
        <f t="shared" si="320"/>
        <v>0</v>
      </c>
      <c r="S186" s="2">
        <f t="shared" si="320"/>
        <v>1</v>
      </c>
      <c r="T186" s="2">
        <f t="shared" si="320"/>
        <v>1</v>
      </c>
      <c r="U186" s="2">
        <f t="shared" si="320"/>
        <v>1</v>
      </c>
      <c r="V186" s="2">
        <f t="shared" si="320"/>
        <v>1</v>
      </c>
      <c r="W186" s="2">
        <f t="shared" si="320"/>
        <v>1</v>
      </c>
      <c r="X186" s="2">
        <f t="shared" si="320"/>
        <v>1</v>
      </c>
      <c r="Y186" s="2">
        <f t="shared" si="320"/>
        <v>1</v>
      </c>
      <c r="Z186" s="2">
        <f t="shared" si="320"/>
        <v>1</v>
      </c>
      <c r="AA186" s="2">
        <f t="shared" si="320"/>
        <v>0</v>
      </c>
      <c r="AB186" s="2">
        <f t="shared" si="320"/>
        <v>0</v>
      </c>
      <c r="AC186" s="2">
        <f t="shared" si="320"/>
        <v>1</v>
      </c>
      <c r="AD186" s="2">
        <f t="shared" si="320"/>
        <v>1</v>
      </c>
      <c r="AE186" s="2">
        <f t="shared" si="320"/>
        <v>1</v>
      </c>
      <c r="AF186" s="2">
        <f t="shared" si="320"/>
        <v>1</v>
      </c>
      <c r="AG186" s="2">
        <f t="shared" si="320"/>
        <v>1</v>
      </c>
      <c r="AH186" s="2">
        <f t="shared" si="320"/>
        <v>1</v>
      </c>
      <c r="AI186" s="2">
        <f t="shared" ref="AI186:BN186" si="321">IF(AND(OR(AI185="Rural",AI185="Small Rural"),AI184&lt;6500),1,0)</f>
        <v>1</v>
      </c>
      <c r="AJ186" s="2">
        <f t="shared" si="321"/>
        <v>1</v>
      </c>
      <c r="AK186" s="2">
        <f t="shared" si="321"/>
        <v>1</v>
      </c>
      <c r="AL186" s="2">
        <f t="shared" si="321"/>
        <v>1</v>
      </c>
      <c r="AM186" s="2">
        <f t="shared" si="321"/>
        <v>1</v>
      </c>
      <c r="AN186" s="2">
        <f t="shared" si="321"/>
        <v>1</v>
      </c>
      <c r="AO186" s="2">
        <f t="shared" si="321"/>
        <v>1</v>
      </c>
      <c r="AP186" s="2">
        <f t="shared" si="321"/>
        <v>0</v>
      </c>
      <c r="AQ186" s="2">
        <f t="shared" si="321"/>
        <v>1</v>
      </c>
      <c r="AR186" s="2">
        <f t="shared" si="321"/>
        <v>0</v>
      </c>
      <c r="AS186" s="2">
        <f t="shared" si="321"/>
        <v>0</v>
      </c>
      <c r="AT186" s="2">
        <f t="shared" si="321"/>
        <v>1</v>
      </c>
      <c r="AU186" s="2">
        <f t="shared" si="321"/>
        <v>1</v>
      </c>
      <c r="AV186" s="2">
        <f t="shared" si="321"/>
        <v>1</v>
      </c>
      <c r="AW186" s="2">
        <f t="shared" si="321"/>
        <v>1</v>
      </c>
      <c r="AX186" s="2">
        <f t="shared" si="321"/>
        <v>1</v>
      </c>
      <c r="AY186" s="2">
        <f t="shared" si="321"/>
        <v>1</v>
      </c>
      <c r="AZ186" s="2">
        <f t="shared" si="321"/>
        <v>0</v>
      </c>
      <c r="BA186" s="2">
        <f t="shared" si="321"/>
        <v>0</v>
      </c>
      <c r="BB186" s="2">
        <f t="shared" si="321"/>
        <v>0</v>
      </c>
      <c r="BC186" s="2">
        <f t="shared" si="321"/>
        <v>0</v>
      </c>
      <c r="BD186" s="2">
        <f t="shared" si="321"/>
        <v>0</v>
      </c>
      <c r="BE186" s="2">
        <f t="shared" si="321"/>
        <v>0</v>
      </c>
      <c r="BF186" s="2">
        <f t="shared" si="321"/>
        <v>0</v>
      </c>
      <c r="BG186" s="2">
        <f t="shared" si="321"/>
        <v>1</v>
      </c>
      <c r="BH186" s="2">
        <f t="shared" si="321"/>
        <v>1</v>
      </c>
      <c r="BI186" s="2">
        <f t="shared" si="321"/>
        <v>1</v>
      </c>
      <c r="BJ186" s="2">
        <f t="shared" si="321"/>
        <v>0</v>
      </c>
      <c r="BK186" s="2">
        <f t="shared" si="321"/>
        <v>0</v>
      </c>
      <c r="BL186" s="2">
        <f t="shared" si="321"/>
        <v>1</v>
      </c>
      <c r="BM186" s="2">
        <f t="shared" si="321"/>
        <v>1</v>
      </c>
      <c r="BN186" s="2">
        <f t="shared" si="321"/>
        <v>1</v>
      </c>
      <c r="BO186" s="2">
        <f>IF(AND(OR(BO185="Rural",BO185="Small Rural"),BO184&lt;6500),1,0)</f>
        <v>1</v>
      </c>
      <c r="BP186" s="2">
        <f t="shared" ref="BP186:EA186" si="322">IF(AND(OR(BP185="Rural",BP185="Small Rural"),BP184&lt;6500),1,0)</f>
        <v>1</v>
      </c>
      <c r="BQ186" s="2">
        <f t="shared" si="322"/>
        <v>1</v>
      </c>
      <c r="BR186" s="2">
        <f t="shared" si="322"/>
        <v>1</v>
      </c>
      <c r="BS186" s="2">
        <f t="shared" si="322"/>
        <v>1</v>
      </c>
      <c r="BT186" s="2">
        <f t="shared" si="322"/>
        <v>1</v>
      </c>
      <c r="BU186" s="2">
        <f t="shared" si="322"/>
        <v>1</v>
      </c>
      <c r="BV186" s="2">
        <f t="shared" si="322"/>
        <v>1</v>
      </c>
      <c r="BW186" s="2">
        <f t="shared" si="322"/>
        <v>1</v>
      </c>
      <c r="BX186" s="2">
        <f t="shared" si="322"/>
        <v>1</v>
      </c>
      <c r="BY186" s="2">
        <f t="shared" si="322"/>
        <v>1</v>
      </c>
      <c r="BZ186" s="2">
        <f t="shared" si="322"/>
        <v>1</v>
      </c>
      <c r="CA186" s="2">
        <f t="shared" si="322"/>
        <v>1</v>
      </c>
      <c r="CB186" s="2">
        <f t="shared" si="322"/>
        <v>0</v>
      </c>
      <c r="CC186" s="2">
        <f t="shared" si="322"/>
        <v>1</v>
      </c>
      <c r="CD186" s="2">
        <f t="shared" si="322"/>
        <v>1</v>
      </c>
      <c r="CE186" s="2">
        <f t="shared" si="322"/>
        <v>1</v>
      </c>
      <c r="CF186" s="2">
        <f t="shared" si="322"/>
        <v>1</v>
      </c>
      <c r="CG186" s="2">
        <f t="shared" si="322"/>
        <v>1</v>
      </c>
      <c r="CH186" s="2">
        <f t="shared" si="322"/>
        <v>1</v>
      </c>
      <c r="CI186" s="2">
        <f t="shared" si="322"/>
        <v>1</v>
      </c>
      <c r="CJ186" s="2">
        <f t="shared" si="322"/>
        <v>1</v>
      </c>
      <c r="CK186" s="2">
        <f t="shared" si="322"/>
        <v>1</v>
      </c>
      <c r="CL186" s="2">
        <f t="shared" si="322"/>
        <v>1</v>
      </c>
      <c r="CM186" s="2">
        <f t="shared" si="322"/>
        <v>1</v>
      </c>
      <c r="CN186" s="2">
        <f t="shared" si="322"/>
        <v>0</v>
      </c>
      <c r="CO186" s="2">
        <f t="shared" si="322"/>
        <v>0</v>
      </c>
      <c r="CP186" s="2">
        <f t="shared" si="322"/>
        <v>1</v>
      </c>
      <c r="CQ186" s="2">
        <f t="shared" si="322"/>
        <v>1</v>
      </c>
      <c r="CR186" s="2">
        <f t="shared" si="322"/>
        <v>1</v>
      </c>
      <c r="CS186" s="2">
        <f t="shared" si="322"/>
        <v>1</v>
      </c>
      <c r="CT186" s="2">
        <f t="shared" si="322"/>
        <v>1</v>
      </c>
      <c r="CU186" s="2">
        <f t="shared" si="322"/>
        <v>1</v>
      </c>
      <c r="CV186" s="2">
        <f t="shared" si="322"/>
        <v>1</v>
      </c>
      <c r="CW186" s="2">
        <f t="shared" si="322"/>
        <v>1</v>
      </c>
      <c r="CX186" s="2">
        <f t="shared" si="322"/>
        <v>1</v>
      </c>
      <c r="CY186" s="2">
        <f t="shared" si="322"/>
        <v>1</v>
      </c>
      <c r="CZ186" s="2">
        <f t="shared" si="322"/>
        <v>1</v>
      </c>
      <c r="DA186" s="2">
        <f t="shared" si="322"/>
        <v>1</v>
      </c>
      <c r="DB186" s="2">
        <f t="shared" si="322"/>
        <v>1</v>
      </c>
      <c r="DC186" s="2">
        <f t="shared" si="322"/>
        <v>1</v>
      </c>
      <c r="DD186" s="2">
        <f t="shared" si="322"/>
        <v>1</v>
      </c>
      <c r="DE186" s="2">
        <f t="shared" si="322"/>
        <v>1</v>
      </c>
      <c r="DF186" s="2">
        <f t="shared" si="322"/>
        <v>0</v>
      </c>
      <c r="DG186" s="2">
        <f t="shared" si="322"/>
        <v>1</v>
      </c>
      <c r="DH186" s="2">
        <f t="shared" si="322"/>
        <v>1</v>
      </c>
      <c r="DI186" s="2">
        <f t="shared" si="322"/>
        <v>1</v>
      </c>
      <c r="DJ186" s="2">
        <f t="shared" si="322"/>
        <v>1</v>
      </c>
      <c r="DK186" s="2">
        <f t="shared" si="322"/>
        <v>1</v>
      </c>
      <c r="DL186" s="2">
        <f t="shared" si="322"/>
        <v>1</v>
      </c>
      <c r="DM186" s="2">
        <f t="shared" si="322"/>
        <v>1</v>
      </c>
      <c r="DN186" s="2">
        <f t="shared" si="322"/>
        <v>1</v>
      </c>
      <c r="DO186" s="2">
        <f t="shared" si="322"/>
        <v>1</v>
      </c>
      <c r="DP186" s="2">
        <f t="shared" si="322"/>
        <v>1</v>
      </c>
      <c r="DQ186" s="2">
        <f t="shared" si="322"/>
        <v>1</v>
      </c>
      <c r="DR186" s="2">
        <f t="shared" si="322"/>
        <v>1</v>
      </c>
      <c r="DS186" s="2">
        <f t="shared" si="322"/>
        <v>1</v>
      </c>
      <c r="DT186" s="2">
        <f t="shared" si="322"/>
        <v>1</v>
      </c>
      <c r="DU186" s="2">
        <f t="shared" si="322"/>
        <v>1</v>
      </c>
      <c r="DV186" s="2">
        <f t="shared" si="322"/>
        <v>1</v>
      </c>
      <c r="DW186" s="2">
        <f t="shared" si="322"/>
        <v>1</v>
      </c>
      <c r="DX186" s="2">
        <f t="shared" si="322"/>
        <v>1</v>
      </c>
      <c r="DY186" s="2">
        <f t="shared" si="322"/>
        <v>1</v>
      </c>
      <c r="DZ186" s="2">
        <f t="shared" si="322"/>
        <v>1</v>
      </c>
      <c r="EA186" s="2">
        <f t="shared" si="322"/>
        <v>1</v>
      </c>
      <c r="EB186" s="2">
        <f t="shared" ref="EB186:FX186" si="323">IF(AND(OR(EB185="Rural",EB185="Small Rural"),EB184&lt;6500),1,0)</f>
        <v>1</v>
      </c>
      <c r="EC186" s="2">
        <f t="shared" si="323"/>
        <v>1</v>
      </c>
      <c r="ED186" s="2">
        <f t="shared" si="323"/>
        <v>1</v>
      </c>
      <c r="EE186" s="2">
        <f t="shared" si="323"/>
        <v>1</v>
      </c>
      <c r="EF186" s="2">
        <f t="shared" si="323"/>
        <v>1</v>
      </c>
      <c r="EG186" s="2">
        <f t="shared" si="323"/>
        <v>1</v>
      </c>
      <c r="EH186" s="2">
        <f t="shared" si="323"/>
        <v>1</v>
      </c>
      <c r="EI186" s="2">
        <f t="shared" si="323"/>
        <v>0</v>
      </c>
      <c r="EJ186" s="2">
        <f t="shared" si="323"/>
        <v>0</v>
      </c>
      <c r="EK186" s="2">
        <f t="shared" si="323"/>
        <v>1</v>
      </c>
      <c r="EL186" s="2">
        <f t="shared" si="323"/>
        <v>1</v>
      </c>
      <c r="EM186" s="2">
        <f t="shared" si="323"/>
        <v>1</v>
      </c>
      <c r="EN186" s="2">
        <f t="shared" si="323"/>
        <v>1</v>
      </c>
      <c r="EO186" s="2">
        <f t="shared" si="323"/>
        <v>1</v>
      </c>
      <c r="EP186" s="2">
        <f t="shared" si="323"/>
        <v>1</v>
      </c>
      <c r="EQ186" s="2">
        <f t="shared" si="323"/>
        <v>1</v>
      </c>
      <c r="ER186" s="2">
        <f t="shared" si="323"/>
        <v>1</v>
      </c>
      <c r="ES186" s="2">
        <f t="shared" si="323"/>
        <v>1</v>
      </c>
      <c r="ET186" s="2">
        <f t="shared" si="323"/>
        <v>1</v>
      </c>
      <c r="EU186" s="2">
        <f t="shared" si="323"/>
        <v>1</v>
      </c>
      <c r="EV186" s="2">
        <f t="shared" si="323"/>
        <v>1</v>
      </c>
      <c r="EW186" s="2">
        <f t="shared" si="323"/>
        <v>1</v>
      </c>
      <c r="EX186" s="2">
        <f t="shared" si="323"/>
        <v>1</v>
      </c>
      <c r="EY186" s="2">
        <f t="shared" si="323"/>
        <v>1</v>
      </c>
      <c r="EZ186" s="2">
        <f t="shared" si="323"/>
        <v>1</v>
      </c>
      <c r="FA186" s="2">
        <f t="shared" si="323"/>
        <v>1</v>
      </c>
      <c r="FB186" s="2">
        <f t="shared" si="323"/>
        <v>1</v>
      </c>
      <c r="FC186" s="2">
        <f t="shared" si="323"/>
        <v>1</v>
      </c>
      <c r="FD186" s="2">
        <f t="shared" si="323"/>
        <v>1</v>
      </c>
      <c r="FE186" s="2">
        <f t="shared" si="323"/>
        <v>1</v>
      </c>
      <c r="FF186" s="2">
        <f t="shared" si="323"/>
        <v>1</v>
      </c>
      <c r="FG186" s="2">
        <f t="shared" si="323"/>
        <v>1</v>
      </c>
      <c r="FH186" s="2">
        <f t="shared" si="323"/>
        <v>1</v>
      </c>
      <c r="FI186" s="2">
        <f t="shared" si="323"/>
        <v>1</v>
      </c>
      <c r="FJ186" s="2">
        <f t="shared" si="323"/>
        <v>1</v>
      </c>
      <c r="FK186" s="2">
        <f t="shared" si="323"/>
        <v>1</v>
      </c>
      <c r="FL186" s="2">
        <f t="shared" si="323"/>
        <v>0</v>
      </c>
      <c r="FM186" s="2">
        <f t="shared" si="323"/>
        <v>1</v>
      </c>
      <c r="FN186" s="2">
        <f t="shared" si="323"/>
        <v>0</v>
      </c>
      <c r="FO186" s="2">
        <f t="shared" si="323"/>
        <v>1</v>
      </c>
      <c r="FP186" s="2">
        <f t="shared" si="323"/>
        <v>1</v>
      </c>
      <c r="FQ186" s="2">
        <f t="shared" si="323"/>
        <v>1</v>
      </c>
      <c r="FR186" s="2">
        <f t="shared" si="323"/>
        <v>1</v>
      </c>
      <c r="FS186" s="2">
        <f t="shared" si="323"/>
        <v>1</v>
      </c>
      <c r="FT186" s="2">
        <f t="shared" si="323"/>
        <v>1</v>
      </c>
      <c r="FU186" s="2">
        <f t="shared" si="323"/>
        <v>1</v>
      </c>
      <c r="FV186" s="2">
        <f t="shared" si="323"/>
        <v>1</v>
      </c>
      <c r="FW186" s="2">
        <f t="shared" si="323"/>
        <v>1</v>
      </c>
      <c r="FX186" s="2">
        <f t="shared" si="323"/>
        <v>1</v>
      </c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</row>
    <row r="187" spans="1:215" x14ac:dyDescent="0.35">
      <c r="A187" s="3" t="s">
        <v>930</v>
      </c>
      <c r="B187" s="2" t="s">
        <v>1080</v>
      </c>
      <c r="C187" s="2">
        <f>ROUND(IF(AND(C186=1,C184&lt;1000),C184*$D$1,IF(AND(C186=1,C184&lt;6500),C184*$D$2,0)),2)</f>
        <v>0</v>
      </c>
      <c r="D187" s="2">
        <f t="shared" ref="D187:BO187" si="324">ROUND(IF(AND(D186=1,D184&lt;1000),D184*$D$1,IF(AND(D186=1,D184&lt;6500),D184*$D$2,0)),2)</f>
        <v>0</v>
      </c>
      <c r="E187" s="2">
        <f t="shared" si="324"/>
        <v>0</v>
      </c>
      <c r="F187" s="2">
        <f t="shared" si="324"/>
        <v>0</v>
      </c>
      <c r="G187" s="2">
        <f t="shared" si="324"/>
        <v>335587.05</v>
      </c>
      <c r="H187" s="2">
        <f t="shared" si="324"/>
        <v>199478.76</v>
      </c>
      <c r="I187" s="2">
        <f t="shared" si="324"/>
        <v>0</v>
      </c>
      <c r="J187" s="2">
        <f t="shared" si="324"/>
        <v>375930.25</v>
      </c>
      <c r="K187" s="2">
        <f t="shared" si="324"/>
        <v>121213.69</v>
      </c>
      <c r="L187" s="2">
        <f t="shared" si="324"/>
        <v>0</v>
      </c>
      <c r="M187" s="2">
        <f t="shared" si="324"/>
        <v>0</v>
      </c>
      <c r="N187" s="2">
        <f t="shared" si="324"/>
        <v>0</v>
      </c>
      <c r="O187" s="2">
        <f t="shared" si="324"/>
        <v>0</v>
      </c>
      <c r="P187" s="2">
        <f t="shared" si="324"/>
        <v>151842.17000000001</v>
      </c>
      <c r="Q187" s="2">
        <f t="shared" si="324"/>
        <v>0</v>
      </c>
      <c r="R187" s="2">
        <f t="shared" si="324"/>
        <v>0</v>
      </c>
      <c r="S187" s="2">
        <f t="shared" si="324"/>
        <v>292006.21000000002</v>
      </c>
      <c r="T187" s="2">
        <f t="shared" si="324"/>
        <v>77582.539999999994</v>
      </c>
      <c r="U187" s="2">
        <f t="shared" si="324"/>
        <v>26727.69</v>
      </c>
      <c r="V187" s="2">
        <f t="shared" si="324"/>
        <v>123477.11</v>
      </c>
      <c r="W187" s="2">
        <f t="shared" si="324"/>
        <v>28750.33</v>
      </c>
      <c r="X187" s="2">
        <f t="shared" si="324"/>
        <v>24079</v>
      </c>
      <c r="Y187" s="2">
        <f t="shared" si="324"/>
        <v>432121.73</v>
      </c>
      <c r="Z187" s="2">
        <f t="shared" si="324"/>
        <v>111293.14</v>
      </c>
      <c r="AA187" s="2">
        <f t="shared" si="324"/>
        <v>0</v>
      </c>
      <c r="AB187" s="2">
        <f t="shared" si="324"/>
        <v>0</v>
      </c>
      <c r="AC187" s="2">
        <f t="shared" si="324"/>
        <v>436455.95</v>
      </c>
      <c r="AD187" s="2">
        <f t="shared" si="324"/>
        <v>262212.62</v>
      </c>
      <c r="AE187" s="2">
        <f t="shared" si="324"/>
        <v>46713.26</v>
      </c>
      <c r="AF187" s="2">
        <f t="shared" si="324"/>
        <v>80664.649999999994</v>
      </c>
      <c r="AG187" s="2">
        <f t="shared" si="324"/>
        <v>289477.74</v>
      </c>
      <c r="AH187" s="2">
        <f t="shared" si="324"/>
        <v>461209.17</v>
      </c>
      <c r="AI187" s="2">
        <f t="shared" si="324"/>
        <v>184445.14</v>
      </c>
      <c r="AJ187" s="2">
        <f t="shared" si="324"/>
        <v>87406.77</v>
      </c>
      <c r="AK187" s="2">
        <f t="shared" si="324"/>
        <v>79797.81</v>
      </c>
      <c r="AL187" s="2">
        <f t="shared" si="324"/>
        <v>138935.82999999999</v>
      </c>
      <c r="AM187" s="2">
        <f t="shared" si="324"/>
        <v>169805.11</v>
      </c>
      <c r="AN187" s="2">
        <f t="shared" si="324"/>
        <v>144714.79</v>
      </c>
      <c r="AO187" s="2">
        <f t="shared" si="324"/>
        <v>801498.29</v>
      </c>
      <c r="AP187" s="2">
        <f t="shared" si="324"/>
        <v>0</v>
      </c>
      <c r="AQ187" s="2">
        <f t="shared" si="324"/>
        <v>120876.58</v>
      </c>
      <c r="AR187" s="2">
        <f t="shared" si="324"/>
        <v>0</v>
      </c>
      <c r="AS187" s="2">
        <f t="shared" si="324"/>
        <v>0</v>
      </c>
      <c r="AT187" s="2">
        <f t="shared" si="324"/>
        <v>429842.45</v>
      </c>
      <c r="AU187" s="2">
        <f t="shared" si="324"/>
        <v>130508.18</v>
      </c>
      <c r="AV187" s="2">
        <f t="shared" si="324"/>
        <v>147074.53</v>
      </c>
      <c r="AW187" s="2">
        <f t="shared" si="324"/>
        <v>123766.06</v>
      </c>
      <c r="AX187" s="2">
        <f t="shared" si="324"/>
        <v>39007.980000000003</v>
      </c>
      <c r="AY187" s="2">
        <f t="shared" si="324"/>
        <v>195906.74</v>
      </c>
      <c r="AZ187" s="2">
        <f t="shared" si="324"/>
        <v>0</v>
      </c>
      <c r="BA187" s="2">
        <f t="shared" si="324"/>
        <v>0</v>
      </c>
      <c r="BB187" s="2">
        <f t="shared" si="324"/>
        <v>0</v>
      </c>
      <c r="BC187" s="2">
        <f t="shared" si="324"/>
        <v>0</v>
      </c>
      <c r="BD187" s="2">
        <f t="shared" si="324"/>
        <v>0</v>
      </c>
      <c r="BE187" s="2">
        <f t="shared" si="324"/>
        <v>0</v>
      </c>
      <c r="BF187" s="2">
        <f t="shared" si="324"/>
        <v>0</v>
      </c>
      <c r="BG187" s="2">
        <f t="shared" si="324"/>
        <v>443342.55</v>
      </c>
      <c r="BH187" s="2">
        <f t="shared" si="324"/>
        <v>281001.93</v>
      </c>
      <c r="BI187" s="2">
        <f t="shared" si="324"/>
        <v>123958.69</v>
      </c>
      <c r="BJ187" s="2">
        <f t="shared" si="324"/>
        <v>0</v>
      </c>
      <c r="BK187" s="2">
        <f t="shared" si="324"/>
        <v>0</v>
      </c>
      <c r="BL187" s="2">
        <f t="shared" si="324"/>
        <v>37226.129999999997</v>
      </c>
      <c r="BM187" s="2">
        <f t="shared" si="324"/>
        <v>173031.69</v>
      </c>
      <c r="BN187" s="2">
        <f t="shared" si="324"/>
        <v>572153.18000000005</v>
      </c>
      <c r="BO187" s="2">
        <f t="shared" si="324"/>
        <v>228690.3</v>
      </c>
      <c r="BP187" s="2">
        <f t="shared" ref="BP187:EA187" si="325">ROUND(IF(AND(BP186=1,BP184&lt;1000),BP184*$D$1,IF(AND(BP186=1,BP184&lt;6500),BP184*$D$2,0)),2)</f>
        <v>77245.429999999993</v>
      </c>
      <c r="BQ187" s="2">
        <f t="shared" si="325"/>
        <v>1070822.81</v>
      </c>
      <c r="BR187" s="2">
        <f t="shared" si="325"/>
        <v>816395.08</v>
      </c>
      <c r="BS187" s="2">
        <f t="shared" si="325"/>
        <v>210646.81</v>
      </c>
      <c r="BT187" s="2">
        <f t="shared" si="325"/>
        <v>179388.55</v>
      </c>
      <c r="BU187" s="2">
        <f t="shared" si="325"/>
        <v>189598.05</v>
      </c>
      <c r="BV187" s="2">
        <f t="shared" si="325"/>
        <v>226507.62</v>
      </c>
      <c r="BW187" s="2">
        <f t="shared" si="325"/>
        <v>366963.08</v>
      </c>
      <c r="BX187" s="2">
        <f t="shared" si="325"/>
        <v>32025.07</v>
      </c>
      <c r="BY187" s="2">
        <f t="shared" si="325"/>
        <v>207416.51</v>
      </c>
      <c r="BZ187" s="2">
        <f t="shared" si="325"/>
        <v>109800.24</v>
      </c>
      <c r="CA187" s="2">
        <f t="shared" si="325"/>
        <v>70407</v>
      </c>
      <c r="CB187" s="2">
        <f t="shared" si="325"/>
        <v>0</v>
      </c>
      <c r="CC187" s="2">
        <f t="shared" si="325"/>
        <v>91163.09</v>
      </c>
      <c r="CD187" s="2">
        <f t="shared" si="325"/>
        <v>24079</v>
      </c>
      <c r="CE187" s="2">
        <f t="shared" si="325"/>
        <v>76234.11</v>
      </c>
      <c r="CF187" s="2">
        <f t="shared" si="325"/>
        <v>54177.75</v>
      </c>
      <c r="CG187" s="2">
        <f t="shared" si="325"/>
        <v>96267.839999999997</v>
      </c>
      <c r="CH187" s="2">
        <f t="shared" si="325"/>
        <v>46472.47</v>
      </c>
      <c r="CI187" s="2">
        <f t="shared" si="325"/>
        <v>331278.88</v>
      </c>
      <c r="CJ187" s="2">
        <f t="shared" si="325"/>
        <v>420082.23</v>
      </c>
      <c r="CK187" s="2">
        <f t="shared" si="325"/>
        <v>893352.74</v>
      </c>
      <c r="CL187" s="2">
        <f t="shared" si="325"/>
        <v>225161.63</v>
      </c>
      <c r="CM187" s="2">
        <f t="shared" si="325"/>
        <v>331038.09000000003</v>
      </c>
      <c r="CN187" s="2">
        <f t="shared" si="325"/>
        <v>0</v>
      </c>
      <c r="CO187" s="2">
        <f t="shared" si="325"/>
        <v>0</v>
      </c>
      <c r="CP187" s="2">
        <f t="shared" si="325"/>
        <v>449988.35</v>
      </c>
      <c r="CQ187" s="2">
        <f t="shared" si="325"/>
        <v>370864.76</v>
      </c>
      <c r="CR187" s="2">
        <f t="shared" si="325"/>
        <v>103924.96</v>
      </c>
      <c r="CS187" s="2">
        <f t="shared" si="325"/>
        <v>137491.09</v>
      </c>
      <c r="CT187" s="2">
        <f t="shared" si="325"/>
        <v>54659.33</v>
      </c>
      <c r="CU187" s="2">
        <f t="shared" si="325"/>
        <v>226246.28</v>
      </c>
      <c r="CV187" s="2">
        <f t="shared" si="325"/>
        <v>24079</v>
      </c>
      <c r="CW187" s="2">
        <f t="shared" si="325"/>
        <v>95689.95</v>
      </c>
      <c r="CX187" s="2">
        <f t="shared" si="325"/>
        <v>222201.01</v>
      </c>
      <c r="CY187" s="2">
        <f t="shared" si="325"/>
        <v>24079</v>
      </c>
      <c r="CZ187" s="2">
        <f t="shared" si="325"/>
        <v>328638.84999999998</v>
      </c>
      <c r="DA187" s="2">
        <f t="shared" si="325"/>
        <v>98001.53</v>
      </c>
      <c r="DB187" s="2">
        <f t="shared" si="325"/>
        <v>152082.96</v>
      </c>
      <c r="DC187" s="2">
        <f t="shared" si="325"/>
        <v>92944.94</v>
      </c>
      <c r="DD187" s="2">
        <f t="shared" si="325"/>
        <v>84035.71</v>
      </c>
      <c r="DE187" s="2">
        <f t="shared" si="325"/>
        <v>137394.76999999999</v>
      </c>
      <c r="DF187" s="2">
        <f t="shared" si="325"/>
        <v>0</v>
      </c>
      <c r="DG187" s="2">
        <f t="shared" si="325"/>
        <v>45027.73</v>
      </c>
      <c r="DH187" s="2">
        <f t="shared" si="325"/>
        <v>328384.21000000002</v>
      </c>
      <c r="DI187" s="2">
        <f t="shared" si="325"/>
        <v>446048.85</v>
      </c>
      <c r="DJ187" s="2">
        <f t="shared" si="325"/>
        <v>300505.92</v>
      </c>
      <c r="DK187" s="2">
        <f t="shared" si="325"/>
        <v>230532.35</v>
      </c>
      <c r="DL187" s="2">
        <f t="shared" si="325"/>
        <v>1035681.66</v>
      </c>
      <c r="DM187" s="2">
        <f t="shared" si="325"/>
        <v>113171.3</v>
      </c>
      <c r="DN187" s="2">
        <f t="shared" si="325"/>
        <v>235729.44</v>
      </c>
      <c r="DO187" s="2">
        <f t="shared" si="325"/>
        <v>598418.1</v>
      </c>
      <c r="DP187" s="2">
        <f t="shared" si="325"/>
        <v>96316</v>
      </c>
      <c r="DQ187" s="2">
        <f t="shared" si="325"/>
        <v>427643.04</v>
      </c>
      <c r="DR187" s="2">
        <f t="shared" si="325"/>
        <v>239221.73</v>
      </c>
      <c r="DS187" s="2">
        <f t="shared" si="325"/>
        <v>288899.84000000003</v>
      </c>
      <c r="DT187" s="2">
        <f t="shared" si="325"/>
        <v>84998.87</v>
      </c>
      <c r="DU187" s="2">
        <f t="shared" si="325"/>
        <v>169227.21</v>
      </c>
      <c r="DV187" s="2">
        <f t="shared" si="325"/>
        <v>100168.64</v>
      </c>
      <c r="DW187" s="2">
        <f t="shared" si="325"/>
        <v>144570.32</v>
      </c>
      <c r="DX187" s="2">
        <f t="shared" si="325"/>
        <v>80905.440000000002</v>
      </c>
      <c r="DY187" s="2">
        <f t="shared" si="325"/>
        <v>142836.63</v>
      </c>
      <c r="DZ187" s="2">
        <f t="shared" si="325"/>
        <v>328341.24</v>
      </c>
      <c r="EA187" s="2">
        <f t="shared" si="325"/>
        <v>255526.35</v>
      </c>
      <c r="EB187" s="2">
        <f t="shared" ref="EB187:FX187" si="326">ROUND(IF(AND(EB186=1,EB184&lt;1000),EB184*$D$1,IF(AND(EB186=1,EB184&lt;6500),EB184*$D$2,0)),2)</f>
        <v>257356.35</v>
      </c>
      <c r="EC187" s="2">
        <f t="shared" si="326"/>
        <v>137298.46</v>
      </c>
      <c r="ED187" s="2">
        <f t="shared" si="326"/>
        <v>284075.8</v>
      </c>
      <c r="EE187" s="2">
        <f t="shared" si="326"/>
        <v>92270.73</v>
      </c>
      <c r="EF187" s="2">
        <f t="shared" si="326"/>
        <v>246497.33</v>
      </c>
      <c r="EG187" s="2">
        <f t="shared" si="326"/>
        <v>122080.53</v>
      </c>
      <c r="EH187" s="2">
        <f t="shared" si="326"/>
        <v>119142.89</v>
      </c>
      <c r="EI187" s="2">
        <f t="shared" si="326"/>
        <v>0</v>
      </c>
      <c r="EJ187" s="2">
        <f t="shared" si="326"/>
        <v>0</v>
      </c>
      <c r="EK187" s="2">
        <f t="shared" si="326"/>
        <v>322032.55</v>
      </c>
      <c r="EL187" s="2">
        <f t="shared" si="326"/>
        <v>221237.85</v>
      </c>
      <c r="EM187" s="2">
        <f t="shared" si="326"/>
        <v>182085.4</v>
      </c>
      <c r="EN187" s="2">
        <f t="shared" si="326"/>
        <v>452637.04</v>
      </c>
      <c r="EO187" s="2">
        <f t="shared" si="326"/>
        <v>147074.53</v>
      </c>
      <c r="EP187" s="2">
        <f t="shared" si="326"/>
        <v>206357.03</v>
      </c>
      <c r="EQ187" s="2">
        <f t="shared" si="326"/>
        <v>475897</v>
      </c>
      <c r="ER187" s="2">
        <f t="shared" si="326"/>
        <v>149097.17000000001</v>
      </c>
      <c r="ES187" s="2">
        <f t="shared" si="326"/>
        <v>78497.539999999994</v>
      </c>
      <c r="ET187" s="2">
        <f t="shared" si="326"/>
        <v>95112.05</v>
      </c>
      <c r="EU187" s="2">
        <f t="shared" si="326"/>
        <v>277052.96999999997</v>
      </c>
      <c r="EV187" s="2">
        <f t="shared" si="326"/>
        <v>34962.71</v>
      </c>
      <c r="EW187" s="2">
        <f t="shared" si="326"/>
        <v>394606.65</v>
      </c>
      <c r="EX187" s="2">
        <f t="shared" si="326"/>
        <v>83554.13</v>
      </c>
      <c r="EY187" s="2">
        <f t="shared" si="326"/>
        <v>316157.27</v>
      </c>
      <c r="EZ187" s="2">
        <f t="shared" si="326"/>
        <v>62268.29</v>
      </c>
      <c r="FA187" s="2">
        <f t="shared" si="326"/>
        <v>617916.71</v>
      </c>
      <c r="FB187" s="2">
        <f t="shared" si="326"/>
        <v>138743.20000000001</v>
      </c>
      <c r="FC187" s="2">
        <f t="shared" si="326"/>
        <v>332167.52</v>
      </c>
      <c r="FD187" s="2">
        <f t="shared" si="326"/>
        <v>193595.16</v>
      </c>
      <c r="FE187" s="2">
        <f t="shared" si="326"/>
        <v>38044.82</v>
      </c>
      <c r="FF187" s="2">
        <f t="shared" si="326"/>
        <v>89092.3</v>
      </c>
      <c r="FG187" s="2">
        <f t="shared" si="326"/>
        <v>58174.86</v>
      </c>
      <c r="FH187" s="2">
        <f t="shared" si="326"/>
        <v>33710.6</v>
      </c>
      <c r="FI187" s="2">
        <f t="shared" si="326"/>
        <v>309667.73</v>
      </c>
      <c r="FJ187" s="2">
        <f t="shared" si="326"/>
        <v>366781.19</v>
      </c>
      <c r="FK187" s="2">
        <f t="shared" si="326"/>
        <v>460018</v>
      </c>
      <c r="FL187" s="2">
        <f t="shared" si="326"/>
        <v>0</v>
      </c>
      <c r="FM187" s="2">
        <f t="shared" si="326"/>
        <v>724195.04</v>
      </c>
      <c r="FN187" s="2">
        <f t="shared" si="326"/>
        <v>0</v>
      </c>
      <c r="FO187" s="2">
        <f t="shared" si="326"/>
        <v>203571.29</v>
      </c>
      <c r="FP187" s="2">
        <f t="shared" si="326"/>
        <v>425895.44</v>
      </c>
      <c r="FQ187" s="2">
        <f t="shared" si="326"/>
        <v>474308.14</v>
      </c>
      <c r="FR187" s="2">
        <f t="shared" si="326"/>
        <v>80953.600000000006</v>
      </c>
      <c r="FS187" s="2">
        <f t="shared" si="326"/>
        <v>81049.91</v>
      </c>
      <c r="FT187" s="2">
        <f t="shared" si="326"/>
        <v>27209.27</v>
      </c>
      <c r="FU187" s="2">
        <f t="shared" si="326"/>
        <v>380977.94</v>
      </c>
      <c r="FV187" s="2">
        <f t="shared" si="326"/>
        <v>334072.05</v>
      </c>
      <c r="FW187" s="2">
        <f t="shared" si="326"/>
        <v>71996.210000000006</v>
      </c>
      <c r="FX187" s="2">
        <f t="shared" si="326"/>
        <v>31061.91</v>
      </c>
      <c r="FY187" s="2"/>
      <c r="FZ187" s="2"/>
      <c r="GA187" s="62"/>
      <c r="GB187" s="2"/>
      <c r="GC187" s="2"/>
      <c r="GD187" s="2"/>
      <c r="GE187" s="2"/>
      <c r="GF187" s="2"/>
      <c r="GG187" s="2"/>
      <c r="GH187" s="2"/>
      <c r="GI187" s="2"/>
      <c r="GJ187" s="2"/>
      <c r="GK187" s="2"/>
    </row>
    <row r="188" spans="1:215" x14ac:dyDescent="0.35">
      <c r="A188" s="3" t="s">
        <v>931</v>
      </c>
      <c r="B188" s="2" t="s">
        <v>932</v>
      </c>
      <c r="C188" s="2">
        <f t="shared" ref="C188:AR188" si="327">IF(C184&gt;=6500,0,IF(C185="Urban",0,MAX(C187,100000)))</f>
        <v>0</v>
      </c>
      <c r="D188" s="2">
        <f t="shared" si="327"/>
        <v>0</v>
      </c>
      <c r="E188" s="2">
        <f t="shared" si="327"/>
        <v>0</v>
      </c>
      <c r="F188" s="2">
        <f t="shared" si="327"/>
        <v>0</v>
      </c>
      <c r="G188" s="2">
        <f t="shared" si="327"/>
        <v>335587.05</v>
      </c>
      <c r="H188" s="2">
        <f t="shared" si="327"/>
        <v>199478.76</v>
      </c>
      <c r="I188" s="2">
        <f t="shared" si="327"/>
        <v>0</v>
      </c>
      <c r="J188" s="2">
        <f t="shared" si="327"/>
        <v>375930.25</v>
      </c>
      <c r="K188" s="2">
        <f t="shared" si="327"/>
        <v>121213.69</v>
      </c>
      <c r="L188" s="2">
        <f t="shared" si="327"/>
        <v>0</v>
      </c>
      <c r="M188" s="2">
        <f t="shared" si="327"/>
        <v>0</v>
      </c>
      <c r="N188" s="2">
        <f t="shared" si="327"/>
        <v>0</v>
      </c>
      <c r="O188" s="2">
        <f t="shared" si="327"/>
        <v>0</v>
      </c>
      <c r="P188" s="2">
        <f t="shared" si="327"/>
        <v>151842.17000000001</v>
      </c>
      <c r="Q188" s="2">
        <f t="shared" si="327"/>
        <v>0</v>
      </c>
      <c r="R188" s="2">
        <f t="shared" si="327"/>
        <v>0</v>
      </c>
      <c r="S188" s="2">
        <f t="shared" si="327"/>
        <v>292006.21000000002</v>
      </c>
      <c r="T188" s="2">
        <f t="shared" si="327"/>
        <v>100000</v>
      </c>
      <c r="U188" s="2">
        <f t="shared" si="327"/>
        <v>100000</v>
      </c>
      <c r="V188" s="2">
        <f t="shared" si="327"/>
        <v>123477.11</v>
      </c>
      <c r="W188" s="2">
        <f t="shared" si="327"/>
        <v>100000</v>
      </c>
      <c r="X188" s="2">
        <f t="shared" si="327"/>
        <v>100000</v>
      </c>
      <c r="Y188" s="2">
        <f t="shared" si="327"/>
        <v>432121.73</v>
      </c>
      <c r="Z188" s="2">
        <f t="shared" si="327"/>
        <v>111293.14</v>
      </c>
      <c r="AA188" s="2">
        <f t="shared" si="327"/>
        <v>0</v>
      </c>
      <c r="AB188" s="2">
        <f t="shared" si="327"/>
        <v>0</v>
      </c>
      <c r="AC188" s="2">
        <f t="shared" si="327"/>
        <v>436455.95</v>
      </c>
      <c r="AD188" s="2">
        <f t="shared" si="327"/>
        <v>262212.62</v>
      </c>
      <c r="AE188" s="2">
        <f t="shared" si="327"/>
        <v>100000</v>
      </c>
      <c r="AF188" s="2">
        <f t="shared" si="327"/>
        <v>100000</v>
      </c>
      <c r="AG188" s="2">
        <f t="shared" si="327"/>
        <v>289477.74</v>
      </c>
      <c r="AH188" s="2">
        <f t="shared" si="327"/>
        <v>461209.17</v>
      </c>
      <c r="AI188" s="2">
        <f t="shared" si="327"/>
        <v>184445.14</v>
      </c>
      <c r="AJ188" s="2">
        <f t="shared" si="327"/>
        <v>100000</v>
      </c>
      <c r="AK188" s="2">
        <f t="shared" si="327"/>
        <v>100000</v>
      </c>
      <c r="AL188" s="2">
        <f t="shared" si="327"/>
        <v>138935.82999999999</v>
      </c>
      <c r="AM188" s="2">
        <f t="shared" si="327"/>
        <v>169805.11</v>
      </c>
      <c r="AN188" s="2">
        <f t="shared" si="327"/>
        <v>144714.79</v>
      </c>
      <c r="AO188" s="2">
        <f t="shared" si="327"/>
        <v>801498.29</v>
      </c>
      <c r="AP188" s="2">
        <f t="shared" si="327"/>
        <v>0</v>
      </c>
      <c r="AQ188" s="2">
        <f t="shared" si="327"/>
        <v>120876.58</v>
      </c>
      <c r="AR188" s="2">
        <f t="shared" si="327"/>
        <v>0</v>
      </c>
      <c r="AS188" s="2">
        <f>IF(AS184&gt;=6500,0,IF(AS185="Urban",0,MAX(AS187,100000)))</f>
        <v>0</v>
      </c>
      <c r="AT188" s="2">
        <f t="shared" ref="AT188:DE188" si="328">IF(AT184&gt;=6500,0,IF(AT185="Urban",0,MAX(AT187,100000)))</f>
        <v>429842.45</v>
      </c>
      <c r="AU188" s="2">
        <f t="shared" si="328"/>
        <v>130508.18</v>
      </c>
      <c r="AV188" s="2">
        <f t="shared" si="328"/>
        <v>147074.53</v>
      </c>
      <c r="AW188" s="2">
        <f t="shared" si="328"/>
        <v>123766.06</v>
      </c>
      <c r="AX188" s="2">
        <f t="shared" si="328"/>
        <v>100000</v>
      </c>
      <c r="AY188" s="2">
        <f t="shared" si="328"/>
        <v>195906.74</v>
      </c>
      <c r="AZ188" s="2">
        <f t="shared" si="328"/>
        <v>0</v>
      </c>
      <c r="BA188" s="2">
        <f t="shared" si="328"/>
        <v>0</v>
      </c>
      <c r="BB188" s="2">
        <f t="shared" si="328"/>
        <v>0</v>
      </c>
      <c r="BC188" s="2">
        <f t="shared" si="328"/>
        <v>0</v>
      </c>
      <c r="BD188" s="2">
        <f t="shared" si="328"/>
        <v>0</v>
      </c>
      <c r="BE188" s="2">
        <f t="shared" si="328"/>
        <v>0</v>
      </c>
      <c r="BF188" s="2">
        <f t="shared" si="328"/>
        <v>0</v>
      </c>
      <c r="BG188" s="2">
        <f t="shared" si="328"/>
        <v>443342.55</v>
      </c>
      <c r="BH188" s="2">
        <f t="shared" si="328"/>
        <v>281001.93</v>
      </c>
      <c r="BI188" s="2">
        <f t="shared" si="328"/>
        <v>123958.69</v>
      </c>
      <c r="BJ188" s="2">
        <f t="shared" si="328"/>
        <v>0</v>
      </c>
      <c r="BK188" s="2">
        <f t="shared" si="328"/>
        <v>0</v>
      </c>
      <c r="BL188" s="2">
        <f t="shared" si="328"/>
        <v>100000</v>
      </c>
      <c r="BM188" s="2">
        <f t="shared" si="328"/>
        <v>173031.69</v>
      </c>
      <c r="BN188" s="2">
        <f t="shared" si="328"/>
        <v>572153.18000000005</v>
      </c>
      <c r="BO188" s="2">
        <f t="shared" si="328"/>
        <v>228690.3</v>
      </c>
      <c r="BP188" s="2">
        <f t="shared" si="328"/>
        <v>100000</v>
      </c>
      <c r="BQ188" s="2">
        <f t="shared" si="328"/>
        <v>1070822.81</v>
      </c>
      <c r="BR188" s="2">
        <f t="shared" si="328"/>
        <v>816395.08</v>
      </c>
      <c r="BS188" s="2">
        <f t="shared" si="328"/>
        <v>210646.81</v>
      </c>
      <c r="BT188" s="2">
        <f t="shared" si="328"/>
        <v>179388.55</v>
      </c>
      <c r="BU188" s="2">
        <f t="shared" si="328"/>
        <v>189598.05</v>
      </c>
      <c r="BV188" s="2">
        <f t="shared" si="328"/>
        <v>226507.62</v>
      </c>
      <c r="BW188" s="2">
        <f t="shared" si="328"/>
        <v>366963.08</v>
      </c>
      <c r="BX188" s="2">
        <f t="shared" si="328"/>
        <v>100000</v>
      </c>
      <c r="BY188" s="2">
        <f t="shared" si="328"/>
        <v>207416.51</v>
      </c>
      <c r="BZ188" s="2">
        <f t="shared" si="328"/>
        <v>109800.24</v>
      </c>
      <c r="CA188" s="2">
        <f t="shared" si="328"/>
        <v>100000</v>
      </c>
      <c r="CB188" s="2">
        <f t="shared" si="328"/>
        <v>0</v>
      </c>
      <c r="CC188" s="2">
        <f t="shared" si="328"/>
        <v>100000</v>
      </c>
      <c r="CD188" s="2">
        <f t="shared" si="328"/>
        <v>100000</v>
      </c>
      <c r="CE188" s="2">
        <f t="shared" si="328"/>
        <v>100000</v>
      </c>
      <c r="CF188" s="2">
        <f t="shared" si="328"/>
        <v>100000</v>
      </c>
      <c r="CG188" s="2">
        <f t="shared" si="328"/>
        <v>100000</v>
      </c>
      <c r="CH188" s="2">
        <f t="shared" si="328"/>
        <v>100000</v>
      </c>
      <c r="CI188" s="2">
        <f t="shared" si="328"/>
        <v>331278.88</v>
      </c>
      <c r="CJ188" s="2">
        <f t="shared" si="328"/>
        <v>420082.23</v>
      </c>
      <c r="CK188" s="2">
        <f t="shared" si="328"/>
        <v>893352.74</v>
      </c>
      <c r="CL188" s="2">
        <f t="shared" si="328"/>
        <v>225161.63</v>
      </c>
      <c r="CM188" s="2">
        <f t="shared" si="328"/>
        <v>331038.09000000003</v>
      </c>
      <c r="CN188" s="2">
        <f t="shared" si="328"/>
        <v>0</v>
      </c>
      <c r="CO188" s="2">
        <f t="shared" si="328"/>
        <v>0</v>
      </c>
      <c r="CP188" s="2">
        <f t="shared" si="328"/>
        <v>449988.35</v>
      </c>
      <c r="CQ188" s="2">
        <f t="shared" si="328"/>
        <v>370864.76</v>
      </c>
      <c r="CR188" s="2">
        <f t="shared" si="328"/>
        <v>103924.96</v>
      </c>
      <c r="CS188" s="2">
        <f t="shared" si="328"/>
        <v>137491.09</v>
      </c>
      <c r="CT188" s="2">
        <f t="shared" si="328"/>
        <v>100000</v>
      </c>
      <c r="CU188" s="2">
        <f t="shared" si="328"/>
        <v>226246.28</v>
      </c>
      <c r="CV188" s="2">
        <f t="shared" si="328"/>
        <v>100000</v>
      </c>
      <c r="CW188" s="2">
        <f t="shared" si="328"/>
        <v>100000</v>
      </c>
      <c r="CX188" s="2">
        <f t="shared" si="328"/>
        <v>222201.01</v>
      </c>
      <c r="CY188" s="2">
        <f t="shared" si="328"/>
        <v>100000</v>
      </c>
      <c r="CZ188" s="2">
        <f t="shared" si="328"/>
        <v>328638.84999999998</v>
      </c>
      <c r="DA188" s="2">
        <f t="shared" si="328"/>
        <v>100000</v>
      </c>
      <c r="DB188" s="2">
        <f t="shared" si="328"/>
        <v>152082.96</v>
      </c>
      <c r="DC188" s="2">
        <f t="shared" si="328"/>
        <v>100000</v>
      </c>
      <c r="DD188" s="2">
        <f t="shared" si="328"/>
        <v>100000</v>
      </c>
      <c r="DE188" s="2">
        <f t="shared" si="328"/>
        <v>137394.76999999999</v>
      </c>
      <c r="DF188" s="2">
        <f t="shared" ref="DF188:FQ188" si="329">IF(DF184&gt;=6500,0,IF(DF185="Urban",0,MAX(DF187,100000)))</f>
        <v>0</v>
      </c>
      <c r="DG188" s="2">
        <f t="shared" si="329"/>
        <v>100000</v>
      </c>
      <c r="DH188" s="2">
        <f t="shared" si="329"/>
        <v>328384.21000000002</v>
      </c>
      <c r="DI188" s="2">
        <f t="shared" si="329"/>
        <v>446048.85</v>
      </c>
      <c r="DJ188" s="2">
        <f t="shared" si="329"/>
        <v>300505.92</v>
      </c>
      <c r="DK188" s="2">
        <f t="shared" si="329"/>
        <v>230532.35</v>
      </c>
      <c r="DL188" s="2">
        <f t="shared" si="329"/>
        <v>1035681.66</v>
      </c>
      <c r="DM188" s="2">
        <f t="shared" si="329"/>
        <v>113171.3</v>
      </c>
      <c r="DN188" s="2">
        <f t="shared" si="329"/>
        <v>235729.44</v>
      </c>
      <c r="DO188" s="2">
        <f t="shared" si="329"/>
        <v>598418.1</v>
      </c>
      <c r="DP188" s="2">
        <f t="shared" si="329"/>
        <v>100000</v>
      </c>
      <c r="DQ188" s="2">
        <f t="shared" si="329"/>
        <v>427643.04</v>
      </c>
      <c r="DR188" s="2">
        <f t="shared" si="329"/>
        <v>239221.73</v>
      </c>
      <c r="DS188" s="2">
        <f t="shared" si="329"/>
        <v>288899.84000000003</v>
      </c>
      <c r="DT188" s="2">
        <f t="shared" si="329"/>
        <v>100000</v>
      </c>
      <c r="DU188" s="2">
        <f t="shared" si="329"/>
        <v>169227.21</v>
      </c>
      <c r="DV188" s="2">
        <f t="shared" si="329"/>
        <v>100168.64</v>
      </c>
      <c r="DW188" s="2">
        <f t="shared" si="329"/>
        <v>144570.32</v>
      </c>
      <c r="DX188" s="2">
        <f t="shared" si="329"/>
        <v>100000</v>
      </c>
      <c r="DY188" s="2">
        <f t="shared" si="329"/>
        <v>142836.63</v>
      </c>
      <c r="DZ188" s="2">
        <f t="shared" si="329"/>
        <v>328341.24</v>
      </c>
      <c r="EA188" s="2">
        <f t="shared" si="329"/>
        <v>255526.35</v>
      </c>
      <c r="EB188" s="2">
        <f t="shared" si="329"/>
        <v>257356.35</v>
      </c>
      <c r="EC188" s="2">
        <f t="shared" si="329"/>
        <v>137298.46</v>
      </c>
      <c r="ED188" s="2">
        <f t="shared" si="329"/>
        <v>284075.8</v>
      </c>
      <c r="EE188" s="2">
        <f t="shared" si="329"/>
        <v>100000</v>
      </c>
      <c r="EF188" s="2">
        <f t="shared" si="329"/>
        <v>246497.33</v>
      </c>
      <c r="EG188" s="2">
        <f t="shared" si="329"/>
        <v>122080.53</v>
      </c>
      <c r="EH188" s="2">
        <f t="shared" si="329"/>
        <v>119142.89</v>
      </c>
      <c r="EI188" s="2">
        <f t="shared" si="329"/>
        <v>0</v>
      </c>
      <c r="EJ188" s="2">
        <f t="shared" si="329"/>
        <v>0</v>
      </c>
      <c r="EK188" s="2">
        <f t="shared" si="329"/>
        <v>322032.55</v>
      </c>
      <c r="EL188" s="2">
        <f t="shared" si="329"/>
        <v>221237.85</v>
      </c>
      <c r="EM188" s="2">
        <f t="shared" si="329"/>
        <v>182085.4</v>
      </c>
      <c r="EN188" s="2">
        <f t="shared" si="329"/>
        <v>452637.04</v>
      </c>
      <c r="EO188" s="2">
        <f t="shared" si="329"/>
        <v>147074.53</v>
      </c>
      <c r="EP188" s="2">
        <f t="shared" si="329"/>
        <v>206357.03</v>
      </c>
      <c r="EQ188" s="2">
        <f t="shared" si="329"/>
        <v>475897</v>
      </c>
      <c r="ER188" s="2">
        <f t="shared" si="329"/>
        <v>149097.17000000001</v>
      </c>
      <c r="ES188" s="2">
        <f t="shared" si="329"/>
        <v>100000</v>
      </c>
      <c r="ET188" s="2">
        <f t="shared" si="329"/>
        <v>100000</v>
      </c>
      <c r="EU188" s="2">
        <f t="shared" si="329"/>
        <v>277052.96999999997</v>
      </c>
      <c r="EV188" s="2">
        <f t="shared" si="329"/>
        <v>100000</v>
      </c>
      <c r="EW188" s="2">
        <f t="shared" si="329"/>
        <v>394606.65</v>
      </c>
      <c r="EX188" s="2">
        <f t="shared" si="329"/>
        <v>100000</v>
      </c>
      <c r="EY188" s="2">
        <f t="shared" si="329"/>
        <v>316157.27</v>
      </c>
      <c r="EZ188" s="2">
        <f t="shared" si="329"/>
        <v>100000</v>
      </c>
      <c r="FA188" s="2">
        <f t="shared" si="329"/>
        <v>617916.71</v>
      </c>
      <c r="FB188" s="2">
        <f t="shared" si="329"/>
        <v>138743.20000000001</v>
      </c>
      <c r="FC188" s="2">
        <f t="shared" si="329"/>
        <v>332167.52</v>
      </c>
      <c r="FD188" s="2">
        <f t="shared" si="329"/>
        <v>193595.16</v>
      </c>
      <c r="FE188" s="2">
        <f t="shared" si="329"/>
        <v>100000</v>
      </c>
      <c r="FF188" s="2">
        <f t="shared" si="329"/>
        <v>100000</v>
      </c>
      <c r="FG188" s="2">
        <f t="shared" si="329"/>
        <v>100000</v>
      </c>
      <c r="FH188" s="2">
        <f t="shared" si="329"/>
        <v>100000</v>
      </c>
      <c r="FI188" s="2">
        <f t="shared" si="329"/>
        <v>309667.73</v>
      </c>
      <c r="FJ188" s="2">
        <f t="shared" si="329"/>
        <v>366781.19</v>
      </c>
      <c r="FK188" s="2">
        <f t="shared" si="329"/>
        <v>460018</v>
      </c>
      <c r="FL188" s="2">
        <f t="shared" si="329"/>
        <v>0</v>
      </c>
      <c r="FM188" s="2">
        <f t="shared" si="329"/>
        <v>724195.04</v>
      </c>
      <c r="FN188" s="2">
        <f t="shared" si="329"/>
        <v>0</v>
      </c>
      <c r="FO188" s="2">
        <f t="shared" si="329"/>
        <v>203571.29</v>
      </c>
      <c r="FP188" s="2">
        <f t="shared" si="329"/>
        <v>425895.44</v>
      </c>
      <c r="FQ188" s="2">
        <f t="shared" si="329"/>
        <v>474308.14</v>
      </c>
      <c r="FR188" s="2">
        <f t="shared" ref="FR188:FX188" si="330">IF(FR184&gt;=6500,0,IF(FR185="Urban",0,MAX(FR187,100000)))</f>
        <v>100000</v>
      </c>
      <c r="FS188" s="2">
        <f t="shared" si="330"/>
        <v>100000</v>
      </c>
      <c r="FT188" s="2">
        <f t="shared" si="330"/>
        <v>100000</v>
      </c>
      <c r="FU188" s="2">
        <f t="shared" si="330"/>
        <v>380977.94</v>
      </c>
      <c r="FV188" s="2">
        <f t="shared" si="330"/>
        <v>334072.05</v>
      </c>
      <c r="FW188" s="2">
        <f t="shared" si="330"/>
        <v>100000</v>
      </c>
      <c r="FX188" s="2">
        <f t="shared" si="330"/>
        <v>100000</v>
      </c>
      <c r="FY188" s="2"/>
      <c r="FZ188" s="2">
        <f>SUM(C188:FX188)</f>
        <v>34866646.040000014</v>
      </c>
      <c r="GA188" s="62"/>
      <c r="GB188" s="2">
        <f>FZ188-GA188</f>
        <v>34866646.040000014</v>
      </c>
      <c r="GC188" s="2"/>
      <c r="GD188" s="2"/>
      <c r="GE188" s="2"/>
      <c r="GF188" s="2"/>
      <c r="GG188" s="2"/>
      <c r="GH188" s="2"/>
      <c r="GI188" s="2"/>
      <c r="GJ188" s="2"/>
      <c r="GK188" s="2"/>
    </row>
    <row r="189" spans="1:215" x14ac:dyDescent="0.35">
      <c r="A189" s="3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9"/>
      <c r="GB189" s="2"/>
      <c r="GC189" s="2"/>
      <c r="GD189" s="2"/>
      <c r="GE189" s="2"/>
      <c r="GF189" s="2"/>
      <c r="GG189" s="2"/>
      <c r="GH189" s="2"/>
      <c r="GI189" s="2"/>
      <c r="GJ189" s="2"/>
      <c r="GK189" s="2"/>
    </row>
    <row r="190" spans="1:215" x14ac:dyDescent="0.35">
      <c r="A190" s="3" t="s">
        <v>490</v>
      </c>
      <c r="B190" s="30" t="s">
        <v>933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101"/>
      <c r="GM190" s="101"/>
      <c r="GN190" s="101"/>
      <c r="GO190" s="101"/>
      <c r="GP190" s="101"/>
      <c r="GQ190" s="101"/>
      <c r="GR190" s="101"/>
      <c r="GS190" s="101"/>
      <c r="GT190" s="101"/>
      <c r="GU190" s="101"/>
      <c r="GV190" s="101"/>
      <c r="GW190" s="101"/>
      <c r="GX190" s="101"/>
      <c r="GY190" s="101"/>
      <c r="GZ190" s="101"/>
      <c r="HA190" s="101"/>
      <c r="HB190" s="101"/>
      <c r="HC190" s="101"/>
      <c r="HD190" s="101"/>
      <c r="HE190" s="101"/>
      <c r="HF190" s="101"/>
      <c r="HG190" s="101"/>
    </row>
    <row r="191" spans="1:215" x14ac:dyDescent="0.35">
      <c r="A191" s="3" t="s">
        <v>934</v>
      </c>
      <c r="B191" s="2" t="s">
        <v>935</v>
      </c>
      <c r="C191" s="2">
        <f t="shared" ref="C191:AH191" si="331">IF(C103&lt;=459,1,0)</f>
        <v>0</v>
      </c>
      <c r="D191" s="2">
        <f t="shared" si="331"/>
        <v>0</v>
      </c>
      <c r="E191" s="2">
        <f t="shared" si="331"/>
        <v>0</v>
      </c>
      <c r="F191" s="2">
        <f t="shared" si="331"/>
        <v>0</v>
      </c>
      <c r="G191" s="2">
        <f t="shared" si="331"/>
        <v>0</v>
      </c>
      <c r="H191" s="2">
        <f t="shared" si="331"/>
        <v>0</v>
      </c>
      <c r="I191" s="2">
        <f t="shared" si="331"/>
        <v>0</v>
      </c>
      <c r="J191" s="2">
        <f t="shared" si="331"/>
        <v>0</v>
      </c>
      <c r="K191" s="2">
        <f t="shared" si="331"/>
        <v>1</v>
      </c>
      <c r="L191" s="2">
        <f t="shared" si="331"/>
        <v>0</v>
      </c>
      <c r="M191" s="2">
        <f t="shared" si="331"/>
        <v>0</v>
      </c>
      <c r="N191" s="2">
        <f t="shared" si="331"/>
        <v>0</v>
      </c>
      <c r="O191" s="2">
        <f t="shared" si="331"/>
        <v>0</v>
      </c>
      <c r="P191" s="2">
        <f t="shared" si="331"/>
        <v>1</v>
      </c>
      <c r="Q191" s="2">
        <f t="shared" si="331"/>
        <v>0</v>
      </c>
      <c r="R191" s="2">
        <f t="shared" si="331"/>
        <v>0</v>
      </c>
      <c r="S191" s="2">
        <f t="shared" si="331"/>
        <v>0</v>
      </c>
      <c r="T191" s="2">
        <f t="shared" si="331"/>
        <v>1</v>
      </c>
      <c r="U191" s="2">
        <f t="shared" si="331"/>
        <v>1</v>
      </c>
      <c r="V191" s="2">
        <f t="shared" si="331"/>
        <v>1</v>
      </c>
      <c r="W191" s="2">
        <f t="shared" si="331"/>
        <v>1</v>
      </c>
      <c r="X191" s="2">
        <f t="shared" si="331"/>
        <v>1</v>
      </c>
      <c r="Y191" s="2">
        <f t="shared" si="331"/>
        <v>0</v>
      </c>
      <c r="Z191" s="2">
        <f t="shared" si="331"/>
        <v>1</v>
      </c>
      <c r="AA191" s="2">
        <f t="shared" si="331"/>
        <v>0</v>
      </c>
      <c r="AB191" s="2">
        <f t="shared" si="331"/>
        <v>0</v>
      </c>
      <c r="AC191" s="2">
        <f t="shared" si="331"/>
        <v>0</v>
      </c>
      <c r="AD191" s="2">
        <f t="shared" si="331"/>
        <v>0</v>
      </c>
      <c r="AE191" s="2">
        <f t="shared" si="331"/>
        <v>1</v>
      </c>
      <c r="AF191" s="2">
        <f t="shared" si="331"/>
        <v>1</v>
      </c>
      <c r="AG191" s="2">
        <f t="shared" si="331"/>
        <v>0</v>
      </c>
      <c r="AH191" s="2">
        <f t="shared" si="331"/>
        <v>0</v>
      </c>
      <c r="AI191" s="2">
        <f t="shared" ref="AI191:BN191" si="332">IF(AI103&lt;=459,1,0)</f>
        <v>1</v>
      </c>
      <c r="AJ191" s="2">
        <f t="shared" si="332"/>
        <v>1</v>
      </c>
      <c r="AK191" s="2">
        <f t="shared" si="332"/>
        <v>1</v>
      </c>
      <c r="AL191" s="2">
        <f t="shared" si="332"/>
        <v>1</v>
      </c>
      <c r="AM191" s="2">
        <f t="shared" si="332"/>
        <v>1</v>
      </c>
      <c r="AN191" s="2">
        <f t="shared" si="332"/>
        <v>1</v>
      </c>
      <c r="AO191" s="2">
        <f t="shared" si="332"/>
        <v>0</v>
      </c>
      <c r="AP191" s="2">
        <f t="shared" si="332"/>
        <v>0</v>
      </c>
      <c r="AQ191" s="2">
        <f t="shared" si="332"/>
        <v>1</v>
      </c>
      <c r="AR191" s="2">
        <f t="shared" si="332"/>
        <v>0</v>
      </c>
      <c r="AS191" s="2">
        <f t="shared" si="332"/>
        <v>0</v>
      </c>
      <c r="AT191" s="2">
        <f t="shared" si="332"/>
        <v>0</v>
      </c>
      <c r="AU191" s="2">
        <f t="shared" si="332"/>
        <v>1</v>
      </c>
      <c r="AV191" s="2">
        <f t="shared" si="332"/>
        <v>1</v>
      </c>
      <c r="AW191" s="2">
        <f t="shared" si="332"/>
        <v>1</v>
      </c>
      <c r="AX191" s="2">
        <f t="shared" si="332"/>
        <v>1</v>
      </c>
      <c r="AY191" s="2">
        <f t="shared" si="332"/>
        <v>1</v>
      </c>
      <c r="AZ191" s="2">
        <f t="shared" si="332"/>
        <v>0</v>
      </c>
      <c r="BA191" s="2">
        <f t="shared" si="332"/>
        <v>0</v>
      </c>
      <c r="BB191" s="2">
        <f t="shared" si="332"/>
        <v>0</v>
      </c>
      <c r="BC191" s="2">
        <f t="shared" si="332"/>
        <v>0</v>
      </c>
      <c r="BD191" s="2">
        <f t="shared" si="332"/>
        <v>0</v>
      </c>
      <c r="BE191" s="2">
        <f t="shared" si="332"/>
        <v>0</v>
      </c>
      <c r="BF191" s="2">
        <f t="shared" si="332"/>
        <v>0</v>
      </c>
      <c r="BG191" s="2">
        <f t="shared" si="332"/>
        <v>0</v>
      </c>
      <c r="BH191" s="2">
        <f t="shared" si="332"/>
        <v>0</v>
      </c>
      <c r="BI191" s="2">
        <f t="shared" si="332"/>
        <v>1</v>
      </c>
      <c r="BJ191" s="2">
        <f t="shared" si="332"/>
        <v>0</v>
      </c>
      <c r="BK191" s="2">
        <f t="shared" si="332"/>
        <v>0</v>
      </c>
      <c r="BL191" s="2">
        <f t="shared" si="332"/>
        <v>1</v>
      </c>
      <c r="BM191" s="2">
        <f t="shared" si="332"/>
        <v>1</v>
      </c>
      <c r="BN191" s="2">
        <f t="shared" si="332"/>
        <v>0</v>
      </c>
      <c r="BO191" s="2">
        <f t="shared" ref="BO191:DZ191" si="333">IF(BO103&lt;=459,1,0)</f>
        <v>0</v>
      </c>
      <c r="BP191" s="2">
        <f t="shared" si="333"/>
        <v>1</v>
      </c>
      <c r="BQ191" s="2">
        <f t="shared" si="333"/>
        <v>0</v>
      </c>
      <c r="BR191" s="2">
        <f t="shared" si="333"/>
        <v>0</v>
      </c>
      <c r="BS191" s="2">
        <f t="shared" si="333"/>
        <v>0</v>
      </c>
      <c r="BT191" s="2">
        <f t="shared" si="333"/>
        <v>1</v>
      </c>
      <c r="BU191" s="2">
        <f t="shared" si="333"/>
        <v>1</v>
      </c>
      <c r="BV191" s="2">
        <f t="shared" si="333"/>
        <v>0</v>
      </c>
      <c r="BW191" s="2">
        <f t="shared" si="333"/>
        <v>0</v>
      </c>
      <c r="BX191" s="2">
        <f t="shared" si="333"/>
        <v>1</v>
      </c>
      <c r="BY191" s="2">
        <f t="shared" si="333"/>
        <v>1</v>
      </c>
      <c r="BZ191" s="2">
        <f t="shared" si="333"/>
        <v>1</v>
      </c>
      <c r="CA191" s="2">
        <f t="shared" si="333"/>
        <v>1</v>
      </c>
      <c r="CB191" s="2">
        <f t="shared" si="333"/>
        <v>0</v>
      </c>
      <c r="CC191" s="2">
        <f t="shared" si="333"/>
        <v>1</v>
      </c>
      <c r="CD191" s="2">
        <f t="shared" si="333"/>
        <v>1</v>
      </c>
      <c r="CE191" s="2">
        <f t="shared" si="333"/>
        <v>1</v>
      </c>
      <c r="CF191" s="2">
        <f t="shared" si="333"/>
        <v>1</v>
      </c>
      <c r="CG191" s="2">
        <f t="shared" si="333"/>
        <v>1</v>
      </c>
      <c r="CH191" s="2">
        <f t="shared" si="333"/>
        <v>1</v>
      </c>
      <c r="CI191" s="2">
        <f t="shared" si="333"/>
        <v>0</v>
      </c>
      <c r="CJ191" s="2">
        <f t="shared" si="333"/>
        <v>0</v>
      </c>
      <c r="CK191" s="2">
        <f t="shared" si="333"/>
        <v>0</v>
      </c>
      <c r="CL191" s="2">
        <f t="shared" si="333"/>
        <v>0</v>
      </c>
      <c r="CM191" s="2">
        <f t="shared" si="333"/>
        <v>0</v>
      </c>
      <c r="CN191" s="2">
        <f t="shared" si="333"/>
        <v>0</v>
      </c>
      <c r="CO191" s="2">
        <f t="shared" si="333"/>
        <v>0</v>
      </c>
      <c r="CP191" s="2">
        <f t="shared" si="333"/>
        <v>0</v>
      </c>
      <c r="CQ191" s="2">
        <f t="shared" si="333"/>
        <v>0</v>
      </c>
      <c r="CR191" s="2">
        <f t="shared" si="333"/>
        <v>1</v>
      </c>
      <c r="CS191" s="2">
        <f t="shared" si="333"/>
        <v>1</v>
      </c>
      <c r="CT191" s="2">
        <f t="shared" si="333"/>
        <v>1</v>
      </c>
      <c r="CU191" s="2">
        <f t="shared" si="333"/>
        <v>0</v>
      </c>
      <c r="CV191" s="2">
        <f t="shared" si="333"/>
        <v>1</v>
      </c>
      <c r="CW191" s="2">
        <f t="shared" si="333"/>
        <v>1</v>
      </c>
      <c r="CX191" s="2">
        <f t="shared" si="333"/>
        <v>0</v>
      </c>
      <c r="CY191" s="2">
        <f t="shared" si="333"/>
        <v>1</v>
      </c>
      <c r="CZ191" s="2">
        <f t="shared" si="333"/>
        <v>0</v>
      </c>
      <c r="DA191" s="2">
        <f t="shared" si="333"/>
        <v>1</v>
      </c>
      <c r="DB191" s="2">
        <f t="shared" si="333"/>
        <v>1</v>
      </c>
      <c r="DC191" s="2">
        <f t="shared" si="333"/>
        <v>1</v>
      </c>
      <c r="DD191" s="2">
        <f t="shared" si="333"/>
        <v>1</v>
      </c>
      <c r="DE191" s="2">
        <f t="shared" si="333"/>
        <v>1</v>
      </c>
      <c r="DF191" s="2">
        <f t="shared" si="333"/>
        <v>0</v>
      </c>
      <c r="DG191" s="2">
        <f t="shared" si="333"/>
        <v>1</v>
      </c>
      <c r="DH191" s="2">
        <f t="shared" si="333"/>
        <v>0</v>
      </c>
      <c r="DI191" s="2">
        <f t="shared" si="333"/>
        <v>0</v>
      </c>
      <c r="DJ191" s="2">
        <f t="shared" si="333"/>
        <v>0</v>
      </c>
      <c r="DK191" s="2">
        <f t="shared" si="333"/>
        <v>0</v>
      </c>
      <c r="DL191" s="2">
        <f t="shared" si="333"/>
        <v>0</v>
      </c>
      <c r="DM191" s="2">
        <f t="shared" si="333"/>
        <v>1</v>
      </c>
      <c r="DN191" s="2">
        <f t="shared" si="333"/>
        <v>0</v>
      </c>
      <c r="DO191" s="2">
        <f t="shared" si="333"/>
        <v>0</v>
      </c>
      <c r="DP191" s="2">
        <f t="shared" si="333"/>
        <v>1</v>
      </c>
      <c r="DQ191" s="2">
        <f t="shared" si="333"/>
        <v>0</v>
      </c>
      <c r="DR191" s="2">
        <f t="shared" si="333"/>
        <v>0</v>
      </c>
      <c r="DS191" s="2">
        <f t="shared" si="333"/>
        <v>0</v>
      </c>
      <c r="DT191" s="2">
        <f t="shared" si="333"/>
        <v>1</v>
      </c>
      <c r="DU191" s="2">
        <f t="shared" si="333"/>
        <v>1</v>
      </c>
      <c r="DV191" s="2">
        <f t="shared" si="333"/>
        <v>1</v>
      </c>
      <c r="DW191" s="2">
        <f t="shared" si="333"/>
        <v>1</v>
      </c>
      <c r="DX191" s="2">
        <f t="shared" si="333"/>
        <v>1</v>
      </c>
      <c r="DY191" s="2">
        <f t="shared" si="333"/>
        <v>1</v>
      </c>
      <c r="DZ191" s="2">
        <f t="shared" si="333"/>
        <v>0</v>
      </c>
      <c r="EA191" s="2">
        <f t="shared" ref="EA191:FX191" si="334">IF(EA103&lt;=459,1,0)</f>
        <v>0</v>
      </c>
      <c r="EB191" s="2">
        <f t="shared" si="334"/>
        <v>0</v>
      </c>
      <c r="EC191" s="2">
        <f t="shared" si="334"/>
        <v>1</v>
      </c>
      <c r="ED191" s="2">
        <f t="shared" si="334"/>
        <v>0</v>
      </c>
      <c r="EE191" s="2">
        <f t="shared" si="334"/>
        <v>1</v>
      </c>
      <c r="EF191" s="2">
        <f t="shared" si="334"/>
        <v>0</v>
      </c>
      <c r="EG191" s="2">
        <f t="shared" si="334"/>
        <v>1</v>
      </c>
      <c r="EH191" s="2">
        <f t="shared" si="334"/>
        <v>1</v>
      </c>
      <c r="EI191" s="2">
        <f t="shared" si="334"/>
        <v>0</v>
      </c>
      <c r="EJ191" s="2">
        <f t="shared" si="334"/>
        <v>0</v>
      </c>
      <c r="EK191" s="2">
        <f t="shared" si="334"/>
        <v>0</v>
      </c>
      <c r="EL191" s="2">
        <f t="shared" si="334"/>
        <v>0</v>
      </c>
      <c r="EM191" s="2">
        <f t="shared" si="334"/>
        <v>1</v>
      </c>
      <c r="EN191" s="2">
        <f t="shared" si="334"/>
        <v>0</v>
      </c>
      <c r="EO191" s="2">
        <f t="shared" si="334"/>
        <v>1</v>
      </c>
      <c r="EP191" s="2">
        <f t="shared" si="334"/>
        <v>1</v>
      </c>
      <c r="EQ191" s="2">
        <f t="shared" si="334"/>
        <v>0</v>
      </c>
      <c r="ER191" s="2">
        <f t="shared" si="334"/>
        <v>1</v>
      </c>
      <c r="ES191" s="2">
        <f t="shared" si="334"/>
        <v>1</v>
      </c>
      <c r="ET191" s="2">
        <f t="shared" si="334"/>
        <v>1</v>
      </c>
      <c r="EU191" s="2">
        <f t="shared" si="334"/>
        <v>0</v>
      </c>
      <c r="EV191" s="2">
        <f t="shared" si="334"/>
        <v>1</v>
      </c>
      <c r="EW191" s="2">
        <f t="shared" si="334"/>
        <v>0</v>
      </c>
      <c r="EX191" s="2">
        <f t="shared" si="334"/>
        <v>1</v>
      </c>
      <c r="EY191" s="2">
        <f t="shared" si="334"/>
        <v>0</v>
      </c>
      <c r="EZ191" s="2">
        <f t="shared" si="334"/>
        <v>1</v>
      </c>
      <c r="FA191" s="2">
        <f t="shared" si="334"/>
        <v>0</v>
      </c>
      <c r="FB191" s="2">
        <f t="shared" si="334"/>
        <v>1</v>
      </c>
      <c r="FC191" s="2">
        <f t="shared" si="334"/>
        <v>0</v>
      </c>
      <c r="FD191" s="2">
        <f t="shared" si="334"/>
        <v>1</v>
      </c>
      <c r="FE191" s="2">
        <f t="shared" si="334"/>
        <v>1</v>
      </c>
      <c r="FF191" s="2">
        <f t="shared" si="334"/>
        <v>1</v>
      </c>
      <c r="FG191" s="2">
        <f t="shared" si="334"/>
        <v>1</v>
      </c>
      <c r="FH191" s="2">
        <f t="shared" si="334"/>
        <v>1</v>
      </c>
      <c r="FI191" s="2">
        <f t="shared" si="334"/>
        <v>0</v>
      </c>
      <c r="FJ191" s="2">
        <f t="shared" si="334"/>
        <v>0</v>
      </c>
      <c r="FK191" s="2">
        <f t="shared" si="334"/>
        <v>0</v>
      </c>
      <c r="FL191" s="2">
        <f t="shared" si="334"/>
        <v>0</v>
      </c>
      <c r="FM191" s="2">
        <f t="shared" si="334"/>
        <v>0</v>
      </c>
      <c r="FN191" s="2">
        <f t="shared" si="334"/>
        <v>0</v>
      </c>
      <c r="FO191" s="2">
        <f t="shared" si="334"/>
        <v>0</v>
      </c>
      <c r="FP191" s="2">
        <f t="shared" si="334"/>
        <v>0</v>
      </c>
      <c r="FQ191" s="2">
        <f t="shared" si="334"/>
        <v>0</v>
      </c>
      <c r="FR191" s="2">
        <f t="shared" si="334"/>
        <v>1</v>
      </c>
      <c r="FS191" s="2">
        <f t="shared" si="334"/>
        <v>1</v>
      </c>
      <c r="FT191" s="2">
        <f t="shared" si="334"/>
        <v>1</v>
      </c>
      <c r="FU191" s="2">
        <f t="shared" si="334"/>
        <v>0</v>
      </c>
      <c r="FV191" s="2">
        <f t="shared" si="334"/>
        <v>0</v>
      </c>
      <c r="FW191" s="2">
        <f t="shared" si="334"/>
        <v>1</v>
      </c>
      <c r="FX191" s="2">
        <f t="shared" si="334"/>
        <v>1</v>
      </c>
      <c r="FY191" s="2"/>
      <c r="FZ191" s="2"/>
      <c r="GA191" s="60"/>
      <c r="GB191" s="2"/>
      <c r="GC191" s="2"/>
      <c r="GD191" s="2"/>
      <c r="GE191" s="2"/>
      <c r="GF191" s="2"/>
      <c r="GG191" s="2"/>
      <c r="GH191" s="2"/>
      <c r="GI191" s="2"/>
      <c r="GJ191" s="2"/>
      <c r="GK191" s="2"/>
    </row>
    <row r="192" spans="1:215" x14ac:dyDescent="0.35">
      <c r="A192" s="3" t="s">
        <v>936</v>
      </c>
      <c r="B192" s="2" t="s">
        <v>937</v>
      </c>
      <c r="C192" s="2">
        <f t="shared" ref="C192:AH192" si="335">IF(C139&lt;=C19,1,0)</f>
        <v>0</v>
      </c>
      <c r="D192" s="2">
        <f t="shared" si="335"/>
        <v>0</v>
      </c>
      <c r="E192" s="2">
        <f t="shared" si="335"/>
        <v>0</v>
      </c>
      <c r="F192" s="2">
        <f t="shared" si="335"/>
        <v>0</v>
      </c>
      <c r="G192" s="2">
        <f t="shared" si="335"/>
        <v>1</v>
      </c>
      <c r="H192" s="2">
        <f t="shared" si="335"/>
        <v>1</v>
      </c>
      <c r="I192" s="2">
        <f t="shared" si="335"/>
        <v>0</v>
      </c>
      <c r="J192" s="2">
        <f t="shared" si="335"/>
        <v>0</v>
      </c>
      <c r="K192" s="2">
        <f t="shared" si="335"/>
        <v>0</v>
      </c>
      <c r="L192" s="2">
        <f t="shared" si="335"/>
        <v>0</v>
      </c>
      <c r="M192" s="2">
        <f t="shared" si="335"/>
        <v>0</v>
      </c>
      <c r="N192" s="2">
        <f t="shared" si="335"/>
        <v>1</v>
      </c>
      <c r="O192" s="2">
        <f t="shared" si="335"/>
        <v>1</v>
      </c>
      <c r="P192" s="2">
        <f t="shared" si="335"/>
        <v>0</v>
      </c>
      <c r="Q192" s="2">
        <f t="shared" si="335"/>
        <v>0</v>
      </c>
      <c r="R192" s="2">
        <f t="shared" si="335"/>
        <v>0</v>
      </c>
      <c r="S192" s="2">
        <f t="shared" si="335"/>
        <v>0</v>
      </c>
      <c r="T192" s="2">
        <f t="shared" si="335"/>
        <v>0</v>
      </c>
      <c r="U192" s="2">
        <f t="shared" si="335"/>
        <v>0</v>
      </c>
      <c r="V192" s="2">
        <f t="shared" si="335"/>
        <v>0</v>
      </c>
      <c r="W192" s="2">
        <f t="shared" si="335"/>
        <v>0</v>
      </c>
      <c r="X192" s="2">
        <f t="shared" si="335"/>
        <v>0</v>
      </c>
      <c r="Y192" s="2">
        <f t="shared" si="335"/>
        <v>0</v>
      </c>
      <c r="Z192" s="2">
        <f t="shared" si="335"/>
        <v>1</v>
      </c>
      <c r="AA192" s="2">
        <f t="shared" si="335"/>
        <v>1</v>
      </c>
      <c r="AB192" s="2">
        <f t="shared" si="335"/>
        <v>1</v>
      </c>
      <c r="AC192" s="2">
        <f t="shared" si="335"/>
        <v>1</v>
      </c>
      <c r="AD192" s="2">
        <f t="shared" si="335"/>
        <v>1</v>
      </c>
      <c r="AE192" s="2">
        <f t="shared" si="335"/>
        <v>0</v>
      </c>
      <c r="AF192" s="2">
        <f t="shared" si="335"/>
        <v>0</v>
      </c>
      <c r="AG192" s="2">
        <f t="shared" si="335"/>
        <v>1</v>
      </c>
      <c r="AH192" s="2">
        <f t="shared" si="335"/>
        <v>0</v>
      </c>
      <c r="AI192" s="2">
        <f t="shared" ref="AI192:BN192" si="336">IF(AI139&lt;=AI19,1,0)</f>
        <v>0</v>
      </c>
      <c r="AJ192" s="2">
        <f t="shared" si="336"/>
        <v>0</v>
      </c>
      <c r="AK192" s="2">
        <f t="shared" si="336"/>
        <v>0</v>
      </c>
      <c r="AL192" s="2">
        <f t="shared" si="336"/>
        <v>0</v>
      </c>
      <c r="AM192" s="2">
        <f t="shared" si="336"/>
        <v>0</v>
      </c>
      <c r="AN192" s="2">
        <f t="shared" si="336"/>
        <v>0</v>
      </c>
      <c r="AO192" s="2">
        <f t="shared" si="336"/>
        <v>0</v>
      </c>
      <c r="AP192" s="2">
        <f t="shared" si="336"/>
        <v>0</v>
      </c>
      <c r="AQ192" s="2">
        <f t="shared" si="336"/>
        <v>0</v>
      </c>
      <c r="AR192" s="2">
        <f t="shared" si="336"/>
        <v>1</v>
      </c>
      <c r="AS192" s="2">
        <f t="shared" si="336"/>
        <v>1</v>
      </c>
      <c r="AT192" s="2">
        <f t="shared" si="336"/>
        <v>1</v>
      </c>
      <c r="AU192" s="2">
        <f t="shared" si="336"/>
        <v>1</v>
      </c>
      <c r="AV192" s="2">
        <f t="shared" si="336"/>
        <v>0</v>
      </c>
      <c r="AW192" s="2">
        <f t="shared" si="336"/>
        <v>1</v>
      </c>
      <c r="AX192" s="2">
        <f t="shared" si="336"/>
        <v>0</v>
      </c>
      <c r="AY192" s="2">
        <f t="shared" si="336"/>
        <v>0</v>
      </c>
      <c r="AZ192" s="2">
        <f t="shared" si="336"/>
        <v>0</v>
      </c>
      <c r="BA192" s="2">
        <f t="shared" si="336"/>
        <v>0</v>
      </c>
      <c r="BB192" s="2">
        <f t="shared" si="336"/>
        <v>0</v>
      </c>
      <c r="BC192" s="2">
        <f t="shared" si="336"/>
        <v>0</v>
      </c>
      <c r="BD192" s="2">
        <f t="shared" si="336"/>
        <v>1</v>
      </c>
      <c r="BE192" s="2">
        <f t="shared" si="336"/>
        <v>1</v>
      </c>
      <c r="BF192" s="2">
        <f t="shared" si="336"/>
        <v>1</v>
      </c>
      <c r="BG192" s="2">
        <f t="shared" si="336"/>
        <v>0</v>
      </c>
      <c r="BH192" s="2">
        <f t="shared" si="336"/>
        <v>1</v>
      </c>
      <c r="BI192" s="2">
        <f t="shared" si="336"/>
        <v>0</v>
      </c>
      <c r="BJ192" s="2">
        <f t="shared" si="336"/>
        <v>1</v>
      </c>
      <c r="BK192" s="2">
        <f t="shared" si="336"/>
        <v>0</v>
      </c>
      <c r="BL192" s="2">
        <f t="shared" si="336"/>
        <v>0</v>
      </c>
      <c r="BM192" s="2">
        <f t="shared" si="336"/>
        <v>0</v>
      </c>
      <c r="BN192" s="2">
        <f t="shared" si="336"/>
        <v>0</v>
      </c>
      <c r="BO192" s="2">
        <f t="shared" ref="BO192:DZ192" si="337">IF(BO139&lt;=BO19,1,0)</f>
        <v>0</v>
      </c>
      <c r="BP192" s="2">
        <f t="shared" si="337"/>
        <v>0</v>
      </c>
      <c r="BQ192" s="2">
        <f t="shared" si="337"/>
        <v>0</v>
      </c>
      <c r="BR192" s="2">
        <f t="shared" si="337"/>
        <v>0</v>
      </c>
      <c r="BS192" s="2">
        <f t="shared" si="337"/>
        <v>0</v>
      </c>
      <c r="BT192" s="2">
        <f t="shared" si="337"/>
        <v>1</v>
      </c>
      <c r="BU192" s="2">
        <f t="shared" si="337"/>
        <v>1</v>
      </c>
      <c r="BV192" s="2">
        <f t="shared" si="337"/>
        <v>1</v>
      </c>
      <c r="BW192" s="2">
        <f t="shared" si="337"/>
        <v>1</v>
      </c>
      <c r="BX192" s="2">
        <f t="shared" si="337"/>
        <v>1</v>
      </c>
      <c r="BY192" s="2">
        <f t="shared" si="337"/>
        <v>0</v>
      </c>
      <c r="BZ192" s="2">
        <f t="shared" si="337"/>
        <v>0</v>
      </c>
      <c r="CA192" s="2">
        <f t="shared" si="337"/>
        <v>1</v>
      </c>
      <c r="CB192" s="2">
        <f t="shared" si="337"/>
        <v>1</v>
      </c>
      <c r="CC192" s="2">
        <f t="shared" si="337"/>
        <v>0</v>
      </c>
      <c r="CD192" s="2">
        <f t="shared" si="337"/>
        <v>1</v>
      </c>
      <c r="CE192" s="2">
        <f t="shared" si="337"/>
        <v>1</v>
      </c>
      <c r="CF192" s="2">
        <f t="shared" si="337"/>
        <v>0</v>
      </c>
      <c r="CG192" s="2">
        <f t="shared" si="337"/>
        <v>1</v>
      </c>
      <c r="CH192" s="2">
        <f t="shared" si="337"/>
        <v>0</v>
      </c>
      <c r="CI192" s="2">
        <f t="shared" si="337"/>
        <v>0</v>
      </c>
      <c r="CJ192" s="2">
        <f t="shared" si="337"/>
        <v>0</v>
      </c>
      <c r="CK192" s="2">
        <f t="shared" si="337"/>
        <v>1</v>
      </c>
      <c r="CL192" s="2">
        <f t="shared" si="337"/>
        <v>1</v>
      </c>
      <c r="CM192" s="2">
        <f t="shared" si="337"/>
        <v>0</v>
      </c>
      <c r="CN192" s="2">
        <f t="shared" si="337"/>
        <v>1</v>
      </c>
      <c r="CO192" s="2">
        <f t="shared" si="337"/>
        <v>1</v>
      </c>
      <c r="CP192" s="2">
        <f t="shared" si="337"/>
        <v>0</v>
      </c>
      <c r="CQ192" s="2">
        <f t="shared" si="337"/>
        <v>0</v>
      </c>
      <c r="CR192" s="2">
        <f t="shared" si="337"/>
        <v>1</v>
      </c>
      <c r="CS192" s="2">
        <f t="shared" si="337"/>
        <v>1</v>
      </c>
      <c r="CT192" s="2">
        <f t="shared" si="337"/>
        <v>0</v>
      </c>
      <c r="CU192" s="2">
        <f t="shared" si="337"/>
        <v>1</v>
      </c>
      <c r="CV192" s="2">
        <f t="shared" si="337"/>
        <v>1</v>
      </c>
      <c r="CW192" s="2">
        <f t="shared" si="337"/>
        <v>0</v>
      </c>
      <c r="CX192" s="2">
        <f t="shared" si="337"/>
        <v>0</v>
      </c>
      <c r="CY192" s="2">
        <f t="shared" si="337"/>
        <v>0</v>
      </c>
      <c r="CZ192" s="2">
        <f t="shared" si="337"/>
        <v>0</v>
      </c>
      <c r="DA192" s="2">
        <f t="shared" si="337"/>
        <v>1</v>
      </c>
      <c r="DB192" s="2">
        <f t="shared" si="337"/>
        <v>1</v>
      </c>
      <c r="DC192" s="2">
        <f t="shared" si="337"/>
        <v>1</v>
      </c>
      <c r="DD192" s="2">
        <f t="shared" si="337"/>
        <v>0</v>
      </c>
      <c r="DE192" s="2">
        <f t="shared" si="337"/>
        <v>1</v>
      </c>
      <c r="DF192" s="2">
        <f t="shared" si="337"/>
        <v>0</v>
      </c>
      <c r="DG192" s="2">
        <f t="shared" si="337"/>
        <v>1</v>
      </c>
      <c r="DH192" s="2">
        <f t="shared" si="337"/>
        <v>0</v>
      </c>
      <c r="DI192" s="2">
        <f t="shared" si="337"/>
        <v>0</v>
      </c>
      <c r="DJ192" s="2">
        <f t="shared" si="337"/>
        <v>0</v>
      </c>
      <c r="DK192" s="2">
        <f t="shared" si="337"/>
        <v>1</v>
      </c>
      <c r="DL192" s="2">
        <f t="shared" si="337"/>
        <v>0</v>
      </c>
      <c r="DM192" s="2">
        <f t="shared" si="337"/>
        <v>0</v>
      </c>
      <c r="DN192" s="2">
        <f t="shared" si="337"/>
        <v>0</v>
      </c>
      <c r="DO192" s="2">
        <f t="shared" si="337"/>
        <v>0</v>
      </c>
      <c r="DP192" s="2">
        <f t="shared" si="337"/>
        <v>1</v>
      </c>
      <c r="DQ192" s="2">
        <f t="shared" si="337"/>
        <v>1</v>
      </c>
      <c r="DR192" s="2">
        <f t="shared" si="337"/>
        <v>0</v>
      </c>
      <c r="DS192" s="2">
        <f t="shared" si="337"/>
        <v>0</v>
      </c>
      <c r="DT192" s="2">
        <f t="shared" si="337"/>
        <v>0</v>
      </c>
      <c r="DU192" s="2">
        <f t="shared" si="337"/>
        <v>0</v>
      </c>
      <c r="DV192" s="2">
        <f t="shared" si="337"/>
        <v>1</v>
      </c>
      <c r="DW192" s="2">
        <f t="shared" si="337"/>
        <v>0</v>
      </c>
      <c r="DX192" s="2">
        <f t="shared" si="337"/>
        <v>1</v>
      </c>
      <c r="DY192" s="2">
        <f t="shared" si="337"/>
        <v>1</v>
      </c>
      <c r="DZ192" s="2">
        <f t="shared" si="337"/>
        <v>1</v>
      </c>
      <c r="EA192" s="2">
        <f t="shared" ref="EA192:FX192" si="338">IF(EA139&lt;=EA19,1,0)</f>
        <v>1</v>
      </c>
      <c r="EB192" s="2">
        <f t="shared" si="338"/>
        <v>0</v>
      </c>
      <c r="EC192" s="2">
        <f t="shared" si="338"/>
        <v>1</v>
      </c>
      <c r="ED192" s="2">
        <f t="shared" si="338"/>
        <v>1</v>
      </c>
      <c r="EE192" s="2">
        <f t="shared" si="338"/>
        <v>0</v>
      </c>
      <c r="EF192" s="2">
        <f t="shared" si="338"/>
        <v>0</v>
      </c>
      <c r="EG192" s="2">
        <f t="shared" si="338"/>
        <v>0</v>
      </c>
      <c r="EH192" s="2">
        <f t="shared" si="338"/>
        <v>0</v>
      </c>
      <c r="EI192" s="2">
        <f t="shared" si="338"/>
        <v>0</v>
      </c>
      <c r="EJ192" s="2">
        <f t="shared" si="338"/>
        <v>0</v>
      </c>
      <c r="EK192" s="2">
        <f t="shared" si="338"/>
        <v>1</v>
      </c>
      <c r="EL192" s="2">
        <f t="shared" si="338"/>
        <v>0</v>
      </c>
      <c r="EM192" s="2">
        <f t="shared" si="338"/>
        <v>0</v>
      </c>
      <c r="EN192" s="2">
        <f t="shared" si="338"/>
        <v>0</v>
      </c>
      <c r="EO192" s="2">
        <f t="shared" si="338"/>
        <v>0</v>
      </c>
      <c r="EP192" s="2">
        <f t="shared" si="338"/>
        <v>1</v>
      </c>
      <c r="EQ192" s="2">
        <f t="shared" si="338"/>
        <v>1</v>
      </c>
      <c r="ER192" s="2">
        <f t="shared" si="338"/>
        <v>1</v>
      </c>
      <c r="ES192" s="2">
        <f t="shared" si="338"/>
        <v>0</v>
      </c>
      <c r="ET192" s="2">
        <f t="shared" si="338"/>
        <v>0</v>
      </c>
      <c r="EU192" s="2">
        <f t="shared" si="338"/>
        <v>0</v>
      </c>
      <c r="EV192" s="2">
        <f t="shared" si="338"/>
        <v>0</v>
      </c>
      <c r="EW192" s="2">
        <f t="shared" si="338"/>
        <v>1</v>
      </c>
      <c r="EX192" s="2">
        <f t="shared" si="338"/>
        <v>0</v>
      </c>
      <c r="EY192" s="2">
        <f t="shared" si="338"/>
        <v>0</v>
      </c>
      <c r="EZ192" s="2">
        <f t="shared" si="338"/>
        <v>0</v>
      </c>
      <c r="FA192" s="2">
        <f t="shared" si="338"/>
        <v>1</v>
      </c>
      <c r="FB192" s="2">
        <f t="shared" si="338"/>
        <v>0</v>
      </c>
      <c r="FC192" s="2">
        <f t="shared" si="338"/>
        <v>1</v>
      </c>
      <c r="FD192" s="2">
        <f t="shared" si="338"/>
        <v>0</v>
      </c>
      <c r="FE192" s="2">
        <f t="shared" si="338"/>
        <v>0</v>
      </c>
      <c r="FF192" s="2">
        <f t="shared" si="338"/>
        <v>0</v>
      </c>
      <c r="FG192" s="2">
        <f t="shared" si="338"/>
        <v>1</v>
      </c>
      <c r="FH192" s="2">
        <f t="shared" si="338"/>
        <v>1</v>
      </c>
      <c r="FI192" s="2">
        <f t="shared" si="338"/>
        <v>0</v>
      </c>
      <c r="FJ192" s="2">
        <f t="shared" si="338"/>
        <v>1</v>
      </c>
      <c r="FK192" s="2">
        <f t="shared" si="338"/>
        <v>0</v>
      </c>
      <c r="FL192" s="2">
        <f t="shared" si="338"/>
        <v>1</v>
      </c>
      <c r="FM192" s="2">
        <f t="shared" si="338"/>
        <v>1</v>
      </c>
      <c r="FN192" s="2">
        <f t="shared" si="338"/>
        <v>0</v>
      </c>
      <c r="FO192" s="2">
        <f t="shared" si="338"/>
        <v>0</v>
      </c>
      <c r="FP192" s="2">
        <f t="shared" si="338"/>
        <v>0</v>
      </c>
      <c r="FQ192" s="2">
        <f t="shared" si="338"/>
        <v>1</v>
      </c>
      <c r="FR192" s="2">
        <f t="shared" si="338"/>
        <v>1</v>
      </c>
      <c r="FS192" s="2">
        <f t="shared" si="338"/>
        <v>1</v>
      </c>
      <c r="FT192" s="2">
        <f t="shared" si="338"/>
        <v>0</v>
      </c>
      <c r="FU192" s="2">
        <f t="shared" si="338"/>
        <v>0</v>
      </c>
      <c r="FV192" s="2">
        <f t="shared" si="338"/>
        <v>0</v>
      </c>
      <c r="FW192" s="2">
        <f t="shared" si="338"/>
        <v>0</v>
      </c>
      <c r="FX192" s="2">
        <f t="shared" si="338"/>
        <v>1</v>
      </c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101"/>
      <c r="GM192" s="101"/>
      <c r="GN192" s="101"/>
      <c r="GO192" s="101"/>
      <c r="GP192" s="101"/>
      <c r="GQ192" s="101"/>
      <c r="GR192" s="101"/>
      <c r="GS192" s="101"/>
      <c r="GT192" s="101"/>
      <c r="GU192" s="101"/>
      <c r="GV192" s="101"/>
      <c r="GW192" s="101"/>
    </row>
    <row r="193" spans="1:205" x14ac:dyDescent="0.35">
      <c r="A193" s="3" t="s">
        <v>938</v>
      </c>
      <c r="B193" s="2" t="s">
        <v>939</v>
      </c>
      <c r="C193" s="88">
        <f t="shared" ref="C193:AH193" si="339">ROUND(IF((OR(C191=1,C192=1))=TRUE(),0,C124/C113),8)</f>
        <v>10428.87187524</v>
      </c>
      <c r="D193" s="88">
        <f t="shared" si="339"/>
        <v>10469.533853999999</v>
      </c>
      <c r="E193" s="88">
        <f t="shared" si="339"/>
        <v>10336.8491811</v>
      </c>
      <c r="F193" s="88">
        <f t="shared" si="339"/>
        <v>10381.485919999999</v>
      </c>
      <c r="G193" s="88">
        <f t="shared" si="339"/>
        <v>0</v>
      </c>
      <c r="H193" s="88">
        <f t="shared" si="339"/>
        <v>0</v>
      </c>
      <c r="I193" s="88">
        <f t="shared" si="339"/>
        <v>10353.88771664</v>
      </c>
      <c r="J193" s="88">
        <f t="shared" si="339"/>
        <v>9680.6730394400001</v>
      </c>
      <c r="K193" s="88">
        <f t="shared" si="339"/>
        <v>0</v>
      </c>
      <c r="L193" s="88">
        <f t="shared" si="339"/>
        <v>10520.777230080001</v>
      </c>
      <c r="M193" s="88">
        <f t="shared" si="339"/>
        <v>10474.11964768</v>
      </c>
      <c r="N193" s="88">
        <f t="shared" si="339"/>
        <v>0</v>
      </c>
      <c r="O193" s="88">
        <f t="shared" si="339"/>
        <v>0</v>
      </c>
      <c r="P193" s="88">
        <f t="shared" si="339"/>
        <v>0</v>
      </c>
      <c r="Q193" s="88">
        <f t="shared" si="339"/>
        <v>10618.989355</v>
      </c>
      <c r="R193" s="88">
        <f t="shared" si="339"/>
        <v>10352.198030719999</v>
      </c>
      <c r="S193" s="88">
        <f t="shared" si="339"/>
        <v>10066.550715519999</v>
      </c>
      <c r="T193" s="88">
        <f t="shared" si="339"/>
        <v>0</v>
      </c>
      <c r="U193" s="88">
        <f t="shared" si="339"/>
        <v>0</v>
      </c>
      <c r="V193" s="88">
        <f t="shared" si="339"/>
        <v>0</v>
      </c>
      <c r="W193" s="88">
        <f t="shared" si="339"/>
        <v>0</v>
      </c>
      <c r="X193" s="88">
        <f t="shared" si="339"/>
        <v>0</v>
      </c>
      <c r="Y193" s="88">
        <f t="shared" si="339"/>
        <v>9223.9563241800006</v>
      </c>
      <c r="Z193" s="88">
        <f t="shared" si="339"/>
        <v>0</v>
      </c>
      <c r="AA193" s="88">
        <f t="shared" si="339"/>
        <v>0</v>
      </c>
      <c r="AB193" s="88">
        <f t="shared" si="339"/>
        <v>0</v>
      </c>
      <c r="AC193" s="88">
        <f t="shared" si="339"/>
        <v>0</v>
      </c>
      <c r="AD193" s="88">
        <f t="shared" si="339"/>
        <v>0</v>
      </c>
      <c r="AE193" s="88">
        <f t="shared" si="339"/>
        <v>0</v>
      </c>
      <c r="AF193" s="88">
        <f t="shared" si="339"/>
        <v>0</v>
      </c>
      <c r="AG193" s="88">
        <f t="shared" si="339"/>
        <v>0</v>
      </c>
      <c r="AH193" s="88">
        <f t="shared" si="339"/>
        <v>9502.8023058800009</v>
      </c>
      <c r="AI193" s="88">
        <f t="shared" ref="AI193:BN193" si="340">ROUND(IF((OR(AI191=1,AI192=1))=TRUE(),0,AI124/AI113),8)</f>
        <v>0</v>
      </c>
      <c r="AJ193" s="88">
        <f t="shared" si="340"/>
        <v>0</v>
      </c>
      <c r="AK193" s="88">
        <f t="shared" si="340"/>
        <v>0</v>
      </c>
      <c r="AL193" s="88">
        <f t="shared" si="340"/>
        <v>0</v>
      </c>
      <c r="AM193" s="88">
        <f t="shared" si="340"/>
        <v>0</v>
      </c>
      <c r="AN193" s="88">
        <f t="shared" si="340"/>
        <v>0</v>
      </c>
      <c r="AO193" s="88">
        <f t="shared" si="340"/>
        <v>10164.872357120001</v>
      </c>
      <c r="AP193" s="88">
        <f t="shared" si="340"/>
        <v>10626.855433999999</v>
      </c>
      <c r="AQ193" s="88">
        <f t="shared" si="340"/>
        <v>0</v>
      </c>
      <c r="AR193" s="88">
        <f t="shared" si="340"/>
        <v>0</v>
      </c>
      <c r="AS193" s="88">
        <f t="shared" si="340"/>
        <v>0</v>
      </c>
      <c r="AT193" s="88">
        <f t="shared" si="340"/>
        <v>0</v>
      </c>
      <c r="AU193" s="88">
        <f t="shared" si="340"/>
        <v>0</v>
      </c>
      <c r="AV193" s="88">
        <f t="shared" si="340"/>
        <v>0</v>
      </c>
      <c r="AW193" s="88">
        <f t="shared" si="340"/>
        <v>0</v>
      </c>
      <c r="AX193" s="88">
        <f t="shared" si="340"/>
        <v>0</v>
      </c>
      <c r="AY193" s="88">
        <f t="shared" si="340"/>
        <v>0</v>
      </c>
      <c r="AZ193" s="88">
        <f t="shared" si="340"/>
        <v>10306.7451318</v>
      </c>
      <c r="BA193" s="88">
        <f t="shared" si="340"/>
        <v>10078.2811688</v>
      </c>
      <c r="BB193" s="88">
        <f t="shared" si="340"/>
        <v>10152.9958816</v>
      </c>
      <c r="BC193" s="88">
        <f t="shared" si="340"/>
        <v>10319.26653888</v>
      </c>
      <c r="BD193" s="88">
        <f t="shared" si="340"/>
        <v>0</v>
      </c>
      <c r="BE193" s="88">
        <f t="shared" si="340"/>
        <v>0</v>
      </c>
      <c r="BF193" s="88">
        <f t="shared" si="340"/>
        <v>0</v>
      </c>
      <c r="BG193" s="88">
        <f t="shared" si="340"/>
        <v>10121.795796320001</v>
      </c>
      <c r="BH193" s="88">
        <f t="shared" si="340"/>
        <v>0</v>
      </c>
      <c r="BI193" s="88">
        <f t="shared" si="340"/>
        <v>0</v>
      </c>
      <c r="BJ193" s="88">
        <f t="shared" si="340"/>
        <v>0</v>
      </c>
      <c r="BK193" s="88">
        <f t="shared" si="340"/>
        <v>10343.676589999999</v>
      </c>
      <c r="BL193" s="88">
        <f t="shared" si="340"/>
        <v>0</v>
      </c>
      <c r="BM193" s="88">
        <f t="shared" si="340"/>
        <v>0</v>
      </c>
      <c r="BN193" s="88">
        <f t="shared" si="340"/>
        <v>9860.2517117000007</v>
      </c>
      <c r="BO193" s="88">
        <f t="shared" ref="BO193:DZ193" si="341">ROUND(IF((OR(BO191=1,BO192=1))=TRUE(),0,BO124/BO113),8)</f>
        <v>9718.6153539799998</v>
      </c>
      <c r="BP193" s="88">
        <f t="shared" si="341"/>
        <v>0</v>
      </c>
      <c r="BQ193" s="88">
        <f t="shared" si="341"/>
        <v>11057.960022200001</v>
      </c>
      <c r="BR193" s="88">
        <f t="shared" si="341"/>
        <v>10256.706439199999</v>
      </c>
      <c r="BS193" s="88">
        <f t="shared" si="341"/>
        <v>10274.246491600001</v>
      </c>
      <c r="BT193" s="88">
        <f t="shared" si="341"/>
        <v>0</v>
      </c>
      <c r="BU193" s="88">
        <f t="shared" si="341"/>
        <v>0</v>
      </c>
      <c r="BV193" s="88">
        <f t="shared" si="341"/>
        <v>0</v>
      </c>
      <c r="BW193" s="88">
        <f t="shared" si="341"/>
        <v>0</v>
      </c>
      <c r="BX193" s="88">
        <f t="shared" si="341"/>
        <v>0</v>
      </c>
      <c r="BY193" s="88">
        <f t="shared" si="341"/>
        <v>0</v>
      </c>
      <c r="BZ193" s="88">
        <f t="shared" si="341"/>
        <v>0</v>
      </c>
      <c r="CA193" s="88">
        <f t="shared" si="341"/>
        <v>0</v>
      </c>
      <c r="CB193" s="88">
        <f t="shared" si="341"/>
        <v>0</v>
      </c>
      <c r="CC193" s="88">
        <f t="shared" si="341"/>
        <v>0</v>
      </c>
      <c r="CD193" s="88">
        <f t="shared" si="341"/>
        <v>0</v>
      </c>
      <c r="CE193" s="88">
        <f t="shared" si="341"/>
        <v>0</v>
      </c>
      <c r="CF193" s="88">
        <f t="shared" si="341"/>
        <v>0</v>
      </c>
      <c r="CG193" s="88">
        <f t="shared" si="341"/>
        <v>0</v>
      </c>
      <c r="CH193" s="88">
        <f t="shared" si="341"/>
        <v>0</v>
      </c>
      <c r="CI193" s="88">
        <f t="shared" si="341"/>
        <v>9255.9986448799991</v>
      </c>
      <c r="CJ193" s="88">
        <f t="shared" si="341"/>
        <v>10068.260392579999</v>
      </c>
      <c r="CK193" s="88">
        <f t="shared" si="341"/>
        <v>0</v>
      </c>
      <c r="CL193" s="88">
        <f t="shared" si="341"/>
        <v>0</v>
      </c>
      <c r="CM193" s="88">
        <f t="shared" si="341"/>
        <v>10319.296091</v>
      </c>
      <c r="CN193" s="88">
        <f t="shared" si="341"/>
        <v>0</v>
      </c>
      <c r="CO193" s="88">
        <f t="shared" si="341"/>
        <v>0</v>
      </c>
      <c r="CP193" s="88">
        <f t="shared" si="341"/>
        <v>10327.05439168</v>
      </c>
      <c r="CQ193" s="88">
        <f t="shared" si="341"/>
        <v>9867.2581716799996</v>
      </c>
      <c r="CR193" s="88">
        <f t="shared" si="341"/>
        <v>0</v>
      </c>
      <c r="CS193" s="88">
        <f t="shared" si="341"/>
        <v>0</v>
      </c>
      <c r="CT193" s="88">
        <f t="shared" si="341"/>
        <v>0</v>
      </c>
      <c r="CU193" s="88">
        <f t="shared" si="341"/>
        <v>0</v>
      </c>
      <c r="CV193" s="88">
        <f t="shared" si="341"/>
        <v>0</v>
      </c>
      <c r="CW193" s="88">
        <f t="shared" si="341"/>
        <v>0</v>
      </c>
      <c r="CX193" s="88">
        <f t="shared" si="341"/>
        <v>9738.9811105600002</v>
      </c>
      <c r="CY193" s="88">
        <f t="shared" si="341"/>
        <v>0</v>
      </c>
      <c r="CZ193" s="88">
        <f t="shared" si="341"/>
        <v>9896.1062558800004</v>
      </c>
      <c r="DA193" s="88">
        <f t="shared" si="341"/>
        <v>0</v>
      </c>
      <c r="DB193" s="88">
        <f t="shared" si="341"/>
        <v>0</v>
      </c>
      <c r="DC193" s="88">
        <f t="shared" si="341"/>
        <v>0</v>
      </c>
      <c r="DD193" s="88">
        <f t="shared" si="341"/>
        <v>0</v>
      </c>
      <c r="DE193" s="88">
        <f t="shared" si="341"/>
        <v>0</v>
      </c>
      <c r="DF193" s="88">
        <f t="shared" si="341"/>
        <v>9829.8417110400005</v>
      </c>
      <c r="DG193" s="88">
        <f t="shared" si="341"/>
        <v>0</v>
      </c>
      <c r="DH193" s="88">
        <f t="shared" si="341"/>
        <v>9709.1021788800008</v>
      </c>
      <c r="DI193" s="88">
        <f t="shared" si="341"/>
        <v>9818.1269030000003</v>
      </c>
      <c r="DJ193" s="88">
        <f t="shared" si="341"/>
        <v>9846.4882464000002</v>
      </c>
      <c r="DK193" s="88">
        <f t="shared" si="341"/>
        <v>0</v>
      </c>
      <c r="DL193" s="88">
        <f t="shared" si="341"/>
        <v>10428.27127186</v>
      </c>
      <c r="DM193" s="88">
        <f t="shared" si="341"/>
        <v>0</v>
      </c>
      <c r="DN193" s="88">
        <f t="shared" si="341"/>
        <v>10089.94469522</v>
      </c>
      <c r="DO193" s="88">
        <f t="shared" si="341"/>
        <v>10170.5185504</v>
      </c>
      <c r="DP193" s="88">
        <f t="shared" si="341"/>
        <v>0</v>
      </c>
      <c r="DQ193" s="88">
        <f t="shared" si="341"/>
        <v>0</v>
      </c>
      <c r="DR193" s="88">
        <f t="shared" si="341"/>
        <v>9765.2068787000007</v>
      </c>
      <c r="DS193" s="88">
        <f t="shared" si="341"/>
        <v>9657.9196453999994</v>
      </c>
      <c r="DT193" s="88">
        <f t="shared" si="341"/>
        <v>0</v>
      </c>
      <c r="DU193" s="88">
        <f t="shared" si="341"/>
        <v>0</v>
      </c>
      <c r="DV193" s="88">
        <f t="shared" si="341"/>
        <v>0</v>
      </c>
      <c r="DW193" s="88">
        <f t="shared" si="341"/>
        <v>0</v>
      </c>
      <c r="DX193" s="88">
        <f t="shared" si="341"/>
        <v>0</v>
      </c>
      <c r="DY193" s="88">
        <f t="shared" si="341"/>
        <v>0</v>
      </c>
      <c r="DZ193" s="88">
        <f t="shared" si="341"/>
        <v>0</v>
      </c>
      <c r="EA193" s="88">
        <f t="shared" ref="EA193:FX193" si="342">ROUND(IF((OR(EA191=1,EA192=1))=TRUE(),0,EA124/EA113),8)</f>
        <v>0</v>
      </c>
      <c r="EB193" s="88">
        <f t="shared" si="342"/>
        <v>9540.5108110000001</v>
      </c>
      <c r="EC193" s="88">
        <f t="shared" si="342"/>
        <v>0</v>
      </c>
      <c r="ED193" s="88">
        <f t="shared" si="342"/>
        <v>0</v>
      </c>
      <c r="EE193" s="88">
        <f t="shared" si="342"/>
        <v>0</v>
      </c>
      <c r="EF193" s="88">
        <f t="shared" si="342"/>
        <v>9677.7604172600004</v>
      </c>
      <c r="EG193" s="88">
        <f t="shared" si="342"/>
        <v>0</v>
      </c>
      <c r="EH193" s="88">
        <f t="shared" si="342"/>
        <v>0</v>
      </c>
      <c r="EI193" s="88">
        <f t="shared" si="342"/>
        <v>10069.5285262</v>
      </c>
      <c r="EJ193" s="88">
        <f t="shared" si="342"/>
        <v>9971.8865833599993</v>
      </c>
      <c r="EK193" s="88">
        <f t="shared" si="342"/>
        <v>0</v>
      </c>
      <c r="EL193" s="88">
        <f t="shared" si="342"/>
        <v>9444.8184388999998</v>
      </c>
      <c r="EM193" s="88">
        <f t="shared" si="342"/>
        <v>0</v>
      </c>
      <c r="EN193" s="88">
        <f t="shared" si="342"/>
        <v>9589.8367760000001</v>
      </c>
      <c r="EO193" s="88">
        <f t="shared" si="342"/>
        <v>0</v>
      </c>
      <c r="EP193" s="88">
        <f t="shared" si="342"/>
        <v>0</v>
      </c>
      <c r="EQ193" s="88">
        <f t="shared" si="342"/>
        <v>0</v>
      </c>
      <c r="ER193" s="88">
        <f t="shared" si="342"/>
        <v>0</v>
      </c>
      <c r="ES193" s="88">
        <f t="shared" si="342"/>
        <v>0</v>
      </c>
      <c r="ET193" s="88">
        <f t="shared" si="342"/>
        <v>0</v>
      </c>
      <c r="EU193" s="88">
        <f t="shared" si="342"/>
        <v>9354.4663087200006</v>
      </c>
      <c r="EV193" s="88">
        <f t="shared" si="342"/>
        <v>0</v>
      </c>
      <c r="EW193" s="88">
        <f t="shared" si="342"/>
        <v>0</v>
      </c>
      <c r="EX193" s="88">
        <f t="shared" si="342"/>
        <v>0</v>
      </c>
      <c r="EY193" s="88">
        <f t="shared" si="342"/>
        <v>9537.1827207799997</v>
      </c>
      <c r="EZ193" s="88">
        <f t="shared" si="342"/>
        <v>0</v>
      </c>
      <c r="FA193" s="88">
        <f t="shared" si="342"/>
        <v>0</v>
      </c>
      <c r="FB193" s="88">
        <f t="shared" si="342"/>
        <v>0</v>
      </c>
      <c r="FC193" s="88">
        <f t="shared" si="342"/>
        <v>0</v>
      </c>
      <c r="FD193" s="88">
        <f t="shared" si="342"/>
        <v>0</v>
      </c>
      <c r="FE193" s="88">
        <f t="shared" si="342"/>
        <v>0</v>
      </c>
      <c r="FF193" s="88">
        <f t="shared" si="342"/>
        <v>0</v>
      </c>
      <c r="FG193" s="88">
        <f t="shared" si="342"/>
        <v>0</v>
      </c>
      <c r="FH193" s="88">
        <f t="shared" si="342"/>
        <v>0</v>
      </c>
      <c r="FI193" s="88">
        <f t="shared" si="342"/>
        <v>10007.54382368</v>
      </c>
      <c r="FJ193" s="88">
        <f t="shared" si="342"/>
        <v>0</v>
      </c>
      <c r="FK193" s="88">
        <f t="shared" si="342"/>
        <v>10096.44181572</v>
      </c>
      <c r="FL193" s="88">
        <f t="shared" si="342"/>
        <v>0</v>
      </c>
      <c r="FM193" s="88">
        <f t="shared" si="342"/>
        <v>0</v>
      </c>
      <c r="FN193" s="88">
        <f t="shared" si="342"/>
        <v>10136.411927200001</v>
      </c>
      <c r="FO193" s="88">
        <f t="shared" si="342"/>
        <v>9992.7121361600002</v>
      </c>
      <c r="FP193" s="88">
        <f t="shared" si="342"/>
        <v>10237.547973639999</v>
      </c>
      <c r="FQ193" s="88">
        <f t="shared" si="342"/>
        <v>0</v>
      </c>
      <c r="FR193" s="88">
        <f t="shared" si="342"/>
        <v>0</v>
      </c>
      <c r="FS193" s="88">
        <f t="shared" si="342"/>
        <v>0</v>
      </c>
      <c r="FT193" s="88">
        <f t="shared" si="342"/>
        <v>0</v>
      </c>
      <c r="FU193" s="88">
        <f t="shared" si="342"/>
        <v>10107.7202954</v>
      </c>
      <c r="FV193" s="88">
        <f t="shared" si="342"/>
        <v>9755.3529850399991</v>
      </c>
      <c r="FW193" s="88">
        <f t="shared" si="342"/>
        <v>0</v>
      </c>
      <c r="FX193" s="88">
        <f t="shared" si="342"/>
        <v>0</v>
      </c>
      <c r="FY193" s="2"/>
      <c r="FZ193" s="29"/>
      <c r="GA193" s="12"/>
      <c r="GB193" s="2"/>
      <c r="GC193" s="2"/>
      <c r="GD193" s="2"/>
      <c r="GE193" s="2"/>
      <c r="GF193" s="2"/>
      <c r="GG193" s="2"/>
      <c r="GH193" s="2"/>
      <c r="GI193" s="2"/>
      <c r="GJ193" s="2"/>
      <c r="GK193" s="2"/>
    </row>
    <row r="194" spans="1:205" x14ac:dyDescent="0.35">
      <c r="A194" s="2"/>
      <c r="B194" s="2" t="s">
        <v>940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101"/>
      <c r="GM194" s="101"/>
      <c r="GN194" s="101"/>
      <c r="GO194" s="101"/>
      <c r="GP194" s="101"/>
      <c r="GQ194" s="101"/>
      <c r="GR194" s="101"/>
      <c r="GS194" s="101"/>
      <c r="GT194" s="101"/>
      <c r="GU194" s="101"/>
      <c r="GV194" s="101"/>
      <c r="GW194" s="101"/>
    </row>
    <row r="195" spans="1:205" x14ac:dyDescent="0.35">
      <c r="A195" s="3" t="s">
        <v>941</v>
      </c>
      <c r="B195" s="2" t="s">
        <v>942</v>
      </c>
      <c r="C195" s="44">
        <f t="shared" ref="C195:AH195" si="343">ROUND(IF((OR(C191=1,C192=1))=TRUE(),0,((1027-459)*0.00020599)+1.1215),4)</f>
        <v>1.2384999999999999</v>
      </c>
      <c r="D195" s="44">
        <f t="shared" si="343"/>
        <v>1.2384999999999999</v>
      </c>
      <c r="E195" s="44">
        <f t="shared" si="343"/>
        <v>1.2384999999999999</v>
      </c>
      <c r="F195" s="44">
        <f t="shared" si="343"/>
        <v>1.2384999999999999</v>
      </c>
      <c r="G195" s="44">
        <f t="shared" si="343"/>
        <v>0</v>
      </c>
      <c r="H195" s="44">
        <f t="shared" si="343"/>
        <v>0</v>
      </c>
      <c r="I195" s="44">
        <f t="shared" si="343"/>
        <v>1.2384999999999999</v>
      </c>
      <c r="J195" s="44">
        <f t="shared" si="343"/>
        <v>1.2384999999999999</v>
      </c>
      <c r="K195" s="44">
        <f t="shared" si="343"/>
        <v>0</v>
      </c>
      <c r="L195" s="44">
        <f t="shared" si="343"/>
        <v>1.2384999999999999</v>
      </c>
      <c r="M195" s="44">
        <f t="shared" si="343"/>
        <v>1.2384999999999999</v>
      </c>
      <c r="N195" s="44">
        <f t="shared" si="343"/>
        <v>0</v>
      </c>
      <c r="O195" s="44">
        <f t="shared" si="343"/>
        <v>0</v>
      </c>
      <c r="P195" s="44">
        <f t="shared" si="343"/>
        <v>0</v>
      </c>
      <c r="Q195" s="44">
        <f t="shared" si="343"/>
        <v>1.2384999999999999</v>
      </c>
      <c r="R195" s="44">
        <f t="shared" si="343"/>
        <v>1.2384999999999999</v>
      </c>
      <c r="S195" s="44">
        <f t="shared" si="343"/>
        <v>1.2384999999999999</v>
      </c>
      <c r="T195" s="44">
        <f t="shared" si="343"/>
        <v>0</v>
      </c>
      <c r="U195" s="44">
        <f t="shared" si="343"/>
        <v>0</v>
      </c>
      <c r="V195" s="44">
        <f t="shared" si="343"/>
        <v>0</v>
      </c>
      <c r="W195" s="44">
        <f t="shared" si="343"/>
        <v>0</v>
      </c>
      <c r="X195" s="44">
        <f t="shared" si="343"/>
        <v>0</v>
      </c>
      <c r="Y195" s="44">
        <f t="shared" si="343"/>
        <v>1.2384999999999999</v>
      </c>
      <c r="Z195" s="44">
        <f t="shared" si="343"/>
        <v>0</v>
      </c>
      <c r="AA195" s="44">
        <f t="shared" si="343"/>
        <v>0</v>
      </c>
      <c r="AB195" s="44">
        <f t="shared" si="343"/>
        <v>0</v>
      </c>
      <c r="AC195" s="44">
        <f t="shared" si="343"/>
        <v>0</v>
      </c>
      <c r="AD195" s="44">
        <f t="shared" si="343"/>
        <v>0</v>
      </c>
      <c r="AE195" s="44">
        <f t="shared" si="343"/>
        <v>0</v>
      </c>
      <c r="AF195" s="44">
        <f t="shared" si="343"/>
        <v>0</v>
      </c>
      <c r="AG195" s="44">
        <f t="shared" si="343"/>
        <v>0</v>
      </c>
      <c r="AH195" s="44">
        <f t="shared" si="343"/>
        <v>1.2384999999999999</v>
      </c>
      <c r="AI195" s="44">
        <f t="shared" ref="AI195:BN195" si="344">ROUND(IF((OR(AI191=1,AI192=1))=TRUE(),0,((1027-459)*0.00020599)+1.1215),4)</f>
        <v>0</v>
      </c>
      <c r="AJ195" s="44">
        <f t="shared" si="344"/>
        <v>0</v>
      </c>
      <c r="AK195" s="44">
        <f t="shared" si="344"/>
        <v>0</v>
      </c>
      <c r="AL195" s="44">
        <f t="shared" si="344"/>
        <v>0</v>
      </c>
      <c r="AM195" s="44">
        <f t="shared" si="344"/>
        <v>0</v>
      </c>
      <c r="AN195" s="44">
        <f t="shared" si="344"/>
        <v>0</v>
      </c>
      <c r="AO195" s="44">
        <f t="shared" si="344"/>
        <v>1.2384999999999999</v>
      </c>
      <c r="AP195" s="44">
        <f t="shared" si="344"/>
        <v>1.2384999999999999</v>
      </c>
      <c r="AQ195" s="44">
        <f t="shared" si="344"/>
        <v>0</v>
      </c>
      <c r="AR195" s="44">
        <f t="shared" si="344"/>
        <v>0</v>
      </c>
      <c r="AS195" s="44">
        <f t="shared" si="344"/>
        <v>0</v>
      </c>
      <c r="AT195" s="44">
        <f t="shared" si="344"/>
        <v>0</v>
      </c>
      <c r="AU195" s="44">
        <f t="shared" si="344"/>
        <v>0</v>
      </c>
      <c r="AV195" s="44">
        <f t="shared" si="344"/>
        <v>0</v>
      </c>
      <c r="AW195" s="44">
        <f t="shared" si="344"/>
        <v>0</v>
      </c>
      <c r="AX195" s="44">
        <f t="shared" si="344"/>
        <v>0</v>
      </c>
      <c r="AY195" s="44">
        <f t="shared" si="344"/>
        <v>0</v>
      </c>
      <c r="AZ195" s="44">
        <f t="shared" si="344"/>
        <v>1.2384999999999999</v>
      </c>
      <c r="BA195" s="44">
        <f t="shared" si="344"/>
        <v>1.2384999999999999</v>
      </c>
      <c r="BB195" s="44">
        <f t="shared" si="344"/>
        <v>1.2384999999999999</v>
      </c>
      <c r="BC195" s="44">
        <f t="shared" si="344"/>
        <v>1.2384999999999999</v>
      </c>
      <c r="BD195" s="44">
        <f t="shared" si="344"/>
        <v>0</v>
      </c>
      <c r="BE195" s="44">
        <f t="shared" si="344"/>
        <v>0</v>
      </c>
      <c r="BF195" s="44">
        <f t="shared" si="344"/>
        <v>0</v>
      </c>
      <c r="BG195" s="44">
        <f t="shared" si="344"/>
        <v>1.2384999999999999</v>
      </c>
      <c r="BH195" s="44">
        <f t="shared" si="344"/>
        <v>0</v>
      </c>
      <c r="BI195" s="44">
        <f t="shared" si="344"/>
        <v>0</v>
      </c>
      <c r="BJ195" s="44">
        <f t="shared" si="344"/>
        <v>0</v>
      </c>
      <c r="BK195" s="44">
        <f t="shared" si="344"/>
        <v>1.2384999999999999</v>
      </c>
      <c r="BL195" s="44">
        <f t="shared" si="344"/>
        <v>0</v>
      </c>
      <c r="BM195" s="44">
        <f t="shared" si="344"/>
        <v>0</v>
      </c>
      <c r="BN195" s="44">
        <f t="shared" si="344"/>
        <v>1.2384999999999999</v>
      </c>
      <c r="BO195" s="44">
        <f t="shared" ref="BO195:DZ195" si="345">ROUND(IF((OR(BO191=1,BO192=1))=TRUE(),0,((1027-459)*0.00020599)+1.1215),4)</f>
        <v>1.2384999999999999</v>
      </c>
      <c r="BP195" s="44">
        <f t="shared" si="345"/>
        <v>0</v>
      </c>
      <c r="BQ195" s="44">
        <f t="shared" si="345"/>
        <v>1.2384999999999999</v>
      </c>
      <c r="BR195" s="44">
        <f t="shared" si="345"/>
        <v>1.2384999999999999</v>
      </c>
      <c r="BS195" s="44">
        <f t="shared" si="345"/>
        <v>1.2384999999999999</v>
      </c>
      <c r="BT195" s="44">
        <f t="shared" si="345"/>
        <v>0</v>
      </c>
      <c r="BU195" s="44">
        <f t="shared" si="345"/>
        <v>0</v>
      </c>
      <c r="BV195" s="44">
        <f t="shared" si="345"/>
        <v>0</v>
      </c>
      <c r="BW195" s="44">
        <f t="shared" si="345"/>
        <v>0</v>
      </c>
      <c r="BX195" s="44">
        <f t="shared" si="345"/>
        <v>0</v>
      </c>
      <c r="BY195" s="44">
        <f t="shared" si="345"/>
        <v>0</v>
      </c>
      <c r="BZ195" s="44">
        <f t="shared" si="345"/>
        <v>0</v>
      </c>
      <c r="CA195" s="44">
        <f t="shared" si="345"/>
        <v>0</v>
      </c>
      <c r="CB195" s="44">
        <f t="shared" si="345"/>
        <v>0</v>
      </c>
      <c r="CC195" s="44">
        <f t="shared" si="345"/>
        <v>0</v>
      </c>
      <c r="CD195" s="44">
        <f t="shared" si="345"/>
        <v>0</v>
      </c>
      <c r="CE195" s="44">
        <f t="shared" si="345"/>
        <v>0</v>
      </c>
      <c r="CF195" s="44">
        <f t="shared" si="345"/>
        <v>0</v>
      </c>
      <c r="CG195" s="44">
        <f t="shared" si="345"/>
        <v>0</v>
      </c>
      <c r="CH195" s="44">
        <f t="shared" si="345"/>
        <v>0</v>
      </c>
      <c r="CI195" s="44">
        <f t="shared" si="345"/>
        <v>1.2384999999999999</v>
      </c>
      <c r="CJ195" s="44">
        <f t="shared" si="345"/>
        <v>1.2384999999999999</v>
      </c>
      <c r="CK195" s="44">
        <f t="shared" si="345"/>
        <v>0</v>
      </c>
      <c r="CL195" s="44">
        <f t="shared" si="345"/>
        <v>0</v>
      </c>
      <c r="CM195" s="44">
        <f t="shared" si="345"/>
        <v>1.2384999999999999</v>
      </c>
      <c r="CN195" s="44">
        <f t="shared" si="345"/>
        <v>0</v>
      </c>
      <c r="CO195" s="44">
        <f t="shared" si="345"/>
        <v>0</v>
      </c>
      <c r="CP195" s="44">
        <f t="shared" si="345"/>
        <v>1.2384999999999999</v>
      </c>
      <c r="CQ195" s="44">
        <f t="shared" si="345"/>
        <v>1.2384999999999999</v>
      </c>
      <c r="CR195" s="44">
        <f t="shared" si="345"/>
        <v>0</v>
      </c>
      <c r="CS195" s="44">
        <f t="shared" si="345"/>
        <v>0</v>
      </c>
      <c r="CT195" s="44">
        <f t="shared" si="345"/>
        <v>0</v>
      </c>
      <c r="CU195" s="44">
        <f t="shared" si="345"/>
        <v>0</v>
      </c>
      <c r="CV195" s="44">
        <f t="shared" si="345"/>
        <v>0</v>
      </c>
      <c r="CW195" s="44">
        <f t="shared" si="345"/>
        <v>0</v>
      </c>
      <c r="CX195" s="44">
        <f t="shared" si="345"/>
        <v>1.2384999999999999</v>
      </c>
      <c r="CY195" s="44">
        <f t="shared" si="345"/>
        <v>0</v>
      </c>
      <c r="CZ195" s="44">
        <f t="shared" si="345"/>
        <v>1.2384999999999999</v>
      </c>
      <c r="DA195" s="44">
        <f t="shared" si="345"/>
        <v>0</v>
      </c>
      <c r="DB195" s="44">
        <f t="shared" si="345"/>
        <v>0</v>
      </c>
      <c r="DC195" s="44">
        <f t="shared" si="345"/>
        <v>0</v>
      </c>
      <c r="DD195" s="44">
        <f t="shared" si="345"/>
        <v>0</v>
      </c>
      <c r="DE195" s="44">
        <f t="shared" si="345"/>
        <v>0</v>
      </c>
      <c r="DF195" s="44">
        <f t="shared" si="345"/>
        <v>1.2384999999999999</v>
      </c>
      <c r="DG195" s="44">
        <f t="shared" si="345"/>
        <v>0</v>
      </c>
      <c r="DH195" s="44">
        <f t="shared" si="345"/>
        <v>1.2384999999999999</v>
      </c>
      <c r="DI195" s="44">
        <f t="shared" si="345"/>
        <v>1.2384999999999999</v>
      </c>
      <c r="DJ195" s="44">
        <f t="shared" si="345"/>
        <v>1.2384999999999999</v>
      </c>
      <c r="DK195" s="44">
        <f t="shared" si="345"/>
        <v>0</v>
      </c>
      <c r="DL195" s="44">
        <f t="shared" si="345"/>
        <v>1.2384999999999999</v>
      </c>
      <c r="DM195" s="44">
        <f t="shared" si="345"/>
        <v>0</v>
      </c>
      <c r="DN195" s="44">
        <f t="shared" si="345"/>
        <v>1.2384999999999999</v>
      </c>
      <c r="DO195" s="44">
        <f t="shared" si="345"/>
        <v>1.2384999999999999</v>
      </c>
      <c r="DP195" s="44">
        <f t="shared" si="345"/>
        <v>0</v>
      </c>
      <c r="DQ195" s="44">
        <f t="shared" si="345"/>
        <v>0</v>
      </c>
      <c r="DR195" s="44">
        <f t="shared" si="345"/>
        <v>1.2384999999999999</v>
      </c>
      <c r="DS195" s="44">
        <f t="shared" si="345"/>
        <v>1.2384999999999999</v>
      </c>
      <c r="DT195" s="44">
        <f t="shared" si="345"/>
        <v>0</v>
      </c>
      <c r="DU195" s="44">
        <f t="shared" si="345"/>
        <v>0</v>
      </c>
      <c r="DV195" s="44">
        <f t="shared" si="345"/>
        <v>0</v>
      </c>
      <c r="DW195" s="44">
        <f t="shared" si="345"/>
        <v>0</v>
      </c>
      <c r="DX195" s="44">
        <f t="shared" si="345"/>
        <v>0</v>
      </c>
      <c r="DY195" s="44">
        <f t="shared" si="345"/>
        <v>0</v>
      </c>
      <c r="DZ195" s="44">
        <f t="shared" si="345"/>
        <v>0</v>
      </c>
      <c r="EA195" s="44">
        <f t="shared" ref="EA195:FX195" si="346">ROUND(IF((OR(EA191=1,EA192=1))=TRUE(),0,((1027-459)*0.00020599)+1.1215),4)</f>
        <v>0</v>
      </c>
      <c r="EB195" s="44">
        <f t="shared" si="346"/>
        <v>1.2384999999999999</v>
      </c>
      <c r="EC195" s="44">
        <f t="shared" si="346"/>
        <v>0</v>
      </c>
      <c r="ED195" s="44">
        <f t="shared" si="346"/>
        <v>0</v>
      </c>
      <c r="EE195" s="44">
        <f t="shared" si="346"/>
        <v>0</v>
      </c>
      <c r="EF195" s="44">
        <f t="shared" si="346"/>
        <v>1.2384999999999999</v>
      </c>
      <c r="EG195" s="44">
        <f t="shared" si="346"/>
        <v>0</v>
      </c>
      <c r="EH195" s="44">
        <f t="shared" si="346"/>
        <v>0</v>
      </c>
      <c r="EI195" s="44">
        <f t="shared" si="346"/>
        <v>1.2384999999999999</v>
      </c>
      <c r="EJ195" s="44">
        <f t="shared" si="346"/>
        <v>1.2384999999999999</v>
      </c>
      <c r="EK195" s="44">
        <f t="shared" si="346"/>
        <v>0</v>
      </c>
      <c r="EL195" s="44">
        <f t="shared" si="346"/>
        <v>1.2384999999999999</v>
      </c>
      <c r="EM195" s="44">
        <f t="shared" si="346"/>
        <v>0</v>
      </c>
      <c r="EN195" s="44">
        <f t="shared" si="346"/>
        <v>1.2384999999999999</v>
      </c>
      <c r="EO195" s="44">
        <f t="shared" si="346"/>
        <v>0</v>
      </c>
      <c r="EP195" s="44">
        <f t="shared" si="346"/>
        <v>0</v>
      </c>
      <c r="EQ195" s="44">
        <f t="shared" si="346"/>
        <v>0</v>
      </c>
      <c r="ER195" s="44">
        <f t="shared" si="346"/>
        <v>0</v>
      </c>
      <c r="ES195" s="44">
        <f t="shared" si="346"/>
        <v>0</v>
      </c>
      <c r="ET195" s="44">
        <f t="shared" si="346"/>
        <v>0</v>
      </c>
      <c r="EU195" s="44">
        <f t="shared" si="346"/>
        <v>1.2384999999999999</v>
      </c>
      <c r="EV195" s="44">
        <f t="shared" si="346"/>
        <v>0</v>
      </c>
      <c r="EW195" s="44">
        <f t="shared" si="346"/>
        <v>0</v>
      </c>
      <c r="EX195" s="44">
        <f t="shared" si="346"/>
        <v>0</v>
      </c>
      <c r="EY195" s="44">
        <f t="shared" si="346"/>
        <v>1.2384999999999999</v>
      </c>
      <c r="EZ195" s="44">
        <f t="shared" si="346"/>
        <v>0</v>
      </c>
      <c r="FA195" s="44">
        <f t="shared" si="346"/>
        <v>0</v>
      </c>
      <c r="FB195" s="44">
        <f t="shared" si="346"/>
        <v>0</v>
      </c>
      <c r="FC195" s="44">
        <f t="shared" si="346"/>
        <v>0</v>
      </c>
      <c r="FD195" s="44">
        <f t="shared" si="346"/>
        <v>0</v>
      </c>
      <c r="FE195" s="44">
        <f t="shared" si="346"/>
        <v>0</v>
      </c>
      <c r="FF195" s="44">
        <f t="shared" si="346"/>
        <v>0</v>
      </c>
      <c r="FG195" s="44">
        <f t="shared" si="346"/>
        <v>0</v>
      </c>
      <c r="FH195" s="44">
        <f t="shared" si="346"/>
        <v>0</v>
      </c>
      <c r="FI195" s="44">
        <f t="shared" si="346"/>
        <v>1.2384999999999999</v>
      </c>
      <c r="FJ195" s="44">
        <f t="shared" si="346"/>
        <v>0</v>
      </c>
      <c r="FK195" s="44">
        <f t="shared" si="346"/>
        <v>1.2384999999999999</v>
      </c>
      <c r="FL195" s="44">
        <f t="shared" si="346"/>
        <v>0</v>
      </c>
      <c r="FM195" s="44">
        <f t="shared" si="346"/>
        <v>0</v>
      </c>
      <c r="FN195" s="44">
        <f t="shared" si="346"/>
        <v>1.2384999999999999</v>
      </c>
      <c r="FO195" s="44">
        <f t="shared" si="346"/>
        <v>1.2384999999999999</v>
      </c>
      <c r="FP195" s="44">
        <f t="shared" si="346"/>
        <v>1.2384999999999999</v>
      </c>
      <c r="FQ195" s="44">
        <f t="shared" si="346"/>
        <v>0</v>
      </c>
      <c r="FR195" s="44">
        <f t="shared" si="346"/>
        <v>0</v>
      </c>
      <c r="FS195" s="44">
        <f t="shared" si="346"/>
        <v>0</v>
      </c>
      <c r="FT195" s="44">
        <f t="shared" si="346"/>
        <v>0</v>
      </c>
      <c r="FU195" s="44">
        <f t="shared" si="346"/>
        <v>1.2384999999999999</v>
      </c>
      <c r="FV195" s="44">
        <f t="shared" si="346"/>
        <v>1.2384999999999999</v>
      </c>
      <c r="FW195" s="44">
        <f t="shared" si="346"/>
        <v>0</v>
      </c>
      <c r="FX195" s="44">
        <f t="shared" si="346"/>
        <v>0</v>
      </c>
      <c r="FY195" s="88"/>
      <c r="FZ195" s="29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</row>
    <row r="196" spans="1:205" x14ac:dyDescent="0.35">
      <c r="A196" s="2"/>
      <c r="B196" s="2" t="s">
        <v>943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</row>
    <row r="197" spans="1:205" x14ac:dyDescent="0.35">
      <c r="A197" s="3" t="s">
        <v>944</v>
      </c>
      <c r="B197" s="2" t="s">
        <v>945</v>
      </c>
      <c r="C197" s="29">
        <f t="shared" ref="C197:AH197" si="347">ROUND(IF((OR(C191=1,C192=1))=TRUE(),0,C193*C195),8)</f>
        <v>12916.15781748</v>
      </c>
      <c r="D197" s="29">
        <f t="shared" si="347"/>
        <v>12966.51767818</v>
      </c>
      <c r="E197" s="29">
        <f t="shared" si="347"/>
        <v>12802.18771079</v>
      </c>
      <c r="F197" s="29">
        <f t="shared" si="347"/>
        <v>12857.47031192</v>
      </c>
      <c r="G197" s="29">
        <f t="shared" si="347"/>
        <v>0</v>
      </c>
      <c r="H197" s="29">
        <f t="shared" si="347"/>
        <v>0</v>
      </c>
      <c r="I197" s="29">
        <f t="shared" si="347"/>
        <v>12823.289937060001</v>
      </c>
      <c r="J197" s="29">
        <f t="shared" si="347"/>
        <v>11989.51355935</v>
      </c>
      <c r="K197" s="29">
        <f t="shared" si="347"/>
        <v>0</v>
      </c>
      <c r="L197" s="29">
        <f t="shared" si="347"/>
        <v>13029.982599450001</v>
      </c>
      <c r="M197" s="29">
        <f t="shared" si="347"/>
        <v>12972.19718365</v>
      </c>
      <c r="N197" s="29">
        <f t="shared" si="347"/>
        <v>0</v>
      </c>
      <c r="O197" s="29">
        <f t="shared" si="347"/>
        <v>0</v>
      </c>
      <c r="P197" s="29">
        <f t="shared" si="347"/>
        <v>0</v>
      </c>
      <c r="Q197" s="29">
        <f t="shared" si="347"/>
        <v>13151.618316169999</v>
      </c>
      <c r="R197" s="29">
        <f t="shared" si="347"/>
        <v>12821.19726105</v>
      </c>
      <c r="S197" s="29">
        <f t="shared" si="347"/>
        <v>12467.42306117</v>
      </c>
      <c r="T197" s="29">
        <f t="shared" si="347"/>
        <v>0</v>
      </c>
      <c r="U197" s="29">
        <f t="shared" si="347"/>
        <v>0</v>
      </c>
      <c r="V197" s="29">
        <f t="shared" si="347"/>
        <v>0</v>
      </c>
      <c r="W197" s="29">
        <f t="shared" si="347"/>
        <v>0</v>
      </c>
      <c r="X197" s="29">
        <f t="shared" si="347"/>
        <v>0</v>
      </c>
      <c r="Y197" s="29">
        <f t="shared" si="347"/>
        <v>11423.8699075</v>
      </c>
      <c r="Z197" s="29">
        <f t="shared" si="347"/>
        <v>0</v>
      </c>
      <c r="AA197" s="29">
        <f t="shared" si="347"/>
        <v>0</v>
      </c>
      <c r="AB197" s="29">
        <f t="shared" si="347"/>
        <v>0</v>
      </c>
      <c r="AC197" s="29">
        <f t="shared" si="347"/>
        <v>0</v>
      </c>
      <c r="AD197" s="29">
        <f t="shared" si="347"/>
        <v>0</v>
      </c>
      <c r="AE197" s="29">
        <f t="shared" si="347"/>
        <v>0</v>
      </c>
      <c r="AF197" s="29">
        <f t="shared" si="347"/>
        <v>0</v>
      </c>
      <c r="AG197" s="29">
        <f t="shared" si="347"/>
        <v>0</v>
      </c>
      <c r="AH197" s="29">
        <f t="shared" si="347"/>
        <v>11769.22065583</v>
      </c>
      <c r="AI197" s="29">
        <f t="shared" ref="AI197:BN197" si="348">ROUND(IF((OR(AI191=1,AI192=1))=TRUE(),0,AI193*AI195),8)</f>
        <v>0</v>
      </c>
      <c r="AJ197" s="29">
        <f t="shared" si="348"/>
        <v>0</v>
      </c>
      <c r="AK197" s="29">
        <f t="shared" si="348"/>
        <v>0</v>
      </c>
      <c r="AL197" s="29">
        <f t="shared" si="348"/>
        <v>0</v>
      </c>
      <c r="AM197" s="29">
        <f t="shared" si="348"/>
        <v>0</v>
      </c>
      <c r="AN197" s="29">
        <f t="shared" si="348"/>
        <v>0</v>
      </c>
      <c r="AO197" s="29">
        <f t="shared" si="348"/>
        <v>12589.194414289999</v>
      </c>
      <c r="AP197" s="29">
        <f t="shared" si="348"/>
        <v>13161.360455010001</v>
      </c>
      <c r="AQ197" s="29">
        <f t="shared" si="348"/>
        <v>0</v>
      </c>
      <c r="AR197" s="29">
        <f t="shared" si="348"/>
        <v>0</v>
      </c>
      <c r="AS197" s="29">
        <f t="shared" si="348"/>
        <v>0</v>
      </c>
      <c r="AT197" s="29">
        <f t="shared" si="348"/>
        <v>0</v>
      </c>
      <c r="AU197" s="29">
        <f t="shared" si="348"/>
        <v>0</v>
      </c>
      <c r="AV197" s="29">
        <f t="shared" si="348"/>
        <v>0</v>
      </c>
      <c r="AW197" s="29">
        <f t="shared" si="348"/>
        <v>0</v>
      </c>
      <c r="AX197" s="29">
        <f t="shared" si="348"/>
        <v>0</v>
      </c>
      <c r="AY197" s="29">
        <f t="shared" si="348"/>
        <v>0</v>
      </c>
      <c r="AZ197" s="29">
        <f t="shared" si="348"/>
        <v>12764.903845729999</v>
      </c>
      <c r="BA197" s="29">
        <f t="shared" si="348"/>
        <v>12481.951227559999</v>
      </c>
      <c r="BB197" s="29">
        <f t="shared" si="348"/>
        <v>12574.485399360001</v>
      </c>
      <c r="BC197" s="29">
        <f t="shared" si="348"/>
        <v>12780.4116084</v>
      </c>
      <c r="BD197" s="29">
        <f t="shared" si="348"/>
        <v>0</v>
      </c>
      <c r="BE197" s="29">
        <f t="shared" si="348"/>
        <v>0</v>
      </c>
      <c r="BF197" s="29">
        <f t="shared" si="348"/>
        <v>0</v>
      </c>
      <c r="BG197" s="29">
        <f t="shared" si="348"/>
        <v>12535.844093739999</v>
      </c>
      <c r="BH197" s="29">
        <f t="shared" si="348"/>
        <v>0</v>
      </c>
      <c r="BI197" s="29">
        <f t="shared" si="348"/>
        <v>0</v>
      </c>
      <c r="BJ197" s="29">
        <f t="shared" si="348"/>
        <v>0</v>
      </c>
      <c r="BK197" s="29">
        <f t="shared" si="348"/>
        <v>12810.643456719999</v>
      </c>
      <c r="BL197" s="29">
        <f t="shared" si="348"/>
        <v>0</v>
      </c>
      <c r="BM197" s="29">
        <f t="shared" si="348"/>
        <v>0</v>
      </c>
      <c r="BN197" s="29">
        <f t="shared" si="348"/>
        <v>12211.92174494</v>
      </c>
      <c r="BO197" s="29">
        <f t="shared" ref="BO197:DZ197" si="349">ROUND(IF((OR(BO191=1,BO192=1))=TRUE(),0,BO193*BO195),8)</f>
        <v>12036.5051159</v>
      </c>
      <c r="BP197" s="29">
        <f t="shared" si="349"/>
        <v>0</v>
      </c>
      <c r="BQ197" s="29">
        <f t="shared" si="349"/>
        <v>13695.28348749</v>
      </c>
      <c r="BR197" s="29">
        <f t="shared" si="349"/>
        <v>12702.93092495</v>
      </c>
      <c r="BS197" s="29">
        <f t="shared" si="349"/>
        <v>12724.65427985</v>
      </c>
      <c r="BT197" s="29">
        <f t="shared" si="349"/>
        <v>0</v>
      </c>
      <c r="BU197" s="29">
        <f t="shared" si="349"/>
        <v>0</v>
      </c>
      <c r="BV197" s="29">
        <f t="shared" si="349"/>
        <v>0</v>
      </c>
      <c r="BW197" s="29">
        <f t="shared" si="349"/>
        <v>0</v>
      </c>
      <c r="BX197" s="29">
        <f t="shared" si="349"/>
        <v>0</v>
      </c>
      <c r="BY197" s="29">
        <f t="shared" si="349"/>
        <v>0</v>
      </c>
      <c r="BZ197" s="29">
        <f t="shared" si="349"/>
        <v>0</v>
      </c>
      <c r="CA197" s="29">
        <f t="shared" si="349"/>
        <v>0</v>
      </c>
      <c r="CB197" s="29">
        <f t="shared" si="349"/>
        <v>0</v>
      </c>
      <c r="CC197" s="29">
        <f t="shared" si="349"/>
        <v>0</v>
      </c>
      <c r="CD197" s="29">
        <f t="shared" si="349"/>
        <v>0</v>
      </c>
      <c r="CE197" s="29">
        <f t="shared" si="349"/>
        <v>0</v>
      </c>
      <c r="CF197" s="29">
        <f t="shared" si="349"/>
        <v>0</v>
      </c>
      <c r="CG197" s="29">
        <f t="shared" si="349"/>
        <v>0</v>
      </c>
      <c r="CH197" s="29">
        <f t="shared" si="349"/>
        <v>0</v>
      </c>
      <c r="CI197" s="29">
        <f t="shared" si="349"/>
        <v>11463.55432168</v>
      </c>
      <c r="CJ197" s="29">
        <f t="shared" si="349"/>
        <v>12469.54049621</v>
      </c>
      <c r="CK197" s="29">
        <f t="shared" si="349"/>
        <v>0</v>
      </c>
      <c r="CL197" s="29">
        <f t="shared" si="349"/>
        <v>0</v>
      </c>
      <c r="CM197" s="29">
        <f t="shared" si="349"/>
        <v>12780.4482087</v>
      </c>
      <c r="CN197" s="29">
        <f t="shared" si="349"/>
        <v>0</v>
      </c>
      <c r="CO197" s="29">
        <f t="shared" si="349"/>
        <v>0</v>
      </c>
      <c r="CP197" s="29">
        <f t="shared" si="349"/>
        <v>12790.056864100001</v>
      </c>
      <c r="CQ197" s="29">
        <f t="shared" si="349"/>
        <v>12220.599245629999</v>
      </c>
      <c r="CR197" s="29">
        <f t="shared" si="349"/>
        <v>0</v>
      </c>
      <c r="CS197" s="29">
        <f t="shared" si="349"/>
        <v>0</v>
      </c>
      <c r="CT197" s="29">
        <f t="shared" si="349"/>
        <v>0</v>
      </c>
      <c r="CU197" s="29">
        <f t="shared" si="349"/>
        <v>0</v>
      </c>
      <c r="CV197" s="29">
        <f t="shared" si="349"/>
        <v>0</v>
      </c>
      <c r="CW197" s="29">
        <f t="shared" si="349"/>
        <v>0</v>
      </c>
      <c r="CX197" s="29">
        <f t="shared" si="349"/>
        <v>12061.72810543</v>
      </c>
      <c r="CY197" s="29">
        <f t="shared" si="349"/>
        <v>0</v>
      </c>
      <c r="CZ197" s="29">
        <f t="shared" si="349"/>
        <v>12256.32759791</v>
      </c>
      <c r="DA197" s="29">
        <f t="shared" si="349"/>
        <v>0</v>
      </c>
      <c r="DB197" s="29">
        <f t="shared" si="349"/>
        <v>0</v>
      </c>
      <c r="DC197" s="29">
        <f t="shared" si="349"/>
        <v>0</v>
      </c>
      <c r="DD197" s="29">
        <f t="shared" si="349"/>
        <v>0</v>
      </c>
      <c r="DE197" s="29">
        <f t="shared" si="349"/>
        <v>0</v>
      </c>
      <c r="DF197" s="29">
        <f t="shared" si="349"/>
        <v>12174.258959119999</v>
      </c>
      <c r="DG197" s="29">
        <f t="shared" si="349"/>
        <v>0</v>
      </c>
      <c r="DH197" s="29">
        <f t="shared" si="349"/>
        <v>12024.72304854</v>
      </c>
      <c r="DI197" s="29">
        <f t="shared" si="349"/>
        <v>12159.75016937</v>
      </c>
      <c r="DJ197" s="29">
        <f t="shared" si="349"/>
        <v>12194.875693170001</v>
      </c>
      <c r="DK197" s="29">
        <f t="shared" si="349"/>
        <v>0</v>
      </c>
      <c r="DL197" s="29">
        <f t="shared" si="349"/>
        <v>12915.413970199999</v>
      </c>
      <c r="DM197" s="29">
        <f t="shared" si="349"/>
        <v>0</v>
      </c>
      <c r="DN197" s="29">
        <f t="shared" si="349"/>
        <v>12496.396505029999</v>
      </c>
      <c r="DO197" s="29">
        <f t="shared" si="349"/>
        <v>12596.18722467</v>
      </c>
      <c r="DP197" s="29">
        <f t="shared" si="349"/>
        <v>0</v>
      </c>
      <c r="DQ197" s="29">
        <f t="shared" si="349"/>
        <v>0</v>
      </c>
      <c r="DR197" s="29">
        <f t="shared" si="349"/>
        <v>12094.20871927</v>
      </c>
      <c r="DS197" s="29">
        <f t="shared" si="349"/>
        <v>11961.333480830001</v>
      </c>
      <c r="DT197" s="29">
        <f t="shared" si="349"/>
        <v>0</v>
      </c>
      <c r="DU197" s="29">
        <f t="shared" si="349"/>
        <v>0</v>
      </c>
      <c r="DV197" s="29">
        <f t="shared" si="349"/>
        <v>0</v>
      </c>
      <c r="DW197" s="29">
        <f t="shared" si="349"/>
        <v>0</v>
      </c>
      <c r="DX197" s="29">
        <f t="shared" si="349"/>
        <v>0</v>
      </c>
      <c r="DY197" s="29">
        <f t="shared" si="349"/>
        <v>0</v>
      </c>
      <c r="DZ197" s="29">
        <f t="shared" si="349"/>
        <v>0</v>
      </c>
      <c r="EA197" s="29">
        <f t="shared" ref="EA197:FX197" si="350">ROUND(IF((OR(EA191=1,EA192=1))=TRUE(),0,EA193*EA195),8)</f>
        <v>0</v>
      </c>
      <c r="EB197" s="29">
        <f t="shared" si="350"/>
        <v>11815.92263942</v>
      </c>
      <c r="EC197" s="29">
        <f t="shared" si="350"/>
        <v>0</v>
      </c>
      <c r="ED197" s="29">
        <f t="shared" si="350"/>
        <v>0</v>
      </c>
      <c r="EE197" s="29">
        <f t="shared" si="350"/>
        <v>0</v>
      </c>
      <c r="EF197" s="29">
        <f t="shared" si="350"/>
        <v>11985.906276780001</v>
      </c>
      <c r="EG197" s="29">
        <f t="shared" si="350"/>
        <v>0</v>
      </c>
      <c r="EH197" s="29">
        <f t="shared" si="350"/>
        <v>0</v>
      </c>
      <c r="EI197" s="29">
        <f t="shared" si="350"/>
        <v>12471.1110797</v>
      </c>
      <c r="EJ197" s="29">
        <f t="shared" si="350"/>
        <v>12350.18153349</v>
      </c>
      <c r="EK197" s="29">
        <f t="shared" si="350"/>
        <v>0</v>
      </c>
      <c r="EL197" s="29">
        <f t="shared" si="350"/>
        <v>11697.407636579999</v>
      </c>
      <c r="EM197" s="29">
        <f t="shared" si="350"/>
        <v>0</v>
      </c>
      <c r="EN197" s="29">
        <f t="shared" si="350"/>
        <v>11877.012847079999</v>
      </c>
      <c r="EO197" s="29">
        <f t="shared" si="350"/>
        <v>0</v>
      </c>
      <c r="EP197" s="29">
        <f t="shared" si="350"/>
        <v>0</v>
      </c>
      <c r="EQ197" s="29">
        <f t="shared" si="350"/>
        <v>0</v>
      </c>
      <c r="ER197" s="29">
        <f t="shared" si="350"/>
        <v>0</v>
      </c>
      <c r="ES197" s="29">
        <f t="shared" si="350"/>
        <v>0</v>
      </c>
      <c r="ET197" s="29">
        <f t="shared" si="350"/>
        <v>0</v>
      </c>
      <c r="EU197" s="29">
        <f t="shared" si="350"/>
        <v>11585.506523350001</v>
      </c>
      <c r="EV197" s="29">
        <f t="shared" si="350"/>
        <v>0</v>
      </c>
      <c r="EW197" s="29">
        <f t="shared" si="350"/>
        <v>0</v>
      </c>
      <c r="EX197" s="29">
        <f t="shared" si="350"/>
        <v>0</v>
      </c>
      <c r="EY197" s="29">
        <f t="shared" si="350"/>
        <v>11811.80079969</v>
      </c>
      <c r="EZ197" s="29">
        <f t="shared" si="350"/>
        <v>0</v>
      </c>
      <c r="FA197" s="29">
        <f t="shared" si="350"/>
        <v>0</v>
      </c>
      <c r="FB197" s="29">
        <f t="shared" si="350"/>
        <v>0</v>
      </c>
      <c r="FC197" s="29">
        <f t="shared" si="350"/>
        <v>0</v>
      </c>
      <c r="FD197" s="29">
        <f t="shared" si="350"/>
        <v>0</v>
      </c>
      <c r="FE197" s="29">
        <f t="shared" si="350"/>
        <v>0</v>
      </c>
      <c r="FF197" s="29">
        <f t="shared" si="350"/>
        <v>0</v>
      </c>
      <c r="FG197" s="29">
        <f t="shared" si="350"/>
        <v>0</v>
      </c>
      <c r="FH197" s="29">
        <f t="shared" si="350"/>
        <v>0</v>
      </c>
      <c r="FI197" s="29">
        <f t="shared" si="350"/>
        <v>12394.34302563</v>
      </c>
      <c r="FJ197" s="29">
        <f t="shared" si="350"/>
        <v>0</v>
      </c>
      <c r="FK197" s="29">
        <f t="shared" si="350"/>
        <v>12504.443188769999</v>
      </c>
      <c r="FL197" s="29">
        <f t="shared" si="350"/>
        <v>0</v>
      </c>
      <c r="FM197" s="29">
        <f t="shared" si="350"/>
        <v>0</v>
      </c>
      <c r="FN197" s="29">
        <f t="shared" si="350"/>
        <v>12553.94617184</v>
      </c>
      <c r="FO197" s="29">
        <f t="shared" si="350"/>
        <v>12375.97398063</v>
      </c>
      <c r="FP197" s="29">
        <f t="shared" si="350"/>
        <v>12679.20316535</v>
      </c>
      <c r="FQ197" s="29">
        <f t="shared" si="350"/>
        <v>0</v>
      </c>
      <c r="FR197" s="29">
        <f t="shared" si="350"/>
        <v>0</v>
      </c>
      <c r="FS197" s="29">
        <f t="shared" si="350"/>
        <v>0</v>
      </c>
      <c r="FT197" s="29">
        <f t="shared" si="350"/>
        <v>0</v>
      </c>
      <c r="FU197" s="29">
        <f t="shared" si="350"/>
        <v>12518.411585850001</v>
      </c>
      <c r="FV197" s="29">
        <f t="shared" si="350"/>
        <v>12082.00467197</v>
      </c>
      <c r="FW197" s="29">
        <f t="shared" si="350"/>
        <v>0</v>
      </c>
      <c r="FX197" s="29">
        <f t="shared" si="350"/>
        <v>0</v>
      </c>
      <c r="FY197" s="44"/>
      <c r="FZ197" s="29"/>
      <c r="GA197" s="2"/>
      <c r="GB197" s="29"/>
      <c r="GC197" s="29"/>
      <c r="GD197" s="29"/>
      <c r="GE197" s="2"/>
      <c r="GF197" s="29"/>
      <c r="GG197" s="29"/>
      <c r="GH197" s="29"/>
      <c r="GI197" s="29"/>
      <c r="GJ197" s="29"/>
      <c r="GK197" s="29"/>
    </row>
    <row r="198" spans="1:205" x14ac:dyDescent="0.35">
      <c r="A198" s="2"/>
      <c r="B198" s="2" t="s">
        <v>946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>
        <f>R197*459</f>
        <v>5884929.5428219503</v>
      </c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</row>
    <row r="199" spans="1:205" x14ac:dyDescent="0.35">
      <c r="A199" s="3" t="s">
        <v>947</v>
      </c>
      <c r="B199" s="2" t="s">
        <v>1078</v>
      </c>
      <c r="C199" s="2">
        <f>ROUND(IF((OR(C191=1,C192=1))=TRUE(),0,(C197*459)+(C137*(C43*C197))),2)</f>
        <v>13356288.810000001</v>
      </c>
      <c r="D199" s="2">
        <f t="shared" ref="D199:BO199" si="351">ROUND(IF((OR(D191=1,D192=1))=TRUE(),0,(D197*459)+(D137*(D43*D197))),2)</f>
        <v>35815596.469999999</v>
      </c>
      <c r="E199" s="2">
        <f t="shared" si="351"/>
        <v>13110925.27</v>
      </c>
      <c r="F199" s="2">
        <f t="shared" si="351"/>
        <v>25264003.43</v>
      </c>
      <c r="G199" s="2">
        <f t="shared" si="351"/>
        <v>0</v>
      </c>
      <c r="H199" s="2">
        <f t="shared" si="351"/>
        <v>0</v>
      </c>
      <c r="I199" s="2">
        <f t="shared" si="351"/>
        <v>15715711.220000001</v>
      </c>
      <c r="J199" s="2">
        <f t="shared" si="351"/>
        <v>7775679.1200000001</v>
      </c>
      <c r="K199" s="2">
        <f t="shared" si="351"/>
        <v>0</v>
      </c>
      <c r="L199" s="2">
        <f t="shared" si="351"/>
        <v>8089586.5199999996</v>
      </c>
      <c r="M199" s="2">
        <f t="shared" si="351"/>
        <v>7090447.3099999996</v>
      </c>
      <c r="N199" s="2">
        <f t="shared" si="351"/>
        <v>0</v>
      </c>
      <c r="O199" s="2">
        <f t="shared" si="351"/>
        <v>0</v>
      </c>
      <c r="P199" s="2">
        <f t="shared" si="351"/>
        <v>0</v>
      </c>
      <c r="Q199" s="2">
        <f t="shared" si="351"/>
        <v>55825621.18</v>
      </c>
      <c r="R199" s="2">
        <f t="shared" si="351"/>
        <v>11953407.35</v>
      </c>
      <c r="S199" s="2">
        <f t="shared" si="351"/>
        <v>7126777.9800000004</v>
      </c>
      <c r="T199" s="2">
        <f t="shared" si="351"/>
        <v>0</v>
      </c>
      <c r="U199" s="2">
        <f t="shared" si="351"/>
        <v>0</v>
      </c>
      <c r="V199" s="2">
        <f t="shared" si="351"/>
        <v>0</v>
      </c>
      <c r="W199" s="2">
        <f t="shared" si="351"/>
        <v>0</v>
      </c>
      <c r="X199" s="2">
        <f t="shared" si="351"/>
        <v>0</v>
      </c>
      <c r="Y199" s="2">
        <f t="shared" si="351"/>
        <v>6251415.79</v>
      </c>
      <c r="Z199" s="2">
        <f t="shared" si="351"/>
        <v>0</v>
      </c>
      <c r="AA199" s="2">
        <f t="shared" si="351"/>
        <v>0</v>
      </c>
      <c r="AB199" s="2">
        <f t="shared" si="351"/>
        <v>0</v>
      </c>
      <c r="AC199" s="2">
        <f t="shared" si="351"/>
        <v>0</v>
      </c>
      <c r="AD199" s="2">
        <f t="shared" si="351"/>
        <v>0</v>
      </c>
      <c r="AE199" s="2">
        <f t="shared" si="351"/>
        <v>0</v>
      </c>
      <c r="AF199" s="2">
        <f t="shared" si="351"/>
        <v>0</v>
      </c>
      <c r="AG199" s="2">
        <f t="shared" si="351"/>
        <v>0</v>
      </c>
      <c r="AH199" s="2">
        <f t="shared" si="351"/>
        <v>6283492.75</v>
      </c>
      <c r="AI199" s="2">
        <f t="shared" si="351"/>
        <v>0</v>
      </c>
      <c r="AJ199" s="2">
        <f t="shared" si="351"/>
        <v>0</v>
      </c>
      <c r="AK199" s="2">
        <f t="shared" si="351"/>
        <v>0</v>
      </c>
      <c r="AL199" s="2">
        <f t="shared" si="351"/>
        <v>0</v>
      </c>
      <c r="AM199" s="2">
        <f t="shared" si="351"/>
        <v>0</v>
      </c>
      <c r="AN199" s="2">
        <f t="shared" si="351"/>
        <v>0</v>
      </c>
      <c r="AO199" s="2">
        <f t="shared" si="351"/>
        <v>9544774.7100000009</v>
      </c>
      <c r="AP199" s="2">
        <f t="shared" si="351"/>
        <v>89555424.310000002</v>
      </c>
      <c r="AQ199" s="2">
        <f t="shared" si="351"/>
        <v>0</v>
      </c>
      <c r="AR199" s="2">
        <f t="shared" si="351"/>
        <v>0</v>
      </c>
      <c r="AS199" s="2">
        <f t="shared" si="351"/>
        <v>0</v>
      </c>
      <c r="AT199" s="2">
        <f t="shared" si="351"/>
        <v>0</v>
      </c>
      <c r="AU199" s="2">
        <f t="shared" si="351"/>
        <v>0</v>
      </c>
      <c r="AV199" s="2">
        <f t="shared" si="351"/>
        <v>0</v>
      </c>
      <c r="AW199" s="2">
        <f t="shared" si="351"/>
        <v>0</v>
      </c>
      <c r="AX199" s="2">
        <f t="shared" si="351"/>
        <v>0</v>
      </c>
      <c r="AY199" s="2">
        <f t="shared" si="351"/>
        <v>0</v>
      </c>
      <c r="AZ199" s="2">
        <f t="shared" si="351"/>
        <v>18288788.34</v>
      </c>
      <c r="BA199" s="2">
        <f t="shared" si="351"/>
        <v>12313394.960000001</v>
      </c>
      <c r="BB199" s="2">
        <f t="shared" si="351"/>
        <v>11301343.9</v>
      </c>
      <c r="BC199" s="2">
        <f t="shared" si="351"/>
        <v>27695407.559999999</v>
      </c>
      <c r="BD199" s="2">
        <f t="shared" si="351"/>
        <v>0</v>
      </c>
      <c r="BE199" s="2">
        <f t="shared" si="351"/>
        <v>0</v>
      </c>
      <c r="BF199" s="2">
        <f t="shared" si="351"/>
        <v>0</v>
      </c>
      <c r="BG199" s="2">
        <f t="shared" si="351"/>
        <v>6583273.7400000002</v>
      </c>
      <c r="BH199" s="2">
        <f t="shared" si="351"/>
        <v>0</v>
      </c>
      <c r="BI199" s="2">
        <f t="shared" si="351"/>
        <v>0</v>
      </c>
      <c r="BJ199" s="2">
        <f t="shared" si="351"/>
        <v>0</v>
      </c>
      <c r="BK199" s="2">
        <f t="shared" si="351"/>
        <v>27641320.420000002</v>
      </c>
      <c r="BL199" s="2">
        <f t="shared" si="351"/>
        <v>0</v>
      </c>
      <c r="BM199" s="2">
        <f t="shared" si="351"/>
        <v>0</v>
      </c>
      <c r="BN199" s="2">
        <f t="shared" si="351"/>
        <v>8254330.9900000002</v>
      </c>
      <c r="BO199" s="2">
        <f t="shared" si="351"/>
        <v>6511412.25</v>
      </c>
      <c r="BP199" s="2">
        <f t="shared" ref="BP199:EA199" si="352">ROUND(IF((OR(BP191=1,BP192=1))=TRUE(),0,(BP197*459)+(BP137*(BP43*BP197))),2)</f>
        <v>0</v>
      </c>
      <c r="BQ199" s="2">
        <f t="shared" si="352"/>
        <v>11099260.33</v>
      </c>
      <c r="BR199" s="2">
        <f t="shared" si="352"/>
        <v>9232236.1400000006</v>
      </c>
      <c r="BS199" s="2">
        <f t="shared" si="352"/>
        <v>7019886.3700000001</v>
      </c>
      <c r="BT199" s="2">
        <f t="shared" si="352"/>
        <v>0</v>
      </c>
      <c r="BU199" s="2">
        <f t="shared" si="352"/>
        <v>0</v>
      </c>
      <c r="BV199" s="2">
        <f t="shared" si="352"/>
        <v>0</v>
      </c>
      <c r="BW199" s="2">
        <f t="shared" si="352"/>
        <v>0</v>
      </c>
      <c r="BX199" s="2">
        <f t="shared" si="352"/>
        <v>0</v>
      </c>
      <c r="BY199" s="2">
        <f t="shared" si="352"/>
        <v>0</v>
      </c>
      <c r="BZ199" s="2">
        <f t="shared" si="352"/>
        <v>0</v>
      </c>
      <c r="CA199" s="2">
        <f t="shared" si="352"/>
        <v>0</v>
      </c>
      <c r="CB199" s="2">
        <f t="shared" si="352"/>
        <v>0</v>
      </c>
      <c r="CC199" s="2">
        <f t="shared" si="352"/>
        <v>0</v>
      </c>
      <c r="CD199" s="2">
        <f t="shared" si="352"/>
        <v>0</v>
      </c>
      <c r="CE199" s="2">
        <f t="shared" si="352"/>
        <v>0</v>
      </c>
      <c r="CF199" s="2">
        <f t="shared" si="352"/>
        <v>0</v>
      </c>
      <c r="CG199" s="2">
        <f t="shared" si="352"/>
        <v>0</v>
      </c>
      <c r="CH199" s="2">
        <f t="shared" si="352"/>
        <v>0</v>
      </c>
      <c r="CI199" s="2">
        <f t="shared" si="352"/>
        <v>5854391.3399999999</v>
      </c>
      <c r="CJ199" s="2">
        <f t="shared" si="352"/>
        <v>6488899.4800000004</v>
      </c>
      <c r="CK199" s="2">
        <f t="shared" si="352"/>
        <v>0</v>
      </c>
      <c r="CL199" s="2">
        <f t="shared" si="352"/>
        <v>0</v>
      </c>
      <c r="CM199" s="2">
        <f t="shared" si="352"/>
        <v>6406378.5899999999</v>
      </c>
      <c r="CN199" s="2">
        <f t="shared" si="352"/>
        <v>0</v>
      </c>
      <c r="CO199" s="2">
        <f t="shared" si="352"/>
        <v>0</v>
      </c>
      <c r="CP199" s="2">
        <f t="shared" si="352"/>
        <v>6525384.6900000004</v>
      </c>
      <c r="CQ199" s="2">
        <f t="shared" si="352"/>
        <v>6451303.2199999997</v>
      </c>
      <c r="CR199" s="2">
        <f t="shared" si="352"/>
        <v>0</v>
      </c>
      <c r="CS199" s="2">
        <f t="shared" si="352"/>
        <v>0</v>
      </c>
      <c r="CT199" s="2">
        <f t="shared" si="352"/>
        <v>0</v>
      </c>
      <c r="CU199" s="2">
        <f t="shared" si="352"/>
        <v>0</v>
      </c>
      <c r="CV199" s="2">
        <f t="shared" si="352"/>
        <v>0</v>
      </c>
      <c r="CW199" s="2">
        <f t="shared" si="352"/>
        <v>0</v>
      </c>
      <c r="CX199" s="2">
        <f t="shared" si="352"/>
        <v>5870973.7800000003</v>
      </c>
      <c r="CY199" s="2">
        <f t="shared" si="352"/>
        <v>0</v>
      </c>
      <c r="CZ199" s="2">
        <f t="shared" si="352"/>
        <v>7101267.1799999997</v>
      </c>
      <c r="DA199" s="2">
        <f t="shared" si="352"/>
        <v>0</v>
      </c>
      <c r="DB199" s="2">
        <f t="shared" si="352"/>
        <v>0</v>
      </c>
      <c r="DC199" s="2">
        <f t="shared" si="352"/>
        <v>0</v>
      </c>
      <c r="DD199" s="2">
        <f t="shared" si="352"/>
        <v>0</v>
      </c>
      <c r="DE199" s="2">
        <f t="shared" si="352"/>
        <v>0</v>
      </c>
      <c r="DF199" s="2">
        <f t="shared" si="352"/>
        <v>22714537.579999998</v>
      </c>
      <c r="DG199" s="2">
        <f t="shared" si="352"/>
        <v>0</v>
      </c>
      <c r="DH199" s="2">
        <f t="shared" si="352"/>
        <v>6929559.2999999998</v>
      </c>
      <c r="DI199" s="2">
        <f t="shared" si="352"/>
        <v>7870325.3399999999</v>
      </c>
      <c r="DJ199" s="2">
        <f t="shared" si="352"/>
        <v>6092950.1299999999</v>
      </c>
      <c r="DK199" s="2">
        <f t="shared" si="352"/>
        <v>0</v>
      </c>
      <c r="DL199" s="2">
        <f t="shared" si="352"/>
        <v>10867700.92</v>
      </c>
      <c r="DM199" s="2">
        <f t="shared" si="352"/>
        <v>0</v>
      </c>
      <c r="DN199" s="2">
        <f t="shared" si="352"/>
        <v>7011978.0099999998</v>
      </c>
      <c r="DO199" s="2">
        <f t="shared" si="352"/>
        <v>8823175.6899999995</v>
      </c>
      <c r="DP199" s="2">
        <f t="shared" si="352"/>
        <v>0</v>
      </c>
      <c r="DQ199" s="2">
        <f t="shared" si="352"/>
        <v>0</v>
      </c>
      <c r="DR199" s="2">
        <f t="shared" si="352"/>
        <v>6976568.4900000002</v>
      </c>
      <c r="DS199" s="2">
        <f t="shared" si="352"/>
        <v>6141761.9800000004</v>
      </c>
      <c r="DT199" s="2">
        <f t="shared" si="352"/>
        <v>0</v>
      </c>
      <c r="DU199" s="2">
        <f t="shared" si="352"/>
        <v>0</v>
      </c>
      <c r="DV199" s="2">
        <f t="shared" si="352"/>
        <v>0</v>
      </c>
      <c r="DW199" s="2">
        <f t="shared" si="352"/>
        <v>0</v>
      </c>
      <c r="DX199" s="2">
        <f t="shared" si="352"/>
        <v>0</v>
      </c>
      <c r="DY199" s="2">
        <f t="shared" si="352"/>
        <v>0</v>
      </c>
      <c r="DZ199" s="2">
        <f t="shared" si="352"/>
        <v>0</v>
      </c>
      <c r="EA199" s="2">
        <f t="shared" si="352"/>
        <v>0</v>
      </c>
      <c r="EB199" s="2">
        <f t="shared" ref="EB199:FX199" si="353">ROUND(IF((OR(EB191=1,EB192=1))=TRUE(),0,(EB197*459)+(EB137*(EB43*EB197))),2)</f>
        <v>5869866.79</v>
      </c>
      <c r="EC199" s="2">
        <f t="shared" si="353"/>
        <v>0</v>
      </c>
      <c r="ED199" s="2">
        <f t="shared" si="353"/>
        <v>0</v>
      </c>
      <c r="EE199" s="2">
        <f t="shared" si="353"/>
        <v>0</v>
      </c>
      <c r="EF199" s="2">
        <f t="shared" si="353"/>
        <v>6886909.9699999997</v>
      </c>
      <c r="EG199" s="2">
        <f t="shared" si="353"/>
        <v>0</v>
      </c>
      <c r="EH199" s="2">
        <f t="shared" si="353"/>
        <v>0</v>
      </c>
      <c r="EI199" s="2">
        <f t="shared" si="353"/>
        <v>21814068.43</v>
      </c>
      <c r="EJ199" s="2">
        <f t="shared" si="353"/>
        <v>13425635.34</v>
      </c>
      <c r="EK199" s="2">
        <f t="shared" si="353"/>
        <v>0</v>
      </c>
      <c r="EL199" s="2">
        <f t="shared" si="353"/>
        <v>5672166.54</v>
      </c>
      <c r="EM199" s="2">
        <f t="shared" si="353"/>
        <v>0</v>
      </c>
      <c r="EN199" s="2">
        <f t="shared" si="353"/>
        <v>6420713.1500000004</v>
      </c>
      <c r="EO199" s="2">
        <f t="shared" si="353"/>
        <v>0</v>
      </c>
      <c r="EP199" s="2">
        <f t="shared" si="353"/>
        <v>0</v>
      </c>
      <c r="EQ199" s="2">
        <f t="shared" si="353"/>
        <v>0</v>
      </c>
      <c r="ER199" s="2">
        <f t="shared" si="353"/>
        <v>0</v>
      </c>
      <c r="ES199" s="2">
        <f t="shared" si="353"/>
        <v>0</v>
      </c>
      <c r="ET199" s="2">
        <f t="shared" si="353"/>
        <v>0</v>
      </c>
      <c r="EU199" s="2">
        <f t="shared" si="353"/>
        <v>6058478.4400000004</v>
      </c>
      <c r="EV199" s="2">
        <f t="shared" si="353"/>
        <v>0</v>
      </c>
      <c r="EW199" s="2">
        <f t="shared" si="353"/>
        <v>0</v>
      </c>
      <c r="EX199" s="2">
        <f t="shared" si="353"/>
        <v>0</v>
      </c>
      <c r="EY199" s="2">
        <f t="shared" si="353"/>
        <v>6027845.4299999997</v>
      </c>
      <c r="EZ199" s="2">
        <f t="shared" si="353"/>
        <v>0</v>
      </c>
      <c r="FA199" s="2">
        <f t="shared" si="353"/>
        <v>0</v>
      </c>
      <c r="FB199" s="2">
        <f t="shared" si="353"/>
        <v>0</v>
      </c>
      <c r="FC199" s="2">
        <f t="shared" si="353"/>
        <v>0</v>
      </c>
      <c r="FD199" s="2">
        <f t="shared" si="353"/>
        <v>0</v>
      </c>
      <c r="FE199" s="2">
        <f t="shared" si="353"/>
        <v>0</v>
      </c>
      <c r="FF199" s="2">
        <f t="shared" si="353"/>
        <v>0</v>
      </c>
      <c r="FG199" s="2">
        <f t="shared" si="353"/>
        <v>0</v>
      </c>
      <c r="FH199" s="2">
        <f t="shared" si="353"/>
        <v>0</v>
      </c>
      <c r="FI199" s="2">
        <f t="shared" si="353"/>
        <v>7224662.5499999998</v>
      </c>
      <c r="FJ199" s="2">
        <f t="shared" si="353"/>
        <v>0</v>
      </c>
      <c r="FK199" s="2">
        <f t="shared" si="353"/>
        <v>7801722.1799999997</v>
      </c>
      <c r="FL199" s="2">
        <f t="shared" si="353"/>
        <v>0</v>
      </c>
      <c r="FM199" s="2">
        <f t="shared" si="353"/>
        <v>0</v>
      </c>
      <c r="FN199" s="2">
        <f t="shared" si="353"/>
        <v>29691990.899999999</v>
      </c>
      <c r="FO199" s="2">
        <f t="shared" si="353"/>
        <v>6539563.6600000001</v>
      </c>
      <c r="FP199" s="2">
        <f t="shared" si="353"/>
        <v>7863438.9400000004</v>
      </c>
      <c r="FQ199" s="2">
        <f t="shared" si="353"/>
        <v>0</v>
      </c>
      <c r="FR199" s="2">
        <f t="shared" si="353"/>
        <v>0</v>
      </c>
      <c r="FS199" s="2">
        <f t="shared" si="353"/>
        <v>0</v>
      </c>
      <c r="FT199" s="2">
        <f t="shared" si="353"/>
        <v>0</v>
      </c>
      <c r="FU199" s="2">
        <f t="shared" si="353"/>
        <v>6474973.1399999997</v>
      </c>
      <c r="FV199" s="2">
        <f t="shared" si="353"/>
        <v>6175160.9199999999</v>
      </c>
      <c r="FW199" s="2">
        <f t="shared" si="353"/>
        <v>0</v>
      </c>
      <c r="FX199" s="2">
        <f t="shared" si="353"/>
        <v>0</v>
      </c>
      <c r="FY199" s="29"/>
      <c r="FZ199" s="60"/>
      <c r="GA199" s="2"/>
      <c r="GB199" s="29"/>
      <c r="GC199" s="29"/>
      <c r="GD199" s="29"/>
      <c r="GE199" s="2"/>
      <c r="GF199" s="29"/>
      <c r="GG199" s="29"/>
      <c r="GH199" s="29"/>
      <c r="GI199" s="29"/>
      <c r="GJ199" s="29"/>
      <c r="GK199" s="29"/>
    </row>
    <row r="200" spans="1:205" x14ac:dyDescent="0.35">
      <c r="A200" s="3" t="s">
        <v>948</v>
      </c>
      <c r="B200" s="2" t="s">
        <v>949</v>
      </c>
      <c r="C200" s="12">
        <f t="shared" ref="C200:AH200" si="354">IF((OR(C191=1,C192=1))=TRUE(),0,C96)</f>
        <v>6384.5</v>
      </c>
      <c r="D200" s="12">
        <f t="shared" si="354"/>
        <v>38102.400000000001</v>
      </c>
      <c r="E200" s="12">
        <f t="shared" si="354"/>
        <v>5738</v>
      </c>
      <c r="F200" s="12">
        <f t="shared" si="354"/>
        <v>22398.6</v>
      </c>
      <c r="G200" s="12">
        <f t="shared" si="354"/>
        <v>0</v>
      </c>
      <c r="H200" s="12">
        <f t="shared" si="354"/>
        <v>0</v>
      </c>
      <c r="I200" s="12">
        <f t="shared" si="354"/>
        <v>8056</v>
      </c>
      <c r="J200" s="12">
        <f t="shared" si="354"/>
        <v>2066.8000000000002</v>
      </c>
      <c r="K200" s="12">
        <f t="shared" si="354"/>
        <v>0</v>
      </c>
      <c r="L200" s="12">
        <f t="shared" si="354"/>
        <v>2133.1</v>
      </c>
      <c r="M200" s="12">
        <f t="shared" si="354"/>
        <v>936.7</v>
      </c>
      <c r="N200" s="12">
        <f t="shared" si="354"/>
        <v>0</v>
      </c>
      <c r="O200" s="12">
        <f t="shared" si="354"/>
        <v>0</v>
      </c>
      <c r="P200" s="12">
        <f t="shared" si="354"/>
        <v>0</v>
      </c>
      <c r="Q200" s="12">
        <f t="shared" si="354"/>
        <v>39320.800000000003</v>
      </c>
      <c r="R200" s="12">
        <f t="shared" si="354"/>
        <v>481.8</v>
      </c>
      <c r="S200" s="12">
        <f t="shared" si="354"/>
        <v>1591.4</v>
      </c>
      <c r="T200" s="12">
        <f t="shared" si="354"/>
        <v>0</v>
      </c>
      <c r="U200" s="12">
        <f t="shared" si="354"/>
        <v>0</v>
      </c>
      <c r="V200" s="12">
        <f t="shared" si="354"/>
        <v>0</v>
      </c>
      <c r="W200" s="12">
        <f t="shared" si="354"/>
        <v>0</v>
      </c>
      <c r="X200" s="12">
        <f t="shared" si="354"/>
        <v>0</v>
      </c>
      <c r="Y200" s="12">
        <f t="shared" si="354"/>
        <v>423.8</v>
      </c>
      <c r="Z200" s="12">
        <f t="shared" si="354"/>
        <v>0</v>
      </c>
      <c r="AA200" s="12">
        <f t="shared" si="354"/>
        <v>0</v>
      </c>
      <c r="AB200" s="12">
        <f t="shared" si="354"/>
        <v>0</v>
      </c>
      <c r="AC200" s="12">
        <f t="shared" si="354"/>
        <v>0</v>
      </c>
      <c r="AD200" s="12">
        <f t="shared" si="354"/>
        <v>0</v>
      </c>
      <c r="AE200" s="12">
        <f t="shared" si="354"/>
        <v>0</v>
      </c>
      <c r="AF200" s="12">
        <f t="shared" si="354"/>
        <v>0</v>
      </c>
      <c r="AG200" s="12">
        <f t="shared" si="354"/>
        <v>0</v>
      </c>
      <c r="AH200" s="12">
        <f t="shared" si="354"/>
        <v>957.7</v>
      </c>
      <c r="AI200" s="12">
        <f t="shared" ref="AI200:BN200" si="355">IF((OR(AI191=1,AI192=1))=TRUE(),0,AI96)</f>
        <v>0</v>
      </c>
      <c r="AJ200" s="12">
        <f t="shared" si="355"/>
        <v>0</v>
      </c>
      <c r="AK200" s="12">
        <f t="shared" si="355"/>
        <v>0</v>
      </c>
      <c r="AL200" s="12">
        <f t="shared" si="355"/>
        <v>0</v>
      </c>
      <c r="AM200" s="12">
        <f t="shared" si="355"/>
        <v>0</v>
      </c>
      <c r="AN200" s="12">
        <f t="shared" si="355"/>
        <v>0</v>
      </c>
      <c r="AO200" s="12">
        <f t="shared" si="355"/>
        <v>4036</v>
      </c>
      <c r="AP200" s="12">
        <f t="shared" si="355"/>
        <v>83959.6</v>
      </c>
      <c r="AQ200" s="12">
        <f t="shared" si="355"/>
        <v>0</v>
      </c>
      <c r="AR200" s="12">
        <f t="shared" si="355"/>
        <v>0</v>
      </c>
      <c r="AS200" s="12">
        <f t="shared" si="355"/>
        <v>0</v>
      </c>
      <c r="AT200" s="12">
        <f t="shared" si="355"/>
        <v>0</v>
      </c>
      <c r="AU200" s="12">
        <f t="shared" si="355"/>
        <v>0</v>
      </c>
      <c r="AV200" s="12">
        <f t="shared" si="355"/>
        <v>0</v>
      </c>
      <c r="AW200" s="12">
        <f t="shared" si="355"/>
        <v>0</v>
      </c>
      <c r="AX200" s="12">
        <f t="shared" si="355"/>
        <v>0</v>
      </c>
      <c r="AY200" s="12">
        <f t="shared" si="355"/>
        <v>0</v>
      </c>
      <c r="AZ200" s="12">
        <f t="shared" si="355"/>
        <v>12123.4</v>
      </c>
      <c r="BA200" s="12">
        <f t="shared" si="355"/>
        <v>8895.7999999999993</v>
      </c>
      <c r="BB200" s="12">
        <f t="shared" si="355"/>
        <v>7554.3</v>
      </c>
      <c r="BC200" s="12">
        <f t="shared" si="355"/>
        <v>24177.4</v>
      </c>
      <c r="BD200" s="12">
        <f t="shared" si="355"/>
        <v>0</v>
      </c>
      <c r="BE200" s="12">
        <f t="shared" si="355"/>
        <v>0</v>
      </c>
      <c r="BF200" s="12">
        <f t="shared" si="355"/>
        <v>0</v>
      </c>
      <c r="BG200" s="12">
        <f t="shared" si="355"/>
        <v>920.6</v>
      </c>
      <c r="BH200" s="12">
        <f t="shared" si="355"/>
        <v>0</v>
      </c>
      <c r="BI200" s="12">
        <f t="shared" si="355"/>
        <v>0</v>
      </c>
      <c r="BJ200" s="12">
        <f t="shared" si="355"/>
        <v>0</v>
      </c>
      <c r="BK200" s="12">
        <f t="shared" si="355"/>
        <v>21864.7</v>
      </c>
      <c r="BL200" s="12">
        <f t="shared" si="355"/>
        <v>0</v>
      </c>
      <c r="BM200" s="12">
        <f t="shared" si="355"/>
        <v>0</v>
      </c>
      <c r="BN200" s="12">
        <f t="shared" si="355"/>
        <v>3100.1</v>
      </c>
      <c r="BO200" s="12">
        <f t="shared" ref="BO200:CT200" si="356">IF((OR(BO191=1,BO192=1))=TRUE(),0,BO96)</f>
        <v>1254.3</v>
      </c>
      <c r="BP200" s="12">
        <f t="shared" si="356"/>
        <v>0</v>
      </c>
      <c r="BQ200" s="12">
        <f t="shared" si="356"/>
        <v>5884.7</v>
      </c>
      <c r="BR200" s="12">
        <f t="shared" si="356"/>
        <v>4488.3999999999996</v>
      </c>
      <c r="BS200" s="12">
        <f t="shared" si="356"/>
        <v>1158.0999999999999</v>
      </c>
      <c r="BT200" s="12">
        <f t="shared" si="356"/>
        <v>0</v>
      </c>
      <c r="BU200" s="12">
        <f t="shared" si="356"/>
        <v>0</v>
      </c>
      <c r="BV200" s="12">
        <f t="shared" si="356"/>
        <v>0</v>
      </c>
      <c r="BW200" s="12">
        <f t="shared" si="356"/>
        <v>0</v>
      </c>
      <c r="BX200" s="12">
        <f t="shared" si="356"/>
        <v>0</v>
      </c>
      <c r="BY200" s="12">
        <f t="shared" si="356"/>
        <v>0</v>
      </c>
      <c r="BZ200" s="12">
        <f t="shared" si="356"/>
        <v>0</v>
      </c>
      <c r="CA200" s="12">
        <f t="shared" si="356"/>
        <v>0</v>
      </c>
      <c r="CB200" s="12">
        <f t="shared" si="356"/>
        <v>0</v>
      </c>
      <c r="CC200" s="12">
        <f t="shared" si="356"/>
        <v>0</v>
      </c>
      <c r="CD200" s="12">
        <f t="shared" si="356"/>
        <v>0</v>
      </c>
      <c r="CE200" s="12">
        <f t="shared" si="356"/>
        <v>0</v>
      </c>
      <c r="CF200" s="12">
        <f t="shared" si="356"/>
        <v>0</v>
      </c>
      <c r="CG200" s="12">
        <f t="shared" si="356"/>
        <v>0</v>
      </c>
      <c r="CH200" s="12">
        <f t="shared" si="356"/>
        <v>0</v>
      </c>
      <c r="CI200" s="12">
        <f t="shared" si="356"/>
        <v>687.9</v>
      </c>
      <c r="CJ200" s="12">
        <f t="shared" si="356"/>
        <v>872.3</v>
      </c>
      <c r="CK200" s="12">
        <f t="shared" si="356"/>
        <v>0</v>
      </c>
      <c r="CL200" s="12">
        <f t="shared" si="356"/>
        <v>0</v>
      </c>
      <c r="CM200" s="12">
        <f t="shared" si="356"/>
        <v>685.4</v>
      </c>
      <c r="CN200" s="12">
        <f t="shared" si="356"/>
        <v>0</v>
      </c>
      <c r="CO200" s="12">
        <f t="shared" si="356"/>
        <v>0</v>
      </c>
      <c r="CP200" s="12">
        <f t="shared" si="356"/>
        <v>929.4</v>
      </c>
      <c r="CQ200" s="12">
        <f t="shared" si="356"/>
        <v>770.1</v>
      </c>
      <c r="CR200" s="12">
        <f t="shared" si="356"/>
        <v>0</v>
      </c>
      <c r="CS200" s="12">
        <f t="shared" si="356"/>
        <v>0</v>
      </c>
      <c r="CT200" s="12">
        <f t="shared" si="356"/>
        <v>0</v>
      </c>
      <c r="CU200" s="12">
        <f t="shared" ref="CU200:DZ200" si="357">IF((OR(CU191=1,CU192=1))=TRUE(),0,CU96)</f>
        <v>0</v>
      </c>
      <c r="CV200" s="12">
        <f t="shared" si="357"/>
        <v>0</v>
      </c>
      <c r="CW200" s="12">
        <f t="shared" si="357"/>
        <v>0</v>
      </c>
      <c r="CX200" s="12">
        <f t="shared" si="357"/>
        <v>461.4</v>
      </c>
      <c r="CY200" s="12">
        <f t="shared" si="357"/>
        <v>0</v>
      </c>
      <c r="CZ200" s="12">
        <f t="shared" si="357"/>
        <v>1806.8</v>
      </c>
      <c r="DA200" s="12">
        <f t="shared" si="357"/>
        <v>0</v>
      </c>
      <c r="DB200" s="12">
        <f t="shared" si="357"/>
        <v>0</v>
      </c>
      <c r="DC200" s="12">
        <f t="shared" si="357"/>
        <v>0</v>
      </c>
      <c r="DD200" s="12">
        <f t="shared" si="357"/>
        <v>0</v>
      </c>
      <c r="DE200" s="12">
        <f t="shared" si="357"/>
        <v>0</v>
      </c>
      <c r="DF200" s="12">
        <f t="shared" si="357"/>
        <v>20790.099999999999</v>
      </c>
      <c r="DG200" s="12">
        <f t="shared" si="357"/>
        <v>0</v>
      </c>
      <c r="DH200" s="12">
        <f t="shared" si="357"/>
        <v>1805.4</v>
      </c>
      <c r="DI200" s="12">
        <f t="shared" si="357"/>
        <v>2448.3000000000002</v>
      </c>
      <c r="DJ200" s="12">
        <f t="shared" si="357"/>
        <v>623</v>
      </c>
      <c r="DK200" s="12">
        <f t="shared" si="357"/>
        <v>0</v>
      </c>
      <c r="DL200" s="12">
        <f t="shared" si="357"/>
        <v>5694</v>
      </c>
      <c r="DM200" s="12">
        <f t="shared" si="357"/>
        <v>0</v>
      </c>
      <c r="DN200" s="12">
        <f t="shared" si="357"/>
        <v>1294.5</v>
      </c>
      <c r="DO200" s="12">
        <f t="shared" si="357"/>
        <v>3290</v>
      </c>
      <c r="DP200" s="12">
        <f t="shared" si="357"/>
        <v>0</v>
      </c>
      <c r="DQ200" s="12">
        <f t="shared" si="357"/>
        <v>0</v>
      </c>
      <c r="DR200" s="12">
        <f t="shared" si="357"/>
        <v>1315.2</v>
      </c>
      <c r="DS200" s="12">
        <f t="shared" si="357"/>
        <v>599.9</v>
      </c>
      <c r="DT200" s="12">
        <f t="shared" si="357"/>
        <v>0</v>
      </c>
      <c r="DU200" s="12">
        <f t="shared" si="357"/>
        <v>0</v>
      </c>
      <c r="DV200" s="12">
        <f t="shared" si="357"/>
        <v>0</v>
      </c>
      <c r="DW200" s="12">
        <f t="shared" si="357"/>
        <v>0</v>
      </c>
      <c r="DX200" s="12">
        <f t="shared" si="357"/>
        <v>0</v>
      </c>
      <c r="DY200" s="12">
        <f t="shared" si="357"/>
        <v>0</v>
      </c>
      <c r="DZ200" s="12">
        <f t="shared" si="357"/>
        <v>0</v>
      </c>
      <c r="EA200" s="12">
        <f t="shared" ref="EA200:FF200" si="358">IF((OR(EA191=1,EA192=1))=TRUE(),0,EA96)</f>
        <v>0</v>
      </c>
      <c r="EB200" s="12">
        <f t="shared" si="358"/>
        <v>534.4</v>
      </c>
      <c r="EC200" s="12">
        <f t="shared" si="358"/>
        <v>0</v>
      </c>
      <c r="ED200" s="12">
        <f t="shared" si="358"/>
        <v>0</v>
      </c>
      <c r="EE200" s="12">
        <f t="shared" si="358"/>
        <v>0</v>
      </c>
      <c r="EF200" s="12">
        <f t="shared" si="358"/>
        <v>1353.2</v>
      </c>
      <c r="EG200" s="12">
        <f t="shared" si="358"/>
        <v>0</v>
      </c>
      <c r="EH200" s="12">
        <f t="shared" si="358"/>
        <v>0</v>
      </c>
      <c r="EI200" s="12">
        <f t="shared" si="358"/>
        <v>13865.8</v>
      </c>
      <c r="EJ200" s="12">
        <f t="shared" si="358"/>
        <v>9949.7999999999993</v>
      </c>
      <c r="EK200" s="12">
        <f t="shared" si="358"/>
        <v>0</v>
      </c>
      <c r="EL200" s="12">
        <f t="shared" si="358"/>
        <v>459.4</v>
      </c>
      <c r="EM200" s="12">
        <f t="shared" si="358"/>
        <v>0</v>
      </c>
      <c r="EN200" s="12">
        <f t="shared" si="358"/>
        <v>896.9</v>
      </c>
      <c r="EO200" s="12">
        <f t="shared" si="358"/>
        <v>0</v>
      </c>
      <c r="EP200" s="12">
        <f t="shared" si="358"/>
        <v>0</v>
      </c>
      <c r="EQ200" s="12">
        <f t="shared" si="358"/>
        <v>0</v>
      </c>
      <c r="ER200" s="12">
        <f t="shared" si="358"/>
        <v>0</v>
      </c>
      <c r="ES200" s="12">
        <f t="shared" si="358"/>
        <v>0</v>
      </c>
      <c r="ET200" s="12">
        <f t="shared" si="358"/>
        <v>0</v>
      </c>
      <c r="EU200" s="12">
        <f t="shared" si="358"/>
        <v>575.29999999999995</v>
      </c>
      <c r="EV200" s="12">
        <f t="shared" si="358"/>
        <v>0</v>
      </c>
      <c r="EW200" s="12">
        <f t="shared" si="358"/>
        <v>0</v>
      </c>
      <c r="EX200" s="12">
        <f t="shared" si="358"/>
        <v>0</v>
      </c>
      <c r="EY200" s="12">
        <f t="shared" si="358"/>
        <v>206.5</v>
      </c>
      <c r="EZ200" s="12">
        <f t="shared" si="358"/>
        <v>0</v>
      </c>
      <c r="FA200" s="12">
        <f t="shared" si="358"/>
        <v>0</v>
      </c>
      <c r="FB200" s="12">
        <f t="shared" si="358"/>
        <v>0</v>
      </c>
      <c r="FC200" s="12">
        <f t="shared" si="358"/>
        <v>0</v>
      </c>
      <c r="FD200" s="12">
        <f t="shared" si="358"/>
        <v>0</v>
      </c>
      <c r="FE200" s="12">
        <f t="shared" si="358"/>
        <v>0</v>
      </c>
      <c r="FF200" s="12">
        <f t="shared" si="358"/>
        <v>0</v>
      </c>
      <c r="FG200" s="12">
        <f t="shared" ref="FG200:FX200" si="359">IF((OR(FG191=1,FG192=1))=TRUE(),0,FG96)</f>
        <v>0</v>
      </c>
      <c r="FH200" s="12">
        <f t="shared" si="359"/>
        <v>0</v>
      </c>
      <c r="FI200" s="12">
        <f t="shared" si="359"/>
        <v>1702.5</v>
      </c>
      <c r="FJ200" s="12">
        <f t="shared" si="359"/>
        <v>0</v>
      </c>
      <c r="FK200" s="12">
        <f t="shared" si="359"/>
        <v>2529.1</v>
      </c>
      <c r="FL200" s="12">
        <f t="shared" si="359"/>
        <v>0</v>
      </c>
      <c r="FM200" s="12">
        <f t="shared" si="359"/>
        <v>0</v>
      </c>
      <c r="FN200" s="12">
        <f t="shared" si="359"/>
        <v>22422.3</v>
      </c>
      <c r="FO200" s="12">
        <f t="shared" si="359"/>
        <v>1117.2</v>
      </c>
      <c r="FP200" s="12">
        <f t="shared" si="359"/>
        <v>2341.5</v>
      </c>
      <c r="FQ200" s="12">
        <f t="shared" si="359"/>
        <v>0</v>
      </c>
      <c r="FR200" s="12">
        <f t="shared" si="359"/>
        <v>0</v>
      </c>
      <c r="FS200" s="12">
        <f t="shared" si="359"/>
        <v>0</v>
      </c>
      <c r="FT200" s="12">
        <f t="shared" si="359"/>
        <v>0</v>
      </c>
      <c r="FU200" s="12">
        <f t="shared" si="359"/>
        <v>791.1</v>
      </c>
      <c r="FV200" s="12">
        <f t="shared" si="359"/>
        <v>692.7</v>
      </c>
      <c r="FW200" s="12">
        <f t="shared" si="359"/>
        <v>0</v>
      </c>
      <c r="FX200" s="12">
        <f t="shared" si="359"/>
        <v>0</v>
      </c>
      <c r="FY200" s="2"/>
      <c r="FZ200" s="12"/>
      <c r="GA200" s="2"/>
      <c r="GB200" s="29"/>
      <c r="GC200" s="29"/>
      <c r="GD200" s="29"/>
      <c r="GE200" s="2"/>
      <c r="GF200" s="29"/>
      <c r="GG200" s="29"/>
      <c r="GH200" s="29"/>
      <c r="GI200" s="29"/>
      <c r="GJ200" s="29"/>
      <c r="GK200" s="29"/>
    </row>
    <row r="201" spans="1:205" x14ac:dyDescent="0.35">
      <c r="A201" s="3" t="s">
        <v>950</v>
      </c>
      <c r="B201" s="2" t="s">
        <v>951</v>
      </c>
      <c r="C201" s="2">
        <f>ROUND(IF((OR(C191=1,C192=1))=TRUE(),0,(C199/459*C200)),2)</f>
        <v>185780448.59999999</v>
      </c>
      <c r="D201" s="2">
        <f t="shared" ref="D201:BO201" si="360">ROUND(IF((OR(D191=1,D192=1))=TRUE(),0,(D199/459*D200)),2)</f>
        <v>2973115866.9699998</v>
      </c>
      <c r="E201" s="2">
        <f t="shared" si="360"/>
        <v>163900847.93000001</v>
      </c>
      <c r="F201" s="2">
        <f t="shared" si="360"/>
        <v>1232850342.54</v>
      </c>
      <c r="G201" s="2">
        <f t="shared" si="360"/>
        <v>0</v>
      </c>
      <c r="H201" s="2">
        <f t="shared" si="360"/>
        <v>0</v>
      </c>
      <c r="I201" s="2">
        <f t="shared" si="360"/>
        <v>275829563.37</v>
      </c>
      <c r="J201" s="2">
        <f t="shared" si="360"/>
        <v>35012578.659999996</v>
      </c>
      <c r="K201" s="2">
        <f t="shared" si="360"/>
        <v>0</v>
      </c>
      <c r="L201" s="2">
        <f t="shared" si="360"/>
        <v>37594546.850000001</v>
      </c>
      <c r="M201" s="2">
        <f t="shared" si="360"/>
        <v>14469764.699999999</v>
      </c>
      <c r="N201" s="2">
        <f t="shared" si="360"/>
        <v>0</v>
      </c>
      <c r="O201" s="2">
        <f t="shared" si="360"/>
        <v>0</v>
      </c>
      <c r="P201" s="2">
        <f t="shared" si="360"/>
        <v>0</v>
      </c>
      <c r="Q201" s="2">
        <f t="shared" si="360"/>
        <v>4782370556.1999998</v>
      </c>
      <c r="R201" s="2">
        <f t="shared" si="360"/>
        <v>12547171.380000001</v>
      </c>
      <c r="S201" s="2">
        <f t="shared" si="360"/>
        <v>24709269.010000002</v>
      </c>
      <c r="T201" s="2">
        <f t="shared" si="360"/>
        <v>0</v>
      </c>
      <c r="U201" s="2">
        <f t="shared" si="360"/>
        <v>0</v>
      </c>
      <c r="V201" s="2">
        <f t="shared" si="360"/>
        <v>0</v>
      </c>
      <c r="W201" s="2">
        <f t="shared" si="360"/>
        <v>0</v>
      </c>
      <c r="X201" s="2">
        <f t="shared" si="360"/>
        <v>0</v>
      </c>
      <c r="Y201" s="2">
        <f t="shared" si="360"/>
        <v>5772004.3799999999</v>
      </c>
      <c r="Z201" s="2">
        <f t="shared" si="360"/>
        <v>0</v>
      </c>
      <c r="AA201" s="2">
        <f t="shared" si="360"/>
        <v>0</v>
      </c>
      <c r="AB201" s="2">
        <f t="shared" si="360"/>
        <v>0</v>
      </c>
      <c r="AC201" s="2">
        <f t="shared" si="360"/>
        <v>0</v>
      </c>
      <c r="AD201" s="2">
        <f t="shared" si="360"/>
        <v>0</v>
      </c>
      <c r="AE201" s="2">
        <f t="shared" si="360"/>
        <v>0</v>
      </c>
      <c r="AF201" s="2">
        <f t="shared" si="360"/>
        <v>0</v>
      </c>
      <c r="AG201" s="2">
        <f t="shared" si="360"/>
        <v>0</v>
      </c>
      <c r="AH201" s="2">
        <f t="shared" si="360"/>
        <v>13110459.710000001</v>
      </c>
      <c r="AI201" s="2">
        <f t="shared" si="360"/>
        <v>0</v>
      </c>
      <c r="AJ201" s="2">
        <f t="shared" si="360"/>
        <v>0</v>
      </c>
      <c r="AK201" s="2">
        <f t="shared" si="360"/>
        <v>0</v>
      </c>
      <c r="AL201" s="2">
        <f t="shared" si="360"/>
        <v>0</v>
      </c>
      <c r="AM201" s="2">
        <f t="shared" si="360"/>
        <v>0</v>
      </c>
      <c r="AN201" s="2">
        <f t="shared" si="360"/>
        <v>0</v>
      </c>
      <c r="AO201" s="2">
        <f t="shared" si="360"/>
        <v>83927474.359999999</v>
      </c>
      <c r="AP201" s="2">
        <f t="shared" si="360"/>
        <v>16381345540.08</v>
      </c>
      <c r="AQ201" s="2">
        <f t="shared" si="360"/>
        <v>0</v>
      </c>
      <c r="AR201" s="2">
        <f t="shared" si="360"/>
        <v>0</v>
      </c>
      <c r="AS201" s="2">
        <f t="shared" si="360"/>
        <v>0</v>
      </c>
      <c r="AT201" s="2">
        <f t="shared" si="360"/>
        <v>0</v>
      </c>
      <c r="AU201" s="2">
        <f t="shared" si="360"/>
        <v>0</v>
      </c>
      <c r="AV201" s="2">
        <f t="shared" si="360"/>
        <v>0</v>
      </c>
      <c r="AW201" s="2">
        <f t="shared" si="360"/>
        <v>0</v>
      </c>
      <c r="AX201" s="2">
        <f t="shared" si="360"/>
        <v>0</v>
      </c>
      <c r="AY201" s="2">
        <f t="shared" si="360"/>
        <v>0</v>
      </c>
      <c r="AZ201" s="2">
        <f t="shared" si="360"/>
        <v>483055112.32999998</v>
      </c>
      <c r="BA201" s="2">
        <f t="shared" si="360"/>
        <v>238643788.41999999</v>
      </c>
      <c r="BB201" s="2">
        <f t="shared" si="360"/>
        <v>185999438.40000001</v>
      </c>
      <c r="BC201" s="2">
        <f t="shared" si="360"/>
        <v>1458829949.3299999</v>
      </c>
      <c r="BD201" s="2">
        <f t="shared" si="360"/>
        <v>0</v>
      </c>
      <c r="BE201" s="2">
        <f t="shared" si="360"/>
        <v>0</v>
      </c>
      <c r="BF201" s="2">
        <f t="shared" si="360"/>
        <v>0</v>
      </c>
      <c r="BG201" s="2">
        <f t="shared" si="360"/>
        <v>13203838.359999999</v>
      </c>
      <c r="BH201" s="2">
        <f t="shared" si="360"/>
        <v>0</v>
      </c>
      <c r="BI201" s="2">
        <f t="shared" si="360"/>
        <v>0</v>
      </c>
      <c r="BJ201" s="2">
        <f t="shared" si="360"/>
        <v>0</v>
      </c>
      <c r="BK201" s="2">
        <f t="shared" si="360"/>
        <v>1316708450.0799999</v>
      </c>
      <c r="BL201" s="2">
        <f t="shared" si="360"/>
        <v>0</v>
      </c>
      <c r="BM201" s="2">
        <f t="shared" si="360"/>
        <v>0</v>
      </c>
      <c r="BN201" s="2">
        <f t="shared" si="360"/>
        <v>55750003.270000003</v>
      </c>
      <c r="BO201" s="2">
        <f t="shared" si="360"/>
        <v>17793604.329999998</v>
      </c>
      <c r="BP201" s="2">
        <f t="shared" ref="BP201:EA201" si="361">ROUND(IF((OR(BP191=1,BP192=1))=TRUE(),0,(BP199/459*BP200)),2)</f>
        <v>0</v>
      </c>
      <c r="BQ201" s="2">
        <f t="shared" si="361"/>
        <v>142300255.47999999</v>
      </c>
      <c r="BR201" s="2">
        <f t="shared" si="361"/>
        <v>90278798.890000001</v>
      </c>
      <c r="BS201" s="2">
        <f t="shared" si="361"/>
        <v>17711830.949999999</v>
      </c>
      <c r="BT201" s="2">
        <f t="shared" si="361"/>
        <v>0</v>
      </c>
      <c r="BU201" s="2">
        <f t="shared" si="361"/>
        <v>0</v>
      </c>
      <c r="BV201" s="2">
        <f t="shared" si="361"/>
        <v>0</v>
      </c>
      <c r="BW201" s="2">
        <f t="shared" si="361"/>
        <v>0</v>
      </c>
      <c r="BX201" s="2">
        <f t="shared" si="361"/>
        <v>0</v>
      </c>
      <c r="BY201" s="2">
        <f t="shared" si="361"/>
        <v>0</v>
      </c>
      <c r="BZ201" s="2">
        <f t="shared" si="361"/>
        <v>0</v>
      </c>
      <c r="CA201" s="2">
        <f t="shared" si="361"/>
        <v>0</v>
      </c>
      <c r="CB201" s="2">
        <f t="shared" si="361"/>
        <v>0</v>
      </c>
      <c r="CC201" s="2">
        <f t="shared" si="361"/>
        <v>0</v>
      </c>
      <c r="CD201" s="2">
        <f t="shared" si="361"/>
        <v>0</v>
      </c>
      <c r="CE201" s="2">
        <f t="shared" si="361"/>
        <v>0</v>
      </c>
      <c r="CF201" s="2">
        <f t="shared" si="361"/>
        <v>0</v>
      </c>
      <c r="CG201" s="2">
        <f t="shared" si="361"/>
        <v>0</v>
      </c>
      <c r="CH201" s="2">
        <f t="shared" si="361"/>
        <v>0</v>
      </c>
      <c r="CI201" s="2">
        <f t="shared" si="361"/>
        <v>8773934.2100000009</v>
      </c>
      <c r="CJ201" s="2">
        <f t="shared" si="361"/>
        <v>12331736.42</v>
      </c>
      <c r="CK201" s="2">
        <f t="shared" si="361"/>
        <v>0</v>
      </c>
      <c r="CL201" s="2">
        <f t="shared" si="361"/>
        <v>0</v>
      </c>
      <c r="CM201" s="2">
        <f t="shared" si="361"/>
        <v>9566300.4000000004</v>
      </c>
      <c r="CN201" s="2">
        <f t="shared" si="361"/>
        <v>0</v>
      </c>
      <c r="CO201" s="2">
        <f t="shared" si="361"/>
        <v>0</v>
      </c>
      <c r="CP201" s="2">
        <f t="shared" si="361"/>
        <v>13212837.76</v>
      </c>
      <c r="CQ201" s="2">
        <f t="shared" si="361"/>
        <v>10823853.18</v>
      </c>
      <c r="CR201" s="2">
        <f t="shared" si="361"/>
        <v>0</v>
      </c>
      <c r="CS201" s="2">
        <f t="shared" si="361"/>
        <v>0</v>
      </c>
      <c r="CT201" s="2">
        <f t="shared" si="361"/>
        <v>0</v>
      </c>
      <c r="CU201" s="2">
        <f t="shared" si="361"/>
        <v>0</v>
      </c>
      <c r="CV201" s="2">
        <f t="shared" si="361"/>
        <v>0</v>
      </c>
      <c r="CW201" s="2">
        <f t="shared" si="361"/>
        <v>0</v>
      </c>
      <c r="CX201" s="2">
        <f t="shared" si="361"/>
        <v>5901671.6799999997</v>
      </c>
      <c r="CY201" s="2">
        <f t="shared" si="361"/>
        <v>0</v>
      </c>
      <c r="CZ201" s="2">
        <f t="shared" si="361"/>
        <v>27953310.550000001</v>
      </c>
      <c r="DA201" s="2">
        <f t="shared" si="361"/>
        <v>0</v>
      </c>
      <c r="DB201" s="2">
        <f t="shared" si="361"/>
        <v>0</v>
      </c>
      <c r="DC201" s="2">
        <f t="shared" si="361"/>
        <v>0</v>
      </c>
      <c r="DD201" s="2">
        <f t="shared" si="361"/>
        <v>0</v>
      </c>
      <c r="DE201" s="2">
        <f t="shared" si="361"/>
        <v>0</v>
      </c>
      <c r="DF201" s="2">
        <f t="shared" si="361"/>
        <v>1028839886.15</v>
      </c>
      <c r="DG201" s="2">
        <f t="shared" si="361"/>
        <v>0</v>
      </c>
      <c r="DH201" s="2">
        <f t="shared" si="361"/>
        <v>27256266.579999998</v>
      </c>
      <c r="DI201" s="2">
        <f t="shared" si="361"/>
        <v>41980212.479999997</v>
      </c>
      <c r="DJ201" s="2">
        <f t="shared" si="361"/>
        <v>8269951.9199999999</v>
      </c>
      <c r="DK201" s="2">
        <f t="shared" si="361"/>
        <v>0</v>
      </c>
      <c r="DL201" s="2">
        <f t="shared" si="361"/>
        <v>134816315.99000001</v>
      </c>
      <c r="DM201" s="2">
        <f t="shared" si="361"/>
        <v>0</v>
      </c>
      <c r="DN201" s="2">
        <f t="shared" si="361"/>
        <v>19775611.190000001</v>
      </c>
      <c r="DO201" s="2">
        <f t="shared" si="361"/>
        <v>63242370.409999996</v>
      </c>
      <c r="DP201" s="2">
        <f t="shared" si="361"/>
        <v>0</v>
      </c>
      <c r="DQ201" s="2">
        <f t="shared" si="361"/>
        <v>0</v>
      </c>
      <c r="DR201" s="2">
        <f t="shared" si="361"/>
        <v>19990376.640000001</v>
      </c>
      <c r="DS201" s="2">
        <f t="shared" si="361"/>
        <v>8027108.96</v>
      </c>
      <c r="DT201" s="2">
        <f t="shared" si="361"/>
        <v>0</v>
      </c>
      <c r="DU201" s="2">
        <f t="shared" si="361"/>
        <v>0</v>
      </c>
      <c r="DV201" s="2">
        <f t="shared" si="361"/>
        <v>0</v>
      </c>
      <c r="DW201" s="2">
        <f t="shared" si="361"/>
        <v>0</v>
      </c>
      <c r="DX201" s="2">
        <f t="shared" si="361"/>
        <v>0</v>
      </c>
      <c r="DY201" s="2">
        <f t="shared" si="361"/>
        <v>0</v>
      </c>
      <c r="DZ201" s="2">
        <f t="shared" si="361"/>
        <v>0</v>
      </c>
      <c r="EA201" s="2">
        <f t="shared" si="361"/>
        <v>0</v>
      </c>
      <c r="EB201" s="2">
        <f t="shared" ref="EB201:FX201" si="362">ROUND(IF((OR(EB191=1,EB192=1))=TRUE(),0,(EB199/459*EB200)),2)</f>
        <v>6834110.7000000002</v>
      </c>
      <c r="EC201" s="2">
        <f t="shared" si="362"/>
        <v>0</v>
      </c>
      <c r="ED201" s="2">
        <f t="shared" si="362"/>
        <v>0</v>
      </c>
      <c r="EE201" s="2">
        <f t="shared" si="362"/>
        <v>0</v>
      </c>
      <c r="EF201" s="2">
        <f t="shared" si="362"/>
        <v>20303630.870000001</v>
      </c>
      <c r="EG201" s="2">
        <f t="shared" si="362"/>
        <v>0</v>
      </c>
      <c r="EH201" s="2">
        <f t="shared" si="362"/>
        <v>0</v>
      </c>
      <c r="EI201" s="2">
        <f t="shared" si="362"/>
        <v>658974967.39999998</v>
      </c>
      <c r="EJ201" s="2">
        <f t="shared" si="362"/>
        <v>291029164.5</v>
      </c>
      <c r="EK201" s="2">
        <f t="shared" si="362"/>
        <v>0</v>
      </c>
      <c r="EL201" s="2">
        <f t="shared" si="362"/>
        <v>5677109.5999999996</v>
      </c>
      <c r="EM201" s="2">
        <f t="shared" si="362"/>
        <v>0</v>
      </c>
      <c r="EN201" s="2">
        <f t="shared" si="362"/>
        <v>12546269.33</v>
      </c>
      <c r="EO201" s="2">
        <f t="shared" si="362"/>
        <v>0</v>
      </c>
      <c r="EP201" s="2">
        <f t="shared" si="362"/>
        <v>0</v>
      </c>
      <c r="EQ201" s="2">
        <f t="shared" si="362"/>
        <v>0</v>
      </c>
      <c r="ER201" s="2">
        <f t="shared" si="362"/>
        <v>0</v>
      </c>
      <c r="ES201" s="2">
        <f t="shared" si="362"/>
        <v>0</v>
      </c>
      <c r="ET201" s="2">
        <f t="shared" si="362"/>
        <v>0</v>
      </c>
      <c r="EU201" s="2">
        <f t="shared" si="362"/>
        <v>7593556.96</v>
      </c>
      <c r="EV201" s="2">
        <f t="shared" si="362"/>
        <v>0</v>
      </c>
      <c r="EW201" s="2">
        <f t="shared" si="362"/>
        <v>0</v>
      </c>
      <c r="EX201" s="2">
        <f t="shared" si="362"/>
        <v>0</v>
      </c>
      <c r="EY201" s="2">
        <f t="shared" si="362"/>
        <v>2711873.82</v>
      </c>
      <c r="EZ201" s="2">
        <f t="shared" si="362"/>
        <v>0</v>
      </c>
      <c r="FA201" s="2">
        <f t="shared" si="362"/>
        <v>0</v>
      </c>
      <c r="FB201" s="2">
        <f t="shared" si="362"/>
        <v>0</v>
      </c>
      <c r="FC201" s="2">
        <f t="shared" si="362"/>
        <v>0</v>
      </c>
      <c r="FD201" s="2">
        <f t="shared" si="362"/>
        <v>0</v>
      </c>
      <c r="FE201" s="2">
        <f t="shared" si="362"/>
        <v>0</v>
      </c>
      <c r="FF201" s="2">
        <f t="shared" si="362"/>
        <v>0</v>
      </c>
      <c r="FG201" s="2">
        <f t="shared" si="362"/>
        <v>0</v>
      </c>
      <c r="FH201" s="2">
        <f t="shared" si="362"/>
        <v>0</v>
      </c>
      <c r="FI201" s="2">
        <f t="shared" si="362"/>
        <v>26797359.460000001</v>
      </c>
      <c r="FJ201" s="2">
        <f t="shared" si="362"/>
        <v>0</v>
      </c>
      <c r="FK201" s="2">
        <f t="shared" si="362"/>
        <v>42987659.18</v>
      </c>
      <c r="FL201" s="2">
        <f t="shared" si="362"/>
        <v>0</v>
      </c>
      <c r="FM201" s="2">
        <f t="shared" si="362"/>
        <v>0</v>
      </c>
      <c r="FN201" s="2">
        <f t="shared" si="362"/>
        <v>1450463458.73</v>
      </c>
      <c r="FO201" s="2">
        <f t="shared" si="362"/>
        <v>15917212.460000001</v>
      </c>
      <c r="FP201" s="2">
        <f t="shared" si="362"/>
        <v>40113817.600000001</v>
      </c>
      <c r="FQ201" s="2">
        <f t="shared" si="362"/>
        <v>0</v>
      </c>
      <c r="FR201" s="2">
        <f t="shared" si="362"/>
        <v>0</v>
      </c>
      <c r="FS201" s="2">
        <f t="shared" si="362"/>
        <v>0</v>
      </c>
      <c r="FT201" s="2">
        <f t="shared" si="362"/>
        <v>0</v>
      </c>
      <c r="FU201" s="2">
        <f t="shared" si="362"/>
        <v>11159806.65</v>
      </c>
      <c r="FV201" s="2">
        <f t="shared" si="362"/>
        <v>9319246.1199999992</v>
      </c>
      <c r="FW201" s="2">
        <f t="shared" si="362"/>
        <v>0</v>
      </c>
      <c r="FX201" s="2">
        <f t="shared" si="362"/>
        <v>0</v>
      </c>
      <c r="FY201" s="2"/>
      <c r="FZ201" s="2">
        <f>SUM(C201:FX201)</f>
        <v>34285802492.48</v>
      </c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</row>
    <row r="202" spans="1:205" x14ac:dyDescent="0.35">
      <c r="A202" s="2"/>
      <c r="B202" s="2" t="s">
        <v>952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12"/>
      <c r="FZ202" s="2"/>
      <c r="GA202" s="2"/>
      <c r="GB202" s="60"/>
      <c r="GC202" s="60"/>
      <c r="GD202" s="60"/>
      <c r="GE202" s="2"/>
      <c r="GF202" s="60"/>
      <c r="GG202" s="60"/>
      <c r="GH202" s="60"/>
      <c r="GI202" s="60"/>
      <c r="GJ202" s="2"/>
      <c r="GK202" s="2"/>
    </row>
    <row r="203" spans="1:205" x14ac:dyDescent="0.35">
      <c r="A203" s="3" t="s">
        <v>490</v>
      </c>
      <c r="B203" s="2" t="s">
        <v>490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</row>
    <row r="204" spans="1:205" x14ac:dyDescent="0.35">
      <c r="A204" s="3" t="s">
        <v>490</v>
      </c>
      <c r="B204" s="30" t="s">
        <v>511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12"/>
      <c r="GC204" s="12"/>
      <c r="GD204" s="12"/>
      <c r="GE204" s="2"/>
      <c r="GF204" s="2"/>
      <c r="GG204" s="2"/>
      <c r="GH204" s="2"/>
      <c r="GI204" s="2"/>
      <c r="GJ204" s="2"/>
      <c r="GK204" s="2"/>
    </row>
    <row r="205" spans="1:205" x14ac:dyDescent="0.35">
      <c r="A205" s="3" t="s">
        <v>512</v>
      </c>
      <c r="B205" s="2" t="s">
        <v>953</v>
      </c>
      <c r="C205" s="2">
        <f t="shared" ref="C205:AH205" si="363">+C53</f>
        <v>78280270.659999996</v>
      </c>
      <c r="D205" s="2">
        <f t="shared" si="363"/>
        <v>441513334.77999997</v>
      </c>
      <c r="E205" s="2">
        <f t="shared" si="363"/>
        <v>72811077.909999996</v>
      </c>
      <c r="F205" s="2">
        <f t="shared" si="363"/>
        <v>263130617.96000001</v>
      </c>
      <c r="G205" s="2">
        <f t="shared" si="363"/>
        <v>18268979.879999999</v>
      </c>
      <c r="H205" s="2">
        <f t="shared" si="363"/>
        <v>13280033.189999999</v>
      </c>
      <c r="I205" s="2">
        <f t="shared" si="363"/>
        <v>99149017.739999995</v>
      </c>
      <c r="J205" s="2">
        <f t="shared" si="363"/>
        <v>24020317.789999999</v>
      </c>
      <c r="K205" s="2">
        <f t="shared" si="363"/>
        <v>4376133.2699999996</v>
      </c>
      <c r="L205" s="2">
        <f t="shared" si="363"/>
        <v>26180456.030000001</v>
      </c>
      <c r="M205" s="2">
        <f t="shared" si="363"/>
        <v>13493657.890000001</v>
      </c>
      <c r="N205" s="2">
        <f t="shared" si="363"/>
        <v>581402832.08000004</v>
      </c>
      <c r="O205" s="2">
        <f t="shared" si="363"/>
        <v>143543356.31</v>
      </c>
      <c r="P205" s="2">
        <f t="shared" si="363"/>
        <v>5486815.5099999998</v>
      </c>
      <c r="Q205" s="2">
        <f t="shared" si="363"/>
        <v>468203554.43000001</v>
      </c>
      <c r="R205" s="2">
        <f t="shared" si="363"/>
        <v>67965527.079999998</v>
      </c>
      <c r="S205" s="2">
        <f t="shared" si="363"/>
        <v>18924881.170000002</v>
      </c>
      <c r="T205" s="2">
        <f t="shared" si="363"/>
        <v>3280571.47</v>
      </c>
      <c r="U205" s="2">
        <f t="shared" si="363"/>
        <v>1310359.06</v>
      </c>
      <c r="V205" s="2">
        <f t="shared" si="363"/>
        <v>4233931.0599999996</v>
      </c>
      <c r="W205" s="2">
        <f t="shared" si="363"/>
        <v>3688375.04</v>
      </c>
      <c r="X205" s="2">
        <f t="shared" si="363"/>
        <v>1219109.24</v>
      </c>
      <c r="Y205" s="2">
        <f t="shared" si="363"/>
        <v>11502733.689999999</v>
      </c>
      <c r="Z205" s="2">
        <f t="shared" si="363"/>
        <v>3811891.54</v>
      </c>
      <c r="AA205" s="2">
        <f t="shared" si="363"/>
        <v>344043292.07999998</v>
      </c>
      <c r="AB205" s="2">
        <f t="shared" si="363"/>
        <v>307281236.79000002</v>
      </c>
      <c r="AC205" s="2">
        <f t="shared" si="363"/>
        <v>11287823.91</v>
      </c>
      <c r="AD205" s="2">
        <f t="shared" si="363"/>
        <v>15912790.710000001</v>
      </c>
      <c r="AE205" s="2">
        <f t="shared" si="363"/>
        <v>2102521.44</v>
      </c>
      <c r="AF205" s="2">
        <f t="shared" si="363"/>
        <v>3417701.57</v>
      </c>
      <c r="AG205" s="2">
        <f t="shared" si="363"/>
        <v>7967358</v>
      </c>
      <c r="AH205" s="2">
        <f t="shared" si="363"/>
        <v>11672985.890000001</v>
      </c>
      <c r="AI205" s="2">
        <f t="shared" ref="AI205:BN205" si="364">+AI53</f>
        <v>5504284.8300000001</v>
      </c>
      <c r="AJ205" s="2">
        <f t="shared" si="364"/>
        <v>3421162.94</v>
      </c>
      <c r="AK205" s="2">
        <f t="shared" si="364"/>
        <v>3437264.26</v>
      </c>
      <c r="AL205" s="2">
        <f t="shared" si="364"/>
        <v>4531542.67</v>
      </c>
      <c r="AM205" s="2">
        <f t="shared" si="364"/>
        <v>5326794.29</v>
      </c>
      <c r="AN205" s="2">
        <f t="shared" si="364"/>
        <v>4853828.37</v>
      </c>
      <c r="AO205" s="2">
        <f t="shared" si="364"/>
        <v>49181610.969999999</v>
      </c>
      <c r="AP205" s="2">
        <f t="shared" si="364"/>
        <v>984476347.71000004</v>
      </c>
      <c r="AQ205" s="2">
        <f t="shared" si="364"/>
        <v>4254035.1900000004</v>
      </c>
      <c r="AR205" s="2">
        <f t="shared" si="364"/>
        <v>688335848.28999996</v>
      </c>
      <c r="AS205" s="2">
        <f t="shared" si="364"/>
        <v>78787121.939999998</v>
      </c>
      <c r="AT205" s="2">
        <f t="shared" si="364"/>
        <v>29995630.32</v>
      </c>
      <c r="AU205" s="2">
        <f t="shared" si="364"/>
        <v>4940563.0599999996</v>
      </c>
      <c r="AV205" s="2">
        <f t="shared" si="364"/>
        <v>5000518.68</v>
      </c>
      <c r="AW205" s="2">
        <f t="shared" si="364"/>
        <v>4415981.21</v>
      </c>
      <c r="AX205" s="2">
        <f t="shared" si="364"/>
        <v>1697596.48</v>
      </c>
      <c r="AY205" s="2">
        <f t="shared" si="364"/>
        <v>6058557.2300000004</v>
      </c>
      <c r="AZ205" s="2">
        <f t="shared" si="364"/>
        <v>142156367.77000001</v>
      </c>
      <c r="BA205" s="2">
        <f t="shared" si="364"/>
        <v>99155079.230000004</v>
      </c>
      <c r="BB205" s="2">
        <f t="shared" si="364"/>
        <v>82432730.719999999</v>
      </c>
      <c r="BC205" s="2">
        <f t="shared" si="364"/>
        <v>290262662.54000002</v>
      </c>
      <c r="BD205" s="2">
        <f t="shared" si="364"/>
        <v>39221665.799999997</v>
      </c>
      <c r="BE205" s="2">
        <f t="shared" si="364"/>
        <v>14653499.359999999</v>
      </c>
      <c r="BF205" s="2">
        <f t="shared" si="364"/>
        <v>276304553.99000001</v>
      </c>
      <c r="BG205" s="2">
        <f t="shared" si="364"/>
        <v>11571564.07</v>
      </c>
      <c r="BH205" s="2">
        <f t="shared" si="364"/>
        <v>7661196.2699999996</v>
      </c>
      <c r="BI205" s="2">
        <f t="shared" si="364"/>
        <v>4534185.93</v>
      </c>
      <c r="BJ205" s="2">
        <f t="shared" si="364"/>
        <v>67995494.640000001</v>
      </c>
      <c r="BK205" s="2">
        <f t="shared" si="364"/>
        <v>337189436.94</v>
      </c>
      <c r="BL205" s="2">
        <f t="shared" si="364"/>
        <v>2201677.9700000002</v>
      </c>
      <c r="BM205" s="2">
        <f t="shared" si="364"/>
        <v>5933143.3499999996</v>
      </c>
      <c r="BN205" s="2">
        <f t="shared" si="364"/>
        <v>35417030.710000001</v>
      </c>
      <c r="BO205" s="2">
        <f t="shared" ref="BO205:CT205" si="365">+BO53</f>
        <v>14738253.41</v>
      </c>
      <c r="BP205" s="2">
        <f t="shared" si="365"/>
        <v>3427045.16</v>
      </c>
      <c r="BQ205" s="2">
        <f t="shared" si="365"/>
        <v>72689800.590000004</v>
      </c>
      <c r="BR205" s="2">
        <f t="shared" si="365"/>
        <v>49902027.479999997</v>
      </c>
      <c r="BS205" s="2">
        <f t="shared" si="365"/>
        <v>14128786.939999999</v>
      </c>
      <c r="BT205" s="2">
        <f t="shared" si="365"/>
        <v>5768967.6399999997</v>
      </c>
      <c r="BU205" s="2">
        <f t="shared" si="365"/>
        <v>6049478.0800000001</v>
      </c>
      <c r="BV205" s="2">
        <f t="shared" si="365"/>
        <v>14351929.449999999</v>
      </c>
      <c r="BW205" s="2">
        <f t="shared" si="365"/>
        <v>22872366.5</v>
      </c>
      <c r="BX205" s="2">
        <f t="shared" si="365"/>
        <v>1793810.78</v>
      </c>
      <c r="BY205" s="2">
        <f t="shared" si="365"/>
        <v>5897243.5499999998</v>
      </c>
      <c r="BZ205" s="2">
        <f t="shared" si="365"/>
        <v>3670222.23</v>
      </c>
      <c r="CA205" s="2">
        <f t="shared" si="365"/>
        <v>3155462.16</v>
      </c>
      <c r="CB205" s="2">
        <f t="shared" si="365"/>
        <v>825753541.15999997</v>
      </c>
      <c r="CC205" s="2">
        <f t="shared" si="365"/>
        <v>3503040.55</v>
      </c>
      <c r="CD205" s="2">
        <f t="shared" si="365"/>
        <v>3475014.13</v>
      </c>
      <c r="CE205" s="2">
        <f t="shared" si="365"/>
        <v>3031667.9</v>
      </c>
      <c r="CF205" s="2">
        <f t="shared" si="365"/>
        <v>2337551.13</v>
      </c>
      <c r="CG205" s="2">
        <f t="shared" si="365"/>
        <v>3663065.84</v>
      </c>
      <c r="CH205" s="2">
        <f t="shared" si="365"/>
        <v>2312645.7799999998</v>
      </c>
      <c r="CI205" s="2">
        <f t="shared" si="365"/>
        <v>8594395.4700000007</v>
      </c>
      <c r="CJ205" s="2">
        <f t="shared" si="365"/>
        <v>11370701.359999999</v>
      </c>
      <c r="CK205" s="2">
        <f t="shared" si="365"/>
        <v>64493594.609999999</v>
      </c>
      <c r="CL205" s="2">
        <f t="shared" si="365"/>
        <v>15439886.310000001</v>
      </c>
      <c r="CM205" s="2">
        <f t="shared" si="365"/>
        <v>9715933.3699999992</v>
      </c>
      <c r="CN205" s="2">
        <f t="shared" si="365"/>
        <v>351056724.08999997</v>
      </c>
      <c r="CO205" s="2">
        <f t="shared" si="365"/>
        <v>156849964.21000001</v>
      </c>
      <c r="CP205" s="2">
        <f t="shared" si="365"/>
        <v>12350467.810000001</v>
      </c>
      <c r="CQ205" s="2">
        <f t="shared" si="365"/>
        <v>10314109.210000001</v>
      </c>
      <c r="CR205" s="2">
        <f t="shared" si="365"/>
        <v>4056706.95</v>
      </c>
      <c r="CS205" s="2">
        <f t="shared" si="365"/>
        <v>4594320.78</v>
      </c>
      <c r="CT205" s="2">
        <f t="shared" si="365"/>
        <v>2341807.96</v>
      </c>
      <c r="CU205" s="2">
        <f t="shared" ref="CU205:DZ205" si="366">+CU53</f>
        <v>4687694.54</v>
      </c>
      <c r="CV205" s="2">
        <f t="shared" si="366"/>
        <v>1148275.01</v>
      </c>
      <c r="CW205" s="2">
        <f t="shared" si="366"/>
        <v>3787358.23</v>
      </c>
      <c r="CX205" s="2">
        <f t="shared" si="366"/>
        <v>6036047.8799999999</v>
      </c>
      <c r="CY205" s="2">
        <f t="shared" si="366"/>
        <v>1239684.8999999999</v>
      </c>
      <c r="CZ205" s="2">
        <f t="shared" si="366"/>
        <v>21057356.120000001</v>
      </c>
      <c r="DA205" s="2">
        <f t="shared" si="366"/>
        <v>3612368.75</v>
      </c>
      <c r="DB205" s="2">
        <f t="shared" si="366"/>
        <v>4839800.6399999997</v>
      </c>
      <c r="DC205" s="2">
        <f t="shared" si="366"/>
        <v>3462885.21</v>
      </c>
      <c r="DD205" s="2">
        <f t="shared" si="366"/>
        <v>3271844.17</v>
      </c>
      <c r="DE205" s="2">
        <f t="shared" si="366"/>
        <v>4618149.7699999996</v>
      </c>
      <c r="DF205" s="2">
        <f t="shared" si="366"/>
        <v>227288961.69</v>
      </c>
      <c r="DG205" s="2">
        <f t="shared" si="366"/>
        <v>2423573.89</v>
      </c>
      <c r="DH205" s="2">
        <f t="shared" si="366"/>
        <v>20886839.41</v>
      </c>
      <c r="DI205" s="2">
        <f t="shared" si="366"/>
        <v>27709961.460000001</v>
      </c>
      <c r="DJ205" s="2">
        <f t="shared" si="366"/>
        <v>8149616.6600000001</v>
      </c>
      <c r="DK205" s="2">
        <f t="shared" si="366"/>
        <v>6532518.4000000004</v>
      </c>
      <c r="DL205" s="2">
        <f t="shared" si="366"/>
        <v>66129697.740000002</v>
      </c>
      <c r="DM205" s="2">
        <f t="shared" si="366"/>
        <v>4324956.21</v>
      </c>
      <c r="DN205" s="2">
        <f t="shared" si="366"/>
        <v>16054629.26</v>
      </c>
      <c r="DO205" s="2">
        <f t="shared" si="366"/>
        <v>37791858.009999998</v>
      </c>
      <c r="DP205" s="2">
        <f t="shared" si="366"/>
        <v>3823507.1</v>
      </c>
      <c r="DQ205" s="2">
        <f t="shared" si="366"/>
        <v>10302616.720000001</v>
      </c>
      <c r="DR205" s="2">
        <f t="shared" si="366"/>
        <v>16267957.550000001</v>
      </c>
      <c r="DS205" s="2">
        <f t="shared" si="366"/>
        <v>8493099.7400000002</v>
      </c>
      <c r="DT205" s="2">
        <f t="shared" si="366"/>
        <v>3605217.69</v>
      </c>
      <c r="DU205" s="2">
        <f t="shared" si="366"/>
        <v>5250957.58</v>
      </c>
      <c r="DV205" s="2">
        <f t="shared" si="366"/>
        <v>3878489.81</v>
      </c>
      <c r="DW205" s="2">
        <f t="shared" si="366"/>
        <v>4751412.07</v>
      </c>
      <c r="DX205" s="2">
        <f t="shared" si="366"/>
        <v>3671409.73</v>
      </c>
      <c r="DY205" s="2">
        <f t="shared" si="366"/>
        <v>5085104.34</v>
      </c>
      <c r="DZ205" s="2">
        <f t="shared" si="366"/>
        <v>9347377.2300000004</v>
      </c>
      <c r="EA205" s="2">
        <f t="shared" ref="EA205:FF205" si="367">+EA53</f>
        <v>7100248.3300000001</v>
      </c>
      <c r="EB205" s="2">
        <f t="shared" si="367"/>
        <v>7337063.96</v>
      </c>
      <c r="EC205" s="2">
        <f t="shared" si="367"/>
        <v>4337598.04</v>
      </c>
      <c r="ED205" s="2">
        <f t="shared" si="367"/>
        <v>23147062.68</v>
      </c>
      <c r="EE205" s="2">
        <f t="shared" si="367"/>
        <v>3588701.8</v>
      </c>
      <c r="EF205" s="2">
        <f t="shared" si="367"/>
        <v>16640420.609999999</v>
      </c>
      <c r="EG205" s="2">
        <f t="shared" si="367"/>
        <v>4049993.17</v>
      </c>
      <c r="EH205" s="2">
        <f t="shared" si="367"/>
        <v>4055923.04</v>
      </c>
      <c r="EI205" s="2">
        <f t="shared" si="367"/>
        <v>164608124.28999999</v>
      </c>
      <c r="EJ205" s="2">
        <f t="shared" si="367"/>
        <v>110814645.64</v>
      </c>
      <c r="EK205" s="2">
        <f t="shared" si="367"/>
        <v>8358286.3700000001</v>
      </c>
      <c r="EL205" s="2">
        <f t="shared" si="367"/>
        <v>5973275.9500000002</v>
      </c>
      <c r="EM205" s="2">
        <f t="shared" si="367"/>
        <v>5539638.6200000001</v>
      </c>
      <c r="EN205" s="2">
        <f t="shared" si="367"/>
        <v>11951057.869999999</v>
      </c>
      <c r="EO205" s="2">
        <f t="shared" si="367"/>
        <v>4720810.3</v>
      </c>
      <c r="EP205" s="2">
        <f t="shared" si="367"/>
        <v>6002523.3200000003</v>
      </c>
      <c r="EQ205" s="2">
        <f t="shared" si="367"/>
        <v>30565460.550000001</v>
      </c>
      <c r="ER205" s="2">
        <f t="shared" si="367"/>
        <v>5084806.1399999997</v>
      </c>
      <c r="ES205" s="2">
        <f t="shared" si="367"/>
        <v>3508977.85</v>
      </c>
      <c r="ET205" s="2">
        <f t="shared" si="367"/>
        <v>4095070.51</v>
      </c>
      <c r="EU205" s="2">
        <f t="shared" si="367"/>
        <v>7749917.6200000001</v>
      </c>
      <c r="EV205" s="2">
        <f t="shared" si="367"/>
        <v>1928227.33</v>
      </c>
      <c r="EW205" s="2">
        <f t="shared" si="367"/>
        <v>13218618.970000001</v>
      </c>
      <c r="EX205" s="2">
        <f t="shared" si="367"/>
        <v>3623072.51</v>
      </c>
      <c r="EY205" s="2">
        <f t="shared" si="367"/>
        <v>8997897.1199999992</v>
      </c>
      <c r="EZ205" s="2">
        <f t="shared" si="367"/>
        <v>2751725.07</v>
      </c>
      <c r="FA205" s="2">
        <f t="shared" si="367"/>
        <v>42110223.619999997</v>
      </c>
      <c r="FB205" s="2">
        <f t="shared" si="367"/>
        <v>4735112.4400000004</v>
      </c>
      <c r="FC205" s="2">
        <f t="shared" si="367"/>
        <v>22078486.780000001</v>
      </c>
      <c r="FD205" s="2">
        <f t="shared" si="367"/>
        <v>5671783.54</v>
      </c>
      <c r="FE205" s="2">
        <f t="shared" si="367"/>
        <v>2003245.54</v>
      </c>
      <c r="FF205" s="2">
        <f t="shared" si="367"/>
        <v>3739006.87</v>
      </c>
      <c r="FG205" s="2">
        <f t="shared" ref="FG205:FX205" si="368">+FG53</f>
        <v>2791667.9</v>
      </c>
      <c r="FH205" s="2">
        <f t="shared" si="368"/>
        <v>1687641.15</v>
      </c>
      <c r="FI205" s="2">
        <f t="shared" si="368"/>
        <v>20073193.170000002</v>
      </c>
      <c r="FJ205" s="2">
        <f t="shared" si="368"/>
        <v>22454241.260000002</v>
      </c>
      <c r="FK205" s="2">
        <f t="shared" si="368"/>
        <v>29197638.190000001</v>
      </c>
      <c r="FL205" s="2">
        <f t="shared" si="368"/>
        <v>89506028.040000007</v>
      </c>
      <c r="FM205" s="2">
        <f t="shared" si="368"/>
        <v>42621303.259999998</v>
      </c>
      <c r="FN205" s="2">
        <f t="shared" si="368"/>
        <v>254076077.58000001</v>
      </c>
      <c r="FO205" s="2">
        <f t="shared" si="368"/>
        <v>12923250.27</v>
      </c>
      <c r="FP205" s="2">
        <f t="shared" si="368"/>
        <v>26423778.789999999</v>
      </c>
      <c r="FQ205" s="2">
        <f t="shared" si="368"/>
        <v>11931842.02</v>
      </c>
      <c r="FR205" s="2">
        <f t="shared" si="368"/>
        <v>3384089.51</v>
      </c>
      <c r="FS205" s="2">
        <f t="shared" si="368"/>
        <v>3457705.04</v>
      </c>
      <c r="FT205" s="2">
        <f t="shared" si="368"/>
        <v>1530952.34</v>
      </c>
      <c r="FU205" s="2">
        <f t="shared" si="368"/>
        <v>10796310.34</v>
      </c>
      <c r="FV205" s="2">
        <f t="shared" si="368"/>
        <v>9901858.9100000001</v>
      </c>
      <c r="FW205" s="2">
        <f t="shared" si="368"/>
        <v>3307351.27</v>
      </c>
      <c r="FX205" s="2">
        <f t="shared" si="368"/>
        <v>1506941.06</v>
      </c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</row>
    <row r="206" spans="1:205" x14ac:dyDescent="0.35">
      <c r="A206" s="3" t="s">
        <v>513</v>
      </c>
      <c r="B206" s="2" t="s">
        <v>954</v>
      </c>
      <c r="C206" s="32">
        <f t="shared" ref="C206:AH206" si="369">C67</f>
        <v>2.3E-2</v>
      </c>
      <c r="D206" s="32">
        <f t="shared" si="369"/>
        <v>2.3E-2</v>
      </c>
      <c r="E206" s="32">
        <f t="shared" si="369"/>
        <v>2.3E-2</v>
      </c>
      <c r="F206" s="32">
        <f t="shared" si="369"/>
        <v>2.3E-2</v>
      </c>
      <c r="G206" s="32">
        <f t="shared" si="369"/>
        <v>2.3E-2</v>
      </c>
      <c r="H206" s="32">
        <f t="shared" si="369"/>
        <v>2.3E-2</v>
      </c>
      <c r="I206" s="32">
        <f t="shared" si="369"/>
        <v>2.3E-2</v>
      </c>
      <c r="J206" s="32">
        <f t="shared" si="369"/>
        <v>2.3E-2</v>
      </c>
      <c r="K206" s="32">
        <f t="shared" si="369"/>
        <v>2.3E-2</v>
      </c>
      <c r="L206" s="32">
        <f t="shared" si="369"/>
        <v>2.3E-2</v>
      </c>
      <c r="M206" s="32">
        <f t="shared" si="369"/>
        <v>2.3E-2</v>
      </c>
      <c r="N206" s="32">
        <f t="shared" si="369"/>
        <v>2.3E-2</v>
      </c>
      <c r="O206" s="32">
        <f t="shared" si="369"/>
        <v>2.3E-2</v>
      </c>
      <c r="P206" s="32">
        <f t="shared" si="369"/>
        <v>2.3E-2</v>
      </c>
      <c r="Q206" s="32">
        <f t="shared" si="369"/>
        <v>2.3E-2</v>
      </c>
      <c r="R206" s="32">
        <f t="shared" si="369"/>
        <v>2.3E-2</v>
      </c>
      <c r="S206" s="32">
        <f t="shared" si="369"/>
        <v>2.3E-2</v>
      </c>
      <c r="T206" s="32">
        <f t="shared" si="369"/>
        <v>2.3E-2</v>
      </c>
      <c r="U206" s="32">
        <f t="shared" si="369"/>
        <v>2.3E-2</v>
      </c>
      <c r="V206" s="32">
        <f t="shared" si="369"/>
        <v>2.3E-2</v>
      </c>
      <c r="W206" s="32">
        <f t="shared" si="369"/>
        <v>2.3E-2</v>
      </c>
      <c r="X206" s="32">
        <f t="shared" si="369"/>
        <v>2.3E-2</v>
      </c>
      <c r="Y206" s="32">
        <f t="shared" si="369"/>
        <v>2.3E-2</v>
      </c>
      <c r="Z206" s="32">
        <f t="shared" si="369"/>
        <v>2.3E-2</v>
      </c>
      <c r="AA206" s="32">
        <f t="shared" si="369"/>
        <v>2.3E-2</v>
      </c>
      <c r="AB206" s="32">
        <f t="shared" si="369"/>
        <v>2.3E-2</v>
      </c>
      <c r="AC206" s="32">
        <f t="shared" si="369"/>
        <v>2.3E-2</v>
      </c>
      <c r="AD206" s="32">
        <f t="shared" si="369"/>
        <v>2.3E-2</v>
      </c>
      <c r="AE206" s="32">
        <f t="shared" si="369"/>
        <v>2.3E-2</v>
      </c>
      <c r="AF206" s="32">
        <f t="shared" si="369"/>
        <v>2.3E-2</v>
      </c>
      <c r="AG206" s="32">
        <f t="shared" si="369"/>
        <v>2.3E-2</v>
      </c>
      <c r="AH206" s="32">
        <f t="shared" si="369"/>
        <v>2.3E-2</v>
      </c>
      <c r="AI206" s="32">
        <f t="shared" ref="AI206:BN206" si="370">AI67</f>
        <v>2.3E-2</v>
      </c>
      <c r="AJ206" s="32">
        <f t="shared" si="370"/>
        <v>2.3E-2</v>
      </c>
      <c r="AK206" s="32">
        <f t="shared" si="370"/>
        <v>2.3E-2</v>
      </c>
      <c r="AL206" s="32">
        <f t="shared" si="370"/>
        <v>2.3E-2</v>
      </c>
      <c r="AM206" s="32">
        <f t="shared" si="370"/>
        <v>2.3E-2</v>
      </c>
      <c r="AN206" s="32">
        <f t="shared" si="370"/>
        <v>2.3E-2</v>
      </c>
      <c r="AO206" s="32">
        <f t="shared" si="370"/>
        <v>2.3E-2</v>
      </c>
      <c r="AP206" s="32">
        <f t="shared" si="370"/>
        <v>2.3E-2</v>
      </c>
      <c r="AQ206" s="32">
        <f t="shared" si="370"/>
        <v>2.3E-2</v>
      </c>
      <c r="AR206" s="32">
        <f t="shared" si="370"/>
        <v>2.3E-2</v>
      </c>
      <c r="AS206" s="32">
        <f t="shared" si="370"/>
        <v>2.3E-2</v>
      </c>
      <c r="AT206" s="32">
        <f t="shared" si="370"/>
        <v>2.3E-2</v>
      </c>
      <c r="AU206" s="32">
        <f t="shared" si="370"/>
        <v>2.3E-2</v>
      </c>
      <c r="AV206" s="32">
        <f t="shared" si="370"/>
        <v>2.3E-2</v>
      </c>
      <c r="AW206" s="32">
        <f t="shared" si="370"/>
        <v>2.3E-2</v>
      </c>
      <c r="AX206" s="32">
        <f t="shared" si="370"/>
        <v>2.3E-2</v>
      </c>
      <c r="AY206" s="32">
        <f t="shared" si="370"/>
        <v>2.3E-2</v>
      </c>
      <c r="AZ206" s="65">
        <f t="shared" si="370"/>
        <v>2.3E-2</v>
      </c>
      <c r="BA206" s="32">
        <f t="shared" si="370"/>
        <v>2.3E-2</v>
      </c>
      <c r="BB206" s="32">
        <f t="shared" si="370"/>
        <v>2.3E-2</v>
      </c>
      <c r="BC206" s="32">
        <f t="shared" si="370"/>
        <v>2.3E-2</v>
      </c>
      <c r="BD206" s="32">
        <f t="shared" si="370"/>
        <v>2.3E-2</v>
      </c>
      <c r="BE206" s="32">
        <f t="shared" si="370"/>
        <v>2.3E-2</v>
      </c>
      <c r="BF206" s="32">
        <f t="shared" si="370"/>
        <v>2.3E-2</v>
      </c>
      <c r="BG206" s="32">
        <f t="shared" si="370"/>
        <v>2.3E-2</v>
      </c>
      <c r="BH206" s="32">
        <f t="shared" si="370"/>
        <v>2.3E-2</v>
      </c>
      <c r="BI206" s="32">
        <f t="shared" si="370"/>
        <v>2.3E-2</v>
      </c>
      <c r="BJ206" s="32">
        <f t="shared" si="370"/>
        <v>2.3E-2</v>
      </c>
      <c r="BK206" s="32">
        <f t="shared" si="370"/>
        <v>2.3E-2</v>
      </c>
      <c r="BL206" s="32">
        <f t="shared" si="370"/>
        <v>2.3E-2</v>
      </c>
      <c r="BM206" s="32">
        <f t="shared" si="370"/>
        <v>2.3E-2</v>
      </c>
      <c r="BN206" s="32">
        <f t="shared" si="370"/>
        <v>2.3E-2</v>
      </c>
      <c r="BO206" s="32">
        <f t="shared" ref="BO206:CT206" si="371">BO67</f>
        <v>2.3E-2</v>
      </c>
      <c r="BP206" s="32">
        <f t="shared" si="371"/>
        <v>2.3E-2</v>
      </c>
      <c r="BQ206" s="32">
        <f t="shared" si="371"/>
        <v>2.3E-2</v>
      </c>
      <c r="BR206" s="32">
        <f t="shared" si="371"/>
        <v>2.3E-2</v>
      </c>
      <c r="BS206" s="32">
        <f t="shared" si="371"/>
        <v>2.3E-2</v>
      </c>
      <c r="BT206" s="32">
        <f t="shared" si="371"/>
        <v>2.3E-2</v>
      </c>
      <c r="BU206" s="32">
        <f t="shared" si="371"/>
        <v>2.3E-2</v>
      </c>
      <c r="BV206" s="32">
        <f t="shared" si="371"/>
        <v>2.3E-2</v>
      </c>
      <c r="BW206" s="32">
        <f t="shared" si="371"/>
        <v>2.3E-2</v>
      </c>
      <c r="BX206" s="32">
        <f t="shared" si="371"/>
        <v>2.3E-2</v>
      </c>
      <c r="BY206" s="32">
        <f t="shared" si="371"/>
        <v>2.3E-2</v>
      </c>
      <c r="BZ206" s="32">
        <f t="shared" si="371"/>
        <v>2.3E-2</v>
      </c>
      <c r="CA206" s="32">
        <f t="shared" si="371"/>
        <v>2.3E-2</v>
      </c>
      <c r="CB206" s="32">
        <f t="shared" si="371"/>
        <v>2.3E-2</v>
      </c>
      <c r="CC206" s="32">
        <f t="shared" si="371"/>
        <v>2.3E-2</v>
      </c>
      <c r="CD206" s="32">
        <f t="shared" si="371"/>
        <v>2.3E-2</v>
      </c>
      <c r="CE206" s="32">
        <f t="shared" si="371"/>
        <v>2.3E-2</v>
      </c>
      <c r="CF206" s="32">
        <f t="shared" si="371"/>
        <v>2.3E-2</v>
      </c>
      <c r="CG206" s="32">
        <f t="shared" si="371"/>
        <v>2.3E-2</v>
      </c>
      <c r="CH206" s="32">
        <f t="shared" si="371"/>
        <v>2.3E-2</v>
      </c>
      <c r="CI206" s="32">
        <f t="shared" si="371"/>
        <v>2.3E-2</v>
      </c>
      <c r="CJ206" s="32">
        <f t="shared" si="371"/>
        <v>2.3E-2</v>
      </c>
      <c r="CK206" s="32">
        <f t="shared" si="371"/>
        <v>2.3E-2</v>
      </c>
      <c r="CL206" s="32">
        <f t="shared" si="371"/>
        <v>2.3E-2</v>
      </c>
      <c r="CM206" s="32">
        <f t="shared" si="371"/>
        <v>2.3E-2</v>
      </c>
      <c r="CN206" s="32">
        <f t="shared" si="371"/>
        <v>2.3E-2</v>
      </c>
      <c r="CO206" s="32">
        <f t="shared" si="371"/>
        <v>2.3E-2</v>
      </c>
      <c r="CP206" s="32">
        <f t="shared" si="371"/>
        <v>2.3E-2</v>
      </c>
      <c r="CQ206" s="32">
        <f t="shared" si="371"/>
        <v>2.3E-2</v>
      </c>
      <c r="CR206" s="32">
        <f t="shared" si="371"/>
        <v>2.3E-2</v>
      </c>
      <c r="CS206" s="32">
        <f t="shared" si="371"/>
        <v>2.3E-2</v>
      </c>
      <c r="CT206" s="32">
        <f t="shared" si="371"/>
        <v>2.3E-2</v>
      </c>
      <c r="CU206" s="32">
        <f t="shared" ref="CU206:DZ206" si="372">CU67</f>
        <v>2.3E-2</v>
      </c>
      <c r="CV206" s="32">
        <f t="shared" si="372"/>
        <v>2.3E-2</v>
      </c>
      <c r="CW206" s="32">
        <f t="shared" si="372"/>
        <v>2.3E-2</v>
      </c>
      <c r="CX206" s="32">
        <f t="shared" si="372"/>
        <v>2.3E-2</v>
      </c>
      <c r="CY206" s="32">
        <f t="shared" si="372"/>
        <v>2.3E-2</v>
      </c>
      <c r="CZ206" s="32">
        <f t="shared" si="372"/>
        <v>2.3E-2</v>
      </c>
      <c r="DA206" s="32">
        <f t="shared" si="372"/>
        <v>2.3E-2</v>
      </c>
      <c r="DB206" s="32">
        <f t="shared" si="372"/>
        <v>2.3E-2</v>
      </c>
      <c r="DC206" s="32">
        <f t="shared" si="372"/>
        <v>2.3E-2</v>
      </c>
      <c r="DD206" s="32">
        <f t="shared" si="372"/>
        <v>2.3E-2</v>
      </c>
      <c r="DE206" s="32">
        <f t="shared" si="372"/>
        <v>2.3E-2</v>
      </c>
      <c r="DF206" s="32">
        <f t="shared" si="372"/>
        <v>2.3E-2</v>
      </c>
      <c r="DG206" s="32">
        <f t="shared" si="372"/>
        <v>2.3E-2</v>
      </c>
      <c r="DH206" s="32">
        <f t="shared" si="372"/>
        <v>2.3E-2</v>
      </c>
      <c r="DI206" s="32">
        <f t="shared" si="372"/>
        <v>2.3E-2</v>
      </c>
      <c r="DJ206" s="32">
        <f t="shared" si="372"/>
        <v>2.3E-2</v>
      </c>
      <c r="DK206" s="32">
        <f t="shared" si="372"/>
        <v>2.3E-2</v>
      </c>
      <c r="DL206" s="32">
        <f t="shared" si="372"/>
        <v>2.3E-2</v>
      </c>
      <c r="DM206" s="32">
        <f t="shared" si="372"/>
        <v>2.3E-2</v>
      </c>
      <c r="DN206" s="32">
        <f t="shared" si="372"/>
        <v>2.3E-2</v>
      </c>
      <c r="DO206" s="32">
        <f t="shared" si="372"/>
        <v>2.3E-2</v>
      </c>
      <c r="DP206" s="32">
        <f t="shared" si="372"/>
        <v>2.3E-2</v>
      </c>
      <c r="DQ206" s="32">
        <f t="shared" si="372"/>
        <v>2.3E-2</v>
      </c>
      <c r="DR206" s="32">
        <f t="shared" si="372"/>
        <v>2.3E-2</v>
      </c>
      <c r="DS206" s="32">
        <f t="shared" si="372"/>
        <v>2.3E-2</v>
      </c>
      <c r="DT206" s="32">
        <f t="shared" si="372"/>
        <v>2.3E-2</v>
      </c>
      <c r="DU206" s="32">
        <f t="shared" si="372"/>
        <v>2.3E-2</v>
      </c>
      <c r="DV206" s="32">
        <f t="shared" si="372"/>
        <v>2.3E-2</v>
      </c>
      <c r="DW206" s="32">
        <f t="shared" si="372"/>
        <v>2.3E-2</v>
      </c>
      <c r="DX206" s="32">
        <f t="shared" si="372"/>
        <v>2.3E-2</v>
      </c>
      <c r="DY206" s="32">
        <f t="shared" si="372"/>
        <v>2.3E-2</v>
      </c>
      <c r="DZ206" s="32">
        <f t="shared" si="372"/>
        <v>2.3E-2</v>
      </c>
      <c r="EA206" s="32">
        <f t="shared" ref="EA206:FF206" si="373">EA67</f>
        <v>2.3E-2</v>
      </c>
      <c r="EB206" s="32">
        <f t="shared" si="373"/>
        <v>2.3E-2</v>
      </c>
      <c r="EC206" s="32">
        <f t="shared" si="373"/>
        <v>2.3E-2</v>
      </c>
      <c r="ED206" s="32">
        <f t="shared" si="373"/>
        <v>2.3E-2</v>
      </c>
      <c r="EE206" s="32">
        <f t="shared" si="373"/>
        <v>2.3E-2</v>
      </c>
      <c r="EF206" s="32">
        <f t="shared" si="373"/>
        <v>2.3E-2</v>
      </c>
      <c r="EG206" s="32">
        <f t="shared" si="373"/>
        <v>2.3E-2</v>
      </c>
      <c r="EH206" s="32">
        <f t="shared" si="373"/>
        <v>2.3E-2</v>
      </c>
      <c r="EI206" s="32">
        <f t="shared" si="373"/>
        <v>2.3E-2</v>
      </c>
      <c r="EJ206" s="32">
        <f t="shared" si="373"/>
        <v>2.3E-2</v>
      </c>
      <c r="EK206" s="32">
        <f t="shared" si="373"/>
        <v>2.3E-2</v>
      </c>
      <c r="EL206" s="32">
        <f t="shared" si="373"/>
        <v>2.3E-2</v>
      </c>
      <c r="EM206" s="32">
        <f t="shared" si="373"/>
        <v>2.3E-2</v>
      </c>
      <c r="EN206" s="32">
        <f t="shared" si="373"/>
        <v>2.3E-2</v>
      </c>
      <c r="EO206" s="32">
        <f t="shared" si="373"/>
        <v>2.3E-2</v>
      </c>
      <c r="EP206" s="32">
        <f t="shared" si="373"/>
        <v>2.3E-2</v>
      </c>
      <c r="EQ206" s="26">
        <f t="shared" si="373"/>
        <v>2.3E-2</v>
      </c>
      <c r="ER206" s="32">
        <f t="shared" si="373"/>
        <v>2.3E-2</v>
      </c>
      <c r="ES206" s="32">
        <f t="shared" si="373"/>
        <v>2.3E-2</v>
      </c>
      <c r="ET206" s="32">
        <f t="shared" si="373"/>
        <v>2.3E-2</v>
      </c>
      <c r="EU206" s="32">
        <f t="shared" si="373"/>
        <v>2.3E-2</v>
      </c>
      <c r="EV206" s="32">
        <f t="shared" si="373"/>
        <v>2.3E-2</v>
      </c>
      <c r="EW206" s="32">
        <f t="shared" si="373"/>
        <v>2.3E-2</v>
      </c>
      <c r="EX206" s="32">
        <f t="shared" si="373"/>
        <v>2.3E-2</v>
      </c>
      <c r="EY206" s="32">
        <f t="shared" si="373"/>
        <v>2.3E-2</v>
      </c>
      <c r="EZ206" s="32">
        <f t="shared" si="373"/>
        <v>2.3E-2</v>
      </c>
      <c r="FA206" s="32">
        <f t="shared" si="373"/>
        <v>2.3E-2</v>
      </c>
      <c r="FB206" s="32">
        <f t="shared" si="373"/>
        <v>2.3E-2</v>
      </c>
      <c r="FC206" s="32">
        <f t="shared" si="373"/>
        <v>2.3E-2</v>
      </c>
      <c r="FD206" s="32">
        <f t="shared" si="373"/>
        <v>2.3E-2</v>
      </c>
      <c r="FE206" s="32">
        <f t="shared" si="373"/>
        <v>2.3E-2</v>
      </c>
      <c r="FF206" s="32">
        <f t="shared" si="373"/>
        <v>2.3E-2</v>
      </c>
      <c r="FG206" s="32">
        <f t="shared" ref="FG206:FX206" si="374">FG67</f>
        <v>2.3E-2</v>
      </c>
      <c r="FH206" s="32">
        <f t="shared" si="374"/>
        <v>2.3E-2</v>
      </c>
      <c r="FI206" s="32">
        <f t="shared" si="374"/>
        <v>2.3E-2</v>
      </c>
      <c r="FJ206" s="32">
        <f t="shared" si="374"/>
        <v>2.3E-2</v>
      </c>
      <c r="FK206" s="32">
        <f t="shared" si="374"/>
        <v>2.3E-2</v>
      </c>
      <c r="FL206" s="32">
        <f t="shared" si="374"/>
        <v>2.3E-2</v>
      </c>
      <c r="FM206" s="32">
        <f t="shared" si="374"/>
        <v>2.3E-2</v>
      </c>
      <c r="FN206" s="32">
        <f t="shared" si="374"/>
        <v>2.3E-2</v>
      </c>
      <c r="FO206" s="32">
        <f t="shared" si="374"/>
        <v>2.3E-2</v>
      </c>
      <c r="FP206" s="32">
        <f t="shared" si="374"/>
        <v>2.3E-2</v>
      </c>
      <c r="FQ206" s="32">
        <f t="shared" si="374"/>
        <v>2.3E-2</v>
      </c>
      <c r="FR206" s="32">
        <f t="shared" si="374"/>
        <v>2.3E-2</v>
      </c>
      <c r="FS206" s="32">
        <f t="shared" si="374"/>
        <v>2.3E-2</v>
      </c>
      <c r="FT206" s="32">
        <f t="shared" si="374"/>
        <v>2.3E-2</v>
      </c>
      <c r="FU206" s="32">
        <f t="shared" si="374"/>
        <v>2.3E-2</v>
      </c>
      <c r="FV206" s="32">
        <f t="shared" si="374"/>
        <v>2.3E-2</v>
      </c>
      <c r="FW206" s="32">
        <f t="shared" si="374"/>
        <v>2.3E-2</v>
      </c>
      <c r="FX206" s="32">
        <f t="shared" si="374"/>
        <v>2.3E-2</v>
      </c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</row>
    <row r="207" spans="1:205" x14ac:dyDescent="0.35">
      <c r="A207" s="3" t="s">
        <v>514</v>
      </c>
      <c r="B207" s="2" t="s">
        <v>668</v>
      </c>
      <c r="C207" s="26">
        <f t="shared" ref="C207:AH207" si="375">ROUND((C103-C23)/C23,4)</f>
        <v>-2.3999999999999998E-3</v>
      </c>
      <c r="D207" s="26">
        <f t="shared" si="375"/>
        <v>-1.2500000000000001E-2</v>
      </c>
      <c r="E207" s="26">
        <f t="shared" si="375"/>
        <v>-4.6899999999999997E-2</v>
      </c>
      <c r="F207" s="26">
        <f t="shared" si="375"/>
        <v>3.7199999999999997E-2</v>
      </c>
      <c r="G207" s="26">
        <f t="shared" si="375"/>
        <v>0.18990000000000001</v>
      </c>
      <c r="H207" s="26">
        <f t="shared" si="375"/>
        <v>-1.38E-2</v>
      </c>
      <c r="I207" s="26">
        <f t="shared" si="375"/>
        <v>-3.0700000000000002E-2</v>
      </c>
      <c r="J207" s="26">
        <f t="shared" si="375"/>
        <v>-1.6500000000000001E-2</v>
      </c>
      <c r="K207" s="26">
        <f t="shared" si="375"/>
        <v>-6.7799999999999999E-2</v>
      </c>
      <c r="L207" s="26">
        <f t="shared" si="375"/>
        <v>-1.66E-2</v>
      </c>
      <c r="M207" s="26">
        <f t="shared" si="375"/>
        <v>-5.7599999999999998E-2</v>
      </c>
      <c r="N207" s="26">
        <f t="shared" si="375"/>
        <v>-5.1999999999999998E-3</v>
      </c>
      <c r="O207" s="26">
        <f t="shared" si="375"/>
        <v>-2.1000000000000001E-2</v>
      </c>
      <c r="P207" s="26">
        <f t="shared" si="375"/>
        <v>-9.1399999999999995E-2</v>
      </c>
      <c r="Q207" s="26">
        <f t="shared" si="375"/>
        <v>4.2999999999999997E-2</v>
      </c>
      <c r="R207" s="26">
        <f t="shared" si="375"/>
        <v>0.16900000000000001</v>
      </c>
      <c r="S207" s="26">
        <f t="shared" si="375"/>
        <v>-5.9999999999999995E-4</v>
      </c>
      <c r="T207" s="26">
        <f t="shared" si="375"/>
        <v>-1.04E-2</v>
      </c>
      <c r="U207" s="26">
        <f t="shared" si="375"/>
        <v>7.3499999999999996E-2</v>
      </c>
      <c r="V207" s="26">
        <f t="shared" si="375"/>
        <v>-1.61E-2</v>
      </c>
      <c r="W207" s="26">
        <f t="shared" si="375"/>
        <v>-0.71419999999999995</v>
      </c>
      <c r="X207" s="26">
        <f t="shared" si="375"/>
        <v>0</v>
      </c>
      <c r="Y207" s="26">
        <f t="shared" si="375"/>
        <v>-5.4199999999999998E-2</v>
      </c>
      <c r="Z207" s="26">
        <f t="shared" si="375"/>
        <v>2.5999999999999999E-3</v>
      </c>
      <c r="AA207" s="26">
        <f t="shared" si="375"/>
        <v>-1.8E-3</v>
      </c>
      <c r="AB207" s="26">
        <f t="shared" si="375"/>
        <v>-6.7999999999999996E-3</v>
      </c>
      <c r="AC207" s="26">
        <f t="shared" si="375"/>
        <v>-2.81E-2</v>
      </c>
      <c r="AD207" s="26">
        <f t="shared" si="375"/>
        <v>2.1299999999999999E-2</v>
      </c>
      <c r="AE207" s="26">
        <f t="shared" si="375"/>
        <v>3.1899999999999998E-2</v>
      </c>
      <c r="AF207" s="26">
        <f t="shared" si="375"/>
        <v>-2.6200000000000001E-2</v>
      </c>
      <c r="AG207" s="26">
        <f t="shared" si="375"/>
        <v>-1.83E-2</v>
      </c>
      <c r="AH207" s="26">
        <f t="shared" si="375"/>
        <v>-2.0299999999999999E-2</v>
      </c>
      <c r="AI207" s="26">
        <f t="shared" ref="AI207:BN207" si="376">ROUND((AI103-AI23)/AI23,4)</f>
        <v>-4.2500000000000003E-2</v>
      </c>
      <c r="AJ207" s="26">
        <f t="shared" si="376"/>
        <v>9.3399999999999997E-2</v>
      </c>
      <c r="AK207" s="26">
        <f t="shared" si="376"/>
        <v>-2.76E-2</v>
      </c>
      <c r="AL207" s="26">
        <f t="shared" si="376"/>
        <v>2.3E-2</v>
      </c>
      <c r="AM207" s="26">
        <f t="shared" si="376"/>
        <v>-5.16E-2</v>
      </c>
      <c r="AN207" s="26">
        <f t="shared" si="376"/>
        <v>-4.3900000000000002E-2</v>
      </c>
      <c r="AO207" s="26">
        <f t="shared" si="376"/>
        <v>1.2200000000000001E-2</v>
      </c>
      <c r="AP207" s="26">
        <f t="shared" si="376"/>
        <v>1.0800000000000001E-2</v>
      </c>
      <c r="AQ207" s="26">
        <f t="shared" si="376"/>
        <v>5.5500000000000001E-2</v>
      </c>
      <c r="AR207" s="26">
        <f t="shared" si="376"/>
        <v>-1.3299999999999999E-2</v>
      </c>
      <c r="AS207" s="26">
        <f t="shared" si="376"/>
        <v>-1.77E-2</v>
      </c>
      <c r="AT207" s="26">
        <f t="shared" si="376"/>
        <v>-0.1087</v>
      </c>
      <c r="AU207" s="26">
        <f t="shared" si="376"/>
        <v>-0.1129</v>
      </c>
      <c r="AV207" s="26">
        <f t="shared" si="376"/>
        <v>-6.7999999999999996E-3</v>
      </c>
      <c r="AW207" s="26">
        <f t="shared" si="376"/>
        <v>4.7000000000000002E-3</v>
      </c>
      <c r="AX207" s="26">
        <f t="shared" si="376"/>
        <v>0.22170000000000001</v>
      </c>
      <c r="AY207" s="26">
        <f t="shared" si="376"/>
        <v>-4.1200000000000001E-2</v>
      </c>
      <c r="AZ207" s="65">
        <f t="shared" si="376"/>
        <v>-1.29E-2</v>
      </c>
      <c r="BA207" s="26">
        <f t="shared" si="376"/>
        <v>-3.8999999999999998E-3</v>
      </c>
      <c r="BB207" s="26">
        <f t="shared" si="376"/>
        <v>-6.9999999999999999E-4</v>
      </c>
      <c r="BC207" s="26">
        <f t="shared" si="376"/>
        <v>-4.3700000000000003E-2</v>
      </c>
      <c r="BD207" s="26">
        <f t="shared" si="376"/>
        <v>6.9999999999999999E-4</v>
      </c>
      <c r="BE207" s="26">
        <f t="shared" si="376"/>
        <v>-4.8000000000000001E-2</v>
      </c>
      <c r="BF207" s="26">
        <f t="shared" si="376"/>
        <v>-2E-3</v>
      </c>
      <c r="BG207" s="26">
        <f t="shared" si="376"/>
        <v>2.3199999999999998E-2</v>
      </c>
      <c r="BH207" s="26">
        <f t="shared" si="376"/>
        <v>-1.15E-2</v>
      </c>
      <c r="BI207" s="26">
        <f t="shared" si="376"/>
        <v>1.1999999999999999E-3</v>
      </c>
      <c r="BJ207" s="26">
        <f t="shared" si="376"/>
        <v>1.8E-3</v>
      </c>
      <c r="BK207" s="26">
        <f t="shared" si="376"/>
        <v>0.13469999999999999</v>
      </c>
      <c r="BL207" s="26">
        <f t="shared" si="376"/>
        <v>-0.2006</v>
      </c>
      <c r="BM207" s="26">
        <f t="shared" si="376"/>
        <v>-0.14449999999999999</v>
      </c>
      <c r="BN207" s="26">
        <f t="shared" si="376"/>
        <v>-1.78E-2</v>
      </c>
      <c r="BO207" s="26">
        <f t="shared" ref="BO207:CT207" si="377">ROUND((BO103-BO23)/BO23,4)</f>
        <v>-2.3199999999999998E-2</v>
      </c>
      <c r="BP207" s="26">
        <f t="shared" si="377"/>
        <v>-5.4199999999999998E-2</v>
      </c>
      <c r="BQ207" s="26">
        <f t="shared" si="377"/>
        <v>-1.4E-2</v>
      </c>
      <c r="BR207" s="26">
        <f t="shared" si="377"/>
        <v>-2.5000000000000001E-3</v>
      </c>
      <c r="BS207" s="26">
        <f t="shared" si="377"/>
        <v>3.7600000000000001E-2</v>
      </c>
      <c r="BT207" s="26">
        <f t="shared" si="377"/>
        <v>-3.6499999999999998E-2</v>
      </c>
      <c r="BU207" s="26">
        <f t="shared" si="377"/>
        <v>-5.5899999999999998E-2</v>
      </c>
      <c r="BV207" s="26">
        <f t="shared" si="377"/>
        <v>1.03E-2</v>
      </c>
      <c r="BW207" s="26">
        <f t="shared" si="377"/>
        <v>1.23E-2</v>
      </c>
      <c r="BX207" s="26">
        <f t="shared" si="377"/>
        <v>-3.9E-2</v>
      </c>
      <c r="BY207" s="26">
        <f t="shared" si="377"/>
        <v>-6.2300000000000001E-2</v>
      </c>
      <c r="BZ207" s="26">
        <f t="shared" si="377"/>
        <v>0.1193</v>
      </c>
      <c r="CA207" s="26">
        <f t="shared" si="377"/>
        <v>-2.92E-2</v>
      </c>
      <c r="CB207" s="26">
        <f t="shared" si="377"/>
        <v>-1.66E-2</v>
      </c>
      <c r="CC207" s="26">
        <f t="shared" si="377"/>
        <v>6.8999999999999999E-3</v>
      </c>
      <c r="CD207" s="26">
        <f t="shared" si="377"/>
        <v>-0.76339999999999997</v>
      </c>
      <c r="CE207" s="26">
        <f t="shared" si="377"/>
        <v>4.2799999999999998E-2</v>
      </c>
      <c r="CF207" s="26">
        <f t="shared" si="377"/>
        <v>-2.0899999999999998E-2</v>
      </c>
      <c r="CG207" s="26">
        <f t="shared" si="377"/>
        <v>-7.9000000000000008E-3</v>
      </c>
      <c r="CH207" s="26">
        <f t="shared" si="377"/>
        <v>-3.6900000000000002E-2</v>
      </c>
      <c r="CI207" s="26">
        <f t="shared" si="377"/>
        <v>-1.38E-2</v>
      </c>
      <c r="CJ207" s="26">
        <f t="shared" si="377"/>
        <v>-2.7199999999999998E-2</v>
      </c>
      <c r="CK207" s="26">
        <f t="shared" si="377"/>
        <v>-0.1348</v>
      </c>
      <c r="CL207" s="26">
        <f t="shared" si="377"/>
        <v>-3.39E-2</v>
      </c>
      <c r="CM207" s="26">
        <f t="shared" si="377"/>
        <v>-6.1800000000000001E-2</v>
      </c>
      <c r="CN207" s="26">
        <f t="shared" si="377"/>
        <v>-3.2099999999999997E-2</v>
      </c>
      <c r="CO207" s="26">
        <f t="shared" si="377"/>
        <v>-0.01</v>
      </c>
      <c r="CP207" s="26">
        <f t="shared" si="377"/>
        <v>-3.8399999999999997E-2</v>
      </c>
      <c r="CQ207" s="26">
        <f t="shared" si="377"/>
        <v>-3.8E-3</v>
      </c>
      <c r="CR207" s="26">
        <f t="shared" si="377"/>
        <v>-7.46E-2</v>
      </c>
      <c r="CS207" s="26">
        <f t="shared" si="377"/>
        <v>-5.3400000000000003E-2</v>
      </c>
      <c r="CT207" s="26">
        <f t="shared" si="377"/>
        <v>9.3399999999999997E-2</v>
      </c>
      <c r="CU207" s="26">
        <f t="shared" ref="CU207:DZ207" si="378">ROUND((CU103-CU23)/CU23,4)</f>
        <v>0.156</v>
      </c>
      <c r="CV207" s="26">
        <f t="shared" si="378"/>
        <v>0</v>
      </c>
      <c r="CW207" s="26">
        <f t="shared" si="378"/>
        <v>-3.5400000000000001E-2</v>
      </c>
      <c r="CX207" s="26">
        <f t="shared" si="378"/>
        <v>-2.3999999999999998E-3</v>
      </c>
      <c r="CY207" s="26">
        <f t="shared" si="378"/>
        <v>0</v>
      </c>
      <c r="CZ207" s="26">
        <f t="shared" si="378"/>
        <v>-1.9800000000000002E-2</v>
      </c>
      <c r="DA207" s="26">
        <f t="shared" si="378"/>
        <v>2.01E-2</v>
      </c>
      <c r="DB207" s="26">
        <f t="shared" si="378"/>
        <v>-1.47E-2</v>
      </c>
      <c r="DC207" s="26">
        <f t="shared" si="378"/>
        <v>5.4600000000000003E-2</v>
      </c>
      <c r="DD207" s="26">
        <f t="shared" si="378"/>
        <v>0.1186</v>
      </c>
      <c r="DE207" s="26">
        <f t="shared" si="378"/>
        <v>-4.2299999999999997E-2</v>
      </c>
      <c r="DF207" s="26">
        <f t="shared" si="378"/>
        <v>-1.0999999999999999E-2</v>
      </c>
      <c r="DG207" s="26">
        <f t="shared" si="378"/>
        <v>-0.10100000000000001</v>
      </c>
      <c r="DH207" s="26">
        <f t="shared" si="378"/>
        <v>-2.9700000000000001E-2</v>
      </c>
      <c r="DI207" s="26">
        <f t="shared" si="378"/>
        <v>-1.3899999999999999E-2</v>
      </c>
      <c r="DJ207" s="26">
        <f t="shared" si="378"/>
        <v>-2.4199999999999999E-2</v>
      </c>
      <c r="DK207" s="26">
        <f t="shared" si="378"/>
        <v>-4.2599999999999999E-2</v>
      </c>
      <c r="DL207" s="26">
        <f t="shared" si="378"/>
        <v>-5.7000000000000002E-3</v>
      </c>
      <c r="DM207" s="26">
        <f t="shared" si="378"/>
        <v>9.4999999999999998E-3</v>
      </c>
      <c r="DN207" s="26">
        <f t="shared" si="378"/>
        <v>-1.8200000000000001E-2</v>
      </c>
      <c r="DO207" s="26">
        <f t="shared" si="378"/>
        <v>1.29E-2</v>
      </c>
      <c r="DP207" s="26">
        <f t="shared" si="378"/>
        <v>8.6E-3</v>
      </c>
      <c r="DQ207" s="26">
        <f t="shared" si="378"/>
        <v>6.4699999999999994E-2</v>
      </c>
      <c r="DR207" s="26">
        <f t="shared" si="378"/>
        <v>-2.1100000000000001E-2</v>
      </c>
      <c r="DS207" s="26">
        <f t="shared" si="378"/>
        <v>-6.1199999999999997E-2</v>
      </c>
      <c r="DT207" s="26">
        <f t="shared" si="378"/>
        <v>8.6E-3</v>
      </c>
      <c r="DU207" s="26">
        <f t="shared" si="378"/>
        <v>-2.6599999999999999E-2</v>
      </c>
      <c r="DV207" s="26">
        <f t="shared" si="378"/>
        <v>-2.8000000000000001E-2</v>
      </c>
      <c r="DW207" s="26">
        <f t="shared" si="378"/>
        <v>-2.4400000000000002E-2</v>
      </c>
      <c r="DX207" s="26">
        <f t="shared" si="378"/>
        <v>2.3099999999999999E-2</v>
      </c>
      <c r="DY207" s="26">
        <f t="shared" si="378"/>
        <v>-2.8500000000000001E-2</v>
      </c>
      <c r="DZ207" s="26">
        <f t="shared" si="378"/>
        <v>-4.8300000000000003E-2</v>
      </c>
      <c r="EA207" s="26">
        <f t="shared" ref="EA207:FF207" si="379">ROUND((EA103-EA23)/EA23,4)</f>
        <v>-1.2999999999999999E-3</v>
      </c>
      <c r="EB207" s="26">
        <f t="shared" si="379"/>
        <v>-6.0999999999999999E-2</v>
      </c>
      <c r="EC207" s="26">
        <f t="shared" si="379"/>
        <v>-4.0399999999999998E-2</v>
      </c>
      <c r="ED207" s="26">
        <f t="shared" si="379"/>
        <v>-4.0000000000000002E-4</v>
      </c>
      <c r="EE207" s="26">
        <f t="shared" si="379"/>
        <v>7.4000000000000003E-3</v>
      </c>
      <c r="EF207" s="26">
        <f t="shared" si="379"/>
        <v>-3.5200000000000002E-2</v>
      </c>
      <c r="EG207" s="26">
        <f t="shared" si="379"/>
        <v>1.44E-2</v>
      </c>
      <c r="EH207" s="26">
        <f t="shared" si="379"/>
        <v>-2.3999999999999998E-3</v>
      </c>
      <c r="EI207" s="26">
        <f t="shared" si="379"/>
        <v>-2.0400000000000001E-2</v>
      </c>
      <c r="EJ207" s="26">
        <f t="shared" si="379"/>
        <v>-9.4000000000000004E-3</v>
      </c>
      <c r="EK207" s="26">
        <f t="shared" si="379"/>
        <v>-2.07E-2</v>
      </c>
      <c r="EL207" s="26">
        <f t="shared" si="379"/>
        <v>-3.1800000000000002E-2</v>
      </c>
      <c r="EM207" s="26">
        <f t="shared" si="379"/>
        <v>-1.77E-2</v>
      </c>
      <c r="EN207" s="26">
        <f t="shared" si="379"/>
        <v>-4.07E-2</v>
      </c>
      <c r="EO207" s="26">
        <f t="shared" si="379"/>
        <v>-2.8000000000000001E-2</v>
      </c>
      <c r="EP207" s="26">
        <f t="shared" si="379"/>
        <v>2.1000000000000001E-2</v>
      </c>
      <c r="EQ207" s="26">
        <f t="shared" si="379"/>
        <v>-1.6E-2</v>
      </c>
      <c r="ER207" s="26">
        <f t="shared" si="379"/>
        <v>-2.0299999999999999E-2</v>
      </c>
      <c r="ES207" s="26">
        <f t="shared" si="379"/>
        <v>-0.1014</v>
      </c>
      <c r="ET207" s="26">
        <f t="shared" si="379"/>
        <v>3.2899999999999999E-2</v>
      </c>
      <c r="EU207" s="26">
        <f t="shared" si="379"/>
        <v>1.1999999999999999E-3</v>
      </c>
      <c r="EV207" s="26">
        <f t="shared" si="379"/>
        <v>-7.8700000000000006E-2</v>
      </c>
      <c r="EW207" s="26">
        <f t="shared" si="379"/>
        <v>-2.3400000000000001E-2</v>
      </c>
      <c r="EX207" s="26">
        <f t="shared" si="379"/>
        <v>2.4799999999999999E-2</v>
      </c>
      <c r="EY207" s="26">
        <f t="shared" si="379"/>
        <v>-0.1573</v>
      </c>
      <c r="EZ207" s="26">
        <f t="shared" si="379"/>
        <v>6.1999999999999998E-3</v>
      </c>
      <c r="FA207" s="26">
        <f t="shared" si="379"/>
        <v>-1.6799999999999999E-2</v>
      </c>
      <c r="FB207" s="26">
        <f t="shared" si="379"/>
        <v>-2.5000000000000001E-2</v>
      </c>
      <c r="FC207" s="26">
        <f t="shared" si="379"/>
        <v>-7.0300000000000001E-2</v>
      </c>
      <c r="FD207" s="26">
        <f t="shared" si="379"/>
        <v>-8.0999999999999996E-3</v>
      </c>
      <c r="FE207" s="26">
        <f t="shared" si="379"/>
        <v>-5.28E-2</v>
      </c>
      <c r="FF207" s="26">
        <f t="shared" si="379"/>
        <v>-5.3199999999999997E-2</v>
      </c>
      <c r="FG207" s="26">
        <f t="shared" ref="FG207:FX207" si="380">ROUND((FG103-FG23)/FG23,4)</f>
        <v>-4.7300000000000002E-2</v>
      </c>
      <c r="FH207" s="26">
        <f t="shared" si="380"/>
        <v>4.3E-3</v>
      </c>
      <c r="FI207" s="26">
        <f t="shared" si="380"/>
        <v>-2.1000000000000001E-2</v>
      </c>
      <c r="FJ207" s="26">
        <f t="shared" si="380"/>
        <v>-8.0999999999999996E-3</v>
      </c>
      <c r="FK207" s="26">
        <f t="shared" si="380"/>
        <v>-1.7299999999999999E-2</v>
      </c>
      <c r="FL207" s="26">
        <f t="shared" si="380"/>
        <v>2.9499999999999998E-2</v>
      </c>
      <c r="FM207" s="26">
        <f t="shared" si="380"/>
        <v>2.46E-2</v>
      </c>
      <c r="FN207" s="26">
        <f t="shared" si="380"/>
        <v>2.35E-2</v>
      </c>
      <c r="FO207" s="26">
        <f t="shared" si="380"/>
        <v>2.76E-2</v>
      </c>
      <c r="FP207" s="26">
        <f t="shared" si="380"/>
        <v>2.7E-2</v>
      </c>
      <c r="FQ207" s="26">
        <f t="shared" si="380"/>
        <v>-2E-3</v>
      </c>
      <c r="FR207" s="26">
        <f t="shared" si="380"/>
        <v>-7.7000000000000002E-3</v>
      </c>
      <c r="FS207" s="26">
        <f t="shared" si="380"/>
        <v>-6.4500000000000002E-2</v>
      </c>
      <c r="FT207" s="26">
        <f t="shared" si="380"/>
        <v>-4.24E-2</v>
      </c>
      <c r="FU207" s="26">
        <f t="shared" si="380"/>
        <v>-2.7799999999999998E-2</v>
      </c>
      <c r="FV207" s="26">
        <f t="shared" si="380"/>
        <v>-0.1152</v>
      </c>
      <c r="FW207" s="26">
        <f t="shared" si="380"/>
        <v>-6.0900000000000003E-2</v>
      </c>
      <c r="FX207" s="26">
        <f t="shared" si="380"/>
        <v>0.12759999999999999</v>
      </c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</row>
    <row r="208" spans="1:205" x14ac:dyDescent="0.35">
      <c r="A208" s="2"/>
      <c r="B208" s="2" t="s">
        <v>515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63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3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</row>
    <row r="209" spans="1:193" x14ac:dyDescent="0.35">
      <c r="A209" s="3" t="s">
        <v>516</v>
      </c>
      <c r="B209" s="2" t="s">
        <v>669</v>
      </c>
      <c r="C209" s="2">
        <f t="shared" ref="C209:AH209" si="381">ROUND((C205)*(1+C206+C207),2)</f>
        <v>79892844.239999995</v>
      </c>
      <c r="D209" s="2">
        <f t="shared" si="381"/>
        <v>446149224.80000001</v>
      </c>
      <c r="E209" s="2">
        <f t="shared" si="381"/>
        <v>71070893.150000006</v>
      </c>
      <c r="F209" s="2">
        <f t="shared" si="381"/>
        <v>278971081.16000003</v>
      </c>
      <c r="G209" s="2">
        <f t="shared" si="381"/>
        <v>22158445.699999999</v>
      </c>
      <c r="H209" s="2">
        <f t="shared" si="381"/>
        <v>13402209.5</v>
      </c>
      <c r="I209" s="2">
        <f t="shared" si="381"/>
        <v>98385570.299999997</v>
      </c>
      <c r="J209" s="2">
        <f t="shared" si="381"/>
        <v>24176449.859999999</v>
      </c>
      <c r="K209" s="2">
        <f t="shared" si="381"/>
        <v>4180082.5</v>
      </c>
      <c r="L209" s="2">
        <f t="shared" si="381"/>
        <v>26348010.949999999</v>
      </c>
      <c r="M209" s="2">
        <f t="shared" si="381"/>
        <v>13026777.33</v>
      </c>
      <c r="N209" s="2">
        <f t="shared" si="381"/>
        <v>591751802.49000001</v>
      </c>
      <c r="O209" s="2">
        <f t="shared" si="381"/>
        <v>143830443.02000001</v>
      </c>
      <c r="P209" s="2">
        <f t="shared" si="381"/>
        <v>5111517.33</v>
      </c>
      <c r="Q209" s="2">
        <f t="shared" si="381"/>
        <v>499104989.01999998</v>
      </c>
      <c r="R209" s="2">
        <f t="shared" si="381"/>
        <v>81014908.280000001</v>
      </c>
      <c r="S209" s="2">
        <f t="shared" si="381"/>
        <v>19348798.510000002</v>
      </c>
      <c r="T209" s="2">
        <f t="shared" si="381"/>
        <v>3321906.67</v>
      </c>
      <c r="U209" s="2">
        <f t="shared" si="381"/>
        <v>1436808.71</v>
      </c>
      <c r="V209" s="2">
        <f t="shared" si="381"/>
        <v>4263145.18</v>
      </c>
      <c r="W209" s="2">
        <f t="shared" si="381"/>
        <v>1138970.21</v>
      </c>
      <c r="X209" s="2">
        <f t="shared" si="381"/>
        <v>1247148.75</v>
      </c>
      <c r="Y209" s="2">
        <f t="shared" si="381"/>
        <v>11143848.4</v>
      </c>
      <c r="Z209" s="2">
        <f t="shared" si="381"/>
        <v>3909475.96</v>
      </c>
      <c r="AA209" s="2">
        <f t="shared" si="381"/>
        <v>351337009.87</v>
      </c>
      <c r="AB209" s="2">
        <f t="shared" si="381"/>
        <v>312259192.82999998</v>
      </c>
      <c r="AC209" s="2">
        <f t="shared" si="381"/>
        <v>11230256.01</v>
      </c>
      <c r="AD209" s="2">
        <f t="shared" si="381"/>
        <v>16617727.34</v>
      </c>
      <c r="AE209" s="2">
        <f t="shared" si="381"/>
        <v>2217949.87</v>
      </c>
      <c r="AF209" s="2">
        <f t="shared" si="381"/>
        <v>3406764.92</v>
      </c>
      <c r="AG209" s="2">
        <f t="shared" si="381"/>
        <v>8004804.5800000001</v>
      </c>
      <c r="AH209" s="2">
        <f t="shared" si="381"/>
        <v>11704502.949999999</v>
      </c>
      <c r="AI209" s="2">
        <f t="shared" ref="AI209:BN209" si="382">ROUND((AI205)*(1+AI206+AI207),2)</f>
        <v>5396951.2800000003</v>
      </c>
      <c r="AJ209" s="2">
        <f t="shared" si="382"/>
        <v>3819386.31</v>
      </c>
      <c r="AK209" s="2">
        <f t="shared" si="382"/>
        <v>3421452.84</v>
      </c>
      <c r="AL209" s="2">
        <f t="shared" si="382"/>
        <v>4739993.63</v>
      </c>
      <c r="AM209" s="2">
        <f t="shared" si="382"/>
        <v>5174447.97</v>
      </c>
      <c r="AN209" s="2">
        <f t="shared" si="382"/>
        <v>4752383.3600000003</v>
      </c>
      <c r="AO209" s="2">
        <f t="shared" si="382"/>
        <v>50912803.68</v>
      </c>
      <c r="AP209" s="2">
        <f t="shared" si="382"/>
        <v>1017751648.26</v>
      </c>
      <c r="AQ209" s="2">
        <f t="shared" si="382"/>
        <v>4587976.95</v>
      </c>
      <c r="AR209" s="2">
        <f t="shared" si="382"/>
        <v>695012706.01999998</v>
      </c>
      <c r="AS209" s="2">
        <f t="shared" si="382"/>
        <v>79204693.689999998</v>
      </c>
      <c r="AT209" s="2">
        <f t="shared" si="382"/>
        <v>27425004.800000001</v>
      </c>
      <c r="AU209" s="2">
        <f t="shared" si="382"/>
        <v>4496406.4400000004</v>
      </c>
      <c r="AV209" s="2">
        <f t="shared" si="382"/>
        <v>5081527.08</v>
      </c>
      <c r="AW209" s="2">
        <f t="shared" si="382"/>
        <v>4538303.8899999997</v>
      </c>
      <c r="AX209" s="2">
        <f t="shared" si="382"/>
        <v>2112998.34</v>
      </c>
      <c r="AY209" s="2">
        <f t="shared" si="382"/>
        <v>5948291.4900000002</v>
      </c>
      <c r="AZ209" s="2">
        <f t="shared" si="382"/>
        <v>143592147.08000001</v>
      </c>
      <c r="BA209" s="2">
        <f t="shared" si="382"/>
        <v>101048941.23999999</v>
      </c>
      <c r="BB209" s="2">
        <f t="shared" si="382"/>
        <v>84270980.620000005</v>
      </c>
      <c r="BC209" s="2">
        <f t="shared" si="382"/>
        <v>284254225.43000001</v>
      </c>
      <c r="BD209" s="2">
        <f t="shared" si="382"/>
        <v>40151219.280000001</v>
      </c>
      <c r="BE209" s="2">
        <f t="shared" si="382"/>
        <v>14287161.880000001</v>
      </c>
      <c r="BF209" s="2">
        <f t="shared" si="382"/>
        <v>282106949.62</v>
      </c>
      <c r="BG209" s="2">
        <f t="shared" si="382"/>
        <v>12106170.33</v>
      </c>
      <c r="BH209" s="2">
        <f t="shared" si="382"/>
        <v>7749300.0300000003</v>
      </c>
      <c r="BI209" s="2">
        <f t="shared" si="382"/>
        <v>4643913.2300000004</v>
      </c>
      <c r="BJ209" s="2">
        <f t="shared" si="382"/>
        <v>69681782.909999996</v>
      </c>
      <c r="BK209" s="2">
        <f t="shared" si="382"/>
        <v>390364211.14999998</v>
      </c>
      <c r="BL209" s="2">
        <f t="shared" si="382"/>
        <v>1810659.96</v>
      </c>
      <c r="BM209" s="2">
        <f t="shared" si="382"/>
        <v>5212266.43</v>
      </c>
      <c r="BN209" s="2">
        <f t="shared" si="382"/>
        <v>35601199.270000003</v>
      </c>
      <c r="BO209" s="2">
        <f t="shared" ref="BO209:DZ209" si="383">ROUND((BO205)*(1+BO206+BO207),2)</f>
        <v>14735305.76</v>
      </c>
      <c r="BP209" s="2">
        <f t="shared" si="383"/>
        <v>3320121.35</v>
      </c>
      <c r="BQ209" s="2">
        <f t="shared" si="383"/>
        <v>73344008.799999997</v>
      </c>
      <c r="BR209" s="2">
        <f t="shared" si="383"/>
        <v>50925019.039999999</v>
      </c>
      <c r="BS209" s="2">
        <f t="shared" si="383"/>
        <v>14984991.43</v>
      </c>
      <c r="BT209" s="2">
        <f t="shared" si="383"/>
        <v>5691086.5800000001</v>
      </c>
      <c r="BU209" s="2">
        <f t="shared" si="383"/>
        <v>5850450.25</v>
      </c>
      <c r="BV209" s="2">
        <f t="shared" si="383"/>
        <v>14829848.699999999</v>
      </c>
      <c r="BW209" s="2">
        <f t="shared" si="383"/>
        <v>23679761.039999999</v>
      </c>
      <c r="BX209" s="2">
        <f t="shared" si="383"/>
        <v>1765109.81</v>
      </c>
      <c r="BY209" s="2">
        <f t="shared" si="383"/>
        <v>5665481.8799999999</v>
      </c>
      <c r="BZ209" s="2">
        <f t="shared" si="383"/>
        <v>4192494.85</v>
      </c>
      <c r="CA209" s="2">
        <f t="shared" si="383"/>
        <v>3135898.29</v>
      </c>
      <c r="CB209" s="2">
        <f t="shared" si="383"/>
        <v>831038363.82000005</v>
      </c>
      <c r="CC209" s="2">
        <f t="shared" si="383"/>
        <v>3607781.46</v>
      </c>
      <c r="CD209" s="2">
        <f t="shared" si="383"/>
        <v>902113.67</v>
      </c>
      <c r="CE209" s="2">
        <f t="shared" si="383"/>
        <v>3231151.65</v>
      </c>
      <c r="CF209" s="2">
        <f t="shared" si="383"/>
        <v>2342459.9900000002</v>
      </c>
      <c r="CG209" s="2">
        <f t="shared" si="383"/>
        <v>3718378.13</v>
      </c>
      <c r="CH209" s="2">
        <f t="shared" si="383"/>
        <v>2280500</v>
      </c>
      <c r="CI209" s="2">
        <f t="shared" si="383"/>
        <v>8673463.9100000001</v>
      </c>
      <c r="CJ209" s="2">
        <f t="shared" si="383"/>
        <v>11322944.41</v>
      </c>
      <c r="CK209" s="2">
        <f t="shared" si="383"/>
        <v>57283210.729999997</v>
      </c>
      <c r="CL209" s="2">
        <f t="shared" si="383"/>
        <v>15271591.550000001</v>
      </c>
      <c r="CM209" s="2">
        <f t="shared" si="383"/>
        <v>9338955.1600000001</v>
      </c>
      <c r="CN209" s="2">
        <f t="shared" si="383"/>
        <v>347862107.89999998</v>
      </c>
      <c r="CO209" s="2">
        <f t="shared" si="383"/>
        <v>158889013.74000001</v>
      </c>
      <c r="CP209" s="2">
        <f t="shared" si="383"/>
        <v>12160270.609999999</v>
      </c>
      <c r="CQ209" s="2">
        <f t="shared" si="383"/>
        <v>10512140.109999999</v>
      </c>
      <c r="CR209" s="2">
        <f t="shared" si="383"/>
        <v>3847380.87</v>
      </c>
      <c r="CS209" s="2">
        <f t="shared" si="383"/>
        <v>4454653.43</v>
      </c>
      <c r="CT209" s="2">
        <f t="shared" si="383"/>
        <v>2614394.41</v>
      </c>
      <c r="CU209" s="2">
        <f t="shared" si="383"/>
        <v>5526791.8600000003</v>
      </c>
      <c r="CV209" s="2">
        <f t="shared" si="383"/>
        <v>1174685.3400000001</v>
      </c>
      <c r="CW209" s="2">
        <f t="shared" si="383"/>
        <v>3740394.99</v>
      </c>
      <c r="CX209" s="2">
        <f t="shared" si="383"/>
        <v>6160390.4699999997</v>
      </c>
      <c r="CY209" s="2">
        <f t="shared" si="383"/>
        <v>1268197.6499999999</v>
      </c>
      <c r="CZ209" s="2">
        <f t="shared" si="383"/>
        <v>21124739.66</v>
      </c>
      <c r="DA209" s="2">
        <f t="shared" si="383"/>
        <v>3768061.84</v>
      </c>
      <c r="DB209" s="2">
        <f t="shared" si="383"/>
        <v>4879970.99</v>
      </c>
      <c r="DC209" s="2">
        <f t="shared" si="383"/>
        <v>3731605.1</v>
      </c>
      <c r="DD209" s="2">
        <f t="shared" si="383"/>
        <v>3735137.3</v>
      </c>
      <c r="DE209" s="2">
        <f t="shared" si="383"/>
        <v>4529019.4800000004</v>
      </c>
      <c r="DF209" s="2">
        <f t="shared" si="383"/>
        <v>230016429.22999999</v>
      </c>
      <c r="DG209" s="2">
        <f t="shared" si="383"/>
        <v>2234535.13</v>
      </c>
      <c r="DH209" s="2">
        <f t="shared" si="383"/>
        <v>20746897.59</v>
      </c>
      <c r="DI209" s="2">
        <f t="shared" si="383"/>
        <v>27962122.109999999</v>
      </c>
      <c r="DJ209" s="2">
        <f t="shared" si="383"/>
        <v>8139837.1200000001</v>
      </c>
      <c r="DK209" s="2">
        <f t="shared" si="383"/>
        <v>6404481.04</v>
      </c>
      <c r="DL209" s="2">
        <f t="shared" si="383"/>
        <v>67273741.510000005</v>
      </c>
      <c r="DM209" s="2">
        <f t="shared" si="383"/>
        <v>4465517.29</v>
      </c>
      <c r="DN209" s="2">
        <f t="shared" si="383"/>
        <v>16131691.48</v>
      </c>
      <c r="DO209" s="2">
        <f t="shared" si="383"/>
        <v>39148585.710000001</v>
      </c>
      <c r="DP209" s="2">
        <f t="shared" si="383"/>
        <v>3944329.92</v>
      </c>
      <c r="DQ209" s="2">
        <f t="shared" si="383"/>
        <v>11206156.210000001</v>
      </c>
      <c r="DR209" s="2">
        <f t="shared" si="383"/>
        <v>16298866.67</v>
      </c>
      <c r="DS209" s="2">
        <f t="shared" si="383"/>
        <v>8168663.3300000001</v>
      </c>
      <c r="DT209" s="2">
        <f t="shared" si="383"/>
        <v>3719142.57</v>
      </c>
      <c r="DU209" s="2">
        <f t="shared" si="383"/>
        <v>5232054.13</v>
      </c>
      <c r="DV209" s="2">
        <f t="shared" si="383"/>
        <v>3859097.36</v>
      </c>
      <c r="DW209" s="2">
        <f t="shared" si="383"/>
        <v>4744760.09</v>
      </c>
      <c r="DX209" s="2">
        <f t="shared" si="383"/>
        <v>3840661.72</v>
      </c>
      <c r="DY209" s="2">
        <f t="shared" si="383"/>
        <v>5057136.2699999996</v>
      </c>
      <c r="DZ209" s="2">
        <f t="shared" si="383"/>
        <v>9110888.5899999999</v>
      </c>
      <c r="EA209" s="2">
        <f t="shared" ref="EA209:FX209" si="384">ROUND((EA205)*(1+EA206+EA207),2)</f>
        <v>7254323.7199999997</v>
      </c>
      <c r="EB209" s="2">
        <f t="shared" si="384"/>
        <v>7058255.5300000003</v>
      </c>
      <c r="EC209" s="2">
        <f t="shared" si="384"/>
        <v>4262123.83</v>
      </c>
      <c r="ED209" s="2">
        <f t="shared" si="384"/>
        <v>23670186.300000001</v>
      </c>
      <c r="EE209" s="2">
        <f t="shared" si="384"/>
        <v>3697798.33</v>
      </c>
      <c r="EF209" s="2">
        <f t="shared" si="384"/>
        <v>16437407.48</v>
      </c>
      <c r="EG209" s="2">
        <f t="shared" si="384"/>
        <v>4201462.91</v>
      </c>
      <c r="EH209" s="2">
        <f t="shared" si="384"/>
        <v>4139475.05</v>
      </c>
      <c r="EI209" s="2">
        <f t="shared" si="384"/>
        <v>165036105.41</v>
      </c>
      <c r="EJ209" s="2">
        <f t="shared" si="384"/>
        <v>112321724.81999999</v>
      </c>
      <c r="EK209" s="2">
        <f t="shared" si="384"/>
        <v>8377510.4299999997</v>
      </c>
      <c r="EL209" s="2">
        <f t="shared" si="384"/>
        <v>5920711.1200000001</v>
      </c>
      <c r="EM209" s="2">
        <f t="shared" si="384"/>
        <v>5568998.7000000002</v>
      </c>
      <c r="EN209" s="2">
        <f t="shared" si="384"/>
        <v>11739524.15</v>
      </c>
      <c r="EO209" s="2">
        <f t="shared" si="384"/>
        <v>4697206.25</v>
      </c>
      <c r="EP209" s="2">
        <f t="shared" si="384"/>
        <v>6266634.3499999996</v>
      </c>
      <c r="EQ209" s="2">
        <f t="shared" si="384"/>
        <v>30779418.77</v>
      </c>
      <c r="ER209" s="2">
        <f t="shared" si="384"/>
        <v>5098535.12</v>
      </c>
      <c r="ES209" s="2">
        <f t="shared" si="384"/>
        <v>3233873.99</v>
      </c>
      <c r="ET209" s="2">
        <f t="shared" si="384"/>
        <v>4323984.95</v>
      </c>
      <c r="EU209" s="2">
        <f t="shared" si="384"/>
        <v>7937465.6299999999</v>
      </c>
      <c r="EV209" s="2">
        <f t="shared" si="384"/>
        <v>1820825.07</v>
      </c>
      <c r="EW209" s="2">
        <f t="shared" si="384"/>
        <v>13213331.52</v>
      </c>
      <c r="EX209" s="2">
        <f t="shared" si="384"/>
        <v>3796255.38</v>
      </c>
      <c r="EY209" s="2">
        <f t="shared" si="384"/>
        <v>7789479.54</v>
      </c>
      <c r="EZ209" s="2">
        <f t="shared" si="384"/>
        <v>2832075.44</v>
      </c>
      <c r="FA209" s="2">
        <f t="shared" si="384"/>
        <v>42371307.009999998</v>
      </c>
      <c r="FB209" s="2">
        <f t="shared" si="384"/>
        <v>4725642.22</v>
      </c>
      <c r="FC209" s="2">
        <f t="shared" si="384"/>
        <v>21034174.359999999</v>
      </c>
      <c r="FD209" s="2">
        <f t="shared" si="384"/>
        <v>5756293.1100000003</v>
      </c>
      <c r="FE209" s="2">
        <f t="shared" si="384"/>
        <v>1943548.82</v>
      </c>
      <c r="FF209" s="2">
        <f t="shared" si="384"/>
        <v>3626088.86</v>
      </c>
      <c r="FG209" s="2">
        <f t="shared" si="384"/>
        <v>2723830.37</v>
      </c>
      <c r="FH209" s="2">
        <f t="shared" si="384"/>
        <v>1733713.75</v>
      </c>
      <c r="FI209" s="2">
        <f t="shared" si="384"/>
        <v>20113339.559999999</v>
      </c>
      <c r="FJ209" s="2">
        <f t="shared" si="384"/>
        <v>22788809.449999999</v>
      </c>
      <c r="FK209" s="2">
        <f t="shared" si="384"/>
        <v>29364064.73</v>
      </c>
      <c r="FL209" s="2">
        <f t="shared" si="384"/>
        <v>94205094.510000005</v>
      </c>
      <c r="FM209" s="2">
        <f t="shared" si="384"/>
        <v>44650077.299999997</v>
      </c>
      <c r="FN209" s="2">
        <f t="shared" si="384"/>
        <v>265890615.19</v>
      </c>
      <c r="FO209" s="2">
        <f t="shared" si="384"/>
        <v>13577166.73</v>
      </c>
      <c r="FP209" s="2">
        <f t="shared" si="384"/>
        <v>27744967.73</v>
      </c>
      <c r="FQ209" s="2">
        <f t="shared" si="384"/>
        <v>12182410.699999999</v>
      </c>
      <c r="FR209" s="2">
        <f t="shared" si="384"/>
        <v>3435866.08</v>
      </c>
      <c r="FS209" s="2">
        <f t="shared" si="384"/>
        <v>3314210.28</v>
      </c>
      <c r="FT209" s="2">
        <f t="shared" si="384"/>
        <v>1501251.86</v>
      </c>
      <c r="FU209" s="2">
        <f t="shared" si="384"/>
        <v>10744488.050000001</v>
      </c>
      <c r="FV209" s="2">
        <f t="shared" si="384"/>
        <v>8988907.5199999996</v>
      </c>
      <c r="FW209" s="2">
        <f t="shared" si="384"/>
        <v>3182002.66</v>
      </c>
      <c r="FX209" s="2">
        <f t="shared" si="384"/>
        <v>1733886.38</v>
      </c>
      <c r="FY209" s="26"/>
      <c r="FZ209" s="2">
        <f>SUM(C209:FX209)</f>
        <v>9950043158.9799995</v>
      </c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</row>
    <row r="210" spans="1:193" x14ac:dyDescent="0.35">
      <c r="A210" s="2"/>
      <c r="B210" s="2" t="s">
        <v>955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32"/>
      <c r="GC210" s="32"/>
      <c r="GD210" s="32"/>
      <c r="GE210" s="2"/>
      <c r="GF210" s="2"/>
      <c r="GG210" s="2"/>
      <c r="GH210" s="2"/>
      <c r="GI210" s="2"/>
      <c r="GJ210" s="2"/>
      <c r="GK210" s="2"/>
    </row>
    <row r="211" spans="1:193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</row>
    <row r="212" spans="1:193" x14ac:dyDescent="0.35">
      <c r="A212" s="2"/>
      <c r="B212" s="30" t="s">
        <v>956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</row>
    <row r="213" spans="1:193" x14ac:dyDescent="0.35">
      <c r="A213" s="3" t="s">
        <v>957</v>
      </c>
      <c r="B213" s="2" t="s">
        <v>958</v>
      </c>
      <c r="C213" s="2">
        <f t="shared" ref="C213:AH213" si="385">ROUND(C40,2)</f>
        <v>11028.65</v>
      </c>
      <c r="D213" s="2">
        <f t="shared" si="385"/>
        <v>11028.65</v>
      </c>
      <c r="E213" s="2">
        <f t="shared" si="385"/>
        <v>11028.65</v>
      </c>
      <c r="F213" s="2">
        <f t="shared" si="385"/>
        <v>11028.65</v>
      </c>
      <c r="G213" s="2">
        <f t="shared" si="385"/>
        <v>11028.65</v>
      </c>
      <c r="H213" s="2">
        <f t="shared" si="385"/>
        <v>11028.65</v>
      </c>
      <c r="I213" s="2">
        <f t="shared" si="385"/>
        <v>11028.65</v>
      </c>
      <c r="J213" s="2">
        <f t="shared" si="385"/>
        <v>11028.65</v>
      </c>
      <c r="K213" s="2">
        <f t="shared" si="385"/>
        <v>11028.65</v>
      </c>
      <c r="L213" s="2">
        <f t="shared" si="385"/>
        <v>11028.65</v>
      </c>
      <c r="M213" s="2">
        <f t="shared" si="385"/>
        <v>11028.65</v>
      </c>
      <c r="N213" s="2">
        <f t="shared" si="385"/>
        <v>11028.65</v>
      </c>
      <c r="O213" s="2">
        <f t="shared" si="385"/>
        <v>11028.65</v>
      </c>
      <c r="P213" s="2">
        <f t="shared" si="385"/>
        <v>11028.65</v>
      </c>
      <c r="Q213" s="2">
        <f t="shared" si="385"/>
        <v>11028.65</v>
      </c>
      <c r="R213" s="2">
        <f t="shared" si="385"/>
        <v>11028.65</v>
      </c>
      <c r="S213" s="2">
        <f t="shared" si="385"/>
        <v>11028.65</v>
      </c>
      <c r="T213" s="2">
        <f t="shared" si="385"/>
        <v>11028.65</v>
      </c>
      <c r="U213" s="2">
        <f t="shared" si="385"/>
        <v>11028.65</v>
      </c>
      <c r="V213" s="2">
        <f t="shared" si="385"/>
        <v>11028.65</v>
      </c>
      <c r="W213" s="2">
        <f t="shared" si="385"/>
        <v>11028.65</v>
      </c>
      <c r="X213" s="2">
        <f t="shared" si="385"/>
        <v>11028.65</v>
      </c>
      <c r="Y213" s="2">
        <f t="shared" si="385"/>
        <v>11028.65</v>
      </c>
      <c r="Z213" s="2">
        <f t="shared" si="385"/>
        <v>11028.65</v>
      </c>
      <c r="AA213" s="2">
        <f t="shared" si="385"/>
        <v>11028.65</v>
      </c>
      <c r="AB213" s="2">
        <f t="shared" si="385"/>
        <v>11028.65</v>
      </c>
      <c r="AC213" s="2">
        <f t="shared" si="385"/>
        <v>11028.65</v>
      </c>
      <c r="AD213" s="2">
        <f t="shared" si="385"/>
        <v>11028.65</v>
      </c>
      <c r="AE213" s="2">
        <f t="shared" si="385"/>
        <v>11028.65</v>
      </c>
      <c r="AF213" s="2">
        <f t="shared" si="385"/>
        <v>11028.65</v>
      </c>
      <c r="AG213" s="2">
        <f t="shared" si="385"/>
        <v>11028.65</v>
      </c>
      <c r="AH213" s="2">
        <f t="shared" si="385"/>
        <v>11028.65</v>
      </c>
      <c r="AI213" s="2">
        <f t="shared" ref="AI213:BN213" si="386">ROUND(AI40,2)</f>
        <v>11028.65</v>
      </c>
      <c r="AJ213" s="2">
        <f t="shared" si="386"/>
        <v>11028.65</v>
      </c>
      <c r="AK213" s="2">
        <f t="shared" si="386"/>
        <v>11028.65</v>
      </c>
      <c r="AL213" s="2">
        <f t="shared" si="386"/>
        <v>11028.65</v>
      </c>
      <c r="AM213" s="2">
        <f t="shared" si="386"/>
        <v>11028.65</v>
      </c>
      <c r="AN213" s="2">
        <f t="shared" si="386"/>
        <v>11028.65</v>
      </c>
      <c r="AO213" s="2">
        <f t="shared" si="386"/>
        <v>11028.65</v>
      </c>
      <c r="AP213" s="2">
        <f t="shared" si="386"/>
        <v>11028.65</v>
      </c>
      <c r="AQ213" s="2">
        <f t="shared" si="386"/>
        <v>11028.65</v>
      </c>
      <c r="AR213" s="2">
        <f t="shared" si="386"/>
        <v>11028.65</v>
      </c>
      <c r="AS213" s="2">
        <f t="shared" si="386"/>
        <v>11028.65</v>
      </c>
      <c r="AT213" s="2">
        <f t="shared" si="386"/>
        <v>11028.65</v>
      </c>
      <c r="AU213" s="2">
        <f t="shared" si="386"/>
        <v>11028.65</v>
      </c>
      <c r="AV213" s="2">
        <f t="shared" si="386"/>
        <v>11028.65</v>
      </c>
      <c r="AW213" s="2">
        <f t="shared" si="386"/>
        <v>11028.65</v>
      </c>
      <c r="AX213" s="2">
        <f t="shared" si="386"/>
        <v>11028.65</v>
      </c>
      <c r="AY213" s="2">
        <f t="shared" si="386"/>
        <v>11028.65</v>
      </c>
      <c r="AZ213" s="2">
        <f t="shared" si="386"/>
        <v>11028.65</v>
      </c>
      <c r="BA213" s="2">
        <f t="shared" si="386"/>
        <v>11028.65</v>
      </c>
      <c r="BB213" s="2">
        <f t="shared" si="386"/>
        <v>11028.65</v>
      </c>
      <c r="BC213" s="2">
        <f t="shared" si="386"/>
        <v>11028.65</v>
      </c>
      <c r="BD213" s="2">
        <f t="shared" si="386"/>
        <v>11028.65</v>
      </c>
      <c r="BE213" s="2">
        <f t="shared" si="386"/>
        <v>11028.65</v>
      </c>
      <c r="BF213" s="2">
        <f t="shared" si="386"/>
        <v>11028.65</v>
      </c>
      <c r="BG213" s="2">
        <f t="shared" si="386"/>
        <v>11028.65</v>
      </c>
      <c r="BH213" s="2">
        <f t="shared" si="386"/>
        <v>11028.65</v>
      </c>
      <c r="BI213" s="2">
        <f t="shared" si="386"/>
        <v>11028.65</v>
      </c>
      <c r="BJ213" s="2">
        <f t="shared" si="386"/>
        <v>11028.65</v>
      </c>
      <c r="BK213" s="2">
        <f t="shared" si="386"/>
        <v>11028.65</v>
      </c>
      <c r="BL213" s="2">
        <f t="shared" si="386"/>
        <v>11028.65</v>
      </c>
      <c r="BM213" s="2">
        <f t="shared" si="386"/>
        <v>11028.65</v>
      </c>
      <c r="BN213" s="2">
        <f t="shared" si="386"/>
        <v>11028.65</v>
      </c>
      <c r="BO213" s="2">
        <f t="shared" ref="BO213:CT213" si="387">ROUND(BO40,2)</f>
        <v>11028.65</v>
      </c>
      <c r="BP213" s="2">
        <f t="shared" si="387"/>
        <v>11028.65</v>
      </c>
      <c r="BQ213" s="2">
        <f t="shared" si="387"/>
        <v>11028.65</v>
      </c>
      <c r="BR213" s="2">
        <f t="shared" si="387"/>
        <v>11028.65</v>
      </c>
      <c r="BS213" s="2">
        <f t="shared" si="387"/>
        <v>11028.65</v>
      </c>
      <c r="BT213" s="2">
        <f t="shared" si="387"/>
        <v>11028.65</v>
      </c>
      <c r="BU213" s="2">
        <f t="shared" si="387"/>
        <v>11028.65</v>
      </c>
      <c r="BV213" s="2">
        <f t="shared" si="387"/>
        <v>11028.65</v>
      </c>
      <c r="BW213" s="2">
        <f t="shared" si="387"/>
        <v>11028.65</v>
      </c>
      <c r="BX213" s="2">
        <f t="shared" si="387"/>
        <v>11028.65</v>
      </c>
      <c r="BY213" s="2">
        <f t="shared" si="387"/>
        <v>11028.65</v>
      </c>
      <c r="BZ213" s="2">
        <f t="shared" si="387"/>
        <v>11028.65</v>
      </c>
      <c r="CA213" s="2">
        <f t="shared" si="387"/>
        <v>11028.65</v>
      </c>
      <c r="CB213" s="2">
        <f t="shared" si="387"/>
        <v>11028.65</v>
      </c>
      <c r="CC213" s="2">
        <f t="shared" si="387"/>
        <v>11028.65</v>
      </c>
      <c r="CD213" s="2">
        <f t="shared" si="387"/>
        <v>11028.65</v>
      </c>
      <c r="CE213" s="2">
        <f t="shared" si="387"/>
        <v>11028.65</v>
      </c>
      <c r="CF213" s="2">
        <f t="shared" si="387"/>
        <v>11028.65</v>
      </c>
      <c r="CG213" s="2">
        <f t="shared" si="387"/>
        <v>11028.65</v>
      </c>
      <c r="CH213" s="2">
        <f t="shared" si="387"/>
        <v>11028.65</v>
      </c>
      <c r="CI213" s="2">
        <f t="shared" si="387"/>
        <v>11028.65</v>
      </c>
      <c r="CJ213" s="2">
        <f t="shared" si="387"/>
        <v>11028.65</v>
      </c>
      <c r="CK213" s="2">
        <f t="shared" si="387"/>
        <v>11028.65</v>
      </c>
      <c r="CL213" s="2">
        <f t="shared" si="387"/>
        <v>11028.65</v>
      </c>
      <c r="CM213" s="2">
        <f t="shared" si="387"/>
        <v>11028.65</v>
      </c>
      <c r="CN213" s="2">
        <f t="shared" si="387"/>
        <v>11028.65</v>
      </c>
      <c r="CO213" s="2">
        <f t="shared" si="387"/>
        <v>11028.65</v>
      </c>
      <c r="CP213" s="2">
        <f t="shared" si="387"/>
        <v>11028.65</v>
      </c>
      <c r="CQ213" s="2">
        <f t="shared" si="387"/>
        <v>11028.65</v>
      </c>
      <c r="CR213" s="2">
        <f t="shared" si="387"/>
        <v>11028.65</v>
      </c>
      <c r="CS213" s="2">
        <f t="shared" si="387"/>
        <v>11028.65</v>
      </c>
      <c r="CT213" s="2">
        <f t="shared" si="387"/>
        <v>11028.65</v>
      </c>
      <c r="CU213" s="2">
        <f t="shared" ref="CU213:DZ213" si="388">ROUND(CU40,2)</f>
        <v>11028.65</v>
      </c>
      <c r="CV213" s="2">
        <f t="shared" si="388"/>
        <v>11028.65</v>
      </c>
      <c r="CW213" s="2">
        <f t="shared" si="388"/>
        <v>11028.65</v>
      </c>
      <c r="CX213" s="2">
        <f t="shared" si="388"/>
        <v>11028.65</v>
      </c>
      <c r="CY213" s="2">
        <f t="shared" si="388"/>
        <v>11028.65</v>
      </c>
      <c r="CZ213" s="2">
        <f t="shared" si="388"/>
        <v>11028.65</v>
      </c>
      <c r="DA213" s="2">
        <f t="shared" si="388"/>
        <v>11028.65</v>
      </c>
      <c r="DB213" s="2">
        <f t="shared" si="388"/>
        <v>11028.65</v>
      </c>
      <c r="DC213" s="2">
        <f t="shared" si="388"/>
        <v>11028.65</v>
      </c>
      <c r="DD213" s="2">
        <f t="shared" si="388"/>
        <v>11028.65</v>
      </c>
      <c r="DE213" s="2">
        <f t="shared" si="388"/>
        <v>11028.65</v>
      </c>
      <c r="DF213" s="2">
        <f t="shared" si="388"/>
        <v>11028.65</v>
      </c>
      <c r="DG213" s="2">
        <f t="shared" si="388"/>
        <v>11028.65</v>
      </c>
      <c r="DH213" s="2">
        <f t="shared" si="388"/>
        <v>11028.65</v>
      </c>
      <c r="DI213" s="2">
        <f t="shared" si="388"/>
        <v>11028.65</v>
      </c>
      <c r="DJ213" s="2">
        <f t="shared" si="388"/>
        <v>11028.65</v>
      </c>
      <c r="DK213" s="2">
        <f t="shared" si="388"/>
        <v>11028.65</v>
      </c>
      <c r="DL213" s="2">
        <f t="shared" si="388"/>
        <v>11028.65</v>
      </c>
      <c r="DM213" s="2">
        <f t="shared" si="388"/>
        <v>11028.65</v>
      </c>
      <c r="DN213" s="2">
        <f t="shared" si="388"/>
        <v>11028.65</v>
      </c>
      <c r="DO213" s="2">
        <f t="shared" si="388"/>
        <v>11028.65</v>
      </c>
      <c r="DP213" s="2">
        <f t="shared" si="388"/>
        <v>11028.65</v>
      </c>
      <c r="DQ213" s="2">
        <f t="shared" si="388"/>
        <v>11028.65</v>
      </c>
      <c r="DR213" s="2">
        <f t="shared" si="388"/>
        <v>11028.65</v>
      </c>
      <c r="DS213" s="2">
        <f t="shared" si="388"/>
        <v>11028.65</v>
      </c>
      <c r="DT213" s="2">
        <f t="shared" si="388"/>
        <v>11028.65</v>
      </c>
      <c r="DU213" s="2">
        <f t="shared" si="388"/>
        <v>11028.65</v>
      </c>
      <c r="DV213" s="2">
        <f t="shared" si="388"/>
        <v>11028.65</v>
      </c>
      <c r="DW213" s="2">
        <f t="shared" si="388"/>
        <v>11028.65</v>
      </c>
      <c r="DX213" s="2">
        <f t="shared" si="388"/>
        <v>11028.65</v>
      </c>
      <c r="DY213" s="2">
        <f t="shared" si="388"/>
        <v>11028.65</v>
      </c>
      <c r="DZ213" s="2">
        <f t="shared" si="388"/>
        <v>11028.65</v>
      </c>
      <c r="EA213" s="2">
        <f t="shared" ref="EA213:FF213" si="389">ROUND(EA40,2)</f>
        <v>11028.65</v>
      </c>
      <c r="EB213" s="2">
        <f t="shared" si="389"/>
        <v>11028.65</v>
      </c>
      <c r="EC213" s="2">
        <f t="shared" si="389"/>
        <v>11028.65</v>
      </c>
      <c r="ED213" s="2">
        <f t="shared" si="389"/>
        <v>11028.65</v>
      </c>
      <c r="EE213" s="2">
        <f t="shared" si="389"/>
        <v>11028.65</v>
      </c>
      <c r="EF213" s="2">
        <f t="shared" si="389"/>
        <v>11028.65</v>
      </c>
      <c r="EG213" s="2">
        <f t="shared" si="389"/>
        <v>11028.65</v>
      </c>
      <c r="EH213" s="2">
        <f t="shared" si="389"/>
        <v>11028.65</v>
      </c>
      <c r="EI213" s="2">
        <f t="shared" si="389"/>
        <v>11028.65</v>
      </c>
      <c r="EJ213" s="2">
        <f t="shared" si="389"/>
        <v>11028.65</v>
      </c>
      <c r="EK213" s="2">
        <f t="shared" si="389"/>
        <v>11028.65</v>
      </c>
      <c r="EL213" s="2">
        <f t="shared" si="389"/>
        <v>11028.65</v>
      </c>
      <c r="EM213" s="2">
        <f t="shared" si="389"/>
        <v>11028.65</v>
      </c>
      <c r="EN213" s="2">
        <f t="shared" si="389"/>
        <v>11028.65</v>
      </c>
      <c r="EO213" s="2">
        <f t="shared" si="389"/>
        <v>11028.65</v>
      </c>
      <c r="EP213" s="2">
        <f t="shared" si="389"/>
        <v>11028.65</v>
      </c>
      <c r="EQ213" s="2">
        <f t="shared" si="389"/>
        <v>11028.65</v>
      </c>
      <c r="ER213" s="2">
        <f t="shared" si="389"/>
        <v>11028.65</v>
      </c>
      <c r="ES213" s="2">
        <f t="shared" si="389"/>
        <v>11028.65</v>
      </c>
      <c r="ET213" s="2">
        <f t="shared" si="389"/>
        <v>11028.65</v>
      </c>
      <c r="EU213" s="2">
        <f t="shared" si="389"/>
        <v>11028.65</v>
      </c>
      <c r="EV213" s="2">
        <f t="shared" si="389"/>
        <v>11028.65</v>
      </c>
      <c r="EW213" s="2">
        <f t="shared" si="389"/>
        <v>11028.65</v>
      </c>
      <c r="EX213" s="2">
        <f t="shared" si="389"/>
        <v>11028.65</v>
      </c>
      <c r="EY213" s="2">
        <f t="shared" si="389"/>
        <v>11028.65</v>
      </c>
      <c r="EZ213" s="2">
        <f t="shared" si="389"/>
        <v>11028.65</v>
      </c>
      <c r="FA213" s="2">
        <f t="shared" si="389"/>
        <v>11028.65</v>
      </c>
      <c r="FB213" s="2">
        <f t="shared" si="389"/>
        <v>11028.65</v>
      </c>
      <c r="FC213" s="2">
        <f t="shared" si="389"/>
        <v>11028.65</v>
      </c>
      <c r="FD213" s="2">
        <f t="shared" si="389"/>
        <v>11028.65</v>
      </c>
      <c r="FE213" s="2">
        <f t="shared" si="389"/>
        <v>11028.65</v>
      </c>
      <c r="FF213" s="2">
        <f t="shared" si="389"/>
        <v>11028.65</v>
      </c>
      <c r="FG213" s="2">
        <f t="shared" ref="FG213:FX213" si="390">ROUND(FG40,2)</f>
        <v>11028.65</v>
      </c>
      <c r="FH213" s="2">
        <f t="shared" si="390"/>
        <v>11028.65</v>
      </c>
      <c r="FI213" s="2">
        <f t="shared" si="390"/>
        <v>11028.65</v>
      </c>
      <c r="FJ213" s="2">
        <f t="shared" si="390"/>
        <v>11028.65</v>
      </c>
      <c r="FK213" s="2">
        <f t="shared" si="390"/>
        <v>11028.65</v>
      </c>
      <c r="FL213" s="2">
        <f t="shared" si="390"/>
        <v>11028.65</v>
      </c>
      <c r="FM213" s="2">
        <f t="shared" si="390"/>
        <v>11028.65</v>
      </c>
      <c r="FN213" s="2">
        <f t="shared" si="390"/>
        <v>11028.65</v>
      </c>
      <c r="FO213" s="2">
        <f t="shared" si="390"/>
        <v>11028.65</v>
      </c>
      <c r="FP213" s="2">
        <f t="shared" si="390"/>
        <v>11028.65</v>
      </c>
      <c r="FQ213" s="2">
        <f t="shared" si="390"/>
        <v>11028.65</v>
      </c>
      <c r="FR213" s="2">
        <f t="shared" si="390"/>
        <v>11028.65</v>
      </c>
      <c r="FS213" s="2">
        <f t="shared" si="390"/>
        <v>11028.65</v>
      </c>
      <c r="FT213" s="2">
        <f t="shared" si="390"/>
        <v>11028.65</v>
      </c>
      <c r="FU213" s="2">
        <f t="shared" si="390"/>
        <v>11028.65</v>
      </c>
      <c r="FV213" s="2">
        <f t="shared" si="390"/>
        <v>11028.65</v>
      </c>
      <c r="FW213" s="2">
        <f t="shared" si="390"/>
        <v>11028.65</v>
      </c>
      <c r="FX213" s="2">
        <f t="shared" si="390"/>
        <v>11028.65</v>
      </c>
      <c r="FY213" s="2"/>
      <c r="FZ213" s="2">
        <f t="shared" ref="FZ213:FZ219" si="391">SUM(C213:FX213)</f>
        <v>1963099.6999999939</v>
      </c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</row>
    <row r="214" spans="1:193" x14ac:dyDescent="0.35">
      <c r="A214" s="3" t="s">
        <v>959</v>
      </c>
      <c r="B214" s="2" t="s">
        <v>960</v>
      </c>
      <c r="C214" s="12">
        <f t="shared" ref="C214:AH214" si="392">ROUND(C96,1)</f>
        <v>6384.5</v>
      </c>
      <c r="D214" s="12">
        <f t="shared" si="392"/>
        <v>38102.400000000001</v>
      </c>
      <c r="E214" s="12">
        <f t="shared" si="392"/>
        <v>5738</v>
      </c>
      <c r="F214" s="12">
        <f t="shared" si="392"/>
        <v>22398.6</v>
      </c>
      <c r="G214" s="12">
        <f t="shared" si="392"/>
        <v>1844</v>
      </c>
      <c r="H214" s="12">
        <f t="shared" si="392"/>
        <v>1095.7</v>
      </c>
      <c r="I214" s="12">
        <f t="shared" si="392"/>
        <v>8056</v>
      </c>
      <c r="J214" s="12">
        <f t="shared" si="392"/>
        <v>2066.8000000000002</v>
      </c>
      <c r="K214" s="12">
        <f t="shared" si="392"/>
        <v>251.7</v>
      </c>
      <c r="L214" s="12">
        <f t="shared" si="392"/>
        <v>2133.1</v>
      </c>
      <c r="M214" s="12">
        <f t="shared" si="392"/>
        <v>936.7</v>
      </c>
      <c r="N214" s="12">
        <f t="shared" si="392"/>
        <v>50452.1</v>
      </c>
      <c r="O214" s="12">
        <f t="shared" si="392"/>
        <v>12808.4</v>
      </c>
      <c r="P214" s="12">
        <f t="shared" si="392"/>
        <v>315.3</v>
      </c>
      <c r="Q214" s="12">
        <f t="shared" si="392"/>
        <v>39320.800000000003</v>
      </c>
      <c r="R214" s="12">
        <f t="shared" si="392"/>
        <v>481.8</v>
      </c>
      <c r="S214" s="12">
        <f t="shared" si="392"/>
        <v>1591.4</v>
      </c>
      <c r="T214" s="12">
        <f t="shared" si="392"/>
        <v>161.1</v>
      </c>
      <c r="U214" s="12">
        <f t="shared" si="392"/>
        <v>55.5</v>
      </c>
      <c r="V214" s="12">
        <f t="shared" si="392"/>
        <v>256.39999999999998</v>
      </c>
      <c r="W214" s="12">
        <f t="shared" si="392"/>
        <v>58.7</v>
      </c>
      <c r="X214" s="12">
        <f t="shared" si="392"/>
        <v>50</v>
      </c>
      <c r="Y214" s="12">
        <f t="shared" si="392"/>
        <v>423.8</v>
      </c>
      <c r="Z214" s="12">
        <f t="shared" si="392"/>
        <v>231.1</v>
      </c>
      <c r="AA214" s="12">
        <f t="shared" si="392"/>
        <v>30551.4</v>
      </c>
      <c r="AB214" s="12">
        <f t="shared" si="392"/>
        <v>26947.7</v>
      </c>
      <c r="AC214" s="12">
        <f t="shared" si="392"/>
        <v>906.3</v>
      </c>
      <c r="AD214" s="12">
        <f t="shared" si="392"/>
        <v>1435.1</v>
      </c>
      <c r="AE214" s="12">
        <f t="shared" si="392"/>
        <v>97</v>
      </c>
      <c r="AF214" s="12">
        <f t="shared" si="392"/>
        <v>167.5</v>
      </c>
      <c r="AG214" s="12">
        <f t="shared" si="392"/>
        <v>601.1</v>
      </c>
      <c r="AH214" s="12">
        <f t="shared" si="392"/>
        <v>957.7</v>
      </c>
      <c r="AI214" s="12">
        <f t="shared" ref="AI214:BN214" si="393">ROUND(AI96,1)</f>
        <v>383</v>
      </c>
      <c r="AJ214" s="12">
        <f t="shared" si="393"/>
        <v>181.5</v>
      </c>
      <c r="AK214" s="12">
        <f t="shared" si="393"/>
        <v>165.7</v>
      </c>
      <c r="AL214" s="12">
        <f t="shared" si="393"/>
        <v>288.5</v>
      </c>
      <c r="AM214" s="12">
        <f t="shared" si="393"/>
        <v>352.6</v>
      </c>
      <c r="AN214" s="12">
        <f t="shared" si="393"/>
        <v>299.5</v>
      </c>
      <c r="AO214" s="12">
        <f t="shared" si="393"/>
        <v>4036</v>
      </c>
      <c r="AP214" s="12">
        <f t="shared" si="393"/>
        <v>83959.6</v>
      </c>
      <c r="AQ214" s="12">
        <f t="shared" si="393"/>
        <v>251</v>
      </c>
      <c r="AR214" s="12">
        <f t="shared" si="393"/>
        <v>60695.1</v>
      </c>
      <c r="AS214" s="12">
        <f t="shared" si="393"/>
        <v>6483</v>
      </c>
      <c r="AT214" s="12">
        <f t="shared" si="393"/>
        <v>2360.1999999999998</v>
      </c>
      <c r="AU214" s="12">
        <f t="shared" si="393"/>
        <v>271</v>
      </c>
      <c r="AV214" s="12">
        <f t="shared" si="393"/>
        <v>305.39999999999998</v>
      </c>
      <c r="AW214" s="12">
        <f t="shared" si="393"/>
        <v>255</v>
      </c>
      <c r="AX214" s="12">
        <f t="shared" si="393"/>
        <v>81</v>
      </c>
      <c r="AY214" s="12">
        <f t="shared" si="393"/>
        <v>406.8</v>
      </c>
      <c r="AZ214" s="12">
        <f t="shared" si="393"/>
        <v>12123.4</v>
      </c>
      <c r="BA214" s="12">
        <f t="shared" si="393"/>
        <v>8895.7999999999993</v>
      </c>
      <c r="BB214" s="12">
        <f t="shared" si="393"/>
        <v>7554.3</v>
      </c>
      <c r="BC214" s="12">
        <f t="shared" si="393"/>
        <v>24177.4</v>
      </c>
      <c r="BD214" s="12">
        <f t="shared" si="393"/>
        <v>3633.5</v>
      </c>
      <c r="BE214" s="12">
        <f t="shared" si="393"/>
        <v>1198.7</v>
      </c>
      <c r="BF214" s="12">
        <f t="shared" si="393"/>
        <v>24386.3</v>
      </c>
      <c r="BG214" s="12">
        <f t="shared" si="393"/>
        <v>920.6</v>
      </c>
      <c r="BH214" s="12">
        <f t="shared" si="393"/>
        <v>543.5</v>
      </c>
      <c r="BI214" s="12">
        <f t="shared" si="393"/>
        <v>257.39999999999998</v>
      </c>
      <c r="BJ214" s="12">
        <f t="shared" si="393"/>
        <v>6297.4</v>
      </c>
      <c r="BK214" s="12">
        <f t="shared" si="393"/>
        <v>21864.7</v>
      </c>
      <c r="BL214" s="12">
        <f t="shared" si="393"/>
        <v>74.3</v>
      </c>
      <c r="BM214" s="12">
        <f t="shared" si="393"/>
        <v>340.8</v>
      </c>
      <c r="BN214" s="12">
        <f t="shared" si="393"/>
        <v>3100.1</v>
      </c>
      <c r="BO214" s="12">
        <f t="shared" ref="BO214:CT214" si="394">ROUND(BO96,1)</f>
        <v>1254.3</v>
      </c>
      <c r="BP214" s="12">
        <f t="shared" si="394"/>
        <v>160.4</v>
      </c>
      <c r="BQ214" s="12">
        <f t="shared" si="394"/>
        <v>5884.7</v>
      </c>
      <c r="BR214" s="12">
        <f t="shared" si="394"/>
        <v>4488.3999999999996</v>
      </c>
      <c r="BS214" s="12">
        <f t="shared" si="394"/>
        <v>1158.0999999999999</v>
      </c>
      <c r="BT214" s="12">
        <f t="shared" si="394"/>
        <v>372.5</v>
      </c>
      <c r="BU214" s="12">
        <f t="shared" si="394"/>
        <v>393.7</v>
      </c>
      <c r="BV214" s="12">
        <f t="shared" si="394"/>
        <v>1245.3</v>
      </c>
      <c r="BW214" s="12">
        <f t="shared" si="394"/>
        <v>2017.5</v>
      </c>
      <c r="BX214" s="12">
        <f t="shared" si="394"/>
        <v>66.5</v>
      </c>
      <c r="BY214" s="12">
        <f t="shared" si="394"/>
        <v>430.7</v>
      </c>
      <c r="BZ214" s="12">
        <f t="shared" si="394"/>
        <v>228</v>
      </c>
      <c r="CA214" s="12">
        <f t="shared" si="394"/>
        <v>146.19999999999999</v>
      </c>
      <c r="CB214" s="12">
        <f t="shared" si="394"/>
        <v>72575.399999999994</v>
      </c>
      <c r="CC214" s="12">
        <f t="shared" si="394"/>
        <v>189.3</v>
      </c>
      <c r="CD214" s="12">
        <f t="shared" si="394"/>
        <v>50</v>
      </c>
      <c r="CE214" s="12">
        <f t="shared" si="394"/>
        <v>158.30000000000001</v>
      </c>
      <c r="CF214" s="12">
        <f t="shared" si="394"/>
        <v>112.5</v>
      </c>
      <c r="CG214" s="12">
        <f t="shared" si="394"/>
        <v>199.9</v>
      </c>
      <c r="CH214" s="12">
        <f t="shared" si="394"/>
        <v>96.5</v>
      </c>
      <c r="CI214" s="12">
        <f t="shared" si="394"/>
        <v>687.9</v>
      </c>
      <c r="CJ214" s="12">
        <f t="shared" si="394"/>
        <v>872.3</v>
      </c>
      <c r="CK214" s="12">
        <f t="shared" si="394"/>
        <v>4888</v>
      </c>
      <c r="CL214" s="12">
        <f t="shared" si="394"/>
        <v>1228.4000000000001</v>
      </c>
      <c r="CM214" s="12">
        <f t="shared" si="394"/>
        <v>685.4</v>
      </c>
      <c r="CN214" s="12">
        <f t="shared" si="394"/>
        <v>30616.799999999999</v>
      </c>
      <c r="CO214" s="12">
        <f t="shared" si="394"/>
        <v>14324.2</v>
      </c>
      <c r="CP214" s="12">
        <f t="shared" si="394"/>
        <v>929.4</v>
      </c>
      <c r="CQ214" s="12">
        <f t="shared" si="394"/>
        <v>770.1</v>
      </c>
      <c r="CR214" s="12">
        <f t="shared" si="394"/>
        <v>215.8</v>
      </c>
      <c r="CS214" s="12">
        <f t="shared" si="394"/>
        <v>285.5</v>
      </c>
      <c r="CT214" s="12">
        <f t="shared" si="394"/>
        <v>113.5</v>
      </c>
      <c r="CU214" s="12">
        <f t="shared" ref="CU214:DZ214" si="395">ROUND(CU96,1)</f>
        <v>71.8</v>
      </c>
      <c r="CV214" s="12">
        <f t="shared" si="395"/>
        <v>50</v>
      </c>
      <c r="CW214" s="12">
        <f t="shared" si="395"/>
        <v>198.7</v>
      </c>
      <c r="CX214" s="12">
        <f t="shared" si="395"/>
        <v>461.4</v>
      </c>
      <c r="CY214" s="12">
        <f t="shared" si="395"/>
        <v>50</v>
      </c>
      <c r="CZ214" s="12">
        <f t="shared" si="395"/>
        <v>1806.8</v>
      </c>
      <c r="DA214" s="12">
        <f t="shared" si="395"/>
        <v>203.5</v>
      </c>
      <c r="DB214" s="12">
        <f t="shared" si="395"/>
        <v>315.8</v>
      </c>
      <c r="DC214" s="12">
        <f t="shared" si="395"/>
        <v>193</v>
      </c>
      <c r="DD214" s="12">
        <f t="shared" si="395"/>
        <v>174.5</v>
      </c>
      <c r="DE214" s="12">
        <f t="shared" si="395"/>
        <v>285.3</v>
      </c>
      <c r="DF214" s="12">
        <f t="shared" si="395"/>
        <v>20790.099999999999</v>
      </c>
      <c r="DG214" s="12">
        <f t="shared" si="395"/>
        <v>93.5</v>
      </c>
      <c r="DH214" s="12">
        <f t="shared" si="395"/>
        <v>1805.4</v>
      </c>
      <c r="DI214" s="12">
        <f t="shared" si="395"/>
        <v>2448.3000000000002</v>
      </c>
      <c r="DJ214" s="12">
        <f t="shared" si="395"/>
        <v>623</v>
      </c>
      <c r="DK214" s="12">
        <f t="shared" si="395"/>
        <v>477.7</v>
      </c>
      <c r="DL214" s="12">
        <f t="shared" si="395"/>
        <v>5694</v>
      </c>
      <c r="DM214" s="12">
        <f t="shared" si="395"/>
        <v>235</v>
      </c>
      <c r="DN214" s="12">
        <f t="shared" si="395"/>
        <v>1294.5</v>
      </c>
      <c r="DO214" s="12">
        <f t="shared" si="395"/>
        <v>3290</v>
      </c>
      <c r="DP214" s="12">
        <f t="shared" si="395"/>
        <v>200</v>
      </c>
      <c r="DQ214" s="12">
        <f t="shared" si="395"/>
        <v>887</v>
      </c>
      <c r="DR214" s="12">
        <f t="shared" si="395"/>
        <v>1315.2</v>
      </c>
      <c r="DS214" s="12">
        <f t="shared" si="395"/>
        <v>599.9</v>
      </c>
      <c r="DT214" s="12">
        <f t="shared" si="395"/>
        <v>176.5</v>
      </c>
      <c r="DU214" s="12">
        <f t="shared" si="395"/>
        <v>351.4</v>
      </c>
      <c r="DV214" s="12">
        <f t="shared" si="395"/>
        <v>208</v>
      </c>
      <c r="DW214" s="12">
        <f t="shared" si="395"/>
        <v>300.2</v>
      </c>
      <c r="DX214" s="12">
        <f t="shared" si="395"/>
        <v>168</v>
      </c>
      <c r="DY214" s="12">
        <f t="shared" si="395"/>
        <v>296.60000000000002</v>
      </c>
      <c r="DZ214" s="12">
        <f t="shared" si="395"/>
        <v>680.8</v>
      </c>
      <c r="EA214" s="12">
        <f t="shared" ref="EA214:FF214" si="396">ROUND(EA96,1)</f>
        <v>530.6</v>
      </c>
      <c r="EB214" s="12">
        <f t="shared" si="396"/>
        <v>534.4</v>
      </c>
      <c r="EC214" s="12">
        <f t="shared" si="396"/>
        <v>285.10000000000002</v>
      </c>
      <c r="ED214" s="12">
        <f t="shared" si="396"/>
        <v>1561.8</v>
      </c>
      <c r="EE214" s="12">
        <f t="shared" si="396"/>
        <v>191.6</v>
      </c>
      <c r="EF214" s="12">
        <f t="shared" si="396"/>
        <v>1353.2</v>
      </c>
      <c r="EG214" s="12">
        <f t="shared" si="396"/>
        <v>253.5</v>
      </c>
      <c r="EH214" s="12">
        <f t="shared" si="396"/>
        <v>247.4</v>
      </c>
      <c r="EI214" s="12">
        <f t="shared" si="396"/>
        <v>13865.8</v>
      </c>
      <c r="EJ214" s="12">
        <f t="shared" si="396"/>
        <v>9949.7999999999993</v>
      </c>
      <c r="EK214" s="12">
        <f t="shared" si="396"/>
        <v>668.7</v>
      </c>
      <c r="EL214" s="12">
        <f t="shared" si="396"/>
        <v>459.4</v>
      </c>
      <c r="EM214" s="12">
        <f t="shared" si="396"/>
        <v>378.1</v>
      </c>
      <c r="EN214" s="12">
        <f t="shared" si="396"/>
        <v>896.9</v>
      </c>
      <c r="EO214" s="12">
        <f t="shared" si="396"/>
        <v>305.39999999999998</v>
      </c>
      <c r="EP214" s="12">
        <f t="shared" si="396"/>
        <v>428.5</v>
      </c>
      <c r="EQ214" s="12">
        <f t="shared" si="396"/>
        <v>2614.4</v>
      </c>
      <c r="ER214" s="12">
        <f t="shared" si="396"/>
        <v>307.60000000000002</v>
      </c>
      <c r="ES214" s="12">
        <f t="shared" si="396"/>
        <v>163</v>
      </c>
      <c r="ET214" s="12">
        <f t="shared" si="396"/>
        <v>197.5</v>
      </c>
      <c r="EU214" s="12">
        <f t="shared" si="396"/>
        <v>575.29999999999995</v>
      </c>
      <c r="EV214" s="12">
        <f t="shared" si="396"/>
        <v>72.599999999999994</v>
      </c>
      <c r="EW214" s="12">
        <f t="shared" si="396"/>
        <v>819.4</v>
      </c>
      <c r="EX214" s="12">
        <f t="shared" si="396"/>
        <v>173.5</v>
      </c>
      <c r="EY214" s="12">
        <f t="shared" si="396"/>
        <v>206.5</v>
      </c>
      <c r="EZ214" s="12">
        <f t="shared" si="396"/>
        <v>129.30000000000001</v>
      </c>
      <c r="FA214" s="12">
        <f t="shared" si="396"/>
        <v>3385.2</v>
      </c>
      <c r="FB214" s="12">
        <f t="shared" si="396"/>
        <v>288.10000000000002</v>
      </c>
      <c r="FC214" s="12">
        <f t="shared" si="396"/>
        <v>1822.2</v>
      </c>
      <c r="FD214" s="12">
        <f t="shared" si="396"/>
        <v>402</v>
      </c>
      <c r="FE214" s="12">
        <f t="shared" si="396"/>
        <v>79</v>
      </c>
      <c r="FF214" s="12">
        <f t="shared" si="396"/>
        <v>185</v>
      </c>
      <c r="FG214" s="12">
        <f t="shared" ref="FG214:FX214" si="397">ROUND(FG96,1)</f>
        <v>120.8</v>
      </c>
      <c r="FH214" s="12">
        <f t="shared" si="397"/>
        <v>70</v>
      </c>
      <c r="FI214" s="12">
        <f t="shared" si="397"/>
        <v>1702.5</v>
      </c>
      <c r="FJ214" s="12">
        <f t="shared" si="397"/>
        <v>2016.5</v>
      </c>
      <c r="FK214" s="12">
        <f t="shared" si="397"/>
        <v>2529.1</v>
      </c>
      <c r="FL214" s="12">
        <f t="shared" si="397"/>
        <v>8538.5</v>
      </c>
      <c r="FM214" s="12">
        <f t="shared" si="397"/>
        <v>3981.5</v>
      </c>
      <c r="FN214" s="12">
        <f t="shared" si="397"/>
        <v>22422.3</v>
      </c>
      <c r="FO214" s="12">
        <f t="shared" si="397"/>
        <v>1117.2</v>
      </c>
      <c r="FP214" s="12">
        <f t="shared" si="397"/>
        <v>2341.5</v>
      </c>
      <c r="FQ214" s="12">
        <f t="shared" si="397"/>
        <v>984.9</v>
      </c>
      <c r="FR214" s="12">
        <f t="shared" si="397"/>
        <v>168.1</v>
      </c>
      <c r="FS214" s="12">
        <f t="shared" si="397"/>
        <v>168.3</v>
      </c>
      <c r="FT214" s="12">
        <f t="shared" si="397"/>
        <v>56.5</v>
      </c>
      <c r="FU214" s="12">
        <f t="shared" si="397"/>
        <v>791.1</v>
      </c>
      <c r="FV214" s="12">
        <f t="shared" si="397"/>
        <v>692.7</v>
      </c>
      <c r="FW214" s="12">
        <f t="shared" si="397"/>
        <v>147.5</v>
      </c>
      <c r="FX214" s="12">
        <f t="shared" si="397"/>
        <v>64.5</v>
      </c>
      <c r="FY214" s="2"/>
      <c r="FZ214" s="2">
        <f t="shared" si="391"/>
        <v>816856.50000000047</v>
      </c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</row>
    <row r="215" spans="1:193" x14ac:dyDescent="0.35">
      <c r="A215" s="3" t="s">
        <v>961</v>
      </c>
      <c r="B215" s="2" t="s">
        <v>962</v>
      </c>
      <c r="C215" s="12">
        <f t="shared" ref="C215:AH215" si="398">C41</f>
        <v>10480</v>
      </c>
      <c r="D215" s="12">
        <f t="shared" si="398"/>
        <v>10480</v>
      </c>
      <c r="E215" s="12">
        <f t="shared" si="398"/>
        <v>10480</v>
      </c>
      <c r="F215" s="12">
        <f t="shared" si="398"/>
        <v>10480</v>
      </c>
      <c r="G215" s="12">
        <f t="shared" si="398"/>
        <v>10480</v>
      </c>
      <c r="H215" s="12">
        <f t="shared" si="398"/>
        <v>10480</v>
      </c>
      <c r="I215" s="12">
        <f t="shared" si="398"/>
        <v>10480</v>
      </c>
      <c r="J215" s="12">
        <f t="shared" si="398"/>
        <v>10480</v>
      </c>
      <c r="K215" s="12">
        <f t="shared" si="398"/>
        <v>10480</v>
      </c>
      <c r="L215" s="12">
        <f t="shared" si="398"/>
        <v>10480</v>
      </c>
      <c r="M215" s="12">
        <f t="shared" si="398"/>
        <v>10480</v>
      </c>
      <c r="N215" s="12">
        <f t="shared" si="398"/>
        <v>10480</v>
      </c>
      <c r="O215" s="12">
        <f t="shared" si="398"/>
        <v>10480</v>
      </c>
      <c r="P215" s="12">
        <f t="shared" si="398"/>
        <v>10480</v>
      </c>
      <c r="Q215" s="12">
        <f t="shared" si="398"/>
        <v>10480</v>
      </c>
      <c r="R215" s="12">
        <f t="shared" si="398"/>
        <v>10480</v>
      </c>
      <c r="S215" s="12">
        <f t="shared" si="398"/>
        <v>10480</v>
      </c>
      <c r="T215" s="12">
        <f t="shared" si="398"/>
        <v>10480</v>
      </c>
      <c r="U215" s="12">
        <f t="shared" si="398"/>
        <v>10480</v>
      </c>
      <c r="V215" s="12">
        <f t="shared" si="398"/>
        <v>10480</v>
      </c>
      <c r="W215" s="12">
        <f t="shared" si="398"/>
        <v>10480</v>
      </c>
      <c r="X215" s="12">
        <f t="shared" si="398"/>
        <v>10480</v>
      </c>
      <c r="Y215" s="12">
        <f t="shared" si="398"/>
        <v>10480</v>
      </c>
      <c r="Z215" s="12">
        <f t="shared" si="398"/>
        <v>10480</v>
      </c>
      <c r="AA215" s="12">
        <f t="shared" si="398"/>
        <v>10480</v>
      </c>
      <c r="AB215" s="12">
        <f t="shared" si="398"/>
        <v>10480</v>
      </c>
      <c r="AC215" s="12">
        <f t="shared" si="398"/>
        <v>10480</v>
      </c>
      <c r="AD215" s="12">
        <f t="shared" si="398"/>
        <v>10480</v>
      </c>
      <c r="AE215" s="12">
        <f t="shared" si="398"/>
        <v>10480</v>
      </c>
      <c r="AF215" s="12">
        <f t="shared" si="398"/>
        <v>10480</v>
      </c>
      <c r="AG215" s="12">
        <f t="shared" si="398"/>
        <v>10480</v>
      </c>
      <c r="AH215" s="12">
        <f t="shared" si="398"/>
        <v>10480</v>
      </c>
      <c r="AI215" s="12">
        <f t="shared" ref="AI215:BN215" si="399">AI41</f>
        <v>10480</v>
      </c>
      <c r="AJ215" s="12">
        <f t="shared" si="399"/>
        <v>10480</v>
      </c>
      <c r="AK215" s="12">
        <f t="shared" si="399"/>
        <v>10480</v>
      </c>
      <c r="AL215" s="12">
        <f t="shared" si="399"/>
        <v>10480</v>
      </c>
      <c r="AM215" s="12">
        <f t="shared" si="399"/>
        <v>10480</v>
      </c>
      <c r="AN215" s="12">
        <f t="shared" si="399"/>
        <v>10480</v>
      </c>
      <c r="AO215" s="12">
        <f t="shared" si="399"/>
        <v>10480</v>
      </c>
      <c r="AP215" s="12">
        <f t="shared" si="399"/>
        <v>10480</v>
      </c>
      <c r="AQ215" s="12">
        <f t="shared" si="399"/>
        <v>10480</v>
      </c>
      <c r="AR215" s="12">
        <f t="shared" si="399"/>
        <v>10480</v>
      </c>
      <c r="AS215" s="12">
        <f t="shared" si="399"/>
        <v>10480</v>
      </c>
      <c r="AT215" s="12">
        <f t="shared" si="399"/>
        <v>10480</v>
      </c>
      <c r="AU215" s="12">
        <f t="shared" si="399"/>
        <v>10480</v>
      </c>
      <c r="AV215" s="12">
        <f t="shared" si="399"/>
        <v>10480</v>
      </c>
      <c r="AW215" s="12">
        <f t="shared" si="399"/>
        <v>10480</v>
      </c>
      <c r="AX215" s="12">
        <f t="shared" si="399"/>
        <v>10480</v>
      </c>
      <c r="AY215" s="12">
        <f t="shared" si="399"/>
        <v>10480</v>
      </c>
      <c r="AZ215" s="12">
        <f t="shared" si="399"/>
        <v>10480</v>
      </c>
      <c r="BA215" s="12">
        <f t="shared" si="399"/>
        <v>10480</v>
      </c>
      <c r="BB215" s="12">
        <f t="shared" si="399"/>
        <v>10480</v>
      </c>
      <c r="BC215" s="12">
        <f t="shared" si="399"/>
        <v>10480</v>
      </c>
      <c r="BD215" s="12">
        <f t="shared" si="399"/>
        <v>10480</v>
      </c>
      <c r="BE215" s="12">
        <f t="shared" si="399"/>
        <v>10480</v>
      </c>
      <c r="BF215" s="12">
        <f t="shared" si="399"/>
        <v>10480</v>
      </c>
      <c r="BG215" s="12">
        <f t="shared" si="399"/>
        <v>10480</v>
      </c>
      <c r="BH215" s="12">
        <f t="shared" si="399"/>
        <v>10480</v>
      </c>
      <c r="BI215" s="12">
        <f t="shared" si="399"/>
        <v>10480</v>
      </c>
      <c r="BJ215" s="12">
        <f t="shared" si="399"/>
        <v>10480</v>
      </c>
      <c r="BK215" s="12">
        <f t="shared" si="399"/>
        <v>10480</v>
      </c>
      <c r="BL215" s="12">
        <f t="shared" si="399"/>
        <v>10480</v>
      </c>
      <c r="BM215" s="12">
        <f t="shared" si="399"/>
        <v>10480</v>
      </c>
      <c r="BN215" s="12">
        <f t="shared" si="399"/>
        <v>10480</v>
      </c>
      <c r="BO215" s="12">
        <f t="shared" ref="BO215:CT215" si="400">BO41</f>
        <v>10480</v>
      </c>
      <c r="BP215" s="12">
        <f t="shared" si="400"/>
        <v>10480</v>
      </c>
      <c r="BQ215" s="12">
        <f t="shared" si="400"/>
        <v>10480</v>
      </c>
      <c r="BR215" s="12">
        <f t="shared" si="400"/>
        <v>10480</v>
      </c>
      <c r="BS215" s="12">
        <f t="shared" si="400"/>
        <v>10480</v>
      </c>
      <c r="BT215" s="12">
        <f t="shared" si="400"/>
        <v>10480</v>
      </c>
      <c r="BU215" s="12">
        <f t="shared" si="400"/>
        <v>10480</v>
      </c>
      <c r="BV215" s="12">
        <f t="shared" si="400"/>
        <v>10480</v>
      </c>
      <c r="BW215" s="12">
        <f t="shared" si="400"/>
        <v>10480</v>
      </c>
      <c r="BX215" s="12">
        <f t="shared" si="400"/>
        <v>10480</v>
      </c>
      <c r="BY215" s="12">
        <f t="shared" si="400"/>
        <v>10480</v>
      </c>
      <c r="BZ215" s="12">
        <f t="shared" si="400"/>
        <v>10480</v>
      </c>
      <c r="CA215" s="12">
        <f t="shared" si="400"/>
        <v>10480</v>
      </c>
      <c r="CB215" s="12">
        <f t="shared" si="400"/>
        <v>10480</v>
      </c>
      <c r="CC215" s="12">
        <f t="shared" si="400"/>
        <v>10480</v>
      </c>
      <c r="CD215" s="12">
        <f t="shared" si="400"/>
        <v>10480</v>
      </c>
      <c r="CE215" s="12">
        <f t="shared" si="400"/>
        <v>10480</v>
      </c>
      <c r="CF215" s="12">
        <f t="shared" si="400"/>
        <v>10480</v>
      </c>
      <c r="CG215" s="12">
        <f t="shared" si="400"/>
        <v>10480</v>
      </c>
      <c r="CH215" s="12">
        <f t="shared" si="400"/>
        <v>10480</v>
      </c>
      <c r="CI215" s="12">
        <f t="shared" si="400"/>
        <v>10480</v>
      </c>
      <c r="CJ215" s="12">
        <f t="shared" si="400"/>
        <v>10480</v>
      </c>
      <c r="CK215" s="12">
        <f t="shared" si="400"/>
        <v>10480</v>
      </c>
      <c r="CL215" s="12">
        <f t="shared" si="400"/>
        <v>10480</v>
      </c>
      <c r="CM215" s="12">
        <f t="shared" si="400"/>
        <v>10480</v>
      </c>
      <c r="CN215" s="12">
        <f t="shared" si="400"/>
        <v>10480</v>
      </c>
      <c r="CO215" s="12">
        <f t="shared" si="400"/>
        <v>10480</v>
      </c>
      <c r="CP215" s="12">
        <f t="shared" si="400"/>
        <v>10480</v>
      </c>
      <c r="CQ215" s="12">
        <f t="shared" si="400"/>
        <v>10480</v>
      </c>
      <c r="CR215" s="12">
        <f t="shared" si="400"/>
        <v>10480</v>
      </c>
      <c r="CS215" s="12">
        <f t="shared" si="400"/>
        <v>10480</v>
      </c>
      <c r="CT215" s="12">
        <f t="shared" si="400"/>
        <v>10480</v>
      </c>
      <c r="CU215" s="12">
        <f t="shared" ref="CU215:DZ215" si="401">CU41</f>
        <v>10480</v>
      </c>
      <c r="CV215" s="12">
        <f t="shared" si="401"/>
        <v>10480</v>
      </c>
      <c r="CW215" s="12">
        <f t="shared" si="401"/>
        <v>10480</v>
      </c>
      <c r="CX215" s="12">
        <f t="shared" si="401"/>
        <v>10480</v>
      </c>
      <c r="CY215" s="12">
        <f t="shared" si="401"/>
        <v>10480</v>
      </c>
      <c r="CZ215" s="12">
        <f t="shared" si="401"/>
        <v>10480</v>
      </c>
      <c r="DA215" s="12">
        <f t="shared" si="401"/>
        <v>10480</v>
      </c>
      <c r="DB215" s="12">
        <f t="shared" si="401"/>
        <v>10480</v>
      </c>
      <c r="DC215" s="12">
        <f t="shared" si="401"/>
        <v>10480</v>
      </c>
      <c r="DD215" s="12">
        <f t="shared" si="401"/>
        <v>10480</v>
      </c>
      <c r="DE215" s="12">
        <f t="shared" si="401"/>
        <v>10480</v>
      </c>
      <c r="DF215" s="12">
        <f t="shared" si="401"/>
        <v>10480</v>
      </c>
      <c r="DG215" s="12">
        <f t="shared" si="401"/>
        <v>10480</v>
      </c>
      <c r="DH215" s="12">
        <f t="shared" si="401"/>
        <v>10480</v>
      </c>
      <c r="DI215" s="12">
        <f t="shared" si="401"/>
        <v>10480</v>
      </c>
      <c r="DJ215" s="12">
        <f t="shared" si="401"/>
        <v>10480</v>
      </c>
      <c r="DK215" s="12">
        <f t="shared" si="401"/>
        <v>10480</v>
      </c>
      <c r="DL215" s="12">
        <f t="shared" si="401"/>
        <v>10480</v>
      </c>
      <c r="DM215" s="12">
        <f t="shared" si="401"/>
        <v>10480</v>
      </c>
      <c r="DN215" s="12">
        <f t="shared" si="401"/>
        <v>10480</v>
      </c>
      <c r="DO215" s="12">
        <f t="shared" si="401"/>
        <v>10480</v>
      </c>
      <c r="DP215" s="12">
        <f t="shared" si="401"/>
        <v>10480</v>
      </c>
      <c r="DQ215" s="12">
        <f t="shared" si="401"/>
        <v>10480</v>
      </c>
      <c r="DR215" s="12">
        <f t="shared" si="401"/>
        <v>10480</v>
      </c>
      <c r="DS215" s="12">
        <f t="shared" si="401"/>
        <v>10480</v>
      </c>
      <c r="DT215" s="12">
        <f t="shared" si="401"/>
        <v>10480</v>
      </c>
      <c r="DU215" s="12">
        <f t="shared" si="401"/>
        <v>10480</v>
      </c>
      <c r="DV215" s="12">
        <f t="shared" si="401"/>
        <v>10480</v>
      </c>
      <c r="DW215" s="12">
        <f t="shared" si="401"/>
        <v>10480</v>
      </c>
      <c r="DX215" s="12">
        <f t="shared" si="401"/>
        <v>10480</v>
      </c>
      <c r="DY215" s="12">
        <f t="shared" si="401"/>
        <v>10480</v>
      </c>
      <c r="DZ215" s="12">
        <f t="shared" si="401"/>
        <v>10480</v>
      </c>
      <c r="EA215" s="12">
        <f t="shared" ref="EA215:FF215" si="402">EA41</f>
        <v>10480</v>
      </c>
      <c r="EB215" s="12">
        <f t="shared" si="402"/>
        <v>10480</v>
      </c>
      <c r="EC215" s="12">
        <f t="shared" si="402"/>
        <v>10480</v>
      </c>
      <c r="ED215" s="12">
        <f t="shared" si="402"/>
        <v>10480</v>
      </c>
      <c r="EE215" s="12">
        <f t="shared" si="402"/>
        <v>10480</v>
      </c>
      <c r="EF215" s="12">
        <f t="shared" si="402"/>
        <v>10480</v>
      </c>
      <c r="EG215" s="12">
        <f t="shared" si="402"/>
        <v>10480</v>
      </c>
      <c r="EH215" s="12">
        <f t="shared" si="402"/>
        <v>10480</v>
      </c>
      <c r="EI215" s="12">
        <f t="shared" si="402"/>
        <v>10480</v>
      </c>
      <c r="EJ215" s="12">
        <f t="shared" si="402"/>
        <v>10480</v>
      </c>
      <c r="EK215" s="12">
        <f t="shared" si="402"/>
        <v>10480</v>
      </c>
      <c r="EL215" s="12">
        <f t="shared" si="402"/>
        <v>10480</v>
      </c>
      <c r="EM215" s="12">
        <f t="shared" si="402"/>
        <v>10480</v>
      </c>
      <c r="EN215" s="12">
        <f t="shared" si="402"/>
        <v>10480</v>
      </c>
      <c r="EO215" s="12">
        <f t="shared" si="402"/>
        <v>10480</v>
      </c>
      <c r="EP215" s="12">
        <f t="shared" si="402"/>
        <v>10480</v>
      </c>
      <c r="EQ215" s="12">
        <f t="shared" si="402"/>
        <v>10480</v>
      </c>
      <c r="ER215" s="12">
        <f t="shared" si="402"/>
        <v>10480</v>
      </c>
      <c r="ES215" s="12">
        <f t="shared" si="402"/>
        <v>10480</v>
      </c>
      <c r="ET215" s="12">
        <f t="shared" si="402"/>
        <v>10480</v>
      </c>
      <c r="EU215" s="12">
        <f t="shared" si="402"/>
        <v>10480</v>
      </c>
      <c r="EV215" s="12">
        <f t="shared" si="402"/>
        <v>10480</v>
      </c>
      <c r="EW215" s="12">
        <f t="shared" si="402"/>
        <v>10480</v>
      </c>
      <c r="EX215" s="12">
        <f t="shared" si="402"/>
        <v>10480</v>
      </c>
      <c r="EY215" s="12">
        <f t="shared" si="402"/>
        <v>10480</v>
      </c>
      <c r="EZ215" s="12">
        <f t="shared" si="402"/>
        <v>10480</v>
      </c>
      <c r="FA215" s="12">
        <f t="shared" si="402"/>
        <v>10480</v>
      </c>
      <c r="FB215" s="12">
        <f t="shared" si="402"/>
        <v>10480</v>
      </c>
      <c r="FC215" s="12">
        <f t="shared" si="402"/>
        <v>10480</v>
      </c>
      <c r="FD215" s="12">
        <f t="shared" si="402"/>
        <v>10480</v>
      </c>
      <c r="FE215" s="12">
        <f t="shared" si="402"/>
        <v>10480</v>
      </c>
      <c r="FF215" s="12">
        <f t="shared" si="402"/>
        <v>10480</v>
      </c>
      <c r="FG215" s="12">
        <f t="shared" ref="FG215:FX215" si="403">FG41</f>
        <v>10480</v>
      </c>
      <c r="FH215" s="12">
        <f t="shared" si="403"/>
        <v>10480</v>
      </c>
      <c r="FI215" s="12">
        <f t="shared" si="403"/>
        <v>10480</v>
      </c>
      <c r="FJ215" s="12">
        <f t="shared" si="403"/>
        <v>10480</v>
      </c>
      <c r="FK215" s="12">
        <f t="shared" si="403"/>
        <v>10480</v>
      </c>
      <c r="FL215" s="12">
        <f t="shared" si="403"/>
        <v>10480</v>
      </c>
      <c r="FM215" s="12">
        <f t="shared" si="403"/>
        <v>10480</v>
      </c>
      <c r="FN215" s="12">
        <f t="shared" si="403"/>
        <v>10480</v>
      </c>
      <c r="FO215" s="12">
        <f t="shared" si="403"/>
        <v>10480</v>
      </c>
      <c r="FP215" s="12">
        <f t="shared" si="403"/>
        <v>10480</v>
      </c>
      <c r="FQ215" s="12">
        <f t="shared" si="403"/>
        <v>10480</v>
      </c>
      <c r="FR215" s="12">
        <f t="shared" si="403"/>
        <v>10480</v>
      </c>
      <c r="FS215" s="12">
        <f t="shared" si="403"/>
        <v>10480</v>
      </c>
      <c r="FT215" s="12">
        <f t="shared" si="403"/>
        <v>10480</v>
      </c>
      <c r="FU215" s="12">
        <f t="shared" si="403"/>
        <v>10480</v>
      </c>
      <c r="FV215" s="12">
        <f t="shared" si="403"/>
        <v>10480</v>
      </c>
      <c r="FW215" s="12">
        <f t="shared" si="403"/>
        <v>10480</v>
      </c>
      <c r="FX215" s="12">
        <f t="shared" si="403"/>
        <v>10480</v>
      </c>
      <c r="FY215" s="2"/>
      <c r="FZ215" s="2">
        <f t="shared" si="391"/>
        <v>1865440</v>
      </c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</row>
    <row r="216" spans="1:193" x14ac:dyDescent="0.35">
      <c r="A216" s="3" t="s">
        <v>1021</v>
      </c>
      <c r="B216" s="2" t="s">
        <v>1022</v>
      </c>
      <c r="C216" s="102">
        <v>9588</v>
      </c>
      <c r="D216" s="102">
        <v>9588</v>
      </c>
      <c r="E216" s="102">
        <v>9588</v>
      </c>
      <c r="F216" s="102">
        <v>9588</v>
      </c>
      <c r="G216" s="102">
        <v>9588</v>
      </c>
      <c r="H216" s="102">
        <v>9588</v>
      </c>
      <c r="I216" s="102">
        <v>9588</v>
      </c>
      <c r="J216" s="102">
        <v>9588</v>
      </c>
      <c r="K216" s="102">
        <v>9588</v>
      </c>
      <c r="L216" s="102">
        <v>9588</v>
      </c>
      <c r="M216" s="102">
        <v>9588</v>
      </c>
      <c r="N216" s="102">
        <v>9588</v>
      </c>
      <c r="O216" s="102">
        <v>9588</v>
      </c>
      <c r="P216" s="102">
        <v>9588</v>
      </c>
      <c r="Q216" s="102">
        <v>9588</v>
      </c>
      <c r="R216" s="102">
        <v>9588</v>
      </c>
      <c r="S216" s="102">
        <v>9588</v>
      </c>
      <c r="T216" s="102">
        <v>9588</v>
      </c>
      <c r="U216" s="102">
        <v>9588</v>
      </c>
      <c r="V216" s="102">
        <v>9588</v>
      </c>
      <c r="W216" s="102">
        <v>9588</v>
      </c>
      <c r="X216" s="102">
        <v>9588</v>
      </c>
      <c r="Y216" s="102">
        <v>9588</v>
      </c>
      <c r="Z216" s="102">
        <v>9588</v>
      </c>
      <c r="AA216" s="102">
        <v>9588</v>
      </c>
      <c r="AB216" s="102">
        <v>9588</v>
      </c>
      <c r="AC216" s="102">
        <v>9588</v>
      </c>
      <c r="AD216" s="102">
        <v>9588</v>
      </c>
      <c r="AE216" s="102">
        <v>9588</v>
      </c>
      <c r="AF216" s="102">
        <v>9588</v>
      </c>
      <c r="AG216" s="102">
        <v>9588</v>
      </c>
      <c r="AH216" s="102">
        <v>9588</v>
      </c>
      <c r="AI216" s="102">
        <v>9588</v>
      </c>
      <c r="AJ216" s="102">
        <v>9588</v>
      </c>
      <c r="AK216" s="102">
        <v>9588</v>
      </c>
      <c r="AL216" s="102">
        <v>9588</v>
      </c>
      <c r="AM216" s="102">
        <v>9588</v>
      </c>
      <c r="AN216" s="102">
        <v>9588</v>
      </c>
      <c r="AO216" s="102">
        <v>9588</v>
      </c>
      <c r="AP216" s="102">
        <v>9588</v>
      </c>
      <c r="AQ216" s="102">
        <v>9588</v>
      </c>
      <c r="AR216" s="102">
        <v>9588</v>
      </c>
      <c r="AS216" s="102">
        <v>9588</v>
      </c>
      <c r="AT216" s="102">
        <v>9588</v>
      </c>
      <c r="AU216" s="102">
        <v>9588</v>
      </c>
      <c r="AV216" s="102">
        <v>9588</v>
      </c>
      <c r="AW216" s="102">
        <v>9588</v>
      </c>
      <c r="AX216" s="102">
        <v>9588</v>
      </c>
      <c r="AY216" s="102">
        <v>9588</v>
      </c>
      <c r="AZ216" s="102">
        <v>9588</v>
      </c>
      <c r="BA216" s="102">
        <v>9588</v>
      </c>
      <c r="BB216" s="102">
        <v>9588</v>
      </c>
      <c r="BC216" s="102">
        <v>9588</v>
      </c>
      <c r="BD216" s="102">
        <v>9588</v>
      </c>
      <c r="BE216" s="102">
        <v>9588</v>
      </c>
      <c r="BF216" s="102">
        <v>9588</v>
      </c>
      <c r="BG216" s="102">
        <v>9588</v>
      </c>
      <c r="BH216" s="102">
        <v>9588</v>
      </c>
      <c r="BI216" s="102">
        <v>9588</v>
      </c>
      <c r="BJ216" s="102">
        <v>9588</v>
      </c>
      <c r="BK216" s="102">
        <v>9588</v>
      </c>
      <c r="BL216" s="102">
        <v>9588</v>
      </c>
      <c r="BM216" s="102">
        <v>9588</v>
      </c>
      <c r="BN216" s="102">
        <v>9588</v>
      </c>
      <c r="BO216" s="102">
        <v>9588</v>
      </c>
      <c r="BP216" s="102">
        <v>9588</v>
      </c>
      <c r="BQ216" s="102">
        <v>9588</v>
      </c>
      <c r="BR216" s="102">
        <v>9588</v>
      </c>
      <c r="BS216" s="102">
        <v>9588</v>
      </c>
      <c r="BT216" s="102">
        <v>9588</v>
      </c>
      <c r="BU216" s="102">
        <v>9588</v>
      </c>
      <c r="BV216" s="102">
        <v>9588</v>
      </c>
      <c r="BW216" s="102">
        <v>9588</v>
      </c>
      <c r="BX216" s="102">
        <v>9588</v>
      </c>
      <c r="BY216" s="102">
        <v>9588</v>
      </c>
      <c r="BZ216" s="102">
        <v>9588</v>
      </c>
      <c r="CA216" s="102">
        <v>9588</v>
      </c>
      <c r="CB216" s="102">
        <v>9588</v>
      </c>
      <c r="CC216" s="102">
        <v>9588</v>
      </c>
      <c r="CD216" s="102">
        <v>9588</v>
      </c>
      <c r="CE216" s="102">
        <v>9588</v>
      </c>
      <c r="CF216" s="102">
        <v>9588</v>
      </c>
      <c r="CG216" s="102">
        <v>9588</v>
      </c>
      <c r="CH216" s="102">
        <v>9588</v>
      </c>
      <c r="CI216" s="102">
        <v>9588</v>
      </c>
      <c r="CJ216" s="102">
        <v>9588</v>
      </c>
      <c r="CK216" s="102">
        <v>9588</v>
      </c>
      <c r="CL216" s="102">
        <v>9588</v>
      </c>
      <c r="CM216" s="102">
        <v>9588</v>
      </c>
      <c r="CN216" s="102">
        <v>9588</v>
      </c>
      <c r="CO216" s="102">
        <v>9588</v>
      </c>
      <c r="CP216" s="102">
        <v>9588</v>
      </c>
      <c r="CQ216" s="102">
        <v>9588</v>
      </c>
      <c r="CR216" s="102">
        <v>9588</v>
      </c>
      <c r="CS216" s="102">
        <v>9588</v>
      </c>
      <c r="CT216" s="102">
        <v>9588</v>
      </c>
      <c r="CU216" s="102">
        <v>9588</v>
      </c>
      <c r="CV216" s="102">
        <v>9588</v>
      </c>
      <c r="CW216" s="102">
        <v>9588</v>
      </c>
      <c r="CX216" s="102">
        <v>9588</v>
      </c>
      <c r="CY216" s="102">
        <v>9588</v>
      </c>
      <c r="CZ216" s="102">
        <v>9588</v>
      </c>
      <c r="DA216" s="102">
        <v>9588</v>
      </c>
      <c r="DB216" s="102">
        <v>9588</v>
      </c>
      <c r="DC216" s="102">
        <v>9588</v>
      </c>
      <c r="DD216" s="102">
        <v>9588</v>
      </c>
      <c r="DE216" s="102">
        <v>9588</v>
      </c>
      <c r="DF216" s="102">
        <v>9588</v>
      </c>
      <c r="DG216" s="102">
        <v>9588</v>
      </c>
      <c r="DH216" s="102">
        <v>9588</v>
      </c>
      <c r="DI216" s="102">
        <v>9588</v>
      </c>
      <c r="DJ216" s="102">
        <v>9588</v>
      </c>
      <c r="DK216" s="102">
        <v>9588</v>
      </c>
      <c r="DL216" s="102">
        <v>9588</v>
      </c>
      <c r="DM216" s="102">
        <v>9588</v>
      </c>
      <c r="DN216" s="102">
        <v>9588</v>
      </c>
      <c r="DO216" s="102">
        <v>9588</v>
      </c>
      <c r="DP216" s="102">
        <v>9588</v>
      </c>
      <c r="DQ216" s="102">
        <v>9588</v>
      </c>
      <c r="DR216" s="102">
        <v>9588</v>
      </c>
      <c r="DS216" s="102">
        <v>9588</v>
      </c>
      <c r="DT216" s="102">
        <v>9588</v>
      </c>
      <c r="DU216" s="102">
        <v>9588</v>
      </c>
      <c r="DV216" s="102">
        <v>9588</v>
      </c>
      <c r="DW216" s="102">
        <v>9588</v>
      </c>
      <c r="DX216" s="102">
        <v>9588</v>
      </c>
      <c r="DY216" s="102">
        <v>9588</v>
      </c>
      <c r="DZ216" s="102">
        <v>9588</v>
      </c>
      <c r="EA216" s="102">
        <v>9588</v>
      </c>
      <c r="EB216" s="102">
        <v>9588</v>
      </c>
      <c r="EC216" s="102">
        <v>9588</v>
      </c>
      <c r="ED216" s="102">
        <v>9588</v>
      </c>
      <c r="EE216" s="102">
        <v>9588</v>
      </c>
      <c r="EF216" s="102">
        <v>9588</v>
      </c>
      <c r="EG216" s="102">
        <v>9588</v>
      </c>
      <c r="EH216" s="102">
        <v>9588</v>
      </c>
      <c r="EI216" s="102">
        <v>9588</v>
      </c>
      <c r="EJ216" s="102">
        <v>9588</v>
      </c>
      <c r="EK216" s="102">
        <v>9588</v>
      </c>
      <c r="EL216" s="102">
        <v>9588</v>
      </c>
      <c r="EM216" s="102">
        <v>9588</v>
      </c>
      <c r="EN216" s="102">
        <v>9588</v>
      </c>
      <c r="EO216" s="102">
        <v>9588</v>
      </c>
      <c r="EP216" s="102">
        <v>9588</v>
      </c>
      <c r="EQ216" s="102">
        <v>9588</v>
      </c>
      <c r="ER216" s="102">
        <v>9588</v>
      </c>
      <c r="ES216" s="102">
        <v>9588</v>
      </c>
      <c r="ET216" s="102">
        <v>9588</v>
      </c>
      <c r="EU216" s="102">
        <v>9588</v>
      </c>
      <c r="EV216" s="102">
        <v>9588</v>
      </c>
      <c r="EW216" s="102">
        <v>9588</v>
      </c>
      <c r="EX216" s="102">
        <v>9588</v>
      </c>
      <c r="EY216" s="102">
        <v>9588</v>
      </c>
      <c r="EZ216" s="102">
        <v>9588</v>
      </c>
      <c r="FA216" s="102">
        <v>9588</v>
      </c>
      <c r="FB216" s="102">
        <v>9588</v>
      </c>
      <c r="FC216" s="102">
        <v>9588</v>
      </c>
      <c r="FD216" s="102">
        <v>9588</v>
      </c>
      <c r="FE216" s="102">
        <v>9588</v>
      </c>
      <c r="FF216" s="102">
        <v>9588</v>
      </c>
      <c r="FG216" s="102">
        <v>9588</v>
      </c>
      <c r="FH216" s="102">
        <v>9588</v>
      </c>
      <c r="FI216" s="102">
        <v>9588</v>
      </c>
      <c r="FJ216" s="102">
        <v>9588</v>
      </c>
      <c r="FK216" s="102">
        <v>9588</v>
      </c>
      <c r="FL216" s="102">
        <v>9588</v>
      </c>
      <c r="FM216" s="102">
        <v>9588</v>
      </c>
      <c r="FN216" s="102">
        <v>9588</v>
      </c>
      <c r="FO216" s="102">
        <v>9588</v>
      </c>
      <c r="FP216" s="102">
        <v>9588</v>
      </c>
      <c r="FQ216" s="102">
        <v>9588</v>
      </c>
      <c r="FR216" s="102">
        <v>9588</v>
      </c>
      <c r="FS216" s="102">
        <v>9588</v>
      </c>
      <c r="FT216" s="102">
        <v>9588</v>
      </c>
      <c r="FU216" s="102">
        <v>9588</v>
      </c>
      <c r="FV216" s="102">
        <v>9588</v>
      </c>
      <c r="FW216" s="102">
        <v>9588</v>
      </c>
      <c r="FX216" s="102">
        <v>9588</v>
      </c>
      <c r="FY216" s="2"/>
      <c r="FZ216" s="2">
        <f t="shared" si="391"/>
        <v>1706664</v>
      </c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</row>
    <row r="217" spans="1:193" x14ac:dyDescent="0.35">
      <c r="A217" s="3" t="s">
        <v>963</v>
      </c>
      <c r="B217" s="2" t="s">
        <v>964</v>
      </c>
      <c r="C217" s="12">
        <f t="shared" ref="C217:AH217" si="404">ROUND(C101+C102+C97+C100+C14,1)</f>
        <v>152</v>
      </c>
      <c r="D217" s="12">
        <f t="shared" si="404"/>
        <v>561.5</v>
      </c>
      <c r="E217" s="12">
        <f t="shared" si="404"/>
        <v>0</v>
      </c>
      <c r="F217" s="12">
        <f t="shared" si="404"/>
        <v>2034</v>
      </c>
      <c r="G217" s="12">
        <f t="shared" si="404"/>
        <v>0</v>
      </c>
      <c r="H217" s="12">
        <f t="shared" si="404"/>
        <v>0</v>
      </c>
      <c r="I217" s="12">
        <f t="shared" si="404"/>
        <v>6</v>
      </c>
      <c r="J217" s="12">
        <f t="shared" si="404"/>
        <v>0</v>
      </c>
      <c r="K217" s="12">
        <f t="shared" si="404"/>
        <v>0</v>
      </c>
      <c r="L217" s="12">
        <f t="shared" si="404"/>
        <v>0</v>
      </c>
      <c r="M217" s="12">
        <f t="shared" si="404"/>
        <v>0</v>
      </c>
      <c r="N217" s="12">
        <f t="shared" si="404"/>
        <v>35.5</v>
      </c>
      <c r="O217" s="12">
        <f t="shared" si="404"/>
        <v>8</v>
      </c>
      <c r="P217" s="12">
        <f t="shared" si="404"/>
        <v>0</v>
      </c>
      <c r="Q217" s="12">
        <f t="shared" si="404"/>
        <v>8.5</v>
      </c>
      <c r="R217" s="12">
        <f t="shared" si="404"/>
        <v>6618</v>
      </c>
      <c r="S217" s="12">
        <f t="shared" si="404"/>
        <v>14</v>
      </c>
      <c r="T217" s="12">
        <f t="shared" si="404"/>
        <v>0</v>
      </c>
      <c r="U217" s="12">
        <f t="shared" si="404"/>
        <v>0</v>
      </c>
      <c r="V217" s="12">
        <f t="shared" si="404"/>
        <v>0</v>
      </c>
      <c r="W217" s="12">
        <f t="shared" si="404"/>
        <v>0</v>
      </c>
      <c r="X217" s="12">
        <f t="shared" si="404"/>
        <v>0</v>
      </c>
      <c r="Y217" s="12">
        <f t="shared" si="404"/>
        <v>473.5</v>
      </c>
      <c r="Z217" s="12">
        <f t="shared" si="404"/>
        <v>0</v>
      </c>
      <c r="AA217" s="12">
        <f t="shared" si="404"/>
        <v>385</v>
      </c>
      <c r="AB217" s="12">
        <f t="shared" si="404"/>
        <v>226</v>
      </c>
      <c r="AC217" s="12">
        <f t="shared" si="404"/>
        <v>0</v>
      </c>
      <c r="AD217" s="12">
        <f t="shared" si="404"/>
        <v>0</v>
      </c>
      <c r="AE217" s="12">
        <f t="shared" si="404"/>
        <v>0</v>
      </c>
      <c r="AF217" s="12">
        <f t="shared" si="404"/>
        <v>0</v>
      </c>
      <c r="AG217" s="12">
        <f t="shared" si="404"/>
        <v>0</v>
      </c>
      <c r="AH217" s="12">
        <f t="shared" si="404"/>
        <v>0</v>
      </c>
      <c r="AI217" s="12">
        <f t="shared" ref="AI217:BN217" si="405">ROUND(AI101+AI102+AI97+AI100+AI14,1)</f>
        <v>0</v>
      </c>
      <c r="AJ217" s="12">
        <f t="shared" si="405"/>
        <v>0</v>
      </c>
      <c r="AK217" s="12">
        <f t="shared" si="405"/>
        <v>0</v>
      </c>
      <c r="AL217" s="12">
        <f t="shared" si="405"/>
        <v>0</v>
      </c>
      <c r="AM217" s="12">
        <f t="shared" si="405"/>
        <v>0</v>
      </c>
      <c r="AN217" s="12">
        <f t="shared" si="405"/>
        <v>0</v>
      </c>
      <c r="AO217" s="12">
        <f t="shared" si="405"/>
        <v>370.5</v>
      </c>
      <c r="AP217" s="12">
        <f t="shared" si="405"/>
        <v>610</v>
      </c>
      <c r="AQ217" s="12">
        <f t="shared" si="405"/>
        <v>0.5</v>
      </c>
      <c r="AR217" s="12">
        <f t="shared" si="405"/>
        <v>1313</v>
      </c>
      <c r="AS217" s="12">
        <f t="shared" si="405"/>
        <v>1</v>
      </c>
      <c r="AT217" s="12">
        <f t="shared" si="405"/>
        <v>1</v>
      </c>
      <c r="AU217" s="12">
        <f t="shared" si="405"/>
        <v>0</v>
      </c>
      <c r="AV217" s="12">
        <f t="shared" si="405"/>
        <v>0</v>
      </c>
      <c r="AW217" s="12">
        <f t="shared" si="405"/>
        <v>0</v>
      </c>
      <c r="AX217" s="12">
        <f t="shared" si="405"/>
        <v>0</v>
      </c>
      <c r="AY217" s="12">
        <f t="shared" si="405"/>
        <v>0</v>
      </c>
      <c r="AZ217" s="12">
        <f t="shared" si="405"/>
        <v>98</v>
      </c>
      <c r="BA217" s="12">
        <f t="shared" si="405"/>
        <v>240</v>
      </c>
      <c r="BB217" s="12">
        <f t="shared" si="405"/>
        <v>1</v>
      </c>
      <c r="BC217" s="12">
        <f t="shared" si="405"/>
        <v>496.5</v>
      </c>
      <c r="BD217" s="12">
        <f t="shared" si="405"/>
        <v>0</v>
      </c>
      <c r="BE217" s="12">
        <f t="shared" si="405"/>
        <v>0</v>
      </c>
      <c r="BF217" s="12">
        <f t="shared" si="405"/>
        <v>1196.5</v>
      </c>
      <c r="BG217" s="12">
        <f t="shared" si="405"/>
        <v>0</v>
      </c>
      <c r="BH217" s="12">
        <f t="shared" si="405"/>
        <v>28</v>
      </c>
      <c r="BI217" s="12">
        <f t="shared" si="405"/>
        <v>0</v>
      </c>
      <c r="BJ217" s="12">
        <f t="shared" si="405"/>
        <v>2</v>
      </c>
      <c r="BK217" s="12">
        <f t="shared" si="405"/>
        <v>13201.5</v>
      </c>
      <c r="BL217" s="12">
        <f t="shared" si="405"/>
        <v>2</v>
      </c>
      <c r="BM217" s="12">
        <f t="shared" si="405"/>
        <v>0</v>
      </c>
      <c r="BN217" s="12">
        <f t="shared" si="405"/>
        <v>15</v>
      </c>
      <c r="BO217" s="12">
        <f t="shared" ref="BO217:CT217" si="406">ROUND(BO101+BO102+BO97+BO100+BO14,1)</f>
        <v>0</v>
      </c>
      <c r="BP217" s="12">
        <f t="shared" si="406"/>
        <v>0</v>
      </c>
      <c r="BQ217" s="12">
        <f t="shared" si="406"/>
        <v>1</v>
      </c>
      <c r="BR217" s="12">
        <f t="shared" si="406"/>
        <v>0</v>
      </c>
      <c r="BS217" s="12">
        <f t="shared" si="406"/>
        <v>0</v>
      </c>
      <c r="BT217" s="12">
        <f t="shared" si="406"/>
        <v>0</v>
      </c>
      <c r="BU217" s="12">
        <f t="shared" si="406"/>
        <v>0</v>
      </c>
      <c r="BV217" s="12">
        <f t="shared" si="406"/>
        <v>0</v>
      </c>
      <c r="BW217" s="12">
        <f t="shared" si="406"/>
        <v>0</v>
      </c>
      <c r="BX217" s="12">
        <f t="shared" si="406"/>
        <v>0</v>
      </c>
      <c r="BY217" s="12">
        <f t="shared" si="406"/>
        <v>3</v>
      </c>
      <c r="BZ217" s="12">
        <f t="shared" si="406"/>
        <v>0</v>
      </c>
      <c r="CA217" s="12">
        <f t="shared" si="406"/>
        <v>0</v>
      </c>
      <c r="CB217" s="12">
        <f t="shared" si="406"/>
        <v>834</v>
      </c>
      <c r="CC217" s="12">
        <f t="shared" si="406"/>
        <v>0</v>
      </c>
      <c r="CD217" s="12">
        <f t="shared" si="406"/>
        <v>0</v>
      </c>
      <c r="CE217" s="12">
        <f t="shared" si="406"/>
        <v>0</v>
      </c>
      <c r="CF217" s="12">
        <f t="shared" si="406"/>
        <v>0</v>
      </c>
      <c r="CG217" s="12">
        <f t="shared" si="406"/>
        <v>0</v>
      </c>
      <c r="CH217" s="12">
        <f t="shared" si="406"/>
        <v>0</v>
      </c>
      <c r="CI217" s="12">
        <f t="shared" si="406"/>
        <v>0</v>
      </c>
      <c r="CJ217" s="12">
        <f t="shared" si="406"/>
        <v>1</v>
      </c>
      <c r="CK217" s="12">
        <f t="shared" si="406"/>
        <v>23.5</v>
      </c>
      <c r="CL217" s="12">
        <f t="shared" si="406"/>
        <v>5.5</v>
      </c>
      <c r="CM217" s="12">
        <f t="shared" si="406"/>
        <v>2</v>
      </c>
      <c r="CN217" s="12">
        <f t="shared" si="406"/>
        <v>692.5</v>
      </c>
      <c r="CO217" s="12">
        <f t="shared" si="406"/>
        <v>3</v>
      </c>
      <c r="CP217" s="12">
        <f t="shared" si="406"/>
        <v>2</v>
      </c>
      <c r="CQ217" s="12">
        <f t="shared" si="406"/>
        <v>0</v>
      </c>
      <c r="CR217" s="12">
        <f t="shared" si="406"/>
        <v>0</v>
      </c>
      <c r="CS217" s="12">
        <f t="shared" si="406"/>
        <v>0</v>
      </c>
      <c r="CT217" s="12">
        <f t="shared" si="406"/>
        <v>0</v>
      </c>
      <c r="CU217" s="12">
        <f t="shared" ref="CU217:DZ217" si="407">ROUND(CU101+CU102+CU97+CU100+CU14,1)</f>
        <v>396</v>
      </c>
      <c r="CV217" s="12">
        <f t="shared" si="407"/>
        <v>0</v>
      </c>
      <c r="CW217" s="12">
        <f t="shared" si="407"/>
        <v>0</v>
      </c>
      <c r="CX217" s="12">
        <f t="shared" si="407"/>
        <v>0</v>
      </c>
      <c r="CY217" s="12">
        <f t="shared" si="407"/>
        <v>0</v>
      </c>
      <c r="CZ217" s="12">
        <f t="shared" si="407"/>
        <v>0</v>
      </c>
      <c r="DA217" s="12">
        <f t="shared" si="407"/>
        <v>0</v>
      </c>
      <c r="DB217" s="12">
        <f t="shared" si="407"/>
        <v>0</v>
      </c>
      <c r="DC217" s="12">
        <f t="shared" si="407"/>
        <v>0</v>
      </c>
      <c r="DD217" s="12">
        <f t="shared" si="407"/>
        <v>0</v>
      </c>
      <c r="DE217" s="12">
        <f t="shared" si="407"/>
        <v>0</v>
      </c>
      <c r="DF217" s="12">
        <f t="shared" si="407"/>
        <v>30</v>
      </c>
      <c r="DG217" s="12">
        <f t="shared" si="407"/>
        <v>0</v>
      </c>
      <c r="DH217" s="12">
        <f t="shared" si="407"/>
        <v>0</v>
      </c>
      <c r="DI217" s="12">
        <f t="shared" si="407"/>
        <v>4</v>
      </c>
      <c r="DJ217" s="12">
        <f t="shared" si="407"/>
        <v>1</v>
      </c>
      <c r="DK217" s="12">
        <f t="shared" si="407"/>
        <v>1</v>
      </c>
      <c r="DL217" s="12">
        <f t="shared" si="407"/>
        <v>0</v>
      </c>
      <c r="DM217" s="12">
        <f t="shared" si="407"/>
        <v>0</v>
      </c>
      <c r="DN217" s="12">
        <f t="shared" si="407"/>
        <v>0.5</v>
      </c>
      <c r="DO217" s="12">
        <f t="shared" si="407"/>
        <v>1</v>
      </c>
      <c r="DP217" s="12">
        <f t="shared" si="407"/>
        <v>0</v>
      </c>
      <c r="DQ217" s="12">
        <f t="shared" si="407"/>
        <v>0</v>
      </c>
      <c r="DR217" s="12">
        <f t="shared" si="407"/>
        <v>0</v>
      </c>
      <c r="DS217" s="12">
        <f t="shared" si="407"/>
        <v>0</v>
      </c>
      <c r="DT217" s="12">
        <f t="shared" si="407"/>
        <v>0</v>
      </c>
      <c r="DU217" s="12">
        <f t="shared" si="407"/>
        <v>0</v>
      </c>
      <c r="DV217" s="12">
        <f t="shared" si="407"/>
        <v>0</v>
      </c>
      <c r="DW217" s="12">
        <f t="shared" si="407"/>
        <v>0</v>
      </c>
      <c r="DX217" s="12">
        <f t="shared" si="407"/>
        <v>0</v>
      </c>
      <c r="DY217" s="12">
        <f t="shared" si="407"/>
        <v>0</v>
      </c>
      <c r="DZ217" s="12">
        <f t="shared" si="407"/>
        <v>0</v>
      </c>
      <c r="EA217" s="12">
        <f t="shared" ref="EA217:FF217" si="408">ROUND(EA101+EA102+EA97+EA100+EA14,1)</f>
        <v>0</v>
      </c>
      <c r="EB217" s="12">
        <f t="shared" si="408"/>
        <v>0</v>
      </c>
      <c r="EC217" s="12">
        <f t="shared" si="408"/>
        <v>0</v>
      </c>
      <c r="ED217" s="12">
        <f t="shared" si="408"/>
        <v>0</v>
      </c>
      <c r="EE217" s="12">
        <f t="shared" si="408"/>
        <v>0</v>
      </c>
      <c r="EF217" s="12">
        <f t="shared" si="408"/>
        <v>0</v>
      </c>
      <c r="EG217" s="12">
        <f t="shared" si="408"/>
        <v>0</v>
      </c>
      <c r="EH217" s="12">
        <f t="shared" si="408"/>
        <v>0</v>
      </c>
      <c r="EI217" s="12">
        <f t="shared" si="408"/>
        <v>1</v>
      </c>
      <c r="EJ217" s="12">
        <f t="shared" si="408"/>
        <v>210.5</v>
      </c>
      <c r="EK217" s="12">
        <f t="shared" si="408"/>
        <v>0</v>
      </c>
      <c r="EL217" s="12">
        <f t="shared" si="408"/>
        <v>0</v>
      </c>
      <c r="EM217" s="12">
        <f t="shared" si="408"/>
        <v>0</v>
      </c>
      <c r="EN217" s="12">
        <f t="shared" si="408"/>
        <v>43</v>
      </c>
      <c r="EO217" s="12">
        <f t="shared" si="408"/>
        <v>0</v>
      </c>
      <c r="EP217" s="12">
        <f t="shared" si="408"/>
        <v>0</v>
      </c>
      <c r="EQ217" s="12">
        <f t="shared" si="408"/>
        <v>0</v>
      </c>
      <c r="ER217" s="12">
        <f t="shared" si="408"/>
        <v>0</v>
      </c>
      <c r="ES217" s="12">
        <f t="shared" si="408"/>
        <v>0</v>
      </c>
      <c r="ET217" s="12">
        <f t="shared" si="408"/>
        <v>0</v>
      </c>
      <c r="EU217" s="12">
        <f t="shared" si="408"/>
        <v>0</v>
      </c>
      <c r="EV217" s="12">
        <f t="shared" si="408"/>
        <v>0</v>
      </c>
      <c r="EW217" s="12">
        <f t="shared" si="408"/>
        <v>0</v>
      </c>
      <c r="EX217" s="12">
        <f t="shared" si="408"/>
        <v>0</v>
      </c>
      <c r="EY217" s="12">
        <f t="shared" si="408"/>
        <v>450</v>
      </c>
      <c r="EZ217" s="12">
        <f t="shared" si="408"/>
        <v>0</v>
      </c>
      <c r="FA217" s="12">
        <f t="shared" si="408"/>
        <v>0</v>
      </c>
      <c r="FB217" s="12">
        <f t="shared" si="408"/>
        <v>0</v>
      </c>
      <c r="FC217" s="12">
        <f t="shared" si="408"/>
        <v>0</v>
      </c>
      <c r="FD217" s="12">
        <f t="shared" si="408"/>
        <v>0</v>
      </c>
      <c r="FE217" s="12">
        <f t="shared" si="408"/>
        <v>0</v>
      </c>
      <c r="FF217" s="12">
        <f t="shared" si="408"/>
        <v>0</v>
      </c>
      <c r="FG217" s="12">
        <f t="shared" ref="FG217:FX217" si="409">ROUND(FG101+FG102+FG97+FG100+FG14,1)</f>
        <v>0</v>
      </c>
      <c r="FH217" s="12">
        <f t="shared" si="409"/>
        <v>0</v>
      </c>
      <c r="FI217" s="12">
        <f t="shared" si="409"/>
        <v>0</v>
      </c>
      <c r="FJ217" s="12">
        <f t="shared" si="409"/>
        <v>0</v>
      </c>
      <c r="FK217" s="12">
        <f t="shared" si="409"/>
        <v>0</v>
      </c>
      <c r="FL217" s="12">
        <f t="shared" si="409"/>
        <v>0</v>
      </c>
      <c r="FM217" s="12">
        <f t="shared" si="409"/>
        <v>0</v>
      </c>
      <c r="FN217" s="12">
        <f t="shared" si="409"/>
        <v>267.5</v>
      </c>
      <c r="FO217" s="12">
        <f t="shared" si="409"/>
        <v>2</v>
      </c>
      <c r="FP217" s="12">
        <f t="shared" si="409"/>
        <v>0</v>
      </c>
      <c r="FQ217" s="12">
        <f t="shared" si="409"/>
        <v>0</v>
      </c>
      <c r="FR217" s="12">
        <f t="shared" si="409"/>
        <v>0</v>
      </c>
      <c r="FS217" s="12">
        <f t="shared" si="409"/>
        <v>0</v>
      </c>
      <c r="FT217" s="12">
        <f t="shared" si="409"/>
        <v>0</v>
      </c>
      <c r="FU217" s="12">
        <f t="shared" si="409"/>
        <v>0</v>
      </c>
      <c r="FV217" s="12">
        <f t="shared" si="409"/>
        <v>0</v>
      </c>
      <c r="FW217" s="12">
        <f t="shared" si="409"/>
        <v>0</v>
      </c>
      <c r="FX217" s="12">
        <f t="shared" si="409"/>
        <v>0</v>
      </c>
      <c r="FY217" s="12"/>
      <c r="FZ217" s="2">
        <f t="shared" si="391"/>
        <v>31073.5</v>
      </c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</row>
    <row r="218" spans="1:193" x14ac:dyDescent="0.35">
      <c r="A218" s="3" t="s">
        <v>1023</v>
      </c>
      <c r="B218" s="2" t="s">
        <v>1024</v>
      </c>
      <c r="C218" s="12">
        <f t="shared" ref="C218:AH218" si="410">C15+C35</f>
        <v>4</v>
      </c>
      <c r="D218" s="12">
        <f t="shared" si="410"/>
        <v>81</v>
      </c>
      <c r="E218" s="12">
        <f t="shared" si="410"/>
        <v>11</v>
      </c>
      <c r="F218" s="12">
        <f t="shared" si="410"/>
        <v>11</v>
      </c>
      <c r="G218" s="12">
        <f t="shared" si="410"/>
        <v>1</v>
      </c>
      <c r="H218" s="12">
        <f t="shared" si="410"/>
        <v>1</v>
      </c>
      <c r="I218" s="12">
        <f t="shared" si="410"/>
        <v>9</v>
      </c>
      <c r="J218" s="12">
        <f t="shared" si="410"/>
        <v>0</v>
      </c>
      <c r="K218" s="12">
        <f t="shared" si="410"/>
        <v>0</v>
      </c>
      <c r="L218" s="12">
        <f t="shared" si="410"/>
        <v>23</v>
      </c>
      <c r="M218" s="12">
        <f t="shared" si="410"/>
        <v>14</v>
      </c>
      <c r="N218" s="12">
        <f t="shared" si="410"/>
        <v>159.5</v>
      </c>
      <c r="O218" s="12">
        <f t="shared" si="410"/>
        <v>98</v>
      </c>
      <c r="P218" s="12">
        <f t="shared" si="410"/>
        <v>0</v>
      </c>
      <c r="Q218" s="12">
        <f t="shared" si="410"/>
        <v>209</v>
      </c>
      <c r="R218" s="12">
        <f t="shared" si="410"/>
        <v>1</v>
      </c>
      <c r="S218" s="12">
        <f t="shared" si="410"/>
        <v>0</v>
      </c>
      <c r="T218" s="12">
        <f t="shared" si="410"/>
        <v>0</v>
      </c>
      <c r="U218" s="12">
        <f t="shared" si="410"/>
        <v>0</v>
      </c>
      <c r="V218" s="12">
        <f t="shared" si="410"/>
        <v>0</v>
      </c>
      <c r="W218" s="12">
        <f t="shared" si="410"/>
        <v>1</v>
      </c>
      <c r="X218" s="12">
        <f t="shared" si="410"/>
        <v>0</v>
      </c>
      <c r="Y218" s="12">
        <f t="shared" si="410"/>
        <v>0</v>
      </c>
      <c r="Z218" s="12">
        <f t="shared" si="410"/>
        <v>0</v>
      </c>
      <c r="AA218" s="12">
        <f t="shared" si="410"/>
        <v>37</v>
      </c>
      <c r="AB218" s="12">
        <f t="shared" si="410"/>
        <v>46.5</v>
      </c>
      <c r="AC218" s="12">
        <f t="shared" si="410"/>
        <v>0</v>
      </c>
      <c r="AD218" s="12">
        <f t="shared" si="410"/>
        <v>6.5</v>
      </c>
      <c r="AE218" s="12">
        <f t="shared" si="410"/>
        <v>0</v>
      </c>
      <c r="AF218" s="12">
        <f t="shared" si="410"/>
        <v>0</v>
      </c>
      <c r="AG218" s="12">
        <f t="shared" si="410"/>
        <v>0</v>
      </c>
      <c r="AH218" s="12">
        <f t="shared" si="410"/>
        <v>0</v>
      </c>
      <c r="AI218" s="12">
        <f t="shared" ref="AI218:BN218" si="411">AI15+AI35</f>
        <v>0</v>
      </c>
      <c r="AJ218" s="12">
        <f t="shared" si="411"/>
        <v>0</v>
      </c>
      <c r="AK218" s="12">
        <f t="shared" si="411"/>
        <v>0</v>
      </c>
      <c r="AL218" s="12">
        <f t="shared" si="411"/>
        <v>0</v>
      </c>
      <c r="AM218" s="12">
        <f t="shared" si="411"/>
        <v>0</v>
      </c>
      <c r="AN218" s="12">
        <f t="shared" si="411"/>
        <v>1</v>
      </c>
      <c r="AO218" s="12">
        <f t="shared" si="411"/>
        <v>0</v>
      </c>
      <c r="AP218" s="12">
        <f t="shared" si="411"/>
        <v>191</v>
      </c>
      <c r="AQ218" s="12">
        <f t="shared" si="411"/>
        <v>0</v>
      </c>
      <c r="AR218" s="12">
        <f t="shared" si="411"/>
        <v>155</v>
      </c>
      <c r="AS218" s="12">
        <f t="shared" si="411"/>
        <v>16</v>
      </c>
      <c r="AT218" s="12">
        <f t="shared" si="411"/>
        <v>3</v>
      </c>
      <c r="AU218" s="12">
        <f t="shared" si="411"/>
        <v>0</v>
      </c>
      <c r="AV218" s="12">
        <f t="shared" si="411"/>
        <v>0</v>
      </c>
      <c r="AW218" s="12">
        <f t="shared" si="411"/>
        <v>2</v>
      </c>
      <c r="AX218" s="12">
        <f t="shared" si="411"/>
        <v>0</v>
      </c>
      <c r="AY218" s="12">
        <f t="shared" si="411"/>
        <v>0</v>
      </c>
      <c r="AZ218" s="12">
        <f t="shared" si="411"/>
        <v>1</v>
      </c>
      <c r="BA218" s="12">
        <f t="shared" si="411"/>
        <v>0.5</v>
      </c>
      <c r="BB218" s="12">
        <f t="shared" si="411"/>
        <v>9</v>
      </c>
      <c r="BC218" s="12">
        <f t="shared" si="411"/>
        <v>30</v>
      </c>
      <c r="BD218" s="12">
        <f t="shared" si="411"/>
        <v>4</v>
      </c>
      <c r="BE218" s="12">
        <f t="shared" si="411"/>
        <v>0</v>
      </c>
      <c r="BF218" s="12">
        <f t="shared" si="411"/>
        <v>31.5</v>
      </c>
      <c r="BG218" s="12">
        <f t="shared" si="411"/>
        <v>0</v>
      </c>
      <c r="BH218" s="12">
        <f t="shared" si="411"/>
        <v>12</v>
      </c>
      <c r="BI218" s="12">
        <f t="shared" si="411"/>
        <v>0</v>
      </c>
      <c r="BJ218" s="12">
        <f t="shared" si="411"/>
        <v>15.5</v>
      </c>
      <c r="BK218" s="12">
        <f t="shared" si="411"/>
        <v>83</v>
      </c>
      <c r="BL218" s="12">
        <f t="shared" si="411"/>
        <v>2.5</v>
      </c>
      <c r="BM218" s="12">
        <f t="shared" si="411"/>
        <v>18.5</v>
      </c>
      <c r="BN218" s="12">
        <f t="shared" si="411"/>
        <v>33.5</v>
      </c>
      <c r="BO218" s="12">
        <f t="shared" ref="BO218:CT218" si="412">BO15+BO35</f>
        <v>3</v>
      </c>
      <c r="BP218" s="12">
        <f t="shared" si="412"/>
        <v>0</v>
      </c>
      <c r="BQ218" s="12">
        <f t="shared" si="412"/>
        <v>2</v>
      </c>
      <c r="BR218" s="12">
        <f t="shared" si="412"/>
        <v>0</v>
      </c>
      <c r="BS218" s="12">
        <f t="shared" si="412"/>
        <v>0</v>
      </c>
      <c r="BT218" s="12">
        <f t="shared" si="412"/>
        <v>0</v>
      </c>
      <c r="BU218" s="12">
        <f t="shared" si="412"/>
        <v>0</v>
      </c>
      <c r="BV218" s="12">
        <f t="shared" si="412"/>
        <v>0</v>
      </c>
      <c r="BW218" s="12">
        <f t="shared" si="412"/>
        <v>0</v>
      </c>
      <c r="BX218" s="12">
        <f t="shared" si="412"/>
        <v>0</v>
      </c>
      <c r="BY218" s="12">
        <f t="shared" si="412"/>
        <v>0</v>
      </c>
      <c r="BZ218" s="12">
        <f t="shared" si="412"/>
        <v>0</v>
      </c>
      <c r="CA218" s="12">
        <f t="shared" si="412"/>
        <v>0</v>
      </c>
      <c r="CB218" s="12">
        <f t="shared" si="412"/>
        <v>235</v>
      </c>
      <c r="CC218" s="12">
        <f t="shared" si="412"/>
        <v>0</v>
      </c>
      <c r="CD218" s="12">
        <f t="shared" si="412"/>
        <v>0</v>
      </c>
      <c r="CE218" s="12">
        <f t="shared" si="412"/>
        <v>0</v>
      </c>
      <c r="CF218" s="12">
        <f t="shared" si="412"/>
        <v>0</v>
      </c>
      <c r="CG218" s="12">
        <f t="shared" si="412"/>
        <v>0</v>
      </c>
      <c r="CH218" s="12">
        <f t="shared" si="412"/>
        <v>0</v>
      </c>
      <c r="CI218" s="12">
        <f t="shared" si="412"/>
        <v>0</v>
      </c>
      <c r="CJ218" s="12">
        <f t="shared" si="412"/>
        <v>0</v>
      </c>
      <c r="CK218" s="12">
        <f t="shared" si="412"/>
        <v>0</v>
      </c>
      <c r="CL218" s="12">
        <f t="shared" si="412"/>
        <v>4</v>
      </c>
      <c r="CM218" s="12">
        <f t="shared" si="412"/>
        <v>0</v>
      </c>
      <c r="CN218" s="12">
        <f t="shared" si="412"/>
        <v>232</v>
      </c>
      <c r="CO218" s="12">
        <f t="shared" si="412"/>
        <v>69.5</v>
      </c>
      <c r="CP218" s="12">
        <f t="shared" si="412"/>
        <v>3</v>
      </c>
      <c r="CQ218" s="12">
        <f t="shared" si="412"/>
        <v>0</v>
      </c>
      <c r="CR218" s="12">
        <f t="shared" si="412"/>
        <v>0</v>
      </c>
      <c r="CS218" s="12">
        <f t="shared" si="412"/>
        <v>0</v>
      </c>
      <c r="CT218" s="12">
        <f t="shared" si="412"/>
        <v>0</v>
      </c>
      <c r="CU218" s="12">
        <f t="shared" ref="CU218:DZ218" si="413">CU15+CU35</f>
        <v>2</v>
      </c>
      <c r="CV218" s="12">
        <f t="shared" si="413"/>
        <v>0</v>
      </c>
      <c r="CW218" s="12">
        <f t="shared" si="413"/>
        <v>0</v>
      </c>
      <c r="CX218" s="12">
        <f t="shared" si="413"/>
        <v>0</v>
      </c>
      <c r="CY218" s="12">
        <f t="shared" si="413"/>
        <v>0</v>
      </c>
      <c r="CZ218" s="12">
        <f t="shared" si="413"/>
        <v>0</v>
      </c>
      <c r="DA218" s="12">
        <f t="shared" si="413"/>
        <v>0</v>
      </c>
      <c r="DB218" s="12">
        <f t="shared" si="413"/>
        <v>0</v>
      </c>
      <c r="DC218" s="12">
        <f t="shared" si="413"/>
        <v>0</v>
      </c>
      <c r="DD218" s="12">
        <f t="shared" si="413"/>
        <v>0</v>
      </c>
      <c r="DE218" s="12">
        <f t="shared" si="413"/>
        <v>0</v>
      </c>
      <c r="DF218" s="12">
        <f t="shared" si="413"/>
        <v>18.5</v>
      </c>
      <c r="DG218" s="12">
        <f t="shared" si="413"/>
        <v>0</v>
      </c>
      <c r="DH218" s="12">
        <f t="shared" si="413"/>
        <v>0</v>
      </c>
      <c r="DI218" s="12">
        <f t="shared" si="413"/>
        <v>0</v>
      </c>
      <c r="DJ218" s="12">
        <f t="shared" si="413"/>
        <v>0</v>
      </c>
      <c r="DK218" s="12">
        <f t="shared" si="413"/>
        <v>0</v>
      </c>
      <c r="DL218" s="12">
        <f t="shared" si="413"/>
        <v>0</v>
      </c>
      <c r="DM218" s="12">
        <f t="shared" si="413"/>
        <v>0</v>
      </c>
      <c r="DN218" s="12">
        <f t="shared" si="413"/>
        <v>1</v>
      </c>
      <c r="DO218" s="12">
        <f t="shared" si="413"/>
        <v>0</v>
      </c>
      <c r="DP218" s="12">
        <f t="shared" si="413"/>
        <v>0</v>
      </c>
      <c r="DQ218" s="12">
        <f t="shared" si="413"/>
        <v>1</v>
      </c>
      <c r="DR218" s="12">
        <f t="shared" si="413"/>
        <v>0</v>
      </c>
      <c r="DS218" s="12">
        <f t="shared" si="413"/>
        <v>0</v>
      </c>
      <c r="DT218" s="12">
        <f t="shared" si="413"/>
        <v>0</v>
      </c>
      <c r="DU218" s="12">
        <f t="shared" si="413"/>
        <v>0</v>
      </c>
      <c r="DV218" s="12">
        <f t="shared" si="413"/>
        <v>0</v>
      </c>
      <c r="DW218" s="12">
        <f t="shared" si="413"/>
        <v>0</v>
      </c>
      <c r="DX218" s="12">
        <f t="shared" si="413"/>
        <v>0</v>
      </c>
      <c r="DY218" s="12">
        <f t="shared" si="413"/>
        <v>0</v>
      </c>
      <c r="DZ218" s="12">
        <f t="shared" si="413"/>
        <v>1</v>
      </c>
      <c r="EA218" s="12">
        <f t="shared" ref="EA218:FF218" si="414">EA15+EA35</f>
        <v>0</v>
      </c>
      <c r="EB218" s="12">
        <f t="shared" si="414"/>
        <v>0</v>
      </c>
      <c r="EC218" s="12">
        <f t="shared" si="414"/>
        <v>0</v>
      </c>
      <c r="ED218" s="12">
        <f t="shared" si="414"/>
        <v>0</v>
      </c>
      <c r="EE218" s="12">
        <f t="shared" si="414"/>
        <v>0</v>
      </c>
      <c r="EF218" s="12">
        <f t="shared" si="414"/>
        <v>2</v>
      </c>
      <c r="EG218" s="12">
        <f t="shared" si="414"/>
        <v>0</v>
      </c>
      <c r="EH218" s="12">
        <f t="shared" si="414"/>
        <v>0</v>
      </c>
      <c r="EI218" s="12">
        <f t="shared" si="414"/>
        <v>24.5</v>
      </c>
      <c r="EJ218" s="12">
        <f t="shared" si="414"/>
        <v>26</v>
      </c>
      <c r="EK218" s="12">
        <f t="shared" si="414"/>
        <v>0</v>
      </c>
      <c r="EL218" s="12">
        <f t="shared" si="414"/>
        <v>0</v>
      </c>
      <c r="EM218" s="12">
        <f t="shared" si="414"/>
        <v>0</v>
      </c>
      <c r="EN218" s="12">
        <f t="shared" si="414"/>
        <v>0</v>
      </c>
      <c r="EO218" s="12">
        <f t="shared" si="414"/>
        <v>0</v>
      </c>
      <c r="EP218" s="12">
        <f t="shared" si="414"/>
        <v>0</v>
      </c>
      <c r="EQ218" s="12">
        <f t="shared" si="414"/>
        <v>2</v>
      </c>
      <c r="ER218" s="12">
        <f t="shared" si="414"/>
        <v>2</v>
      </c>
      <c r="ES218" s="12">
        <f t="shared" si="414"/>
        <v>0</v>
      </c>
      <c r="ET218" s="12">
        <f t="shared" si="414"/>
        <v>0</v>
      </c>
      <c r="EU218" s="12">
        <f t="shared" si="414"/>
        <v>0</v>
      </c>
      <c r="EV218" s="12">
        <f t="shared" si="414"/>
        <v>0</v>
      </c>
      <c r="EW218" s="12">
        <f t="shared" si="414"/>
        <v>0</v>
      </c>
      <c r="EX218" s="12">
        <f t="shared" si="414"/>
        <v>0</v>
      </c>
      <c r="EY218" s="12">
        <f t="shared" si="414"/>
        <v>0</v>
      </c>
      <c r="EZ218" s="12">
        <f t="shared" si="414"/>
        <v>0</v>
      </c>
      <c r="FA218" s="12">
        <f t="shared" si="414"/>
        <v>12</v>
      </c>
      <c r="FB218" s="12">
        <f t="shared" si="414"/>
        <v>0</v>
      </c>
      <c r="FC218" s="12">
        <f t="shared" si="414"/>
        <v>4</v>
      </c>
      <c r="FD218" s="12">
        <f t="shared" si="414"/>
        <v>0</v>
      </c>
      <c r="FE218" s="12">
        <f t="shared" si="414"/>
        <v>0</v>
      </c>
      <c r="FF218" s="12">
        <f t="shared" si="414"/>
        <v>0</v>
      </c>
      <c r="FG218" s="12">
        <f t="shared" ref="FG218:FX218" si="415">FG15+FG35</f>
        <v>0</v>
      </c>
      <c r="FH218" s="12">
        <f t="shared" si="415"/>
        <v>0</v>
      </c>
      <c r="FI218" s="12">
        <f t="shared" si="415"/>
        <v>0</v>
      </c>
      <c r="FJ218" s="12">
        <f t="shared" si="415"/>
        <v>0</v>
      </c>
      <c r="FK218" s="12">
        <f t="shared" si="415"/>
        <v>0</v>
      </c>
      <c r="FL218" s="12">
        <f t="shared" si="415"/>
        <v>0</v>
      </c>
      <c r="FM218" s="12">
        <f t="shared" si="415"/>
        <v>0</v>
      </c>
      <c r="FN218" s="12">
        <f t="shared" si="415"/>
        <v>15.5</v>
      </c>
      <c r="FO218" s="12">
        <f t="shared" si="415"/>
        <v>0</v>
      </c>
      <c r="FP218" s="12">
        <f t="shared" si="415"/>
        <v>0</v>
      </c>
      <c r="FQ218" s="12">
        <f t="shared" si="415"/>
        <v>0</v>
      </c>
      <c r="FR218" s="12">
        <f t="shared" si="415"/>
        <v>0</v>
      </c>
      <c r="FS218" s="12">
        <f t="shared" si="415"/>
        <v>0</v>
      </c>
      <c r="FT218" s="12">
        <f t="shared" si="415"/>
        <v>0</v>
      </c>
      <c r="FU218" s="12">
        <f t="shared" si="415"/>
        <v>0</v>
      </c>
      <c r="FV218" s="12">
        <f t="shared" si="415"/>
        <v>1</v>
      </c>
      <c r="FW218" s="12">
        <f t="shared" si="415"/>
        <v>2</v>
      </c>
      <c r="FX218" s="12">
        <f t="shared" si="415"/>
        <v>0</v>
      </c>
      <c r="FY218" s="12"/>
      <c r="FZ218" s="2">
        <f t="shared" si="391"/>
        <v>1985.5</v>
      </c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</row>
    <row r="219" spans="1:193" x14ac:dyDescent="0.35">
      <c r="A219" s="3" t="s">
        <v>965</v>
      </c>
      <c r="B219" s="2" t="s">
        <v>966</v>
      </c>
      <c r="C219" s="2">
        <f t="shared" ref="C219:AH219" si="416">ROUND((C213*C214)+(C215*C217)+(C216*C218),2)</f>
        <v>72043727.930000007</v>
      </c>
      <c r="D219" s="2">
        <f t="shared" si="416"/>
        <v>426879181.75999999</v>
      </c>
      <c r="E219" s="2">
        <f t="shared" si="416"/>
        <v>63387861.700000003</v>
      </c>
      <c r="F219" s="2">
        <f t="shared" si="416"/>
        <v>268448107.88999999</v>
      </c>
      <c r="G219" s="2">
        <f t="shared" si="416"/>
        <v>20346418.600000001</v>
      </c>
      <c r="H219" s="2">
        <f t="shared" si="416"/>
        <v>12093679.810000001</v>
      </c>
      <c r="I219" s="2">
        <f t="shared" si="416"/>
        <v>88995976.400000006</v>
      </c>
      <c r="J219" s="2">
        <f t="shared" si="416"/>
        <v>22794013.82</v>
      </c>
      <c r="K219" s="2">
        <f t="shared" si="416"/>
        <v>2775911.21</v>
      </c>
      <c r="L219" s="2">
        <f t="shared" si="416"/>
        <v>23745737.32</v>
      </c>
      <c r="M219" s="2">
        <f t="shared" si="416"/>
        <v>10464768.460000001</v>
      </c>
      <c r="N219" s="2">
        <f t="shared" si="416"/>
        <v>558319878.66999996</v>
      </c>
      <c r="O219" s="2">
        <f t="shared" si="416"/>
        <v>142282824.66</v>
      </c>
      <c r="P219" s="2">
        <f t="shared" si="416"/>
        <v>3477333.35</v>
      </c>
      <c r="Q219" s="2">
        <f t="shared" si="416"/>
        <v>435748312.92000002</v>
      </c>
      <c r="R219" s="2">
        <f t="shared" si="416"/>
        <v>74679831.569999993</v>
      </c>
      <c r="S219" s="2">
        <f t="shared" si="416"/>
        <v>17697713.609999999</v>
      </c>
      <c r="T219" s="2">
        <f t="shared" si="416"/>
        <v>1776715.52</v>
      </c>
      <c r="U219" s="2">
        <f t="shared" si="416"/>
        <v>612090.07999999996</v>
      </c>
      <c r="V219" s="2">
        <f t="shared" si="416"/>
        <v>2827745.86</v>
      </c>
      <c r="W219" s="2">
        <f t="shared" si="416"/>
        <v>656969.76</v>
      </c>
      <c r="X219" s="2">
        <f t="shared" si="416"/>
        <v>551432.5</v>
      </c>
      <c r="Y219" s="2">
        <f t="shared" si="416"/>
        <v>9636221.8699999992</v>
      </c>
      <c r="Z219" s="2">
        <f t="shared" si="416"/>
        <v>2548721.02</v>
      </c>
      <c r="AA219" s="2">
        <f t="shared" si="416"/>
        <v>341330253.61000001</v>
      </c>
      <c r="AB219" s="2">
        <f t="shared" si="416"/>
        <v>300011073.61000001</v>
      </c>
      <c r="AC219" s="2">
        <f t="shared" si="416"/>
        <v>9995265.5</v>
      </c>
      <c r="AD219" s="2">
        <f t="shared" si="416"/>
        <v>15889537.619999999</v>
      </c>
      <c r="AE219" s="2">
        <f t="shared" si="416"/>
        <v>1069779.05</v>
      </c>
      <c r="AF219" s="2">
        <f t="shared" si="416"/>
        <v>1847298.88</v>
      </c>
      <c r="AG219" s="2">
        <f t="shared" si="416"/>
        <v>6629321.5199999996</v>
      </c>
      <c r="AH219" s="2">
        <f t="shared" si="416"/>
        <v>10562138.109999999</v>
      </c>
      <c r="AI219" s="2">
        <f t="shared" ref="AI219:BN219" si="417">ROUND((AI213*AI214)+(AI215*AI217)+(AI216*AI218),2)</f>
        <v>4223972.95</v>
      </c>
      <c r="AJ219" s="2">
        <f t="shared" si="417"/>
        <v>2001699.98</v>
      </c>
      <c r="AK219" s="2">
        <f t="shared" si="417"/>
        <v>1827447.31</v>
      </c>
      <c r="AL219" s="2">
        <f t="shared" si="417"/>
        <v>3181765.53</v>
      </c>
      <c r="AM219" s="2">
        <f t="shared" si="417"/>
        <v>3888701.99</v>
      </c>
      <c r="AN219" s="2">
        <f t="shared" si="417"/>
        <v>3312668.68</v>
      </c>
      <c r="AO219" s="2">
        <f t="shared" si="417"/>
        <v>48394471.399999999</v>
      </c>
      <c r="AP219" s="2">
        <f t="shared" si="417"/>
        <v>934185150.53999996</v>
      </c>
      <c r="AQ219" s="2">
        <f t="shared" si="417"/>
        <v>2773431.15</v>
      </c>
      <c r="AR219" s="2">
        <f t="shared" si="417"/>
        <v>684631394.62</v>
      </c>
      <c r="AS219" s="2">
        <f t="shared" si="417"/>
        <v>71662625.950000003</v>
      </c>
      <c r="AT219" s="2">
        <f t="shared" si="417"/>
        <v>26069063.73</v>
      </c>
      <c r="AU219" s="2">
        <f t="shared" si="417"/>
        <v>2988764.15</v>
      </c>
      <c r="AV219" s="2">
        <f t="shared" si="417"/>
        <v>3368149.71</v>
      </c>
      <c r="AW219" s="2">
        <f t="shared" si="417"/>
        <v>2831481.75</v>
      </c>
      <c r="AX219" s="2">
        <f t="shared" si="417"/>
        <v>893320.65</v>
      </c>
      <c r="AY219" s="2">
        <f t="shared" si="417"/>
        <v>4486454.82</v>
      </c>
      <c r="AZ219" s="2">
        <f t="shared" si="417"/>
        <v>134741363.41</v>
      </c>
      <c r="BA219" s="2">
        <f t="shared" si="417"/>
        <v>100628658.67</v>
      </c>
      <c r="BB219" s="2">
        <f t="shared" si="417"/>
        <v>83410502.700000003</v>
      </c>
      <c r="BC219" s="2">
        <f t="shared" si="417"/>
        <v>272135042.50999999</v>
      </c>
      <c r="BD219" s="2">
        <f t="shared" si="417"/>
        <v>40110951.780000001</v>
      </c>
      <c r="BE219" s="2">
        <f t="shared" si="417"/>
        <v>13220042.76</v>
      </c>
      <c r="BF219" s="2">
        <f t="shared" si="417"/>
        <v>281789309.5</v>
      </c>
      <c r="BG219" s="2">
        <f t="shared" si="417"/>
        <v>10152975.189999999</v>
      </c>
      <c r="BH219" s="2">
        <f t="shared" si="417"/>
        <v>6402567.2800000003</v>
      </c>
      <c r="BI219" s="2">
        <f t="shared" si="417"/>
        <v>2838774.51</v>
      </c>
      <c r="BJ219" s="2">
        <f t="shared" si="417"/>
        <v>69621394.510000005</v>
      </c>
      <c r="BK219" s="2">
        <f t="shared" si="417"/>
        <v>380285647.66000003</v>
      </c>
      <c r="BL219" s="2">
        <f t="shared" si="417"/>
        <v>864358.7</v>
      </c>
      <c r="BM219" s="2">
        <f t="shared" si="417"/>
        <v>3935941.92</v>
      </c>
      <c r="BN219" s="2">
        <f t="shared" si="417"/>
        <v>34668315.869999997</v>
      </c>
      <c r="BO219" s="2">
        <f>ROUND((BO213*BO214)+(BO215*BO217)+(BO216*BO218),2)</f>
        <v>13861999.699999999</v>
      </c>
      <c r="BP219" s="2">
        <f t="shared" ref="BP219:EA219" si="418">ROUND((BP213*BP214)+(BP215*BP217)+(BP216*BP218),2)</f>
        <v>1768995.46</v>
      </c>
      <c r="BQ219" s="2">
        <f t="shared" si="418"/>
        <v>64929952.659999996</v>
      </c>
      <c r="BR219" s="2">
        <f t="shared" si="418"/>
        <v>49500992.659999996</v>
      </c>
      <c r="BS219" s="2">
        <f t="shared" si="418"/>
        <v>12772279.57</v>
      </c>
      <c r="BT219" s="2">
        <f t="shared" si="418"/>
        <v>4108172.13</v>
      </c>
      <c r="BU219" s="2">
        <f t="shared" si="418"/>
        <v>4341979.51</v>
      </c>
      <c r="BV219" s="2">
        <f t="shared" si="418"/>
        <v>13733977.85</v>
      </c>
      <c r="BW219" s="2">
        <f t="shared" si="418"/>
        <v>22250301.379999999</v>
      </c>
      <c r="BX219" s="2">
        <f t="shared" si="418"/>
        <v>733405.23</v>
      </c>
      <c r="BY219" s="2">
        <f t="shared" si="418"/>
        <v>4781479.5599999996</v>
      </c>
      <c r="BZ219" s="2">
        <f t="shared" si="418"/>
        <v>2514532.2000000002</v>
      </c>
      <c r="CA219" s="2">
        <f t="shared" si="418"/>
        <v>1612388.63</v>
      </c>
      <c r="CB219" s="2">
        <f t="shared" si="418"/>
        <v>811402185.21000004</v>
      </c>
      <c r="CC219" s="2">
        <f t="shared" si="418"/>
        <v>2087723.45</v>
      </c>
      <c r="CD219" s="2">
        <f t="shared" si="418"/>
        <v>551432.5</v>
      </c>
      <c r="CE219" s="2">
        <f t="shared" si="418"/>
        <v>1745835.3</v>
      </c>
      <c r="CF219" s="2">
        <f t="shared" si="418"/>
        <v>1240723.1299999999</v>
      </c>
      <c r="CG219" s="2">
        <f t="shared" si="418"/>
        <v>2204627.14</v>
      </c>
      <c r="CH219" s="2">
        <f t="shared" si="418"/>
        <v>1064264.73</v>
      </c>
      <c r="CI219" s="2">
        <f t="shared" si="418"/>
        <v>7586608.3399999999</v>
      </c>
      <c r="CJ219" s="2">
        <f t="shared" si="418"/>
        <v>9630771.4000000004</v>
      </c>
      <c r="CK219" s="2">
        <f t="shared" si="418"/>
        <v>54154321.200000003</v>
      </c>
      <c r="CL219" s="2">
        <f t="shared" si="418"/>
        <v>13643585.66</v>
      </c>
      <c r="CM219" s="2">
        <f t="shared" si="418"/>
        <v>7579996.71</v>
      </c>
      <c r="CN219" s="2">
        <f t="shared" si="418"/>
        <v>347143787.31999999</v>
      </c>
      <c r="CO219" s="2">
        <f t="shared" si="418"/>
        <v>158674394.33000001</v>
      </c>
      <c r="CP219" s="2">
        <f t="shared" si="418"/>
        <v>10299751.310000001</v>
      </c>
      <c r="CQ219" s="2">
        <f t="shared" si="418"/>
        <v>8493163.3699999992</v>
      </c>
      <c r="CR219" s="2">
        <f t="shared" si="418"/>
        <v>2379982.67</v>
      </c>
      <c r="CS219" s="2">
        <f t="shared" si="418"/>
        <v>3148679.58</v>
      </c>
      <c r="CT219" s="2">
        <f t="shared" si="418"/>
        <v>1251751.78</v>
      </c>
      <c r="CU219" s="2">
        <f t="shared" si="418"/>
        <v>4961113.07</v>
      </c>
      <c r="CV219" s="2">
        <f t="shared" si="418"/>
        <v>551432.5</v>
      </c>
      <c r="CW219" s="2">
        <f t="shared" si="418"/>
        <v>2191392.7599999998</v>
      </c>
      <c r="CX219" s="2">
        <f t="shared" si="418"/>
        <v>5088619.1100000003</v>
      </c>
      <c r="CY219" s="2">
        <f t="shared" si="418"/>
        <v>551432.5</v>
      </c>
      <c r="CZ219" s="2">
        <f t="shared" si="418"/>
        <v>19926564.82</v>
      </c>
      <c r="DA219" s="2">
        <f t="shared" si="418"/>
        <v>2244330.2799999998</v>
      </c>
      <c r="DB219" s="2">
        <f t="shared" si="418"/>
        <v>3482847.67</v>
      </c>
      <c r="DC219" s="2">
        <f t="shared" si="418"/>
        <v>2128529.4500000002</v>
      </c>
      <c r="DD219" s="2">
        <f t="shared" si="418"/>
        <v>1924499.43</v>
      </c>
      <c r="DE219" s="2">
        <f t="shared" si="418"/>
        <v>3146473.85</v>
      </c>
      <c r="DF219" s="2">
        <f t="shared" si="418"/>
        <v>229778514.37</v>
      </c>
      <c r="DG219" s="2">
        <f t="shared" si="418"/>
        <v>1031178.78</v>
      </c>
      <c r="DH219" s="2">
        <f t="shared" si="418"/>
        <v>19911124.710000001</v>
      </c>
      <c r="DI219" s="2">
        <f t="shared" si="418"/>
        <v>27043363.800000001</v>
      </c>
      <c r="DJ219" s="2">
        <f t="shared" si="418"/>
        <v>6881328.9500000002</v>
      </c>
      <c r="DK219" s="2">
        <f t="shared" si="418"/>
        <v>5278866.1100000003</v>
      </c>
      <c r="DL219" s="2">
        <f t="shared" si="418"/>
        <v>62797133.100000001</v>
      </c>
      <c r="DM219" s="2">
        <f t="shared" si="418"/>
        <v>2591732.75</v>
      </c>
      <c r="DN219" s="2">
        <f t="shared" si="418"/>
        <v>14291415.43</v>
      </c>
      <c r="DO219" s="2">
        <f t="shared" si="418"/>
        <v>36294738.5</v>
      </c>
      <c r="DP219" s="2">
        <f t="shared" si="418"/>
        <v>2205730</v>
      </c>
      <c r="DQ219" s="2">
        <f t="shared" si="418"/>
        <v>9792000.5500000007</v>
      </c>
      <c r="DR219" s="2">
        <f t="shared" si="418"/>
        <v>14504880.48</v>
      </c>
      <c r="DS219" s="2">
        <f t="shared" si="418"/>
        <v>6616087.1399999997</v>
      </c>
      <c r="DT219" s="2">
        <f t="shared" si="418"/>
        <v>1946556.73</v>
      </c>
      <c r="DU219" s="2">
        <f t="shared" si="418"/>
        <v>3875467.61</v>
      </c>
      <c r="DV219" s="2">
        <f t="shared" si="418"/>
        <v>2293959.2000000002</v>
      </c>
      <c r="DW219" s="2">
        <f t="shared" si="418"/>
        <v>3310800.73</v>
      </c>
      <c r="DX219" s="2">
        <f t="shared" si="418"/>
        <v>1852813.2</v>
      </c>
      <c r="DY219" s="2">
        <f t="shared" si="418"/>
        <v>3271097.59</v>
      </c>
      <c r="DZ219" s="2">
        <f t="shared" si="418"/>
        <v>7517892.9199999999</v>
      </c>
      <c r="EA219" s="2">
        <f t="shared" si="418"/>
        <v>5851801.6900000004</v>
      </c>
      <c r="EB219" s="2">
        <f t="shared" ref="EB219:FX219" si="419">ROUND((EB213*EB214)+(EB215*EB217)+(EB216*EB218),2)</f>
        <v>5893710.5599999996</v>
      </c>
      <c r="EC219" s="2">
        <f t="shared" si="419"/>
        <v>3144268.12</v>
      </c>
      <c r="ED219" s="2">
        <f t="shared" si="419"/>
        <v>17224545.57</v>
      </c>
      <c r="EE219" s="2">
        <f t="shared" si="419"/>
        <v>2113089.34</v>
      </c>
      <c r="EF219" s="2">
        <f t="shared" si="419"/>
        <v>14943145.18</v>
      </c>
      <c r="EG219" s="2">
        <f t="shared" si="419"/>
        <v>2795762.78</v>
      </c>
      <c r="EH219" s="2">
        <f t="shared" si="419"/>
        <v>2728488.01</v>
      </c>
      <c r="EI219" s="2">
        <f t="shared" si="419"/>
        <v>153166441.16999999</v>
      </c>
      <c r="EJ219" s="2">
        <f t="shared" si="419"/>
        <v>112188189.77</v>
      </c>
      <c r="EK219" s="2">
        <f t="shared" si="419"/>
        <v>7374858.2599999998</v>
      </c>
      <c r="EL219" s="2">
        <f t="shared" si="419"/>
        <v>5066561.8099999996</v>
      </c>
      <c r="EM219" s="2">
        <f t="shared" si="419"/>
        <v>4169932.57</v>
      </c>
      <c r="EN219" s="2">
        <f t="shared" si="419"/>
        <v>10342236.189999999</v>
      </c>
      <c r="EO219" s="2">
        <f t="shared" si="419"/>
        <v>3368149.71</v>
      </c>
      <c r="EP219" s="2">
        <f t="shared" si="419"/>
        <v>4725776.53</v>
      </c>
      <c r="EQ219" s="2">
        <f t="shared" si="419"/>
        <v>28852478.559999999</v>
      </c>
      <c r="ER219" s="2">
        <f t="shared" si="419"/>
        <v>3411588.74</v>
      </c>
      <c r="ES219" s="2">
        <f t="shared" si="419"/>
        <v>1797669.95</v>
      </c>
      <c r="ET219" s="2">
        <f t="shared" si="419"/>
        <v>2178158.38</v>
      </c>
      <c r="EU219" s="2">
        <f t="shared" si="419"/>
        <v>6344782.3499999996</v>
      </c>
      <c r="EV219" s="2">
        <f t="shared" si="419"/>
        <v>800679.99</v>
      </c>
      <c r="EW219" s="2">
        <f t="shared" si="419"/>
        <v>9036875.8100000005</v>
      </c>
      <c r="EX219" s="2">
        <f t="shared" si="419"/>
        <v>1913470.78</v>
      </c>
      <c r="EY219" s="2">
        <f t="shared" si="419"/>
        <v>6993416.2300000004</v>
      </c>
      <c r="EZ219" s="2">
        <f t="shared" si="419"/>
        <v>1426004.45</v>
      </c>
      <c r="FA219" s="2">
        <f t="shared" si="419"/>
        <v>37449241.979999997</v>
      </c>
      <c r="FB219" s="2">
        <f t="shared" si="419"/>
        <v>3177354.07</v>
      </c>
      <c r="FC219" s="2">
        <f t="shared" si="419"/>
        <v>20134758.030000001</v>
      </c>
      <c r="FD219" s="2">
        <f t="shared" si="419"/>
        <v>4433517.3</v>
      </c>
      <c r="FE219" s="2">
        <f t="shared" si="419"/>
        <v>871263.35</v>
      </c>
      <c r="FF219" s="2">
        <f t="shared" si="419"/>
        <v>2040300.25</v>
      </c>
      <c r="FG219" s="2">
        <f t="shared" si="419"/>
        <v>1332260.92</v>
      </c>
      <c r="FH219" s="2">
        <f t="shared" si="419"/>
        <v>772005.5</v>
      </c>
      <c r="FI219" s="2">
        <f t="shared" si="419"/>
        <v>18776276.629999999</v>
      </c>
      <c r="FJ219" s="2">
        <f t="shared" si="419"/>
        <v>22239272.73</v>
      </c>
      <c r="FK219" s="2">
        <f t="shared" si="419"/>
        <v>27892558.719999999</v>
      </c>
      <c r="FL219" s="2">
        <f t="shared" si="419"/>
        <v>94168128.030000001</v>
      </c>
      <c r="FM219" s="2">
        <f t="shared" si="419"/>
        <v>43910569.979999997</v>
      </c>
      <c r="FN219" s="2">
        <f t="shared" si="419"/>
        <v>250239712.90000001</v>
      </c>
      <c r="FO219" s="2">
        <f t="shared" si="419"/>
        <v>12342167.779999999</v>
      </c>
      <c r="FP219" s="2">
        <f t="shared" si="419"/>
        <v>25823583.98</v>
      </c>
      <c r="FQ219" s="2">
        <f t="shared" si="419"/>
        <v>10862117.390000001</v>
      </c>
      <c r="FR219" s="2">
        <f t="shared" si="419"/>
        <v>1853916.07</v>
      </c>
      <c r="FS219" s="2">
        <f t="shared" si="419"/>
        <v>1856121.8</v>
      </c>
      <c r="FT219" s="2">
        <f t="shared" si="419"/>
        <v>623118.73</v>
      </c>
      <c r="FU219" s="2">
        <f t="shared" si="419"/>
        <v>8724765.0199999996</v>
      </c>
      <c r="FV219" s="2">
        <f t="shared" si="419"/>
        <v>7649133.8600000003</v>
      </c>
      <c r="FW219" s="2">
        <f t="shared" si="419"/>
        <v>1645901.88</v>
      </c>
      <c r="FX219" s="2">
        <f t="shared" si="419"/>
        <v>711347.93</v>
      </c>
      <c r="FY219" s="12"/>
      <c r="FZ219" s="2">
        <f t="shared" si="391"/>
        <v>9353511693.1599922</v>
      </c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</row>
    <row r="220" spans="1:193" x14ac:dyDescent="0.35">
      <c r="A220" s="3"/>
      <c r="B220" s="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</row>
    <row r="221" spans="1:193" x14ac:dyDescent="0.35">
      <c r="A221" s="3" t="s">
        <v>490</v>
      </c>
      <c r="B221" s="30" t="s">
        <v>517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</row>
    <row r="222" spans="1:193" x14ac:dyDescent="0.35">
      <c r="A222" s="3" t="s">
        <v>518</v>
      </c>
      <c r="B222" s="2" t="s">
        <v>967</v>
      </c>
      <c r="C222" s="2">
        <f t="shared" ref="C222:AH222" si="420">+C128</f>
        <v>68560651.519999996</v>
      </c>
      <c r="D222" s="2">
        <f t="shared" si="420"/>
        <v>410762123.41000003</v>
      </c>
      <c r="E222" s="2">
        <f t="shared" si="420"/>
        <v>61074431.969999999</v>
      </c>
      <c r="F222" s="2">
        <f t="shared" si="420"/>
        <v>239436913.81999999</v>
      </c>
      <c r="G222" s="2">
        <f t="shared" si="420"/>
        <v>20493814.84</v>
      </c>
      <c r="H222" s="2">
        <f t="shared" si="420"/>
        <v>12515195.42</v>
      </c>
      <c r="I222" s="2">
        <f t="shared" si="420"/>
        <v>85888223.75</v>
      </c>
      <c r="J222" s="2">
        <f t="shared" si="420"/>
        <v>21318540.02</v>
      </c>
      <c r="K222" s="2">
        <f t="shared" si="420"/>
        <v>3904376.22</v>
      </c>
      <c r="L222" s="2">
        <f t="shared" si="420"/>
        <v>23804091.41</v>
      </c>
      <c r="M222" s="2">
        <f t="shared" si="420"/>
        <v>11157191.869999999</v>
      </c>
      <c r="N222" s="2">
        <f t="shared" si="420"/>
        <v>560243683.13</v>
      </c>
      <c r="O222" s="2">
        <f t="shared" si="420"/>
        <v>138701501.91</v>
      </c>
      <c r="P222" s="2">
        <f t="shared" si="420"/>
        <v>4770074.5999999996</v>
      </c>
      <c r="Q222" s="2">
        <f t="shared" si="420"/>
        <v>429948307.18000001</v>
      </c>
      <c r="R222" s="2">
        <f t="shared" si="420"/>
        <v>5135823.37</v>
      </c>
      <c r="S222" s="2">
        <f t="shared" si="420"/>
        <v>17466506.57</v>
      </c>
      <c r="T222" s="2">
        <f t="shared" si="420"/>
        <v>2957132.03</v>
      </c>
      <c r="U222" s="2">
        <f t="shared" si="420"/>
        <v>1214445.92</v>
      </c>
      <c r="V222" s="2">
        <f t="shared" si="420"/>
        <v>3852307.62</v>
      </c>
      <c r="W222" s="2">
        <f t="shared" si="420"/>
        <v>1275941.3500000001</v>
      </c>
      <c r="X222" s="2">
        <f t="shared" si="420"/>
        <v>1102767.57</v>
      </c>
      <c r="Y222" s="2">
        <f t="shared" si="420"/>
        <v>4488443.1900000004</v>
      </c>
      <c r="Z222" s="2">
        <f t="shared" si="420"/>
        <v>3594866.71</v>
      </c>
      <c r="AA222" s="2">
        <f t="shared" si="420"/>
        <v>331585841.41000003</v>
      </c>
      <c r="AB222" s="2">
        <f t="shared" si="420"/>
        <v>298861796.91000003</v>
      </c>
      <c r="AC222" s="2">
        <f t="shared" si="420"/>
        <v>10371701.66</v>
      </c>
      <c r="AD222" s="2">
        <f t="shared" si="420"/>
        <v>15552768.960000001</v>
      </c>
      <c r="AE222" s="2">
        <f t="shared" si="420"/>
        <v>1971402.38</v>
      </c>
      <c r="AF222" s="2">
        <f t="shared" si="420"/>
        <v>3122144.31</v>
      </c>
      <c r="AG222" s="2">
        <f t="shared" si="420"/>
        <v>7449579.3300000001</v>
      </c>
      <c r="AH222" s="2">
        <f t="shared" si="420"/>
        <v>10336726.99</v>
      </c>
      <c r="AI222" s="2">
        <f t="shared" ref="AI222:BN222" si="421">+AI128</f>
        <v>4928292.28</v>
      </c>
      <c r="AJ222" s="2">
        <f t="shared" si="421"/>
        <v>3277813.61</v>
      </c>
      <c r="AK222" s="2">
        <f t="shared" si="421"/>
        <v>3030979.96</v>
      </c>
      <c r="AL222" s="2">
        <f t="shared" si="421"/>
        <v>4144064.96</v>
      </c>
      <c r="AM222" s="2">
        <f t="shared" si="421"/>
        <v>4744764.83</v>
      </c>
      <c r="AN222" s="2">
        <f t="shared" si="421"/>
        <v>4382936.18</v>
      </c>
      <c r="AO222" s="2">
        <f t="shared" si="421"/>
        <v>42358751.140000001</v>
      </c>
      <c r="AP222" s="2">
        <f t="shared" si="421"/>
        <v>918725659.48000002</v>
      </c>
      <c r="AQ222" s="2">
        <f t="shared" si="421"/>
        <v>4071100.81</v>
      </c>
      <c r="AR222" s="2">
        <f t="shared" si="421"/>
        <v>664154495.42999995</v>
      </c>
      <c r="AS222" s="2">
        <f t="shared" si="421"/>
        <v>74437765.239999995</v>
      </c>
      <c r="AT222" s="2">
        <f t="shared" si="421"/>
        <v>26209628.120000001</v>
      </c>
      <c r="AU222" s="2">
        <f t="shared" si="421"/>
        <v>4332524.76</v>
      </c>
      <c r="AV222" s="2">
        <f t="shared" si="421"/>
        <v>4629424.84</v>
      </c>
      <c r="AW222" s="2">
        <f t="shared" si="421"/>
        <v>4181325.89</v>
      </c>
      <c r="AX222" s="2">
        <f t="shared" si="421"/>
        <v>1828339.11</v>
      </c>
      <c r="AY222" s="2">
        <f t="shared" si="421"/>
        <v>5478975.7400000002</v>
      </c>
      <c r="AZ222" s="2">
        <f t="shared" si="421"/>
        <v>128663891.91</v>
      </c>
      <c r="BA222" s="2">
        <f t="shared" si="421"/>
        <v>92317108.519999996</v>
      </c>
      <c r="BB222" s="2">
        <f t="shared" si="421"/>
        <v>78976730.459999993</v>
      </c>
      <c r="BC222" s="2">
        <f t="shared" si="421"/>
        <v>256902977.94999999</v>
      </c>
      <c r="BD222" s="2">
        <f t="shared" si="421"/>
        <v>38727104.409999996</v>
      </c>
      <c r="BE222" s="2">
        <f t="shared" si="421"/>
        <v>13641838.050000001</v>
      </c>
      <c r="BF222" s="2">
        <f t="shared" si="421"/>
        <v>261130259.94</v>
      </c>
      <c r="BG222" s="2">
        <f t="shared" si="421"/>
        <v>10654344.369999999</v>
      </c>
      <c r="BH222" s="2">
        <f t="shared" si="421"/>
        <v>6712970.5800000001</v>
      </c>
      <c r="BI222" s="2">
        <f t="shared" si="421"/>
        <v>4143414.11</v>
      </c>
      <c r="BJ222" s="2">
        <f t="shared" si="421"/>
        <v>67810420.730000004</v>
      </c>
      <c r="BK222" s="2">
        <f t="shared" si="421"/>
        <v>232878378.69</v>
      </c>
      <c r="BL222" s="2">
        <f t="shared" si="421"/>
        <v>1676606.93</v>
      </c>
      <c r="BM222" s="2">
        <f t="shared" si="421"/>
        <v>4737511.43</v>
      </c>
      <c r="BN222" s="2">
        <f t="shared" si="421"/>
        <v>31839385.41</v>
      </c>
      <c r="BO222" s="2">
        <f t="shared" ref="BO222:CT222" si="422">+BO128</f>
        <v>13519994.699999999</v>
      </c>
      <c r="BP222" s="2">
        <f t="shared" si="422"/>
        <v>3041658.26</v>
      </c>
      <c r="BQ222" s="2">
        <f t="shared" si="422"/>
        <v>67005438.829999998</v>
      </c>
      <c r="BR222" s="2">
        <f t="shared" si="422"/>
        <v>47513963.240000002</v>
      </c>
      <c r="BS222" s="2">
        <f t="shared" si="422"/>
        <v>13259805.26</v>
      </c>
      <c r="BT222" s="2">
        <f t="shared" si="422"/>
        <v>5346757.26</v>
      </c>
      <c r="BU222" s="2">
        <f t="shared" si="422"/>
        <v>5514765.7000000002</v>
      </c>
      <c r="BV222" s="2">
        <f t="shared" si="422"/>
        <v>13949960.890000001</v>
      </c>
      <c r="BW222" s="2">
        <f t="shared" si="422"/>
        <v>22264448.379999999</v>
      </c>
      <c r="BX222" s="2">
        <f t="shared" si="422"/>
        <v>1583212.45</v>
      </c>
      <c r="BY222" s="2">
        <f t="shared" si="422"/>
        <v>5464036.2000000002</v>
      </c>
      <c r="BZ222" s="2">
        <f t="shared" si="422"/>
        <v>3606859.71</v>
      </c>
      <c r="CA222" s="2">
        <f t="shared" si="422"/>
        <v>2928169.23</v>
      </c>
      <c r="CB222" s="2">
        <f t="shared" si="422"/>
        <v>787100288.94000006</v>
      </c>
      <c r="CC222" s="2">
        <f t="shared" si="422"/>
        <v>3241550.71</v>
      </c>
      <c r="CD222" s="2">
        <f t="shared" si="422"/>
        <v>1078636.1100000001</v>
      </c>
      <c r="CE222" s="2">
        <f t="shared" si="422"/>
        <v>2903472.14</v>
      </c>
      <c r="CF222" s="2">
        <f t="shared" si="422"/>
        <v>2175580.67</v>
      </c>
      <c r="CG222" s="2">
        <f t="shared" si="422"/>
        <v>3381317.96</v>
      </c>
      <c r="CH222" s="2">
        <f t="shared" si="422"/>
        <v>1977863.19</v>
      </c>
      <c r="CI222" s="2">
        <f t="shared" si="422"/>
        <v>7585883.8300000001</v>
      </c>
      <c r="CJ222" s="2">
        <f t="shared" si="422"/>
        <v>10129785.720000001</v>
      </c>
      <c r="CK222" s="2">
        <f t="shared" si="422"/>
        <v>53579867.020000003</v>
      </c>
      <c r="CL222" s="2">
        <f t="shared" si="422"/>
        <v>14228208.210000001</v>
      </c>
      <c r="CM222" s="2">
        <f t="shared" si="422"/>
        <v>8427295.4600000009</v>
      </c>
      <c r="CN222" s="2">
        <f t="shared" si="422"/>
        <v>320144292.04000002</v>
      </c>
      <c r="CO222" s="2">
        <f t="shared" si="422"/>
        <v>149561259.62</v>
      </c>
      <c r="CP222" s="2">
        <f t="shared" si="422"/>
        <v>10947438.140000001</v>
      </c>
      <c r="CQ222" s="2">
        <f t="shared" si="422"/>
        <v>8924001.9700000007</v>
      </c>
      <c r="CR222" s="2">
        <f t="shared" si="422"/>
        <v>3628073.48</v>
      </c>
      <c r="CS222" s="2">
        <f t="shared" si="422"/>
        <v>4173345.51</v>
      </c>
      <c r="CT222" s="2">
        <f t="shared" si="422"/>
        <v>2252705.4</v>
      </c>
      <c r="CU222" s="2">
        <f t="shared" ref="CU222:DZ222" si="423">+CU128</f>
        <v>781729.76</v>
      </c>
      <c r="CV222" s="2">
        <f t="shared" si="423"/>
        <v>1053672.52</v>
      </c>
      <c r="CW222" s="2">
        <f t="shared" si="423"/>
        <v>3469285.94</v>
      </c>
      <c r="CX222" s="2">
        <f t="shared" si="423"/>
        <v>5563034.5599999996</v>
      </c>
      <c r="CY222" s="2">
        <f t="shared" si="423"/>
        <v>1112753.01</v>
      </c>
      <c r="CZ222" s="2">
        <f t="shared" si="423"/>
        <v>19301767.420000002</v>
      </c>
      <c r="DA222" s="2">
        <f t="shared" si="423"/>
        <v>3533799.42</v>
      </c>
      <c r="DB222" s="2">
        <f t="shared" si="423"/>
        <v>4563006.42</v>
      </c>
      <c r="DC222" s="2">
        <f t="shared" si="423"/>
        <v>3451754.09</v>
      </c>
      <c r="DD222" s="2">
        <f t="shared" si="423"/>
        <v>3225534.29</v>
      </c>
      <c r="DE222" s="2">
        <f t="shared" si="423"/>
        <v>4245392.51</v>
      </c>
      <c r="DF222" s="2">
        <f t="shared" si="423"/>
        <v>210432984.90000001</v>
      </c>
      <c r="DG222" s="2">
        <f t="shared" si="423"/>
        <v>2036669.14</v>
      </c>
      <c r="DH222" s="2">
        <f t="shared" si="423"/>
        <v>18924106.59</v>
      </c>
      <c r="DI222" s="2">
        <f t="shared" si="423"/>
        <v>25266047.59</v>
      </c>
      <c r="DJ222" s="2">
        <f t="shared" si="423"/>
        <v>7388839.2400000002</v>
      </c>
      <c r="DK222" s="2">
        <f t="shared" si="423"/>
        <v>5751651.1399999997</v>
      </c>
      <c r="DL222" s="2">
        <f t="shared" si="423"/>
        <v>61142120.350000001</v>
      </c>
      <c r="DM222" s="2">
        <f t="shared" si="423"/>
        <v>4043803.58</v>
      </c>
      <c r="DN222" s="2">
        <f t="shared" si="423"/>
        <v>14459006.779999999</v>
      </c>
      <c r="DO222" s="2">
        <f t="shared" si="423"/>
        <v>34789407.969999999</v>
      </c>
      <c r="DP222" s="2">
        <f t="shared" si="423"/>
        <v>3637215.93</v>
      </c>
      <c r="DQ222" s="2">
        <f t="shared" si="423"/>
        <v>10145482.67</v>
      </c>
      <c r="DR222" s="2">
        <f t="shared" si="423"/>
        <v>14204579.300000001</v>
      </c>
      <c r="DS222" s="2">
        <f t="shared" si="423"/>
        <v>7007584.1600000001</v>
      </c>
      <c r="DT222" s="2">
        <f t="shared" si="423"/>
        <v>3261735.72</v>
      </c>
      <c r="DU222" s="2">
        <f t="shared" si="423"/>
        <v>4777813.7300000004</v>
      </c>
      <c r="DV222" s="2">
        <f t="shared" si="423"/>
        <v>3578492.63</v>
      </c>
      <c r="DW222" s="2">
        <f t="shared" si="423"/>
        <v>4353020.8600000003</v>
      </c>
      <c r="DX222" s="2">
        <f t="shared" si="423"/>
        <v>3565550.16</v>
      </c>
      <c r="DY222" s="2">
        <f t="shared" si="423"/>
        <v>4806797.22</v>
      </c>
      <c r="DZ222" s="2">
        <f t="shared" si="423"/>
        <v>8460347.4600000009</v>
      </c>
      <c r="EA222" s="2">
        <f t="shared" ref="EA222:FF222" si="424">+EA128</f>
        <v>6648023.1399999997</v>
      </c>
      <c r="EB222" s="2">
        <f t="shared" si="424"/>
        <v>6235403.0999999996</v>
      </c>
      <c r="EC222" s="2">
        <f t="shared" si="424"/>
        <v>4023962.16</v>
      </c>
      <c r="ED222" s="2">
        <f t="shared" si="424"/>
        <v>23143767.77</v>
      </c>
      <c r="EE222" s="2">
        <f t="shared" si="424"/>
        <v>3288474.2</v>
      </c>
      <c r="EF222" s="2">
        <f t="shared" si="424"/>
        <v>14455304.529999999</v>
      </c>
      <c r="EG222" s="2">
        <f t="shared" si="424"/>
        <v>3717610.85</v>
      </c>
      <c r="EH222" s="2">
        <f t="shared" si="424"/>
        <v>3765860.53</v>
      </c>
      <c r="EI222" s="2">
        <f t="shared" si="424"/>
        <v>143768844.08000001</v>
      </c>
      <c r="EJ222" s="2">
        <f t="shared" si="424"/>
        <v>102165059.95999999</v>
      </c>
      <c r="EK222" s="2">
        <f t="shared" si="424"/>
        <v>7686837.8399999999</v>
      </c>
      <c r="EL222" s="2">
        <f t="shared" si="424"/>
        <v>5373355.1699999999</v>
      </c>
      <c r="EM222" s="2">
        <f t="shared" si="424"/>
        <v>4968394.3499999996</v>
      </c>
      <c r="EN222" s="2">
        <f t="shared" si="424"/>
        <v>9800121.3699999992</v>
      </c>
      <c r="EO222" s="2">
        <f t="shared" si="424"/>
        <v>4337907.83</v>
      </c>
      <c r="EP222" s="2">
        <f t="shared" si="424"/>
        <v>5788231.3899999997</v>
      </c>
      <c r="EQ222" s="2">
        <f t="shared" si="424"/>
        <v>29441000.539999999</v>
      </c>
      <c r="ER222" s="2">
        <f t="shared" si="424"/>
        <v>4787378.21</v>
      </c>
      <c r="ES222" s="2">
        <f t="shared" si="424"/>
        <v>2976788.15</v>
      </c>
      <c r="ET222" s="2">
        <f t="shared" si="424"/>
        <v>3886883.26</v>
      </c>
      <c r="EU222" s="2">
        <f t="shared" si="424"/>
        <v>6535982.9199999999</v>
      </c>
      <c r="EV222" s="2">
        <f t="shared" si="424"/>
        <v>1668332.3</v>
      </c>
      <c r="EW222" s="2">
        <f t="shared" si="424"/>
        <v>12425344.32</v>
      </c>
      <c r="EX222" s="2">
        <f t="shared" si="424"/>
        <v>3457801.82</v>
      </c>
      <c r="EY222" s="2">
        <f t="shared" si="424"/>
        <v>2358981.14</v>
      </c>
      <c r="EZ222" s="2">
        <f t="shared" si="424"/>
        <v>2554454.27</v>
      </c>
      <c r="FA222" s="2">
        <f t="shared" si="424"/>
        <v>39064719.009999998</v>
      </c>
      <c r="FB222" s="2">
        <f t="shared" si="424"/>
        <v>4273945.01</v>
      </c>
      <c r="FC222" s="2">
        <f t="shared" si="424"/>
        <v>19946545.440000001</v>
      </c>
      <c r="FD222" s="2">
        <f t="shared" si="424"/>
        <v>5217274.1100000003</v>
      </c>
      <c r="FE222" s="2">
        <f t="shared" si="424"/>
        <v>1716079.49</v>
      </c>
      <c r="FF222" s="2">
        <f t="shared" si="424"/>
        <v>3364490.47</v>
      </c>
      <c r="FG222" s="2">
        <f t="shared" ref="FG222:FX222" si="425">+FG128</f>
        <v>2494678.04</v>
      </c>
      <c r="FH222" s="2">
        <f t="shared" si="425"/>
        <v>1533978.93</v>
      </c>
      <c r="FI222" s="2">
        <f t="shared" si="425"/>
        <v>18487763.829999998</v>
      </c>
      <c r="FJ222" s="2">
        <f t="shared" si="425"/>
        <v>21416577.309999999</v>
      </c>
      <c r="FK222" s="2">
        <f t="shared" si="425"/>
        <v>26814210.039999999</v>
      </c>
      <c r="FL222" s="2">
        <f t="shared" si="425"/>
        <v>88263890.069999993</v>
      </c>
      <c r="FM222" s="2">
        <f t="shared" si="425"/>
        <v>41322719.219999999</v>
      </c>
      <c r="FN222" s="2">
        <f t="shared" si="425"/>
        <v>234031934.72999999</v>
      </c>
      <c r="FO222" s="2">
        <f t="shared" si="425"/>
        <v>12464447.460000001</v>
      </c>
      <c r="FP222" s="2">
        <f t="shared" si="425"/>
        <v>25232104.68</v>
      </c>
      <c r="FQ222" s="2">
        <f t="shared" si="425"/>
        <v>11034628.32</v>
      </c>
      <c r="FR222" s="2">
        <f t="shared" si="425"/>
        <v>3194250.22</v>
      </c>
      <c r="FS222" s="2">
        <f t="shared" si="425"/>
        <v>3187530.27</v>
      </c>
      <c r="FT222" s="2">
        <f t="shared" si="425"/>
        <v>1300515.95</v>
      </c>
      <c r="FU222" s="2">
        <f t="shared" si="425"/>
        <v>9356374.1300000008</v>
      </c>
      <c r="FV222" s="2">
        <f t="shared" si="425"/>
        <v>8042815.79</v>
      </c>
      <c r="FW222" s="2">
        <f t="shared" si="425"/>
        <v>2898555.75</v>
      </c>
      <c r="FX222" s="2">
        <f t="shared" si="425"/>
        <v>1518420.79</v>
      </c>
      <c r="FY222" s="2"/>
      <c r="FZ222" s="2">
        <f t="shared" ref="FZ222:FZ228" si="426">SUM(C222:FX222)</f>
        <v>8926862580.7700024</v>
      </c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</row>
    <row r="223" spans="1:193" x14ac:dyDescent="0.35">
      <c r="A223" s="3" t="s">
        <v>519</v>
      </c>
      <c r="B223" s="2" t="s">
        <v>968</v>
      </c>
      <c r="C223" s="2">
        <f t="shared" ref="C223:AH223" si="427">+C162</f>
        <v>7702524.5499999998</v>
      </c>
      <c r="D223" s="2">
        <f t="shared" si="427"/>
        <v>25149309.989999998</v>
      </c>
      <c r="E223" s="2">
        <f t="shared" si="427"/>
        <v>9000474.3200000003</v>
      </c>
      <c r="F223" s="2">
        <f t="shared" si="427"/>
        <v>16283677.710000001</v>
      </c>
      <c r="G223" s="2">
        <f t="shared" si="427"/>
        <v>1083193.69</v>
      </c>
      <c r="H223" s="2">
        <f t="shared" si="427"/>
        <v>600619.73</v>
      </c>
      <c r="I223" s="2">
        <f t="shared" si="427"/>
        <v>11302227.640000001</v>
      </c>
      <c r="J223" s="2">
        <f t="shared" si="427"/>
        <v>2620199.9900000002</v>
      </c>
      <c r="K223" s="2">
        <f t="shared" si="427"/>
        <v>283125.45</v>
      </c>
      <c r="L223" s="2">
        <f t="shared" si="427"/>
        <v>2034225.27</v>
      </c>
      <c r="M223" s="2">
        <f t="shared" si="427"/>
        <v>1515039.22</v>
      </c>
      <c r="N223" s="2">
        <f t="shared" si="427"/>
        <v>25142156.91</v>
      </c>
      <c r="O223" s="2">
        <f t="shared" si="427"/>
        <v>3936885.83</v>
      </c>
      <c r="P223" s="2">
        <f t="shared" si="427"/>
        <v>297006.36</v>
      </c>
      <c r="Q223" s="2">
        <f t="shared" si="427"/>
        <v>55064680.119999997</v>
      </c>
      <c r="R223" s="2">
        <f t="shared" si="427"/>
        <v>5154876.45</v>
      </c>
      <c r="S223" s="2">
        <f t="shared" si="427"/>
        <v>1320376.69</v>
      </c>
      <c r="T223" s="2">
        <f t="shared" si="427"/>
        <v>261020.59</v>
      </c>
      <c r="U223" s="2">
        <f t="shared" si="427"/>
        <v>95842.76</v>
      </c>
      <c r="V223" s="2">
        <f t="shared" si="427"/>
        <v>340577.65</v>
      </c>
      <c r="W223" s="2">
        <f t="shared" si="427"/>
        <v>97032.41</v>
      </c>
      <c r="X223" s="2">
        <f t="shared" si="427"/>
        <v>59814.11</v>
      </c>
      <c r="Y223" s="2">
        <f t="shared" si="427"/>
        <v>1327527.72</v>
      </c>
      <c r="Z223" s="2">
        <f t="shared" si="427"/>
        <v>168185.63</v>
      </c>
      <c r="AA223" s="2">
        <f t="shared" si="427"/>
        <v>14756771.41</v>
      </c>
      <c r="AB223" s="2">
        <f t="shared" si="427"/>
        <v>9833669.5899999999</v>
      </c>
      <c r="AC223" s="2">
        <f t="shared" si="427"/>
        <v>428326.22</v>
      </c>
      <c r="AD223" s="2">
        <f t="shared" si="427"/>
        <v>727363.7</v>
      </c>
      <c r="AE223" s="2">
        <f t="shared" si="427"/>
        <v>165110.03</v>
      </c>
      <c r="AF223" s="2">
        <f t="shared" si="427"/>
        <v>200413.71</v>
      </c>
      <c r="AG223" s="2">
        <f t="shared" si="427"/>
        <v>279740.32</v>
      </c>
      <c r="AH223" s="2">
        <f t="shared" si="427"/>
        <v>953247.2</v>
      </c>
      <c r="AI223" s="2">
        <f t="shared" ref="AI223:BN223" si="428">+AI162</f>
        <v>361631.14</v>
      </c>
      <c r="AJ223" s="2">
        <f t="shared" si="428"/>
        <v>333090.88</v>
      </c>
      <c r="AK223" s="2">
        <f t="shared" si="428"/>
        <v>325962.96000000002</v>
      </c>
      <c r="AL223" s="2">
        <f t="shared" si="428"/>
        <v>410068.51</v>
      </c>
      <c r="AM223" s="2">
        <f t="shared" si="428"/>
        <v>324570.98</v>
      </c>
      <c r="AN223" s="2">
        <f t="shared" si="428"/>
        <v>245151.74</v>
      </c>
      <c r="AO223" s="2">
        <f t="shared" si="428"/>
        <v>3392999.36</v>
      </c>
      <c r="AP223" s="2">
        <f t="shared" si="428"/>
        <v>78296235.930000007</v>
      </c>
      <c r="AQ223" s="2">
        <f t="shared" si="428"/>
        <v>294870.96999999997</v>
      </c>
      <c r="AR223" s="2">
        <f t="shared" si="428"/>
        <v>14101608.779999999</v>
      </c>
      <c r="AS223" s="2">
        <f t="shared" si="428"/>
        <v>3689853.5</v>
      </c>
      <c r="AT223" s="2">
        <f t="shared" si="428"/>
        <v>806477.43</v>
      </c>
      <c r="AU223" s="2">
        <f t="shared" si="428"/>
        <v>207769.34</v>
      </c>
      <c r="AV223" s="2">
        <f t="shared" si="428"/>
        <v>340340.03</v>
      </c>
      <c r="AW223" s="2">
        <f t="shared" si="428"/>
        <v>173746.39</v>
      </c>
      <c r="AX223" s="2">
        <f t="shared" si="428"/>
        <v>120264.08</v>
      </c>
      <c r="AY223" s="2">
        <f t="shared" si="428"/>
        <v>340375.31</v>
      </c>
      <c r="AZ223" s="2">
        <f t="shared" si="428"/>
        <v>11966830.189999999</v>
      </c>
      <c r="BA223" s="2">
        <f t="shared" si="428"/>
        <v>5483637.5999999996</v>
      </c>
      <c r="BB223" s="2">
        <f t="shared" si="428"/>
        <v>4612477.33</v>
      </c>
      <c r="BC223" s="2">
        <f t="shared" si="428"/>
        <v>19124788.960000001</v>
      </c>
      <c r="BD223" s="2">
        <f t="shared" si="428"/>
        <v>1017062.12</v>
      </c>
      <c r="BE223" s="2">
        <f t="shared" si="428"/>
        <v>567159.96</v>
      </c>
      <c r="BF223" s="2">
        <f t="shared" si="428"/>
        <v>7601617.5899999999</v>
      </c>
      <c r="BG223" s="2">
        <f t="shared" si="428"/>
        <v>822488.54</v>
      </c>
      <c r="BH223" s="2">
        <f t="shared" si="428"/>
        <v>252560.85</v>
      </c>
      <c r="BI223" s="2">
        <f t="shared" si="428"/>
        <v>368754.2</v>
      </c>
      <c r="BJ223" s="2">
        <f t="shared" si="428"/>
        <v>1422668.53</v>
      </c>
      <c r="BK223" s="2">
        <f t="shared" si="428"/>
        <v>18259110.43</v>
      </c>
      <c r="BL223" s="2">
        <f t="shared" si="428"/>
        <v>150826.93</v>
      </c>
      <c r="BM223" s="2">
        <f t="shared" si="428"/>
        <v>382003.56</v>
      </c>
      <c r="BN223" s="2">
        <f t="shared" si="428"/>
        <v>2381038.71</v>
      </c>
      <c r="BO223" s="2">
        <f t="shared" ref="BO223:CT223" si="429">+BO162</f>
        <v>929495.27</v>
      </c>
      <c r="BP223" s="2">
        <f t="shared" si="429"/>
        <v>199338.6</v>
      </c>
      <c r="BQ223" s="2">
        <f t="shared" si="429"/>
        <v>4047062.13</v>
      </c>
      <c r="BR223" s="2">
        <f t="shared" si="429"/>
        <v>2861589.72</v>
      </c>
      <c r="BS223" s="2">
        <f t="shared" si="429"/>
        <v>1236615.1000000001</v>
      </c>
      <c r="BT223" s="2">
        <f t="shared" si="429"/>
        <v>280241.84999999998</v>
      </c>
      <c r="BU223" s="2">
        <f t="shared" si="429"/>
        <v>280206.69</v>
      </c>
      <c r="BV223" s="2">
        <f t="shared" si="429"/>
        <v>556116.47999999998</v>
      </c>
      <c r="BW223" s="2">
        <f t="shared" si="429"/>
        <v>946859.81</v>
      </c>
      <c r="BX223" s="2">
        <f t="shared" si="429"/>
        <v>64280.81</v>
      </c>
      <c r="BY223" s="2">
        <f t="shared" si="429"/>
        <v>523542.71</v>
      </c>
      <c r="BZ223" s="2">
        <f t="shared" si="429"/>
        <v>310569.59999999998</v>
      </c>
      <c r="CA223" s="2">
        <f t="shared" si="429"/>
        <v>109115.36</v>
      </c>
      <c r="CB223" s="2">
        <f t="shared" si="429"/>
        <v>29316995.149999999</v>
      </c>
      <c r="CC223" s="2">
        <f t="shared" si="429"/>
        <v>249871.67</v>
      </c>
      <c r="CD223" s="2">
        <f t="shared" si="429"/>
        <v>31582.47</v>
      </c>
      <c r="CE223" s="2">
        <f t="shared" si="429"/>
        <v>162433.03</v>
      </c>
      <c r="CF223" s="2">
        <f t="shared" si="429"/>
        <v>116030.97</v>
      </c>
      <c r="CG223" s="2">
        <f t="shared" si="429"/>
        <v>176187.13</v>
      </c>
      <c r="CH223" s="2">
        <f t="shared" si="429"/>
        <v>167247.29</v>
      </c>
      <c r="CI223" s="2">
        <f t="shared" si="429"/>
        <v>631890.12</v>
      </c>
      <c r="CJ223" s="2">
        <f t="shared" si="429"/>
        <v>782829.8</v>
      </c>
      <c r="CK223" s="2">
        <f t="shared" si="429"/>
        <v>2363477.21</v>
      </c>
      <c r="CL223" s="2">
        <f t="shared" si="429"/>
        <v>685928.44</v>
      </c>
      <c r="CM223" s="2">
        <f t="shared" si="429"/>
        <v>545028.26</v>
      </c>
      <c r="CN223" s="2">
        <f t="shared" si="429"/>
        <v>12268475.35</v>
      </c>
      <c r="CO223" s="2">
        <f t="shared" si="429"/>
        <v>5886809.3600000003</v>
      </c>
      <c r="CP223" s="2">
        <f t="shared" si="429"/>
        <v>603286.30000000005</v>
      </c>
      <c r="CQ223" s="2">
        <f t="shared" si="429"/>
        <v>1022295.94</v>
      </c>
      <c r="CR223" s="2">
        <f t="shared" si="429"/>
        <v>147880.14000000001</v>
      </c>
      <c r="CS223" s="2">
        <f t="shared" si="429"/>
        <v>174535.01</v>
      </c>
      <c r="CT223" s="2">
        <f t="shared" si="429"/>
        <v>215783.38</v>
      </c>
      <c r="CU223" s="2">
        <f t="shared" ref="CU223:DZ223" si="430">+CU162</f>
        <v>272669.08</v>
      </c>
      <c r="CV223" s="2">
        <f t="shared" si="430"/>
        <v>23012.21</v>
      </c>
      <c r="CW223" s="2">
        <f t="shared" si="430"/>
        <v>220414.02</v>
      </c>
      <c r="CX223" s="2">
        <f t="shared" si="430"/>
        <v>337153.17</v>
      </c>
      <c r="CY223" s="2">
        <f t="shared" si="430"/>
        <v>35252.019999999997</v>
      </c>
      <c r="CZ223" s="2">
        <f t="shared" si="430"/>
        <v>1344401.22</v>
      </c>
      <c r="DA223" s="2">
        <f t="shared" si="430"/>
        <v>105232.55</v>
      </c>
      <c r="DB223" s="2">
        <f t="shared" si="430"/>
        <v>157783.5</v>
      </c>
      <c r="DC223" s="2">
        <f t="shared" si="430"/>
        <v>108596.12</v>
      </c>
      <c r="DD223" s="2">
        <f t="shared" si="430"/>
        <v>243550.94</v>
      </c>
      <c r="DE223" s="2">
        <f t="shared" si="430"/>
        <v>231242.2</v>
      </c>
      <c r="DF223" s="2">
        <f t="shared" si="430"/>
        <v>14838409.640000001</v>
      </c>
      <c r="DG223" s="2">
        <f t="shared" si="430"/>
        <v>98282.9</v>
      </c>
      <c r="DH223" s="2">
        <f t="shared" si="430"/>
        <v>1297872.44</v>
      </c>
      <c r="DI223" s="2">
        <f t="shared" si="430"/>
        <v>2237974.71</v>
      </c>
      <c r="DJ223" s="2">
        <f t="shared" si="430"/>
        <v>503211.97</v>
      </c>
      <c r="DK223" s="2">
        <f t="shared" si="430"/>
        <v>284054.75</v>
      </c>
      <c r="DL223" s="2">
        <f t="shared" si="430"/>
        <v>4289317.0999999996</v>
      </c>
      <c r="DM223" s="2">
        <f t="shared" si="430"/>
        <v>283100.67</v>
      </c>
      <c r="DN223" s="2">
        <f t="shared" si="430"/>
        <v>1309224.69</v>
      </c>
      <c r="DO223" s="2">
        <f t="shared" si="430"/>
        <v>2781204.44</v>
      </c>
      <c r="DP223" s="2">
        <f t="shared" si="430"/>
        <v>144688.45000000001</v>
      </c>
      <c r="DQ223" s="2">
        <f t="shared" si="430"/>
        <v>512100.96</v>
      </c>
      <c r="DR223" s="2">
        <f t="shared" si="430"/>
        <v>1667379.13</v>
      </c>
      <c r="DS223" s="2">
        <f t="shared" si="430"/>
        <v>894329.53</v>
      </c>
      <c r="DT223" s="2">
        <f t="shared" si="430"/>
        <v>337520.35</v>
      </c>
      <c r="DU223" s="2">
        <f t="shared" si="430"/>
        <v>338226.79</v>
      </c>
      <c r="DV223" s="2">
        <f t="shared" si="430"/>
        <v>190141.83</v>
      </c>
      <c r="DW223" s="2">
        <f t="shared" si="430"/>
        <v>263269.31</v>
      </c>
      <c r="DX223" s="2">
        <f t="shared" si="430"/>
        <v>144404.78</v>
      </c>
      <c r="DY223" s="2">
        <f t="shared" si="430"/>
        <v>138466.88</v>
      </c>
      <c r="DZ223" s="2">
        <f t="shared" si="430"/>
        <v>358197.79</v>
      </c>
      <c r="EA223" s="2">
        <f t="shared" ref="EA223:FF223" si="431">+EA162</f>
        <v>334380.78000000003</v>
      </c>
      <c r="EB223" s="2">
        <f t="shared" si="431"/>
        <v>488363.68</v>
      </c>
      <c r="EC223" s="2">
        <f t="shared" si="431"/>
        <v>163611.96</v>
      </c>
      <c r="ED223" s="2">
        <f t="shared" si="431"/>
        <v>183158.52</v>
      </c>
      <c r="EE223" s="2">
        <f t="shared" si="431"/>
        <v>272483.38</v>
      </c>
      <c r="EF223" s="2">
        <f t="shared" si="431"/>
        <v>1593783.85</v>
      </c>
      <c r="EG223" s="2">
        <f t="shared" si="431"/>
        <v>283858.28999999998</v>
      </c>
      <c r="EH223" s="2">
        <f t="shared" si="431"/>
        <v>238737.9</v>
      </c>
      <c r="EI223" s="2">
        <f t="shared" si="431"/>
        <v>18252061.219999999</v>
      </c>
      <c r="EJ223" s="2">
        <f t="shared" si="431"/>
        <v>6552800.9000000004</v>
      </c>
      <c r="EK223" s="2">
        <f t="shared" si="431"/>
        <v>350649.47</v>
      </c>
      <c r="EL223" s="2">
        <f t="shared" si="431"/>
        <v>303521.7</v>
      </c>
      <c r="EM223" s="2">
        <f t="shared" si="431"/>
        <v>328773.40999999997</v>
      </c>
      <c r="EN223" s="2">
        <f t="shared" si="431"/>
        <v>1117499.8999999999</v>
      </c>
      <c r="EO223" s="2">
        <f t="shared" si="431"/>
        <v>235559.47</v>
      </c>
      <c r="EP223" s="2">
        <f t="shared" si="431"/>
        <v>191275.04</v>
      </c>
      <c r="EQ223" s="2">
        <f t="shared" si="431"/>
        <v>649179.47</v>
      </c>
      <c r="ER223" s="2">
        <f t="shared" si="431"/>
        <v>163791.82999999999</v>
      </c>
      <c r="ES223" s="2">
        <f t="shared" si="431"/>
        <v>272622.65999999997</v>
      </c>
      <c r="ET223" s="2">
        <f t="shared" si="431"/>
        <v>361568.7</v>
      </c>
      <c r="EU223" s="2">
        <f t="shared" si="431"/>
        <v>1158927.58</v>
      </c>
      <c r="EV223" s="2">
        <f t="shared" si="431"/>
        <v>111130.23</v>
      </c>
      <c r="EW223" s="2">
        <f t="shared" si="431"/>
        <v>417797.27</v>
      </c>
      <c r="EX223" s="2">
        <f t="shared" si="431"/>
        <v>220502.13</v>
      </c>
      <c r="EY223" s="2">
        <f t="shared" si="431"/>
        <v>669249.91</v>
      </c>
      <c r="EZ223" s="2">
        <f t="shared" si="431"/>
        <v>165713.54999999999</v>
      </c>
      <c r="FA223" s="2">
        <f t="shared" si="431"/>
        <v>1780553.55</v>
      </c>
      <c r="FB223" s="2">
        <f t="shared" si="431"/>
        <v>381139.17</v>
      </c>
      <c r="FC223" s="2">
        <f t="shared" si="431"/>
        <v>812705.15</v>
      </c>
      <c r="FD223" s="2">
        <f t="shared" si="431"/>
        <v>355086.12</v>
      </c>
      <c r="FE223" s="2">
        <f t="shared" si="431"/>
        <v>124339.73</v>
      </c>
      <c r="FF223" s="2">
        <f t="shared" si="431"/>
        <v>224347.86</v>
      </c>
      <c r="FG223" s="2">
        <f t="shared" ref="FG223:FX223" si="432">+FG162</f>
        <v>130351.06</v>
      </c>
      <c r="FH223" s="2">
        <f t="shared" si="432"/>
        <v>84412.67</v>
      </c>
      <c r="FI223" s="2">
        <f t="shared" si="432"/>
        <v>1488162.37</v>
      </c>
      <c r="FJ223" s="2">
        <f t="shared" si="432"/>
        <v>953056.28</v>
      </c>
      <c r="FK223" s="2">
        <f t="shared" si="432"/>
        <v>1811742.16</v>
      </c>
      <c r="FL223" s="2">
        <f t="shared" si="432"/>
        <v>2694154.84</v>
      </c>
      <c r="FM223" s="2">
        <f t="shared" si="432"/>
        <v>1619323.36</v>
      </c>
      <c r="FN223" s="2">
        <f t="shared" si="432"/>
        <v>23696133.829999998</v>
      </c>
      <c r="FO223" s="2">
        <f t="shared" si="432"/>
        <v>784156.66</v>
      </c>
      <c r="FP223" s="2">
        <f t="shared" si="432"/>
        <v>1825259.1</v>
      </c>
      <c r="FQ223" s="2">
        <f t="shared" si="432"/>
        <v>475937.67</v>
      </c>
      <c r="FR223" s="2">
        <f t="shared" si="432"/>
        <v>100787.05</v>
      </c>
      <c r="FS223" s="2">
        <f t="shared" si="432"/>
        <v>102273.7</v>
      </c>
      <c r="FT223" s="2">
        <f t="shared" si="432"/>
        <v>88665.26</v>
      </c>
      <c r="FU223" s="2">
        <f t="shared" si="432"/>
        <v>769260.71</v>
      </c>
      <c r="FV223" s="2">
        <f t="shared" si="432"/>
        <v>665564.09</v>
      </c>
      <c r="FW223" s="2">
        <f t="shared" si="432"/>
        <v>192660.61</v>
      </c>
      <c r="FX223" s="2">
        <f t="shared" si="432"/>
        <v>82771.59</v>
      </c>
      <c r="FY223" s="2"/>
      <c r="FZ223" s="2">
        <f t="shared" si="426"/>
        <v>556571420.48000002</v>
      </c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</row>
    <row r="224" spans="1:193" x14ac:dyDescent="0.35">
      <c r="A224" s="3" t="s">
        <v>520</v>
      </c>
      <c r="B224" s="2" t="s">
        <v>969</v>
      </c>
      <c r="C224" s="2">
        <f t="shared" ref="C224:AH224" si="433">+C222+C223</f>
        <v>76263176.069999993</v>
      </c>
      <c r="D224" s="2">
        <f t="shared" si="433"/>
        <v>435911433.40000004</v>
      </c>
      <c r="E224" s="2">
        <f t="shared" si="433"/>
        <v>70074906.289999992</v>
      </c>
      <c r="F224" s="2">
        <f t="shared" si="433"/>
        <v>255720591.53</v>
      </c>
      <c r="G224" s="2">
        <f t="shared" si="433"/>
        <v>21577008.530000001</v>
      </c>
      <c r="H224" s="2">
        <f t="shared" si="433"/>
        <v>13115815.15</v>
      </c>
      <c r="I224" s="2">
        <f t="shared" si="433"/>
        <v>97190451.390000001</v>
      </c>
      <c r="J224" s="2">
        <f t="shared" si="433"/>
        <v>23938740.009999998</v>
      </c>
      <c r="K224" s="2">
        <f t="shared" si="433"/>
        <v>4187501.6700000004</v>
      </c>
      <c r="L224" s="2">
        <f t="shared" si="433"/>
        <v>25838316.68</v>
      </c>
      <c r="M224" s="2">
        <f t="shared" si="433"/>
        <v>12672231.09</v>
      </c>
      <c r="N224" s="2">
        <f t="shared" si="433"/>
        <v>585385840.03999996</v>
      </c>
      <c r="O224" s="2">
        <f t="shared" si="433"/>
        <v>142638387.74000001</v>
      </c>
      <c r="P224" s="2">
        <f t="shared" si="433"/>
        <v>5067080.96</v>
      </c>
      <c r="Q224" s="2">
        <f t="shared" si="433"/>
        <v>485012987.30000001</v>
      </c>
      <c r="R224" s="2">
        <f t="shared" si="433"/>
        <v>10290699.82</v>
      </c>
      <c r="S224" s="2">
        <f t="shared" si="433"/>
        <v>18786883.260000002</v>
      </c>
      <c r="T224" s="2">
        <f t="shared" si="433"/>
        <v>3218152.6199999996</v>
      </c>
      <c r="U224" s="2">
        <f t="shared" si="433"/>
        <v>1310288.68</v>
      </c>
      <c r="V224" s="2">
        <f t="shared" si="433"/>
        <v>4192885.27</v>
      </c>
      <c r="W224" s="2">
        <f t="shared" si="433"/>
        <v>1372973.76</v>
      </c>
      <c r="X224" s="2">
        <f t="shared" si="433"/>
        <v>1162581.6800000002</v>
      </c>
      <c r="Y224" s="2">
        <f t="shared" si="433"/>
        <v>5815970.9100000001</v>
      </c>
      <c r="Z224" s="2">
        <f t="shared" si="433"/>
        <v>3763052.34</v>
      </c>
      <c r="AA224" s="2">
        <f t="shared" si="433"/>
        <v>346342612.82000005</v>
      </c>
      <c r="AB224" s="2">
        <f t="shared" si="433"/>
        <v>308695466.5</v>
      </c>
      <c r="AC224" s="2">
        <f t="shared" si="433"/>
        <v>10800027.880000001</v>
      </c>
      <c r="AD224" s="2">
        <f t="shared" si="433"/>
        <v>16280132.66</v>
      </c>
      <c r="AE224" s="2">
        <f t="shared" si="433"/>
        <v>2136512.4099999997</v>
      </c>
      <c r="AF224" s="2">
        <f t="shared" si="433"/>
        <v>3322558.02</v>
      </c>
      <c r="AG224" s="2">
        <f t="shared" si="433"/>
        <v>7729319.6500000004</v>
      </c>
      <c r="AH224" s="2">
        <f t="shared" si="433"/>
        <v>11289974.189999999</v>
      </c>
      <c r="AI224" s="2">
        <f t="shared" ref="AI224:BN224" si="434">+AI222+AI223</f>
        <v>5289923.42</v>
      </c>
      <c r="AJ224" s="2">
        <f t="shared" si="434"/>
        <v>3610904.4899999998</v>
      </c>
      <c r="AK224" s="2">
        <f t="shared" si="434"/>
        <v>3356942.92</v>
      </c>
      <c r="AL224" s="2">
        <f t="shared" si="434"/>
        <v>4554133.47</v>
      </c>
      <c r="AM224" s="2">
        <f t="shared" si="434"/>
        <v>5069335.8100000005</v>
      </c>
      <c r="AN224" s="2">
        <f t="shared" si="434"/>
        <v>4628087.92</v>
      </c>
      <c r="AO224" s="2">
        <f t="shared" si="434"/>
        <v>45751750.5</v>
      </c>
      <c r="AP224" s="2">
        <f t="shared" si="434"/>
        <v>997021895.41000009</v>
      </c>
      <c r="AQ224" s="2">
        <f t="shared" si="434"/>
        <v>4365971.78</v>
      </c>
      <c r="AR224" s="2">
        <f t="shared" si="434"/>
        <v>678256104.20999992</v>
      </c>
      <c r="AS224" s="2">
        <f t="shared" si="434"/>
        <v>78127618.739999995</v>
      </c>
      <c r="AT224" s="2">
        <f t="shared" si="434"/>
        <v>27016105.550000001</v>
      </c>
      <c r="AU224" s="2">
        <f t="shared" si="434"/>
        <v>4540294.0999999996</v>
      </c>
      <c r="AV224" s="2">
        <f t="shared" si="434"/>
        <v>4969764.87</v>
      </c>
      <c r="AW224" s="2">
        <f t="shared" si="434"/>
        <v>4355072.28</v>
      </c>
      <c r="AX224" s="2">
        <f t="shared" si="434"/>
        <v>1948603.1900000002</v>
      </c>
      <c r="AY224" s="2">
        <f t="shared" si="434"/>
        <v>5819351.0499999998</v>
      </c>
      <c r="AZ224" s="2">
        <f t="shared" si="434"/>
        <v>140630722.09999999</v>
      </c>
      <c r="BA224" s="2">
        <f t="shared" si="434"/>
        <v>97800746.11999999</v>
      </c>
      <c r="BB224" s="2">
        <f t="shared" si="434"/>
        <v>83589207.789999992</v>
      </c>
      <c r="BC224" s="2">
        <f t="shared" si="434"/>
        <v>276027766.90999997</v>
      </c>
      <c r="BD224" s="2">
        <f t="shared" si="434"/>
        <v>39744166.529999994</v>
      </c>
      <c r="BE224" s="2">
        <f t="shared" si="434"/>
        <v>14208998.010000002</v>
      </c>
      <c r="BF224" s="2">
        <f t="shared" si="434"/>
        <v>268731877.52999997</v>
      </c>
      <c r="BG224" s="2">
        <f t="shared" si="434"/>
        <v>11476832.91</v>
      </c>
      <c r="BH224" s="2">
        <f t="shared" si="434"/>
        <v>6965531.4299999997</v>
      </c>
      <c r="BI224" s="2">
        <f t="shared" si="434"/>
        <v>4512168.3099999996</v>
      </c>
      <c r="BJ224" s="2">
        <f t="shared" si="434"/>
        <v>69233089.260000005</v>
      </c>
      <c r="BK224" s="2">
        <f t="shared" si="434"/>
        <v>251137489.12</v>
      </c>
      <c r="BL224" s="2">
        <f t="shared" si="434"/>
        <v>1827433.8599999999</v>
      </c>
      <c r="BM224" s="2">
        <f t="shared" si="434"/>
        <v>5119514.9899999993</v>
      </c>
      <c r="BN224" s="2">
        <f t="shared" si="434"/>
        <v>34220424.119999997</v>
      </c>
      <c r="BO224" s="2">
        <f>+BO222+BO223</f>
        <v>14449489.969999999</v>
      </c>
      <c r="BP224" s="2">
        <f t="shared" ref="BP224:EA224" si="435">+BP222+BP223</f>
        <v>3240996.86</v>
      </c>
      <c r="BQ224" s="2">
        <f t="shared" si="435"/>
        <v>71052500.959999993</v>
      </c>
      <c r="BR224" s="2">
        <f t="shared" si="435"/>
        <v>50375552.960000001</v>
      </c>
      <c r="BS224" s="2">
        <f t="shared" si="435"/>
        <v>14496420.359999999</v>
      </c>
      <c r="BT224" s="2">
        <f t="shared" si="435"/>
        <v>5626999.1099999994</v>
      </c>
      <c r="BU224" s="2">
        <f t="shared" si="435"/>
        <v>5794972.3900000006</v>
      </c>
      <c r="BV224" s="2">
        <f t="shared" si="435"/>
        <v>14506077.370000001</v>
      </c>
      <c r="BW224" s="2">
        <f t="shared" si="435"/>
        <v>23211308.189999998</v>
      </c>
      <c r="BX224" s="2">
        <f t="shared" si="435"/>
        <v>1647493.26</v>
      </c>
      <c r="BY224" s="2">
        <f t="shared" si="435"/>
        <v>5987578.9100000001</v>
      </c>
      <c r="BZ224" s="2">
        <f t="shared" si="435"/>
        <v>3917429.31</v>
      </c>
      <c r="CA224" s="2">
        <f t="shared" si="435"/>
        <v>3037284.59</v>
      </c>
      <c r="CB224" s="2">
        <f t="shared" si="435"/>
        <v>816417284.09000003</v>
      </c>
      <c r="CC224" s="2">
        <f t="shared" si="435"/>
        <v>3491422.38</v>
      </c>
      <c r="CD224" s="2">
        <f t="shared" si="435"/>
        <v>1110218.58</v>
      </c>
      <c r="CE224" s="2">
        <f t="shared" si="435"/>
        <v>3065905.17</v>
      </c>
      <c r="CF224" s="2">
        <f t="shared" si="435"/>
        <v>2291611.64</v>
      </c>
      <c r="CG224" s="2">
        <f t="shared" si="435"/>
        <v>3557505.09</v>
      </c>
      <c r="CH224" s="2">
        <f t="shared" si="435"/>
        <v>2145110.48</v>
      </c>
      <c r="CI224" s="2">
        <f t="shared" si="435"/>
        <v>8217773.9500000002</v>
      </c>
      <c r="CJ224" s="2">
        <f t="shared" si="435"/>
        <v>10912615.520000001</v>
      </c>
      <c r="CK224" s="2">
        <f t="shared" si="435"/>
        <v>55943344.230000004</v>
      </c>
      <c r="CL224" s="2">
        <f t="shared" si="435"/>
        <v>14914136.65</v>
      </c>
      <c r="CM224" s="2">
        <f t="shared" si="435"/>
        <v>8972323.7200000007</v>
      </c>
      <c r="CN224" s="2">
        <f t="shared" si="435"/>
        <v>332412767.39000005</v>
      </c>
      <c r="CO224" s="2">
        <f t="shared" si="435"/>
        <v>155448068.98000002</v>
      </c>
      <c r="CP224" s="2">
        <f t="shared" si="435"/>
        <v>11550724.440000001</v>
      </c>
      <c r="CQ224" s="2">
        <f t="shared" si="435"/>
        <v>9946297.9100000001</v>
      </c>
      <c r="CR224" s="2">
        <f t="shared" si="435"/>
        <v>3775953.62</v>
      </c>
      <c r="CS224" s="2">
        <f t="shared" si="435"/>
        <v>4347880.5199999996</v>
      </c>
      <c r="CT224" s="2">
        <f t="shared" si="435"/>
        <v>2468488.7799999998</v>
      </c>
      <c r="CU224" s="2">
        <f t="shared" si="435"/>
        <v>1054398.8400000001</v>
      </c>
      <c r="CV224" s="2">
        <f t="shared" si="435"/>
        <v>1076684.73</v>
      </c>
      <c r="CW224" s="2">
        <f t="shared" si="435"/>
        <v>3689699.96</v>
      </c>
      <c r="CX224" s="2">
        <f t="shared" si="435"/>
        <v>5900187.7299999995</v>
      </c>
      <c r="CY224" s="2">
        <f t="shared" si="435"/>
        <v>1148005.03</v>
      </c>
      <c r="CZ224" s="2">
        <f t="shared" si="435"/>
        <v>20646168.640000001</v>
      </c>
      <c r="DA224" s="2">
        <f t="shared" si="435"/>
        <v>3639031.9699999997</v>
      </c>
      <c r="DB224" s="2">
        <f t="shared" si="435"/>
        <v>4720789.92</v>
      </c>
      <c r="DC224" s="2">
        <f t="shared" si="435"/>
        <v>3560350.21</v>
      </c>
      <c r="DD224" s="2">
        <f t="shared" si="435"/>
        <v>3469085.23</v>
      </c>
      <c r="DE224" s="2">
        <f t="shared" si="435"/>
        <v>4476634.71</v>
      </c>
      <c r="DF224" s="2">
        <f t="shared" si="435"/>
        <v>225271394.54000002</v>
      </c>
      <c r="DG224" s="2">
        <f t="shared" si="435"/>
        <v>2134952.04</v>
      </c>
      <c r="DH224" s="2">
        <f t="shared" si="435"/>
        <v>20221979.030000001</v>
      </c>
      <c r="DI224" s="2">
        <f t="shared" si="435"/>
        <v>27504022.300000001</v>
      </c>
      <c r="DJ224" s="2">
        <f t="shared" si="435"/>
        <v>7892051.21</v>
      </c>
      <c r="DK224" s="2">
        <f t="shared" si="435"/>
        <v>6035705.8899999997</v>
      </c>
      <c r="DL224" s="2">
        <f t="shared" si="435"/>
        <v>65431437.450000003</v>
      </c>
      <c r="DM224" s="2">
        <f t="shared" si="435"/>
        <v>4326904.25</v>
      </c>
      <c r="DN224" s="2">
        <f t="shared" si="435"/>
        <v>15768231.469999999</v>
      </c>
      <c r="DO224" s="2">
        <f t="shared" si="435"/>
        <v>37570612.409999996</v>
      </c>
      <c r="DP224" s="2">
        <f t="shared" si="435"/>
        <v>3781904.3800000004</v>
      </c>
      <c r="DQ224" s="2">
        <f t="shared" si="435"/>
        <v>10657583.630000001</v>
      </c>
      <c r="DR224" s="2">
        <f t="shared" si="435"/>
        <v>15871958.43</v>
      </c>
      <c r="DS224" s="2">
        <f t="shared" si="435"/>
        <v>7901913.6900000004</v>
      </c>
      <c r="DT224" s="2">
        <f t="shared" si="435"/>
        <v>3599256.0700000003</v>
      </c>
      <c r="DU224" s="2">
        <f t="shared" si="435"/>
        <v>5116040.5200000005</v>
      </c>
      <c r="DV224" s="2">
        <f t="shared" si="435"/>
        <v>3768634.46</v>
      </c>
      <c r="DW224" s="2">
        <f t="shared" si="435"/>
        <v>4616290.17</v>
      </c>
      <c r="DX224" s="2">
        <f t="shared" si="435"/>
        <v>3709954.94</v>
      </c>
      <c r="DY224" s="2">
        <f t="shared" si="435"/>
        <v>4945264.0999999996</v>
      </c>
      <c r="DZ224" s="2">
        <f t="shared" si="435"/>
        <v>8818545.25</v>
      </c>
      <c r="EA224" s="2">
        <f t="shared" si="435"/>
        <v>6982403.9199999999</v>
      </c>
      <c r="EB224" s="2">
        <f t="shared" ref="EB224:FX224" si="436">+EB222+EB223</f>
        <v>6723766.7799999993</v>
      </c>
      <c r="EC224" s="2">
        <f t="shared" si="436"/>
        <v>4187574.12</v>
      </c>
      <c r="ED224" s="2">
        <f t="shared" si="436"/>
        <v>23326926.289999999</v>
      </c>
      <c r="EE224" s="2">
        <f t="shared" si="436"/>
        <v>3560957.58</v>
      </c>
      <c r="EF224" s="2">
        <f t="shared" si="436"/>
        <v>16049088.379999999</v>
      </c>
      <c r="EG224" s="2">
        <f t="shared" si="436"/>
        <v>4001469.14</v>
      </c>
      <c r="EH224" s="2">
        <f t="shared" si="436"/>
        <v>4004598.4299999997</v>
      </c>
      <c r="EI224" s="2">
        <f t="shared" si="436"/>
        <v>162020905.30000001</v>
      </c>
      <c r="EJ224" s="2">
        <f t="shared" si="436"/>
        <v>108717860.86</v>
      </c>
      <c r="EK224" s="2">
        <f t="shared" si="436"/>
        <v>8037487.3099999996</v>
      </c>
      <c r="EL224" s="2">
        <f t="shared" si="436"/>
        <v>5676876.8700000001</v>
      </c>
      <c r="EM224" s="2">
        <f t="shared" si="436"/>
        <v>5297167.76</v>
      </c>
      <c r="EN224" s="2">
        <f t="shared" si="436"/>
        <v>10917621.27</v>
      </c>
      <c r="EO224" s="2">
        <f t="shared" si="436"/>
        <v>4573467.3</v>
      </c>
      <c r="EP224" s="2">
        <f t="shared" si="436"/>
        <v>5979506.4299999997</v>
      </c>
      <c r="EQ224" s="2">
        <f t="shared" si="436"/>
        <v>30090180.009999998</v>
      </c>
      <c r="ER224" s="2">
        <f t="shared" si="436"/>
        <v>4951170.04</v>
      </c>
      <c r="ES224" s="2">
        <f t="shared" si="436"/>
        <v>3249410.81</v>
      </c>
      <c r="ET224" s="2">
        <f t="shared" si="436"/>
        <v>4248451.96</v>
      </c>
      <c r="EU224" s="2">
        <f t="shared" si="436"/>
        <v>7694910.5</v>
      </c>
      <c r="EV224" s="2">
        <f t="shared" si="436"/>
        <v>1779462.53</v>
      </c>
      <c r="EW224" s="2">
        <f t="shared" si="436"/>
        <v>12843141.59</v>
      </c>
      <c r="EX224" s="2">
        <f t="shared" si="436"/>
        <v>3678303.9499999997</v>
      </c>
      <c r="EY224" s="2">
        <f t="shared" si="436"/>
        <v>3028231.0500000003</v>
      </c>
      <c r="EZ224" s="2">
        <f t="shared" si="436"/>
        <v>2720167.82</v>
      </c>
      <c r="FA224" s="2">
        <f t="shared" si="436"/>
        <v>40845272.559999995</v>
      </c>
      <c r="FB224" s="2">
        <f t="shared" si="436"/>
        <v>4655084.18</v>
      </c>
      <c r="FC224" s="2">
        <f t="shared" si="436"/>
        <v>20759250.59</v>
      </c>
      <c r="FD224" s="2">
        <f t="shared" si="436"/>
        <v>5572360.2300000004</v>
      </c>
      <c r="FE224" s="2">
        <f t="shared" si="436"/>
        <v>1840419.22</v>
      </c>
      <c r="FF224" s="2">
        <f t="shared" si="436"/>
        <v>3588838.33</v>
      </c>
      <c r="FG224" s="2">
        <f t="shared" si="436"/>
        <v>2625029.1</v>
      </c>
      <c r="FH224" s="2">
        <f t="shared" si="436"/>
        <v>1618391.5999999999</v>
      </c>
      <c r="FI224" s="2">
        <f t="shared" si="436"/>
        <v>19975926.199999999</v>
      </c>
      <c r="FJ224" s="2">
        <f t="shared" si="436"/>
        <v>22369633.59</v>
      </c>
      <c r="FK224" s="2">
        <f t="shared" si="436"/>
        <v>28625952.199999999</v>
      </c>
      <c r="FL224" s="2">
        <f t="shared" si="436"/>
        <v>90958044.909999996</v>
      </c>
      <c r="FM224" s="2">
        <f t="shared" si="436"/>
        <v>42942042.579999998</v>
      </c>
      <c r="FN224" s="2">
        <f t="shared" si="436"/>
        <v>257728068.56</v>
      </c>
      <c r="FO224" s="2">
        <f t="shared" si="436"/>
        <v>13248604.120000001</v>
      </c>
      <c r="FP224" s="2">
        <f t="shared" si="436"/>
        <v>27057363.780000001</v>
      </c>
      <c r="FQ224" s="2">
        <f t="shared" si="436"/>
        <v>11510565.99</v>
      </c>
      <c r="FR224" s="2">
        <f t="shared" si="436"/>
        <v>3295037.27</v>
      </c>
      <c r="FS224" s="2">
        <f t="shared" si="436"/>
        <v>3289803.97</v>
      </c>
      <c r="FT224" s="2">
        <f t="shared" si="436"/>
        <v>1389181.21</v>
      </c>
      <c r="FU224" s="2">
        <f t="shared" si="436"/>
        <v>10125634.84</v>
      </c>
      <c r="FV224" s="2">
        <f t="shared" si="436"/>
        <v>8708379.8800000008</v>
      </c>
      <c r="FW224" s="2">
        <f t="shared" si="436"/>
        <v>3091216.36</v>
      </c>
      <c r="FX224" s="2">
        <f t="shared" si="436"/>
        <v>1601192.3800000001</v>
      </c>
      <c r="FY224" s="2"/>
      <c r="FZ224" s="2">
        <f t="shared" si="426"/>
        <v>9483434001.25</v>
      </c>
      <c r="GA224" s="2"/>
      <c r="GB224" s="2">
        <f>FZ224-GA224</f>
        <v>9483434001.25</v>
      </c>
      <c r="GC224" s="2"/>
      <c r="GD224" s="2"/>
      <c r="GE224" s="2"/>
      <c r="GF224" s="2"/>
      <c r="GG224" s="2"/>
      <c r="GH224" s="2"/>
      <c r="GI224" s="2"/>
      <c r="GJ224" s="2"/>
      <c r="GK224" s="2"/>
    </row>
    <row r="225" spans="1:193" x14ac:dyDescent="0.35">
      <c r="A225" s="3" t="s">
        <v>521</v>
      </c>
      <c r="B225" s="2" t="s">
        <v>970</v>
      </c>
      <c r="C225" s="2">
        <f t="shared" ref="C225:AH225" si="437">C169</f>
        <v>1167501.6100000001</v>
      </c>
      <c r="D225" s="2">
        <f t="shared" si="437"/>
        <v>3850787.1</v>
      </c>
      <c r="E225" s="2">
        <f t="shared" si="437"/>
        <v>1298550.1399999999</v>
      </c>
      <c r="F225" s="2">
        <f t="shared" si="437"/>
        <v>2144804.69</v>
      </c>
      <c r="G225" s="2">
        <f t="shared" si="437"/>
        <v>184044.24</v>
      </c>
      <c r="H225" s="2">
        <f t="shared" si="437"/>
        <v>63049.99</v>
      </c>
      <c r="I225" s="2">
        <f t="shared" si="437"/>
        <v>1565093.25</v>
      </c>
      <c r="J225" s="2">
        <f t="shared" si="437"/>
        <v>152658.41</v>
      </c>
      <c r="K225" s="2">
        <f t="shared" si="437"/>
        <v>3722.89</v>
      </c>
      <c r="L225" s="2">
        <f t="shared" si="437"/>
        <v>164266.20000000001</v>
      </c>
      <c r="M225" s="2">
        <f t="shared" si="437"/>
        <v>178191.09</v>
      </c>
      <c r="N225" s="2">
        <f t="shared" si="437"/>
        <v>4843324.3600000003</v>
      </c>
      <c r="O225" s="2">
        <f t="shared" si="437"/>
        <v>347392.66</v>
      </c>
      <c r="P225" s="2">
        <f t="shared" si="437"/>
        <v>37519.14</v>
      </c>
      <c r="Q225" s="2">
        <f t="shared" si="437"/>
        <v>10423519.42</v>
      </c>
      <c r="R225" s="2">
        <f t="shared" si="437"/>
        <v>92099.45</v>
      </c>
      <c r="S225" s="2">
        <f t="shared" si="437"/>
        <v>43902.239999999998</v>
      </c>
      <c r="T225" s="2">
        <f t="shared" si="437"/>
        <v>0</v>
      </c>
      <c r="U225" s="2">
        <f t="shared" si="437"/>
        <v>0</v>
      </c>
      <c r="V225" s="2">
        <f t="shared" si="437"/>
        <v>0</v>
      </c>
      <c r="W225" s="2">
        <f t="shared" si="437"/>
        <v>0</v>
      </c>
      <c r="X225" s="2">
        <f t="shared" si="437"/>
        <v>0</v>
      </c>
      <c r="Y225" s="2">
        <f t="shared" si="437"/>
        <v>3389.1</v>
      </c>
      <c r="Z225" s="2">
        <f t="shared" si="437"/>
        <v>4977.75</v>
      </c>
      <c r="AA225" s="2">
        <f t="shared" si="437"/>
        <v>1772139.29</v>
      </c>
      <c r="AB225" s="2">
        <f t="shared" si="437"/>
        <v>1388522.84</v>
      </c>
      <c r="AC225" s="2">
        <f t="shared" si="437"/>
        <v>29296.65</v>
      </c>
      <c r="AD225" s="2">
        <f t="shared" si="437"/>
        <v>30344.75</v>
      </c>
      <c r="AE225" s="2">
        <f t="shared" si="437"/>
        <v>4877.7</v>
      </c>
      <c r="AF225" s="2">
        <f t="shared" si="437"/>
        <v>8947.0400000000009</v>
      </c>
      <c r="AG225" s="2">
        <f t="shared" si="437"/>
        <v>11897.51</v>
      </c>
      <c r="AH225" s="2">
        <f t="shared" si="437"/>
        <v>0</v>
      </c>
      <c r="AI225" s="2">
        <f t="shared" ref="AI225:BN225" si="438">AI169</f>
        <v>3088.22</v>
      </c>
      <c r="AJ225" s="2">
        <f t="shared" si="438"/>
        <v>2889.53</v>
      </c>
      <c r="AK225" s="2">
        <f t="shared" si="438"/>
        <v>1463.36</v>
      </c>
      <c r="AL225" s="2">
        <f t="shared" si="438"/>
        <v>24131.82</v>
      </c>
      <c r="AM225" s="2">
        <f t="shared" si="438"/>
        <v>1076.52</v>
      </c>
      <c r="AN225" s="2">
        <f t="shared" si="438"/>
        <v>0</v>
      </c>
      <c r="AO225" s="2">
        <f t="shared" si="438"/>
        <v>98235.36</v>
      </c>
      <c r="AP225" s="2">
        <f t="shared" si="438"/>
        <v>14734696.5</v>
      </c>
      <c r="AQ225" s="2">
        <f t="shared" si="438"/>
        <v>0</v>
      </c>
      <c r="AR225" s="2">
        <f t="shared" si="438"/>
        <v>1501307.3</v>
      </c>
      <c r="AS225" s="2">
        <f t="shared" si="438"/>
        <v>1048076.39</v>
      </c>
      <c r="AT225" s="2">
        <f t="shared" si="438"/>
        <v>28428.37</v>
      </c>
      <c r="AU225" s="2">
        <f t="shared" si="438"/>
        <v>5115.8999999999996</v>
      </c>
      <c r="AV225" s="2">
        <f t="shared" si="438"/>
        <v>3638.05</v>
      </c>
      <c r="AW225" s="2">
        <f t="shared" si="438"/>
        <v>1311.79</v>
      </c>
      <c r="AX225" s="2">
        <f t="shared" si="438"/>
        <v>9028.84</v>
      </c>
      <c r="AY225" s="2">
        <f t="shared" si="438"/>
        <v>5387.39</v>
      </c>
      <c r="AZ225" s="2">
        <f t="shared" si="438"/>
        <v>961949.22</v>
      </c>
      <c r="BA225" s="2">
        <f t="shared" si="438"/>
        <v>166871.91</v>
      </c>
      <c r="BB225" s="2">
        <f t="shared" si="438"/>
        <v>153890.82999999999</v>
      </c>
      <c r="BC225" s="2">
        <f t="shared" si="438"/>
        <v>1378797.16</v>
      </c>
      <c r="BD225" s="2">
        <f t="shared" si="438"/>
        <v>45191.39</v>
      </c>
      <c r="BE225" s="2">
        <f t="shared" si="438"/>
        <v>2731.33</v>
      </c>
      <c r="BF225" s="2">
        <f t="shared" si="438"/>
        <v>383777.31</v>
      </c>
      <c r="BG225" s="2">
        <f t="shared" si="438"/>
        <v>72217.149999999994</v>
      </c>
      <c r="BH225" s="2">
        <f t="shared" si="438"/>
        <v>5928.66</v>
      </c>
      <c r="BI225" s="2">
        <f t="shared" si="438"/>
        <v>19316.62</v>
      </c>
      <c r="BJ225" s="2">
        <f t="shared" si="438"/>
        <v>58577.94</v>
      </c>
      <c r="BK225" s="2">
        <f t="shared" si="438"/>
        <v>580260.15</v>
      </c>
      <c r="BL225" s="2">
        <f t="shared" si="438"/>
        <v>1805.23</v>
      </c>
      <c r="BM225" s="2">
        <f t="shared" si="438"/>
        <v>12233.01</v>
      </c>
      <c r="BN225" s="2">
        <f t="shared" si="438"/>
        <v>9037.99</v>
      </c>
      <c r="BO225" s="2">
        <f t="shared" ref="BO225:CT225" si="439">BO169</f>
        <v>7760.82</v>
      </c>
      <c r="BP225" s="2">
        <f t="shared" si="439"/>
        <v>1517.04</v>
      </c>
      <c r="BQ225" s="2">
        <f t="shared" si="439"/>
        <v>1032061.61</v>
      </c>
      <c r="BR225" s="2">
        <f t="shared" si="439"/>
        <v>647013.06000000006</v>
      </c>
      <c r="BS225" s="2">
        <f t="shared" si="439"/>
        <v>189605.71</v>
      </c>
      <c r="BT225" s="2">
        <f t="shared" si="439"/>
        <v>2296.59</v>
      </c>
      <c r="BU225" s="2">
        <f t="shared" si="439"/>
        <v>47065.31</v>
      </c>
      <c r="BV225" s="2">
        <f t="shared" si="439"/>
        <v>76174.2</v>
      </c>
      <c r="BW225" s="2">
        <f t="shared" si="439"/>
        <v>188930.54</v>
      </c>
      <c r="BX225" s="2">
        <f t="shared" si="439"/>
        <v>0</v>
      </c>
      <c r="BY225" s="2">
        <f t="shared" si="439"/>
        <v>0</v>
      </c>
      <c r="BZ225" s="2">
        <f t="shared" si="439"/>
        <v>0</v>
      </c>
      <c r="CA225" s="2">
        <f t="shared" si="439"/>
        <v>8011.41</v>
      </c>
      <c r="CB225" s="2">
        <f t="shared" si="439"/>
        <v>2498751.73</v>
      </c>
      <c r="CC225" s="2">
        <f t="shared" si="439"/>
        <v>0</v>
      </c>
      <c r="CD225" s="2">
        <f t="shared" si="439"/>
        <v>1725.82</v>
      </c>
      <c r="CE225" s="2">
        <f t="shared" si="439"/>
        <v>0</v>
      </c>
      <c r="CF225" s="2">
        <f t="shared" si="439"/>
        <v>0</v>
      </c>
      <c r="CG225" s="2">
        <f t="shared" si="439"/>
        <v>14885.24</v>
      </c>
      <c r="CH225" s="2">
        <f t="shared" si="439"/>
        <v>9838.08</v>
      </c>
      <c r="CI225" s="2">
        <f t="shared" si="439"/>
        <v>55579.09</v>
      </c>
      <c r="CJ225" s="2">
        <f t="shared" si="439"/>
        <v>146784.93</v>
      </c>
      <c r="CK225" s="2">
        <f t="shared" si="439"/>
        <v>147322.71</v>
      </c>
      <c r="CL225" s="2">
        <f t="shared" si="439"/>
        <v>20385.580000000002</v>
      </c>
      <c r="CM225" s="2">
        <f t="shared" si="439"/>
        <v>7869.08</v>
      </c>
      <c r="CN225" s="2">
        <f t="shared" si="439"/>
        <v>1002986.61</v>
      </c>
      <c r="CO225" s="2">
        <f t="shared" si="439"/>
        <v>314905.38</v>
      </c>
      <c r="CP225" s="2">
        <f t="shared" si="439"/>
        <v>130982.91</v>
      </c>
      <c r="CQ225" s="2">
        <f t="shared" si="439"/>
        <v>2781.15</v>
      </c>
      <c r="CR225" s="2">
        <f t="shared" si="439"/>
        <v>0</v>
      </c>
      <c r="CS225" s="2">
        <f t="shared" si="439"/>
        <v>1169.4100000000001</v>
      </c>
      <c r="CT225" s="2">
        <f t="shared" si="439"/>
        <v>1587.81</v>
      </c>
      <c r="CU225" s="2">
        <f t="shared" ref="CU225:DZ225" si="440">CU169</f>
        <v>2613.02</v>
      </c>
      <c r="CV225" s="2">
        <f t="shared" si="440"/>
        <v>0</v>
      </c>
      <c r="CW225" s="2">
        <f t="shared" si="440"/>
        <v>1396.79</v>
      </c>
      <c r="CX225" s="2">
        <f t="shared" si="440"/>
        <v>11574.58</v>
      </c>
      <c r="CY225" s="2">
        <f t="shared" si="440"/>
        <v>0</v>
      </c>
      <c r="CZ225" s="2">
        <f t="shared" si="440"/>
        <v>33330.480000000003</v>
      </c>
      <c r="DA225" s="2">
        <f t="shared" si="440"/>
        <v>0</v>
      </c>
      <c r="DB225" s="2">
        <f t="shared" si="440"/>
        <v>8091.46</v>
      </c>
      <c r="DC225" s="2">
        <f t="shared" si="440"/>
        <v>0</v>
      </c>
      <c r="DD225" s="2">
        <f t="shared" si="440"/>
        <v>10351.280000000001</v>
      </c>
      <c r="DE225" s="2">
        <f t="shared" si="440"/>
        <v>1190.44</v>
      </c>
      <c r="DF225" s="2">
        <f t="shared" si="440"/>
        <v>529571.94999999995</v>
      </c>
      <c r="DG225" s="2">
        <f t="shared" si="440"/>
        <v>0</v>
      </c>
      <c r="DH225" s="2">
        <f t="shared" si="440"/>
        <v>100626.69</v>
      </c>
      <c r="DI225" s="2">
        <f t="shared" si="440"/>
        <v>51186.37</v>
      </c>
      <c r="DJ225" s="2">
        <f t="shared" si="440"/>
        <v>8539.27</v>
      </c>
      <c r="DK225" s="2">
        <f t="shared" si="440"/>
        <v>18301.259999999998</v>
      </c>
      <c r="DL225" s="2">
        <f t="shared" si="440"/>
        <v>356501.3</v>
      </c>
      <c r="DM225" s="2">
        <f t="shared" si="440"/>
        <v>0</v>
      </c>
      <c r="DN225" s="2">
        <f t="shared" si="440"/>
        <v>58975.32</v>
      </c>
      <c r="DO225" s="2">
        <f t="shared" si="440"/>
        <v>450887.65</v>
      </c>
      <c r="DP225" s="2">
        <f t="shared" si="440"/>
        <v>0</v>
      </c>
      <c r="DQ225" s="2">
        <f t="shared" si="440"/>
        <v>46666.93</v>
      </c>
      <c r="DR225" s="2">
        <f t="shared" si="440"/>
        <v>14688.43</v>
      </c>
      <c r="DS225" s="2">
        <f t="shared" si="440"/>
        <v>29904.01</v>
      </c>
      <c r="DT225" s="2">
        <f t="shared" si="440"/>
        <v>8870.44</v>
      </c>
      <c r="DU225" s="2">
        <f t="shared" si="440"/>
        <v>3263.16</v>
      </c>
      <c r="DV225" s="2">
        <f t="shared" si="440"/>
        <v>1376.34</v>
      </c>
      <c r="DW225" s="2">
        <f t="shared" si="440"/>
        <v>1160.03</v>
      </c>
      <c r="DX225" s="2">
        <f t="shared" si="440"/>
        <v>1697.88</v>
      </c>
      <c r="DY225" s="2">
        <f t="shared" si="440"/>
        <v>5186.03</v>
      </c>
      <c r="DZ225" s="2">
        <f t="shared" si="440"/>
        <v>0</v>
      </c>
      <c r="EA225" s="2">
        <f t="shared" ref="EA225:FF225" si="441">EA169</f>
        <v>28065.53</v>
      </c>
      <c r="EB225" s="2">
        <f t="shared" si="441"/>
        <v>57873.5</v>
      </c>
      <c r="EC225" s="2">
        <f t="shared" si="441"/>
        <v>10162.23</v>
      </c>
      <c r="ED225" s="2">
        <f t="shared" si="441"/>
        <v>78242.47</v>
      </c>
      <c r="EE225" s="2">
        <f t="shared" si="441"/>
        <v>26088.1</v>
      </c>
      <c r="EF225" s="2">
        <f t="shared" si="441"/>
        <v>60675.53</v>
      </c>
      <c r="EG225" s="2">
        <f t="shared" si="441"/>
        <v>51621.26</v>
      </c>
      <c r="EH225" s="2">
        <f t="shared" si="441"/>
        <v>17048.36</v>
      </c>
      <c r="EI225" s="2">
        <f t="shared" si="441"/>
        <v>349214.23</v>
      </c>
      <c r="EJ225" s="2">
        <f t="shared" si="441"/>
        <v>164288.82999999999</v>
      </c>
      <c r="EK225" s="2">
        <f t="shared" si="441"/>
        <v>15633.47</v>
      </c>
      <c r="EL225" s="2">
        <f t="shared" si="441"/>
        <v>935.72</v>
      </c>
      <c r="EM225" s="2">
        <f t="shared" si="441"/>
        <v>6307.4</v>
      </c>
      <c r="EN225" s="2">
        <f t="shared" si="441"/>
        <v>8741.33</v>
      </c>
      <c r="EO225" s="2">
        <f t="shared" si="441"/>
        <v>5681.61</v>
      </c>
      <c r="EP225" s="2">
        <f t="shared" si="441"/>
        <v>18371.05</v>
      </c>
      <c r="EQ225" s="2">
        <f t="shared" si="441"/>
        <v>165763.28</v>
      </c>
      <c r="ER225" s="2">
        <f t="shared" si="441"/>
        <v>17431.29</v>
      </c>
      <c r="ES225" s="2">
        <f t="shared" si="441"/>
        <v>4383</v>
      </c>
      <c r="ET225" s="2">
        <f t="shared" si="441"/>
        <v>7872.17</v>
      </c>
      <c r="EU225" s="2">
        <f t="shared" si="441"/>
        <v>92705.75</v>
      </c>
      <c r="EV225" s="2">
        <f t="shared" si="441"/>
        <v>11030.3</v>
      </c>
      <c r="EW225" s="2">
        <f t="shared" si="441"/>
        <v>71573.87</v>
      </c>
      <c r="EX225" s="2">
        <f t="shared" si="441"/>
        <v>12755</v>
      </c>
      <c r="EY225" s="2">
        <f t="shared" si="441"/>
        <v>15536.15</v>
      </c>
      <c r="EZ225" s="2">
        <f t="shared" si="441"/>
        <v>0</v>
      </c>
      <c r="FA225" s="2">
        <f t="shared" si="441"/>
        <v>564068.14</v>
      </c>
      <c r="FB225" s="2">
        <f t="shared" si="441"/>
        <v>3560.38</v>
      </c>
      <c r="FC225" s="2">
        <f t="shared" si="441"/>
        <v>28022.81</v>
      </c>
      <c r="FD225" s="2">
        <f t="shared" si="441"/>
        <v>4153.05</v>
      </c>
      <c r="FE225" s="2">
        <f t="shared" si="441"/>
        <v>22591.43</v>
      </c>
      <c r="FF225" s="2">
        <f t="shared" si="441"/>
        <v>2909.83</v>
      </c>
      <c r="FG225" s="2">
        <f t="shared" ref="FG225:FX225" si="442">FG169</f>
        <v>4956.3100000000004</v>
      </c>
      <c r="FH225" s="2">
        <f t="shared" si="442"/>
        <v>0</v>
      </c>
      <c r="FI225" s="2">
        <f t="shared" si="442"/>
        <v>158109.75</v>
      </c>
      <c r="FJ225" s="2">
        <f t="shared" si="442"/>
        <v>61175.05</v>
      </c>
      <c r="FK225" s="2">
        <f t="shared" si="442"/>
        <v>208652.74</v>
      </c>
      <c r="FL225" s="2">
        <f t="shared" si="442"/>
        <v>161259.79</v>
      </c>
      <c r="FM225" s="2">
        <f t="shared" si="442"/>
        <v>77217.39</v>
      </c>
      <c r="FN225" s="2">
        <f t="shared" si="442"/>
        <v>2840660.03</v>
      </c>
      <c r="FO225" s="2">
        <f t="shared" si="442"/>
        <v>49090.2</v>
      </c>
      <c r="FP225" s="2">
        <f t="shared" si="442"/>
        <v>280177.12</v>
      </c>
      <c r="FQ225" s="2">
        <f t="shared" si="442"/>
        <v>53778.27</v>
      </c>
      <c r="FR225" s="2">
        <f t="shared" si="442"/>
        <v>1520.17</v>
      </c>
      <c r="FS225" s="2">
        <f t="shared" si="442"/>
        <v>0</v>
      </c>
      <c r="FT225" s="2">
        <f t="shared" si="442"/>
        <v>0</v>
      </c>
      <c r="FU225" s="2">
        <f t="shared" si="442"/>
        <v>129624.4</v>
      </c>
      <c r="FV225" s="2">
        <f t="shared" si="442"/>
        <v>81740.179999999993</v>
      </c>
      <c r="FW225" s="2">
        <f t="shared" si="442"/>
        <v>7860.49</v>
      </c>
      <c r="FX225" s="2">
        <f t="shared" si="442"/>
        <v>0</v>
      </c>
      <c r="FY225" s="2"/>
      <c r="FZ225" s="2">
        <f t="shared" si="426"/>
        <v>65488352.639999941</v>
      </c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</row>
    <row r="226" spans="1:193" x14ac:dyDescent="0.35">
      <c r="A226" s="3" t="s">
        <v>522</v>
      </c>
      <c r="B226" s="2" t="s">
        <v>1025</v>
      </c>
      <c r="C226" s="2">
        <f t="shared" ref="C226:AH226" si="443">C182</f>
        <v>1631312</v>
      </c>
      <c r="D226" s="2">
        <f t="shared" si="443"/>
        <v>6420108</v>
      </c>
      <c r="E226" s="2">
        <f t="shared" si="443"/>
        <v>105468</v>
      </c>
      <c r="F226" s="2">
        <f t="shared" si="443"/>
        <v>21421788</v>
      </c>
      <c r="G226" s="2">
        <f t="shared" si="443"/>
        <v>9588</v>
      </c>
      <c r="H226" s="2">
        <f t="shared" si="443"/>
        <v>9588</v>
      </c>
      <c r="I226" s="2">
        <f t="shared" si="443"/>
        <v>149172</v>
      </c>
      <c r="J226" s="2">
        <f t="shared" si="443"/>
        <v>0</v>
      </c>
      <c r="K226" s="2">
        <f t="shared" si="443"/>
        <v>0</v>
      </c>
      <c r="L226" s="2">
        <f t="shared" si="443"/>
        <v>220524</v>
      </c>
      <c r="M226" s="2">
        <f t="shared" si="443"/>
        <v>134232</v>
      </c>
      <c r="N226" s="2">
        <f t="shared" si="443"/>
        <v>1901326</v>
      </c>
      <c r="O226" s="2">
        <f t="shared" si="443"/>
        <v>1023464</v>
      </c>
      <c r="P226" s="2">
        <f t="shared" si="443"/>
        <v>0</v>
      </c>
      <c r="Q226" s="2">
        <f t="shared" si="443"/>
        <v>2103452</v>
      </c>
      <c r="R226" s="2">
        <f t="shared" si="443"/>
        <v>69366228</v>
      </c>
      <c r="S226" s="2">
        <f t="shared" si="443"/>
        <v>146720</v>
      </c>
      <c r="T226" s="2">
        <f t="shared" si="443"/>
        <v>0</v>
      </c>
      <c r="U226" s="2">
        <f t="shared" si="443"/>
        <v>0</v>
      </c>
      <c r="V226" s="2">
        <f t="shared" si="443"/>
        <v>0</v>
      </c>
      <c r="W226" s="2">
        <f t="shared" si="443"/>
        <v>9588</v>
      </c>
      <c r="X226" s="2">
        <f t="shared" si="443"/>
        <v>0</v>
      </c>
      <c r="Y226" s="2">
        <f t="shared" si="443"/>
        <v>4962280</v>
      </c>
      <c r="Z226" s="2">
        <f t="shared" si="443"/>
        <v>0</v>
      </c>
      <c r="AA226" s="2">
        <f t="shared" si="443"/>
        <v>4389556</v>
      </c>
      <c r="AB226" s="2">
        <f t="shared" si="443"/>
        <v>2814322</v>
      </c>
      <c r="AC226" s="2">
        <f t="shared" si="443"/>
        <v>0</v>
      </c>
      <c r="AD226" s="2">
        <f t="shared" si="443"/>
        <v>62322</v>
      </c>
      <c r="AE226" s="2">
        <f t="shared" si="443"/>
        <v>0</v>
      </c>
      <c r="AF226" s="2">
        <f t="shared" si="443"/>
        <v>0</v>
      </c>
      <c r="AG226" s="2">
        <f t="shared" si="443"/>
        <v>0</v>
      </c>
      <c r="AH226" s="2">
        <f t="shared" si="443"/>
        <v>0</v>
      </c>
      <c r="AI226" s="2">
        <f t="shared" ref="AI226:BN226" si="444">AI182</f>
        <v>0</v>
      </c>
      <c r="AJ226" s="2">
        <f t="shared" si="444"/>
        <v>0</v>
      </c>
      <c r="AK226" s="2">
        <f t="shared" si="444"/>
        <v>0</v>
      </c>
      <c r="AL226" s="2">
        <f t="shared" si="444"/>
        <v>0</v>
      </c>
      <c r="AM226" s="2">
        <f t="shared" si="444"/>
        <v>0</v>
      </c>
      <c r="AN226" s="2">
        <f t="shared" si="444"/>
        <v>9588</v>
      </c>
      <c r="AO226" s="2">
        <f t="shared" si="444"/>
        <v>3882840</v>
      </c>
      <c r="AP226" s="2">
        <f t="shared" si="444"/>
        <v>8224108</v>
      </c>
      <c r="AQ226" s="2">
        <f t="shared" si="444"/>
        <v>5240</v>
      </c>
      <c r="AR226" s="2">
        <f t="shared" si="444"/>
        <v>15246380</v>
      </c>
      <c r="AS226" s="2">
        <f t="shared" si="444"/>
        <v>163888</v>
      </c>
      <c r="AT226" s="2">
        <f t="shared" si="444"/>
        <v>39244</v>
      </c>
      <c r="AU226" s="2">
        <f t="shared" si="444"/>
        <v>0</v>
      </c>
      <c r="AV226" s="2">
        <f t="shared" si="444"/>
        <v>0</v>
      </c>
      <c r="AW226" s="2">
        <f t="shared" si="444"/>
        <v>19176</v>
      </c>
      <c r="AX226" s="2">
        <f t="shared" si="444"/>
        <v>0</v>
      </c>
      <c r="AY226" s="2">
        <f t="shared" si="444"/>
        <v>0</v>
      </c>
      <c r="AZ226" s="2">
        <f t="shared" si="444"/>
        <v>1036628</v>
      </c>
      <c r="BA226" s="2">
        <f t="shared" si="444"/>
        <v>2519994</v>
      </c>
      <c r="BB226" s="2">
        <f t="shared" si="444"/>
        <v>96772</v>
      </c>
      <c r="BC226" s="2">
        <f t="shared" si="444"/>
        <v>5490960</v>
      </c>
      <c r="BD226" s="2">
        <f t="shared" si="444"/>
        <v>38352</v>
      </c>
      <c r="BE226" s="2">
        <f t="shared" si="444"/>
        <v>0</v>
      </c>
      <c r="BF226" s="2">
        <f t="shared" si="444"/>
        <v>12841342</v>
      </c>
      <c r="BG226" s="2">
        <f t="shared" si="444"/>
        <v>0</v>
      </c>
      <c r="BH226" s="2">
        <f t="shared" si="444"/>
        <v>408496</v>
      </c>
      <c r="BI226" s="2">
        <f t="shared" si="444"/>
        <v>0</v>
      </c>
      <c r="BJ226" s="2">
        <f t="shared" si="444"/>
        <v>169574</v>
      </c>
      <c r="BK226" s="2">
        <f t="shared" si="444"/>
        <v>139147524</v>
      </c>
      <c r="BL226" s="2">
        <f t="shared" si="444"/>
        <v>44930</v>
      </c>
      <c r="BM226" s="2">
        <f t="shared" si="444"/>
        <v>177378</v>
      </c>
      <c r="BN226" s="2">
        <f t="shared" si="444"/>
        <v>478398</v>
      </c>
      <c r="BO226" s="2">
        <f t="shared" ref="BO226:CT226" si="445">BO182</f>
        <v>28764</v>
      </c>
      <c r="BP226" s="2">
        <f t="shared" si="445"/>
        <v>0</v>
      </c>
      <c r="BQ226" s="2">
        <f t="shared" si="445"/>
        <v>29656</v>
      </c>
      <c r="BR226" s="2">
        <f t="shared" si="445"/>
        <v>0</v>
      </c>
      <c r="BS226" s="2">
        <f t="shared" si="445"/>
        <v>0</v>
      </c>
      <c r="BT226" s="2">
        <f t="shared" si="445"/>
        <v>0</v>
      </c>
      <c r="BU226" s="2">
        <f t="shared" si="445"/>
        <v>0</v>
      </c>
      <c r="BV226" s="2">
        <f t="shared" si="445"/>
        <v>0</v>
      </c>
      <c r="BW226" s="2">
        <f t="shared" si="445"/>
        <v>0</v>
      </c>
      <c r="BX226" s="2">
        <f t="shared" si="445"/>
        <v>0</v>
      </c>
      <c r="BY226" s="2">
        <f t="shared" si="445"/>
        <v>31440</v>
      </c>
      <c r="BZ226" s="2">
        <f t="shared" si="445"/>
        <v>0</v>
      </c>
      <c r="CA226" s="2">
        <f t="shared" si="445"/>
        <v>0</v>
      </c>
      <c r="CB226" s="2">
        <f t="shared" si="445"/>
        <v>10993500</v>
      </c>
      <c r="CC226" s="2">
        <f t="shared" si="445"/>
        <v>0</v>
      </c>
      <c r="CD226" s="2">
        <f t="shared" si="445"/>
        <v>0</v>
      </c>
      <c r="CE226" s="2">
        <f t="shared" si="445"/>
        <v>0</v>
      </c>
      <c r="CF226" s="2">
        <f t="shared" si="445"/>
        <v>0</v>
      </c>
      <c r="CG226" s="2">
        <f t="shared" si="445"/>
        <v>0</v>
      </c>
      <c r="CH226" s="2">
        <f t="shared" si="445"/>
        <v>0</v>
      </c>
      <c r="CI226" s="2">
        <f t="shared" si="445"/>
        <v>0</v>
      </c>
      <c r="CJ226" s="2">
        <f t="shared" si="445"/>
        <v>10480</v>
      </c>
      <c r="CK226" s="2">
        <f t="shared" si="445"/>
        <v>246280</v>
      </c>
      <c r="CL226" s="2">
        <f t="shared" si="445"/>
        <v>95992</v>
      </c>
      <c r="CM226" s="2">
        <f t="shared" si="445"/>
        <v>20960</v>
      </c>
      <c r="CN226" s="2">
        <f t="shared" si="445"/>
        <v>9481816</v>
      </c>
      <c r="CO226" s="2">
        <f t="shared" si="445"/>
        <v>697806</v>
      </c>
      <c r="CP226" s="2">
        <f t="shared" si="445"/>
        <v>49724</v>
      </c>
      <c r="CQ226" s="2">
        <f t="shared" si="445"/>
        <v>0</v>
      </c>
      <c r="CR226" s="2">
        <f t="shared" si="445"/>
        <v>0</v>
      </c>
      <c r="CS226" s="2">
        <f t="shared" si="445"/>
        <v>0</v>
      </c>
      <c r="CT226" s="2">
        <f t="shared" si="445"/>
        <v>0</v>
      </c>
      <c r="CU226" s="2">
        <f t="shared" ref="CU226:DZ226" si="446">CU182</f>
        <v>4169256</v>
      </c>
      <c r="CV226" s="2">
        <f t="shared" si="446"/>
        <v>0</v>
      </c>
      <c r="CW226" s="2">
        <f t="shared" si="446"/>
        <v>0</v>
      </c>
      <c r="CX226" s="2">
        <f t="shared" si="446"/>
        <v>0</v>
      </c>
      <c r="CY226" s="2">
        <f t="shared" si="446"/>
        <v>0</v>
      </c>
      <c r="CZ226" s="2">
        <f t="shared" si="446"/>
        <v>0</v>
      </c>
      <c r="DA226" s="2">
        <f t="shared" si="446"/>
        <v>0</v>
      </c>
      <c r="DB226" s="2">
        <f t="shared" si="446"/>
        <v>0</v>
      </c>
      <c r="DC226" s="2">
        <f t="shared" si="446"/>
        <v>0</v>
      </c>
      <c r="DD226" s="2">
        <f t="shared" si="446"/>
        <v>0</v>
      </c>
      <c r="DE226" s="2">
        <f t="shared" si="446"/>
        <v>0</v>
      </c>
      <c r="DF226" s="2">
        <f t="shared" si="446"/>
        <v>491778</v>
      </c>
      <c r="DG226" s="2">
        <f t="shared" si="446"/>
        <v>0</v>
      </c>
      <c r="DH226" s="2">
        <f t="shared" si="446"/>
        <v>0</v>
      </c>
      <c r="DI226" s="2">
        <f t="shared" si="446"/>
        <v>41920</v>
      </c>
      <c r="DJ226" s="2">
        <f t="shared" si="446"/>
        <v>10480</v>
      </c>
      <c r="DK226" s="2">
        <f t="shared" si="446"/>
        <v>10480</v>
      </c>
      <c r="DL226" s="2">
        <f t="shared" si="446"/>
        <v>0</v>
      </c>
      <c r="DM226" s="2">
        <f t="shared" si="446"/>
        <v>0</v>
      </c>
      <c r="DN226" s="2">
        <f t="shared" si="446"/>
        <v>14828</v>
      </c>
      <c r="DO226" s="2">
        <f t="shared" si="446"/>
        <v>10480</v>
      </c>
      <c r="DP226" s="2">
        <f t="shared" si="446"/>
        <v>0</v>
      </c>
      <c r="DQ226" s="2">
        <f t="shared" si="446"/>
        <v>9588</v>
      </c>
      <c r="DR226" s="2">
        <f t="shared" si="446"/>
        <v>0</v>
      </c>
      <c r="DS226" s="2">
        <f t="shared" si="446"/>
        <v>0</v>
      </c>
      <c r="DT226" s="2">
        <f t="shared" si="446"/>
        <v>0</v>
      </c>
      <c r="DU226" s="2">
        <f t="shared" si="446"/>
        <v>0</v>
      </c>
      <c r="DV226" s="2">
        <f t="shared" si="446"/>
        <v>0</v>
      </c>
      <c r="DW226" s="2">
        <f t="shared" si="446"/>
        <v>0</v>
      </c>
      <c r="DX226" s="2">
        <f t="shared" si="446"/>
        <v>0</v>
      </c>
      <c r="DY226" s="2">
        <f t="shared" si="446"/>
        <v>0</v>
      </c>
      <c r="DZ226" s="2">
        <f t="shared" si="446"/>
        <v>9588</v>
      </c>
      <c r="EA226" s="2">
        <f t="shared" ref="EA226:FF226" si="447">EA182</f>
        <v>0</v>
      </c>
      <c r="EB226" s="2">
        <f t="shared" si="447"/>
        <v>0</v>
      </c>
      <c r="EC226" s="2">
        <f t="shared" si="447"/>
        <v>0</v>
      </c>
      <c r="ED226" s="2">
        <f t="shared" si="447"/>
        <v>0</v>
      </c>
      <c r="EE226" s="2">
        <f t="shared" si="447"/>
        <v>0</v>
      </c>
      <c r="EF226" s="2">
        <f t="shared" si="447"/>
        <v>19176</v>
      </c>
      <c r="EG226" s="2">
        <f t="shared" si="447"/>
        <v>0</v>
      </c>
      <c r="EH226" s="2">
        <f t="shared" si="447"/>
        <v>0</v>
      </c>
      <c r="EI226" s="2">
        <f t="shared" si="447"/>
        <v>245386</v>
      </c>
      <c r="EJ226" s="2">
        <f t="shared" si="447"/>
        <v>2455328</v>
      </c>
      <c r="EK226" s="2">
        <f t="shared" si="447"/>
        <v>0</v>
      </c>
      <c r="EL226" s="2">
        <f t="shared" si="447"/>
        <v>0</v>
      </c>
      <c r="EM226" s="2">
        <f t="shared" si="447"/>
        <v>0</v>
      </c>
      <c r="EN226" s="2">
        <f t="shared" si="447"/>
        <v>450640</v>
      </c>
      <c r="EO226" s="2">
        <f t="shared" si="447"/>
        <v>0</v>
      </c>
      <c r="EP226" s="2">
        <f t="shared" si="447"/>
        <v>0</v>
      </c>
      <c r="EQ226" s="2">
        <f t="shared" si="447"/>
        <v>19176</v>
      </c>
      <c r="ER226" s="2">
        <f t="shared" si="447"/>
        <v>19176</v>
      </c>
      <c r="ES226" s="2">
        <f t="shared" si="447"/>
        <v>0</v>
      </c>
      <c r="ET226" s="2">
        <f t="shared" si="447"/>
        <v>0</v>
      </c>
      <c r="EU226" s="2">
        <f t="shared" si="447"/>
        <v>0</v>
      </c>
      <c r="EV226" s="2">
        <f t="shared" si="447"/>
        <v>0</v>
      </c>
      <c r="EW226" s="2">
        <f t="shared" si="447"/>
        <v>0</v>
      </c>
      <c r="EX226" s="2">
        <f t="shared" si="447"/>
        <v>0</v>
      </c>
      <c r="EY226" s="2">
        <f t="shared" si="447"/>
        <v>4716000</v>
      </c>
      <c r="EZ226" s="2">
        <f t="shared" si="447"/>
        <v>0</v>
      </c>
      <c r="FA226" s="2">
        <f t="shared" si="447"/>
        <v>115056</v>
      </c>
      <c r="FB226" s="2">
        <f t="shared" si="447"/>
        <v>0</v>
      </c>
      <c r="FC226" s="2">
        <f t="shared" si="447"/>
        <v>38352</v>
      </c>
      <c r="FD226" s="2">
        <f t="shared" si="447"/>
        <v>0</v>
      </c>
      <c r="FE226" s="2">
        <f t="shared" si="447"/>
        <v>0</v>
      </c>
      <c r="FF226" s="2">
        <f t="shared" si="447"/>
        <v>0</v>
      </c>
      <c r="FG226" s="2">
        <f t="shared" ref="FG226:FX226" si="448">FG182</f>
        <v>0</v>
      </c>
      <c r="FH226" s="2">
        <f t="shared" si="448"/>
        <v>0</v>
      </c>
      <c r="FI226" s="2">
        <f t="shared" si="448"/>
        <v>0</v>
      </c>
      <c r="FJ226" s="2">
        <f t="shared" si="448"/>
        <v>0</v>
      </c>
      <c r="FK226" s="2">
        <f t="shared" si="448"/>
        <v>0</v>
      </c>
      <c r="FL226" s="2">
        <f t="shared" si="448"/>
        <v>0</v>
      </c>
      <c r="FM226" s="2">
        <f t="shared" si="448"/>
        <v>0</v>
      </c>
      <c r="FN226" s="2">
        <f t="shared" si="448"/>
        <v>2952014</v>
      </c>
      <c r="FO226" s="2">
        <f t="shared" si="448"/>
        <v>20960</v>
      </c>
      <c r="FP226" s="2">
        <f t="shared" si="448"/>
        <v>0</v>
      </c>
      <c r="FQ226" s="2">
        <f t="shared" si="448"/>
        <v>0</v>
      </c>
      <c r="FR226" s="2">
        <f t="shared" si="448"/>
        <v>0</v>
      </c>
      <c r="FS226" s="2">
        <f t="shared" si="448"/>
        <v>0</v>
      </c>
      <c r="FT226" s="2">
        <f t="shared" si="448"/>
        <v>0</v>
      </c>
      <c r="FU226" s="2">
        <f t="shared" si="448"/>
        <v>0</v>
      </c>
      <c r="FV226" s="2">
        <f t="shared" si="448"/>
        <v>9588</v>
      </c>
      <c r="FW226" s="2">
        <f t="shared" si="448"/>
        <v>19176</v>
      </c>
      <c r="FX226" s="2">
        <f t="shared" si="448"/>
        <v>0</v>
      </c>
      <c r="FY226" s="2"/>
      <c r="FZ226" s="2">
        <f t="shared" si="426"/>
        <v>344456694</v>
      </c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</row>
    <row r="227" spans="1:193" x14ac:dyDescent="0.35">
      <c r="A227" s="3" t="s">
        <v>523</v>
      </c>
      <c r="B227" s="2" t="s">
        <v>971</v>
      </c>
      <c r="C227" s="2">
        <f t="shared" ref="C227:AH227" si="449">C224+C225+C226</f>
        <v>79061989.679999992</v>
      </c>
      <c r="D227" s="2">
        <f t="shared" si="449"/>
        <v>446182328.50000006</v>
      </c>
      <c r="E227" s="2">
        <f t="shared" si="449"/>
        <v>71478924.429999992</v>
      </c>
      <c r="F227" s="2">
        <f t="shared" si="449"/>
        <v>279287184.22000003</v>
      </c>
      <c r="G227" s="2">
        <f t="shared" si="449"/>
        <v>21770640.77</v>
      </c>
      <c r="H227" s="2">
        <f t="shared" si="449"/>
        <v>13188453.140000001</v>
      </c>
      <c r="I227" s="2">
        <f t="shared" si="449"/>
        <v>98904716.640000001</v>
      </c>
      <c r="J227" s="2">
        <f t="shared" si="449"/>
        <v>24091398.419999998</v>
      </c>
      <c r="K227" s="2">
        <f t="shared" si="449"/>
        <v>4191224.5600000005</v>
      </c>
      <c r="L227" s="2">
        <f t="shared" si="449"/>
        <v>26223106.879999999</v>
      </c>
      <c r="M227" s="2">
        <f t="shared" si="449"/>
        <v>12984654.18</v>
      </c>
      <c r="N227" s="2">
        <f t="shared" si="449"/>
        <v>592130490.39999998</v>
      </c>
      <c r="O227" s="2">
        <f t="shared" si="449"/>
        <v>144009244.40000001</v>
      </c>
      <c r="P227" s="2">
        <f t="shared" si="449"/>
        <v>5104600.0999999996</v>
      </c>
      <c r="Q227" s="2">
        <f t="shared" si="449"/>
        <v>497539958.72000003</v>
      </c>
      <c r="R227" s="2">
        <f t="shared" si="449"/>
        <v>79749027.269999996</v>
      </c>
      <c r="S227" s="2">
        <f t="shared" si="449"/>
        <v>18977505.5</v>
      </c>
      <c r="T227" s="2">
        <f t="shared" si="449"/>
        <v>3218152.6199999996</v>
      </c>
      <c r="U227" s="2">
        <f t="shared" si="449"/>
        <v>1310288.68</v>
      </c>
      <c r="V227" s="2">
        <f t="shared" si="449"/>
        <v>4192885.27</v>
      </c>
      <c r="W227" s="2">
        <f t="shared" si="449"/>
        <v>1382561.76</v>
      </c>
      <c r="X227" s="2">
        <f t="shared" si="449"/>
        <v>1162581.6800000002</v>
      </c>
      <c r="Y227" s="2">
        <f t="shared" si="449"/>
        <v>10781640.01</v>
      </c>
      <c r="Z227" s="2">
        <f t="shared" si="449"/>
        <v>3768030.09</v>
      </c>
      <c r="AA227" s="2">
        <f t="shared" si="449"/>
        <v>352504308.11000007</v>
      </c>
      <c r="AB227" s="2">
        <f t="shared" si="449"/>
        <v>312898311.33999997</v>
      </c>
      <c r="AC227" s="2">
        <f t="shared" si="449"/>
        <v>10829324.530000001</v>
      </c>
      <c r="AD227" s="2">
        <f t="shared" si="449"/>
        <v>16372799.41</v>
      </c>
      <c r="AE227" s="2">
        <f t="shared" si="449"/>
        <v>2141390.11</v>
      </c>
      <c r="AF227" s="2">
        <f t="shared" si="449"/>
        <v>3331505.06</v>
      </c>
      <c r="AG227" s="2">
        <f t="shared" si="449"/>
        <v>7741217.1600000001</v>
      </c>
      <c r="AH227" s="2">
        <f t="shared" si="449"/>
        <v>11289974.189999999</v>
      </c>
      <c r="AI227" s="2">
        <f t="shared" ref="AI227:BN227" si="450">AI224+AI225+AI226</f>
        <v>5293011.6399999997</v>
      </c>
      <c r="AJ227" s="2">
        <f t="shared" si="450"/>
        <v>3613794.0199999996</v>
      </c>
      <c r="AK227" s="2">
        <f t="shared" si="450"/>
        <v>3358406.28</v>
      </c>
      <c r="AL227" s="2">
        <f t="shared" si="450"/>
        <v>4578265.29</v>
      </c>
      <c r="AM227" s="2">
        <f t="shared" si="450"/>
        <v>5070412.33</v>
      </c>
      <c r="AN227" s="2">
        <f t="shared" si="450"/>
        <v>4637675.92</v>
      </c>
      <c r="AO227" s="2">
        <f t="shared" si="450"/>
        <v>49732825.859999999</v>
      </c>
      <c r="AP227" s="2">
        <f t="shared" si="450"/>
        <v>1019980699.9100001</v>
      </c>
      <c r="AQ227" s="2">
        <f t="shared" si="450"/>
        <v>4371211.78</v>
      </c>
      <c r="AR227" s="2">
        <f t="shared" si="450"/>
        <v>695003791.50999987</v>
      </c>
      <c r="AS227" s="2">
        <f t="shared" si="450"/>
        <v>79339583.129999995</v>
      </c>
      <c r="AT227" s="2">
        <f t="shared" si="450"/>
        <v>27083777.920000002</v>
      </c>
      <c r="AU227" s="2">
        <f t="shared" si="450"/>
        <v>4545410</v>
      </c>
      <c r="AV227" s="2">
        <f t="shared" si="450"/>
        <v>4973402.92</v>
      </c>
      <c r="AW227" s="2">
        <f t="shared" si="450"/>
        <v>4375560.07</v>
      </c>
      <c r="AX227" s="2">
        <f t="shared" si="450"/>
        <v>1957632.0300000003</v>
      </c>
      <c r="AY227" s="2">
        <f t="shared" si="450"/>
        <v>5824738.4399999995</v>
      </c>
      <c r="AZ227" s="2">
        <f t="shared" si="450"/>
        <v>142629299.31999999</v>
      </c>
      <c r="BA227" s="2">
        <f t="shared" si="450"/>
        <v>100487612.02999999</v>
      </c>
      <c r="BB227" s="2">
        <f t="shared" si="450"/>
        <v>83839870.61999999</v>
      </c>
      <c r="BC227" s="2">
        <f t="shared" si="450"/>
        <v>282897524.06999999</v>
      </c>
      <c r="BD227" s="2">
        <f t="shared" si="450"/>
        <v>39827709.919999994</v>
      </c>
      <c r="BE227" s="2">
        <f t="shared" si="450"/>
        <v>14211729.340000002</v>
      </c>
      <c r="BF227" s="2">
        <f t="shared" si="450"/>
        <v>281956996.83999997</v>
      </c>
      <c r="BG227" s="2">
        <f t="shared" si="450"/>
        <v>11549050.060000001</v>
      </c>
      <c r="BH227" s="2">
        <f t="shared" si="450"/>
        <v>7379956.0899999999</v>
      </c>
      <c r="BI227" s="2">
        <f t="shared" si="450"/>
        <v>4531484.93</v>
      </c>
      <c r="BJ227" s="2">
        <f t="shared" si="450"/>
        <v>69461241.200000003</v>
      </c>
      <c r="BK227" s="2">
        <f t="shared" si="450"/>
        <v>390865273.26999998</v>
      </c>
      <c r="BL227" s="2">
        <f t="shared" si="450"/>
        <v>1874169.0899999999</v>
      </c>
      <c r="BM227" s="2">
        <f t="shared" si="450"/>
        <v>5309125.9999999991</v>
      </c>
      <c r="BN227" s="2">
        <f t="shared" si="450"/>
        <v>34707860.109999999</v>
      </c>
      <c r="BO227" s="2">
        <f>BO224+BO225+BO226</f>
        <v>14486014.789999999</v>
      </c>
      <c r="BP227" s="2">
        <f t="shared" ref="BP227:EA227" si="451">BP224+BP225+BP226</f>
        <v>3242513.9</v>
      </c>
      <c r="BQ227" s="2">
        <f t="shared" si="451"/>
        <v>72114218.569999993</v>
      </c>
      <c r="BR227" s="2">
        <f t="shared" si="451"/>
        <v>51022566.020000003</v>
      </c>
      <c r="BS227" s="2">
        <f t="shared" si="451"/>
        <v>14686026.07</v>
      </c>
      <c r="BT227" s="2">
        <f t="shared" si="451"/>
        <v>5629295.6999999993</v>
      </c>
      <c r="BU227" s="2">
        <f t="shared" si="451"/>
        <v>5842037.7000000002</v>
      </c>
      <c r="BV227" s="2">
        <f t="shared" si="451"/>
        <v>14582251.57</v>
      </c>
      <c r="BW227" s="2">
        <f t="shared" si="451"/>
        <v>23400238.729999997</v>
      </c>
      <c r="BX227" s="2">
        <f t="shared" si="451"/>
        <v>1647493.26</v>
      </c>
      <c r="BY227" s="2">
        <f t="shared" si="451"/>
        <v>6019018.9100000001</v>
      </c>
      <c r="BZ227" s="2">
        <f t="shared" si="451"/>
        <v>3917429.31</v>
      </c>
      <c r="CA227" s="2">
        <f t="shared" si="451"/>
        <v>3045296</v>
      </c>
      <c r="CB227" s="2">
        <f t="shared" si="451"/>
        <v>829909535.82000005</v>
      </c>
      <c r="CC227" s="2">
        <f t="shared" si="451"/>
        <v>3491422.38</v>
      </c>
      <c r="CD227" s="2">
        <f t="shared" si="451"/>
        <v>1111944.4000000001</v>
      </c>
      <c r="CE227" s="2">
        <f t="shared" si="451"/>
        <v>3065905.17</v>
      </c>
      <c r="CF227" s="2">
        <f t="shared" si="451"/>
        <v>2291611.64</v>
      </c>
      <c r="CG227" s="2">
        <f t="shared" si="451"/>
        <v>3572390.33</v>
      </c>
      <c r="CH227" s="2">
        <f t="shared" si="451"/>
        <v>2154948.56</v>
      </c>
      <c r="CI227" s="2">
        <f t="shared" si="451"/>
        <v>8273353.04</v>
      </c>
      <c r="CJ227" s="2">
        <f t="shared" si="451"/>
        <v>11069880.450000001</v>
      </c>
      <c r="CK227" s="2">
        <f t="shared" si="451"/>
        <v>56336946.940000005</v>
      </c>
      <c r="CL227" s="2">
        <f t="shared" si="451"/>
        <v>15030514.23</v>
      </c>
      <c r="CM227" s="2">
        <f t="shared" si="451"/>
        <v>9001152.8000000007</v>
      </c>
      <c r="CN227" s="2">
        <f t="shared" si="451"/>
        <v>342897570.00000006</v>
      </c>
      <c r="CO227" s="2">
        <f t="shared" si="451"/>
        <v>156460780.36000001</v>
      </c>
      <c r="CP227" s="2">
        <f t="shared" si="451"/>
        <v>11731431.350000001</v>
      </c>
      <c r="CQ227" s="2">
        <f t="shared" si="451"/>
        <v>9949079.0600000005</v>
      </c>
      <c r="CR227" s="2">
        <f t="shared" si="451"/>
        <v>3775953.62</v>
      </c>
      <c r="CS227" s="2">
        <f t="shared" si="451"/>
        <v>4349049.93</v>
      </c>
      <c r="CT227" s="2">
        <f t="shared" si="451"/>
        <v>2470076.59</v>
      </c>
      <c r="CU227" s="2">
        <f t="shared" si="451"/>
        <v>5226267.8600000003</v>
      </c>
      <c r="CV227" s="2">
        <f t="shared" si="451"/>
        <v>1076684.73</v>
      </c>
      <c r="CW227" s="2">
        <f t="shared" si="451"/>
        <v>3691096.75</v>
      </c>
      <c r="CX227" s="2">
        <f t="shared" si="451"/>
        <v>5911762.3099999996</v>
      </c>
      <c r="CY227" s="2">
        <f t="shared" si="451"/>
        <v>1148005.03</v>
      </c>
      <c r="CZ227" s="2">
        <f t="shared" si="451"/>
        <v>20679499.120000001</v>
      </c>
      <c r="DA227" s="2">
        <f t="shared" si="451"/>
        <v>3639031.9699999997</v>
      </c>
      <c r="DB227" s="2">
        <f t="shared" si="451"/>
        <v>4728881.38</v>
      </c>
      <c r="DC227" s="2">
        <f t="shared" si="451"/>
        <v>3560350.21</v>
      </c>
      <c r="DD227" s="2">
        <f t="shared" si="451"/>
        <v>3479436.51</v>
      </c>
      <c r="DE227" s="2">
        <f t="shared" si="451"/>
        <v>4477825.1500000004</v>
      </c>
      <c r="DF227" s="2">
        <f t="shared" si="451"/>
        <v>226292744.49000001</v>
      </c>
      <c r="DG227" s="2">
        <f t="shared" si="451"/>
        <v>2134952.04</v>
      </c>
      <c r="DH227" s="2">
        <f t="shared" si="451"/>
        <v>20322605.720000003</v>
      </c>
      <c r="DI227" s="2">
        <f t="shared" si="451"/>
        <v>27597128.670000002</v>
      </c>
      <c r="DJ227" s="2">
        <f t="shared" si="451"/>
        <v>7911070.4799999995</v>
      </c>
      <c r="DK227" s="2">
        <f t="shared" si="451"/>
        <v>6064487.1499999994</v>
      </c>
      <c r="DL227" s="2">
        <f t="shared" si="451"/>
        <v>65787938.75</v>
      </c>
      <c r="DM227" s="2">
        <f t="shared" si="451"/>
        <v>4326904.25</v>
      </c>
      <c r="DN227" s="2">
        <f t="shared" si="451"/>
        <v>15842034.789999999</v>
      </c>
      <c r="DO227" s="2">
        <f t="shared" si="451"/>
        <v>38031980.059999995</v>
      </c>
      <c r="DP227" s="2">
        <f t="shared" si="451"/>
        <v>3781904.3800000004</v>
      </c>
      <c r="DQ227" s="2">
        <f t="shared" si="451"/>
        <v>10713838.560000001</v>
      </c>
      <c r="DR227" s="2">
        <f t="shared" si="451"/>
        <v>15886646.859999999</v>
      </c>
      <c r="DS227" s="2">
        <f t="shared" si="451"/>
        <v>7931817.7000000002</v>
      </c>
      <c r="DT227" s="2">
        <f t="shared" si="451"/>
        <v>3608126.5100000002</v>
      </c>
      <c r="DU227" s="2">
        <f t="shared" si="451"/>
        <v>5119303.6800000006</v>
      </c>
      <c r="DV227" s="2">
        <f t="shared" si="451"/>
        <v>3770010.8</v>
      </c>
      <c r="DW227" s="2">
        <f t="shared" si="451"/>
        <v>4617450.2</v>
      </c>
      <c r="DX227" s="2">
        <f t="shared" si="451"/>
        <v>3711652.82</v>
      </c>
      <c r="DY227" s="2">
        <f t="shared" si="451"/>
        <v>4950450.13</v>
      </c>
      <c r="DZ227" s="2">
        <f t="shared" si="451"/>
        <v>8828133.25</v>
      </c>
      <c r="EA227" s="2">
        <f t="shared" si="451"/>
        <v>7010469.4500000002</v>
      </c>
      <c r="EB227" s="2">
        <f t="shared" ref="EB227:FX227" si="452">EB224+EB225+EB226</f>
        <v>6781640.2799999993</v>
      </c>
      <c r="EC227" s="2">
        <f t="shared" si="452"/>
        <v>4197736.3500000006</v>
      </c>
      <c r="ED227" s="2">
        <f t="shared" si="452"/>
        <v>23405168.759999998</v>
      </c>
      <c r="EE227" s="2">
        <f t="shared" si="452"/>
        <v>3587045.68</v>
      </c>
      <c r="EF227" s="2">
        <f t="shared" si="452"/>
        <v>16128939.909999998</v>
      </c>
      <c r="EG227" s="2">
        <f t="shared" si="452"/>
        <v>4053090.4</v>
      </c>
      <c r="EH227" s="2">
        <f t="shared" si="452"/>
        <v>4021646.7899999996</v>
      </c>
      <c r="EI227" s="2">
        <f t="shared" si="452"/>
        <v>162615505.53</v>
      </c>
      <c r="EJ227" s="2">
        <f t="shared" si="452"/>
        <v>111337477.69</v>
      </c>
      <c r="EK227" s="2">
        <f t="shared" si="452"/>
        <v>8053120.7799999993</v>
      </c>
      <c r="EL227" s="2">
        <f t="shared" si="452"/>
        <v>5677812.5899999999</v>
      </c>
      <c r="EM227" s="2">
        <f t="shared" si="452"/>
        <v>5303475.16</v>
      </c>
      <c r="EN227" s="2">
        <f t="shared" si="452"/>
        <v>11377002.6</v>
      </c>
      <c r="EO227" s="2">
        <f t="shared" si="452"/>
        <v>4579148.91</v>
      </c>
      <c r="EP227" s="2">
        <f t="shared" si="452"/>
        <v>5997877.4799999995</v>
      </c>
      <c r="EQ227" s="2">
        <f t="shared" si="452"/>
        <v>30275119.289999999</v>
      </c>
      <c r="ER227" s="2">
        <f t="shared" si="452"/>
        <v>4987777.33</v>
      </c>
      <c r="ES227" s="2">
        <f t="shared" si="452"/>
        <v>3253793.81</v>
      </c>
      <c r="ET227" s="2">
        <f t="shared" si="452"/>
        <v>4256324.13</v>
      </c>
      <c r="EU227" s="2">
        <f t="shared" si="452"/>
        <v>7787616.25</v>
      </c>
      <c r="EV227" s="2">
        <f t="shared" si="452"/>
        <v>1790492.83</v>
      </c>
      <c r="EW227" s="2">
        <f t="shared" si="452"/>
        <v>12914715.459999999</v>
      </c>
      <c r="EX227" s="2">
        <f t="shared" si="452"/>
        <v>3691058.9499999997</v>
      </c>
      <c r="EY227" s="2">
        <f t="shared" si="452"/>
        <v>7759767.2000000002</v>
      </c>
      <c r="EZ227" s="2">
        <f t="shared" si="452"/>
        <v>2720167.82</v>
      </c>
      <c r="FA227" s="2">
        <f t="shared" si="452"/>
        <v>41524396.699999996</v>
      </c>
      <c r="FB227" s="2">
        <f t="shared" si="452"/>
        <v>4658644.5599999996</v>
      </c>
      <c r="FC227" s="2">
        <f t="shared" si="452"/>
        <v>20825625.399999999</v>
      </c>
      <c r="FD227" s="2">
        <f t="shared" si="452"/>
        <v>5576513.2800000003</v>
      </c>
      <c r="FE227" s="2">
        <f t="shared" si="452"/>
        <v>1863010.65</v>
      </c>
      <c r="FF227" s="2">
        <f t="shared" si="452"/>
        <v>3591748.16</v>
      </c>
      <c r="FG227" s="2">
        <f t="shared" si="452"/>
        <v>2629985.41</v>
      </c>
      <c r="FH227" s="2">
        <f t="shared" si="452"/>
        <v>1618391.5999999999</v>
      </c>
      <c r="FI227" s="2">
        <f t="shared" si="452"/>
        <v>20134035.949999999</v>
      </c>
      <c r="FJ227" s="2">
        <f t="shared" si="452"/>
        <v>22430808.640000001</v>
      </c>
      <c r="FK227" s="2">
        <f t="shared" si="452"/>
        <v>28834604.939999998</v>
      </c>
      <c r="FL227" s="2">
        <f t="shared" si="452"/>
        <v>91119304.700000003</v>
      </c>
      <c r="FM227" s="2">
        <f t="shared" si="452"/>
        <v>43019259.969999999</v>
      </c>
      <c r="FN227" s="2">
        <f t="shared" si="452"/>
        <v>263520742.59</v>
      </c>
      <c r="FO227" s="2">
        <f t="shared" si="452"/>
        <v>13318654.32</v>
      </c>
      <c r="FP227" s="2">
        <f t="shared" si="452"/>
        <v>27337540.900000002</v>
      </c>
      <c r="FQ227" s="2">
        <f t="shared" si="452"/>
        <v>11564344.26</v>
      </c>
      <c r="FR227" s="2">
        <f t="shared" si="452"/>
        <v>3296557.44</v>
      </c>
      <c r="FS227" s="2">
        <f t="shared" si="452"/>
        <v>3289803.97</v>
      </c>
      <c r="FT227" s="2">
        <f t="shared" si="452"/>
        <v>1389181.21</v>
      </c>
      <c r="FU227" s="2">
        <f t="shared" si="452"/>
        <v>10255259.24</v>
      </c>
      <c r="FV227" s="2">
        <f t="shared" si="452"/>
        <v>8799708.0600000005</v>
      </c>
      <c r="FW227" s="2">
        <f t="shared" si="452"/>
        <v>3118252.85</v>
      </c>
      <c r="FX227" s="2">
        <f t="shared" si="452"/>
        <v>1601192.3800000001</v>
      </c>
      <c r="FY227" s="2"/>
      <c r="FZ227" s="2">
        <f t="shared" si="426"/>
        <v>9893379047.8899994</v>
      </c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</row>
    <row r="228" spans="1:193" x14ac:dyDescent="0.35">
      <c r="A228" s="3" t="s">
        <v>524</v>
      </c>
      <c r="B228" s="2" t="s">
        <v>1026</v>
      </c>
      <c r="C228" s="2">
        <f t="shared" ref="C228:AH228" si="453">C219</f>
        <v>72043727.930000007</v>
      </c>
      <c r="D228" s="2">
        <f t="shared" si="453"/>
        <v>426879181.75999999</v>
      </c>
      <c r="E228" s="2">
        <f t="shared" si="453"/>
        <v>63387861.700000003</v>
      </c>
      <c r="F228" s="2">
        <f t="shared" si="453"/>
        <v>268448107.88999999</v>
      </c>
      <c r="G228" s="2">
        <f t="shared" si="453"/>
        <v>20346418.600000001</v>
      </c>
      <c r="H228" s="2">
        <f t="shared" si="453"/>
        <v>12093679.810000001</v>
      </c>
      <c r="I228" s="2">
        <f t="shared" si="453"/>
        <v>88995976.400000006</v>
      </c>
      <c r="J228" s="2">
        <f t="shared" si="453"/>
        <v>22794013.82</v>
      </c>
      <c r="K228" s="2">
        <f t="shared" si="453"/>
        <v>2775911.21</v>
      </c>
      <c r="L228" s="2">
        <f t="shared" si="453"/>
        <v>23745737.32</v>
      </c>
      <c r="M228" s="2">
        <f t="shared" si="453"/>
        <v>10464768.460000001</v>
      </c>
      <c r="N228" s="2">
        <f t="shared" si="453"/>
        <v>558319878.66999996</v>
      </c>
      <c r="O228" s="2">
        <f t="shared" si="453"/>
        <v>142282824.66</v>
      </c>
      <c r="P228" s="2">
        <f t="shared" si="453"/>
        <v>3477333.35</v>
      </c>
      <c r="Q228" s="2">
        <f t="shared" si="453"/>
        <v>435748312.92000002</v>
      </c>
      <c r="R228" s="2">
        <f t="shared" si="453"/>
        <v>74679831.569999993</v>
      </c>
      <c r="S228" s="2">
        <f t="shared" si="453"/>
        <v>17697713.609999999</v>
      </c>
      <c r="T228" s="2">
        <f t="shared" si="453"/>
        <v>1776715.52</v>
      </c>
      <c r="U228" s="2">
        <f t="shared" si="453"/>
        <v>612090.07999999996</v>
      </c>
      <c r="V228" s="2">
        <f t="shared" si="453"/>
        <v>2827745.86</v>
      </c>
      <c r="W228" s="2">
        <f t="shared" si="453"/>
        <v>656969.76</v>
      </c>
      <c r="X228" s="2">
        <f t="shared" si="453"/>
        <v>551432.5</v>
      </c>
      <c r="Y228" s="2">
        <f t="shared" si="453"/>
        <v>9636221.8699999992</v>
      </c>
      <c r="Z228" s="2">
        <f t="shared" si="453"/>
        <v>2548721.02</v>
      </c>
      <c r="AA228" s="2">
        <f t="shared" si="453"/>
        <v>341330253.61000001</v>
      </c>
      <c r="AB228" s="2">
        <f t="shared" si="453"/>
        <v>300011073.61000001</v>
      </c>
      <c r="AC228" s="2">
        <f t="shared" si="453"/>
        <v>9995265.5</v>
      </c>
      <c r="AD228" s="2">
        <f t="shared" si="453"/>
        <v>15889537.619999999</v>
      </c>
      <c r="AE228" s="2">
        <f t="shared" si="453"/>
        <v>1069779.05</v>
      </c>
      <c r="AF228" s="2">
        <f t="shared" si="453"/>
        <v>1847298.88</v>
      </c>
      <c r="AG228" s="2">
        <f t="shared" si="453"/>
        <v>6629321.5199999996</v>
      </c>
      <c r="AH228" s="2">
        <f t="shared" si="453"/>
        <v>10562138.109999999</v>
      </c>
      <c r="AI228" s="2">
        <f t="shared" ref="AI228:BO228" si="454">AI219</f>
        <v>4223972.95</v>
      </c>
      <c r="AJ228" s="2">
        <f t="shared" si="454"/>
        <v>2001699.98</v>
      </c>
      <c r="AK228" s="2">
        <f t="shared" si="454"/>
        <v>1827447.31</v>
      </c>
      <c r="AL228" s="2">
        <f t="shared" si="454"/>
        <v>3181765.53</v>
      </c>
      <c r="AM228" s="2">
        <f t="shared" si="454"/>
        <v>3888701.99</v>
      </c>
      <c r="AN228" s="2">
        <f t="shared" si="454"/>
        <v>3312668.68</v>
      </c>
      <c r="AO228" s="2">
        <f t="shared" si="454"/>
        <v>48394471.399999999</v>
      </c>
      <c r="AP228" s="2">
        <f t="shared" si="454"/>
        <v>934185150.53999996</v>
      </c>
      <c r="AQ228" s="2">
        <f t="shared" si="454"/>
        <v>2773431.15</v>
      </c>
      <c r="AR228" s="2">
        <f t="shared" si="454"/>
        <v>684631394.62</v>
      </c>
      <c r="AS228" s="2">
        <f t="shared" si="454"/>
        <v>71662625.950000003</v>
      </c>
      <c r="AT228" s="2">
        <f t="shared" si="454"/>
        <v>26069063.73</v>
      </c>
      <c r="AU228" s="2">
        <f t="shared" si="454"/>
        <v>2988764.15</v>
      </c>
      <c r="AV228" s="2">
        <f t="shared" si="454"/>
        <v>3368149.71</v>
      </c>
      <c r="AW228" s="2">
        <f t="shared" si="454"/>
        <v>2831481.75</v>
      </c>
      <c r="AX228" s="2">
        <f t="shared" si="454"/>
        <v>893320.65</v>
      </c>
      <c r="AY228" s="2">
        <f t="shared" si="454"/>
        <v>4486454.82</v>
      </c>
      <c r="AZ228" s="2">
        <f t="shared" si="454"/>
        <v>134741363.41</v>
      </c>
      <c r="BA228" s="2">
        <f t="shared" si="454"/>
        <v>100628658.67</v>
      </c>
      <c r="BB228" s="2">
        <f t="shared" si="454"/>
        <v>83410502.700000003</v>
      </c>
      <c r="BC228" s="2">
        <f t="shared" si="454"/>
        <v>272135042.50999999</v>
      </c>
      <c r="BD228" s="2">
        <f t="shared" si="454"/>
        <v>40110951.780000001</v>
      </c>
      <c r="BE228" s="2">
        <f t="shared" si="454"/>
        <v>13220042.76</v>
      </c>
      <c r="BF228" s="2">
        <f t="shared" si="454"/>
        <v>281789309.5</v>
      </c>
      <c r="BG228" s="2">
        <f t="shared" si="454"/>
        <v>10152975.189999999</v>
      </c>
      <c r="BH228" s="2">
        <f t="shared" si="454"/>
        <v>6402567.2800000003</v>
      </c>
      <c r="BI228" s="2">
        <f t="shared" si="454"/>
        <v>2838774.51</v>
      </c>
      <c r="BJ228" s="2">
        <f t="shared" si="454"/>
        <v>69621394.510000005</v>
      </c>
      <c r="BK228" s="2">
        <f t="shared" si="454"/>
        <v>380285647.66000003</v>
      </c>
      <c r="BL228" s="2">
        <f t="shared" si="454"/>
        <v>864358.7</v>
      </c>
      <c r="BM228" s="2">
        <f t="shared" si="454"/>
        <v>3935941.92</v>
      </c>
      <c r="BN228" s="2">
        <f t="shared" si="454"/>
        <v>34668315.869999997</v>
      </c>
      <c r="BO228" s="2">
        <f t="shared" si="454"/>
        <v>13861999.699999999</v>
      </c>
      <c r="BP228" s="2">
        <f t="shared" ref="BP228:EA228" si="455">BP219</f>
        <v>1768995.46</v>
      </c>
      <c r="BQ228" s="2">
        <f t="shared" si="455"/>
        <v>64929952.659999996</v>
      </c>
      <c r="BR228" s="2">
        <f t="shared" si="455"/>
        <v>49500992.659999996</v>
      </c>
      <c r="BS228" s="2">
        <f t="shared" si="455"/>
        <v>12772279.57</v>
      </c>
      <c r="BT228" s="2">
        <f t="shared" si="455"/>
        <v>4108172.13</v>
      </c>
      <c r="BU228" s="2">
        <f t="shared" si="455"/>
        <v>4341979.51</v>
      </c>
      <c r="BV228" s="2">
        <f t="shared" si="455"/>
        <v>13733977.85</v>
      </c>
      <c r="BW228" s="2">
        <f t="shared" si="455"/>
        <v>22250301.379999999</v>
      </c>
      <c r="BX228" s="2">
        <f t="shared" si="455"/>
        <v>733405.23</v>
      </c>
      <c r="BY228" s="2">
        <f t="shared" si="455"/>
        <v>4781479.5599999996</v>
      </c>
      <c r="BZ228" s="2">
        <f t="shared" si="455"/>
        <v>2514532.2000000002</v>
      </c>
      <c r="CA228" s="2">
        <f t="shared" si="455"/>
        <v>1612388.63</v>
      </c>
      <c r="CB228" s="2">
        <f t="shared" si="455"/>
        <v>811402185.21000004</v>
      </c>
      <c r="CC228" s="2">
        <f t="shared" si="455"/>
        <v>2087723.45</v>
      </c>
      <c r="CD228" s="2">
        <f t="shared" si="455"/>
        <v>551432.5</v>
      </c>
      <c r="CE228" s="2">
        <f t="shared" si="455"/>
        <v>1745835.3</v>
      </c>
      <c r="CF228" s="2">
        <f t="shared" si="455"/>
        <v>1240723.1299999999</v>
      </c>
      <c r="CG228" s="2">
        <f t="shared" si="455"/>
        <v>2204627.14</v>
      </c>
      <c r="CH228" s="2">
        <f t="shared" si="455"/>
        <v>1064264.73</v>
      </c>
      <c r="CI228" s="2">
        <f t="shared" si="455"/>
        <v>7586608.3399999999</v>
      </c>
      <c r="CJ228" s="2">
        <f t="shared" si="455"/>
        <v>9630771.4000000004</v>
      </c>
      <c r="CK228" s="2">
        <f t="shared" si="455"/>
        <v>54154321.200000003</v>
      </c>
      <c r="CL228" s="2">
        <f t="shared" si="455"/>
        <v>13643585.66</v>
      </c>
      <c r="CM228" s="2">
        <f t="shared" si="455"/>
        <v>7579996.71</v>
      </c>
      <c r="CN228" s="2">
        <f t="shared" si="455"/>
        <v>347143787.31999999</v>
      </c>
      <c r="CO228" s="2">
        <f t="shared" si="455"/>
        <v>158674394.33000001</v>
      </c>
      <c r="CP228" s="2">
        <f t="shared" si="455"/>
        <v>10299751.310000001</v>
      </c>
      <c r="CQ228" s="2">
        <f t="shared" si="455"/>
        <v>8493163.3699999992</v>
      </c>
      <c r="CR228" s="2">
        <f t="shared" si="455"/>
        <v>2379982.67</v>
      </c>
      <c r="CS228" s="2">
        <f t="shared" si="455"/>
        <v>3148679.58</v>
      </c>
      <c r="CT228" s="2">
        <f t="shared" si="455"/>
        <v>1251751.78</v>
      </c>
      <c r="CU228" s="2">
        <f t="shared" si="455"/>
        <v>4961113.07</v>
      </c>
      <c r="CV228" s="2">
        <f t="shared" si="455"/>
        <v>551432.5</v>
      </c>
      <c r="CW228" s="2">
        <f t="shared" si="455"/>
        <v>2191392.7599999998</v>
      </c>
      <c r="CX228" s="2">
        <f t="shared" si="455"/>
        <v>5088619.1100000003</v>
      </c>
      <c r="CY228" s="2">
        <f t="shared" si="455"/>
        <v>551432.5</v>
      </c>
      <c r="CZ228" s="2">
        <f t="shared" si="455"/>
        <v>19926564.82</v>
      </c>
      <c r="DA228" s="2">
        <f t="shared" si="455"/>
        <v>2244330.2799999998</v>
      </c>
      <c r="DB228" s="2">
        <f t="shared" si="455"/>
        <v>3482847.67</v>
      </c>
      <c r="DC228" s="2">
        <f t="shared" si="455"/>
        <v>2128529.4500000002</v>
      </c>
      <c r="DD228" s="2">
        <f t="shared" si="455"/>
        <v>1924499.43</v>
      </c>
      <c r="DE228" s="2">
        <f t="shared" si="455"/>
        <v>3146473.85</v>
      </c>
      <c r="DF228" s="2">
        <f t="shared" si="455"/>
        <v>229778514.37</v>
      </c>
      <c r="DG228" s="2">
        <f t="shared" si="455"/>
        <v>1031178.78</v>
      </c>
      <c r="DH228" s="2">
        <f t="shared" si="455"/>
        <v>19911124.710000001</v>
      </c>
      <c r="DI228" s="2">
        <f t="shared" si="455"/>
        <v>27043363.800000001</v>
      </c>
      <c r="DJ228" s="2">
        <f t="shared" si="455"/>
        <v>6881328.9500000002</v>
      </c>
      <c r="DK228" s="2">
        <f t="shared" si="455"/>
        <v>5278866.1100000003</v>
      </c>
      <c r="DL228" s="2">
        <f t="shared" si="455"/>
        <v>62797133.100000001</v>
      </c>
      <c r="DM228" s="2">
        <f t="shared" si="455"/>
        <v>2591732.75</v>
      </c>
      <c r="DN228" s="2">
        <f t="shared" si="455"/>
        <v>14291415.43</v>
      </c>
      <c r="DO228" s="2">
        <f t="shared" si="455"/>
        <v>36294738.5</v>
      </c>
      <c r="DP228" s="2">
        <f t="shared" si="455"/>
        <v>2205730</v>
      </c>
      <c r="DQ228" s="2">
        <f t="shared" si="455"/>
        <v>9792000.5500000007</v>
      </c>
      <c r="DR228" s="2">
        <f t="shared" si="455"/>
        <v>14504880.48</v>
      </c>
      <c r="DS228" s="2">
        <f t="shared" si="455"/>
        <v>6616087.1399999997</v>
      </c>
      <c r="DT228" s="2">
        <f t="shared" si="455"/>
        <v>1946556.73</v>
      </c>
      <c r="DU228" s="2">
        <f t="shared" si="455"/>
        <v>3875467.61</v>
      </c>
      <c r="DV228" s="2">
        <f t="shared" si="455"/>
        <v>2293959.2000000002</v>
      </c>
      <c r="DW228" s="2">
        <f t="shared" si="455"/>
        <v>3310800.73</v>
      </c>
      <c r="DX228" s="2">
        <f t="shared" si="455"/>
        <v>1852813.2</v>
      </c>
      <c r="DY228" s="2">
        <f t="shared" si="455"/>
        <v>3271097.59</v>
      </c>
      <c r="DZ228" s="2">
        <f t="shared" si="455"/>
        <v>7517892.9199999999</v>
      </c>
      <c r="EA228" s="2">
        <f t="shared" si="455"/>
        <v>5851801.6900000004</v>
      </c>
      <c r="EB228" s="2">
        <f t="shared" ref="EB228:FX228" si="456">EB219</f>
        <v>5893710.5599999996</v>
      </c>
      <c r="EC228" s="2">
        <f t="shared" si="456"/>
        <v>3144268.12</v>
      </c>
      <c r="ED228" s="2">
        <f t="shared" si="456"/>
        <v>17224545.57</v>
      </c>
      <c r="EE228" s="2">
        <f t="shared" si="456"/>
        <v>2113089.34</v>
      </c>
      <c r="EF228" s="2">
        <f t="shared" si="456"/>
        <v>14943145.18</v>
      </c>
      <c r="EG228" s="2">
        <f t="shared" si="456"/>
        <v>2795762.78</v>
      </c>
      <c r="EH228" s="2">
        <f t="shared" si="456"/>
        <v>2728488.01</v>
      </c>
      <c r="EI228" s="2">
        <f t="shared" si="456"/>
        <v>153166441.16999999</v>
      </c>
      <c r="EJ228" s="2">
        <f t="shared" si="456"/>
        <v>112188189.77</v>
      </c>
      <c r="EK228" s="2">
        <f t="shared" si="456"/>
        <v>7374858.2599999998</v>
      </c>
      <c r="EL228" s="2">
        <f t="shared" si="456"/>
        <v>5066561.8099999996</v>
      </c>
      <c r="EM228" s="2">
        <f t="shared" si="456"/>
        <v>4169932.57</v>
      </c>
      <c r="EN228" s="2">
        <f t="shared" si="456"/>
        <v>10342236.189999999</v>
      </c>
      <c r="EO228" s="2">
        <f t="shared" si="456"/>
        <v>3368149.71</v>
      </c>
      <c r="EP228" s="2">
        <f t="shared" si="456"/>
        <v>4725776.53</v>
      </c>
      <c r="EQ228" s="2">
        <f t="shared" si="456"/>
        <v>28852478.559999999</v>
      </c>
      <c r="ER228" s="2">
        <f t="shared" si="456"/>
        <v>3411588.74</v>
      </c>
      <c r="ES228" s="2">
        <f t="shared" si="456"/>
        <v>1797669.95</v>
      </c>
      <c r="ET228" s="2">
        <f t="shared" si="456"/>
        <v>2178158.38</v>
      </c>
      <c r="EU228" s="2">
        <f t="shared" si="456"/>
        <v>6344782.3499999996</v>
      </c>
      <c r="EV228" s="2">
        <f t="shared" si="456"/>
        <v>800679.99</v>
      </c>
      <c r="EW228" s="2">
        <f t="shared" si="456"/>
        <v>9036875.8100000005</v>
      </c>
      <c r="EX228" s="2">
        <f t="shared" si="456"/>
        <v>1913470.78</v>
      </c>
      <c r="EY228" s="2">
        <f t="shared" si="456"/>
        <v>6993416.2300000004</v>
      </c>
      <c r="EZ228" s="2">
        <f t="shared" si="456"/>
        <v>1426004.45</v>
      </c>
      <c r="FA228" s="2">
        <f t="shared" si="456"/>
        <v>37449241.979999997</v>
      </c>
      <c r="FB228" s="2">
        <f t="shared" si="456"/>
        <v>3177354.07</v>
      </c>
      <c r="FC228" s="2">
        <f t="shared" si="456"/>
        <v>20134758.030000001</v>
      </c>
      <c r="FD228" s="2">
        <f t="shared" si="456"/>
        <v>4433517.3</v>
      </c>
      <c r="FE228" s="2">
        <f t="shared" si="456"/>
        <v>871263.35</v>
      </c>
      <c r="FF228" s="2">
        <f t="shared" si="456"/>
        <v>2040300.25</v>
      </c>
      <c r="FG228" s="2">
        <f t="shared" si="456"/>
        <v>1332260.92</v>
      </c>
      <c r="FH228" s="2">
        <f t="shared" si="456"/>
        <v>772005.5</v>
      </c>
      <c r="FI228" s="2">
        <f t="shared" si="456"/>
        <v>18776276.629999999</v>
      </c>
      <c r="FJ228" s="2">
        <f t="shared" si="456"/>
        <v>22239272.73</v>
      </c>
      <c r="FK228" s="2">
        <f t="shared" si="456"/>
        <v>27892558.719999999</v>
      </c>
      <c r="FL228" s="2">
        <f t="shared" si="456"/>
        <v>94168128.030000001</v>
      </c>
      <c r="FM228" s="2">
        <f t="shared" si="456"/>
        <v>43910569.979999997</v>
      </c>
      <c r="FN228" s="2">
        <f t="shared" si="456"/>
        <v>250239712.90000001</v>
      </c>
      <c r="FO228" s="2">
        <f t="shared" si="456"/>
        <v>12342167.779999999</v>
      </c>
      <c r="FP228" s="2">
        <f t="shared" si="456"/>
        <v>25823583.98</v>
      </c>
      <c r="FQ228" s="2">
        <f t="shared" si="456"/>
        <v>10862117.390000001</v>
      </c>
      <c r="FR228" s="2">
        <f t="shared" si="456"/>
        <v>1853916.07</v>
      </c>
      <c r="FS228" s="2">
        <f t="shared" si="456"/>
        <v>1856121.8</v>
      </c>
      <c r="FT228" s="2">
        <f t="shared" si="456"/>
        <v>623118.73</v>
      </c>
      <c r="FU228" s="2">
        <f t="shared" si="456"/>
        <v>8724765.0199999996</v>
      </c>
      <c r="FV228" s="2">
        <f t="shared" si="456"/>
        <v>7649133.8600000003</v>
      </c>
      <c r="FW228" s="2">
        <f t="shared" si="456"/>
        <v>1645901.88</v>
      </c>
      <c r="FX228" s="2">
        <f t="shared" si="456"/>
        <v>711347.93</v>
      </c>
      <c r="FY228" s="2"/>
      <c r="FZ228" s="2">
        <f t="shared" si="426"/>
        <v>9353511693.1599922</v>
      </c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</row>
    <row r="229" spans="1:193" x14ac:dyDescent="0.35">
      <c r="A229" s="3" t="s">
        <v>525</v>
      </c>
      <c r="B229" s="2" t="s">
        <v>526</v>
      </c>
      <c r="C229" s="2">
        <f t="shared" ref="C229:Q229" si="457">IF(C201&gt;0,C201+C225+C226,999999999.99)</f>
        <v>188579262.21000001</v>
      </c>
      <c r="D229" s="2">
        <f t="shared" si="457"/>
        <v>2983386762.0699997</v>
      </c>
      <c r="E229" s="2">
        <f t="shared" si="457"/>
        <v>165304866.06999999</v>
      </c>
      <c r="F229" s="2">
        <f t="shared" si="457"/>
        <v>1256416935.23</v>
      </c>
      <c r="G229" s="2">
        <f t="shared" si="457"/>
        <v>999999999.99000001</v>
      </c>
      <c r="H229" s="2">
        <f t="shared" si="457"/>
        <v>999999999.99000001</v>
      </c>
      <c r="I229" s="2">
        <f t="shared" si="457"/>
        <v>277543828.62</v>
      </c>
      <c r="J229" s="2">
        <f t="shared" si="457"/>
        <v>35165237.069999993</v>
      </c>
      <c r="K229" s="2">
        <f t="shared" si="457"/>
        <v>999999999.99000001</v>
      </c>
      <c r="L229" s="2">
        <f t="shared" si="457"/>
        <v>37979337.050000004</v>
      </c>
      <c r="M229" s="2">
        <f t="shared" si="457"/>
        <v>14782187.789999999</v>
      </c>
      <c r="N229" s="2">
        <f t="shared" si="457"/>
        <v>999999999.99000001</v>
      </c>
      <c r="O229" s="2">
        <f t="shared" si="457"/>
        <v>999999999.99000001</v>
      </c>
      <c r="P229" s="2">
        <f t="shared" si="457"/>
        <v>999999999.99000001</v>
      </c>
      <c r="Q229" s="2">
        <f t="shared" si="457"/>
        <v>4794897527.6199999</v>
      </c>
      <c r="R229" s="2">
        <f>IF(R201&gt;0,R201+R225+R226,999999999.99)</f>
        <v>82005498.829999998</v>
      </c>
      <c r="S229" s="2">
        <f t="shared" ref="S229:CD229" si="458">IF(S201&gt;0,S201+S225+S226,999999999.99)</f>
        <v>24899891.25</v>
      </c>
      <c r="T229" s="2">
        <f t="shared" si="458"/>
        <v>999999999.99000001</v>
      </c>
      <c r="U229" s="2">
        <f t="shared" si="458"/>
        <v>999999999.99000001</v>
      </c>
      <c r="V229" s="2">
        <f t="shared" si="458"/>
        <v>999999999.99000001</v>
      </c>
      <c r="W229" s="2">
        <f t="shared" si="458"/>
        <v>999999999.99000001</v>
      </c>
      <c r="X229" s="2">
        <f t="shared" si="458"/>
        <v>999999999.99000001</v>
      </c>
      <c r="Y229" s="2">
        <f t="shared" si="458"/>
        <v>10737673.48</v>
      </c>
      <c r="Z229" s="2">
        <f t="shared" si="458"/>
        <v>999999999.99000001</v>
      </c>
      <c r="AA229" s="2">
        <f t="shared" si="458"/>
        <v>999999999.99000001</v>
      </c>
      <c r="AB229" s="2">
        <f t="shared" si="458"/>
        <v>999999999.99000001</v>
      </c>
      <c r="AC229" s="2">
        <f t="shared" si="458"/>
        <v>999999999.99000001</v>
      </c>
      <c r="AD229" s="2">
        <f t="shared" si="458"/>
        <v>999999999.99000001</v>
      </c>
      <c r="AE229" s="2">
        <f t="shared" si="458"/>
        <v>999999999.99000001</v>
      </c>
      <c r="AF229" s="2">
        <f t="shared" si="458"/>
        <v>999999999.99000001</v>
      </c>
      <c r="AG229" s="2">
        <f t="shared" si="458"/>
        <v>999999999.99000001</v>
      </c>
      <c r="AH229" s="2">
        <f t="shared" si="458"/>
        <v>13110459.710000001</v>
      </c>
      <c r="AI229" s="2">
        <f t="shared" si="458"/>
        <v>999999999.99000001</v>
      </c>
      <c r="AJ229" s="2">
        <f t="shared" si="458"/>
        <v>999999999.99000001</v>
      </c>
      <c r="AK229" s="2">
        <f t="shared" si="458"/>
        <v>999999999.99000001</v>
      </c>
      <c r="AL229" s="2">
        <f t="shared" si="458"/>
        <v>999999999.99000001</v>
      </c>
      <c r="AM229" s="2">
        <f t="shared" si="458"/>
        <v>999999999.99000001</v>
      </c>
      <c r="AN229" s="2">
        <f t="shared" si="458"/>
        <v>999999999.99000001</v>
      </c>
      <c r="AO229" s="2">
        <f t="shared" si="458"/>
        <v>87908549.719999999</v>
      </c>
      <c r="AP229" s="2">
        <f t="shared" si="458"/>
        <v>16404304344.58</v>
      </c>
      <c r="AQ229" s="2">
        <f t="shared" si="458"/>
        <v>999999999.99000001</v>
      </c>
      <c r="AR229" s="2">
        <f t="shared" si="458"/>
        <v>999999999.99000001</v>
      </c>
      <c r="AS229" s="2">
        <f t="shared" si="458"/>
        <v>999999999.99000001</v>
      </c>
      <c r="AT229" s="2">
        <f t="shared" si="458"/>
        <v>999999999.99000001</v>
      </c>
      <c r="AU229" s="2">
        <f t="shared" si="458"/>
        <v>999999999.99000001</v>
      </c>
      <c r="AV229" s="2">
        <f t="shared" si="458"/>
        <v>999999999.99000001</v>
      </c>
      <c r="AW229" s="2">
        <f t="shared" si="458"/>
        <v>999999999.99000001</v>
      </c>
      <c r="AX229" s="2">
        <f t="shared" si="458"/>
        <v>999999999.99000001</v>
      </c>
      <c r="AY229" s="2">
        <f t="shared" si="458"/>
        <v>999999999.99000001</v>
      </c>
      <c r="AZ229" s="2">
        <f t="shared" si="458"/>
        <v>485053689.55000001</v>
      </c>
      <c r="BA229" s="2">
        <f t="shared" si="458"/>
        <v>241330654.32999998</v>
      </c>
      <c r="BB229" s="2">
        <f t="shared" si="458"/>
        <v>186250101.23000002</v>
      </c>
      <c r="BC229" s="2">
        <f t="shared" si="458"/>
        <v>1465699706.49</v>
      </c>
      <c r="BD229" s="2">
        <f t="shared" si="458"/>
        <v>999999999.99000001</v>
      </c>
      <c r="BE229" s="2">
        <f t="shared" si="458"/>
        <v>999999999.99000001</v>
      </c>
      <c r="BF229" s="2">
        <f t="shared" si="458"/>
        <v>999999999.99000001</v>
      </c>
      <c r="BG229" s="2">
        <f t="shared" si="458"/>
        <v>13276055.51</v>
      </c>
      <c r="BH229" s="2">
        <f t="shared" si="458"/>
        <v>999999999.99000001</v>
      </c>
      <c r="BI229" s="2">
        <f t="shared" si="458"/>
        <v>999999999.99000001</v>
      </c>
      <c r="BJ229" s="2">
        <f t="shared" si="458"/>
        <v>999999999.99000001</v>
      </c>
      <c r="BK229" s="2">
        <f t="shared" si="458"/>
        <v>1456436234.23</v>
      </c>
      <c r="BL229" s="2">
        <f t="shared" si="458"/>
        <v>999999999.99000001</v>
      </c>
      <c r="BM229" s="2">
        <f t="shared" si="458"/>
        <v>999999999.99000001</v>
      </c>
      <c r="BN229" s="2">
        <f t="shared" si="458"/>
        <v>56237439.260000005</v>
      </c>
      <c r="BO229" s="2">
        <f t="shared" si="458"/>
        <v>17830129.149999999</v>
      </c>
      <c r="BP229" s="2">
        <f t="shared" si="458"/>
        <v>999999999.99000001</v>
      </c>
      <c r="BQ229" s="2">
        <f t="shared" si="458"/>
        <v>143361973.09</v>
      </c>
      <c r="BR229" s="2">
        <f t="shared" si="458"/>
        <v>90925811.950000003</v>
      </c>
      <c r="BS229" s="2">
        <f t="shared" si="458"/>
        <v>17901436.66</v>
      </c>
      <c r="BT229" s="2">
        <f t="shared" si="458"/>
        <v>999999999.99000001</v>
      </c>
      <c r="BU229" s="2">
        <f t="shared" si="458"/>
        <v>999999999.99000001</v>
      </c>
      <c r="BV229" s="2">
        <f t="shared" si="458"/>
        <v>999999999.99000001</v>
      </c>
      <c r="BW229" s="2">
        <f t="shared" si="458"/>
        <v>999999999.99000001</v>
      </c>
      <c r="BX229" s="2">
        <f t="shared" si="458"/>
        <v>999999999.99000001</v>
      </c>
      <c r="BY229" s="2">
        <f t="shared" si="458"/>
        <v>999999999.99000001</v>
      </c>
      <c r="BZ229" s="2">
        <f t="shared" si="458"/>
        <v>999999999.99000001</v>
      </c>
      <c r="CA229" s="2">
        <f t="shared" si="458"/>
        <v>999999999.99000001</v>
      </c>
      <c r="CB229" s="2">
        <f t="shared" si="458"/>
        <v>999999999.99000001</v>
      </c>
      <c r="CC229" s="2">
        <f t="shared" si="458"/>
        <v>999999999.99000001</v>
      </c>
      <c r="CD229" s="2">
        <f t="shared" si="458"/>
        <v>999999999.99000001</v>
      </c>
      <c r="CE229" s="2">
        <f t="shared" ref="CE229:EP229" si="459">IF(CE201&gt;0,CE201+CE225+CE226,999999999.99)</f>
        <v>999999999.99000001</v>
      </c>
      <c r="CF229" s="2">
        <f t="shared" si="459"/>
        <v>999999999.99000001</v>
      </c>
      <c r="CG229" s="2">
        <f t="shared" si="459"/>
        <v>999999999.99000001</v>
      </c>
      <c r="CH229" s="2">
        <f t="shared" si="459"/>
        <v>999999999.99000001</v>
      </c>
      <c r="CI229" s="2">
        <f t="shared" si="459"/>
        <v>8829513.3000000007</v>
      </c>
      <c r="CJ229" s="2">
        <f t="shared" si="459"/>
        <v>12489001.35</v>
      </c>
      <c r="CK229" s="2">
        <f t="shared" si="459"/>
        <v>999999999.99000001</v>
      </c>
      <c r="CL229" s="2">
        <f t="shared" si="459"/>
        <v>999999999.99000001</v>
      </c>
      <c r="CM229" s="2">
        <f t="shared" si="459"/>
        <v>9595129.4800000004</v>
      </c>
      <c r="CN229" s="2">
        <f t="shared" si="459"/>
        <v>999999999.99000001</v>
      </c>
      <c r="CO229" s="2">
        <f t="shared" si="459"/>
        <v>999999999.99000001</v>
      </c>
      <c r="CP229" s="2">
        <f t="shared" si="459"/>
        <v>13393544.67</v>
      </c>
      <c r="CQ229" s="2">
        <f t="shared" si="459"/>
        <v>10826634.33</v>
      </c>
      <c r="CR229" s="2">
        <f t="shared" si="459"/>
        <v>999999999.99000001</v>
      </c>
      <c r="CS229" s="2">
        <f t="shared" si="459"/>
        <v>999999999.99000001</v>
      </c>
      <c r="CT229" s="2">
        <f t="shared" si="459"/>
        <v>999999999.99000001</v>
      </c>
      <c r="CU229" s="2">
        <f t="shared" si="459"/>
        <v>999999999.99000001</v>
      </c>
      <c r="CV229" s="2">
        <f t="shared" si="459"/>
        <v>999999999.99000001</v>
      </c>
      <c r="CW229" s="2">
        <f t="shared" si="459"/>
        <v>999999999.99000001</v>
      </c>
      <c r="CX229" s="2">
        <f t="shared" si="459"/>
        <v>5913246.2599999998</v>
      </c>
      <c r="CY229" s="2">
        <f t="shared" si="459"/>
        <v>999999999.99000001</v>
      </c>
      <c r="CZ229" s="2">
        <f t="shared" si="459"/>
        <v>27986641.030000001</v>
      </c>
      <c r="DA229" s="2">
        <f t="shared" si="459"/>
        <v>999999999.99000001</v>
      </c>
      <c r="DB229" s="2">
        <f t="shared" si="459"/>
        <v>999999999.99000001</v>
      </c>
      <c r="DC229" s="2">
        <f t="shared" si="459"/>
        <v>999999999.99000001</v>
      </c>
      <c r="DD229" s="2">
        <f t="shared" si="459"/>
        <v>999999999.99000001</v>
      </c>
      <c r="DE229" s="2">
        <f t="shared" si="459"/>
        <v>999999999.99000001</v>
      </c>
      <c r="DF229" s="2">
        <f t="shared" si="459"/>
        <v>1029861236.1</v>
      </c>
      <c r="DG229" s="2">
        <f t="shared" si="459"/>
        <v>999999999.99000001</v>
      </c>
      <c r="DH229" s="2">
        <f t="shared" si="459"/>
        <v>27356893.27</v>
      </c>
      <c r="DI229" s="2">
        <f t="shared" si="459"/>
        <v>42073318.849999994</v>
      </c>
      <c r="DJ229" s="2">
        <f t="shared" si="459"/>
        <v>8288971.1899999995</v>
      </c>
      <c r="DK229" s="2">
        <f t="shared" si="459"/>
        <v>999999999.99000001</v>
      </c>
      <c r="DL229" s="2">
        <f t="shared" si="459"/>
        <v>135172817.29000002</v>
      </c>
      <c r="DM229" s="2">
        <f t="shared" si="459"/>
        <v>999999999.99000001</v>
      </c>
      <c r="DN229" s="2">
        <f t="shared" si="459"/>
        <v>19849414.510000002</v>
      </c>
      <c r="DO229" s="2">
        <f t="shared" si="459"/>
        <v>63703738.059999995</v>
      </c>
      <c r="DP229" s="2">
        <f t="shared" si="459"/>
        <v>999999999.99000001</v>
      </c>
      <c r="DQ229" s="2">
        <f t="shared" si="459"/>
        <v>999999999.99000001</v>
      </c>
      <c r="DR229" s="2">
        <f t="shared" si="459"/>
        <v>20005065.07</v>
      </c>
      <c r="DS229" s="2">
        <f t="shared" si="459"/>
        <v>8057012.9699999997</v>
      </c>
      <c r="DT229" s="2">
        <f t="shared" si="459"/>
        <v>999999999.99000001</v>
      </c>
      <c r="DU229" s="2">
        <f t="shared" si="459"/>
        <v>999999999.99000001</v>
      </c>
      <c r="DV229" s="2">
        <f t="shared" si="459"/>
        <v>999999999.99000001</v>
      </c>
      <c r="DW229" s="2">
        <f t="shared" si="459"/>
        <v>999999999.99000001</v>
      </c>
      <c r="DX229" s="2">
        <f t="shared" si="459"/>
        <v>999999999.99000001</v>
      </c>
      <c r="DY229" s="2">
        <f t="shared" si="459"/>
        <v>999999999.99000001</v>
      </c>
      <c r="DZ229" s="2">
        <f t="shared" si="459"/>
        <v>999999999.99000001</v>
      </c>
      <c r="EA229" s="2">
        <f t="shared" si="459"/>
        <v>999999999.99000001</v>
      </c>
      <c r="EB229" s="2">
        <f t="shared" si="459"/>
        <v>6891984.2000000002</v>
      </c>
      <c r="EC229" s="2">
        <f t="shared" si="459"/>
        <v>999999999.99000001</v>
      </c>
      <c r="ED229" s="2">
        <f t="shared" si="459"/>
        <v>999999999.99000001</v>
      </c>
      <c r="EE229" s="2">
        <f t="shared" si="459"/>
        <v>999999999.99000001</v>
      </c>
      <c r="EF229" s="2">
        <f t="shared" si="459"/>
        <v>20383482.400000002</v>
      </c>
      <c r="EG229" s="2">
        <f t="shared" si="459"/>
        <v>999999999.99000001</v>
      </c>
      <c r="EH229" s="2">
        <f t="shared" si="459"/>
        <v>999999999.99000001</v>
      </c>
      <c r="EI229" s="2">
        <f t="shared" si="459"/>
        <v>659569567.63</v>
      </c>
      <c r="EJ229" s="2">
        <f t="shared" si="459"/>
        <v>293648781.32999998</v>
      </c>
      <c r="EK229" s="2">
        <f t="shared" si="459"/>
        <v>999999999.99000001</v>
      </c>
      <c r="EL229" s="2">
        <f t="shared" si="459"/>
        <v>5678045.3199999994</v>
      </c>
      <c r="EM229" s="2">
        <f t="shared" si="459"/>
        <v>999999999.99000001</v>
      </c>
      <c r="EN229" s="2">
        <f t="shared" si="459"/>
        <v>13005650.66</v>
      </c>
      <c r="EO229" s="2">
        <f t="shared" si="459"/>
        <v>999999999.99000001</v>
      </c>
      <c r="EP229" s="2">
        <f t="shared" si="459"/>
        <v>999999999.99000001</v>
      </c>
      <c r="EQ229" s="2">
        <f t="shared" ref="EQ229:FX229" si="460">IF(EQ201&gt;0,EQ201+EQ225+EQ226,999999999.99)</f>
        <v>999999999.99000001</v>
      </c>
      <c r="ER229" s="2">
        <f t="shared" si="460"/>
        <v>999999999.99000001</v>
      </c>
      <c r="ES229" s="2">
        <f t="shared" si="460"/>
        <v>999999999.99000001</v>
      </c>
      <c r="ET229" s="2">
        <f t="shared" si="460"/>
        <v>999999999.99000001</v>
      </c>
      <c r="EU229" s="2">
        <f t="shared" si="460"/>
        <v>7686262.71</v>
      </c>
      <c r="EV229" s="2">
        <f t="shared" si="460"/>
        <v>999999999.99000001</v>
      </c>
      <c r="EW229" s="2">
        <f t="shared" si="460"/>
        <v>999999999.99000001</v>
      </c>
      <c r="EX229" s="2">
        <f t="shared" si="460"/>
        <v>999999999.99000001</v>
      </c>
      <c r="EY229" s="2">
        <f t="shared" si="460"/>
        <v>7443409.9699999997</v>
      </c>
      <c r="EZ229" s="2">
        <f t="shared" si="460"/>
        <v>999999999.99000001</v>
      </c>
      <c r="FA229" s="2">
        <f t="shared" si="460"/>
        <v>999999999.99000001</v>
      </c>
      <c r="FB229" s="2">
        <f t="shared" si="460"/>
        <v>999999999.99000001</v>
      </c>
      <c r="FC229" s="2">
        <f t="shared" si="460"/>
        <v>999999999.99000001</v>
      </c>
      <c r="FD229" s="2">
        <f t="shared" si="460"/>
        <v>999999999.99000001</v>
      </c>
      <c r="FE229" s="2">
        <f t="shared" si="460"/>
        <v>999999999.99000001</v>
      </c>
      <c r="FF229" s="2">
        <f t="shared" si="460"/>
        <v>999999999.99000001</v>
      </c>
      <c r="FG229" s="2">
        <f t="shared" si="460"/>
        <v>999999999.99000001</v>
      </c>
      <c r="FH229" s="2">
        <f t="shared" si="460"/>
        <v>999999999.99000001</v>
      </c>
      <c r="FI229" s="2">
        <f t="shared" si="460"/>
        <v>26955469.210000001</v>
      </c>
      <c r="FJ229" s="2">
        <f t="shared" si="460"/>
        <v>999999999.99000001</v>
      </c>
      <c r="FK229" s="2">
        <f t="shared" si="460"/>
        <v>43196311.920000002</v>
      </c>
      <c r="FL229" s="2">
        <f t="shared" si="460"/>
        <v>999999999.99000001</v>
      </c>
      <c r="FM229" s="2">
        <f t="shared" si="460"/>
        <v>999999999.99000001</v>
      </c>
      <c r="FN229" s="2">
        <f t="shared" si="460"/>
        <v>1456256132.76</v>
      </c>
      <c r="FO229" s="2">
        <f t="shared" si="460"/>
        <v>15987262.66</v>
      </c>
      <c r="FP229" s="2">
        <f t="shared" si="460"/>
        <v>40393994.719999999</v>
      </c>
      <c r="FQ229" s="2">
        <f t="shared" si="460"/>
        <v>999999999.99000001</v>
      </c>
      <c r="FR229" s="2">
        <f t="shared" si="460"/>
        <v>999999999.99000001</v>
      </c>
      <c r="FS229" s="2">
        <f t="shared" si="460"/>
        <v>999999999.99000001</v>
      </c>
      <c r="FT229" s="2">
        <f t="shared" si="460"/>
        <v>999999999.99000001</v>
      </c>
      <c r="FU229" s="2">
        <f t="shared" si="460"/>
        <v>11289431.050000001</v>
      </c>
      <c r="FV229" s="2">
        <f t="shared" si="460"/>
        <v>9410574.2999999989</v>
      </c>
      <c r="FW229" s="2">
        <f t="shared" si="460"/>
        <v>999999999.99000001</v>
      </c>
      <c r="FX229" s="2">
        <f t="shared" si="460"/>
        <v>999999999.99000001</v>
      </c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</row>
    <row r="230" spans="1:193" x14ac:dyDescent="0.35">
      <c r="A230" s="2"/>
      <c r="B230" s="2" t="s">
        <v>972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</row>
    <row r="231" spans="1:193" x14ac:dyDescent="0.35">
      <c r="A231" s="2"/>
      <c r="B231" s="2" t="s">
        <v>527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</row>
    <row r="232" spans="1:193" x14ac:dyDescent="0.35">
      <c r="A232" s="3" t="s">
        <v>528</v>
      </c>
      <c r="B232" s="2" t="s">
        <v>529</v>
      </c>
      <c r="C232" s="2">
        <f t="shared" ref="C232:AH232" si="461">MIN(C229,MAX(C227,C228))</f>
        <v>79061989.679999992</v>
      </c>
      <c r="D232" s="2">
        <f t="shared" si="461"/>
        <v>446182328.50000006</v>
      </c>
      <c r="E232" s="2">
        <f t="shared" si="461"/>
        <v>71478924.429999992</v>
      </c>
      <c r="F232" s="2">
        <f t="shared" si="461"/>
        <v>279287184.22000003</v>
      </c>
      <c r="G232" s="2">
        <f t="shared" si="461"/>
        <v>21770640.77</v>
      </c>
      <c r="H232" s="2">
        <f t="shared" si="461"/>
        <v>13188453.140000001</v>
      </c>
      <c r="I232" s="2">
        <f t="shared" si="461"/>
        <v>98904716.640000001</v>
      </c>
      <c r="J232" s="2">
        <f t="shared" si="461"/>
        <v>24091398.419999998</v>
      </c>
      <c r="K232" s="2">
        <f t="shared" si="461"/>
        <v>4191224.5600000005</v>
      </c>
      <c r="L232" s="2">
        <f t="shared" si="461"/>
        <v>26223106.879999999</v>
      </c>
      <c r="M232" s="2">
        <f t="shared" si="461"/>
        <v>12984654.18</v>
      </c>
      <c r="N232" s="2">
        <f t="shared" si="461"/>
        <v>592130490.39999998</v>
      </c>
      <c r="O232" s="2">
        <f t="shared" si="461"/>
        <v>144009244.40000001</v>
      </c>
      <c r="P232" s="2">
        <f t="shared" si="461"/>
        <v>5104600.0999999996</v>
      </c>
      <c r="Q232" s="2">
        <f t="shared" si="461"/>
        <v>497539958.72000003</v>
      </c>
      <c r="R232" s="2">
        <f t="shared" si="461"/>
        <v>79749027.269999996</v>
      </c>
      <c r="S232" s="2">
        <f t="shared" si="461"/>
        <v>18977505.5</v>
      </c>
      <c r="T232" s="2">
        <f t="shared" si="461"/>
        <v>3218152.6199999996</v>
      </c>
      <c r="U232" s="2">
        <f t="shared" si="461"/>
        <v>1310288.68</v>
      </c>
      <c r="V232" s="2">
        <f t="shared" si="461"/>
        <v>4192885.27</v>
      </c>
      <c r="W232" s="2">
        <f t="shared" si="461"/>
        <v>1382561.76</v>
      </c>
      <c r="X232" s="2">
        <f t="shared" si="461"/>
        <v>1162581.6800000002</v>
      </c>
      <c r="Y232" s="2">
        <f t="shared" si="461"/>
        <v>10737673.48</v>
      </c>
      <c r="Z232" s="2">
        <f t="shared" si="461"/>
        <v>3768030.09</v>
      </c>
      <c r="AA232" s="2">
        <f t="shared" si="461"/>
        <v>352504308.11000007</v>
      </c>
      <c r="AB232" s="2">
        <f t="shared" si="461"/>
        <v>312898311.33999997</v>
      </c>
      <c r="AC232" s="2">
        <f t="shared" si="461"/>
        <v>10829324.530000001</v>
      </c>
      <c r="AD232" s="2">
        <f t="shared" si="461"/>
        <v>16372799.41</v>
      </c>
      <c r="AE232" s="2">
        <f t="shared" si="461"/>
        <v>2141390.11</v>
      </c>
      <c r="AF232" s="2">
        <f t="shared" si="461"/>
        <v>3331505.06</v>
      </c>
      <c r="AG232" s="2">
        <f t="shared" si="461"/>
        <v>7741217.1600000001</v>
      </c>
      <c r="AH232" s="2">
        <f t="shared" si="461"/>
        <v>11289974.189999999</v>
      </c>
      <c r="AI232" s="2">
        <f t="shared" ref="AI232:BN232" si="462">MIN(AI229,MAX(AI227,AI228))</f>
        <v>5293011.6399999997</v>
      </c>
      <c r="AJ232" s="2">
        <f t="shared" si="462"/>
        <v>3613794.0199999996</v>
      </c>
      <c r="AK232" s="2">
        <f t="shared" si="462"/>
        <v>3358406.28</v>
      </c>
      <c r="AL232" s="2">
        <f t="shared" si="462"/>
        <v>4578265.29</v>
      </c>
      <c r="AM232" s="2">
        <f t="shared" si="462"/>
        <v>5070412.33</v>
      </c>
      <c r="AN232" s="2">
        <f t="shared" si="462"/>
        <v>4637675.92</v>
      </c>
      <c r="AO232" s="2">
        <f t="shared" si="462"/>
        <v>49732825.859999999</v>
      </c>
      <c r="AP232" s="2">
        <f t="shared" si="462"/>
        <v>1019980699.9100001</v>
      </c>
      <c r="AQ232" s="2">
        <f t="shared" si="462"/>
        <v>4371211.78</v>
      </c>
      <c r="AR232" s="2">
        <f t="shared" si="462"/>
        <v>695003791.50999987</v>
      </c>
      <c r="AS232" s="2">
        <f t="shared" si="462"/>
        <v>79339583.129999995</v>
      </c>
      <c r="AT232" s="2">
        <f t="shared" si="462"/>
        <v>27083777.920000002</v>
      </c>
      <c r="AU232" s="2">
        <f t="shared" si="462"/>
        <v>4545410</v>
      </c>
      <c r="AV232" s="2">
        <f t="shared" si="462"/>
        <v>4973402.92</v>
      </c>
      <c r="AW232" s="2">
        <f t="shared" si="462"/>
        <v>4375560.07</v>
      </c>
      <c r="AX232" s="2">
        <f t="shared" si="462"/>
        <v>1957632.0300000003</v>
      </c>
      <c r="AY232" s="2">
        <f t="shared" si="462"/>
        <v>5824738.4399999995</v>
      </c>
      <c r="AZ232" s="2">
        <f t="shared" si="462"/>
        <v>142629299.31999999</v>
      </c>
      <c r="BA232" s="2">
        <f t="shared" si="462"/>
        <v>100628658.67</v>
      </c>
      <c r="BB232" s="2">
        <f t="shared" si="462"/>
        <v>83839870.61999999</v>
      </c>
      <c r="BC232" s="2">
        <f t="shared" si="462"/>
        <v>282897524.06999999</v>
      </c>
      <c r="BD232" s="2">
        <f t="shared" si="462"/>
        <v>40110951.780000001</v>
      </c>
      <c r="BE232" s="2">
        <f t="shared" si="462"/>
        <v>14211729.340000002</v>
      </c>
      <c r="BF232" s="2">
        <f t="shared" si="462"/>
        <v>281956996.83999997</v>
      </c>
      <c r="BG232" s="2">
        <f t="shared" si="462"/>
        <v>11549050.060000001</v>
      </c>
      <c r="BH232" s="2">
        <f t="shared" si="462"/>
        <v>7379956.0899999999</v>
      </c>
      <c r="BI232" s="2">
        <f t="shared" si="462"/>
        <v>4531484.93</v>
      </c>
      <c r="BJ232" s="2">
        <f t="shared" si="462"/>
        <v>69621394.510000005</v>
      </c>
      <c r="BK232" s="2">
        <f t="shared" si="462"/>
        <v>390865273.26999998</v>
      </c>
      <c r="BL232" s="2">
        <f t="shared" si="462"/>
        <v>1874169.0899999999</v>
      </c>
      <c r="BM232" s="2">
        <f t="shared" si="462"/>
        <v>5309125.9999999991</v>
      </c>
      <c r="BN232" s="2">
        <f t="shared" si="462"/>
        <v>34707860.109999999</v>
      </c>
      <c r="BO232" s="2">
        <f t="shared" ref="BO232:DZ232" si="463">MIN(BO229,MAX(BO227,BO228))</f>
        <v>14486014.789999999</v>
      </c>
      <c r="BP232" s="2">
        <f t="shared" si="463"/>
        <v>3242513.9</v>
      </c>
      <c r="BQ232" s="2">
        <f t="shared" si="463"/>
        <v>72114218.569999993</v>
      </c>
      <c r="BR232" s="2">
        <f t="shared" si="463"/>
        <v>51022566.020000003</v>
      </c>
      <c r="BS232" s="2">
        <f t="shared" si="463"/>
        <v>14686026.07</v>
      </c>
      <c r="BT232" s="2">
        <f t="shared" si="463"/>
        <v>5629295.6999999993</v>
      </c>
      <c r="BU232" s="2">
        <f t="shared" si="463"/>
        <v>5842037.7000000002</v>
      </c>
      <c r="BV232" s="2">
        <f t="shared" si="463"/>
        <v>14582251.57</v>
      </c>
      <c r="BW232" s="2">
        <f t="shared" si="463"/>
        <v>23400238.729999997</v>
      </c>
      <c r="BX232" s="2">
        <f t="shared" si="463"/>
        <v>1647493.26</v>
      </c>
      <c r="BY232" s="2">
        <f t="shared" si="463"/>
        <v>6019018.9100000001</v>
      </c>
      <c r="BZ232" s="2">
        <f t="shared" si="463"/>
        <v>3917429.31</v>
      </c>
      <c r="CA232" s="2">
        <f t="shared" si="463"/>
        <v>3045296</v>
      </c>
      <c r="CB232" s="2">
        <f t="shared" si="463"/>
        <v>829909535.82000005</v>
      </c>
      <c r="CC232" s="2">
        <f t="shared" si="463"/>
        <v>3491422.38</v>
      </c>
      <c r="CD232" s="2">
        <f t="shared" si="463"/>
        <v>1111944.4000000001</v>
      </c>
      <c r="CE232" s="2">
        <f t="shared" si="463"/>
        <v>3065905.17</v>
      </c>
      <c r="CF232" s="2">
        <f t="shared" si="463"/>
        <v>2291611.64</v>
      </c>
      <c r="CG232" s="2">
        <f t="shared" si="463"/>
        <v>3572390.33</v>
      </c>
      <c r="CH232" s="2">
        <f t="shared" si="463"/>
        <v>2154948.56</v>
      </c>
      <c r="CI232" s="2">
        <f t="shared" si="463"/>
        <v>8273353.04</v>
      </c>
      <c r="CJ232" s="2">
        <f t="shared" si="463"/>
        <v>11069880.450000001</v>
      </c>
      <c r="CK232" s="2">
        <f t="shared" si="463"/>
        <v>56336946.940000005</v>
      </c>
      <c r="CL232" s="2">
        <f t="shared" si="463"/>
        <v>15030514.23</v>
      </c>
      <c r="CM232" s="2">
        <f t="shared" si="463"/>
        <v>9001152.8000000007</v>
      </c>
      <c r="CN232" s="2">
        <f t="shared" si="463"/>
        <v>347143787.31999999</v>
      </c>
      <c r="CO232" s="2">
        <f t="shared" si="463"/>
        <v>158674394.33000001</v>
      </c>
      <c r="CP232" s="2">
        <f t="shared" si="463"/>
        <v>11731431.350000001</v>
      </c>
      <c r="CQ232" s="2">
        <f t="shared" si="463"/>
        <v>9949079.0600000005</v>
      </c>
      <c r="CR232" s="2">
        <f t="shared" si="463"/>
        <v>3775953.62</v>
      </c>
      <c r="CS232" s="2">
        <f t="shared" si="463"/>
        <v>4349049.93</v>
      </c>
      <c r="CT232" s="2">
        <f t="shared" si="463"/>
        <v>2470076.59</v>
      </c>
      <c r="CU232" s="2">
        <f t="shared" si="463"/>
        <v>5226267.8600000003</v>
      </c>
      <c r="CV232" s="2">
        <f t="shared" si="463"/>
        <v>1076684.73</v>
      </c>
      <c r="CW232" s="2">
        <f t="shared" si="463"/>
        <v>3691096.75</v>
      </c>
      <c r="CX232" s="2">
        <f t="shared" si="463"/>
        <v>5911762.3099999996</v>
      </c>
      <c r="CY232" s="2">
        <f t="shared" si="463"/>
        <v>1148005.03</v>
      </c>
      <c r="CZ232" s="2">
        <f t="shared" si="463"/>
        <v>20679499.120000001</v>
      </c>
      <c r="DA232" s="2">
        <f t="shared" si="463"/>
        <v>3639031.9699999997</v>
      </c>
      <c r="DB232" s="2">
        <f t="shared" si="463"/>
        <v>4728881.38</v>
      </c>
      <c r="DC232" s="2">
        <f t="shared" si="463"/>
        <v>3560350.21</v>
      </c>
      <c r="DD232" s="2">
        <f t="shared" si="463"/>
        <v>3479436.51</v>
      </c>
      <c r="DE232" s="2">
        <f t="shared" si="463"/>
        <v>4477825.1500000004</v>
      </c>
      <c r="DF232" s="2">
        <f t="shared" si="463"/>
        <v>229778514.37</v>
      </c>
      <c r="DG232" s="2">
        <f t="shared" si="463"/>
        <v>2134952.04</v>
      </c>
      <c r="DH232" s="2">
        <f t="shared" si="463"/>
        <v>20322605.720000003</v>
      </c>
      <c r="DI232" s="2">
        <f t="shared" si="463"/>
        <v>27597128.670000002</v>
      </c>
      <c r="DJ232" s="2">
        <f t="shared" si="463"/>
        <v>7911070.4799999995</v>
      </c>
      <c r="DK232" s="2">
        <f t="shared" si="463"/>
        <v>6064487.1499999994</v>
      </c>
      <c r="DL232" s="2">
        <f t="shared" si="463"/>
        <v>65787938.75</v>
      </c>
      <c r="DM232" s="2">
        <f t="shared" si="463"/>
        <v>4326904.25</v>
      </c>
      <c r="DN232" s="2">
        <f t="shared" si="463"/>
        <v>15842034.789999999</v>
      </c>
      <c r="DO232" s="2">
        <f t="shared" si="463"/>
        <v>38031980.059999995</v>
      </c>
      <c r="DP232" s="2">
        <f t="shared" si="463"/>
        <v>3781904.3800000004</v>
      </c>
      <c r="DQ232" s="2">
        <f t="shared" si="463"/>
        <v>10713838.560000001</v>
      </c>
      <c r="DR232" s="2">
        <f t="shared" si="463"/>
        <v>15886646.859999999</v>
      </c>
      <c r="DS232" s="2">
        <f t="shared" si="463"/>
        <v>7931817.7000000002</v>
      </c>
      <c r="DT232" s="2">
        <f t="shared" si="463"/>
        <v>3608126.5100000002</v>
      </c>
      <c r="DU232" s="2">
        <f t="shared" si="463"/>
        <v>5119303.6800000006</v>
      </c>
      <c r="DV232" s="2">
        <f t="shared" si="463"/>
        <v>3770010.8</v>
      </c>
      <c r="DW232" s="2">
        <f t="shared" si="463"/>
        <v>4617450.2</v>
      </c>
      <c r="DX232" s="2">
        <f t="shared" si="463"/>
        <v>3711652.82</v>
      </c>
      <c r="DY232" s="2">
        <f t="shared" si="463"/>
        <v>4950450.13</v>
      </c>
      <c r="DZ232" s="2">
        <f t="shared" si="463"/>
        <v>8828133.25</v>
      </c>
      <c r="EA232" s="2">
        <f t="shared" ref="EA232:FX232" si="464">MIN(EA229,MAX(EA227,EA228))</f>
        <v>7010469.4500000002</v>
      </c>
      <c r="EB232" s="2">
        <f t="shared" si="464"/>
        <v>6781640.2799999993</v>
      </c>
      <c r="EC232" s="2">
        <f t="shared" si="464"/>
        <v>4197736.3500000006</v>
      </c>
      <c r="ED232" s="2">
        <f t="shared" si="464"/>
        <v>23405168.759999998</v>
      </c>
      <c r="EE232" s="2">
        <f t="shared" si="464"/>
        <v>3587045.68</v>
      </c>
      <c r="EF232" s="2">
        <f t="shared" si="464"/>
        <v>16128939.909999998</v>
      </c>
      <c r="EG232" s="2">
        <f t="shared" si="464"/>
        <v>4053090.4</v>
      </c>
      <c r="EH232" s="2">
        <f t="shared" si="464"/>
        <v>4021646.7899999996</v>
      </c>
      <c r="EI232" s="2">
        <f t="shared" si="464"/>
        <v>162615505.53</v>
      </c>
      <c r="EJ232" s="2">
        <f t="shared" si="464"/>
        <v>112188189.77</v>
      </c>
      <c r="EK232" s="2">
        <f t="shared" si="464"/>
        <v>8053120.7799999993</v>
      </c>
      <c r="EL232" s="2">
        <f t="shared" si="464"/>
        <v>5677812.5899999999</v>
      </c>
      <c r="EM232" s="2">
        <f t="shared" si="464"/>
        <v>5303475.16</v>
      </c>
      <c r="EN232" s="2">
        <f t="shared" si="464"/>
        <v>11377002.6</v>
      </c>
      <c r="EO232" s="2">
        <f t="shared" si="464"/>
        <v>4579148.91</v>
      </c>
      <c r="EP232" s="2">
        <f t="shared" si="464"/>
        <v>5997877.4799999995</v>
      </c>
      <c r="EQ232" s="2">
        <f t="shared" si="464"/>
        <v>30275119.289999999</v>
      </c>
      <c r="ER232" s="2">
        <f t="shared" si="464"/>
        <v>4987777.33</v>
      </c>
      <c r="ES232" s="2">
        <f t="shared" si="464"/>
        <v>3253793.81</v>
      </c>
      <c r="ET232" s="2">
        <f t="shared" si="464"/>
        <v>4256324.13</v>
      </c>
      <c r="EU232" s="2">
        <f t="shared" si="464"/>
        <v>7686262.71</v>
      </c>
      <c r="EV232" s="2">
        <f t="shared" si="464"/>
        <v>1790492.83</v>
      </c>
      <c r="EW232" s="2">
        <f t="shared" si="464"/>
        <v>12914715.459999999</v>
      </c>
      <c r="EX232" s="2">
        <f t="shared" si="464"/>
        <v>3691058.9499999997</v>
      </c>
      <c r="EY232" s="2">
        <f t="shared" si="464"/>
        <v>7443409.9699999997</v>
      </c>
      <c r="EZ232" s="2">
        <f t="shared" si="464"/>
        <v>2720167.82</v>
      </c>
      <c r="FA232" s="2">
        <f t="shared" si="464"/>
        <v>41524396.699999996</v>
      </c>
      <c r="FB232" s="2">
        <f t="shared" si="464"/>
        <v>4658644.5599999996</v>
      </c>
      <c r="FC232" s="2">
        <f t="shared" si="464"/>
        <v>20825625.399999999</v>
      </c>
      <c r="FD232" s="2">
        <f t="shared" si="464"/>
        <v>5576513.2800000003</v>
      </c>
      <c r="FE232" s="2">
        <f t="shared" si="464"/>
        <v>1863010.65</v>
      </c>
      <c r="FF232" s="2">
        <f t="shared" si="464"/>
        <v>3591748.16</v>
      </c>
      <c r="FG232" s="2">
        <f t="shared" si="464"/>
        <v>2629985.41</v>
      </c>
      <c r="FH232" s="2">
        <f t="shared" si="464"/>
        <v>1618391.5999999999</v>
      </c>
      <c r="FI232" s="2">
        <f t="shared" si="464"/>
        <v>20134035.949999999</v>
      </c>
      <c r="FJ232" s="2">
        <f t="shared" si="464"/>
        <v>22430808.640000001</v>
      </c>
      <c r="FK232" s="2">
        <f t="shared" si="464"/>
        <v>28834604.939999998</v>
      </c>
      <c r="FL232" s="2">
        <f t="shared" si="464"/>
        <v>94168128.030000001</v>
      </c>
      <c r="FM232" s="2">
        <f t="shared" si="464"/>
        <v>43910569.979999997</v>
      </c>
      <c r="FN232" s="2">
        <f t="shared" si="464"/>
        <v>263520742.59</v>
      </c>
      <c r="FO232" s="2">
        <f t="shared" si="464"/>
        <v>13318654.32</v>
      </c>
      <c r="FP232" s="2">
        <f t="shared" si="464"/>
        <v>27337540.900000002</v>
      </c>
      <c r="FQ232" s="2">
        <f t="shared" si="464"/>
        <v>11564344.26</v>
      </c>
      <c r="FR232" s="2">
        <f t="shared" si="464"/>
        <v>3296557.44</v>
      </c>
      <c r="FS232" s="2">
        <f t="shared" si="464"/>
        <v>3289803.97</v>
      </c>
      <c r="FT232" s="2">
        <f t="shared" si="464"/>
        <v>1389181.21</v>
      </c>
      <c r="FU232" s="2">
        <f t="shared" si="464"/>
        <v>10255259.24</v>
      </c>
      <c r="FV232" s="2">
        <f t="shared" si="464"/>
        <v>8799708.0600000005</v>
      </c>
      <c r="FW232" s="2">
        <f t="shared" si="464"/>
        <v>3118252.85</v>
      </c>
      <c r="FX232" s="2">
        <f t="shared" si="464"/>
        <v>1601192.3800000001</v>
      </c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</row>
    <row r="233" spans="1:193" x14ac:dyDescent="0.35">
      <c r="A233" s="2"/>
      <c r="B233" s="2" t="s">
        <v>973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</row>
    <row r="234" spans="1:193" x14ac:dyDescent="0.35">
      <c r="A234" s="66" t="s">
        <v>530</v>
      </c>
      <c r="B234" s="67" t="s">
        <v>531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0</v>
      </c>
      <c r="BG234" s="2">
        <v>0</v>
      </c>
      <c r="BH234" s="2">
        <v>0</v>
      </c>
      <c r="BI234" s="2">
        <v>0</v>
      </c>
      <c r="BJ234" s="2">
        <v>0</v>
      </c>
      <c r="BK234" s="2">
        <v>0</v>
      </c>
      <c r="BL234" s="2">
        <v>0</v>
      </c>
      <c r="BM234" s="2">
        <v>0</v>
      </c>
      <c r="BN234" s="2">
        <v>0</v>
      </c>
      <c r="BO234" s="2">
        <v>0</v>
      </c>
      <c r="BP234" s="2">
        <v>0</v>
      </c>
      <c r="BQ234" s="2">
        <v>0</v>
      </c>
      <c r="BR234" s="2">
        <v>0</v>
      </c>
      <c r="BS234" s="2">
        <v>0</v>
      </c>
      <c r="BT234" s="2">
        <v>0</v>
      </c>
      <c r="BU234" s="2">
        <v>0</v>
      </c>
      <c r="BV234" s="2">
        <v>0</v>
      </c>
      <c r="BW234" s="2">
        <v>0</v>
      </c>
      <c r="BX234" s="2">
        <v>0</v>
      </c>
      <c r="BY234" s="2">
        <v>0</v>
      </c>
      <c r="BZ234" s="2">
        <v>0</v>
      </c>
      <c r="CA234" s="2">
        <v>0</v>
      </c>
      <c r="CB234" s="2">
        <v>0</v>
      </c>
      <c r="CC234" s="2">
        <v>0</v>
      </c>
      <c r="CD234" s="2">
        <v>0</v>
      </c>
      <c r="CE234" s="2">
        <v>0</v>
      </c>
      <c r="CF234" s="2">
        <v>0</v>
      </c>
      <c r="CG234" s="2">
        <v>0</v>
      </c>
      <c r="CH234" s="2">
        <v>0</v>
      </c>
      <c r="CI234" s="2">
        <v>0</v>
      </c>
      <c r="CJ234" s="2">
        <v>0</v>
      </c>
      <c r="CK234" s="2">
        <v>0</v>
      </c>
      <c r="CL234" s="2">
        <v>0</v>
      </c>
      <c r="CM234" s="2">
        <v>0</v>
      </c>
      <c r="CN234" s="2">
        <v>0</v>
      </c>
      <c r="CO234" s="2">
        <v>0</v>
      </c>
      <c r="CP234" s="2">
        <v>0</v>
      </c>
      <c r="CQ234" s="2">
        <v>0</v>
      </c>
      <c r="CR234" s="2">
        <v>0</v>
      </c>
      <c r="CS234" s="2">
        <v>0</v>
      </c>
      <c r="CT234" s="2">
        <v>0</v>
      </c>
      <c r="CU234" s="2">
        <v>0</v>
      </c>
      <c r="CV234" s="2">
        <v>0</v>
      </c>
      <c r="CW234" s="2">
        <v>0</v>
      </c>
      <c r="CX234" s="2">
        <v>0</v>
      </c>
      <c r="CY234" s="2">
        <v>0</v>
      </c>
      <c r="CZ234" s="2">
        <v>0</v>
      </c>
      <c r="DA234" s="2">
        <v>0</v>
      </c>
      <c r="DB234" s="2">
        <v>0</v>
      </c>
      <c r="DC234" s="2">
        <v>0</v>
      </c>
      <c r="DD234" s="2">
        <v>0</v>
      </c>
      <c r="DE234" s="2">
        <v>0</v>
      </c>
      <c r="DF234" s="2">
        <v>0</v>
      </c>
      <c r="DG234" s="2">
        <v>0</v>
      </c>
      <c r="DH234" s="2">
        <v>0</v>
      </c>
      <c r="DI234" s="2">
        <v>0</v>
      </c>
      <c r="DJ234" s="2">
        <v>0</v>
      </c>
      <c r="DK234" s="2">
        <v>0</v>
      </c>
      <c r="DL234" s="2">
        <v>0</v>
      </c>
      <c r="DM234" s="2">
        <v>0</v>
      </c>
      <c r="DN234" s="2">
        <v>0</v>
      </c>
      <c r="DO234" s="2">
        <v>0</v>
      </c>
      <c r="DP234" s="2">
        <v>0</v>
      </c>
      <c r="DQ234" s="2">
        <v>0</v>
      </c>
      <c r="DR234" s="2">
        <v>0</v>
      </c>
      <c r="DS234" s="2">
        <v>0</v>
      </c>
      <c r="DT234" s="2">
        <v>0</v>
      </c>
      <c r="DU234" s="2">
        <v>0</v>
      </c>
      <c r="DV234" s="2">
        <v>0</v>
      </c>
      <c r="DW234" s="2">
        <v>0</v>
      </c>
      <c r="DX234" s="2">
        <v>0</v>
      </c>
      <c r="DY234" s="2">
        <v>0</v>
      </c>
      <c r="DZ234" s="2">
        <v>0</v>
      </c>
      <c r="EA234" s="2">
        <v>0</v>
      </c>
      <c r="EB234" s="2">
        <v>0</v>
      </c>
      <c r="EC234" s="2">
        <v>0</v>
      </c>
      <c r="ED234" s="2">
        <v>0</v>
      </c>
      <c r="EE234" s="2">
        <v>0</v>
      </c>
      <c r="EF234" s="2">
        <v>0</v>
      </c>
      <c r="EG234" s="2">
        <v>0</v>
      </c>
      <c r="EH234" s="2">
        <v>0</v>
      </c>
      <c r="EI234" s="2">
        <v>0</v>
      </c>
      <c r="EJ234" s="2">
        <v>0</v>
      </c>
      <c r="EK234" s="2">
        <v>0</v>
      </c>
      <c r="EL234" s="2">
        <v>0</v>
      </c>
      <c r="EM234" s="2">
        <v>0</v>
      </c>
      <c r="EN234" s="2">
        <v>0</v>
      </c>
      <c r="EO234" s="2">
        <v>0</v>
      </c>
      <c r="EP234" s="2">
        <v>0</v>
      </c>
      <c r="EQ234" s="2">
        <v>0</v>
      </c>
      <c r="ER234" s="2">
        <v>0</v>
      </c>
      <c r="ES234" s="2">
        <v>0</v>
      </c>
      <c r="ET234" s="2">
        <v>0</v>
      </c>
      <c r="EU234" s="2">
        <v>0</v>
      </c>
      <c r="EV234" s="2">
        <v>0</v>
      </c>
      <c r="EW234" s="2">
        <v>0</v>
      </c>
      <c r="EX234" s="2">
        <v>0</v>
      </c>
      <c r="EY234" s="2">
        <v>0</v>
      </c>
      <c r="EZ234" s="2">
        <v>0</v>
      </c>
      <c r="FA234" s="2">
        <v>0</v>
      </c>
      <c r="FB234" s="2">
        <v>0</v>
      </c>
      <c r="FC234" s="2">
        <v>0</v>
      </c>
      <c r="FD234" s="2">
        <v>0</v>
      </c>
      <c r="FE234" s="2">
        <v>0</v>
      </c>
      <c r="FF234" s="2">
        <v>0</v>
      </c>
      <c r="FG234" s="2">
        <v>0</v>
      </c>
      <c r="FH234" s="2">
        <v>0</v>
      </c>
      <c r="FI234" s="2">
        <v>0</v>
      </c>
      <c r="FJ234" s="2">
        <v>0</v>
      </c>
      <c r="FK234" s="2">
        <v>0</v>
      </c>
      <c r="FL234" s="2">
        <v>0</v>
      </c>
      <c r="FM234" s="2">
        <v>0</v>
      </c>
      <c r="FN234" s="2">
        <v>0</v>
      </c>
      <c r="FO234" s="2">
        <v>0</v>
      </c>
      <c r="FP234" s="2">
        <v>0</v>
      </c>
      <c r="FQ234" s="2">
        <v>0</v>
      </c>
      <c r="FR234" s="2">
        <v>0</v>
      </c>
      <c r="FS234" s="2">
        <v>0</v>
      </c>
      <c r="FT234" s="2">
        <v>0</v>
      </c>
      <c r="FU234" s="2">
        <v>0</v>
      </c>
      <c r="FV234" s="2">
        <v>0</v>
      </c>
      <c r="FW234" s="2">
        <v>0</v>
      </c>
      <c r="FX234" s="2">
        <v>0</v>
      </c>
      <c r="FY234" s="2"/>
      <c r="FZ234" s="2">
        <f>SUM(C234:FX234)</f>
        <v>0</v>
      </c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</row>
    <row r="235" spans="1:193" x14ac:dyDescent="0.35">
      <c r="A235" s="67"/>
      <c r="B235" s="67" t="s">
        <v>974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</row>
    <row r="236" spans="1:193" x14ac:dyDescent="0.35">
      <c r="A236" s="3" t="s">
        <v>532</v>
      </c>
      <c r="B236" s="2" t="s">
        <v>975</v>
      </c>
      <c r="C236" s="2">
        <f t="shared" ref="C236:AH236" si="465">+C209</f>
        <v>79892844.239999995</v>
      </c>
      <c r="D236" s="2">
        <f t="shared" si="465"/>
        <v>446149224.80000001</v>
      </c>
      <c r="E236" s="2">
        <f t="shared" si="465"/>
        <v>71070893.150000006</v>
      </c>
      <c r="F236" s="2">
        <f t="shared" si="465"/>
        <v>278971081.16000003</v>
      </c>
      <c r="G236" s="2">
        <f t="shared" si="465"/>
        <v>22158445.699999999</v>
      </c>
      <c r="H236" s="2">
        <f t="shared" si="465"/>
        <v>13402209.5</v>
      </c>
      <c r="I236" s="2">
        <f t="shared" si="465"/>
        <v>98385570.299999997</v>
      </c>
      <c r="J236" s="2">
        <f t="shared" si="465"/>
        <v>24176449.859999999</v>
      </c>
      <c r="K236" s="2">
        <f t="shared" si="465"/>
        <v>4180082.5</v>
      </c>
      <c r="L236" s="2">
        <f t="shared" si="465"/>
        <v>26348010.949999999</v>
      </c>
      <c r="M236" s="2">
        <f t="shared" si="465"/>
        <v>13026777.33</v>
      </c>
      <c r="N236" s="2">
        <f t="shared" si="465"/>
        <v>591751802.49000001</v>
      </c>
      <c r="O236" s="2">
        <f t="shared" si="465"/>
        <v>143830443.02000001</v>
      </c>
      <c r="P236" s="2">
        <f t="shared" si="465"/>
        <v>5111517.33</v>
      </c>
      <c r="Q236" s="2">
        <f t="shared" si="465"/>
        <v>499104989.01999998</v>
      </c>
      <c r="R236" s="2">
        <f t="shared" si="465"/>
        <v>81014908.280000001</v>
      </c>
      <c r="S236" s="2">
        <f t="shared" si="465"/>
        <v>19348798.510000002</v>
      </c>
      <c r="T236" s="2">
        <f t="shared" si="465"/>
        <v>3321906.67</v>
      </c>
      <c r="U236" s="2">
        <f t="shared" si="465"/>
        <v>1436808.71</v>
      </c>
      <c r="V236" s="2">
        <f t="shared" si="465"/>
        <v>4263145.18</v>
      </c>
      <c r="W236" s="2">
        <f t="shared" si="465"/>
        <v>1138970.21</v>
      </c>
      <c r="X236" s="2">
        <f t="shared" si="465"/>
        <v>1247148.75</v>
      </c>
      <c r="Y236" s="2">
        <f t="shared" si="465"/>
        <v>11143848.4</v>
      </c>
      <c r="Z236" s="2">
        <f t="shared" si="465"/>
        <v>3909475.96</v>
      </c>
      <c r="AA236" s="2">
        <f t="shared" si="465"/>
        <v>351337009.87</v>
      </c>
      <c r="AB236" s="2">
        <f t="shared" si="465"/>
        <v>312259192.82999998</v>
      </c>
      <c r="AC236" s="2">
        <f t="shared" si="465"/>
        <v>11230256.01</v>
      </c>
      <c r="AD236" s="2">
        <f t="shared" si="465"/>
        <v>16617727.34</v>
      </c>
      <c r="AE236" s="2">
        <f t="shared" si="465"/>
        <v>2217949.87</v>
      </c>
      <c r="AF236" s="2">
        <f t="shared" si="465"/>
        <v>3406764.92</v>
      </c>
      <c r="AG236" s="2">
        <f t="shared" si="465"/>
        <v>8004804.5800000001</v>
      </c>
      <c r="AH236" s="2">
        <f t="shared" si="465"/>
        <v>11704502.949999999</v>
      </c>
      <c r="AI236" s="2">
        <f t="shared" ref="AI236:BN236" si="466">+AI209</f>
        <v>5396951.2800000003</v>
      </c>
      <c r="AJ236" s="2">
        <f t="shared" si="466"/>
        <v>3819386.31</v>
      </c>
      <c r="AK236" s="2">
        <f t="shared" si="466"/>
        <v>3421452.84</v>
      </c>
      <c r="AL236" s="2">
        <f t="shared" si="466"/>
        <v>4739993.63</v>
      </c>
      <c r="AM236" s="2">
        <f t="shared" si="466"/>
        <v>5174447.97</v>
      </c>
      <c r="AN236" s="2">
        <f t="shared" si="466"/>
        <v>4752383.3600000003</v>
      </c>
      <c r="AO236" s="2">
        <f t="shared" si="466"/>
        <v>50912803.68</v>
      </c>
      <c r="AP236" s="2">
        <f t="shared" si="466"/>
        <v>1017751648.26</v>
      </c>
      <c r="AQ236" s="2">
        <f t="shared" si="466"/>
        <v>4587976.95</v>
      </c>
      <c r="AR236" s="2">
        <f t="shared" si="466"/>
        <v>695012706.01999998</v>
      </c>
      <c r="AS236" s="2">
        <f t="shared" si="466"/>
        <v>79204693.689999998</v>
      </c>
      <c r="AT236" s="2">
        <f t="shared" si="466"/>
        <v>27425004.800000001</v>
      </c>
      <c r="AU236" s="2">
        <f t="shared" si="466"/>
        <v>4496406.4400000004</v>
      </c>
      <c r="AV236" s="2">
        <f t="shared" si="466"/>
        <v>5081527.08</v>
      </c>
      <c r="AW236" s="2">
        <f t="shared" si="466"/>
        <v>4538303.8899999997</v>
      </c>
      <c r="AX236" s="2">
        <f t="shared" si="466"/>
        <v>2112998.34</v>
      </c>
      <c r="AY236" s="2">
        <f t="shared" si="466"/>
        <v>5948291.4900000002</v>
      </c>
      <c r="AZ236" s="2">
        <f t="shared" si="466"/>
        <v>143592147.08000001</v>
      </c>
      <c r="BA236" s="2">
        <f t="shared" si="466"/>
        <v>101048941.23999999</v>
      </c>
      <c r="BB236" s="2">
        <f t="shared" si="466"/>
        <v>84270980.620000005</v>
      </c>
      <c r="BC236" s="2">
        <f t="shared" si="466"/>
        <v>284254225.43000001</v>
      </c>
      <c r="BD236" s="2">
        <f t="shared" si="466"/>
        <v>40151219.280000001</v>
      </c>
      <c r="BE236" s="2">
        <f t="shared" si="466"/>
        <v>14287161.880000001</v>
      </c>
      <c r="BF236" s="2">
        <f t="shared" si="466"/>
        <v>282106949.62</v>
      </c>
      <c r="BG236" s="2">
        <f t="shared" si="466"/>
        <v>12106170.33</v>
      </c>
      <c r="BH236" s="2">
        <f t="shared" si="466"/>
        <v>7749300.0300000003</v>
      </c>
      <c r="BI236" s="2">
        <f t="shared" si="466"/>
        <v>4643913.2300000004</v>
      </c>
      <c r="BJ236" s="2">
        <f t="shared" si="466"/>
        <v>69681782.909999996</v>
      </c>
      <c r="BK236" s="2">
        <f t="shared" si="466"/>
        <v>390364211.14999998</v>
      </c>
      <c r="BL236" s="2">
        <f t="shared" si="466"/>
        <v>1810659.96</v>
      </c>
      <c r="BM236" s="2">
        <f t="shared" si="466"/>
        <v>5212266.43</v>
      </c>
      <c r="BN236" s="2">
        <f t="shared" si="466"/>
        <v>35601199.270000003</v>
      </c>
      <c r="BO236" s="2">
        <f t="shared" ref="BO236:DZ236" si="467">+BO209</f>
        <v>14735305.76</v>
      </c>
      <c r="BP236" s="2">
        <f t="shared" si="467"/>
        <v>3320121.35</v>
      </c>
      <c r="BQ236" s="2">
        <f t="shared" si="467"/>
        <v>73344008.799999997</v>
      </c>
      <c r="BR236" s="2">
        <f t="shared" si="467"/>
        <v>50925019.039999999</v>
      </c>
      <c r="BS236" s="2">
        <f t="shared" si="467"/>
        <v>14984991.43</v>
      </c>
      <c r="BT236" s="2">
        <f t="shared" si="467"/>
        <v>5691086.5800000001</v>
      </c>
      <c r="BU236" s="2">
        <f t="shared" si="467"/>
        <v>5850450.25</v>
      </c>
      <c r="BV236" s="2">
        <f t="shared" si="467"/>
        <v>14829848.699999999</v>
      </c>
      <c r="BW236" s="2">
        <f t="shared" si="467"/>
        <v>23679761.039999999</v>
      </c>
      <c r="BX236" s="2">
        <f t="shared" si="467"/>
        <v>1765109.81</v>
      </c>
      <c r="BY236" s="2">
        <f t="shared" si="467"/>
        <v>5665481.8799999999</v>
      </c>
      <c r="BZ236" s="2">
        <f t="shared" si="467"/>
        <v>4192494.85</v>
      </c>
      <c r="CA236" s="2">
        <f t="shared" si="467"/>
        <v>3135898.29</v>
      </c>
      <c r="CB236" s="2">
        <f t="shared" si="467"/>
        <v>831038363.82000005</v>
      </c>
      <c r="CC236" s="2">
        <f t="shared" si="467"/>
        <v>3607781.46</v>
      </c>
      <c r="CD236" s="2">
        <f t="shared" si="467"/>
        <v>902113.67</v>
      </c>
      <c r="CE236" s="2">
        <f t="shared" si="467"/>
        <v>3231151.65</v>
      </c>
      <c r="CF236" s="2">
        <f t="shared" si="467"/>
        <v>2342459.9900000002</v>
      </c>
      <c r="CG236" s="2">
        <f t="shared" si="467"/>
        <v>3718378.13</v>
      </c>
      <c r="CH236" s="2">
        <f t="shared" si="467"/>
        <v>2280500</v>
      </c>
      <c r="CI236" s="2">
        <f t="shared" si="467"/>
        <v>8673463.9100000001</v>
      </c>
      <c r="CJ236" s="2">
        <f t="shared" si="467"/>
        <v>11322944.41</v>
      </c>
      <c r="CK236" s="2">
        <f t="shared" si="467"/>
        <v>57283210.729999997</v>
      </c>
      <c r="CL236" s="2">
        <f t="shared" si="467"/>
        <v>15271591.550000001</v>
      </c>
      <c r="CM236" s="2">
        <f t="shared" si="467"/>
        <v>9338955.1600000001</v>
      </c>
      <c r="CN236" s="2">
        <f t="shared" si="467"/>
        <v>347862107.89999998</v>
      </c>
      <c r="CO236" s="2">
        <f t="shared" si="467"/>
        <v>158889013.74000001</v>
      </c>
      <c r="CP236" s="2">
        <f t="shared" si="467"/>
        <v>12160270.609999999</v>
      </c>
      <c r="CQ236" s="2">
        <f t="shared" si="467"/>
        <v>10512140.109999999</v>
      </c>
      <c r="CR236" s="2">
        <f t="shared" si="467"/>
        <v>3847380.87</v>
      </c>
      <c r="CS236" s="2">
        <f t="shared" si="467"/>
        <v>4454653.43</v>
      </c>
      <c r="CT236" s="2">
        <f t="shared" si="467"/>
        <v>2614394.41</v>
      </c>
      <c r="CU236" s="2">
        <f t="shared" si="467"/>
        <v>5526791.8600000003</v>
      </c>
      <c r="CV236" s="2">
        <f t="shared" si="467"/>
        <v>1174685.3400000001</v>
      </c>
      <c r="CW236" s="2">
        <f t="shared" si="467"/>
        <v>3740394.99</v>
      </c>
      <c r="CX236" s="2">
        <f t="shared" si="467"/>
        <v>6160390.4699999997</v>
      </c>
      <c r="CY236" s="2">
        <f t="shared" si="467"/>
        <v>1268197.6499999999</v>
      </c>
      <c r="CZ236" s="2">
        <f t="shared" si="467"/>
        <v>21124739.66</v>
      </c>
      <c r="DA236" s="2">
        <f t="shared" si="467"/>
        <v>3768061.84</v>
      </c>
      <c r="DB236" s="2">
        <f t="shared" si="467"/>
        <v>4879970.99</v>
      </c>
      <c r="DC236" s="2">
        <f t="shared" si="467"/>
        <v>3731605.1</v>
      </c>
      <c r="DD236" s="2">
        <f t="shared" si="467"/>
        <v>3735137.3</v>
      </c>
      <c r="DE236" s="2">
        <f t="shared" si="467"/>
        <v>4529019.4800000004</v>
      </c>
      <c r="DF236" s="2">
        <f t="shared" si="467"/>
        <v>230016429.22999999</v>
      </c>
      <c r="DG236" s="2">
        <f t="shared" si="467"/>
        <v>2234535.13</v>
      </c>
      <c r="DH236" s="2">
        <f t="shared" si="467"/>
        <v>20746897.59</v>
      </c>
      <c r="DI236" s="2">
        <f t="shared" si="467"/>
        <v>27962122.109999999</v>
      </c>
      <c r="DJ236" s="2">
        <f t="shared" si="467"/>
        <v>8139837.1200000001</v>
      </c>
      <c r="DK236" s="2">
        <f t="shared" si="467"/>
        <v>6404481.04</v>
      </c>
      <c r="DL236" s="2">
        <f t="shared" si="467"/>
        <v>67273741.510000005</v>
      </c>
      <c r="DM236" s="2">
        <f t="shared" si="467"/>
        <v>4465517.29</v>
      </c>
      <c r="DN236" s="2">
        <f t="shared" si="467"/>
        <v>16131691.48</v>
      </c>
      <c r="DO236" s="2">
        <f t="shared" si="467"/>
        <v>39148585.710000001</v>
      </c>
      <c r="DP236" s="2">
        <f t="shared" si="467"/>
        <v>3944329.92</v>
      </c>
      <c r="DQ236" s="2">
        <f t="shared" si="467"/>
        <v>11206156.210000001</v>
      </c>
      <c r="DR236" s="2">
        <f t="shared" si="467"/>
        <v>16298866.67</v>
      </c>
      <c r="DS236" s="2">
        <f t="shared" si="467"/>
        <v>8168663.3300000001</v>
      </c>
      <c r="DT236" s="2">
        <f t="shared" si="467"/>
        <v>3719142.57</v>
      </c>
      <c r="DU236" s="2">
        <f t="shared" si="467"/>
        <v>5232054.13</v>
      </c>
      <c r="DV236" s="2">
        <f t="shared" si="467"/>
        <v>3859097.36</v>
      </c>
      <c r="DW236" s="2">
        <f t="shared" si="467"/>
        <v>4744760.09</v>
      </c>
      <c r="DX236" s="2">
        <f t="shared" si="467"/>
        <v>3840661.72</v>
      </c>
      <c r="DY236" s="2">
        <f t="shared" si="467"/>
        <v>5057136.2699999996</v>
      </c>
      <c r="DZ236" s="2">
        <f t="shared" si="467"/>
        <v>9110888.5899999999</v>
      </c>
      <c r="EA236" s="2">
        <f t="shared" ref="EA236:FX236" si="468">+EA209</f>
        <v>7254323.7199999997</v>
      </c>
      <c r="EB236" s="2">
        <f t="shared" si="468"/>
        <v>7058255.5300000003</v>
      </c>
      <c r="EC236" s="2">
        <f t="shared" si="468"/>
        <v>4262123.83</v>
      </c>
      <c r="ED236" s="2">
        <f t="shared" si="468"/>
        <v>23670186.300000001</v>
      </c>
      <c r="EE236" s="2">
        <f t="shared" si="468"/>
        <v>3697798.33</v>
      </c>
      <c r="EF236" s="2">
        <f t="shared" si="468"/>
        <v>16437407.48</v>
      </c>
      <c r="EG236" s="2">
        <f t="shared" si="468"/>
        <v>4201462.91</v>
      </c>
      <c r="EH236" s="2">
        <f t="shared" si="468"/>
        <v>4139475.05</v>
      </c>
      <c r="EI236" s="2">
        <f t="shared" si="468"/>
        <v>165036105.41</v>
      </c>
      <c r="EJ236" s="2">
        <f t="shared" si="468"/>
        <v>112321724.81999999</v>
      </c>
      <c r="EK236" s="2">
        <f t="shared" si="468"/>
        <v>8377510.4299999997</v>
      </c>
      <c r="EL236" s="2">
        <f t="shared" si="468"/>
        <v>5920711.1200000001</v>
      </c>
      <c r="EM236" s="2">
        <f t="shared" si="468"/>
        <v>5568998.7000000002</v>
      </c>
      <c r="EN236" s="2">
        <f t="shared" si="468"/>
        <v>11739524.15</v>
      </c>
      <c r="EO236" s="2">
        <f t="shared" si="468"/>
        <v>4697206.25</v>
      </c>
      <c r="EP236" s="2">
        <f t="shared" si="468"/>
        <v>6266634.3499999996</v>
      </c>
      <c r="EQ236" s="2">
        <f t="shared" si="468"/>
        <v>30779418.77</v>
      </c>
      <c r="ER236" s="2">
        <f t="shared" si="468"/>
        <v>5098535.12</v>
      </c>
      <c r="ES236" s="2">
        <f t="shared" si="468"/>
        <v>3233873.99</v>
      </c>
      <c r="ET236" s="2">
        <f t="shared" si="468"/>
        <v>4323984.95</v>
      </c>
      <c r="EU236" s="2">
        <f t="shared" si="468"/>
        <v>7937465.6299999999</v>
      </c>
      <c r="EV236" s="2">
        <f t="shared" si="468"/>
        <v>1820825.07</v>
      </c>
      <c r="EW236" s="2">
        <f t="shared" si="468"/>
        <v>13213331.52</v>
      </c>
      <c r="EX236" s="2">
        <f t="shared" si="468"/>
        <v>3796255.38</v>
      </c>
      <c r="EY236" s="2">
        <f t="shared" si="468"/>
        <v>7789479.54</v>
      </c>
      <c r="EZ236" s="2">
        <f t="shared" si="468"/>
        <v>2832075.44</v>
      </c>
      <c r="FA236" s="2">
        <f t="shared" si="468"/>
        <v>42371307.009999998</v>
      </c>
      <c r="FB236" s="2">
        <f t="shared" si="468"/>
        <v>4725642.22</v>
      </c>
      <c r="FC236" s="2">
        <f t="shared" si="468"/>
        <v>21034174.359999999</v>
      </c>
      <c r="FD236" s="2">
        <f t="shared" si="468"/>
        <v>5756293.1100000003</v>
      </c>
      <c r="FE236" s="2">
        <f t="shared" si="468"/>
        <v>1943548.82</v>
      </c>
      <c r="FF236" s="2">
        <f t="shared" si="468"/>
        <v>3626088.86</v>
      </c>
      <c r="FG236" s="2">
        <f t="shared" si="468"/>
        <v>2723830.37</v>
      </c>
      <c r="FH236" s="2">
        <f t="shared" si="468"/>
        <v>1733713.75</v>
      </c>
      <c r="FI236" s="2">
        <f t="shared" si="468"/>
        <v>20113339.559999999</v>
      </c>
      <c r="FJ236" s="2">
        <f t="shared" si="468"/>
        <v>22788809.449999999</v>
      </c>
      <c r="FK236" s="2">
        <f t="shared" si="468"/>
        <v>29364064.73</v>
      </c>
      <c r="FL236" s="2">
        <f t="shared" si="468"/>
        <v>94205094.510000005</v>
      </c>
      <c r="FM236" s="2">
        <f t="shared" si="468"/>
        <v>44650077.299999997</v>
      </c>
      <c r="FN236" s="2">
        <f t="shared" si="468"/>
        <v>265890615.19</v>
      </c>
      <c r="FO236" s="2">
        <f t="shared" si="468"/>
        <v>13577166.73</v>
      </c>
      <c r="FP236" s="2">
        <f t="shared" si="468"/>
        <v>27744967.73</v>
      </c>
      <c r="FQ236" s="2">
        <f t="shared" si="468"/>
        <v>12182410.699999999</v>
      </c>
      <c r="FR236" s="2">
        <f t="shared" si="468"/>
        <v>3435866.08</v>
      </c>
      <c r="FS236" s="2">
        <f t="shared" si="468"/>
        <v>3314210.28</v>
      </c>
      <c r="FT236" s="2">
        <f t="shared" si="468"/>
        <v>1501251.86</v>
      </c>
      <c r="FU236" s="2">
        <f t="shared" si="468"/>
        <v>10744488.050000001</v>
      </c>
      <c r="FV236" s="2">
        <f t="shared" si="468"/>
        <v>8988907.5199999996</v>
      </c>
      <c r="FW236" s="2">
        <f t="shared" si="468"/>
        <v>3182002.66</v>
      </c>
      <c r="FX236" s="2">
        <f t="shared" si="468"/>
        <v>1733886.38</v>
      </c>
      <c r="FY236" s="2"/>
      <c r="FZ236" s="2">
        <f>SUM(C236:FX236)</f>
        <v>9950043158.9799995</v>
      </c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</row>
    <row r="237" spans="1:193" x14ac:dyDescent="0.35">
      <c r="A237" s="66" t="s">
        <v>533</v>
      </c>
      <c r="B237" s="67" t="s">
        <v>517</v>
      </c>
      <c r="C237" s="2">
        <f t="shared" ref="C237:AH237" si="469">MIN(C232,C236)</f>
        <v>79061989.679999992</v>
      </c>
      <c r="D237" s="2">
        <f t="shared" si="469"/>
        <v>446149224.80000001</v>
      </c>
      <c r="E237" s="2">
        <f t="shared" si="469"/>
        <v>71070893.150000006</v>
      </c>
      <c r="F237" s="2">
        <f t="shared" si="469"/>
        <v>278971081.16000003</v>
      </c>
      <c r="G237" s="2">
        <f t="shared" si="469"/>
        <v>21770640.77</v>
      </c>
      <c r="H237" s="2">
        <f t="shared" si="469"/>
        <v>13188453.140000001</v>
      </c>
      <c r="I237" s="2">
        <f t="shared" si="469"/>
        <v>98385570.299999997</v>
      </c>
      <c r="J237" s="2">
        <f t="shared" si="469"/>
        <v>24091398.419999998</v>
      </c>
      <c r="K237" s="2">
        <f t="shared" si="469"/>
        <v>4180082.5</v>
      </c>
      <c r="L237" s="2">
        <f t="shared" si="469"/>
        <v>26223106.879999999</v>
      </c>
      <c r="M237" s="2">
        <f t="shared" si="469"/>
        <v>12984654.18</v>
      </c>
      <c r="N237" s="2">
        <f t="shared" si="469"/>
        <v>591751802.49000001</v>
      </c>
      <c r="O237" s="2">
        <f t="shared" si="469"/>
        <v>143830443.02000001</v>
      </c>
      <c r="P237" s="2">
        <f t="shared" si="469"/>
        <v>5104600.0999999996</v>
      </c>
      <c r="Q237" s="2">
        <f t="shared" si="469"/>
        <v>497539958.72000003</v>
      </c>
      <c r="R237" s="2">
        <f t="shared" si="469"/>
        <v>79749027.269999996</v>
      </c>
      <c r="S237" s="2">
        <f t="shared" si="469"/>
        <v>18977505.5</v>
      </c>
      <c r="T237" s="2">
        <f t="shared" si="469"/>
        <v>3218152.6199999996</v>
      </c>
      <c r="U237" s="2">
        <f t="shared" si="469"/>
        <v>1310288.68</v>
      </c>
      <c r="V237" s="2">
        <f t="shared" si="469"/>
        <v>4192885.27</v>
      </c>
      <c r="W237" s="2">
        <f t="shared" si="469"/>
        <v>1138970.21</v>
      </c>
      <c r="X237" s="2">
        <f t="shared" si="469"/>
        <v>1162581.6800000002</v>
      </c>
      <c r="Y237" s="2">
        <f t="shared" si="469"/>
        <v>10737673.48</v>
      </c>
      <c r="Z237" s="2">
        <f t="shared" si="469"/>
        <v>3768030.09</v>
      </c>
      <c r="AA237" s="2">
        <f t="shared" si="469"/>
        <v>351337009.87</v>
      </c>
      <c r="AB237" s="2">
        <f t="shared" si="469"/>
        <v>312259192.82999998</v>
      </c>
      <c r="AC237" s="2">
        <f t="shared" si="469"/>
        <v>10829324.530000001</v>
      </c>
      <c r="AD237" s="2">
        <f t="shared" si="469"/>
        <v>16372799.41</v>
      </c>
      <c r="AE237" s="2">
        <f t="shared" si="469"/>
        <v>2141390.11</v>
      </c>
      <c r="AF237" s="2">
        <f t="shared" si="469"/>
        <v>3331505.06</v>
      </c>
      <c r="AG237" s="2">
        <f t="shared" si="469"/>
        <v>7741217.1600000001</v>
      </c>
      <c r="AH237" s="2">
        <f t="shared" si="469"/>
        <v>11289974.189999999</v>
      </c>
      <c r="AI237" s="2">
        <f t="shared" ref="AI237:BN237" si="470">MIN(AI232,AI236)</f>
        <v>5293011.6399999997</v>
      </c>
      <c r="AJ237" s="2">
        <f t="shared" si="470"/>
        <v>3613794.0199999996</v>
      </c>
      <c r="AK237" s="2">
        <f t="shared" si="470"/>
        <v>3358406.28</v>
      </c>
      <c r="AL237" s="2">
        <f t="shared" si="470"/>
        <v>4578265.29</v>
      </c>
      <c r="AM237" s="2">
        <f t="shared" si="470"/>
        <v>5070412.33</v>
      </c>
      <c r="AN237" s="2">
        <f t="shared" si="470"/>
        <v>4637675.92</v>
      </c>
      <c r="AO237" s="2">
        <f t="shared" si="470"/>
        <v>49732825.859999999</v>
      </c>
      <c r="AP237" s="2">
        <f t="shared" si="470"/>
        <v>1017751648.26</v>
      </c>
      <c r="AQ237" s="2">
        <f t="shared" si="470"/>
        <v>4371211.78</v>
      </c>
      <c r="AR237" s="2">
        <f t="shared" si="470"/>
        <v>695003791.50999987</v>
      </c>
      <c r="AS237" s="2">
        <f t="shared" si="470"/>
        <v>79204693.689999998</v>
      </c>
      <c r="AT237" s="2">
        <f t="shared" si="470"/>
        <v>27083777.920000002</v>
      </c>
      <c r="AU237" s="2">
        <f t="shared" si="470"/>
        <v>4496406.4400000004</v>
      </c>
      <c r="AV237" s="2">
        <f t="shared" si="470"/>
        <v>4973402.92</v>
      </c>
      <c r="AW237" s="2">
        <f t="shared" si="470"/>
        <v>4375560.07</v>
      </c>
      <c r="AX237" s="2">
        <f t="shared" si="470"/>
        <v>1957632.0300000003</v>
      </c>
      <c r="AY237" s="2">
        <f t="shared" si="470"/>
        <v>5824738.4399999995</v>
      </c>
      <c r="AZ237" s="2">
        <f t="shared" si="470"/>
        <v>142629299.31999999</v>
      </c>
      <c r="BA237" s="2">
        <f t="shared" si="470"/>
        <v>100628658.67</v>
      </c>
      <c r="BB237" s="2">
        <f t="shared" si="470"/>
        <v>83839870.61999999</v>
      </c>
      <c r="BC237" s="2">
        <f t="shared" si="470"/>
        <v>282897524.06999999</v>
      </c>
      <c r="BD237" s="2">
        <f t="shared" si="470"/>
        <v>40110951.780000001</v>
      </c>
      <c r="BE237" s="2">
        <f t="shared" si="470"/>
        <v>14211729.340000002</v>
      </c>
      <c r="BF237" s="2">
        <f t="shared" si="470"/>
        <v>281956996.83999997</v>
      </c>
      <c r="BG237" s="2">
        <f t="shared" si="470"/>
        <v>11549050.060000001</v>
      </c>
      <c r="BH237" s="2">
        <f t="shared" si="470"/>
        <v>7379956.0899999999</v>
      </c>
      <c r="BI237" s="2">
        <f t="shared" si="470"/>
        <v>4531484.93</v>
      </c>
      <c r="BJ237" s="2">
        <f t="shared" si="470"/>
        <v>69621394.510000005</v>
      </c>
      <c r="BK237" s="2">
        <f t="shared" si="470"/>
        <v>390364211.14999998</v>
      </c>
      <c r="BL237" s="2">
        <f t="shared" si="470"/>
        <v>1810659.96</v>
      </c>
      <c r="BM237" s="2">
        <f t="shared" si="470"/>
        <v>5212266.43</v>
      </c>
      <c r="BN237" s="2">
        <f t="shared" si="470"/>
        <v>34707860.109999999</v>
      </c>
      <c r="BO237" s="2">
        <f t="shared" ref="BO237:DZ237" si="471">MIN(BO232,BO236)</f>
        <v>14486014.789999999</v>
      </c>
      <c r="BP237" s="2">
        <f t="shared" si="471"/>
        <v>3242513.9</v>
      </c>
      <c r="BQ237" s="2">
        <f t="shared" si="471"/>
        <v>72114218.569999993</v>
      </c>
      <c r="BR237" s="2">
        <f t="shared" si="471"/>
        <v>50925019.039999999</v>
      </c>
      <c r="BS237" s="2">
        <f t="shared" si="471"/>
        <v>14686026.07</v>
      </c>
      <c r="BT237" s="2">
        <f t="shared" si="471"/>
        <v>5629295.6999999993</v>
      </c>
      <c r="BU237" s="2">
        <f t="shared" si="471"/>
        <v>5842037.7000000002</v>
      </c>
      <c r="BV237" s="2">
        <f t="shared" si="471"/>
        <v>14582251.57</v>
      </c>
      <c r="BW237" s="2">
        <f t="shared" si="471"/>
        <v>23400238.729999997</v>
      </c>
      <c r="BX237" s="2">
        <f t="shared" si="471"/>
        <v>1647493.26</v>
      </c>
      <c r="BY237" s="2">
        <f t="shared" si="471"/>
        <v>5665481.8799999999</v>
      </c>
      <c r="BZ237" s="2">
        <f t="shared" si="471"/>
        <v>3917429.31</v>
      </c>
      <c r="CA237" s="2">
        <f t="shared" si="471"/>
        <v>3045296</v>
      </c>
      <c r="CB237" s="2">
        <f t="shared" si="471"/>
        <v>829909535.82000005</v>
      </c>
      <c r="CC237" s="2">
        <f t="shared" si="471"/>
        <v>3491422.38</v>
      </c>
      <c r="CD237" s="2">
        <f t="shared" si="471"/>
        <v>902113.67</v>
      </c>
      <c r="CE237" s="2">
        <f t="shared" si="471"/>
        <v>3065905.17</v>
      </c>
      <c r="CF237" s="2">
        <f t="shared" si="471"/>
        <v>2291611.64</v>
      </c>
      <c r="CG237" s="2">
        <f t="shared" si="471"/>
        <v>3572390.33</v>
      </c>
      <c r="CH237" s="2">
        <f t="shared" si="471"/>
        <v>2154948.56</v>
      </c>
      <c r="CI237" s="2">
        <f t="shared" si="471"/>
        <v>8273353.04</v>
      </c>
      <c r="CJ237" s="2">
        <f t="shared" si="471"/>
        <v>11069880.450000001</v>
      </c>
      <c r="CK237" s="2">
        <f t="shared" si="471"/>
        <v>56336946.940000005</v>
      </c>
      <c r="CL237" s="2">
        <f t="shared" si="471"/>
        <v>15030514.23</v>
      </c>
      <c r="CM237" s="2">
        <f t="shared" si="471"/>
        <v>9001152.8000000007</v>
      </c>
      <c r="CN237" s="2">
        <f t="shared" si="471"/>
        <v>347143787.31999999</v>
      </c>
      <c r="CO237" s="2">
        <f t="shared" si="471"/>
        <v>158674394.33000001</v>
      </c>
      <c r="CP237" s="2">
        <f t="shared" si="471"/>
        <v>11731431.350000001</v>
      </c>
      <c r="CQ237" s="2">
        <f t="shared" si="471"/>
        <v>9949079.0600000005</v>
      </c>
      <c r="CR237" s="2">
        <f t="shared" si="471"/>
        <v>3775953.62</v>
      </c>
      <c r="CS237" s="2">
        <f t="shared" si="471"/>
        <v>4349049.93</v>
      </c>
      <c r="CT237" s="2">
        <f t="shared" si="471"/>
        <v>2470076.59</v>
      </c>
      <c r="CU237" s="2">
        <f t="shared" si="471"/>
        <v>5226267.8600000003</v>
      </c>
      <c r="CV237" s="2">
        <f t="shared" si="471"/>
        <v>1076684.73</v>
      </c>
      <c r="CW237" s="2">
        <f t="shared" si="471"/>
        <v>3691096.75</v>
      </c>
      <c r="CX237" s="2">
        <f t="shared" si="471"/>
        <v>5911762.3099999996</v>
      </c>
      <c r="CY237" s="2">
        <f t="shared" si="471"/>
        <v>1148005.03</v>
      </c>
      <c r="CZ237" s="2">
        <f t="shared" si="471"/>
        <v>20679499.120000001</v>
      </c>
      <c r="DA237" s="2">
        <f t="shared" si="471"/>
        <v>3639031.9699999997</v>
      </c>
      <c r="DB237" s="2">
        <f t="shared" si="471"/>
        <v>4728881.38</v>
      </c>
      <c r="DC237" s="2">
        <f t="shared" si="471"/>
        <v>3560350.21</v>
      </c>
      <c r="DD237" s="2">
        <f t="shared" si="471"/>
        <v>3479436.51</v>
      </c>
      <c r="DE237" s="2">
        <f t="shared" si="471"/>
        <v>4477825.1500000004</v>
      </c>
      <c r="DF237" s="2">
        <f t="shared" si="471"/>
        <v>229778514.37</v>
      </c>
      <c r="DG237" s="2">
        <f t="shared" si="471"/>
        <v>2134952.04</v>
      </c>
      <c r="DH237" s="2">
        <f t="shared" si="471"/>
        <v>20322605.720000003</v>
      </c>
      <c r="DI237" s="2">
        <f t="shared" si="471"/>
        <v>27597128.670000002</v>
      </c>
      <c r="DJ237" s="2">
        <f t="shared" si="471"/>
        <v>7911070.4799999995</v>
      </c>
      <c r="DK237" s="2">
        <f t="shared" si="471"/>
        <v>6064487.1499999994</v>
      </c>
      <c r="DL237" s="2">
        <f t="shared" si="471"/>
        <v>65787938.75</v>
      </c>
      <c r="DM237" s="2">
        <f t="shared" si="471"/>
        <v>4326904.25</v>
      </c>
      <c r="DN237" s="2">
        <f t="shared" si="471"/>
        <v>15842034.789999999</v>
      </c>
      <c r="DO237" s="2">
        <f t="shared" si="471"/>
        <v>38031980.059999995</v>
      </c>
      <c r="DP237" s="2">
        <f t="shared" si="471"/>
        <v>3781904.3800000004</v>
      </c>
      <c r="DQ237" s="2">
        <f t="shared" si="471"/>
        <v>10713838.560000001</v>
      </c>
      <c r="DR237" s="2">
        <f t="shared" si="471"/>
        <v>15886646.859999999</v>
      </c>
      <c r="DS237" s="2">
        <f t="shared" si="471"/>
        <v>7931817.7000000002</v>
      </c>
      <c r="DT237" s="2">
        <f t="shared" si="471"/>
        <v>3608126.5100000002</v>
      </c>
      <c r="DU237" s="2">
        <f t="shared" si="471"/>
        <v>5119303.6800000006</v>
      </c>
      <c r="DV237" s="2">
        <f t="shared" si="471"/>
        <v>3770010.8</v>
      </c>
      <c r="DW237" s="2">
        <f t="shared" si="471"/>
        <v>4617450.2</v>
      </c>
      <c r="DX237" s="2">
        <f t="shared" si="471"/>
        <v>3711652.82</v>
      </c>
      <c r="DY237" s="2">
        <f t="shared" si="471"/>
        <v>4950450.13</v>
      </c>
      <c r="DZ237" s="2">
        <f t="shared" si="471"/>
        <v>8828133.25</v>
      </c>
      <c r="EA237" s="2">
        <f t="shared" ref="EA237:FX237" si="472">MIN(EA232,EA236)</f>
        <v>7010469.4500000002</v>
      </c>
      <c r="EB237" s="2">
        <f t="shared" si="472"/>
        <v>6781640.2799999993</v>
      </c>
      <c r="EC237" s="2">
        <f t="shared" si="472"/>
        <v>4197736.3500000006</v>
      </c>
      <c r="ED237" s="2">
        <f t="shared" si="472"/>
        <v>23405168.759999998</v>
      </c>
      <c r="EE237" s="2">
        <f t="shared" si="472"/>
        <v>3587045.68</v>
      </c>
      <c r="EF237" s="2">
        <f t="shared" si="472"/>
        <v>16128939.909999998</v>
      </c>
      <c r="EG237" s="2">
        <f t="shared" si="472"/>
        <v>4053090.4</v>
      </c>
      <c r="EH237" s="2">
        <f t="shared" si="472"/>
        <v>4021646.7899999996</v>
      </c>
      <c r="EI237" s="2">
        <f t="shared" si="472"/>
        <v>162615505.53</v>
      </c>
      <c r="EJ237" s="2">
        <f t="shared" si="472"/>
        <v>112188189.77</v>
      </c>
      <c r="EK237" s="2">
        <f t="shared" si="472"/>
        <v>8053120.7799999993</v>
      </c>
      <c r="EL237" s="2">
        <f t="shared" si="472"/>
        <v>5677812.5899999999</v>
      </c>
      <c r="EM237" s="2">
        <f t="shared" si="472"/>
        <v>5303475.16</v>
      </c>
      <c r="EN237" s="2">
        <f t="shared" si="472"/>
        <v>11377002.6</v>
      </c>
      <c r="EO237" s="2">
        <f t="shared" si="472"/>
        <v>4579148.91</v>
      </c>
      <c r="EP237" s="2">
        <f t="shared" si="472"/>
        <v>5997877.4799999995</v>
      </c>
      <c r="EQ237" s="2">
        <f t="shared" si="472"/>
        <v>30275119.289999999</v>
      </c>
      <c r="ER237" s="2">
        <f t="shared" si="472"/>
        <v>4987777.33</v>
      </c>
      <c r="ES237" s="2">
        <f t="shared" si="472"/>
        <v>3233873.99</v>
      </c>
      <c r="ET237" s="2">
        <f t="shared" si="472"/>
        <v>4256324.13</v>
      </c>
      <c r="EU237" s="2">
        <f t="shared" si="472"/>
        <v>7686262.71</v>
      </c>
      <c r="EV237" s="2">
        <f t="shared" si="472"/>
        <v>1790492.83</v>
      </c>
      <c r="EW237" s="2">
        <f t="shared" si="472"/>
        <v>12914715.459999999</v>
      </c>
      <c r="EX237" s="2">
        <f t="shared" si="472"/>
        <v>3691058.9499999997</v>
      </c>
      <c r="EY237" s="2">
        <f t="shared" si="472"/>
        <v>7443409.9699999997</v>
      </c>
      <c r="EZ237" s="2">
        <f t="shared" si="472"/>
        <v>2720167.82</v>
      </c>
      <c r="FA237" s="2">
        <f t="shared" si="472"/>
        <v>41524396.699999996</v>
      </c>
      <c r="FB237" s="2">
        <f t="shared" si="472"/>
        <v>4658644.5599999996</v>
      </c>
      <c r="FC237" s="2">
        <f t="shared" si="472"/>
        <v>20825625.399999999</v>
      </c>
      <c r="FD237" s="2">
        <f t="shared" si="472"/>
        <v>5576513.2800000003</v>
      </c>
      <c r="FE237" s="2">
        <f t="shared" si="472"/>
        <v>1863010.65</v>
      </c>
      <c r="FF237" s="2">
        <f t="shared" si="472"/>
        <v>3591748.16</v>
      </c>
      <c r="FG237" s="2">
        <f t="shared" si="472"/>
        <v>2629985.41</v>
      </c>
      <c r="FH237" s="2">
        <f t="shared" si="472"/>
        <v>1618391.5999999999</v>
      </c>
      <c r="FI237" s="2">
        <f t="shared" si="472"/>
        <v>20113339.559999999</v>
      </c>
      <c r="FJ237" s="2">
        <f t="shared" si="472"/>
        <v>22430808.640000001</v>
      </c>
      <c r="FK237" s="2">
        <f t="shared" si="472"/>
        <v>28834604.939999998</v>
      </c>
      <c r="FL237" s="2">
        <f t="shared" si="472"/>
        <v>94168128.030000001</v>
      </c>
      <c r="FM237" s="2">
        <f t="shared" si="472"/>
        <v>43910569.979999997</v>
      </c>
      <c r="FN237" s="2">
        <f t="shared" si="472"/>
        <v>263520742.59</v>
      </c>
      <c r="FO237" s="2">
        <f t="shared" si="472"/>
        <v>13318654.32</v>
      </c>
      <c r="FP237" s="2">
        <f t="shared" si="472"/>
        <v>27337540.900000002</v>
      </c>
      <c r="FQ237" s="2">
        <f t="shared" si="472"/>
        <v>11564344.26</v>
      </c>
      <c r="FR237" s="2">
        <f t="shared" si="472"/>
        <v>3296557.44</v>
      </c>
      <c r="FS237" s="2">
        <f t="shared" si="472"/>
        <v>3289803.97</v>
      </c>
      <c r="FT237" s="2">
        <f t="shared" si="472"/>
        <v>1389181.21</v>
      </c>
      <c r="FU237" s="2">
        <f t="shared" si="472"/>
        <v>10255259.24</v>
      </c>
      <c r="FV237" s="2">
        <f t="shared" si="472"/>
        <v>8799708.0600000005</v>
      </c>
      <c r="FW237" s="2">
        <f t="shared" si="472"/>
        <v>3118252.85</v>
      </c>
      <c r="FX237" s="2">
        <f t="shared" si="472"/>
        <v>1601192.3800000001</v>
      </c>
      <c r="FY237" s="2"/>
      <c r="FZ237" s="2">
        <f>SUM(C237:FX237)</f>
        <v>9900567328.5399952</v>
      </c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</row>
    <row r="238" spans="1:193" x14ac:dyDescent="0.35">
      <c r="A238" s="2"/>
      <c r="B238" s="2" t="s">
        <v>534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</row>
    <row r="239" spans="1:193" x14ac:dyDescent="0.35">
      <c r="A239" s="3" t="s">
        <v>535</v>
      </c>
      <c r="B239" s="2" t="s">
        <v>536</v>
      </c>
      <c r="C239" s="2">
        <f t="shared" ref="C239:AH239" si="473">ROUND(C237/C103,2)</f>
        <v>12088.07</v>
      </c>
      <c r="D239" s="2">
        <f t="shared" si="473"/>
        <v>11522.33</v>
      </c>
      <c r="E239" s="2">
        <f t="shared" si="473"/>
        <v>12362.31</v>
      </c>
      <c r="F239" s="2">
        <f t="shared" si="473"/>
        <v>11413.78</v>
      </c>
      <c r="G239" s="2">
        <f t="shared" si="473"/>
        <v>11799.81</v>
      </c>
      <c r="H239" s="2">
        <f t="shared" si="473"/>
        <v>12025.58</v>
      </c>
      <c r="I239" s="2">
        <f t="shared" si="473"/>
        <v>12191.52</v>
      </c>
      <c r="J239" s="2">
        <f t="shared" si="473"/>
        <v>11656.38</v>
      </c>
      <c r="K239" s="2">
        <f t="shared" si="473"/>
        <v>16607.400000000001</v>
      </c>
      <c r="L239" s="2">
        <f t="shared" si="473"/>
        <v>12162.29</v>
      </c>
      <c r="M239" s="2">
        <f t="shared" si="473"/>
        <v>13657.99</v>
      </c>
      <c r="N239" s="2">
        <f t="shared" si="473"/>
        <v>11684.98</v>
      </c>
      <c r="O239" s="2">
        <f t="shared" si="473"/>
        <v>11138.94</v>
      </c>
      <c r="P239" s="2">
        <f t="shared" si="473"/>
        <v>16189.66</v>
      </c>
      <c r="Q239" s="2">
        <f t="shared" si="473"/>
        <v>12585.18</v>
      </c>
      <c r="R239" s="2">
        <f t="shared" si="473"/>
        <v>11230.99</v>
      </c>
      <c r="S239" s="2">
        <f t="shared" si="473"/>
        <v>11821.04</v>
      </c>
      <c r="T239" s="2">
        <f t="shared" si="473"/>
        <v>19976.12</v>
      </c>
      <c r="U239" s="2">
        <f t="shared" si="473"/>
        <v>23608.81</v>
      </c>
      <c r="V239" s="2">
        <f t="shared" si="473"/>
        <v>16352.91</v>
      </c>
      <c r="W239" s="2">
        <f t="shared" si="473"/>
        <v>19078.23</v>
      </c>
      <c r="X239" s="2">
        <f t="shared" si="473"/>
        <v>23251.63</v>
      </c>
      <c r="Y239" s="2">
        <f t="shared" si="473"/>
        <v>11966.65</v>
      </c>
      <c r="Z239" s="2">
        <f t="shared" si="473"/>
        <v>16304.76</v>
      </c>
      <c r="AA239" s="2">
        <f t="shared" si="473"/>
        <v>11344.47</v>
      </c>
      <c r="AB239" s="2">
        <f t="shared" si="473"/>
        <v>11472.02</v>
      </c>
      <c r="AC239" s="2">
        <f t="shared" si="473"/>
        <v>11948.94</v>
      </c>
      <c r="AD239" s="2">
        <f t="shared" si="473"/>
        <v>11357.38</v>
      </c>
      <c r="AE239" s="2">
        <f t="shared" si="473"/>
        <v>22076.19</v>
      </c>
      <c r="AF239" s="2">
        <f t="shared" si="473"/>
        <v>19889.580000000002</v>
      </c>
      <c r="AG239" s="2">
        <f t="shared" si="473"/>
        <v>12878.42</v>
      </c>
      <c r="AH239" s="2">
        <f t="shared" si="473"/>
        <v>11788.63</v>
      </c>
      <c r="AI239" s="2">
        <f t="shared" ref="AI239:BN239" si="474">ROUND(AI237/AI103,2)</f>
        <v>13819.87</v>
      </c>
      <c r="AJ239" s="2">
        <f t="shared" si="474"/>
        <v>19910.71</v>
      </c>
      <c r="AK239" s="2">
        <f t="shared" si="474"/>
        <v>20267.990000000002</v>
      </c>
      <c r="AL239" s="2">
        <f t="shared" si="474"/>
        <v>15869.2</v>
      </c>
      <c r="AM239" s="2">
        <f t="shared" si="474"/>
        <v>14380.07</v>
      </c>
      <c r="AN239" s="2">
        <f t="shared" si="474"/>
        <v>15433.2</v>
      </c>
      <c r="AO239" s="2">
        <f t="shared" si="474"/>
        <v>11286.24</v>
      </c>
      <c r="AP239" s="2">
        <f t="shared" si="474"/>
        <v>12008.36</v>
      </c>
      <c r="AQ239" s="2">
        <f t="shared" si="474"/>
        <v>17415.189999999999</v>
      </c>
      <c r="AR239" s="2">
        <f t="shared" si="474"/>
        <v>11180.69</v>
      </c>
      <c r="AS239" s="2">
        <f t="shared" si="474"/>
        <v>12185.34</v>
      </c>
      <c r="AT239" s="2">
        <f t="shared" si="474"/>
        <v>11460.64</v>
      </c>
      <c r="AU239" s="2">
        <f t="shared" si="474"/>
        <v>16591.91</v>
      </c>
      <c r="AV239" s="2">
        <f t="shared" si="474"/>
        <v>16284.88</v>
      </c>
      <c r="AW239" s="2">
        <f t="shared" si="474"/>
        <v>17025.53</v>
      </c>
      <c r="AX239" s="2">
        <f t="shared" si="474"/>
        <v>24168.3</v>
      </c>
      <c r="AY239" s="2">
        <f t="shared" si="474"/>
        <v>14318.43</v>
      </c>
      <c r="AZ239" s="2">
        <f t="shared" si="474"/>
        <v>11669.5</v>
      </c>
      <c r="BA239" s="2">
        <f t="shared" si="474"/>
        <v>11014.16</v>
      </c>
      <c r="BB239" s="2">
        <f t="shared" si="474"/>
        <v>11083.63</v>
      </c>
      <c r="BC239" s="2">
        <f t="shared" si="474"/>
        <v>11453.39</v>
      </c>
      <c r="BD239" s="2">
        <f t="shared" si="474"/>
        <v>11027.07</v>
      </c>
      <c r="BE239" s="2">
        <f t="shared" si="474"/>
        <v>11855.95</v>
      </c>
      <c r="BF239" s="2">
        <f t="shared" si="474"/>
        <v>11007.8</v>
      </c>
      <c r="BG239" s="2">
        <f t="shared" si="474"/>
        <v>12545.13</v>
      </c>
      <c r="BH239" s="2">
        <f t="shared" si="474"/>
        <v>12647.74</v>
      </c>
      <c r="BI239" s="2">
        <f t="shared" si="474"/>
        <v>17604.84</v>
      </c>
      <c r="BJ239" s="2">
        <f t="shared" si="474"/>
        <v>11024.94</v>
      </c>
      <c r="BK239" s="2">
        <f t="shared" si="474"/>
        <v>11106.71</v>
      </c>
      <c r="BL239" s="2">
        <f t="shared" si="474"/>
        <v>23423.8</v>
      </c>
      <c r="BM239" s="2">
        <f t="shared" si="474"/>
        <v>14506.73</v>
      </c>
      <c r="BN239" s="2">
        <f t="shared" si="474"/>
        <v>11033.78</v>
      </c>
      <c r="BO239" s="2">
        <f t="shared" ref="BO239:CT239" si="475">ROUND(BO237/BO103,2)</f>
        <v>11521.53</v>
      </c>
      <c r="BP239" s="2">
        <f t="shared" si="475"/>
        <v>20215.169999999998</v>
      </c>
      <c r="BQ239" s="2">
        <f t="shared" si="475"/>
        <v>12249.32</v>
      </c>
      <c r="BR239" s="2">
        <f t="shared" si="475"/>
        <v>11345.92</v>
      </c>
      <c r="BS239" s="2">
        <f t="shared" si="475"/>
        <v>12681.14</v>
      </c>
      <c r="BT239" s="2">
        <f t="shared" si="475"/>
        <v>15112.2</v>
      </c>
      <c r="BU239" s="2">
        <f t="shared" si="475"/>
        <v>14838.81</v>
      </c>
      <c r="BV239" s="2">
        <f t="shared" si="475"/>
        <v>11709.83</v>
      </c>
      <c r="BW239" s="2">
        <f t="shared" si="475"/>
        <v>11598.63</v>
      </c>
      <c r="BX239" s="2">
        <f t="shared" si="475"/>
        <v>24774.33</v>
      </c>
      <c r="BY239" s="2">
        <f t="shared" si="475"/>
        <v>13154.13</v>
      </c>
      <c r="BZ239" s="2">
        <f t="shared" si="475"/>
        <v>17181.71</v>
      </c>
      <c r="CA239" s="2">
        <f t="shared" si="475"/>
        <v>20829.66</v>
      </c>
      <c r="CB239" s="2">
        <f t="shared" si="475"/>
        <v>11269.38</v>
      </c>
      <c r="CC239" s="2">
        <f t="shared" si="475"/>
        <v>18443.86</v>
      </c>
      <c r="CD239" s="2">
        <f t="shared" si="475"/>
        <v>18042.27</v>
      </c>
      <c r="CE239" s="2">
        <f t="shared" si="475"/>
        <v>19367.689999999999</v>
      </c>
      <c r="CF239" s="2">
        <f t="shared" si="475"/>
        <v>20369.88</v>
      </c>
      <c r="CG239" s="2">
        <f t="shared" si="475"/>
        <v>17870.89</v>
      </c>
      <c r="CH239" s="2">
        <f t="shared" si="475"/>
        <v>22331.07</v>
      </c>
      <c r="CI239" s="2">
        <f t="shared" si="475"/>
        <v>12026.97</v>
      </c>
      <c r="CJ239" s="2">
        <f t="shared" si="475"/>
        <v>12690.45</v>
      </c>
      <c r="CK239" s="2">
        <f t="shared" si="475"/>
        <v>11470.42</v>
      </c>
      <c r="CL239" s="2">
        <f t="shared" si="475"/>
        <v>12141.95</v>
      </c>
      <c r="CM239" s="2">
        <f t="shared" si="475"/>
        <v>13094.49</v>
      </c>
      <c r="CN239" s="2">
        <f t="shared" si="475"/>
        <v>11007.75</v>
      </c>
      <c r="CO239" s="2">
        <f t="shared" si="475"/>
        <v>11023.11</v>
      </c>
      <c r="CP239" s="2">
        <f t="shared" si="475"/>
        <v>12555.04</v>
      </c>
      <c r="CQ239" s="2">
        <f t="shared" si="475"/>
        <v>12919.2</v>
      </c>
      <c r="CR239" s="2">
        <f t="shared" si="475"/>
        <v>17497.47</v>
      </c>
      <c r="CS239" s="2">
        <f t="shared" si="475"/>
        <v>15233.1</v>
      </c>
      <c r="CT239" s="2">
        <f t="shared" si="475"/>
        <v>21762.79</v>
      </c>
      <c r="CU239" s="2">
        <f t="shared" ref="CU239:DZ239" si="476">ROUND(CU237/CU103,2)</f>
        <v>11124.45</v>
      </c>
      <c r="CV239" s="2">
        <f t="shared" si="476"/>
        <v>21533.69</v>
      </c>
      <c r="CW239" s="2">
        <f t="shared" si="476"/>
        <v>18576.23</v>
      </c>
      <c r="CX239" s="2">
        <f t="shared" si="476"/>
        <v>12812.66</v>
      </c>
      <c r="CY239" s="2">
        <f t="shared" si="476"/>
        <v>22960.1</v>
      </c>
      <c r="CZ239" s="2">
        <f t="shared" si="476"/>
        <v>11445.37</v>
      </c>
      <c r="DA239" s="2">
        <f t="shared" si="476"/>
        <v>17882.22</v>
      </c>
      <c r="DB239" s="2">
        <f t="shared" si="476"/>
        <v>14974.29</v>
      </c>
      <c r="DC239" s="2">
        <f t="shared" si="476"/>
        <v>18447.41</v>
      </c>
      <c r="DD239" s="2">
        <f t="shared" si="476"/>
        <v>19939.46</v>
      </c>
      <c r="DE239" s="2">
        <f t="shared" si="476"/>
        <v>15695.15</v>
      </c>
      <c r="DF239" s="2">
        <f t="shared" si="476"/>
        <v>11028.7</v>
      </c>
      <c r="DG239" s="2">
        <f t="shared" si="476"/>
        <v>22833.71</v>
      </c>
      <c r="DH239" s="2">
        <f t="shared" si="476"/>
        <v>11256.57</v>
      </c>
      <c r="DI239" s="2">
        <f t="shared" si="476"/>
        <v>11253.57</v>
      </c>
      <c r="DJ239" s="2">
        <f t="shared" si="476"/>
        <v>12678</v>
      </c>
      <c r="DK239" s="2">
        <f t="shared" si="476"/>
        <v>12668.66</v>
      </c>
      <c r="DL239" s="2">
        <f t="shared" si="476"/>
        <v>11553.91</v>
      </c>
      <c r="DM239" s="2">
        <f t="shared" si="476"/>
        <v>18412.36</v>
      </c>
      <c r="DN239" s="2">
        <f t="shared" si="476"/>
        <v>12223.79</v>
      </c>
      <c r="DO239" s="2">
        <f t="shared" si="476"/>
        <v>11559.87</v>
      </c>
      <c r="DP239" s="2">
        <f t="shared" si="476"/>
        <v>18909.52</v>
      </c>
      <c r="DQ239" s="2">
        <f t="shared" si="476"/>
        <v>12065.13</v>
      </c>
      <c r="DR239" s="2">
        <f t="shared" si="476"/>
        <v>12079.26</v>
      </c>
      <c r="DS239" s="2">
        <f t="shared" si="476"/>
        <v>13221.9</v>
      </c>
      <c r="DT239" s="2">
        <f t="shared" si="476"/>
        <v>20442.64</v>
      </c>
      <c r="DU239" s="2">
        <f t="shared" si="476"/>
        <v>14568.31</v>
      </c>
      <c r="DV239" s="2">
        <f t="shared" si="476"/>
        <v>18125.05</v>
      </c>
      <c r="DW239" s="2">
        <f t="shared" si="476"/>
        <v>15381.25</v>
      </c>
      <c r="DX239" s="2">
        <f t="shared" si="476"/>
        <v>22093.17</v>
      </c>
      <c r="DY239" s="2">
        <f t="shared" si="476"/>
        <v>16690.66</v>
      </c>
      <c r="DZ239" s="2">
        <f t="shared" si="476"/>
        <v>12948.27</v>
      </c>
      <c r="EA239" s="2">
        <f t="shared" ref="EA239:FF239" si="477">ROUND(EA237/EA103,2)</f>
        <v>13212.34</v>
      </c>
      <c r="EB239" s="2">
        <f t="shared" si="477"/>
        <v>12690.2</v>
      </c>
      <c r="EC239" s="2">
        <f t="shared" si="477"/>
        <v>14723.73</v>
      </c>
      <c r="ED239" s="2">
        <f t="shared" si="477"/>
        <v>14986.02</v>
      </c>
      <c r="EE239" s="2">
        <f t="shared" si="477"/>
        <v>18721.53</v>
      </c>
      <c r="EF239" s="2">
        <f t="shared" si="477"/>
        <v>11901.52</v>
      </c>
      <c r="EG239" s="2">
        <f t="shared" si="477"/>
        <v>15988.52</v>
      </c>
      <c r="EH239" s="2">
        <f t="shared" si="477"/>
        <v>16255.65</v>
      </c>
      <c r="EI239" s="2">
        <f t="shared" si="477"/>
        <v>11707.13</v>
      </c>
      <c r="EJ239" s="2">
        <f t="shared" si="477"/>
        <v>11014.72</v>
      </c>
      <c r="EK239" s="2">
        <f t="shared" si="477"/>
        <v>12042.95</v>
      </c>
      <c r="EL239" s="2">
        <f t="shared" si="477"/>
        <v>12359.19</v>
      </c>
      <c r="EM239" s="2">
        <f t="shared" si="477"/>
        <v>14026.65</v>
      </c>
      <c r="EN239" s="2">
        <f t="shared" si="477"/>
        <v>12104.48</v>
      </c>
      <c r="EO239" s="2">
        <f t="shared" si="477"/>
        <v>14993.94</v>
      </c>
      <c r="EP239" s="2">
        <f t="shared" si="477"/>
        <v>13997.38</v>
      </c>
      <c r="EQ239" s="2">
        <f t="shared" si="477"/>
        <v>11571.29</v>
      </c>
      <c r="ER239" s="2">
        <f t="shared" si="477"/>
        <v>16110.39</v>
      </c>
      <c r="ES239" s="2">
        <f t="shared" si="477"/>
        <v>19839.72</v>
      </c>
      <c r="ET239" s="2">
        <f t="shared" si="477"/>
        <v>21551.01</v>
      </c>
      <c r="EU239" s="2">
        <f t="shared" si="477"/>
        <v>13360.44</v>
      </c>
      <c r="EV239" s="2">
        <f t="shared" si="477"/>
        <v>24662.44</v>
      </c>
      <c r="EW239" s="2">
        <f t="shared" si="477"/>
        <v>15761.19</v>
      </c>
      <c r="EX239" s="2">
        <f t="shared" si="477"/>
        <v>21274.11</v>
      </c>
      <c r="EY239" s="2">
        <f t="shared" si="477"/>
        <v>11338.02</v>
      </c>
      <c r="EZ239" s="2">
        <f t="shared" si="477"/>
        <v>21037.65</v>
      </c>
      <c r="FA239" s="2">
        <f t="shared" si="477"/>
        <v>12223.12</v>
      </c>
      <c r="FB239" s="2">
        <f t="shared" si="477"/>
        <v>16170.23</v>
      </c>
      <c r="FC239" s="2">
        <f t="shared" si="477"/>
        <v>11403.8</v>
      </c>
      <c r="FD239" s="2">
        <f t="shared" si="477"/>
        <v>13871.92</v>
      </c>
      <c r="FE239" s="2">
        <f t="shared" si="477"/>
        <v>23582.41</v>
      </c>
      <c r="FF239" s="2">
        <f t="shared" si="477"/>
        <v>19414.849999999999</v>
      </c>
      <c r="FG239" s="2">
        <f t="shared" ref="FG239:FX239" si="478">ROUND(FG237/FG103,2)</f>
        <v>21771.4</v>
      </c>
      <c r="FH239" s="2">
        <f t="shared" si="478"/>
        <v>23119.88</v>
      </c>
      <c r="FI239" s="2">
        <f t="shared" si="478"/>
        <v>11814</v>
      </c>
      <c r="FJ239" s="2">
        <f t="shared" si="478"/>
        <v>11123.63</v>
      </c>
      <c r="FK239" s="2">
        <f t="shared" si="478"/>
        <v>11401.13</v>
      </c>
      <c r="FL239" s="2">
        <f t="shared" si="478"/>
        <v>11028.65</v>
      </c>
      <c r="FM239" s="2">
        <f t="shared" si="478"/>
        <v>11028.65</v>
      </c>
      <c r="FN239" s="2">
        <f t="shared" si="478"/>
        <v>11606.13</v>
      </c>
      <c r="FO239" s="2">
        <f t="shared" si="478"/>
        <v>11900.16</v>
      </c>
      <c r="FP239" s="2">
        <f t="shared" si="478"/>
        <v>11675.23</v>
      </c>
      <c r="FQ239" s="2">
        <f t="shared" si="478"/>
        <v>11741.64</v>
      </c>
      <c r="FR239" s="2">
        <f t="shared" si="478"/>
        <v>19610.689999999999</v>
      </c>
      <c r="FS239" s="2">
        <f t="shared" si="478"/>
        <v>19547.259999999998</v>
      </c>
      <c r="FT239" s="2">
        <f t="shared" si="478"/>
        <v>24587.279999999999</v>
      </c>
      <c r="FU239" s="2">
        <f t="shared" si="478"/>
        <v>12963.29</v>
      </c>
      <c r="FV239" s="2">
        <f t="shared" si="478"/>
        <v>12685.18</v>
      </c>
      <c r="FW239" s="2">
        <f t="shared" si="478"/>
        <v>20857.88</v>
      </c>
      <c r="FX239" s="2">
        <f t="shared" si="478"/>
        <v>24824.69</v>
      </c>
      <c r="FY239" s="2"/>
      <c r="FZ239" s="2">
        <f>FZ237/FZ103</f>
        <v>11650.049425785484</v>
      </c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</row>
    <row r="240" spans="1:193" x14ac:dyDescent="0.35">
      <c r="A240" s="2"/>
      <c r="B240" s="2" t="s">
        <v>976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>
        <f>DK237-DK226</f>
        <v>6054007.1499999994</v>
      </c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</row>
    <row r="241" spans="1:193" x14ac:dyDescent="0.35">
      <c r="A241" s="3" t="s">
        <v>490</v>
      </c>
      <c r="B241" s="2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  <c r="CZ241" s="64"/>
      <c r="DA241" s="64"/>
      <c r="DB241" s="64"/>
      <c r="DC241" s="64"/>
      <c r="DD241" s="64"/>
      <c r="DE241" s="64"/>
      <c r="DF241" s="64"/>
      <c r="DG241" s="64"/>
      <c r="DH241" s="64"/>
      <c r="DI241" s="64"/>
      <c r="DJ241" s="64"/>
      <c r="DK241" s="64"/>
      <c r="DL241" s="64"/>
      <c r="DM241" s="64"/>
      <c r="DN241" s="64"/>
      <c r="DO241" s="64"/>
      <c r="DP241" s="64"/>
      <c r="DQ241" s="64"/>
      <c r="DR241" s="64"/>
      <c r="DS241" s="64"/>
      <c r="DT241" s="64"/>
      <c r="DU241" s="64"/>
      <c r="DV241" s="64"/>
      <c r="DW241" s="64"/>
      <c r="DX241" s="64"/>
      <c r="DY241" s="64"/>
      <c r="DZ241" s="64"/>
      <c r="EA241" s="64"/>
      <c r="EB241" s="64"/>
      <c r="EC241" s="64"/>
      <c r="ED241" s="64"/>
      <c r="EE241" s="64"/>
      <c r="EF241" s="64"/>
      <c r="EG241" s="64"/>
      <c r="EH241" s="64"/>
      <c r="EI241" s="64"/>
      <c r="EJ241" s="64"/>
      <c r="EK241" s="64"/>
      <c r="EL241" s="64"/>
      <c r="EM241" s="64"/>
      <c r="EN241" s="64"/>
      <c r="EO241" s="64"/>
      <c r="EP241" s="64"/>
      <c r="EQ241" s="64"/>
      <c r="ER241" s="64"/>
      <c r="ES241" s="64"/>
      <c r="ET241" s="64"/>
      <c r="EU241" s="64"/>
      <c r="EV241" s="64"/>
      <c r="EW241" s="64"/>
      <c r="EX241" s="64"/>
      <c r="EY241" s="64"/>
      <c r="EZ241" s="64"/>
      <c r="FA241" s="64"/>
      <c r="FB241" s="64"/>
      <c r="FC241" s="64"/>
      <c r="FD241" s="64"/>
      <c r="FE241" s="64"/>
      <c r="FF241" s="64"/>
      <c r="FG241" s="64"/>
      <c r="FH241" s="64"/>
      <c r="FI241" s="64"/>
      <c r="FJ241" s="64"/>
      <c r="FK241" s="64"/>
      <c r="FL241" s="64"/>
      <c r="FM241" s="64"/>
      <c r="FN241" s="64"/>
      <c r="FO241" s="64"/>
      <c r="FP241" s="64"/>
      <c r="FQ241" s="64"/>
      <c r="FR241" s="64"/>
      <c r="FS241" s="64"/>
      <c r="FT241" s="64"/>
      <c r="FU241" s="64"/>
      <c r="FV241" s="64"/>
      <c r="FW241" s="64"/>
      <c r="FX241" s="64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</row>
    <row r="242" spans="1:193" ht="31" x14ac:dyDescent="0.35">
      <c r="A242" s="3" t="s">
        <v>490</v>
      </c>
      <c r="B242" s="68" t="s">
        <v>537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</row>
    <row r="243" spans="1:193" x14ac:dyDescent="0.35">
      <c r="A243" s="3" t="s">
        <v>538</v>
      </c>
      <c r="B243" s="2" t="s">
        <v>539</v>
      </c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64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</row>
    <row r="244" spans="1:193" x14ac:dyDescent="0.35">
      <c r="A244" s="2"/>
      <c r="B244" s="2" t="s">
        <v>540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>
        <f>SUM(C242:FX242)</f>
        <v>0</v>
      </c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</row>
    <row r="245" spans="1:193" x14ac:dyDescent="0.35">
      <c r="A245" s="66" t="s">
        <v>541</v>
      </c>
      <c r="B245" s="67" t="s">
        <v>542</v>
      </c>
      <c r="C245" s="2">
        <f t="shared" ref="C245:AH245" si="479">IF((AND(C$209=C$237,C$73&lt;&gt;888888888.88))=TRUE(),C232,0)</f>
        <v>0</v>
      </c>
      <c r="D245" s="2">
        <f t="shared" si="479"/>
        <v>446182328.50000006</v>
      </c>
      <c r="E245" s="2">
        <f t="shared" si="479"/>
        <v>71478924.429999992</v>
      </c>
      <c r="F245" s="2">
        <f t="shared" si="479"/>
        <v>279287184.22000003</v>
      </c>
      <c r="G245" s="2">
        <f t="shared" si="479"/>
        <v>0</v>
      </c>
      <c r="H245" s="2">
        <f t="shared" si="479"/>
        <v>0</v>
      </c>
      <c r="I245" s="2">
        <f t="shared" si="479"/>
        <v>98904716.640000001</v>
      </c>
      <c r="J245" s="2">
        <f t="shared" si="479"/>
        <v>0</v>
      </c>
      <c r="K245" s="2">
        <f t="shared" si="479"/>
        <v>4191224.5600000005</v>
      </c>
      <c r="L245" s="2">
        <f t="shared" si="479"/>
        <v>0</v>
      </c>
      <c r="M245" s="2">
        <f t="shared" si="479"/>
        <v>0</v>
      </c>
      <c r="N245" s="2">
        <f t="shared" si="479"/>
        <v>592130490.39999998</v>
      </c>
      <c r="O245" s="2">
        <f t="shared" si="479"/>
        <v>144009244.40000001</v>
      </c>
      <c r="P245" s="2">
        <f t="shared" si="479"/>
        <v>0</v>
      </c>
      <c r="Q245" s="2">
        <f t="shared" si="479"/>
        <v>0</v>
      </c>
      <c r="R245" s="2">
        <f t="shared" si="479"/>
        <v>0</v>
      </c>
      <c r="S245" s="2">
        <f t="shared" si="479"/>
        <v>0</v>
      </c>
      <c r="T245" s="2">
        <f t="shared" si="479"/>
        <v>0</v>
      </c>
      <c r="U245" s="2">
        <f t="shared" si="479"/>
        <v>0</v>
      </c>
      <c r="V245" s="2">
        <f t="shared" si="479"/>
        <v>0</v>
      </c>
      <c r="W245" s="2">
        <f t="shared" si="479"/>
        <v>1382561.76</v>
      </c>
      <c r="X245" s="2">
        <f t="shared" si="479"/>
        <v>0</v>
      </c>
      <c r="Y245" s="2">
        <f t="shared" si="479"/>
        <v>0</v>
      </c>
      <c r="Z245" s="2">
        <f t="shared" si="479"/>
        <v>0</v>
      </c>
      <c r="AA245" s="2">
        <f t="shared" si="479"/>
        <v>352504308.11000007</v>
      </c>
      <c r="AB245" s="2">
        <f t="shared" si="479"/>
        <v>312898311.33999997</v>
      </c>
      <c r="AC245" s="2">
        <f t="shared" si="479"/>
        <v>0</v>
      </c>
      <c r="AD245" s="2">
        <f t="shared" si="479"/>
        <v>0</v>
      </c>
      <c r="AE245" s="2">
        <f t="shared" si="479"/>
        <v>0</v>
      </c>
      <c r="AF245" s="2">
        <f t="shared" si="479"/>
        <v>0</v>
      </c>
      <c r="AG245" s="2">
        <f t="shared" si="479"/>
        <v>0</v>
      </c>
      <c r="AH245" s="2">
        <f t="shared" si="479"/>
        <v>0</v>
      </c>
      <c r="AI245" s="2">
        <f t="shared" ref="AI245:BN245" si="480">IF((AND(AI$209=AI$237,AI$73&lt;&gt;888888888.88))=TRUE(),AI232,0)</f>
        <v>0</v>
      </c>
      <c r="AJ245" s="2">
        <f t="shared" si="480"/>
        <v>0</v>
      </c>
      <c r="AK245" s="2">
        <f t="shared" si="480"/>
        <v>0</v>
      </c>
      <c r="AL245" s="2">
        <f t="shared" si="480"/>
        <v>0</v>
      </c>
      <c r="AM245" s="2">
        <f t="shared" si="480"/>
        <v>0</v>
      </c>
      <c r="AN245" s="2">
        <f t="shared" si="480"/>
        <v>0</v>
      </c>
      <c r="AO245" s="2">
        <f t="shared" si="480"/>
        <v>0</v>
      </c>
      <c r="AP245" s="2">
        <f t="shared" si="480"/>
        <v>1019980699.9100001</v>
      </c>
      <c r="AQ245" s="2">
        <f t="shared" si="480"/>
        <v>0</v>
      </c>
      <c r="AR245" s="2">
        <f t="shared" si="480"/>
        <v>0</v>
      </c>
      <c r="AS245" s="2">
        <f t="shared" si="480"/>
        <v>79339583.129999995</v>
      </c>
      <c r="AT245" s="2">
        <f t="shared" si="480"/>
        <v>0</v>
      </c>
      <c r="AU245" s="2">
        <f t="shared" si="480"/>
        <v>4545410</v>
      </c>
      <c r="AV245" s="2">
        <f t="shared" si="480"/>
        <v>0</v>
      </c>
      <c r="AW245" s="2">
        <f t="shared" si="480"/>
        <v>0</v>
      </c>
      <c r="AX245" s="2">
        <f t="shared" si="480"/>
        <v>0</v>
      </c>
      <c r="AY245" s="2">
        <f t="shared" si="480"/>
        <v>0</v>
      </c>
      <c r="AZ245" s="2">
        <f t="shared" si="480"/>
        <v>0</v>
      </c>
      <c r="BA245" s="2">
        <f t="shared" si="480"/>
        <v>0</v>
      </c>
      <c r="BB245" s="2">
        <f t="shared" si="480"/>
        <v>0</v>
      </c>
      <c r="BC245" s="2">
        <f t="shared" si="480"/>
        <v>0</v>
      </c>
      <c r="BD245" s="2">
        <f t="shared" si="480"/>
        <v>0</v>
      </c>
      <c r="BE245" s="2">
        <f t="shared" si="480"/>
        <v>0</v>
      </c>
      <c r="BF245" s="2">
        <f t="shared" si="480"/>
        <v>0</v>
      </c>
      <c r="BG245" s="2">
        <f t="shared" si="480"/>
        <v>0</v>
      </c>
      <c r="BH245" s="2">
        <f t="shared" si="480"/>
        <v>0</v>
      </c>
      <c r="BI245" s="2">
        <f t="shared" si="480"/>
        <v>0</v>
      </c>
      <c r="BJ245" s="2">
        <f t="shared" si="480"/>
        <v>0</v>
      </c>
      <c r="BK245" s="2">
        <f t="shared" si="480"/>
        <v>390865273.26999998</v>
      </c>
      <c r="BL245" s="2">
        <f t="shared" si="480"/>
        <v>1874169.0899999999</v>
      </c>
      <c r="BM245" s="2">
        <f t="shared" si="480"/>
        <v>5309125.9999999991</v>
      </c>
      <c r="BN245" s="2">
        <f t="shared" si="480"/>
        <v>0</v>
      </c>
      <c r="BO245" s="2">
        <f t="shared" ref="BO245:CT245" si="481">IF((AND(BO$209=BO$237,BO$73&lt;&gt;888888888.88))=TRUE(),BO232,0)</f>
        <v>0</v>
      </c>
      <c r="BP245" s="2">
        <f t="shared" si="481"/>
        <v>0</v>
      </c>
      <c r="BQ245" s="2">
        <f t="shared" si="481"/>
        <v>0</v>
      </c>
      <c r="BR245" s="2">
        <f t="shared" si="481"/>
        <v>51022566.020000003</v>
      </c>
      <c r="BS245" s="2">
        <f t="shared" si="481"/>
        <v>0</v>
      </c>
      <c r="BT245" s="2">
        <f t="shared" si="481"/>
        <v>0</v>
      </c>
      <c r="BU245" s="2">
        <f t="shared" si="481"/>
        <v>0</v>
      </c>
      <c r="BV245" s="2">
        <f t="shared" si="481"/>
        <v>0</v>
      </c>
      <c r="BW245" s="2">
        <f t="shared" si="481"/>
        <v>0</v>
      </c>
      <c r="BX245" s="2">
        <f t="shared" si="481"/>
        <v>0</v>
      </c>
      <c r="BY245" s="2">
        <f t="shared" si="481"/>
        <v>6019018.9100000001</v>
      </c>
      <c r="BZ245" s="2">
        <f t="shared" si="481"/>
        <v>0</v>
      </c>
      <c r="CA245" s="2">
        <f t="shared" si="481"/>
        <v>0</v>
      </c>
      <c r="CB245" s="2">
        <f t="shared" si="481"/>
        <v>0</v>
      </c>
      <c r="CC245" s="2">
        <f t="shared" si="481"/>
        <v>0</v>
      </c>
      <c r="CD245" s="2">
        <f t="shared" si="481"/>
        <v>1111944.4000000001</v>
      </c>
      <c r="CE245" s="2">
        <f t="shared" si="481"/>
        <v>0</v>
      </c>
      <c r="CF245" s="2">
        <f t="shared" si="481"/>
        <v>0</v>
      </c>
      <c r="CG245" s="2">
        <f t="shared" si="481"/>
        <v>0</v>
      </c>
      <c r="CH245" s="2">
        <f t="shared" si="481"/>
        <v>0</v>
      </c>
      <c r="CI245" s="2">
        <f t="shared" si="481"/>
        <v>0</v>
      </c>
      <c r="CJ245" s="2">
        <f t="shared" si="481"/>
        <v>0</v>
      </c>
      <c r="CK245" s="2">
        <f t="shared" si="481"/>
        <v>0</v>
      </c>
      <c r="CL245" s="2">
        <f t="shared" si="481"/>
        <v>0</v>
      </c>
      <c r="CM245" s="2">
        <f t="shared" si="481"/>
        <v>0</v>
      </c>
      <c r="CN245" s="2">
        <f t="shared" si="481"/>
        <v>0</v>
      </c>
      <c r="CO245" s="2">
        <f t="shared" si="481"/>
        <v>0</v>
      </c>
      <c r="CP245" s="2">
        <f t="shared" si="481"/>
        <v>0</v>
      </c>
      <c r="CQ245" s="2">
        <f t="shared" si="481"/>
        <v>0</v>
      </c>
      <c r="CR245" s="2">
        <f t="shared" si="481"/>
        <v>0</v>
      </c>
      <c r="CS245" s="2">
        <f t="shared" si="481"/>
        <v>0</v>
      </c>
      <c r="CT245" s="2">
        <f t="shared" si="481"/>
        <v>0</v>
      </c>
      <c r="CU245" s="2">
        <f t="shared" ref="CU245:DZ245" si="482">IF((AND(CU$209=CU$237,CU$73&lt;&gt;888888888.88))=TRUE(),CU232,0)</f>
        <v>0</v>
      </c>
      <c r="CV245" s="2">
        <f t="shared" si="482"/>
        <v>0</v>
      </c>
      <c r="CW245" s="2">
        <f t="shared" si="482"/>
        <v>0</v>
      </c>
      <c r="CX245" s="2">
        <f t="shared" si="482"/>
        <v>0</v>
      </c>
      <c r="CY245" s="2">
        <f t="shared" si="482"/>
        <v>0</v>
      </c>
      <c r="CZ245" s="2">
        <f t="shared" si="482"/>
        <v>0</v>
      </c>
      <c r="DA245" s="2">
        <f t="shared" si="482"/>
        <v>0</v>
      </c>
      <c r="DB245" s="2">
        <f t="shared" si="482"/>
        <v>0</v>
      </c>
      <c r="DC245" s="2">
        <f t="shared" si="482"/>
        <v>0</v>
      </c>
      <c r="DD245" s="2">
        <f t="shared" si="482"/>
        <v>0</v>
      </c>
      <c r="DE245" s="2">
        <f t="shared" si="482"/>
        <v>0</v>
      </c>
      <c r="DF245" s="2">
        <f t="shared" si="482"/>
        <v>0</v>
      </c>
      <c r="DG245" s="2">
        <f t="shared" si="482"/>
        <v>0</v>
      </c>
      <c r="DH245" s="2">
        <f t="shared" si="482"/>
        <v>0</v>
      </c>
      <c r="DI245" s="2">
        <f t="shared" si="482"/>
        <v>0</v>
      </c>
      <c r="DJ245" s="2">
        <f t="shared" si="482"/>
        <v>0</v>
      </c>
      <c r="DK245" s="2">
        <f t="shared" si="482"/>
        <v>0</v>
      </c>
      <c r="DL245" s="2">
        <f t="shared" si="482"/>
        <v>0</v>
      </c>
      <c r="DM245" s="2">
        <f t="shared" si="482"/>
        <v>0</v>
      </c>
      <c r="DN245" s="2">
        <f t="shared" si="482"/>
        <v>0</v>
      </c>
      <c r="DO245" s="2">
        <f t="shared" si="482"/>
        <v>0</v>
      </c>
      <c r="DP245" s="2">
        <f t="shared" si="482"/>
        <v>0</v>
      </c>
      <c r="DQ245" s="2">
        <f t="shared" si="482"/>
        <v>0</v>
      </c>
      <c r="DR245" s="2">
        <f t="shared" si="482"/>
        <v>0</v>
      </c>
      <c r="DS245" s="2">
        <f t="shared" si="482"/>
        <v>0</v>
      </c>
      <c r="DT245" s="2">
        <f t="shared" si="482"/>
        <v>0</v>
      </c>
      <c r="DU245" s="2">
        <f t="shared" si="482"/>
        <v>0</v>
      </c>
      <c r="DV245" s="2">
        <f t="shared" si="482"/>
        <v>0</v>
      </c>
      <c r="DW245" s="2">
        <f t="shared" si="482"/>
        <v>0</v>
      </c>
      <c r="DX245" s="2">
        <f t="shared" si="482"/>
        <v>0</v>
      </c>
      <c r="DY245" s="2">
        <f t="shared" si="482"/>
        <v>0</v>
      </c>
      <c r="DZ245" s="2">
        <f t="shared" si="482"/>
        <v>0</v>
      </c>
      <c r="EA245" s="2">
        <f t="shared" ref="EA245:FF245" si="483">IF((AND(EA$209=EA$237,EA$73&lt;&gt;888888888.88))=TRUE(),EA232,0)</f>
        <v>0</v>
      </c>
      <c r="EB245" s="2">
        <f t="shared" si="483"/>
        <v>0</v>
      </c>
      <c r="EC245" s="2">
        <f t="shared" si="483"/>
        <v>0</v>
      </c>
      <c r="ED245" s="2">
        <f t="shared" si="483"/>
        <v>0</v>
      </c>
      <c r="EE245" s="2">
        <f t="shared" si="483"/>
        <v>0</v>
      </c>
      <c r="EF245" s="2">
        <f t="shared" si="483"/>
        <v>0</v>
      </c>
      <c r="EG245" s="2">
        <f t="shared" si="483"/>
        <v>0</v>
      </c>
      <c r="EH245" s="2">
        <f t="shared" si="483"/>
        <v>0</v>
      </c>
      <c r="EI245" s="2">
        <f t="shared" si="483"/>
        <v>0</v>
      </c>
      <c r="EJ245" s="2">
        <f t="shared" si="483"/>
        <v>0</v>
      </c>
      <c r="EK245" s="2">
        <f t="shared" si="483"/>
        <v>0</v>
      </c>
      <c r="EL245" s="2">
        <f t="shared" si="483"/>
        <v>0</v>
      </c>
      <c r="EM245" s="2">
        <f t="shared" si="483"/>
        <v>0</v>
      </c>
      <c r="EN245" s="2">
        <f t="shared" si="483"/>
        <v>0</v>
      </c>
      <c r="EO245" s="2">
        <f t="shared" si="483"/>
        <v>0</v>
      </c>
      <c r="EP245" s="2">
        <f t="shared" si="483"/>
        <v>0</v>
      </c>
      <c r="EQ245" s="2">
        <f t="shared" si="483"/>
        <v>0</v>
      </c>
      <c r="ER245" s="2">
        <f t="shared" si="483"/>
        <v>0</v>
      </c>
      <c r="ES245" s="2">
        <f t="shared" si="483"/>
        <v>3253793.81</v>
      </c>
      <c r="ET245" s="2">
        <f t="shared" si="483"/>
        <v>0</v>
      </c>
      <c r="EU245" s="2">
        <f t="shared" si="483"/>
        <v>0</v>
      </c>
      <c r="EV245" s="2">
        <f t="shared" si="483"/>
        <v>0</v>
      </c>
      <c r="EW245" s="2">
        <f t="shared" si="483"/>
        <v>0</v>
      </c>
      <c r="EX245" s="2">
        <f t="shared" si="483"/>
        <v>0</v>
      </c>
      <c r="EY245" s="2">
        <f t="shared" si="483"/>
        <v>0</v>
      </c>
      <c r="EZ245" s="2">
        <f t="shared" si="483"/>
        <v>0</v>
      </c>
      <c r="FA245" s="2">
        <f t="shared" si="483"/>
        <v>0</v>
      </c>
      <c r="FB245" s="2">
        <f t="shared" si="483"/>
        <v>0</v>
      </c>
      <c r="FC245" s="2">
        <f t="shared" si="483"/>
        <v>0</v>
      </c>
      <c r="FD245" s="2">
        <f t="shared" si="483"/>
        <v>0</v>
      </c>
      <c r="FE245" s="2">
        <f t="shared" si="483"/>
        <v>0</v>
      </c>
      <c r="FF245" s="2">
        <f t="shared" si="483"/>
        <v>0</v>
      </c>
      <c r="FG245" s="2">
        <f t="shared" ref="FG245:FX245" si="484">IF((AND(FG$209=FG$237,FG$73&lt;&gt;888888888.88))=TRUE(),FG232,0)</f>
        <v>0</v>
      </c>
      <c r="FH245" s="2">
        <f t="shared" si="484"/>
        <v>0</v>
      </c>
      <c r="FI245" s="2">
        <f t="shared" si="484"/>
        <v>20134035.949999999</v>
      </c>
      <c r="FJ245" s="2">
        <f t="shared" si="484"/>
        <v>0</v>
      </c>
      <c r="FK245" s="2">
        <f t="shared" si="484"/>
        <v>0</v>
      </c>
      <c r="FL245" s="2">
        <f t="shared" si="484"/>
        <v>0</v>
      </c>
      <c r="FM245" s="2">
        <f t="shared" si="484"/>
        <v>0</v>
      </c>
      <c r="FN245" s="2">
        <f t="shared" si="484"/>
        <v>0</v>
      </c>
      <c r="FO245" s="2">
        <f t="shared" si="484"/>
        <v>0</v>
      </c>
      <c r="FP245" s="2">
        <f t="shared" si="484"/>
        <v>0</v>
      </c>
      <c r="FQ245" s="2">
        <f t="shared" si="484"/>
        <v>0</v>
      </c>
      <c r="FR245" s="2">
        <f t="shared" si="484"/>
        <v>0</v>
      </c>
      <c r="FS245" s="2">
        <f t="shared" si="484"/>
        <v>0</v>
      </c>
      <c r="FT245" s="2">
        <f t="shared" si="484"/>
        <v>0</v>
      </c>
      <c r="FU245" s="2">
        <f t="shared" si="484"/>
        <v>0</v>
      </c>
      <c r="FV245" s="2">
        <f t="shared" si="484"/>
        <v>0</v>
      </c>
      <c r="FW245" s="2">
        <f t="shared" si="484"/>
        <v>0</v>
      </c>
      <c r="FX245" s="2">
        <f t="shared" si="484"/>
        <v>0</v>
      </c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</row>
    <row r="246" spans="1:193" x14ac:dyDescent="0.35">
      <c r="A246" s="67"/>
      <c r="B246" s="67" t="s">
        <v>543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</row>
    <row r="247" spans="1:193" x14ac:dyDescent="0.35">
      <c r="A247" s="3" t="s">
        <v>544</v>
      </c>
      <c r="B247" s="2" t="s">
        <v>977</v>
      </c>
      <c r="C247" s="2">
        <f t="shared" ref="C247:AH247" si="485">IF(C209=C237,C209,0)</f>
        <v>0</v>
      </c>
      <c r="D247" s="2">
        <f t="shared" si="485"/>
        <v>446149224.80000001</v>
      </c>
      <c r="E247" s="2">
        <f t="shared" si="485"/>
        <v>71070893.150000006</v>
      </c>
      <c r="F247" s="2">
        <f t="shared" si="485"/>
        <v>278971081.16000003</v>
      </c>
      <c r="G247" s="2">
        <f t="shared" si="485"/>
        <v>0</v>
      </c>
      <c r="H247" s="2">
        <f t="shared" si="485"/>
        <v>0</v>
      </c>
      <c r="I247" s="2">
        <f t="shared" si="485"/>
        <v>98385570.299999997</v>
      </c>
      <c r="J247" s="2">
        <f t="shared" si="485"/>
        <v>0</v>
      </c>
      <c r="K247" s="2">
        <f t="shared" si="485"/>
        <v>4180082.5</v>
      </c>
      <c r="L247" s="2">
        <f t="shared" si="485"/>
        <v>0</v>
      </c>
      <c r="M247" s="2">
        <f t="shared" si="485"/>
        <v>0</v>
      </c>
      <c r="N247" s="2">
        <f t="shared" si="485"/>
        <v>591751802.49000001</v>
      </c>
      <c r="O247" s="2">
        <f t="shared" si="485"/>
        <v>143830443.02000001</v>
      </c>
      <c r="P247" s="2">
        <f t="shared" si="485"/>
        <v>0</v>
      </c>
      <c r="Q247" s="2">
        <f t="shared" si="485"/>
        <v>0</v>
      </c>
      <c r="R247" s="2">
        <f t="shared" si="485"/>
        <v>0</v>
      </c>
      <c r="S247" s="2">
        <f t="shared" si="485"/>
        <v>0</v>
      </c>
      <c r="T247" s="2">
        <f t="shared" si="485"/>
        <v>0</v>
      </c>
      <c r="U247" s="2">
        <f t="shared" si="485"/>
        <v>0</v>
      </c>
      <c r="V247" s="2">
        <f t="shared" si="485"/>
        <v>0</v>
      </c>
      <c r="W247" s="2">
        <f t="shared" si="485"/>
        <v>1138970.21</v>
      </c>
      <c r="X247" s="2">
        <f t="shared" si="485"/>
        <v>0</v>
      </c>
      <c r="Y247" s="2">
        <f t="shared" si="485"/>
        <v>0</v>
      </c>
      <c r="Z247" s="2">
        <f t="shared" si="485"/>
        <v>0</v>
      </c>
      <c r="AA247" s="2">
        <f t="shared" si="485"/>
        <v>351337009.87</v>
      </c>
      <c r="AB247" s="2">
        <f t="shared" si="485"/>
        <v>312259192.82999998</v>
      </c>
      <c r="AC247" s="2">
        <f t="shared" si="485"/>
        <v>0</v>
      </c>
      <c r="AD247" s="2">
        <f t="shared" si="485"/>
        <v>0</v>
      </c>
      <c r="AE247" s="2">
        <f t="shared" si="485"/>
        <v>0</v>
      </c>
      <c r="AF247" s="2">
        <f t="shared" si="485"/>
        <v>0</v>
      </c>
      <c r="AG247" s="2">
        <f t="shared" si="485"/>
        <v>0</v>
      </c>
      <c r="AH247" s="2">
        <f t="shared" si="485"/>
        <v>0</v>
      </c>
      <c r="AI247" s="2">
        <f t="shared" ref="AI247:BN247" si="486">IF(AI209=AI237,AI209,0)</f>
        <v>0</v>
      </c>
      <c r="AJ247" s="2">
        <f t="shared" si="486"/>
        <v>0</v>
      </c>
      <c r="AK247" s="2">
        <f t="shared" si="486"/>
        <v>0</v>
      </c>
      <c r="AL247" s="2">
        <f t="shared" si="486"/>
        <v>0</v>
      </c>
      <c r="AM247" s="2">
        <f t="shared" si="486"/>
        <v>0</v>
      </c>
      <c r="AN247" s="2">
        <f t="shared" si="486"/>
        <v>0</v>
      </c>
      <c r="AO247" s="2">
        <f t="shared" si="486"/>
        <v>0</v>
      </c>
      <c r="AP247" s="2">
        <f t="shared" si="486"/>
        <v>1017751648.26</v>
      </c>
      <c r="AQ247" s="2">
        <f t="shared" si="486"/>
        <v>0</v>
      </c>
      <c r="AR247" s="2">
        <f t="shared" si="486"/>
        <v>0</v>
      </c>
      <c r="AS247" s="2">
        <f t="shared" si="486"/>
        <v>79204693.689999998</v>
      </c>
      <c r="AT247" s="2">
        <f t="shared" si="486"/>
        <v>0</v>
      </c>
      <c r="AU247" s="2">
        <f t="shared" si="486"/>
        <v>4496406.4400000004</v>
      </c>
      <c r="AV247" s="2">
        <f t="shared" si="486"/>
        <v>0</v>
      </c>
      <c r="AW247" s="2">
        <f t="shared" si="486"/>
        <v>0</v>
      </c>
      <c r="AX247" s="2">
        <f t="shared" si="486"/>
        <v>0</v>
      </c>
      <c r="AY247" s="2">
        <f t="shared" si="486"/>
        <v>0</v>
      </c>
      <c r="AZ247" s="2">
        <f t="shared" si="486"/>
        <v>0</v>
      </c>
      <c r="BA247" s="2">
        <f t="shared" si="486"/>
        <v>0</v>
      </c>
      <c r="BB247" s="2">
        <f t="shared" si="486"/>
        <v>0</v>
      </c>
      <c r="BC247" s="2">
        <f t="shared" si="486"/>
        <v>0</v>
      </c>
      <c r="BD247" s="2">
        <f t="shared" si="486"/>
        <v>0</v>
      </c>
      <c r="BE247" s="2">
        <f t="shared" si="486"/>
        <v>0</v>
      </c>
      <c r="BF247" s="2">
        <f t="shared" si="486"/>
        <v>0</v>
      </c>
      <c r="BG247" s="2">
        <f t="shared" si="486"/>
        <v>0</v>
      </c>
      <c r="BH247" s="2">
        <f t="shared" si="486"/>
        <v>0</v>
      </c>
      <c r="BI247" s="2">
        <f t="shared" si="486"/>
        <v>0</v>
      </c>
      <c r="BJ247" s="2">
        <f t="shared" si="486"/>
        <v>0</v>
      </c>
      <c r="BK247" s="2">
        <f t="shared" si="486"/>
        <v>390364211.14999998</v>
      </c>
      <c r="BL247" s="2">
        <f t="shared" si="486"/>
        <v>1810659.96</v>
      </c>
      <c r="BM247" s="2">
        <f t="shared" si="486"/>
        <v>5212266.43</v>
      </c>
      <c r="BN247" s="2">
        <f t="shared" si="486"/>
        <v>0</v>
      </c>
      <c r="BO247" s="2">
        <f t="shared" ref="BO247:DZ247" si="487">IF(BO209=BO237,BO209,0)</f>
        <v>0</v>
      </c>
      <c r="BP247" s="2">
        <f t="shared" si="487"/>
        <v>0</v>
      </c>
      <c r="BQ247" s="2">
        <f t="shared" si="487"/>
        <v>0</v>
      </c>
      <c r="BR247" s="2">
        <f t="shared" si="487"/>
        <v>50925019.039999999</v>
      </c>
      <c r="BS247" s="2">
        <f t="shared" si="487"/>
        <v>0</v>
      </c>
      <c r="BT247" s="2">
        <f t="shared" si="487"/>
        <v>0</v>
      </c>
      <c r="BU247" s="2">
        <f t="shared" si="487"/>
        <v>0</v>
      </c>
      <c r="BV247" s="2">
        <f t="shared" si="487"/>
        <v>0</v>
      </c>
      <c r="BW247" s="2">
        <f t="shared" si="487"/>
        <v>0</v>
      </c>
      <c r="BX247" s="2">
        <f t="shared" si="487"/>
        <v>0</v>
      </c>
      <c r="BY247" s="2">
        <f t="shared" si="487"/>
        <v>5665481.8799999999</v>
      </c>
      <c r="BZ247" s="2">
        <f t="shared" si="487"/>
        <v>0</v>
      </c>
      <c r="CA247" s="2">
        <f t="shared" si="487"/>
        <v>0</v>
      </c>
      <c r="CB247" s="2">
        <f t="shared" si="487"/>
        <v>0</v>
      </c>
      <c r="CC247" s="2">
        <f t="shared" si="487"/>
        <v>0</v>
      </c>
      <c r="CD247" s="2">
        <f t="shared" si="487"/>
        <v>902113.67</v>
      </c>
      <c r="CE247" s="2">
        <f t="shared" si="487"/>
        <v>0</v>
      </c>
      <c r="CF247" s="2">
        <f t="shared" si="487"/>
        <v>0</v>
      </c>
      <c r="CG247" s="2">
        <f t="shared" si="487"/>
        <v>0</v>
      </c>
      <c r="CH247" s="2">
        <f t="shared" si="487"/>
        <v>0</v>
      </c>
      <c r="CI247" s="2">
        <f t="shared" si="487"/>
        <v>0</v>
      </c>
      <c r="CJ247" s="2">
        <f t="shared" si="487"/>
        <v>0</v>
      </c>
      <c r="CK247" s="2">
        <f t="shared" si="487"/>
        <v>0</v>
      </c>
      <c r="CL247" s="2">
        <f t="shared" si="487"/>
        <v>0</v>
      </c>
      <c r="CM247" s="2">
        <f t="shared" si="487"/>
        <v>0</v>
      </c>
      <c r="CN247" s="2">
        <f t="shared" si="487"/>
        <v>0</v>
      </c>
      <c r="CO247" s="2">
        <f t="shared" si="487"/>
        <v>0</v>
      </c>
      <c r="CP247" s="2">
        <f t="shared" si="487"/>
        <v>0</v>
      </c>
      <c r="CQ247" s="2">
        <f t="shared" si="487"/>
        <v>0</v>
      </c>
      <c r="CR247" s="2">
        <f t="shared" si="487"/>
        <v>0</v>
      </c>
      <c r="CS247" s="2">
        <f t="shared" si="487"/>
        <v>0</v>
      </c>
      <c r="CT247" s="2">
        <f t="shared" si="487"/>
        <v>0</v>
      </c>
      <c r="CU247" s="2">
        <f t="shared" si="487"/>
        <v>0</v>
      </c>
      <c r="CV247" s="2">
        <f t="shared" si="487"/>
        <v>0</v>
      </c>
      <c r="CW247" s="2">
        <f t="shared" si="487"/>
        <v>0</v>
      </c>
      <c r="CX247" s="2">
        <f t="shared" si="487"/>
        <v>0</v>
      </c>
      <c r="CY247" s="2">
        <f t="shared" si="487"/>
        <v>0</v>
      </c>
      <c r="CZ247" s="2">
        <f t="shared" si="487"/>
        <v>0</v>
      </c>
      <c r="DA247" s="2">
        <f t="shared" si="487"/>
        <v>0</v>
      </c>
      <c r="DB247" s="2">
        <f t="shared" si="487"/>
        <v>0</v>
      </c>
      <c r="DC247" s="2">
        <f t="shared" si="487"/>
        <v>0</v>
      </c>
      <c r="DD247" s="2">
        <f t="shared" si="487"/>
        <v>0</v>
      </c>
      <c r="DE247" s="2">
        <f t="shared" si="487"/>
        <v>0</v>
      </c>
      <c r="DF247" s="2">
        <f t="shared" si="487"/>
        <v>0</v>
      </c>
      <c r="DG247" s="2">
        <f t="shared" si="487"/>
        <v>0</v>
      </c>
      <c r="DH247" s="2">
        <f t="shared" si="487"/>
        <v>0</v>
      </c>
      <c r="DI247" s="2">
        <f t="shared" si="487"/>
        <v>0</v>
      </c>
      <c r="DJ247" s="2">
        <f t="shared" si="487"/>
        <v>0</v>
      </c>
      <c r="DK247" s="2">
        <f t="shared" si="487"/>
        <v>0</v>
      </c>
      <c r="DL247" s="2">
        <f t="shared" si="487"/>
        <v>0</v>
      </c>
      <c r="DM247" s="2">
        <f t="shared" si="487"/>
        <v>0</v>
      </c>
      <c r="DN247" s="2">
        <f t="shared" si="487"/>
        <v>0</v>
      </c>
      <c r="DO247" s="2">
        <f t="shared" si="487"/>
        <v>0</v>
      </c>
      <c r="DP247" s="2">
        <f t="shared" si="487"/>
        <v>0</v>
      </c>
      <c r="DQ247" s="2">
        <f t="shared" si="487"/>
        <v>0</v>
      </c>
      <c r="DR247" s="2">
        <f t="shared" si="487"/>
        <v>0</v>
      </c>
      <c r="DS247" s="2">
        <f t="shared" si="487"/>
        <v>0</v>
      </c>
      <c r="DT247" s="2">
        <f t="shared" si="487"/>
        <v>0</v>
      </c>
      <c r="DU247" s="2">
        <f t="shared" si="487"/>
        <v>0</v>
      </c>
      <c r="DV247" s="2">
        <f t="shared" si="487"/>
        <v>0</v>
      </c>
      <c r="DW247" s="2">
        <f t="shared" si="487"/>
        <v>0</v>
      </c>
      <c r="DX247" s="2">
        <f t="shared" si="487"/>
        <v>0</v>
      </c>
      <c r="DY247" s="2">
        <f t="shared" si="487"/>
        <v>0</v>
      </c>
      <c r="DZ247" s="2">
        <f t="shared" si="487"/>
        <v>0</v>
      </c>
      <c r="EA247" s="2">
        <f t="shared" ref="EA247:FX247" si="488">IF(EA209=EA237,EA209,0)</f>
        <v>0</v>
      </c>
      <c r="EB247" s="2">
        <f t="shared" si="488"/>
        <v>0</v>
      </c>
      <c r="EC247" s="2">
        <f t="shared" si="488"/>
        <v>0</v>
      </c>
      <c r="ED247" s="2">
        <f t="shared" si="488"/>
        <v>0</v>
      </c>
      <c r="EE247" s="2">
        <f t="shared" si="488"/>
        <v>0</v>
      </c>
      <c r="EF247" s="2">
        <f t="shared" si="488"/>
        <v>0</v>
      </c>
      <c r="EG247" s="2">
        <f t="shared" si="488"/>
        <v>0</v>
      </c>
      <c r="EH247" s="2">
        <f t="shared" si="488"/>
        <v>0</v>
      </c>
      <c r="EI247" s="2">
        <f t="shared" si="488"/>
        <v>0</v>
      </c>
      <c r="EJ247" s="2">
        <f t="shared" si="488"/>
        <v>0</v>
      </c>
      <c r="EK247" s="2">
        <f t="shared" si="488"/>
        <v>0</v>
      </c>
      <c r="EL247" s="2">
        <f t="shared" si="488"/>
        <v>0</v>
      </c>
      <c r="EM247" s="2">
        <f t="shared" si="488"/>
        <v>0</v>
      </c>
      <c r="EN247" s="2">
        <f t="shared" si="488"/>
        <v>0</v>
      </c>
      <c r="EO247" s="2">
        <f t="shared" si="488"/>
        <v>0</v>
      </c>
      <c r="EP247" s="2">
        <f t="shared" si="488"/>
        <v>0</v>
      </c>
      <c r="EQ247" s="2">
        <f t="shared" si="488"/>
        <v>0</v>
      </c>
      <c r="ER247" s="2">
        <f t="shared" si="488"/>
        <v>0</v>
      </c>
      <c r="ES247" s="2">
        <f t="shared" si="488"/>
        <v>3233873.99</v>
      </c>
      <c r="ET247" s="2">
        <f t="shared" si="488"/>
        <v>0</v>
      </c>
      <c r="EU247" s="2">
        <f t="shared" si="488"/>
        <v>0</v>
      </c>
      <c r="EV247" s="2">
        <f t="shared" si="488"/>
        <v>0</v>
      </c>
      <c r="EW247" s="2">
        <f t="shared" si="488"/>
        <v>0</v>
      </c>
      <c r="EX247" s="2">
        <f t="shared" si="488"/>
        <v>0</v>
      </c>
      <c r="EY247" s="2">
        <f t="shared" si="488"/>
        <v>0</v>
      </c>
      <c r="EZ247" s="2">
        <f t="shared" si="488"/>
        <v>0</v>
      </c>
      <c r="FA247" s="2">
        <f t="shared" si="488"/>
        <v>0</v>
      </c>
      <c r="FB247" s="2">
        <f t="shared" si="488"/>
        <v>0</v>
      </c>
      <c r="FC247" s="2">
        <f t="shared" si="488"/>
        <v>0</v>
      </c>
      <c r="FD247" s="2">
        <f t="shared" si="488"/>
        <v>0</v>
      </c>
      <c r="FE247" s="2">
        <f t="shared" si="488"/>
        <v>0</v>
      </c>
      <c r="FF247" s="2">
        <f t="shared" si="488"/>
        <v>0</v>
      </c>
      <c r="FG247" s="2">
        <f t="shared" si="488"/>
        <v>0</v>
      </c>
      <c r="FH247" s="2">
        <f t="shared" si="488"/>
        <v>0</v>
      </c>
      <c r="FI247" s="2">
        <f t="shared" si="488"/>
        <v>20113339.559999999</v>
      </c>
      <c r="FJ247" s="2">
        <f t="shared" si="488"/>
        <v>0</v>
      </c>
      <c r="FK247" s="2">
        <f t="shared" si="488"/>
        <v>0</v>
      </c>
      <c r="FL247" s="2">
        <f t="shared" si="488"/>
        <v>0</v>
      </c>
      <c r="FM247" s="2">
        <f t="shared" si="488"/>
        <v>0</v>
      </c>
      <c r="FN247" s="2">
        <f t="shared" si="488"/>
        <v>0</v>
      </c>
      <c r="FO247" s="2">
        <f t="shared" si="488"/>
        <v>0</v>
      </c>
      <c r="FP247" s="2">
        <f t="shared" si="488"/>
        <v>0</v>
      </c>
      <c r="FQ247" s="2">
        <f t="shared" si="488"/>
        <v>0</v>
      </c>
      <c r="FR247" s="2">
        <f t="shared" si="488"/>
        <v>0</v>
      </c>
      <c r="FS247" s="2">
        <f t="shared" si="488"/>
        <v>0</v>
      </c>
      <c r="FT247" s="2">
        <f t="shared" si="488"/>
        <v>0</v>
      </c>
      <c r="FU247" s="2">
        <f t="shared" si="488"/>
        <v>0</v>
      </c>
      <c r="FV247" s="2">
        <f t="shared" si="488"/>
        <v>0</v>
      </c>
      <c r="FW247" s="2">
        <f t="shared" si="488"/>
        <v>0</v>
      </c>
      <c r="FX247" s="2">
        <f t="shared" si="488"/>
        <v>0</v>
      </c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</row>
    <row r="248" spans="1:193" x14ac:dyDescent="0.35">
      <c r="A248" s="3" t="s">
        <v>545</v>
      </c>
      <c r="B248" s="2" t="s">
        <v>978</v>
      </c>
      <c r="C248" s="2">
        <f t="shared" ref="C248:AH248" si="489">IF(C209=C237,C68,0)</f>
        <v>0</v>
      </c>
      <c r="D248" s="2">
        <f t="shared" si="489"/>
        <v>999999999</v>
      </c>
      <c r="E248" s="2">
        <f t="shared" si="489"/>
        <v>999999999</v>
      </c>
      <c r="F248" s="2">
        <f t="shared" si="489"/>
        <v>999999999</v>
      </c>
      <c r="G248" s="2">
        <f t="shared" si="489"/>
        <v>0</v>
      </c>
      <c r="H248" s="2">
        <f t="shared" si="489"/>
        <v>0</v>
      </c>
      <c r="I248" s="2">
        <f t="shared" si="489"/>
        <v>999999999</v>
      </c>
      <c r="J248" s="2">
        <f t="shared" si="489"/>
        <v>0</v>
      </c>
      <c r="K248" s="2">
        <f t="shared" si="489"/>
        <v>999999999</v>
      </c>
      <c r="L248" s="2">
        <f t="shared" si="489"/>
        <v>0</v>
      </c>
      <c r="M248" s="2">
        <f t="shared" si="489"/>
        <v>0</v>
      </c>
      <c r="N248" s="2">
        <f t="shared" si="489"/>
        <v>999999999</v>
      </c>
      <c r="O248" s="2">
        <f t="shared" si="489"/>
        <v>999999999</v>
      </c>
      <c r="P248" s="2">
        <f t="shared" si="489"/>
        <v>0</v>
      </c>
      <c r="Q248" s="2">
        <f t="shared" si="489"/>
        <v>0</v>
      </c>
      <c r="R248" s="2">
        <f t="shared" si="489"/>
        <v>0</v>
      </c>
      <c r="S248" s="2">
        <f t="shared" si="489"/>
        <v>0</v>
      </c>
      <c r="T248" s="2">
        <f t="shared" si="489"/>
        <v>0</v>
      </c>
      <c r="U248" s="2">
        <f t="shared" si="489"/>
        <v>0</v>
      </c>
      <c r="V248" s="2">
        <f t="shared" si="489"/>
        <v>0</v>
      </c>
      <c r="W248" s="2">
        <f t="shared" si="489"/>
        <v>999999999</v>
      </c>
      <c r="X248" s="2">
        <f t="shared" si="489"/>
        <v>0</v>
      </c>
      <c r="Y248" s="2">
        <f t="shared" si="489"/>
        <v>0</v>
      </c>
      <c r="Z248" s="2">
        <f t="shared" si="489"/>
        <v>0</v>
      </c>
      <c r="AA248" s="2">
        <f t="shared" si="489"/>
        <v>999999999</v>
      </c>
      <c r="AB248" s="2">
        <f t="shared" si="489"/>
        <v>999999999</v>
      </c>
      <c r="AC248" s="2">
        <f t="shared" si="489"/>
        <v>0</v>
      </c>
      <c r="AD248" s="2">
        <f t="shared" si="489"/>
        <v>0</v>
      </c>
      <c r="AE248" s="2">
        <f t="shared" si="489"/>
        <v>0</v>
      </c>
      <c r="AF248" s="2">
        <f t="shared" si="489"/>
        <v>0</v>
      </c>
      <c r="AG248" s="2">
        <f t="shared" si="489"/>
        <v>0</v>
      </c>
      <c r="AH248" s="2">
        <f t="shared" si="489"/>
        <v>0</v>
      </c>
      <c r="AI248" s="2">
        <f t="shared" ref="AI248:BN248" si="490">IF(AI209=AI237,AI68,0)</f>
        <v>0</v>
      </c>
      <c r="AJ248" s="2">
        <f t="shared" si="490"/>
        <v>0</v>
      </c>
      <c r="AK248" s="2">
        <f t="shared" si="490"/>
        <v>0</v>
      </c>
      <c r="AL248" s="2">
        <f t="shared" si="490"/>
        <v>0</v>
      </c>
      <c r="AM248" s="2">
        <f t="shared" si="490"/>
        <v>0</v>
      </c>
      <c r="AN248" s="2">
        <f t="shared" si="490"/>
        <v>0</v>
      </c>
      <c r="AO248" s="2">
        <f t="shared" si="490"/>
        <v>0</v>
      </c>
      <c r="AP248" s="2">
        <f t="shared" si="490"/>
        <v>9999999999</v>
      </c>
      <c r="AQ248" s="2">
        <f t="shared" si="490"/>
        <v>0</v>
      </c>
      <c r="AR248" s="2">
        <f t="shared" si="490"/>
        <v>0</v>
      </c>
      <c r="AS248" s="2">
        <f t="shared" si="490"/>
        <v>999999999</v>
      </c>
      <c r="AT248" s="2">
        <f t="shared" si="490"/>
        <v>0</v>
      </c>
      <c r="AU248" s="2">
        <f t="shared" si="490"/>
        <v>999999999</v>
      </c>
      <c r="AV248" s="2">
        <f t="shared" si="490"/>
        <v>0</v>
      </c>
      <c r="AW248" s="2">
        <f t="shared" si="490"/>
        <v>0</v>
      </c>
      <c r="AX248" s="2">
        <f t="shared" si="490"/>
        <v>0</v>
      </c>
      <c r="AY248" s="2">
        <f t="shared" si="490"/>
        <v>0</v>
      </c>
      <c r="AZ248" s="2">
        <f t="shared" si="490"/>
        <v>0</v>
      </c>
      <c r="BA248" s="2">
        <f t="shared" si="490"/>
        <v>0</v>
      </c>
      <c r="BB248" s="2">
        <f t="shared" si="490"/>
        <v>0</v>
      </c>
      <c r="BC248" s="2">
        <f t="shared" si="490"/>
        <v>0</v>
      </c>
      <c r="BD248" s="2">
        <f t="shared" si="490"/>
        <v>0</v>
      </c>
      <c r="BE248" s="2">
        <f t="shared" si="490"/>
        <v>0</v>
      </c>
      <c r="BF248" s="2">
        <f t="shared" si="490"/>
        <v>0</v>
      </c>
      <c r="BG248" s="2">
        <f t="shared" si="490"/>
        <v>0</v>
      </c>
      <c r="BH248" s="2">
        <f t="shared" si="490"/>
        <v>0</v>
      </c>
      <c r="BI248" s="2">
        <f t="shared" si="490"/>
        <v>0</v>
      </c>
      <c r="BJ248" s="2">
        <f t="shared" si="490"/>
        <v>0</v>
      </c>
      <c r="BK248" s="2">
        <f t="shared" si="490"/>
        <v>999999999</v>
      </c>
      <c r="BL248" s="2">
        <f t="shared" si="490"/>
        <v>999999999</v>
      </c>
      <c r="BM248" s="2">
        <f t="shared" si="490"/>
        <v>999999999</v>
      </c>
      <c r="BN248" s="2">
        <f t="shared" si="490"/>
        <v>0</v>
      </c>
      <c r="BO248" s="2">
        <f t="shared" ref="BO248:CT248" si="491">IF(BO209=BO237,BO68,0)</f>
        <v>0</v>
      </c>
      <c r="BP248" s="2">
        <f t="shared" si="491"/>
        <v>0</v>
      </c>
      <c r="BQ248" s="2">
        <f t="shared" si="491"/>
        <v>0</v>
      </c>
      <c r="BR248" s="2">
        <f t="shared" si="491"/>
        <v>999999999</v>
      </c>
      <c r="BS248" s="2">
        <f t="shared" si="491"/>
        <v>0</v>
      </c>
      <c r="BT248" s="2">
        <f t="shared" si="491"/>
        <v>0</v>
      </c>
      <c r="BU248" s="2">
        <f t="shared" si="491"/>
        <v>0</v>
      </c>
      <c r="BV248" s="2">
        <f t="shared" si="491"/>
        <v>0</v>
      </c>
      <c r="BW248" s="2">
        <f t="shared" si="491"/>
        <v>0</v>
      </c>
      <c r="BX248" s="2">
        <f t="shared" si="491"/>
        <v>0</v>
      </c>
      <c r="BY248" s="2">
        <f t="shared" si="491"/>
        <v>999999999</v>
      </c>
      <c r="BZ248" s="2">
        <f t="shared" si="491"/>
        <v>0</v>
      </c>
      <c r="CA248" s="2">
        <f t="shared" si="491"/>
        <v>0</v>
      </c>
      <c r="CB248" s="2">
        <f t="shared" si="491"/>
        <v>0</v>
      </c>
      <c r="CC248" s="2">
        <f t="shared" si="491"/>
        <v>0</v>
      </c>
      <c r="CD248" s="2">
        <f t="shared" si="491"/>
        <v>999999999</v>
      </c>
      <c r="CE248" s="2">
        <f t="shared" si="491"/>
        <v>0</v>
      </c>
      <c r="CF248" s="2">
        <f t="shared" si="491"/>
        <v>0</v>
      </c>
      <c r="CG248" s="2">
        <f t="shared" si="491"/>
        <v>0</v>
      </c>
      <c r="CH248" s="2">
        <f t="shared" si="491"/>
        <v>0</v>
      </c>
      <c r="CI248" s="2">
        <f t="shared" si="491"/>
        <v>0</v>
      </c>
      <c r="CJ248" s="2">
        <f t="shared" si="491"/>
        <v>0</v>
      </c>
      <c r="CK248" s="2">
        <f t="shared" si="491"/>
        <v>0</v>
      </c>
      <c r="CL248" s="2">
        <f t="shared" si="491"/>
        <v>0</v>
      </c>
      <c r="CM248" s="2">
        <f t="shared" si="491"/>
        <v>0</v>
      </c>
      <c r="CN248" s="2">
        <f t="shared" si="491"/>
        <v>0</v>
      </c>
      <c r="CO248" s="2">
        <f t="shared" si="491"/>
        <v>0</v>
      </c>
      <c r="CP248" s="2">
        <f t="shared" si="491"/>
        <v>0</v>
      </c>
      <c r="CQ248" s="2">
        <f t="shared" si="491"/>
        <v>0</v>
      </c>
      <c r="CR248" s="2">
        <f t="shared" si="491"/>
        <v>0</v>
      </c>
      <c r="CS248" s="2">
        <f t="shared" si="491"/>
        <v>0</v>
      </c>
      <c r="CT248" s="2">
        <f t="shared" si="491"/>
        <v>0</v>
      </c>
      <c r="CU248" s="2">
        <f t="shared" ref="CU248:DZ248" si="492">IF(CU209=CU237,CU68,0)</f>
        <v>0</v>
      </c>
      <c r="CV248" s="2">
        <f t="shared" si="492"/>
        <v>0</v>
      </c>
      <c r="CW248" s="2">
        <f t="shared" si="492"/>
        <v>0</v>
      </c>
      <c r="CX248" s="2">
        <f t="shared" si="492"/>
        <v>0</v>
      </c>
      <c r="CY248" s="2">
        <f t="shared" si="492"/>
        <v>0</v>
      </c>
      <c r="CZ248" s="2">
        <f t="shared" si="492"/>
        <v>0</v>
      </c>
      <c r="DA248" s="2">
        <f t="shared" si="492"/>
        <v>0</v>
      </c>
      <c r="DB248" s="2">
        <f t="shared" si="492"/>
        <v>0</v>
      </c>
      <c r="DC248" s="2">
        <f t="shared" si="492"/>
        <v>0</v>
      </c>
      <c r="DD248" s="2">
        <f t="shared" si="492"/>
        <v>0</v>
      </c>
      <c r="DE248" s="2">
        <f t="shared" si="492"/>
        <v>0</v>
      </c>
      <c r="DF248" s="2">
        <f t="shared" si="492"/>
        <v>0</v>
      </c>
      <c r="DG248" s="2">
        <f t="shared" si="492"/>
        <v>0</v>
      </c>
      <c r="DH248" s="2">
        <f t="shared" si="492"/>
        <v>0</v>
      </c>
      <c r="DI248" s="2">
        <f t="shared" si="492"/>
        <v>0</v>
      </c>
      <c r="DJ248" s="2">
        <f t="shared" si="492"/>
        <v>0</v>
      </c>
      <c r="DK248" s="2">
        <f t="shared" si="492"/>
        <v>0</v>
      </c>
      <c r="DL248" s="2">
        <f t="shared" si="492"/>
        <v>0</v>
      </c>
      <c r="DM248" s="2">
        <f t="shared" si="492"/>
        <v>0</v>
      </c>
      <c r="DN248" s="2">
        <f t="shared" si="492"/>
        <v>0</v>
      </c>
      <c r="DO248" s="2">
        <f t="shared" si="492"/>
        <v>0</v>
      </c>
      <c r="DP248" s="2">
        <f t="shared" si="492"/>
        <v>0</v>
      </c>
      <c r="DQ248" s="2">
        <f t="shared" si="492"/>
        <v>0</v>
      </c>
      <c r="DR248" s="2">
        <f t="shared" si="492"/>
        <v>0</v>
      </c>
      <c r="DS248" s="2">
        <f t="shared" si="492"/>
        <v>0</v>
      </c>
      <c r="DT248" s="2">
        <f t="shared" si="492"/>
        <v>0</v>
      </c>
      <c r="DU248" s="2">
        <f t="shared" si="492"/>
        <v>0</v>
      </c>
      <c r="DV248" s="2">
        <f t="shared" si="492"/>
        <v>0</v>
      </c>
      <c r="DW248" s="2">
        <f t="shared" si="492"/>
        <v>0</v>
      </c>
      <c r="DX248" s="2">
        <f t="shared" si="492"/>
        <v>0</v>
      </c>
      <c r="DY248" s="2">
        <f t="shared" si="492"/>
        <v>0</v>
      </c>
      <c r="DZ248" s="2">
        <f t="shared" si="492"/>
        <v>0</v>
      </c>
      <c r="EA248" s="2">
        <f t="shared" ref="EA248:FF248" si="493">IF(EA209=EA237,EA68,0)</f>
        <v>0</v>
      </c>
      <c r="EB248" s="2">
        <f t="shared" si="493"/>
        <v>0</v>
      </c>
      <c r="EC248" s="2">
        <f t="shared" si="493"/>
        <v>0</v>
      </c>
      <c r="ED248" s="2">
        <f t="shared" si="493"/>
        <v>0</v>
      </c>
      <c r="EE248" s="2">
        <f t="shared" si="493"/>
        <v>0</v>
      </c>
      <c r="EF248" s="2">
        <f t="shared" si="493"/>
        <v>0</v>
      </c>
      <c r="EG248" s="2">
        <f t="shared" si="493"/>
        <v>0</v>
      </c>
      <c r="EH248" s="2">
        <f t="shared" si="493"/>
        <v>0</v>
      </c>
      <c r="EI248" s="2">
        <f t="shared" si="493"/>
        <v>0</v>
      </c>
      <c r="EJ248" s="2">
        <f t="shared" si="493"/>
        <v>0</v>
      </c>
      <c r="EK248" s="2">
        <f t="shared" si="493"/>
        <v>0</v>
      </c>
      <c r="EL248" s="2">
        <f t="shared" si="493"/>
        <v>0</v>
      </c>
      <c r="EM248" s="2">
        <f t="shared" si="493"/>
        <v>0</v>
      </c>
      <c r="EN248" s="2">
        <f t="shared" si="493"/>
        <v>0</v>
      </c>
      <c r="EO248" s="2">
        <f t="shared" si="493"/>
        <v>0</v>
      </c>
      <c r="EP248" s="2">
        <f t="shared" si="493"/>
        <v>0</v>
      </c>
      <c r="EQ248" s="2">
        <f t="shared" si="493"/>
        <v>0</v>
      </c>
      <c r="ER248" s="2">
        <f t="shared" si="493"/>
        <v>0</v>
      </c>
      <c r="ES248" s="2">
        <f t="shared" si="493"/>
        <v>999999999</v>
      </c>
      <c r="ET248" s="2">
        <f t="shared" si="493"/>
        <v>0</v>
      </c>
      <c r="EU248" s="2">
        <f t="shared" si="493"/>
        <v>0</v>
      </c>
      <c r="EV248" s="2">
        <f t="shared" si="493"/>
        <v>0</v>
      </c>
      <c r="EW248" s="2">
        <f t="shared" si="493"/>
        <v>0</v>
      </c>
      <c r="EX248" s="2">
        <f t="shared" si="493"/>
        <v>0</v>
      </c>
      <c r="EY248" s="2">
        <f t="shared" si="493"/>
        <v>0</v>
      </c>
      <c r="EZ248" s="2">
        <f t="shared" si="493"/>
        <v>0</v>
      </c>
      <c r="FA248" s="2">
        <f t="shared" si="493"/>
        <v>0</v>
      </c>
      <c r="FB248" s="2">
        <f t="shared" si="493"/>
        <v>0</v>
      </c>
      <c r="FC248" s="2">
        <f t="shared" si="493"/>
        <v>0</v>
      </c>
      <c r="FD248" s="2">
        <f t="shared" si="493"/>
        <v>0</v>
      </c>
      <c r="FE248" s="2">
        <f t="shared" si="493"/>
        <v>0</v>
      </c>
      <c r="FF248" s="2">
        <f t="shared" si="493"/>
        <v>0</v>
      </c>
      <c r="FG248" s="2">
        <f t="shared" ref="FG248:FX248" si="494">IF(FG209=FG237,FG68,0)</f>
        <v>0</v>
      </c>
      <c r="FH248" s="2">
        <f t="shared" si="494"/>
        <v>0</v>
      </c>
      <c r="FI248" s="2">
        <f t="shared" si="494"/>
        <v>999999999</v>
      </c>
      <c r="FJ248" s="2">
        <f t="shared" si="494"/>
        <v>0</v>
      </c>
      <c r="FK248" s="2">
        <f t="shared" si="494"/>
        <v>0</v>
      </c>
      <c r="FL248" s="2">
        <f t="shared" si="494"/>
        <v>0</v>
      </c>
      <c r="FM248" s="2">
        <f t="shared" si="494"/>
        <v>0</v>
      </c>
      <c r="FN248" s="2">
        <f t="shared" si="494"/>
        <v>0</v>
      </c>
      <c r="FO248" s="2">
        <f t="shared" si="494"/>
        <v>0</v>
      </c>
      <c r="FP248" s="2">
        <f t="shared" si="494"/>
        <v>0</v>
      </c>
      <c r="FQ248" s="2">
        <f t="shared" si="494"/>
        <v>0</v>
      </c>
      <c r="FR248" s="2">
        <f t="shared" si="494"/>
        <v>0</v>
      </c>
      <c r="FS248" s="2">
        <f t="shared" si="494"/>
        <v>0</v>
      </c>
      <c r="FT248" s="2">
        <f t="shared" si="494"/>
        <v>0</v>
      </c>
      <c r="FU248" s="2">
        <f t="shared" si="494"/>
        <v>0</v>
      </c>
      <c r="FV248" s="2">
        <f t="shared" si="494"/>
        <v>0</v>
      </c>
      <c r="FW248" s="2">
        <f t="shared" si="494"/>
        <v>0</v>
      </c>
      <c r="FX248" s="2">
        <f t="shared" si="494"/>
        <v>0</v>
      </c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</row>
    <row r="249" spans="1:193" x14ac:dyDescent="0.35">
      <c r="A249" s="3" t="s">
        <v>546</v>
      </c>
      <c r="B249" s="2" t="s">
        <v>547</v>
      </c>
      <c r="C249" s="2">
        <f t="shared" ref="C249:AH249" si="495">IF(MIN((C245-C247),(C248-C247))&gt;0,ROUND(MIN((C245-C247),(C248-C247)),2),0)</f>
        <v>0</v>
      </c>
      <c r="D249" s="2">
        <f t="shared" si="495"/>
        <v>33103.699999999997</v>
      </c>
      <c r="E249" s="2">
        <f t="shared" si="495"/>
        <v>408031.28</v>
      </c>
      <c r="F249" s="2">
        <f t="shared" si="495"/>
        <v>316103.06</v>
      </c>
      <c r="G249" s="2">
        <f t="shared" si="495"/>
        <v>0</v>
      </c>
      <c r="H249" s="2">
        <f t="shared" si="495"/>
        <v>0</v>
      </c>
      <c r="I249" s="2">
        <f t="shared" si="495"/>
        <v>519146.34</v>
      </c>
      <c r="J249" s="2">
        <f t="shared" si="495"/>
        <v>0</v>
      </c>
      <c r="K249" s="2">
        <f t="shared" si="495"/>
        <v>11142.06</v>
      </c>
      <c r="L249" s="2">
        <f t="shared" si="495"/>
        <v>0</v>
      </c>
      <c r="M249" s="2">
        <f t="shared" si="495"/>
        <v>0</v>
      </c>
      <c r="N249" s="2">
        <f t="shared" si="495"/>
        <v>378687.91</v>
      </c>
      <c r="O249" s="2">
        <f t="shared" si="495"/>
        <v>178801.38</v>
      </c>
      <c r="P249" s="2">
        <f t="shared" si="495"/>
        <v>0</v>
      </c>
      <c r="Q249" s="2">
        <f t="shared" si="495"/>
        <v>0</v>
      </c>
      <c r="R249" s="2">
        <f t="shared" si="495"/>
        <v>0</v>
      </c>
      <c r="S249" s="2">
        <f t="shared" si="495"/>
        <v>0</v>
      </c>
      <c r="T249" s="2">
        <f t="shared" si="495"/>
        <v>0</v>
      </c>
      <c r="U249" s="2">
        <f t="shared" si="495"/>
        <v>0</v>
      </c>
      <c r="V249" s="2">
        <f t="shared" si="495"/>
        <v>0</v>
      </c>
      <c r="W249" s="2">
        <f t="shared" si="495"/>
        <v>243591.55</v>
      </c>
      <c r="X249" s="2">
        <f t="shared" si="495"/>
        <v>0</v>
      </c>
      <c r="Y249" s="2">
        <f t="shared" si="495"/>
        <v>0</v>
      </c>
      <c r="Z249" s="2">
        <f t="shared" si="495"/>
        <v>0</v>
      </c>
      <c r="AA249" s="2">
        <f t="shared" si="495"/>
        <v>1167298.24</v>
      </c>
      <c r="AB249" s="2">
        <f t="shared" si="495"/>
        <v>639118.51</v>
      </c>
      <c r="AC249" s="2">
        <f t="shared" si="495"/>
        <v>0</v>
      </c>
      <c r="AD249" s="2">
        <f t="shared" si="495"/>
        <v>0</v>
      </c>
      <c r="AE249" s="2">
        <f t="shared" si="495"/>
        <v>0</v>
      </c>
      <c r="AF249" s="2">
        <f t="shared" si="495"/>
        <v>0</v>
      </c>
      <c r="AG249" s="2">
        <f t="shared" si="495"/>
        <v>0</v>
      </c>
      <c r="AH249" s="2">
        <f t="shared" si="495"/>
        <v>0</v>
      </c>
      <c r="AI249" s="2">
        <f t="shared" ref="AI249:BN249" si="496">IF(MIN((AI245-AI247),(AI248-AI247))&gt;0,ROUND(MIN((AI245-AI247),(AI248-AI247)),2),0)</f>
        <v>0</v>
      </c>
      <c r="AJ249" s="2">
        <f t="shared" si="496"/>
        <v>0</v>
      </c>
      <c r="AK249" s="2">
        <f t="shared" si="496"/>
        <v>0</v>
      </c>
      <c r="AL249" s="2">
        <f t="shared" si="496"/>
        <v>0</v>
      </c>
      <c r="AM249" s="2">
        <f t="shared" si="496"/>
        <v>0</v>
      </c>
      <c r="AN249" s="2">
        <f t="shared" si="496"/>
        <v>0</v>
      </c>
      <c r="AO249" s="2">
        <f t="shared" si="496"/>
        <v>0</v>
      </c>
      <c r="AP249" s="2">
        <f t="shared" si="496"/>
        <v>2229051.65</v>
      </c>
      <c r="AQ249" s="2">
        <f t="shared" si="496"/>
        <v>0</v>
      </c>
      <c r="AR249" s="2">
        <f t="shared" si="496"/>
        <v>0</v>
      </c>
      <c r="AS249" s="2">
        <f t="shared" si="496"/>
        <v>134889.44</v>
      </c>
      <c r="AT249" s="2">
        <f t="shared" si="496"/>
        <v>0</v>
      </c>
      <c r="AU249" s="2">
        <f t="shared" si="496"/>
        <v>49003.56</v>
      </c>
      <c r="AV249" s="2">
        <f t="shared" si="496"/>
        <v>0</v>
      </c>
      <c r="AW249" s="2">
        <f t="shared" si="496"/>
        <v>0</v>
      </c>
      <c r="AX249" s="2">
        <f t="shared" si="496"/>
        <v>0</v>
      </c>
      <c r="AY249" s="2">
        <f t="shared" si="496"/>
        <v>0</v>
      </c>
      <c r="AZ249" s="2">
        <f t="shared" si="496"/>
        <v>0</v>
      </c>
      <c r="BA249" s="2">
        <f t="shared" si="496"/>
        <v>0</v>
      </c>
      <c r="BB249" s="2">
        <f t="shared" si="496"/>
        <v>0</v>
      </c>
      <c r="BC249" s="2">
        <f t="shared" si="496"/>
        <v>0</v>
      </c>
      <c r="BD249" s="2">
        <f t="shared" si="496"/>
        <v>0</v>
      </c>
      <c r="BE249" s="2">
        <f t="shared" si="496"/>
        <v>0</v>
      </c>
      <c r="BF249" s="2">
        <f t="shared" si="496"/>
        <v>0</v>
      </c>
      <c r="BG249" s="2">
        <f t="shared" si="496"/>
        <v>0</v>
      </c>
      <c r="BH249" s="2">
        <f t="shared" si="496"/>
        <v>0</v>
      </c>
      <c r="BI249" s="2">
        <f t="shared" si="496"/>
        <v>0</v>
      </c>
      <c r="BJ249" s="2">
        <f t="shared" si="496"/>
        <v>0</v>
      </c>
      <c r="BK249" s="2">
        <f t="shared" si="496"/>
        <v>501062.12</v>
      </c>
      <c r="BL249" s="2">
        <f t="shared" si="496"/>
        <v>63509.13</v>
      </c>
      <c r="BM249" s="2">
        <f t="shared" si="496"/>
        <v>96859.57</v>
      </c>
      <c r="BN249" s="2">
        <f t="shared" si="496"/>
        <v>0</v>
      </c>
      <c r="BO249" s="2">
        <f t="shared" ref="BO249:DZ249" si="497">IF(MIN((BO245-BO247),(BO248-BO247))&gt;0,ROUND(MIN((BO245-BO247),(BO248-BO247)),2),0)</f>
        <v>0</v>
      </c>
      <c r="BP249" s="2">
        <f t="shared" si="497"/>
        <v>0</v>
      </c>
      <c r="BQ249" s="2">
        <f t="shared" si="497"/>
        <v>0</v>
      </c>
      <c r="BR249" s="2">
        <f t="shared" si="497"/>
        <v>97546.98</v>
      </c>
      <c r="BS249" s="2">
        <f t="shared" si="497"/>
        <v>0</v>
      </c>
      <c r="BT249" s="2">
        <f t="shared" si="497"/>
        <v>0</v>
      </c>
      <c r="BU249" s="2">
        <f t="shared" si="497"/>
        <v>0</v>
      </c>
      <c r="BV249" s="2">
        <f t="shared" si="497"/>
        <v>0</v>
      </c>
      <c r="BW249" s="2">
        <f t="shared" si="497"/>
        <v>0</v>
      </c>
      <c r="BX249" s="2">
        <f t="shared" si="497"/>
        <v>0</v>
      </c>
      <c r="BY249" s="2">
        <f t="shared" si="497"/>
        <v>353537.03</v>
      </c>
      <c r="BZ249" s="2">
        <f t="shared" si="497"/>
        <v>0</v>
      </c>
      <c r="CA249" s="2">
        <f t="shared" si="497"/>
        <v>0</v>
      </c>
      <c r="CB249" s="2">
        <f t="shared" si="497"/>
        <v>0</v>
      </c>
      <c r="CC249" s="2">
        <f t="shared" si="497"/>
        <v>0</v>
      </c>
      <c r="CD249" s="2">
        <f t="shared" si="497"/>
        <v>209830.73</v>
      </c>
      <c r="CE249" s="2">
        <f t="shared" si="497"/>
        <v>0</v>
      </c>
      <c r="CF249" s="2">
        <f t="shared" si="497"/>
        <v>0</v>
      </c>
      <c r="CG249" s="2">
        <f t="shared" si="497"/>
        <v>0</v>
      </c>
      <c r="CH249" s="2">
        <f t="shared" si="497"/>
        <v>0</v>
      </c>
      <c r="CI249" s="2">
        <f t="shared" si="497"/>
        <v>0</v>
      </c>
      <c r="CJ249" s="2">
        <f t="shared" si="497"/>
        <v>0</v>
      </c>
      <c r="CK249" s="2">
        <f t="shared" si="497"/>
        <v>0</v>
      </c>
      <c r="CL249" s="2">
        <f t="shared" si="497"/>
        <v>0</v>
      </c>
      <c r="CM249" s="2">
        <f t="shared" si="497"/>
        <v>0</v>
      </c>
      <c r="CN249" s="2">
        <f t="shared" si="497"/>
        <v>0</v>
      </c>
      <c r="CO249" s="2">
        <f t="shared" si="497"/>
        <v>0</v>
      </c>
      <c r="CP249" s="2">
        <f t="shared" si="497"/>
        <v>0</v>
      </c>
      <c r="CQ249" s="2">
        <f t="shared" si="497"/>
        <v>0</v>
      </c>
      <c r="CR249" s="2">
        <f t="shared" si="497"/>
        <v>0</v>
      </c>
      <c r="CS249" s="2">
        <f t="shared" si="497"/>
        <v>0</v>
      </c>
      <c r="CT249" s="2">
        <f t="shared" si="497"/>
        <v>0</v>
      </c>
      <c r="CU249" s="2">
        <f t="shared" si="497"/>
        <v>0</v>
      </c>
      <c r="CV249" s="2">
        <f t="shared" si="497"/>
        <v>0</v>
      </c>
      <c r="CW249" s="2">
        <f t="shared" si="497"/>
        <v>0</v>
      </c>
      <c r="CX249" s="2">
        <f t="shared" si="497"/>
        <v>0</v>
      </c>
      <c r="CY249" s="2">
        <f t="shared" si="497"/>
        <v>0</v>
      </c>
      <c r="CZ249" s="2">
        <f t="shared" si="497"/>
        <v>0</v>
      </c>
      <c r="DA249" s="2">
        <f t="shared" si="497"/>
        <v>0</v>
      </c>
      <c r="DB249" s="2">
        <f t="shared" si="497"/>
        <v>0</v>
      </c>
      <c r="DC249" s="2">
        <f t="shared" si="497"/>
        <v>0</v>
      </c>
      <c r="DD249" s="2">
        <f t="shared" si="497"/>
        <v>0</v>
      </c>
      <c r="DE249" s="2">
        <f t="shared" si="497"/>
        <v>0</v>
      </c>
      <c r="DF249" s="2">
        <f t="shared" si="497"/>
        <v>0</v>
      </c>
      <c r="DG249" s="2">
        <f t="shared" si="497"/>
        <v>0</v>
      </c>
      <c r="DH249" s="2">
        <f t="shared" si="497"/>
        <v>0</v>
      </c>
      <c r="DI249" s="2">
        <f t="shared" si="497"/>
        <v>0</v>
      </c>
      <c r="DJ249" s="2">
        <f t="shared" si="497"/>
        <v>0</v>
      </c>
      <c r="DK249" s="2">
        <f t="shared" si="497"/>
        <v>0</v>
      </c>
      <c r="DL249" s="2">
        <f t="shared" si="497"/>
        <v>0</v>
      </c>
      <c r="DM249" s="2">
        <f t="shared" si="497"/>
        <v>0</v>
      </c>
      <c r="DN249" s="2">
        <f t="shared" si="497"/>
        <v>0</v>
      </c>
      <c r="DO249" s="2">
        <f t="shared" si="497"/>
        <v>0</v>
      </c>
      <c r="DP249" s="2">
        <f t="shared" si="497"/>
        <v>0</v>
      </c>
      <c r="DQ249" s="2">
        <f t="shared" si="497"/>
        <v>0</v>
      </c>
      <c r="DR249" s="2">
        <f t="shared" si="497"/>
        <v>0</v>
      </c>
      <c r="DS249" s="2">
        <f t="shared" si="497"/>
        <v>0</v>
      </c>
      <c r="DT249" s="2">
        <f t="shared" si="497"/>
        <v>0</v>
      </c>
      <c r="DU249" s="2">
        <f t="shared" si="497"/>
        <v>0</v>
      </c>
      <c r="DV249" s="2">
        <f t="shared" si="497"/>
        <v>0</v>
      </c>
      <c r="DW249" s="2">
        <f t="shared" si="497"/>
        <v>0</v>
      </c>
      <c r="DX249" s="2">
        <f t="shared" si="497"/>
        <v>0</v>
      </c>
      <c r="DY249" s="2">
        <f t="shared" si="497"/>
        <v>0</v>
      </c>
      <c r="DZ249" s="2">
        <f t="shared" si="497"/>
        <v>0</v>
      </c>
      <c r="EA249" s="2">
        <f t="shared" ref="EA249:FX249" si="498">IF(MIN((EA245-EA247),(EA248-EA247))&gt;0,ROUND(MIN((EA245-EA247),(EA248-EA247)),2),0)</f>
        <v>0</v>
      </c>
      <c r="EB249" s="2">
        <f t="shared" si="498"/>
        <v>0</v>
      </c>
      <c r="EC249" s="2">
        <f t="shared" si="498"/>
        <v>0</v>
      </c>
      <c r="ED249" s="2">
        <f t="shared" si="498"/>
        <v>0</v>
      </c>
      <c r="EE249" s="2">
        <f t="shared" si="498"/>
        <v>0</v>
      </c>
      <c r="EF249" s="2">
        <f t="shared" si="498"/>
        <v>0</v>
      </c>
      <c r="EG249" s="2">
        <f t="shared" si="498"/>
        <v>0</v>
      </c>
      <c r="EH249" s="2">
        <f t="shared" si="498"/>
        <v>0</v>
      </c>
      <c r="EI249" s="2">
        <f t="shared" si="498"/>
        <v>0</v>
      </c>
      <c r="EJ249" s="2">
        <f t="shared" si="498"/>
        <v>0</v>
      </c>
      <c r="EK249" s="2">
        <f t="shared" si="498"/>
        <v>0</v>
      </c>
      <c r="EL249" s="2">
        <f t="shared" si="498"/>
        <v>0</v>
      </c>
      <c r="EM249" s="2">
        <f t="shared" si="498"/>
        <v>0</v>
      </c>
      <c r="EN249" s="2">
        <f t="shared" si="498"/>
        <v>0</v>
      </c>
      <c r="EO249" s="2">
        <f t="shared" si="498"/>
        <v>0</v>
      </c>
      <c r="EP249" s="2">
        <f t="shared" si="498"/>
        <v>0</v>
      </c>
      <c r="EQ249" s="2">
        <f t="shared" si="498"/>
        <v>0</v>
      </c>
      <c r="ER249" s="2">
        <f t="shared" si="498"/>
        <v>0</v>
      </c>
      <c r="ES249" s="2">
        <f t="shared" si="498"/>
        <v>19919.82</v>
      </c>
      <c r="ET249" s="2">
        <f t="shared" si="498"/>
        <v>0</v>
      </c>
      <c r="EU249" s="2">
        <f t="shared" si="498"/>
        <v>0</v>
      </c>
      <c r="EV249" s="2">
        <f t="shared" si="498"/>
        <v>0</v>
      </c>
      <c r="EW249" s="2">
        <f t="shared" si="498"/>
        <v>0</v>
      </c>
      <c r="EX249" s="2">
        <f t="shared" si="498"/>
        <v>0</v>
      </c>
      <c r="EY249" s="2">
        <f t="shared" si="498"/>
        <v>0</v>
      </c>
      <c r="EZ249" s="2">
        <f t="shared" si="498"/>
        <v>0</v>
      </c>
      <c r="FA249" s="2">
        <f t="shared" si="498"/>
        <v>0</v>
      </c>
      <c r="FB249" s="2">
        <f t="shared" si="498"/>
        <v>0</v>
      </c>
      <c r="FC249" s="2">
        <f t="shared" si="498"/>
        <v>0</v>
      </c>
      <c r="FD249" s="2">
        <f t="shared" si="498"/>
        <v>0</v>
      </c>
      <c r="FE249" s="2">
        <f t="shared" si="498"/>
        <v>0</v>
      </c>
      <c r="FF249" s="2">
        <f t="shared" si="498"/>
        <v>0</v>
      </c>
      <c r="FG249" s="2">
        <f t="shared" si="498"/>
        <v>0</v>
      </c>
      <c r="FH249" s="2">
        <f t="shared" si="498"/>
        <v>0</v>
      </c>
      <c r="FI249" s="2">
        <f t="shared" si="498"/>
        <v>20696.39</v>
      </c>
      <c r="FJ249" s="2">
        <f t="shared" si="498"/>
        <v>0</v>
      </c>
      <c r="FK249" s="2">
        <f t="shared" si="498"/>
        <v>0</v>
      </c>
      <c r="FL249" s="2">
        <f t="shared" si="498"/>
        <v>0</v>
      </c>
      <c r="FM249" s="2">
        <f t="shared" si="498"/>
        <v>0</v>
      </c>
      <c r="FN249" s="2">
        <f t="shared" si="498"/>
        <v>0</v>
      </c>
      <c r="FO249" s="2">
        <f t="shared" si="498"/>
        <v>0</v>
      </c>
      <c r="FP249" s="2">
        <f t="shared" si="498"/>
        <v>0</v>
      </c>
      <c r="FQ249" s="2">
        <f t="shared" si="498"/>
        <v>0</v>
      </c>
      <c r="FR249" s="2">
        <f t="shared" si="498"/>
        <v>0</v>
      </c>
      <c r="FS249" s="2">
        <f t="shared" si="498"/>
        <v>0</v>
      </c>
      <c r="FT249" s="2">
        <f t="shared" si="498"/>
        <v>0</v>
      </c>
      <c r="FU249" s="2">
        <f t="shared" si="498"/>
        <v>0</v>
      </c>
      <c r="FV249" s="2">
        <f t="shared" si="498"/>
        <v>0</v>
      </c>
      <c r="FW249" s="2">
        <f t="shared" si="498"/>
        <v>0</v>
      </c>
      <c r="FX249" s="2">
        <f t="shared" si="498"/>
        <v>0</v>
      </c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</row>
    <row r="250" spans="1:193" x14ac:dyDescent="0.35">
      <c r="A250" s="2"/>
      <c r="B250" s="2" t="s">
        <v>548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</row>
    <row r="251" spans="1:193" x14ac:dyDescent="0.35">
      <c r="A251" s="2"/>
      <c r="B251" s="2" t="s">
        <v>549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</row>
    <row r="252" spans="1:193" x14ac:dyDescent="0.35">
      <c r="A252" s="2"/>
      <c r="B252" s="2" t="s">
        <v>550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</row>
    <row r="253" spans="1:193" x14ac:dyDescent="0.35">
      <c r="A253" s="3" t="s">
        <v>551</v>
      </c>
      <c r="B253" s="2" t="s">
        <v>552</v>
      </c>
      <c r="C253" s="2">
        <f t="shared" ref="C253:AH253" si="499">MIN(C73,C249)</f>
        <v>0</v>
      </c>
      <c r="D253" s="2">
        <f t="shared" si="499"/>
        <v>33103.699999999997</v>
      </c>
      <c r="E253" s="2">
        <f t="shared" si="499"/>
        <v>408031.28</v>
      </c>
      <c r="F253" s="2">
        <f t="shared" si="499"/>
        <v>316103.06</v>
      </c>
      <c r="G253" s="2">
        <f t="shared" si="499"/>
        <v>0</v>
      </c>
      <c r="H253" s="2">
        <f t="shared" si="499"/>
        <v>0</v>
      </c>
      <c r="I253" s="2">
        <f t="shared" si="499"/>
        <v>519146.34</v>
      </c>
      <c r="J253" s="2">
        <f t="shared" si="499"/>
        <v>0</v>
      </c>
      <c r="K253" s="2">
        <f t="shared" si="499"/>
        <v>11142.06</v>
      </c>
      <c r="L253" s="2">
        <f t="shared" si="499"/>
        <v>0</v>
      </c>
      <c r="M253" s="2">
        <f t="shared" si="499"/>
        <v>0</v>
      </c>
      <c r="N253" s="2">
        <f t="shared" si="499"/>
        <v>378687.91</v>
      </c>
      <c r="O253" s="2">
        <f t="shared" si="499"/>
        <v>178801.38</v>
      </c>
      <c r="P253" s="2">
        <f t="shared" si="499"/>
        <v>0</v>
      </c>
      <c r="Q253" s="2">
        <f t="shared" si="499"/>
        <v>0</v>
      </c>
      <c r="R253" s="2">
        <f t="shared" si="499"/>
        <v>0</v>
      </c>
      <c r="S253" s="2">
        <f t="shared" si="499"/>
        <v>0</v>
      </c>
      <c r="T253" s="2">
        <f t="shared" si="499"/>
        <v>0</v>
      </c>
      <c r="U253" s="2">
        <f t="shared" si="499"/>
        <v>0</v>
      </c>
      <c r="V253" s="2">
        <f t="shared" si="499"/>
        <v>0</v>
      </c>
      <c r="W253" s="2">
        <f t="shared" si="499"/>
        <v>243591.55</v>
      </c>
      <c r="X253" s="2">
        <f t="shared" si="499"/>
        <v>0</v>
      </c>
      <c r="Y253" s="2">
        <f t="shared" si="499"/>
        <v>0</v>
      </c>
      <c r="Z253" s="2">
        <f t="shared" si="499"/>
        <v>0</v>
      </c>
      <c r="AA253" s="2">
        <f t="shared" si="499"/>
        <v>1167298.24</v>
      </c>
      <c r="AB253" s="2">
        <f t="shared" si="499"/>
        <v>639118.51</v>
      </c>
      <c r="AC253" s="2">
        <f t="shared" si="499"/>
        <v>0</v>
      </c>
      <c r="AD253" s="2">
        <f t="shared" si="499"/>
        <v>0</v>
      </c>
      <c r="AE253" s="2">
        <f t="shared" si="499"/>
        <v>0</v>
      </c>
      <c r="AF253" s="2">
        <f t="shared" si="499"/>
        <v>0</v>
      </c>
      <c r="AG253" s="2">
        <f t="shared" si="499"/>
        <v>0</v>
      </c>
      <c r="AH253" s="2">
        <f t="shared" si="499"/>
        <v>0</v>
      </c>
      <c r="AI253" s="2">
        <f t="shared" ref="AI253:BN253" si="500">MIN(AI73,AI249)</f>
        <v>0</v>
      </c>
      <c r="AJ253" s="2">
        <f t="shared" si="500"/>
        <v>0</v>
      </c>
      <c r="AK253" s="2">
        <f t="shared" si="500"/>
        <v>0</v>
      </c>
      <c r="AL253" s="2">
        <f t="shared" si="500"/>
        <v>0</v>
      </c>
      <c r="AM253" s="2">
        <f t="shared" si="500"/>
        <v>0</v>
      </c>
      <c r="AN253" s="2">
        <f t="shared" si="500"/>
        <v>0</v>
      </c>
      <c r="AO253" s="2">
        <f t="shared" si="500"/>
        <v>0</v>
      </c>
      <c r="AP253" s="2">
        <f t="shared" si="500"/>
        <v>2229051.65</v>
      </c>
      <c r="AQ253" s="2">
        <f t="shared" si="500"/>
        <v>0</v>
      </c>
      <c r="AR253" s="2">
        <f t="shared" si="500"/>
        <v>0</v>
      </c>
      <c r="AS253" s="2">
        <f t="shared" si="500"/>
        <v>134889.44</v>
      </c>
      <c r="AT253" s="2">
        <f t="shared" si="500"/>
        <v>0</v>
      </c>
      <c r="AU253" s="2">
        <f t="shared" si="500"/>
        <v>49003.56</v>
      </c>
      <c r="AV253" s="2">
        <f t="shared" si="500"/>
        <v>0</v>
      </c>
      <c r="AW253" s="2">
        <f t="shared" si="500"/>
        <v>0</v>
      </c>
      <c r="AX253" s="2">
        <f t="shared" si="500"/>
        <v>0</v>
      </c>
      <c r="AY253" s="2">
        <f t="shared" si="500"/>
        <v>0</v>
      </c>
      <c r="AZ253" s="2">
        <f t="shared" si="500"/>
        <v>0</v>
      </c>
      <c r="BA253" s="2">
        <f t="shared" si="500"/>
        <v>0</v>
      </c>
      <c r="BB253" s="2">
        <f t="shared" si="500"/>
        <v>0</v>
      </c>
      <c r="BC253" s="2">
        <f t="shared" si="500"/>
        <v>0</v>
      </c>
      <c r="BD253" s="2">
        <f t="shared" si="500"/>
        <v>0</v>
      </c>
      <c r="BE253" s="2">
        <f t="shared" si="500"/>
        <v>0</v>
      </c>
      <c r="BF253" s="2">
        <f t="shared" si="500"/>
        <v>0</v>
      </c>
      <c r="BG253" s="2">
        <f t="shared" si="500"/>
        <v>0</v>
      </c>
      <c r="BH253" s="2">
        <f t="shared" si="500"/>
        <v>0</v>
      </c>
      <c r="BI253" s="2">
        <f t="shared" si="500"/>
        <v>0</v>
      </c>
      <c r="BJ253" s="2">
        <f t="shared" si="500"/>
        <v>0</v>
      </c>
      <c r="BK253" s="2">
        <f t="shared" si="500"/>
        <v>501062.12</v>
      </c>
      <c r="BL253" s="2">
        <f t="shared" si="500"/>
        <v>63509.13</v>
      </c>
      <c r="BM253" s="2">
        <f t="shared" si="500"/>
        <v>96859.57</v>
      </c>
      <c r="BN253" s="2">
        <f t="shared" si="500"/>
        <v>0</v>
      </c>
      <c r="BO253" s="2">
        <f t="shared" ref="BO253:CT253" si="501">MIN(BO73,BO249)</f>
        <v>0</v>
      </c>
      <c r="BP253" s="2">
        <f t="shared" si="501"/>
        <v>0</v>
      </c>
      <c r="BQ253" s="2">
        <f t="shared" si="501"/>
        <v>0</v>
      </c>
      <c r="BR253" s="2">
        <f t="shared" si="501"/>
        <v>97546.98</v>
      </c>
      <c r="BS253" s="2">
        <f t="shared" si="501"/>
        <v>0</v>
      </c>
      <c r="BT253" s="2">
        <f t="shared" si="501"/>
        <v>0</v>
      </c>
      <c r="BU253" s="2">
        <f t="shared" si="501"/>
        <v>0</v>
      </c>
      <c r="BV253" s="2">
        <f t="shared" si="501"/>
        <v>0</v>
      </c>
      <c r="BW253" s="2">
        <f t="shared" si="501"/>
        <v>0</v>
      </c>
      <c r="BX253" s="2">
        <f t="shared" si="501"/>
        <v>0</v>
      </c>
      <c r="BY253" s="2">
        <f t="shared" si="501"/>
        <v>353537.03</v>
      </c>
      <c r="BZ253" s="2">
        <f t="shared" si="501"/>
        <v>0</v>
      </c>
      <c r="CA253" s="2">
        <f t="shared" si="501"/>
        <v>0</v>
      </c>
      <c r="CB253" s="2">
        <f t="shared" si="501"/>
        <v>0</v>
      </c>
      <c r="CC253" s="2">
        <f t="shared" si="501"/>
        <v>0</v>
      </c>
      <c r="CD253" s="2">
        <f t="shared" si="501"/>
        <v>209830.73</v>
      </c>
      <c r="CE253" s="2">
        <f t="shared" si="501"/>
        <v>0</v>
      </c>
      <c r="CF253" s="2">
        <f t="shared" si="501"/>
        <v>0</v>
      </c>
      <c r="CG253" s="2">
        <f t="shared" si="501"/>
        <v>0</v>
      </c>
      <c r="CH253" s="2">
        <f t="shared" si="501"/>
        <v>0</v>
      </c>
      <c r="CI253" s="2">
        <f t="shared" si="501"/>
        <v>0</v>
      </c>
      <c r="CJ253" s="2">
        <f t="shared" si="501"/>
        <v>0</v>
      </c>
      <c r="CK253" s="2">
        <f t="shared" si="501"/>
        <v>0</v>
      </c>
      <c r="CL253" s="2">
        <f t="shared" si="501"/>
        <v>0</v>
      </c>
      <c r="CM253" s="2">
        <f t="shared" si="501"/>
        <v>0</v>
      </c>
      <c r="CN253" s="2">
        <f t="shared" si="501"/>
        <v>0</v>
      </c>
      <c r="CO253" s="2">
        <f t="shared" si="501"/>
        <v>0</v>
      </c>
      <c r="CP253" s="2">
        <f t="shared" si="501"/>
        <v>0</v>
      </c>
      <c r="CQ253" s="2">
        <f t="shared" si="501"/>
        <v>0</v>
      </c>
      <c r="CR253" s="2">
        <f t="shared" si="501"/>
        <v>0</v>
      </c>
      <c r="CS253" s="2">
        <f t="shared" si="501"/>
        <v>0</v>
      </c>
      <c r="CT253" s="2">
        <f t="shared" si="501"/>
        <v>0</v>
      </c>
      <c r="CU253" s="2">
        <f t="shared" ref="CU253:DZ253" si="502">MIN(CU73,CU249)</f>
        <v>0</v>
      </c>
      <c r="CV253" s="2">
        <f t="shared" si="502"/>
        <v>0</v>
      </c>
      <c r="CW253" s="2">
        <f t="shared" si="502"/>
        <v>0</v>
      </c>
      <c r="CX253" s="2">
        <f t="shared" si="502"/>
        <v>0</v>
      </c>
      <c r="CY253" s="2">
        <f t="shared" si="502"/>
        <v>0</v>
      </c>
      <c r="CZ253" s="2">
        <f t="shared" si="502"/>
        <v>0</v>
      </c>
      <c r="DA253" s="2">
        <f t="shared" si="502"/>
        <v>0</v>
      </c>
      <c r="DB253" s="2">
        <f t="shared" si="502"/>
        <v>0</v>
      </c>
      <c r="DC253" s="2">
        <f t="shared" si="502"/>
        <v>0</v>
      </c>
      <c r="DD253" s="2">
        <f t="shared" si="502"/>
        <v>0</v>
      </c>
      <c r="DE253" s="2">
        <f t="shared" si="502"/>
        <v>0</v>
      </c>
      <c r="DF253" s="2">
        <f t="shared" si="502"/>
        <v>0</v>
      </c>
      <c r="DG253" s="2">
        <f t="shared" si="502"/>
        <v>0</v>
      </c>
      <c r="DH253" s="2">
        <f t="shared" si="502"/>
        <v>0</v>
      </c>
      <c r="DI253" s="2">
        <f t="shared" si="502"/>
        <v>0</v>
      </c>
      <c r="DJ253" s="2">
        <f t="shared" si="502"/>
        <v>0</v>
      </c>
      <c r="DK253" s="2">
        <f t="shared" si="502"/>
        <v>0</v>
      </c>
      <c r="DL253" s="2">
        <f t="shared" si="502"/>
        <v>0</v>
      </c>
      <c r="DM253" s="2">
        <f t="shared" si="502"/>
        <v>0</v>
      </c>
      <c r="DN253" s="2">
        <f t="shared" si="502"/>
        <v>0</v>
      </c>
      <c r="DO253" s="2">
        <f t="shared" si="502"/>
        <v>0</v>
      </c>
      <c r="DP253" s="2">
        <f t="shared" si="502"/>
        <v>0</v>
      </c>
      <c r="DQ253" s="2">
        <f t="shared" si="502"/>
        <v>0</v>
      </c>
      <c r="DR253" s="2">
        <f t="shared" si="502"/>
        <v>0</v>
      </c>
      <c r="DS253" s="2">
        <f t="shared" si="502"/>
        <v>0</v>
      </c>
      <c r="DT253" s="2">
        <f t="shared" si="502"/>
        <v>0</v>
      </c>
      <c r="DU253" s="2">
        <f t="shared" si="502"/>
        <v>0</v>
      </c>
      <c r="DV253" s="2">
        <f t="shared" si="502"/>
        <v>0</v>
      </c>
      <c r="DW253" s="2">
        <f t="shared" si="502"/>
        <v>0</v>
      </c>
      <c r="DX253" s="2">
        <f t="shared" si="502"/>
        <v>0</v>
      </c>
      <c r="DY253" s="2">
        <f t="shared" si="502"/>
        <v>0</v>
      </c>
      <c r="DZ253" s="2">
        <f t="shared" si="502"/>
        <v>0</v>
      </c>
      <c r="EA253" s="2">
        <f t="shared" ref="EA253:FF253" si="503">MIN(EA73,EA249)</f>
        <v>0</v>
      </c>
      <c r="EB253" s="2">
        <f t="shared" si="503"/>
        <v>0</v>
      </c>
      <c r="EC253" s="2">
        <f t="shared" si="503"/>
        <v>0</v>
      </c>
      <c r="ED253" s="2">
        <f t="shared" si="503"/>
        <v>0</v>
      </c>
      <c r="EE253" s="2">
        <f t="shared" si="503"/>
        <v>0</v>
      </c>
      <c r="EF253" s="2">
        <f t="shared" si="503"/>
        <v>0</v>
      </c>
      <c r="EG253" s="2">
        <f t="shared" si="503"/>
        <v>0</v>
      </c>
      <c r="EH253" s="2">
        <f t="shared" si="503"/>
        <v>0</v>
      </c>
      <c r="EI253" s="2">
        <f t="shared" si="503"/>
        <v>0</v>
      </c>
      <c r="EJ253" s="2">
        <f t="shared" si="503"/>
        <v>0</v>
      </c>
      <c r="EK253" s="2">
        <f t="shared" si="503"/>
        <v>0</v>
      </c>
      <c r="EL253" s="2">
        <f t="shared" si="503"/>
        <v>0</v>
      </c>
      <c r="EM253" s="2">
        <f t="shared" si="503"/>
        <v>0</v>
      </c>
      <c r="EN253" s="2">
        <f t="shared" si="503"/>
        <v>0</v>
      </c>
      <c r="EO253" s="2">
        <f t="shared" si="503"/>
        <v>0</v>
      </c>
      <c r="EP253" s="2">
        <f t="shared" si="503"/>
        <v>0</v>
      </c>
      <c r="EQ253" s="2">
        <f t="shared" si="503"/>
        <v>0</v>
      </c>
      <c r="ER253" s="2">
        <f t="shared" si="503"/>
        <v>0</v>
      </c>
      <c r="ES253" s="2">
        <f t="shared" si="503"/>
        <v>19919.82</v>
      </c>
      <c r="ET253" s="2">
        <f t="shared" si="503"/>
        <v>0</v>
      </c>
      <c r="EU253" s="2">
        <f t="shared" si="503"/>
        <v>0</v>
      </c>
      <c r="EV253" s="2">
        <f t="shared" si="503"/>
        <v>0</v>
      </c>
      <c r="EW253" s="2">
        <f t="shared" si="503"/>
        <v>0</v>
      </c>
      <c r="EX253" s="2">
        <f t="shared" si="503"/>
        <v>0</v>
      </c>
      <c r="EY253" s="2">
        <f t="shared" si="503"/>
        <v>0</v>
      </c>
      <c r="EZ253" s="2">
        <f t="shared" si="503"/>
        <v>0</v>
      </c>
      <c r="FA253" s="2">
        <f t="shared" si="503"/>
        <v>0</v>
      </c>
      <c r="FB253" s="2">
        <f t="shared" si="503"/>
        <v>0</v>
      </c>
      <c r="FC253" s="2">
        <f t="shared" si="503"/>
        <v>0</v>
      </c>
      <c r="FD253" s="2">
        <f t="shared" si="503"/>
        <v>0</v>
      </c>
      <c r="FE253" s="2">
        <f t="shared" si="503"/>
        <v>0</v>
      </c>
      <c r="FF253" s="2">
        <f t="shared" si="503"/>
        <v>0</v>
      </c>
      <c r="FG253" s="2">
        <f t="shared" ref="FG253:FX253" si="504">MIN(FG73,FG249)</f>
        <v>0</v>
      </c>
      <c r="FH253" s="2">
        <f t="shared" si="504"/>
        <v>0</v>
      </c>
      <c r="FI253" s="2">
        <f t="shared" si="504"/>
        <v>20696.39</v>
      </c>
      <c r="FJ253" s="2">
        <f t="shared" si="504"/>
        <v>0</v>
      </c>
      <c r="FK253" s="2">
        <f t="shared" si="504"/>
        <v>0</v>
      </c>
      <c r="FL253" s="2">
        <f t="shared" si="504"/>
        <v>0</v>
      </c>
      <c r="FM253" s="2">
        <f t="shared" si="504"/>
        <v>0</v>
      </c>
      <c r="FN253" s="2">
        <f t="shared" si="504"/>
        <v>0</v>
      </c>
      <c r="FO253" s="2">
        <f t="shared" si="504"/>
        <v>0</v>
      </c>
      <c r="FP253" s="2">
        <f t="shared" si="504"/>
        <v>0</v>
      </c>
      <c r="FQ253" s="2">
        <f t="shared" si="504"/>
        <v>0</v>
      </c>
      <c r="FR253" s="2">
        <f t="shared" si="504"/>
        <v>0</v>
      </c>
      <c r="FS253" s="2">
        <f t="shared" si="504"/>
        <v>0</v>
      </c>
      <c r="FT253" s="2">
        <f t="shared" si="504"/>
        <v>0</v>
      </c>
      <c r="FU253" s="2">
        <f t="shared" si="504"/>
        <v>0</v>
      </c>
      <c r="FV253" s="2">
        <f t="shared" si="504"/>
        <v>0</v>
      </c>
      <c r="FW253" s="2">
        <f t="shared" si="504"/>
        <v>0</v>
      </c>
      <c r="FX253" s="2">
        <f t="shared" si="504"/>
        <v>0</v>
      </c>
      <c r="FY253" s="2"/>
      <c r="FZ253" s="2">
        <f>SUM(C253:FX253)</f>
        <v>7670930.4500000011</v>
      </c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</row>
    <row r="254" spans="1:193" x14ac:dyDescent="0.35">
      <c r="A254" s="2"/>
      <c r="B254" s="2" t="s">
        <v>553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</row>
    <row r="255" spans="1:193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</row>
    <row r="256" spans="1:193" x14ac:dyDescent="0.35">
      <c r="A256" s="3" t="s">
        <v>490</v>
      </c>
      <c r="B256" s="30" t="s">
        <v>554</v>
      </c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/>
      <c r="FA256" s="46"/>
      <c r="FB256" s="46"/>
      <c r="FC256" s="46"/>
      <c r="FD256" s="46"/>
      <c r="FE256" s="46"/>
      <c r="FF256" s="46"/>
      <c r="FG256" s="46"/>
      <c r="FH256" s="46"/>
      <c r="FI256" s="46"/>
      <c r="FJ256" s="46"/>
      <c r="FK256" s="46"/>
      <c r="FL256" s="46"/>
      <c r="FM256" s="46"/>
      <c r="FN256" s="46"/>
      <c r="FO256" s="46"/>
      <c r="FP256" s="46"/>
      <c r="FQ256" s="46"/>
      <c r="FR256" s="46"/>
      <c r="FS256" s="46"/>
      <c r="FT256" s="46"/>
      <c r="FU256" s="46"/>
      <c r="FV256" s="46"/>
      <c r="FW256" s="46"/>
      <c r="FX256" s="46"/>
      <c r="FY256" s="2"/>
      <c r="FZ256" s="2"/>
      <c r="GA256" s="29"/>
      <c r="GB256" s="2"/>
      <c r="GC256" s="2"/>
      <c r="GD256" s="2"/>
      <c r="GE256" s="2"/>
      <c r="GF256" s="2"/>
      <c r="GG256" s="2"/>
      <c r="GH256" s="2"/>
      <c r="GI256" s="2"/>
      <c r="GJ256" s="2"/>
      <c r="GK256" s="2"/>
    </row>
    <row r="257" spans="1:193" x14ac:dyDescent="0.35">
      <c r="A257" s="3" t="s">
        <v>555</v>
      </c>
      <c r="B257" s="2" t="s">
        <v>979</v>
      </c>
      <c r="C257" s="2">
        <f t="shared" ref="C257:AH257" si="505">+C237+C188</f>
        <v>79061989.679999992</v>
      </c>
      <c r="D257" s="2">
        <f t="shared" si="505"/>
        <v>446149224.80000001</v>
      </c>
      <c r="E257" s="2">
        <f t="shared" si="505"/>
        <v>71070893.150000006</v>
      </c>
      <c r="F257" s="2">
        <f t="shared" si="505"/>
        <v>278971081.16000003</v>
      </c>
      <c r="G257" s="2">
        <f t="shared" si="505"/>
        <v>22106227.82</v>
      </c>
      <c r="H257" s="2">
        <f t="shared" si="505"/>
        <v>13387931.9</v>
      </c>
      <c r="I257" s="2">
        <f t="shared" si="505"/>
        <v>98385570.299999997</v>
      </c>
      <c r="J257" s="2">
        <f t="shared" si="505"/>
        <v>24467328.669999998</v>
      </c>
      <c r="K257" s="2">
        <f t="shared" si="505"/>
        <v>4301296.1900000004</v>
      </c>
      <c r="L257" s="2">
        <f t="shared" si="505"/>
        <v>26223106.879999999</v>
      </c>
      <c r="M257" s="2">
        <f t="shared" si="505"/>
        <v>12984654.18</v>
      </c>
      <c r="N257" s="2">
        <f t="shared" si="505"/>
        <v>591751802.49000001</v>
      </c>
      <c r="O257" s="2">
        <f t="shared" si="505"/>
        <v>143830443.02000001</v>
      </c>
      <c r="P257" s="2">
        <f t="shared" si="505"/>
        <v>5256442.2699999996</v>
      </c>
      <c r="Q257" s="2">
        <f t="shared" si="505"/>
        <v>497539958.72000003</v>
      </c>
      <c r="R257" s="2">
        <f t="shared" si="505"/>
        <v>79749027.269999996</v>
      </c>
      <c r="S257" s="2">
        <f t="shared" si="505"/>
        <v>19269511.710000001</v>
      </c>
      <c r="T257" s="2">
        <f t="shared" si="505"/>
        <v>3318152.6199999996</v>
      </c>
      <c r="U257" s="2">
        <f t="shared" si="505"/>
        <v>1410288.68</v>
      </c>
      <c r="V257" s="2">
        <f t="shared" si="505"/>
        <v>4316362.38</v>
      </c>
      <c r="W257" s="2">
        <f t="shared" si="505"/>
        <v>1238970.21</v>
      </c>
      <c r="X257" s="2">
        <f t="shared" si="505"/>
        <v>1262581.6800000002</v>
      </c>
      <c r="Y257" s="2">
        <f t="shared" si="505"/>
        <v>11169795.210000001</v>
      </c>
      <c r="Z257" s="2">
        <f t="shared" si="505"/>
        <v>3879323.23</v>
      </c>
      <c r="AA257" s="2">
        <f t="shared" si="505"/>
        <v>351337009.87</v>
      </c>
      <c r="AB257" s="2">
        <f t="shared" si="505"/>
        <v>312259192.82999998</v>
      </c>
      <c r="AC257" s="2">
        <f t="shared" si="505"/>
        <v>11265780.48</v>
      </c>
      <c r="AD257" s="2">
        <f t="shared" si="505"/>
        <v>16635012.029999999</v>
      </c>
      <c r="AE257" s="2">
        <f t="shared" si="505"/>
        <v>2241390.11</v>
      </c>
      <c r="AF257" s="2">
        <f t="shared" si="505"/>
        <v>3431505.06</v>
      </c>
      <c r="AG257" s="2">
        <f t="shared" si="505"/>
        <v>8030694.9000000004</v>
      </c>
      <c r="AH257" s="2">
        <f t="shared" si="505"/>
        <v>11751183.359999999</v>
      </c>
      <c r="AI257" s="2">
        <f t="shared" ref="AI257:BN257" si="506">+AI237+AI188</f>
        <v>5477456.7799999993</v>
      </c>
      <c r="AJ257" s="2">
        <f t="shared" si="506"/>
        <v>3713794.0199999996</v>
      </c>
      <c r="AK257" s="2">
        <f t="shared" si="506"/>
        <v>3458406.28</v>
      </c>
      <c r="AL257" s="2">
        <f t="shared" si="506"/>
        <v>4717201.12</v>
      </c>
      <c r="AM257" s="2">
        <f t="shared" si="506"/>
        <v>5240217.4400000004</v>
      </c>
      <c r="AN257" s="2">
        <f t="shared" si="506"/>
        <v>4782390.71</v>
      </c>
      <c r="AO257" s="2">
        <f t="shared" si="506"/>
        <v>50534324.149999999</v>
      </c>
      <c r="AP257" s="2">
        <f t="shared" si="506"/>
        <v>1017751648.26</v>
      </c>
      <c r="AQ257" s="2">
        <f t="shared" si="506"/>
        <v>4492088.3600000003</v>
      </c>
      <c r="AR257" s="2">
        <f t="shared" si="506"/>
        <v>695003791.50999987</v>
      </c>
      <c r="AS257" s="2">
        <f t="shared" si="506"/>
        <v>79204693.689999998</v>
      </c>
      <c r="AT257" s="2">
        <f t="shared" si="506"/>
        <v>27513620.370000001</v>
      </c>
      <c r="AU257" s="2">
        <f t="shared" si="506"/>
        <v>4626914.62</v>
      </c>
      <c r="AV257" s="2">
        <f t="shared" si="506"/>
        <v>5120477.45</v>
      </c>
      <c r="AW257" s="2">
        <f t="shared" si="506"/>
        <v>4499326.13</v>
      </c>
      <c r="AX257" s="2">
        <f t="shared" si="506"/>
        <v>2057632.0300000003</v>
      </c>
      <c r="AY257" s="2">
        <f t="shared" si="506"/>
        <v>6020645.1799999997</v>
      </c>
      <c r="AZ257" s="2">
        <f t="shared" si="506"/>
        <v>142629299.31999999</v>
      </c>
      <c r="BA257" s="2">
        <f t="shared" si="506"/>
        <v>100628658.67</v>
      </c>
      <c r="BB257" s="2">
        <f t="shared" si="506"/>
        <v>83839870.61999999</v>
      </c>
      <c r="BC257" s="2">
        <f t="shared" si="506"/>
        <v>282897524.06999999</v>
      </c>
      <c r="BD257" s="2">
        <f t="shared" si="506"/>
        <v>40110951.780000001</v>
      </c>
      <c r="BE257" s="2">
        <f t="shared" si="506"/>
        <v>14211729.340000002</v>
      </c>
      <c r="BF257" s="2">
        <f t="shared" si="506"/>
        <v>281956996.83999997</v>
      </c>
      <c r="BG257" s="2">
        <f t="shared" si="506"/>
        <v>11992392.610000001</v>
      </c>
      <c r="BH257" s="2">
        <f t="shared" si="506"/>
        <v>7660958.0199999996</v>
      </c>
      <c r="BI257" s="2">
        <f t="shared" si="506"/>
        <v>4655443.62</v>
      </c>
      <c r="BJ257" s="2">
        <f t="shared" si="506"/>
        <v>69621394.510000005</v>
      </c>
      <c r="BK257" s="2">
        <f t="shared" si="506"/>
        <v>390364211.14999998</v>
      </c>
      <c r="BL257" s="2">
        <f t="shared" si="506"/>
        <v>1910659.96</v>
      </c>
      <c r="BM257" s="2">
        <f t="shared" si="506"/>
        <v>5385298.1200000001</v>
      </c>
      <c r="BN257" s="2">
        <f t="shared" si="506"/>
        <v>35280013.289999999</v>
      </c>
      <c r="BO257" s="2">
        <f t="shared" ref="BO257:CT257" si="507">+BO237+BO188</f>
        <v>14714705.09</v>
      </c>
      <c r="BP257" s="2">
        <f t="shared" si="507"/>
        <v>3342513.9</v>
      </c>
      <c r="BQ257" s="2">
        <f t="shared" si="507"/>
        <v>73185041.379999995</v>
      </c>
      <c r="BR257" s="2">
        <f t="shared" si="507"/>
        <v>51741414.119999997</v>
      </c>
      <c r="BS257" s="2">
        <f t="shared" si="507"/>
        <v>14896672.880000001</v>
      </c>
      <c r="BT257" s="2">
        <f t="shared" si="507"/>
        <v>5808684.2499999991</v>
      </c>
      <c r="BU257" s="2">
        <f t="shared" si="507"/>
        <v>6031635.75</v>
      </c>
      <c r="BV257" s="2">
        <f t="shared" si="507"/>
        <v>14808759.189999999</v>
      </c>
      <c r="BW257" s="2">
        <f t="shared" si="507"/>
        <v>23767201.809999995</v>
      </c>
      <c r="BX257" s="2">
        <f t="shared" si="507"/>
        <v>1747493.26</v>
      </c>
      <c r="BY257" s="2">
        <f t="shared" si="507"/>
        <v>5872898.3899999997</v>
      </c>
      <c r="BZ257" s="2">
        <f t="shared" si="507"/>
        <v>4027229.5500000003</v>
      </c>
      <c r="CA257" s="2">
        <f t="shared" si="507"/>
        <v>3145296</v>
      </c>
      <c r="CB257" s="2">
        <f t="shared" si="507"/>
        <v>829909535.82000005</v>
      </c>
      <c r="CC257" s="2">
        <f t="shared" si="507"/>
        <v>3591422.38</v>
      </c>
      <c r="CD257" s="2">
        <f t="shared" si="507"/>
        <v>1002113.67</v>
      </c>
      <c r="CE257" s="2">
        <f t="shared" si="507"/>
        <v>3165905.17</v>
      </c>
      <c r="CF257" s="2">
        <f t="shared" si="507"/>
        <v>2391611.64</v>
      </c>
      <c r="CG257" s="2">
        <f t="shared" si="507"/>
        <v>3672390.33</v>
      </c>
      <c r="CH257" s="2">
        <f t="shared" si="507"/>
        <v>2254948.56</v>
      </c>
      <c r="CI257" s="2">
        <f t="shared" si="507"/>
        <v>8604631.9199999999</v>
      </c>
      <c r="CJ257" s="2">
        <f t="shared" si="507"/>
        <v>11489962.680000002</v>
      </c>
      <c r="CK257" s="2">
        <f t="shared" si="507"/>
        <v>57230299.680000007</v>
      </c>
      <c r="CL257" s="2">
        <f t="shared" si="507"/>
        <v>15255675.860000001</v>
      </c>
      <c r="CM257" s="2">
        <f t="shared" si="507"/>
        <v>9332190.8900000006</v>
      </c>
      <c r="CN257" s="2">
        <f t="shared" si="507"/>
        <v>347143787.31999999</v>
      </c>
      <c r="CO257" s="2">
        <f t="shared" si="507"/>
        <v>158674394.33000001</v>
      </c>
      <c r="CP257" s="2">
        <f t="shared" si="507"/>
        <v>12181419.700000001</v>
      </c>
      <c r="CQ257" s="2">
        <f t="shared" si="507"/>
        <v>10319943.82</v>
      </c>
      <c r="CR257" s="2">
        <f t="shared" si="507"/>
        <v>3879878.58</v>
      </c>
      <c r="CS257" s="2">
        <f t="shared" si="507"/>
        <v>4486541.0199999996</v>
      </c>
      <c r="CT257" s="2">
        <f t="shared" si="507"/>
        <v>2570076.59</v>
      </c>
      <c r="CU257" s="2">
        <f t="shared" ref="CU257:DZ257" si="508">+CU237+CU188</f>
        <v>5452514.1400000006</v>
      </c>
      <c r="CV257" s="2">
        <f t="shared" si="508"/>
        <v>1176684.73</v>
      </c>
      <c r="CW257" s="2">
        <f t="shared" si="508"/>
        <v>3791096.75</v>
      </c>
      <c r="CX257" s="2">
        <f t="shared" si="508"/>
        <v>6133963.3199999994</v>
      </c>
      <c r="CY257" s="2">
        <f t="shared" si="508"/>
        <v>1248005.03</v>
      </c>
      <c r="CZ257" s="2">
        <f t="shared" si="508"/>
        <v>21008137.970000003</v>
      </c>
      <c r="DA257" s="2">
        <f t="shared" si="508"/>
        <v>3739031.9699999997</v>
      </c>
      <c r="DB257" s="2">
        <f t="shared" si="508"/>
        <v>4880964.34</v>
      </c>
      <c r="DC257" s="2">
        <f t="shared" si="508"/>
        <v>3660350.21</v>
      </c>
      <c r="DD257" s="2">
        <f t="shared" si="508"/>
        <v>3579436.51</v>
      </c>
      <c r="DE257" s="2">
        <f t="shared" si="508"/>
        <v>4615219.92</v>
      </c>
      <c r="DF257" s="2">
        <f t="shared" si="508"/>
        <v>229778514.37</v>
      </c>
      <c r="DG257" s="2">
        <f t="shared" si="508"/>
        <v>2234952.04</v>
      </c>
      <c r="DH257" s="2">
        <f t="shared" si="508"/>
        <v>20650989.930000003</v>
      </c>
      <c r="DI257" s="2">
        <f t="shared" si="508"/>
        <v>28043177.520000003</v>
      </c>
      <c r="DJ257" s="2">
        <f t="shared" si="508"/>
        <v>8211576.3999999994</v>
      </c>
      <c r="DK257" s="2">
        <f t="shared" si="508"/>
        <v>6295019.4999999991</v>
      </c>
      <c r="DL257" s="2">
        <f t="shared" si="508"/>
        <v>66823620.409999996</v>
      </c>
      <c r="DM257" s="2">
        <f t="shared" si="508"/>
        <v>4440075.55</v>
      </c>
      <c r="DN257" s="2">
        <f t="shared" si="508"/>
        <v>16077764.229999999</v>
      </c>
      <c r="DO257" s="2">
        <f t="shared" si="508"/>
        <v>38630398.159999996</v>
      </c>
      <c r="DP257" s="2">
        <f t="shared" si="508"/>
        <v>3881904.3800000004</v>
      </c>
      <c r="DQ257" s="2">
        <f t="shared" si="508"/>
        <v>11141481.6</v>
      </c>
      <c r="DR257" s="2">
        <f t="shared" si="508"/>
        <v>16125868.59</v>
      </c>
      <c r="DS257" s="2">
        <f t="shared" si="508"/>
        <v>8220717.54</v>
      </c>
      <c r="DT257" s="2">
        <f t="shared" si="508"/>
        <v>3708126.5100000002</v>
      </c>
      <c r="DU257" s="2">
        <f t="shared" si="508"/>
        <v>5288530.8900000006</v>
      </c>
      <c r="DV257" s="2">
        <f t="shared" si="508"/>
        <v>3870179.44</v>
      </c>
      <c r="DW257" s="2">
        <f t="shared" si="508"/>
        <v>4762020.5200000005</v>
      </c>
      <c r="DX257" s="2">
        <f t="shared" si="508"/>
        <v>3811652.82</v>
      </c>
      <c r="DY257" s="2">
        <f t="shared" si="508"/>
        <v>5093286.76</v>
      </c>
      <c r="DZ257" s="2">
        <f t="shared" si="508"/>
        <v>9156474.4900000002</v>
      </c>
      <c r="EA257" s="2">
        <f t="shared" ref="EA257:FF257" si="509">+EA237+EA188</f>
        <v>7265995.7999999998</v>
      </c>
      <c r="EB257" s="2">
        <f t="shared" si="509"/>
        <v>7038996.629999999</v>
      </c>
      <c r="EC257" s="2">
        <f t="shared" si="509"/>
        <v>4335034.8100000005</v>
      </c>
      <c r="ED257" s="2">
        <f t="shared" si="509"/>
        <v>23689244.559999999</v>
      </c>
      <c r="EE257" s="2">
        <f t="shared" si="509"/>
        <v>3687045.68</v>
      </c>
      <c r="EF257" s="2">
        <f t="shared" si="509"/>
        <v>16375437.239999998</v>
      </c>
      <c r="EG257" s="2">
        <f t="shared" si="509"/>
        <v>4175170.9299999997</v>
      </c>
      <c r="EH257" s="2">
        <f t="shared" si="509"/>
        <v>4140789.6799999997</v>
      </c>
      <c r="EI257" s="2">
        <f t="shared" si="509"/>
        <v>162615505.53</v>
      </c>
      <c r="EJ257" s="2">
        <f t="shared" si="509"/>
        <v>112188189.77</v>
      </c>
      <c r="EK257" s="2">
        <f t="shared" si="509"/>
        <v>8375153.3299999991</v>
      </c>
      <c r="EL257" s="2">
        <f t="shared" si="509"/>
        <v>5899050.4399999995</v>
      </c>
      <c r="EM257" s="2">
        <f t="shared" si="509"/>
        <v>5485560.5600000005</v>
      </c>
      <c r="EN257" s="2">
        <f t="shared" si="509"/>
        <v>11829639.639999999</v>
      </c>
      <c r="EO257" s="2">
        <f t="shared" si="509"/>
        <v>4726223.4400000004</v>
      </c>
      <c r="EP257" s="2">
        <f t="shared" si="509"/>
        <v>6204234.5099999998</v>
      </c>
      <c r="EQ257" s="2">
        <f t="shared" si="509"/>
        <v>30751016.289999999</v>
      </c>
      <c r="ER257" s="2">
        <f t="shared" si="509"/>
        <v>5136874.5</v>
      </c>
      <c r="ES257" s="2">
        <f t="shared" si="509"/>
        <v>3333873.99</v>
      </c>
      <c r="ET257" s="2">
        <f t="shared" si="509"/>
        <v>4356324.13</v>
      </c>
      <c r="EU257" s="2">
        <f t="shared" si="509"/>
        <v>7963315.6799999997</v>
      </c>
      <c r="EV257" s="2">
        <f t="shared" si="509"/>
        <v>1890492.83</v>
      </c>
      <c r="EW257" s="2">
        <f t="shared" si="509"/>
        <v>13309322.109999999</v>
      </c>
      <c r="EX257" s="2">
        <f t="shared" si="509"/>
        <v>3791058.9499999997</v>
      </c>
      <c r="EY257" s="2">
        <f t="shared" si="509"/>
        <v>7759567.2400000002</v>
      </c>
      <c r="EZ257" s="2">
        <f t="shared" si="509"/>
        <v>2820167.82</v>
      </c>
      <c r="FA257" s="2">
        <f t="shared" si="509"/>
        <v>42142313.409999996</v>
      </c>
      <c r="FB257" s="2">
        <f t="shared" si="509"/>
        <v>4797387.76</v>
      </c>
      <c r="FC257" s="2">
        <f t="shared" si="509"/>
        <v>21157792.919999998</v>
      </c>
      <c r="FD257" s="2">
        <f t="shared" si="509"/>
        <v>5770108.4400000004</v>
      </c>
      <c r="FE257" s="2">
        <f t="shared" si="509"/>
        <v>1963010.65</v>
      </c>
      <c r="FF257" s="2">
        <f t="shared" si="509"/>
        <v>3691748.16</v>
      </c>
      <c r="FG257" s="2">
        <f t="shared" ref="FG257:FX257" si="510">+FG237+FG188</f>
        <v>2729985.41</v>
      </c>
      <c r="FH257" s="2">
        <f t="shared" si="510"/>
        <v>1718391.5999999999</v>
      </c>
      <c r="FI257" s="2">
        <f t="shared" si="510"/>
        <v>20423007.289999999</v>
      </c>
      <c r="FJ257" s="2">
        <f t="shared" si="510"/>
        <v>22797589.830000002</v>
      </c>
      <c r="FK257" s="2">
        <f t="shared" si="510"/>
        <v>29294622.939999998</v>
      </c>
      <c r="FL257" s="2">
        <f t="shared" si="510"/>
        <v>94168128.030000001</v>
      </c>
      <c r="FM257" s="2">
        <f t="shared" si="510"/>
        <v>44634765.019999996</v>
      </c>
      <c r="FN257" s="2">
        <f t="shared" si="510"/>
        <v>263520742.59</v>
      </c>
      <c r="FO257" s="2">
        <f t="shared" si="510"/>
        <v>13522225.609999999</v>
      </c>
      <c r="FP257" s="2">
        <f t="shared" si="510"/>
        <v>27763436.340000004</v>
      </c>
      <c r="FQ257" s="2">
        <f t="shared" si="510"/>
        <v>12038652.4</v>
      </c>
      <c r="FR257" s="2">
        <f t="shared" si="510"/>
        <v>3396557.44</v>
      </c>
      <c r="FS257" s="2">
        <f t="shared" si="510"/>
        <v>3389803.97</v>
      </c>
      <c r="FT257" s="2">
        <f t="shared" si="510"/>
        <v>1489181.21</v>
      </c>
      <c r="FU257" s="2">
        <f t="shared" si="510"/>
        <v>10636237.18</v>
      </c>
      <c r="FV257" s="2">
        <f t="shared" si="510"/>
        <v>9133780.1100000013</v>
      </c>
      <c r="FW257" s="2">
        <f t="shared" si="510"/>
        <v>3218252.85</v>
      </c>
      <c r="FX257" s="2">
        <f t="shared" si="510"/>
        <v>1701192.3800000001</v>
      </c>
      <c r="FY257" s="2"/>
      <c r="FZ257" s="2">
        <f>SUM(C257:FX257)</f>
        <v>9935433974.5800037</v>
      </c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</row>
    <row r="258" spans="1:193" x14ac:dyDescent="0.35">
      <c r="A258" s="3" t="s">
        <v>556</v>
      </c>
      <c r="B258" s="2" t="s">
        <v>980</v>
      </c>
      <c r="C258" s="2">
        <f t="shared" ref="C258:AH258" si="511">C253</f>
        <v>0</v>
      </c>
      <c r="D258" s="2">
        <f t="shared" si="511"/>
        <v>33103.699999999997</v>
      </c>
      <c r="E258" s="2">
        <f t="shared" si="511"/>
        <v>408031.28</v>
      </c>
      <c r="F258" s="2">
        <f t="shared" si="511"/>
        <v>316103.06</v>
      </c>
      <c r="G258" s="2">
        <f t="shared" si="511"/>
        <v>0</v>
      </c>
      <c r="H258" s="2">
        <f t="shared" si="511"/>
        <v>0</v>
      </c>
      <c r="I258" s="2">
        <f t="shared" si="511"/>
        <v>519146.34</v>
      </c>
      <c r="J258" s="2">
        <f t="shared" si="511"/>
        <v>0</v>
      </c>
      <c r="K258" s="2">
        <f t="shared" si="511"/>
        <v>11142.06</v>
      </c>
      <c r="L258" s="2">
        <f t="shared" si="511"/>
        <v>0</v>
      </c>
      <c r="M258" s="2">
        <f t="shared" si="511"/>
        <v>0</v>
      </c>
      <c r="N258" s="2">
        <f t="shared" si="511"/>
        <v>378687.91</v>
      </c>
      <c r="O258" s="2">
        <f t="shared" si="511"/>
        <v>178801.38</v>
      </c>
      <c r="P258" s="2">
        <f t="shared" si="511"/>
        <v>0</v>
      </c>
      <c r="Q258" s="2">
        <f t="shared" si="511"/>
        <v>0</v>
      </c>
      <c r="R258" s="2">
        <f t="shared" si="511"/>
        <v>0</v>
      </c>
      <c r="S258" s="2">
        <f t="shared" si="511"/>
        <v>0</v>
      </c>
      <c r="T258" s="2">
        <f t="shared" si="511"/>
        <v>0</v>
      </c>
      <c r="U258" s="2">
        <f t="shared" si="511"/>
        <v>0</v>
      </c>
      <c r="V258" s="2">
        <f t="shared" si="511"/>
        <v>0</v>
      </c>
      <c r="W258" s="2">
        <f t="shared" si="511"/>
        <v>243591.55</v>
      </c>
      <c r="X258" s="2">
        <f t="shared" si="511"/>
        <v>0</v>
      </c>
      <c r="Y258" s="2">
        <f t="shared" si="511"/>
        <v>0</v>
      </c>
      <c r="Z258" s="2">
        <f t="shared" si="511"/>
        <v>0</v>
      </c>
      <c r="AA258" s="2">
        <f t="shared" si="511"/>
        <v>1167298.24</v>
      </c>
      <c r="AB258" s="2">
        <f t="shared" si="511"/>
        <v>639118.51</v>
      </c>
      <c r="AC258" s="2">
        <f t="shared" si="511"/>
        <v>0</v>
      </c>
      <c r="AD258" s="2">
        <f t="shared" si="511"/>
        <v>0</v>
      </c>
      <c r="AE258" s="2">
        <f t="shared" si="511"/>
        <v>0</v>
      </c>
      <c r="AF258" s="2">
        <f t="shared" si="511"/>
        <v>0</v>
      </c>
      <c r="AG258" s="2">
        <f t="shared" si="511"/>
        <v>0</v>
      </c>
      <c r="AH258" s="2">
        <f t="shared" si="511"/>
        <v>0</v>
      </c>
      <c r="AI258" s="2">
        <f t="shared" ref="AI258:BN258" si="512">AI253</f>
        <v>0</v>
      </c>
      <c r="AJ258" s="2">
        <f t="shared" si="512"/>
        <v>0</v>
      </c>
      <c r="AK258" s="2">
        <f t="shared" si="512"/>
        <v>0</v>
      </c>
      <c r="AL258" s="2">
        <f t="shared" si="512"/>
        <v>0</v>
      </c>
      <c r="AM258" s="2">
        <f t="shared" si="512"/>
        <v>0</v>
      </c>
      <c r="AN258" s="2">
        <f t="shared" si="512"/>
        <v>0</v>
      </c>
      <c r="AO258" s="2">
        <f t="shared" si="512"/>
        <v>0</v>
      </c>
      <c r="AP258" s="2">
        <f t="shared" si="512"/>
        <v>2229051.65</v>
      </c>
      <c r="AQ258" s="2">
        <f t="shared" si="512"/>
        <v>0</v>
      </c>
      <c r="AR258" s="2">
        <f t="shared" si="512"/>
        <v>0</v>
      </c>
      <c r="AS258" s="2">
        <f t="shared" si="512"/>
        <v>134889.44</v>
      </c>
      <c r="AT258" s="2">
        <f t="shared" si="512"/>
        <v>0</v>
      </c>
      <c r="AU258" s="2">
        <f t="shared" si="512"/>
        <v>49003.56</v>
      </c>
      <c r="AV258" s="2">
        <f t="shared" si="512"/>
        <v>0</v>
      </c>
      <c r="AW258" s="2">
        <f t="shared" si="512"/>
        <v>0</v>
      </c>
      <c r="AX258" s="2">
        <f t="shared" si="512"/>
        <v>0</v>
      </c>
      <c r="AY258" s="2">
        <f t="shared" si="512"/>
        <v>0</v>
      </c>
      <c r="AZ258" s="2">
        <f t="shared" si="512"/>
        <v>0</v>
      </c>
      <c r="BA258" s="2">
        <f t="shared" si="512"/>
        <v>0</v>
      </c>
      <c r="BB258" s="2">
        <f t="shared" si="512"/>
        <v>0</v>
      </c>
      <c r="BC258" s="2">
        <f t="shared" si="512"/>
        <v>0</v>
      </c>
      <c r="BD258" s="2">
        <f t="shared" si="512"/>
        <v>0</v>
      </c>
      <c r="BE258" s="2">
        <f t="shared" si="512"/>
        <v>0</v>
      </c>
      <c r="BF258" s="2">
        <f t="shared" si="512"/>
        <v>0</v>
      </c>
      <c r="BG258" s="2">
        <f t="shared" si="512"/>
        <v>0</v>
      </c>
      <c r="BH258" s="2">
        <f t="shared" si="512"/>
        <v>0</v>
      </c>
      <c r="BI258" s="2">
        <f t="shared" si="512"/>
        <v>0</v>
      </c>
      <c r="BJ258" s="2">
        <f t="shared" si="512"/>
        <v>0</v>
      </c>
      <c r="BK258" s="2">
        <f t="shared" si="512"/>
        <v>501062.12</v>
      </c>
      <c r="BL258" s="2">
        <f t="shared" si="512"/>
        <v>63509.13</v>
      </c>
      <c r="BM258" s="2">
        <f t="shared" si="512"/>
        <v>96859.57</v>
      </c>
      <c r="BN258" s="2">
        <f t="shared" si="512"/>
        <v>0</v>
      </c>
      <c r="BO258" s="2">
        <f t="shared" ref="BO258:DZ258" si="513">BO253</f>
        <v>0</v>
      </c>
      <c r="BP258" s="2">
        <f t="shared" si="513"/>
        <v>0</v>
      </c>
      <c r="BQ258" s="2">
        <f t="shared" si="513"/>
        <v>0</v>
      </c>
      <c r="BR258" s="2">
        <f t="shared" si="513"/>
        <v>97546.98</v>
      </c>
      <c r="BS258" s="2">
        <f t="shared" si="513"/>
        <v>0</v>
      </c>
      <c r="BT258" s="2">
        <f t="shared" si="513"/>
        <v>0</v>
      </c>
      <c r="BU258" s="2">
        <f t="shared" si="513"/>
        <v>0</v>
      </c>
      <c r="BV258" s="2">
        <f t="shared" si="513"/>
        <v>0</v>
      </c>
      <c r="BW258" s="2">
        <f t="shared" si="513"/>
        <v>0</v>
      </c>
      <c r="BX258" s="2">
        <f t="shared" si="513"/>
        <v>0</v>
      </c>
      <c r="BY258" s="2">
        <f t="shared" si="513"/>
        <v>353537.03</v>
      </c>
      <c r="BZ258" s="2">
        <f t="shared" si="513"/>
        <v>0</v>
      </c>
      <c r="CA258" s="2">
        <f t="shared" si="513"/>
        <v>0</v>
      </c>
      <c r="CB258" s="2">
        <f t="shared" si="513"/>
        <v>0</v>
      </c>
      <c r="CC258" s="2">
        <f t="shared" si="513"/>
        <v>0</v>
      </c>
      <c r="CD258" s="2">
        <f t="shared" si="513"/>
        <v>209830.73</v>
      </c>
      <c r="CE258" s="2">
        <f t="shared" si="513"/>
        <v>0</v>
      </c>
      <c r="CF258" s="2">
        <f t="shared" si="513"/>
        <v>0</v>
      </c>
      <c r="CG258" s="2">
        <f t="shared" si="513"/>
        <v>0</v>
      </c>
      <c r="CH258" s="2">
        <f t="shared" si="513"/>
        <v>0</v>
      </c>
      <c r="CI258" s="2">
        <f t="shared" si="513"/>
        <v>0</v>
      </c>
      <c r="CJ258" s="2">
        <f t="shared" si="513"/>
        <v>0</v>
      </c>
      <c r="CK258" s="2">
        <f t="shared" si="513"/>
        <v>0</v>
      </c>
      <c r="CL258" s="2">
        <f t="shared" si="513"/>
        <v>0</v>
      </c>
      <c r="CM258" s="2">
        <f t="shared" si="513"/>
        <v>0</v>
      </c>
      <c r="CN258" s="2">
        <f t="shared" si="513"/>
        <v>0</v>
      </c>
      <c r="CO258" s="2">
        <f t="shared" si="513"/>
        <v>0</v>
      </c>
      <c r="CP258" s="2">
        <f t="shared" si="513"/>
        <v>0</v>
      </c>
      <c r="CQ258" s="2">
        <f t="shared" si="513"/>
        <v>0</v>
      </c>
      <c r="CR258" s="2">
        <f t="shared" si="513"/>
        <v>0</v>
      </c>
      <c r="CS258" s="2">
        <f t="shared" si="513"/>
        <v>0</v>
      </c>
      <c r="CT258" s="2">
        <f t="shared" si="513"/>
        <v>0</v>
      </c>
      <c r="CU258" s="2">
        <f t="shared" si="513"/>
        <v>0</v>
      </c>
      <c r="CV258" s="2">
        <f t="shared" si="513"/>
        <v>0</v>
      </c>
      <c r="CW258" s="2">
        <f t="shared" si="513"/>
        <v>0</v>
      </c>
      <c r="CX258" s="2">
        <f t="shared" si="513"/>
        <v>0</v>
      </c>
      <c r="CY258" s="2">
        <f t="shared" si="513"/>
        <v>0</v>
      </c>
      <c r="CZ258" s="2">
        <f t="shared" si="513"/>
        <v>0</v>
      </c>
      <c r="DA258" s="2">
        <f t="shared" si="513"/>
        <v>0</v>
      </c>
      <c r="DB258" s="2">
        <f t="shared" si="513"/>
        <v>0</v>
      </c>
      <c r="DC258" s="2">
        <f t="shared" si="513"/>
        <v>0</v>
      </c>
      <c r="DD258" s="2">
        <f t="shared" si="513"/>
        <v>0</v>
      </c>
      <c r="DE258" s="2">
        <f t="shared" si="513"/>
        <v>0</v>
      </c>
      <c r="DF258" s="2">
        <f t="shared" si="513"/>
        <v>0</v>
      </c>
      <c r="DG258" s="2">
        <f t="shared" si="513"/>
        <v>0</v>
      </c>
      <c r="DH258" s="2">
        <f t="shared" si="513"/>
        <v>0</v>
      </c>
      <c r="DI258" s="2">
        <f t="shared" si="513"/>
        <v>0</v>
      </c>
      <c r="DJ258" s="2">
        <f t="shared" si="513"/>
        <v>0</v>
      </c>
      <c r="DK258" s="2">
        <f t="shared" si="513"/>
        <v>0</v>
      </c>
      <c r="DL258" s="2">
        <f t="shared" si="513"/>
        <v>0</v>
      </c>
      <c r="DM258" s="2">
        <f t="shared" si="513"/>
        <v>0</v>
      </c>
      <c r="DN258" s="2">
        <f t="shared" si="513"/>
        <v>0</v>
      </c>
      <c r="DO258" s="2">
        <f t="shared" si="513"/>
        <v>0</v>
      </c>
      <c r="DP258" s="2">
        <f t="shared" si="513"/>
        <v>0</v>
      </c>
      <c r="DQ258" s="2">
        <f t="shared" si="513"/>
        <v>0</v>
      </c>
      <c r="DR258" s="2">
        <f t="shared" si="513"/>
        <v>0</v>
      </c>
      <c r="DS258" s="2">
        <f t="shared" si="513"/>
        <v>0</v>
      </c>
      <c r="DT258" s="2">
        <f t="shared" si="513"/>
        <v>0</v>
      </c>
      <c r="DU258" s="2">
        <f t="shared" si="513"/>
        <v>0</v>
      </c>
      <c r="DV258" s="2">
        <f t="shared" si="513"/>
        <v>0</v>
      </c>
      <c r="DW258" s="2">
        <f t="shared" si="513"/>
        <v>0</v>
      </c>
      <c r="DX258" s="2">
        <f t="shared" si="513"/>
        <v>0</v>
      </c>
      <c r="DY258" s="2">
        <f t="shared" si="513"/>
        <v>0</v>
      </c>
      <c r="DZ258" s="2">
        <f t="shared" si="513"/>
        <v>0</v>
      </c>
      <c r="EA258" s="2">
        <f t="shared" ref="EA258:FX258" si="514">EA253</f>
        <v>0</v>
      </c>
      <c r="EB258" s="2">
        <f t="shared" si="514"/>
        <v>0</v>
      </c>
      <c r="EC258" s="2">
        <f t="shared" si="514"/>
        <v>0</v>
      </c>
      <c r="ED258" s="2">
        <f t="shared" si="514"/>
        <v>0</v>
      </c>
      <c r="EE258" s="2">
        <f t="shared" si="514"/>
        <v>0</v>
      </c>
      <c r="EF258" s="2">
        <f t="shared" si="514"/>
        <v>0</v>
      </c>
      <c r="EG258" s="2">
        <f t="shared" si="514"/>
        <v>0</v>
      </c>
      <c r="EH258" s="2">
        <f t="shared" si="514"/>
        <v>0</v>
      </c>
      <c r="EI258" s="2">
        <f t="shared" si="514"/>
        <v>0</v>
      </c>
      <c r="EJ258" s="2">
        <f t="shared" si="514"/>
        <v>0</v>
      </c>
      <c r="EK258" s="2">
        <f t="shared" si="514"/>
        <v>0</v>
      </c>
      <c r="EL258" s="2">
        <f t="shared" si="514"/>
        <v>0</v>
      </c>
      <c r="EM258" s="2">
        <f t="shared" si="514"/>
        <v>0</v>
      </c>
      <c r="EN258" s="2">
        <f t="shared" si="514"/>
        <v>0</v>
      </c>
      <c r="EO258" s="2">
        <f t="shared" si="514"/>
        <v>0</v>
      </c>
      <c r="EP258" s="2">
        <f t="shared" si="514"/>
        <v>0</v>
      </c>
      <c r="EQ258" s="2">
        <f t="shared" si="514"/>
        <v>0</v>
      </c>
      <c r="ER258" s="2">
        <f t="shared" si="514"/>
        <v>0</v>
      </c>
      <c r="ES258" s="2">
        <f t="shared" si="514"/>
        <v>19919.82</v>
      </c>
      <c r="ET258" s="2">
        <f t="shared" si="514"/>
        <v>0</v>
      </c>
      <c r="EU258" s="2">
        <f t="shared" si="514"/>
        <v>0</v>
      </c>
      <c r="EV258" s="2">
        <f t="shared" si="514"/>
        <v>0</v>
      </c>
      <c r="EW258" s="2">
        <f t="shared" si="514"/>
        <v>0</v>
      </c>
      <c r="EX258" s="2">
        <f t="shared" si="514"/>
        <v>0</v>
      </c>
      <c r="EY258" s="2">
        <f t="shared" si="514"/>
        <v>0</v>
      </c>
      <c r="EZ258" s="2">
        <f t="shared" si="514"/>
        <v>0</v>
      </c>
      <c r="FA258" s="2">
        <f t="shared" si="514"/>
        <v>0</v>
      </c>
      <c r="FB258" s="2">
        <f t="shared" si="514"/>
        <v>0</v>
      </c>
      <c r="FC258" s="2">
        <f t="shared" si="514"/>
        <v>0</v>
      </c>
      <c r="FD258" s="2">
        <f t="shared" si="514"/>
        <v>0</v>
      </c>
      <c r="FE258" s="2">
        <f t="shared" si="514"/>
        <v>0</v>
      </c>
      <c r="FF258" s="2">
        <f t="shared" si="514"/>
        <v>0</v>
      </c>
      <c r="FG258" s="2">
        <f t="shared" si="514"/>
        <v>0</v>
      </c>
      <c r="FH258" s="2">
        <f t="shared" si="514"/>
        <v>0</v>
      </c>
      <c r="FI258" s="2">
        <f t="shared" si="514"/>
        <v>20696.39</v>
      </c>
      <c r="FJ258" s="2">
        <f t="shared" si="514"/>
        <v>0</v>
      </c>
      <c r="FK258" s="2">
        <f t="shared" si="514"/>
        <v>0</v>
      </c>
      <c r="FL258" s="2">
        <f t="shared" si="514"/>
        <v>0</v>
      </c>
      <c r="FM258" s="2">
        <f t="shared" si="514"/>
        <v>0</v>
      </c>
      <c r="FN258" s="2">
        <f t="shared" si="514"/>
        <v>0</v>
      </c>
      <c r="FO258" s="2">
        <f t="shared" si="514"/>
        <v>0</v>
      </c>
      <c r="FP258" s="2">
        <f t="shared" si="514"/>
        <v>0</v>
      </c>
      <c r="FQ258" s="2">
        <f t="shared" si="514"/>
        <v>0</v>
      </c>
      <c r="FR258" s="2">
        <f t="shared" si="514"/>
        <v>0</v>
      </c>
      <c r="FS258" s="2">
        <f t="shared" si="514"/>
        <v>0</v>
      </c>
      <c r="FT258" s="2">
        <f t="shared" si="514"/>
        <v>0</v>
      </c>
      <c r="FU258" s="2">
        <f t="shared" si="514"/>
        <v>0</v>
      </c>
      <c r="FV258" s="2">
        <f t="shared" si="514"/>
        <v>0</v>
      </c>
      <c r="FW258" s="2">
        <f t="shared" si="514"/>
        <v>0</v>
      </c>
      <c r="FX258" s="2">
        <f t="shared" si="514"/>
        <v>0</v>
      </c>
      <c r="FY258" s="46"/>
      <c r="FZ258" s="2">
        <f>SUM(C258:FX258)</f>
        <v>7670930.4500000011</v>
      </c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</row>
    <row r="259" spans="1:193" x14ac:dyDescent="0.35">
      <c r="A259" s="3" t="s">
        <v>557</v>
      </c>
      <c r="B259" s="2" t="s">
        <v>981</v>
      </c>
      <c r="C259" s="2">
        <f t="shared" ref="C259:AH259" si="515">ROUND(C257+C258,2)</f>
        <v>79061989.680000007</v>
      </c>
      <c r="D259" s="2">
        <f t="shared" si="515"/>
        <v>446182328.5</v>
      </c>
      <c r="E259" s="2">
        <f t="shared" si="515"/>
        <v>71478924.430000007</v>
      </c>
      <c r="F259" s="2">
        <f t="shared" si="515"/>
        <v>279287184.22000003</v>
      </c>
      <c r="G259" s="2">
        <f t="shared" si="515"/>
        <v>22106227.82</v>
      </c>
      <c r="H259" s="2">
        <f t="shared" si="515"/>
        <v>13387931.9</v>
      </c>
      <c r="I259" s="2">
        <f t="shared" si="515"/>
        <v>98904716.640000001</v>
      </c>
      <c r="J259" s="2">
        <f t="shared" si="515"/>
        <v>24467328.670000002</v>
      </c>
      <c r="K259" s="2">
        <f t="shared" si="515"/>
        <v>4312438.25</v>
      </c>
      <c r="L259" s="2">
        <f t="shared" si="515"/>
        <v>26223106.879999999</v>
      </c>
      <c r="M259" s="2">
        <f t="shared" si="515"/>
        <v>12984654.18</v>
      </c>
      <c r="N259" s="2">
        <f t="shared" si="515"/>
        <v>592130490.39999998</v>
      </c>
      <c r="O259" s="2">
        <f t="shared" si="515"/>
        <v>144009244.40000001</v>
      </c>
      <c r="P259" s="2">
        <f t="shared" si="515"/>
        <v>5256442.2699999996</v>
      </c>
      <c r="Q259" s="2">
        <f t="shared" si="515"/>
        <v>497539958.72000003</v>
      </c>
      <c r="R259" s="2">
        <f t="shared" si="515"/>
        <v>79749027.269999996</v>
      </c>
      <c r="S259" s="2">
        <f t="shared" si="515"/>
        <v>19269511.710000001</v>
      </c>
      <c r="T259" s="2">
        <f t="shared" si="515"/>
        <v>3318152.62</v>
      </c>
      <c r="U259" s="2">
        <f t="shared" si="515"/>
        <v>1410288.68</v>
      </c>
      <c r="V259" s="2">
        <f t="shared" si="515"/>
        <v>4316362.38</v>
      </c>
      <c r="W259" s="2">
        <f t="shared" si="515"/>
        <v>1482561.76</v>
      </c>
      <c r="X259" s="2">
        <f t="shared" si="515"/>
        <v>1262581.68</v>
      </c>
      <c r="Y259" s="2">
        <f t="shared" si="515"/>
        <v>11169795.210000001</v>
      </c>
      <c r="Z259" s="2">
        <f t="shared" si="515"/>
        <v>3879323.23</v>
      </c>
      <c r="AA259" s="2">
        <f t="shared" si="515"/>
        <v>352504308.11000001</v>
      </c>
      <c r="AB259" s="2">
        <f t="shared" si="515"/>
        <v>312898311.33999997</v>
      </c>
      <c r="AC259" s="2">
        <f t="shared" si="515"/>
        <v>11265780.48</v>
      </c>
      <c r="AD259" s="2">
        <f t="shared" si="515"/>
        <v>16635012.029999999</v>
      </c>
      <c r="AE259" s="2">
        <f t="shared" si="515"/>
        <v>2241390.11</v>
      </c>
      <c r="AF259" s="2">
        <f t="shared" si="515"/>
        <v>3431505.06</v>
      </c>
      <c r="AG259" s="2">
        <f t="shared" si="515"/>
        <v>8030694.9000000004</v>
      </c>
      <c r="AH259" s="2">
        <f t="shared" si="515"/>
        <v>11751183.359999999</v>
      </c>
      <c r="AI259" s="2">
        <f t="shared" ref="AI259:BN259" si="516">ROUND(AI257+AI258,2)</f>
        <v>5477456.7800000003</v>
      </c>
      <c r="AJ259" s="2">
        <f t="shared" si="516"/>
        <v>3713794.02</v>
      </c>
      <c r="AK259" s="2">
        <f t="shared" si="516"/>
        <v>3458406.28</v>
      </c>
      <c r="AL259" s="2">
        <f t="shared" si="516"/>
        <v>4717201.12</v>
      </c>
      <c r="AM259" s="2">
        <f t="shared" si="516"/>
        <v>5240217.4400000004</v>
      </c>
      <c r="AN259" s="2">
        <f t="shared" si="516"/>
        <v>4782390.71</v>
      </c>
      <c r="AO259" s="2">
        <f t="shared" si="516"/>
        <v>50534324.149999999</v>
      </c>
      <c r="AP259" s="2">
        <f t="shared" si="516"/>
        <v>1019980699.91</v>
      </c>
      <c r="AQ259" s="2">
        <f t="shared" si="516"/>
        <v>4492088.3600000003</v>
      </c>
      <c r="AR259" s="2">
        <f t="shared" si="516"/>
        <v>695003791.50999999</v>
      </c>
      <c r="AS259" s="2">
        <f t="shared" si="516"/>
        <v>79339583.129999995</v>
      </c>
      <c r="AT259" s="2">
        <f t="shared" si="516"/>
        <v>27513620.370000001</v>
      </c>
      <c r="AU259" s="2">
        <f t="shared" si="516"/>
        <v>4675918.18</v>
      </c>
      <c r="AV259" s="2">
        <f t="shared" si="516"/>
        <v>5120477.45</v>
      </c>
      <c r="AW259" s="2">
        <f t="shared" si="516"/>
        <v>4499326.13</v>
      </c>
      <c r="AX259" s="2">
        <f t="shared" si="516"/>
        <v>2057632.03</v>
      </c>
      <c r="AY259" s="2">
        <f t="shared" si="516"/>
        <v>6020645.1799999997</v>
      </c>
      <c r="AZ259" s="2">
        <f t="shared" si="516"/>
        <v>142629299.31999999</v>
      </c>
      <c r="BA259" s="2">
        <f t="shared" si="516"/>
        <v>100628658.67</v>
      </c>
      <c r="BB259" s="2">
        <f t="shared" si="516"/>
        <v>83839870.620000005</v>
      </c>
      <c r="BC259" s="2">
        <f t="shared" si="516"/>
        <v>282897524.06999999</v>
      </c>
      <c r="BD259" s="2">
        <f t="shared" si="516"/>
        <v>40110951.780000001</v>
      </c>
      <c r="BE259" s="2">
        <f t="shared" si="516"/>
        <v>14211729.34</v>
      </c>
      <c r="BF259" s="2">
        <f t="shared" si="516"/>
        <v>281956996.83999997</v>
      </c>
      <c r="BG259" s="2">
        <f t="shared" si="516"/>
        <v>11992392.609999999</v>
      </c>
      <c r="BH259" s="2">
        <f t="shared" si="516"/>
        <v>7660958.0199999996</v>
      </c>
      <c r="BI259" s="2">
        <f t="shared" si="516"/>
        <v>4655443.62</v>
      </c>
      <c r="BJ259" s="2">
        <f t="shared" si="516"/>
        <v>69621394.510000005</v>
      </c>
      <c r="BK259" s="2">
        <f t="shared" si="516"/>
        <v>390865273.26999998</v>
      </c>
      <c r="BL259" s="2">
        <f t="shared" si="516"/>
        <v>1974169.09</v>
      </c>
      <c r="BM259" s="2">
        <f t="shared" si="516"/>
        <v>5482157.6900000004</v>
      </c>
      <c r="BN259" s="2">
        <f t="shared" si="516"/>
        <v>35280013.289999999</v>
      </c>
      <c r="BO259" s="2">
        <f t="shared" ref="BO259:DZ259" si="517">ROUND(BO257+BO258,2)</f>
        <v>14714705.09</v>
      </c>
      <c r="BP259" s="2">
        <f t="shared" si="517"/>
        <v>3342513.9</v>
      </c>
      <c r="BQ259" s="2">
        <f t="shared" si="517"/>
        <v>73185041.379999995</v>
      </c>
      <c r="BR259" s="2">
        <f t="shared" si="517"/>
        <v>51838961.100000001</v>
      </c>
      <c r="BS259" s="2">
        <f t="shared" si="517"/>
        <v>14896672.880000001</v>
      </c>
      <c r="BT259" s="2">
        <f t="shared" si="517"/>
        <v>5808684.25</v>
      </c>
      <c r="BU259" s="2">
        <f t="shared" si="517"/>
        <v>6031635.75</v>
      </c>
      <c r="BV259" s="2">
        <f t="shared" si="517"/>
        <v>14808759.189999999</v>
      </c>
      <c r="BW259" s="2">
        <f t="shared" si="517"/>
        <v>23767201.809999999</v>
      </c>
      <c r="BX259" s="2">
        <f t="shared" si="517"/>
        <v>1747493.26</v>
      </c>
      <c r="BY259" s="2">
        <f t="shared" si="517"/>
        <v>6226435.4199999999</v>
      </c>
      <c r="BZ259" s="2">
        <f t="shared" si="517"/>
        <v>4027229.55</v>
      </c>
      <c r="CA259" s="2">
        <f t="shared" si="517"/>
        <v>3145296</v>
      </c>
      <c r="CB259" s="2">
        <f t="shared" si="517"/>
        <v>829909535.82000005</v>
      </c>
      <c r="CC259" s="2">
        <f t="shared" si="517"/>
        <v>3591422.38</v>
      </c>
      <c r="CD259" s="2">
        <f t="shared" si="517"/>
        <v>1211944.3999999999</v>
      </c>
      <c r="CE259" s="2">
        <f t="shared" si="517"/>
        <v>3165905.17</v>
      </c>
      <c r="CF259" s="2">
        <f t="shared" si="517"/>
        <v>2391611.64</v>
      </c>
      <c r="CG259" s="2">
        <f t="shared" si="517"/>
        <v>3672390.33</v>
      </c>
      <c r="CH259" s="2">
        <f t="shared" si="517"/>
        <v>2254948.56</v>
      </c>
      <c r="CI259" s="2">
        <f t="shared" si="517"/>
        <v>8604631.9199999999</v>
      </c>
      <c r="CJ259" s="2">
        <f t="shared" si="517"/>
        <v>11489962.68</v>
      </c>
      <c r="CK259" s="2">
        <f t="shared" si="517"/>
        <v>57230299.68</v>
      </c>
      <c r="CL259" s="2">
        <f t="shared" si="517"/>
        <v>15255675.859999999</v>
      </c>
      <c r="CM259" s="2">
        <f t="shared" si="517"/>
        <v>9332190.8900000006</v>
      </c>
      <c r="CN259" s="2">
        <f t="shared" si="517"/>
        <v>347143787.31999999</v>
      </c>
      <c r="CO259" s="2">
        <f t="shared" si="517"/>
        <v>158674394.33000001</v>
      </c>
      <c r="CP259" s="2">
        <f t="shared" si="517"/>
        <v>12181419.699999999</v>
      </c>
      <c r="CQ259" s="2">
        <f t="shared" si="517"/>
        <v>10319943.82</v>
      </c>
      <c r="CR259" s="2">
        <f t="shared" si="517"/>
        <v>3879878.58</v>
      </c>
      <c r="CS259" s="2">
        <f t="shared" si="517"/>
        <v>4486541.0199999996</v>
      </c>
      <c r="CT259" s="2">
        <f t="shared" si="517"/>
        <v>2570076.59</v>
      </c>
      <c r="CU259" s="2">
        <f t="shared" si="517"/>
        <v>5452514.1399999997</v>
      </c>
      <c r="CV259" s="2">
        <f t="shared" si="517"/>
        <v>1176684.73</v>
      </c>
      <c r="CW259" s="2">
        <f t="shared" si="517"/>
        <v>3791096.75</v>
      </c>
      <c r="CX259" s="2">
        <f t="shared" si="517"/>
        <v>6133963.3200000003</v>
      </c>
      <c r="CY259" s="2">
        <f t="shared" si="517"/>
        <v>1248005.03</v>
      </c>
      <c r="CZ259" s="2">
        <f t="shared" si="517"/>
        <v>21008137.969999999</v>
      </c>
      <c r="DA259" s="2">
        <f t="shared" si="517"/>
        <v>3739031.97</v>
      </c>
      <c r="DB259" s="2">
        <f t="shared" si="517"/>
        <v>4880964.34</v>
      </c>
      <c r="DC259" s="2">
        <f t="shared" si="517"/>
        <v>3660350.21</v>
      </c>
      <c r="DD259" s="2">
        <f t="shared" si="517"/>
        <v>3579436.51</v>
      </c>
      <c r="DE259" s="2">
        <f t="shared" si="517"/>
        <v>4615219.92</v>
      </c>
      <c r="DF259" s="2">
        <f t="shared" si="517"/>
        <v>229778514.37</v>
      </c>
      <c r="DG259" s="2">
        <f t="shared" si="517"/>
        <v>2234952.04</v>
      </c>
      <c r="DH259" s="2">
        <f t="shared" si="517"/>
        <v>20650989.93</v>
      </c>
      <c r="DI259" s="2">
        <f t="shared" si="517"/>
        <v>28043177.52</v>
      </c>
      <c r="DJ259" s="2">
        <f t="shared" si="517"/>
        <v>8211576.4000000004</v>
      </c>
      <c r="DK259" s="2">
        <f t="shared" si="517"/>
        <v>6295019.5</v>
      </c>
      <c r="DL259" s="2">
        <f t="shared" si="517"/>
        <v>66823620.409999996</v>
      </c>
      <c r="DM259" s="2">
        <f t="shared" si="517"/>
        <v>4440075.55</v>
      </c>
      <c r="DN259" s="2">
        <f t="shared" si="517"/>
        <v>16077764.23</v>
      </c>
      <c r="DO259" s="2">
        <f t="shared" si="517"/>
        <v>38630398.159999996</v>
      </c>
      <c r="DP259" s="2">
        <f t="shared" si="517"/>
        <v>3881904.38</v>
      </c>
      <c r="DQ259" s="2">
        <f t="shared" si="517"/>
        <v>11141481.6</v>
      </c>
      <c r="DR259" s="2">
        <f t="shared" si="517"/>
        <v>16125868.59</v>
      </c>
      <c r="DS259" s="2">
        <f t="shared" si="517"/>
        <v>8220717.54</v>
      </c>
      <c r="DT259" s="2">
        <f t="shared" si="517"/>
        <v>3708126.51</v>
      </c>
      <c r="DU259" s="2">
        <f t="shared" si="517"/>
        <v>5288530.8899999997</v>
      </c>
      <c r="DV259" s="2">
        <f t="shared" si="517"/>
        <v>3870179.44</v>
      </c>
      <c r="DW259" s="2">
        <f t="shared" si="517"/>
        <v>4762020.5199999996</v>
      </c>
      <c r="DX259" s="2">
        <f t="shared" si="517"/>
        <v>3811652.82</v>
      </c>
      <c r="DY259" s="2">
        <f t="shared" si="517"/>
        <v>5093286.76</v>
      </c>
      <c r="DZ259" s="2">
        <f t="shared" si="517"/>
        <v>9156474.4900000002</v>
      </c>
      <c r="EA259" s="2">
        <f t="shared" ref="EA259:FX259" si="518">ROUND(EA257+EA258,2)</f>
        <v>7265995.7999999998</v>
      </c>
      <c r="EB259" s="2">
        <f t="shared" si="518"/>
        <v>7038996.6299999999</v>
      </c>
      <c r="EC259" s="2">
        <f t="shared" si="518"/>
        <v>4335034.8099999996</v>
      </c>
      <c r="ED259" s="2">
        <f t="shared" si="518"/>
        <v>23689244.559999999</v>
      </c>
      <c r="EE259" s="2">
        <f t="shared" si="518"/>
        <v>3687045.68</v>
      </c>
      <c r="EF259" s="2">
        <f t="shared" si="518"/>
        <v>16375437.24</v>
      </c>
      <c r="EG259" s="2">
        <f t="shared" si="518"/>
        <v>4175170.93</v>
      </c>
      <c r="EH259" s="2">
        <f t="shared" si="518"/>
        <v>4140789.68</v>
      </c>
      <c r="EI259" s="2">
        <f t="shared" si="518"/>
        <v>162615505.53</v>
      </c>
      <c r="EJ259" s="2">
        <f t="shared" si="518"/>
        <v>112188189.77</v>
      </c>
      <c r="EK259" s="2">
        <f t="shared" si="518"/>
        <v>8375153.3300000001</v>
      </c>
      <c r="EL259" s="2">
        <f t="shared" si="518"/>
        <v>5899050.4400000004</v>
      </c>
      <c r="EM259" s="2">
        <f t="shared" si="518"/>
        <v>5485560.5599999996</v>
      </c>
      <c r="EN259" s="2">
        <f t="shared" si="518"/>
        <v>11829639.640000001</v>
      </c>
      <c r="EO259" s="2">
        <f t="shared" si="518"/>
        <v>4726223.4400000004</v>
      </c>
      <c r="EP259" s="2">
        <f t="shared" si="518"/>
        <v>6204234.5099999998</v>
      </c>
      <c r="EQ259" s="2">
        <f t="shared" si="518"/>
        <v>30751016.289999999</v>
      </c>
      <c r="ER259" s="2">
        <f t="shared" si="518"/>
        <v>5136874.5</v>
      </c>
      <c r="ES259" s="2">
        <f t="shared" si="518"/>
        <v>3353793.81</v>
      </c>
      <c r="ET259" s="2">
        <f t="shared" si="518"/>
        <v>4356324.13</v>
      </c>
      <c r="EU259" s="2">
        <f t="shared" si="518"/>
        <v>7963315.6799999997</v>
      </c>
      <c r="EV259" s="2">
        <f t="shared" si="518"/>
        <v>1890492.83</v>
      </c>
      <c r="EW259" s="2">
        <f t="shared" si="518"/>
        <v>13309322.109999999</v>
      </c>
      <c r="EX259" s="2">
        <f t="shared" si="518"/>
        <v>3791058.95</v>
      </c>
      <c r="EY259" s="2">
        <f t="shared" si="518"/>
        <v>7759567.2400000002</v>
      </c>
      <c r="EZ259" s="2">
        <f t="shared" si="518"/>
        <v>2820167.82</v>
      </c>
      <c r="FA259" s="2">
        <f t="shared" si="518"/>
        <v>42142313.409999996</v>
      </c>
      <c r="FB259" s="2">
        <f t="shared" si="518"/>
        <v>4797387.76</v>
      </c>
      <c r="FC259" s="2">
        <f t="shared" si="518"/>
        <v>21157792.920000002</v>
      </c>
      <c r="FD259" s="2">
        <f t="shared" si="518"/>
        <v>5770108.4400000004</v>
      </c>
      <c r="FE259" s="2">
        <f t="shared" si="518"/>
        <v>1963010.65</v>
      </c>
      <c r="FF259" s="2">
        <f t="shared" si="518"/>
        <v>3691748.16</v>
      </c>
      <c r="FG259" s="2">
        <f t="shared" si="518"/>
        <v>2729985.41</v>
      </c>
      <c r="FH259" s="2">
        <f t="shared" si="518"/>
        <v>1718391.6</v>
      </c>
      <c r="FI259" s="2">
        <f t="shared" si="518"/>
        <v>20443703.68</v>
      </c>
      <c r="FJ259" s="2">
        <f t="shared" si="518"/>
        <v>22797589.829999998</v>
      </c>
      <c r="FK259" s="2">
        <f t="shared" si="518"/>
        <v>29294622.940000001</v>
      </c>
      <c r="FL259" s="2">
        <f t="shared" si="518"/>
        <v>94168128.030000001</v>
      </c>
      <c r="FM259" s="2">
        <f t="shared" si="518"/>
        <v>44634765.020000003</v>
      </c>
      <c r="FN259" s="2">
        <f t="shared" si="518"/>
        <v>263520742.59</v>
      </c>
      <c r="FO259" s="2">
        <f t="shared" si="518"/>
        <v>13522225.609999999</v>
      </c>
      <c r="FP259" s="2">
        <f t="shared" si="518"/>
        <v>27763436.34</v>
      </c>
      <c r="FQ259" s="2">
        <f t="shared" si="518"/>
        <v>12038652.4</v>
      </c>
      <c r="FR259" s="2">
        <f t="shared" si="518"/>
        <v>3396557.44</v>
      </c>
      <c r="FS259" s="2">
        <f t="shared" si="518"/>
        <v>3389803.97</v>
      </c>
      <c r="FT259" s="2">
        <f t="shared" si="518"/>
        <v>1489181.21</v>
      </c>
      <c r="FU259" s="2">
        <f t="shared" si="518"/>
        <v>10636237.18</v>
      </c>
      <c r="FV259" s="2">
        <f t="shared" si="518"/>
        <v>9133780.1099999994</v>
      </c>
      <c r="FW259" s="2">
        <f t="shared" si="518"/>
        <v>3218252.85</v>
      </c>
      <c r="FX259" s="2">
        <f t="shared" si="518"/>
        <v>1701192.38</v>
      </c>
      <c r="FY259" s="2"/>
      <c r="FZ259" s="2">
        <f>SUM(C259:FX259)</f>
        <v>9943104905.0300045</v>
      </c>
      <c r="GA259" s="62"/>
      <c r="GB259" s="2">
        <f>FZ259-GA259</f>
        <v>9943104905.0300045</v>
      </c>
      <c r="GC259" s="2"/>
      <c r="GD259" s="2"/>
      <c r="GE259" s="2"/>
      <c r="GF259" s="2"/>
      <c r="GG259" s="2"/>
      <c r="GH259" s="2"/>
      <c r="GI259" s="2"/>
      <c r="GJ259" s="2"/>
      <c r="GK259" s="2"/>
    </row>
    <row r="260" spans="1:193" x14ac:dyDescent="0.35">
      <c r="A260" s="2"/>
      <c r="B260" s="2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/>
      <c r="FA260" s="46"/>
      <c r="FB260" s="46"/>
      <c r="FC260" s="46"/>
      <c r="FD260" s="46"/>
      <c r="FE260" s="46"/>
      <c r="FF260" s="46"/>
      <c r="FG260" s="46"/>
      <c r="FH260" s="46"/>
      <c r="FI260" s="46"/>
      <c r="FJ260" s="46"/>
      <c r="FK260" s="46"/>
      <c r="FL260" s="46"/>
      <c r="FM260" s="46"/>
      <c r="FN260" s="46"/>
      <c r="FO260" s="46"/>
      <c r="FP260" s="46"/>
      <c r="FQ260" s="46"/>
      <c r="FR260" s="46"/>
      <c r="FS260" s="46"/>
      <c r="FT260" s="46"/>
      <c r="FU260" s="46"/>
      <c r="FV260" s="46"/>
      <c r="FW260" s="46"/>
      <c r="FX260" s="46"/>
      <c r="FY260" s="2"/>
      <c r="FZ260" s="2"/>
      <c r="GA260" s="29"/>
      <c r="GB260" s="2"/>
      <c r="GC260" s="2"/>
      <c r="GD260" s="2"/>
      <c r="GE260" s="2"/>
      <c r="GF260" s="2"/>
      <c r="GG260" s="2"/>
      <c r="GH260" s="2"/>
      <c r="GI260" s="2"/>
      <c r="GJ260" s="2"/>
      <c r="GK260" s="2"/>
    </row>
    <row r="261" spans="1:193" x14ac:dyDescent="0.35">
      <c r="A261" s="3" t="s">
        <v>490</v>
      </c>
      <c r="B261" s="30" t="s">
        <v>558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</row>
    <row r="262" spans="1:193" x14ac:dyDescent="0.35">
      <c r="A262" s="3" t="s">
        <v>559</v>
      </c>
      <c r="B262" s="2" t="s">
        <v>560</v>
      </c>
      <c r="C262" s="29">
        <f t="shared" ref="C262:AH262" si="519">C49</f>
        <v>2.7E-2</v>
      </c>
      <c r="D262" s="29">
        <f t="shared" si="519"/>
        <v>2.7E-2</v>
      </c>
      <c r="E262" s="29">
        <f t="shared" si="519"/>
        <v>2.7E-2</v>
      </c>
      <c r="F262" s="29">
        <f t="shared" si="519"/>
        <v>2.7E-2</v>
      </c>
      <c r="G262" s="29">
        <f t="shared" si="519"/>
        <v>2.5264999999999999E-2</v>
      </c>
      <c r="H262" s="29">
        <f t="shared" si="519"/>
        <v>2.7E-2</v>
      </c>
      <c r="I262" s="29">
        <f t="shared" si="519"/>
        <v>2.7E-2</v>
      </c>
      <c r="J262" s="29">
        <f t="shared" si="519"/>
        <v>2.7E-2</v>
      </c>
      <c r="K262" s="29">
        <f t="shared" si="519"/>
        <v>2.7E-2</v>
      </c>
      <c r="L262" s="29">
        <f t="shared" si="519"/>
        <v>2.6894999999999999E-2</v>
      </c>
      <c r="M262" s="29">
        <f t="shared" si="519"/>
        <v>2.5946999999999998E-2</v>
      </c>
      <c r="N262" s="29">
        <f t="shared" si="519"/>
        <v>1.8756000000000002E-2</v>
      </c>
      <c r="O262" s="29">
        <f t="shared" si="519"/>
        <v>2.7E-2</v>
      </c>
      <c r="P262" s="29">
        <f t="shared" si="519"/>
        <v>2.7E-2</v>
      </c>
      <c r="Q262" s="29">
        <f t="shared" si="519"/>
        <v>2.7E-2</v>
      </c>
      <c r="R262" s="29">
        <f t="shared" si="519"/>
        <v>2.7E-2</v>
      </c>
      <c r="S262" s="29">
        <f t="shared" si="519"/>
        <v>2.6013999999999999E-2</v>
      </c>
      <c r="T262" s="29">
        <f t="shared" si="519"/>
        <v>2.4301E-2</v>
      </c>
      <c r="U262" s="29">
        <f t="shared" si="519"/>
        <v>2.3800999999999999E-2</v>
      </c>
      <c r="V262" s="29">
        <f t="shared" si="519"/>
        <v>2.7E-2</v>
      </c>
      <c r="W262" s="29">
        <f t="shared" si="519"/>
        <v>2.7E-2</v>
      </c>
      <c r="X262" s="29">
        <f t="shared" si="519"/>
        <v>1.5755999999999999E-2</v>
      </c>
      <c r="Y262" s="29">
        <f t="shared" si="519"/>
        <v>2.4498000000000002E-2</v>
      </c>
      <c r="Z262" s="29">
        <f t="shared" si="519"/>
        <v>2.359E-2</v>
      </c>
      <c r="AA262" s="29">
        <f t="shared" si="519"/>
        <v>2.7E-2</v>
      </c>
      <c r="AB262" s="29">
        <f t="shared" si="519"/>
        <v>2.7E-2</v>
      </c>
      <c r="AC262" s="29">
        <f t="shared" si="519"/>
        <v>2.0982000000000001E-2</v>
      </c>
      <c r="AD262" s="29">
        <f t="shared" si="519"/>
        <v>1.9693000000000002E-2</v>
      </c>
      <c r="AE262" s="29">
        <f t="shared" si="519"/>
        <v>1.2814000000000001E-2</v>
      </c>
      <c r="AF262" s="29">
        <f t="shared" si="519"/>
        <v>1.1674E-2</v>
      </c>
      <c r="AG262" s="29">
        <f t="shared" si="519"/>
        <v>1.2485E-2</v>
      </c>
      <c r="AH262" s="29">
        <f t="shared" si="519"/>
        <v>2.2123E-2</v>
      </c>
      <c r="AI262" s="29">
        <f t="shared" ref="AI262:BN262" si="520">AI49</f>
        <v>2.7E-2</v>
      </c>
      <c r="AJ262" s="29">
        <f t="shared" si="520"/>
        <v>2.3788E-2</v>
      </c>
      <c r="AK262" s="29">
        <f t="shared" si="520"/>
        <v>2.128E-2</v>
      </c>
      <c r="AL262" s="29">
        <f t="shared" si="520"/>
        <v>2.7E-2</v>
      </c>
      <c r="AM262" s="29">
        <f t="shared" si="520"/>
        <v>2.1449000000000003E-2</v>
      </c>
      <c r="AN262" s="29">
        <f t="shared" si="520"/>
        <v>2.7E-2</v>
      </c>
      <c r="AO262" s="29">
        <f t="shared" si="520"/>
        <v>2.7E-2</v>
      </c>
      <c r="AP262" s="29">
        <f t="shared" si="520"/>
        <v>2.7E-2</v>
      </c>
      <c r="AQ262" s="29">
        <f t="shared" si="520"/>
        <v>1.8685E-2</v>
      </c>
      <c r="AR262" s="29">
        <f t="shared" si="520"/>
        <v>2.7E-2</v>
      </c>
      <c r="AS262" s="29">
        <f t="shared" si="520"/>
        <v>1.2137999999999999E-2</v>
      </c>
      <c r="AT262" s="29">
        <f t="shared" si="520"/>
        <v>2.7E-2</v>
      </c>
      <c r="AU262" s="29">
        <f t="shared" si="520"/>
        <v>2.4187999999999998E-2</v>
      </c>
      <c r="AV262" s="29">
        <f t="shared" si="520"/>
        <v>2.7E-2</v>
      </c>
      <c r="AW262" s="29">
        <f t="shared" si="520"/>
        <v>2.4431000000000001E-2</v>
      </c>
      <c r="AX262" s="29">
        <f t="shared" si="520"/>
        <v>2.1797999999999998E-2</v>
      </c>
      <c r="AY262" s="29">
        <f t="shared" si="520"/>
        <v>2.7E-2</v>
      </c>
      <c r="AZ262" s="29">
        <f t="shared" si="520"/>
        <v>1.5720000000000001E-2</v>
      </c>
      <c r="BA262" s="29">
        <f t="shared" si="520"/>
        <v>2.6893999999999998E-2</v>
      </c>
      <c r="BB262" s="29">
        <f t="shared" si="520"/>
        <v>2.4684000000000001E-2</v>
      </c>
      <c r="BC262" s="29">
        <f t="shared" si="520"/>
        <v>2.0715000000000001E-2</v>
      </c>
      <c r="BD262" s="29">
        <f t="shared" si="520"/>
        <v>2.7E-2</v>
      </c>
      <c r="BE262" s="29">
        <f t="shared" si="520"/>
        <v>2.7E-2</v>
      </c>
      <c r="BF262" s="29">
        <f t="shared" si="520"/>
        <v>2.7E-2</v>
      </c>
      <c r="BG262" s="29">
        <f t="shared" si="520"/>
        <v>2.7E-2</v>
      </c>
      <c r="BH262" s="29">
        <f t="shared" si="520"/>
        <v>2.6419000000000002E-2</v>
      </c>
      <c r="BI262" s="29">
        <f t="shared" si="520"/>
        <v>1.3433E-2</v>
      </c>
      <c r="BJ262" s="29">
        <f t="shared" si="520"/>
        <v>2.7E-2</v>
      </c>
      <c r="BK262" s="29">
        <f t="shared" si="520"/>
        <v>2.7E-2</v>
      </c>
      <c r="BL262" s="29">
        <f t="shared" si="520"/>
        <v>2.7E-2</v>
      </c>
      <c r="BM262" s="29">
        <f t="shared" si="520"/>
        <v>2.5833999999999999E-2</v>
      </c>
      <c r="BN262" s="29">
        <f t="shared" si="520"/>
        <v>2.7E-2</v>
      </c>
      <c r="BO262" s="29">
        <f t="shared" ref="BO262:CT262" si="521">BO49</f>
        <v>2.0202999999999999E-2</v>
      </c>
      <c r="BP262" s="29">
        <f t="shared" si="521"/>
        <v>2.6702E-2</v>
      </c>
      <c r="BQ262" s="29">
        <f t="shared" si="521"/>
        <v>2.6759000000000002E-2</v>
      </c>
      <c r="BR262" s="29">
        <f t="shared" si="521"/>
        <v>9.6999999999999986E-3</v>
      </c>
      <c r="BS262" s="29">
        <f t="shared" si="521"/>
        <v>4.3949999999999996E-3</v>
      </c>
      <c r="BT262" s="29">
        <f t="shared" si="521"/>
        <v>6.6509999999999998E-3</v>
      </c>
      <c r="BU262" s="29">
        <f t="shared" si="521"/>
        <v>1.3811E-2</v>
      </c>
      <c r="BV262" s="29">
        <f t="shared" si="521"/>
        <v>1.0330000000000001E-2</v>
      </c>
      <c r="BW262" s="29">
        <f t="shared" si="521"/>
        <v>1.5736E-2</v>
      </c>
      <c r="BX262" s="29">
        <f t="shared" si="521"/>
        <v>1.9067000000000001E-2</v>
      </c>
      <c r="BY262" s="29">
        <f t="shared" si="521"/>
        <v>2.7E-2</v>
      </c>
      <c r="BZ262" s="29">
        <f t="shared" si="521"/>
        <v>2.7E-2</v>
      </c>
      <c r="CA262" s="29">
        <f t="shared" si="521"/>
        <v>2.3040999999999999E-2</v>
      </c>
      <c r="CB262" s="29">
        <f t="shared" si="521"/>
        <v>2.7E-2</v>
      </c>
      <c r="CC262" s="29">
        <f t="shared" si="521"/>
        <v>2.7E-2</v>
      </c>
      <c r="CD262" s="29">
        <f t="shared" si="521"/>
        <v>2.452E-2</v>
      </c>
      <c r="CE262" s="29">
        <f t="shared" si="521"/>
        <v>2.7E-2</v>
      </c>
      <c r="CF262" s="29">
        <f t="shared" si="521"/>
        <v>2.4333999999999998E-2</v>
      </c>
      <c r="CG262" s="29">
        <f t="shared" si="521"/>
        <v>2.7E-2</v>
      </c>
      <c r="CH262" s="29">
        <f t="shared" si="521"/>
        <v>2.7E-2</v>
      </c>
      <c r="CI262" s="29">
        <f t="shared" si="521"/>
        <v>2.7E-2</v>
      </c>
      <c r="CJ262" s="29">
        <f t="shared" si="521"/>
        <v>2.6513999999999999E-2</v>
      </c>
      <c r="CK262" s="29">
        <f t="shared" si="521"/>
        <v>1.1601E-2</v>
      </c>
      <c r="CL262" s="29">
        <f t="shared" si="521"/>
        <v>1.3228999999999999E-2</v>
      </c>
      <c r="CM262" s="29">
        <f t="shared" si="521"/>
        <v>7.2740000000000001E-3</v>
      </c>
      <c r="CN262" s="29">
        <f t="shared" si="521"/>
        <v>2.7E-2</v>
      </c>
      <c r="CO262" s="29">
        <f t="shared" si="521"/>
        <v>2.7E-2</v>
      </c>
      <c r="CP262" s="29">
        <f t="shared" si="521"/>
        <v>1.8135999999999999E-2</v>
      </c>
      <c r="CQ262" s="29">
        <f t="shared" si="521"/>
        <v>1.7426999999999998E-2</v>
      </c>
      <c r="CR262" s="29">
        <f t="shared" si="521"/>
        <v>4.169E-3</v>
      </c>
      <c r="CS262" s="29">
        <f t="shared" si="521"/>
        <v>2.7E-2</v>
      </c>
      <c r="CT262" s="29">
        <f t="shared" si="521"/>
        <v>1.3519999999999999E-2</v>
      </c>
      <c r="CU262" s="29">
        <f t="shared" ref="CU262:DM262" si="522">CU49</f>
        <v>2.4615999999999999E-2</v>
      </c>
      <c r="CV262" s="29">
        <f t="shared" si="522"/>
        <v>1.5979E-2</v>
      </c>
      <c r="CW262" s="29">
        <f t="shared" si="522"/>
        <v>1.7379000000000002E-2</v>
      </c>
      <c r="CX262" s="29">
        <f t="shared" si="522"/>
        <v>2.6824000000000001E-2</v>
      </c>
      <c r="CY262" s="29">
        <f t="shared" si="522"/>
        <v>2.7E-2</v>
      </c>
      <c r="CZ262" s="29">
        <f t="shared" si="522"/>
        <v>2.7E-2</v>
      </c>
      <c r="DA262" s="29">
        <f t="shared" si="522"/>
        <v>2.7E-2</v>
      </c>
      <c r="DB262" s="29">
        <f t="shared" si="522"/>
        <v>2.7E-2</v>
      </c>
      <c r="DC262" s="29">
        <f t="shared" si="522"/>
        <v>2.2418E-2</v>
      </c>
      <c r="DD262" s="29">
        <f t="shared" si="522"/>
        <v>3.4300000000000003E-3</v>
      </c>
      <c r="DE262" s="29">
        <f t="shared" si="522"/>
        <v>1.1894999999999999E-2</v>
      </c>
      <c r="DF262" s="29">
        <f t="shared" si="522"/>
        <v>2.7E-2</v>
      </c>
      <c r="DG262" s="29">
        <f t="shared" si="522"/>
        <v>2.5453E-2</v>
      </c>
      <c r="DH262" s="29">
        <f t="shared" si="522"/>
        <v>2.5515999999999997E-2</v>
      </c>
      <c r="DI262" s="29">
        <f t="shared" si="522"/>
        <v>2.3844999999999998E-2</v>
      </c>
      <c r="DJ262" s="29">
        <f t="shared" si="522"/>
        <v>2.5883E-2</v>
      </c>
      <c r="DK262" s="29">
        <f t="shared" si="522"/>
        <v>2.0658000000000003E-2</v>
      </c>
      <c r="DL262" s="29">
        <f t="shared" si="522"/>
        <v>2.6966999999999998E-2</v>
      </c>
      <c r="DM262" s="29">
        <f t="shared" si="522"/>
        <v>2.4899000000000001E-2</v>
      </c>
      <c r="DN262" s="29">
        <v>2.7E-2</v>
      </c>
      <c r="DO262" s="29">
        <f>DO49</f>
        <v>2.7E-2</v>
      </c>
      <c r="DP262" s="29">
        <f>DP49</f>
        <v>2.7E-2</v>
      </c>
      <c r="DQ262" s="29">
        <v>2.4545000000000001E-2</v>
      </c>
      <c r="DR262" s="29">
        <f t="shared" ref="DR262:FH262" si="523">DR49</f>
        <v>2.7E-2</v>
      </c>
      <c r="DS262" s="29">
        <f t="shared" si="523"/>
        <v>2.7E-2</v>
      </c>
      <c r="DT262" s="29">
        <f t="shared" si="523"/>
        <v>2.6728999999999999E-2</v>
      </c>
      <c r="DU262" s="29">
        <f t="shared" si="523"/>
        <v>2.7E-2</v>
      </c>
      <c r="DV262" s="29">
        <f t="shared" si="523"/>
        <v>2.7E-2</v>
      </c>
      <c r="DW262" s="29">
        <f t="shared" si="523"/>
        <v>2.6997E-2</v>
      </c>
      <c r="DX262" s="29">
        <f t="shared" si="523"/>
        <v>2.3931000000000001E-2</v>
      </c>
      <c r="DY262" s="29">
        <f t="shared" si="523"/>
        <v>1.7927999999999999E-2</v>
      </c>
      <c r="DZ262" s="29">
        <f t="shared" si="523"/>
        <v>2.2661999999999998E-2</v>
      </c>
      <c r="EA262" s="29">
        <f t="shared" si="523"/>
        <v>1.1192000000000001E-2</v>
      </c>
      <c r="EB262" s="29">
        <f t="shared" si="523"/>
        <v>2.7E-2</v>
      </c>
      <c r="EC262" s="29">
        <f t="shared" si="523"/>
        <v>2.7E-2</v>
      </c>
      <c r="ED262" s="29">
        <f t="shared" si="523"/>
        <v>4.084E-3</v>
      </c>
      <c r="EE262" s="29">
        <f t="shared" si="523"/>
        <v>2.7E-2</v>
      </c>
      <c r="EF262" s="29">
        <f t="shared" si="523"/>
        <v>2.4594999999999999E-2</v>
      </c>
      <c r="EG262" s="29">
        <f t="shared" si="523"/>
        <v>2.7E-2</v>
      </c>
      <c r="EH262" s="29">
        <f t="shared" si="523"/>
        <v>2.7E-2</v>
      </c>
      <c r="EI262" s="29">
        <f t="shared" si="523"/>
        <v>2.7E-2</v>
      </c>
      <c r="EJ262" s="29">
        <f t="shared" si="523"/>
        <v>2.7E-2</v>
      </c>
      <c r="EK262" s="29">
        <f t="shared" si="523"/>
        <v>5.7670000000000004E-3</v>
      </c>
      <c r="EL262" s="29">
        <f t="shared" si="523"/>
        <v>6.143E-3</v>
      </c>
      <c r="EM262" s="29">
        <f t="shared" si="523"/>
        <v>2.1308000000000001E-2</v>
      </c>
      <c r="EN262" s="29">
        <f t="shared" si="523"/>
        <v>2.7E-2</v>
      </c>
      <c r="EO262" s="29">
        <f t="shared" si="523"/>
        <v>2.7E-2</v>
      </c>
      <c r="EP262" s="29">
        <f t="shared" si="523"/>
        <v>2.5585999999999998E-2</v>
      </c>
      <c r="EQ262" s="29">
        <f t="shared" si="523"/>
        <v>5.5929999999999999E-3</v>
      </c>
      <c r="ER262" s="29">
        <f t="shared" si="523"/>
        <v>2.1283E-2</v>
      </c>
      <c r="ES262" s="29">
        <f t="shared" si="523"/>
        <v>2.7E-2</v>
      </c>
      <c r="ET262" s="29">
        <f t="shared" si="523"/>
        <v>2.7E-2</v>
      </c>
      <c r="EU262" s="29">
        <f t="shared" si="523"/>
        <v>2.7E-2</v>
      </c>
      <c r="EV262" s="29">
        <f t="shared" si="523"/>
        <v>1.5009E-2</v>
      </c>
      <c r="EW262" s="29">
        <f t="shared" si="523"/>
        <v>7.2809999999999993E-3</v>
      </c>
      <c r="EX262" s="29">
        <f t="shared" si="523"/>
        <v>8.9099999999999995E-3</v>
      </c>
      <c r="EY262" s="29">
        <f t="shared" si="523"/>
        <v>2.7E-2</v>
      </c>
      <c r="EZ262" s="29">
        <f t="shared" si="523"/>
        <v>2.7E-2</v>
      </c>
      <c r="FA262" s="29">
        <f t="shared" si="523"/>
        <v>1.0666E-2</v>
      </c>
      <c r="FB262" s="29">
        <f t="shared" si="523"/>
        <v>9.6240000000000006E-3</v>
      </c>
      <c r="FC262" s="29">
        <f t="shared" si="523"/>
        <v>2.7E-2</v>
      </c>
      <c r="FD262" s="29">
        <f t="shared" si="523"/>
        <v>2.7E-2</v>
      </c>
      <c r="FE262" s="29">
        <f t="shared" si="523"/>
        <v>1.9181E-2</v>
      </c>
      <c r="FF262" s="29">
        <f t="shared" si="523"/>
        <v>2.7E-2</v>
      </c>
      <c r="FG262" s="29">
        <f t="shared" si="523"/>
        <v>2.7E-2</v>
      </c>
      <c r="FH262" s="29">
        <f t="shared" si="523"/>
        <v>2.4771999999999999E-2</v>
      </c>
      <c r="FI262" s="29">
        <v>9.639E-3</v>
      </c>
      <c r="FJ262" s="29">
        <v>2.2207999999999999E-2</v>
      </c>
      <c r="FK262" s="29">
        <f t="shared" ref="FK262:FX262" si="524">FK49</f>
        <v>1.0845E-2</v>
      </c>
      <c r="FL262" s="29">
        <f t="shared" si="524"/>
        <v>2.7E-2</v>
      </c>
      <c r="FM262" s="29">
        <f t="shared" si="524"/>
        <v>2.3414000000000001E-2</v>
      </c>
      <c r="FN262" s="29">
        <f t="shared" si="524"/>
        <v>2.7E-2</v>
      </c>
      <c r="FO262" s="29">
        <f t="shared" si="524"/>
        <v>4.2009999999999999E-3</v>
      </c>
      <c r="FP262" s="29">
        <f t="shared" si="524"/>
        <v>1.2143000000000001E-2</v>
      </c>
      <c r="FQ262" s="29">
        <f t="shared" si="524"/>
        <v>2.188E-2</v>
      </c>
      <c r="FR262" s="29">
        <f t="shared" si="524"/>
        <v>5.9360000000000003E-3</v>
      </c>
      <c r="FS262" s="29">
        <f t="shared" si="524"/>
        <v>5.0679999999999996E-3</v>
      </c>
      <c r="FT262" s="29">
        <f t="shared" si="524"/>
        <v>3.3940000000000003E-3</v>
      </c>
      <c r="FU262" s="29">
        <f t="shared" si="524"/>
        <v>2.3344999999999998E-2</v>
      </c>
      <c r="FV262" s="29">
        <f t="shared" si="524"/>
        <v>2.0032000000000001E-2</v>
      </c>
      <c r="FW262" s="29">
        <f t="shared" si="524"/>
        <v>2.6498000000000001E-2</v>
      </c>
      <c r="FX262" s="29">
        <f t="shared" si="524"/>
        <v>2.4674999999999999E-2</v>
      </c>
      <c r="FY262" s="46"/>
      <c r="FZ262" s="2"/>
      <c r="GA262" s="29"/>
      <c r="GB262" s="2"/>
      <c r="GC262" s="2"/>
      <c r="GD262" s="2"/>
      <c r="GE262" s="2"/>
      <c r="GF262" s="2"/>
      <c r="GG262" s="2"/>
      <c r="GH262" s="2"/>
      <c r="GI262" s="2"/>
      <c r="GJ262" s="2"/>
      <c r="GK262" s="2"/>
    </row>
    <row r="263" spans="1:193" x14ac:dyDescent="0.35">
      <c r="A263" s="2"/>
      <c r="B263" s="2" t="s">
        <v>982</v>
      </c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"/>
      <c r="FZ263" s="2"/>
      <c r="GA263" s="29"/>
      <c r="GB263" s="2"/>
      <c r="GC263" s="2"/>
      <c r="GD263" s="2"/>
      <c r="GE263" s="2"/>
      <c r="GF263" s="2"/>
      <c r="GG263" s="2"/>
      <c r="GH263" s="2"/>
      <c r="GI263" s="2"/>
      <c r="GJ263" s="2"/>
      <c r="GK263" s="2"/>
    </row>
    <row r="264" spans="1:193" x14ac:dyDescent="0.35">
      <c r="A264" s="3" t="s">
        <v>561</v>
      </c>
      <c r="B264" s="2" t="s">
        <v>562</v>
      </c>
      <c r="C264" s="29">
        <f t="shared" ref="C264:AH264" si="525">ROUND((C259-(C103*C44)-C47)/C48,6)</f>
        <v>6.1516000000000001E-2</v>
      </c>
      <c r="D264" s="29">
        <f t="shared" si="525"/>
        <v>9.7362000000000004E-2</v>
      </c>
      <c r="E264" s="29">
        <f t="shared" si="525"/>
        <v>5.7211999999999999E-2</v>
      </c>
      <c r="F264" s="29">
        <f t="shared" si="525"/>
        <v>8.3765000000000006E-2</v>
      </c>
      <c r="G264" s="29">
        <f t="shared" si="525"/>
        <v>3.7775000000000003E-2</v>
      </c>
      <c r="H264" s="29">
        <f t="shared" si="525"/>
        <v>9.0645000000000003E-2</v>
      </c>
      <c r="I264" s="29">
        <f t="shared" si="525"/>
        <v>8.2121E-2</v>
      </c>
      <c r="J264" s="29">
        <f t="shared" si="525"/>
        <v>0.12246899999999999</v>
      </c>
      <c r="K264" s="29">
        <f t="shared" si="525"/>
        <v>8.0715999999999996E-2</v>
      </c>
      <c r="L264" s="29">
        <f t="shared" si="525"/>
        <v>2.7951E-2</v>
      </c>
      <c r="M264" s="29">
        <f t="shared" si="525"/>
        <v>3.8142000000000002E-2</v>
      </c>
      <c r="N264" s="29">
        <f t="shared" si="525"/>
        <v>6.0396999999999999E-2</v>
      </c>
      <c r="O264" s="29">
        <f t="shared" si="525"/>
        <v>5.0805999999999997E-2</v>
      </c>
      <c r="P264" s="29">
        <f t="shared" si="525"/>
        <v>9.0088000000000001E-2</v>
      </c>
      <c r="Q264" s="29">
        <f t="shared" si="525"/>
        <v>8.5123000000000004E-2</v>
      </c>
      <c r="R264" s="29">
        <f t="shared" si="525"/>
        <v>1.0488459999999999</v>
      </c>
      <c r="S264" s="29">
        <f t="shared" si="525"/>
        <v>3.0165999999999998E-2</v>
      </c>
      <c r="T264" s="29">
        <f t="shared" si="525"/>
        <v>0.120188</v>
      </c>
      <c r="U264" s="29">
        <f t="shared" si="525"/>
        <v>4.3728000000000003E-2</v>
      </c>
      <c r="V264" s="29">
        <f t="shared" si="525"/>
        <v>0.10774300000000001</v>
      </c>
      <c r="W264" s="29">
        <f t="shared" si="525"/>
        <v>0.21465699999999999</v>
      </c>
      <c r="X264" s="29">
        <f t="shared" si="525"/>
        <v>6.5107999999999999E-2</v>
      </c>
      <c r="Y264" s="29">
        <f t="shared" si="525"/>
        <v>0.139709</v>
      </c>
      <c r="Z264" s="29">
        <f t="shared" si="525"/>
        <v>0.13707800000000001</v>
      </c>
      <c r="AA264" s="29">
        <f t="shared" si="525"/>
        <v>5.0349999999999999E-2</v>
      </c>
      <c r="AB264" s="29">
        <f t="shared" si="525"/>
        <v>2.8636999999999999E-2</v>
      </c>
      <c r="AC264" s="29">
        <f t="shared" si="525"/>
        <v>2.2325999999999999E-2</v>
      </c>
      <c r="AD264" s="29">
        <f t="shared" si="525"/>
        <v>3.1060000000000001E-2</v>
      </c>
      <c r="AE264" s="29">
        <f t="shared" si="525"/>
        <v>4.2696999999999999E-2</v>
      </c>
      <c r="AF264" s="29">
        <f t="shared" si="525"/>
        <v>3.4006000000000002E-2</v>
      </c>
      <c r="AG264" s="29">
        <f t="shared" si="525"/>
        <v>2.0084000000000001E-2</v>
      </c>
      <c r="AH264" s="29">
        <f t="shared" si="525"/>
        <v>0.24319099999999999</v>
      </c>
      <c r="AI264" s="29">
        <f t="shared" ref="AI264:BN264" si="526">ROUND((AI259-(AI103*AI44)-AI47)/AI48,6)</f>
        <v>0.44144</v>
      </c>
      <c r="AJ264" s="29">
        <f t="shared" si="526"/>
        <v>8.6027000000000006E-2</v>
      </c>
      <c r="AK264" s="29">
        <f t="shared" si="526"/>
        <v>4.9742000000000001E-2</v>
      </c>
      <c r="AL264" s="29">
        <f t="shared" si="526"/>
        <v>4.9598000000000003E-2</v>
      </c>
      <c r="AM264" s="29">
        <f t="shared" si="526"/>
        <v>8.2642999999999994E-2</v>
      </c>
      <c r="AN264" s="29">
        <f t="shared" si="526"/>
        <v>2.4726999999999999E-2</v>
      </c>
      <c r="AO264" s="29">
        <f t="shared" si="526"/>
        <v>8.1105999999999998E-2</v>
      </c>
      <c r="AP264" s="29">
        <f t="shared" si="526"/>
        <v>3.9344999999999998E-2</v>
      </c>
      <c r="AQ264" s="29">
        <f t="shared" si="526"/>
        <v>4.5935999999999998E-2</v>
      </c>
      <c r="AR264" s="29">
        <f t="shared" si="526"/>
        <v>6.2506999999999993E-2</v>
      </c>
      <c r="AS264" s="29">
        <f t="shared" si="526"/>
        <v>1.5785E-2</v>
      </c>
      <c r="AT264" s="29">
        <f t="shared" si="526"/>
        <v>6.4546000000000006E-2</v>
      </c>
      <c r="AU264" s="29">
        <f t="shared" si="526"/>
        <v>6.2559000000000003E-2</v>
      </c>
      <c r="AV264" s="29">
        <f t="shared" si="526"/>
        <v>0.10671899999999999</v>
      </c>
      <c r="AW264" s="29">
        <f t="shared" si="526"/>
        <v>0.11199000000000001</v>
      </c>
      <c r="AX264" s="29">
        <f t="shared" si="526"/>
        <v>6.4928E-2</v>
      </c>
      <c r="AY264" s="29">
        <f t="shared" si="526"/>
        <v>9.5295000000000005E-2</v>
      </c>
      <c r="AZ264" s="29">
        <f t="shared" si="526"/>
        <v>0.126581</v>
      </c>
      <c r="BA264" s="29">
        <f t="shared" si="526"/>
        <v>0.101008</v>
      </c>
      <c r="BB264" s="29">
        <f t="shared" si="526"/>
        <v>0.28899999999999998</v>
      </c>
      <c r="BC264" s="29">
        <f t="shared" si="526"/>
        <v>5.8338000000000001E-2</v>
      </c>
      <c r="BD264" s="29">
        <f t="shared" si="526"/>
        <v>6.1304999999999998E-2</v>
      </c>
      <c r="BE264" s="29">
        <f t="shared" si="526"/>
        <v>6.5756999999999996E-2</v>
      </c>
      <c r="BF264" s="29">
        <f t="shared" si="526"/>
        <v>9.0342000000000006E-2</v>
      </c>
      <c r="BG264" s="29">
        <f t="shared" si="526"/>
        <v>0.17169699999999999</v>
      </c>
      <c r="BH264" s="29">
        <f t="shared" si="526"/>
        <v>8.8103000000000001E-2</v>
      </c>
      <c r="BI264" s="29">
        <f t="shared" si="526"/>
        <v>8.3139000000000005E-2</v>
      </c>
      <c r="BJ264" s="29">
        <f t="shared" si="526"/>
        <v>6.5615999999999994E-2</v>
      </c>
      <c r="BK264" s="29">
        <f t="shared" si="526"/>
        <v>0.194605</v>
      </c>
      <c r="BL264" s="29">
        <f t="shared" si="526"/>
        <v>0.243086</v>
      </c>
      <c r="BM264" s="29">
        <f t="shared" si="526"/>
        <v>0.122756</v>
      </c>
      <c r="BN264" s="29">
        <f t="shared" si="526"/>
        <v>8.5155999999999996E-2</v>
      </c>
      <c r="BO264" s="29">
        <f t="shared" ref="BO264:CT264" si="527">ROUND((BO259-(BO103*BO44)-BO47)/BO48,6)</f>
        <v>6.6650000000000001E-2</v>
      </c>
      <c r="BP264" s="29">
        <f t="shared" si="527"/>
        <v>2.9499000000000001E-2</v>
      </c>
      <c r="BQ264" s="29">
        <f t="shared" si="527"/>
        <v>3.3187000000000001E-2</v>
      </c>
      <c r="BR264" s="29">
        <f t="shared" si="527"/>
        <v>4.2313000000000003E-2</v>
      </c>
      <c r="BS264" s="29">
        <f t="shared" si="527"/>
        <v>1.5782999999999998E-2</v>
      </c>
      <c r="BT264" s="29">
        <f t="shared" si="527"/>
        <v>1.2191E-2</v>
      </c>
      <c r="BU264" s="29">
        <f t="shared" si="527"/>
        <v>3.3484E-2</v>
      </c>
      <c r="BV264" s="29">
        <f t="shared" si="527"/>
        <v>9.4529999999999996E-3</v>
      </c>
      <c r="BW264" s="29">
        <f t="shared" si="527"/>
        <v>1.9473000000000001E-2</v>
      </c>
      <c r="BX264" s="29">
        <f t="shared" si="527"/>
        <v>2.3036000000000001E-2</v>
      </c>
      <c r="BY264" s="29">
        <f t="shared" si="527"/>
        <v>4.3463000000000002E-2</v>
      </c>
      <c r="BZ264" s="29">
        <f t="shared" si="527"/>
        <v>8.7156999999999998E-2</v>
      </c>
      <c r="CA264" s="29">
        <f t="shared" si="527"/>
        <v>2.5080000000000002E-2</v>
      </c>
      <c r="CB264" s="29">
        <f t="shared" si="527"/>
        <v>5.4512999999999999E-2</v>
      </c>
      <c r="CC264" s="29">
        <f t="shared" si="527"/>
        <v>0.16129199999999999</v>
      </c>
      <c r="CD264" s="29">
        <f t="shared" si="527"/>
        <v>5.7376999999999997E-2</v>
      </c>
      <c r="CE264" s="29">
        <f t="shared" si="527"/>
        <v>6.6434000000000007E-2</v>
      </c>
      <c r="CF264" s="29">
        <f t="shared" si="527"/>
        <v>7.1512000000000006E-2</v>
      </c>
      <c r="CG264" s="29">
        <f t="shared" si="527"/>
        <v>0.13756199999999999</v>
      </c>
      <c r="CH264" s="29">
        <f t="shared" si="527"/>
        <v>0.11892800000000001</v>
      </c>
      <c r="CI264" s="29">
        <f t="shared" si="527"/>
        <v>6.5819000000000003E-2</v>
      </c>
      <c r="CJ264" s="29">
        <f t="shared" si="527"/>
        <v>2.5294000000000001E-2</v>
      </c>
      <c r="CK264" s="29">
        <f t="shared" si="527"/>
        <v>3.1884999999999997E-2</v>
      </c>
      <c r="CL264" s="29">
        <f t="shared" si="527"/>
        <v>5.4982999999999997E-2</v>
      </c>
      <c r="CM264" s="29">
        <f t="shared" si="527"/>
        <v>3.1767999999999998E-2</v>
      </c>
      <c r="CN264" s="29">
        <f t="shared" si="527"/>
        <v>6.2853000000000006E-2</v>
      </c>
      <c r="CO264" s="29">
        <f t="shared" si="527"/>
        <v>4.2597999999999997E-2</v>
      </c>
      <c r="CP264" s="29">
        <f t="shared" si="527"/>
        <v>1.6787E-2</v>
      </c>
      <c r="CQ264" s="29">
        <f t="shared" si="527"/>
        <v>5.4100000000000002E-2</v>
      </c>
      <c r="CR264" s="29">
        <f t="shared" si="527"/>
        <v>2.3147000000000001E-2</v>
      </c>
      <c r="CS264" s="29">
        <f t="shared" si="527"/>
        <v>7.2602E-2</v>
      </c>
      <c r="CT264" s="29">
        <f t="shared" si="527"/>
        <v>3.7747000000000003E-2</v>
      </c>
      <c r="CU264" s="29">
        <f t="shared" ref="CU264:DZ264" si="528">ROUND((CU259-(CU103*CU44)-CU47)/CU48,6)</f>
        <v>0.27191900000000002</v>
      </c>
      <c r="CV264" s="29">
        <f t="shared" si="528"/>
        <v>4.5741999999999998E-2</v>
      </c>
      <c r="CW264" s="29">
        <f t="shared" si="528"/>
        <v>4.6713999999999999E-2</v>
      </c>
      <c r="CX264" s="29">
        <f t="shared" si="528"/>
        <v>6.4882999999999996E-2</v>
      </c>
      <c r="CY264" s="29">
        <f t="shared" si="528"/>
        <v>0.180703</v>
      </c>
      <c r="CZ264" s="29">
        <f t="shared" si="528"/>
        <v>7.9286999999999996E-2</v>
      </c>
      <c r="DA264" s="29">
        <f t="shared" si="528"/>
        <v>7.4381000000000003E-2</v>
      </c>
      <c r="DB264" s="29">
        <f t="shared" si="528"/>
        <v>0.109482</v>
      </c>
      <c r="DC264" s="29">
        <f t="shared" si="528"/>
        <v>5.7710999999999998E-2</v>
      </c>
      <c r="DD264" s="29">
        <f t="shared" si="528"/>
        <v>1.1904E-2</v>
      </c>
      <c r="DE264" s="29">
        <f t="shared" si="528"/>
        <v>2.5041000000000001E-2</v>
      </c>
      <c r="DF264" s="29">
        <f t="shared" si="528"/>
        <v>7.7327999999999994E-2</v>
      </c>
      <c r="DG264" s="29">
        <f t="shared" si="528"/>
        <v>3.2145E-2</v>
      </c>
      <c r="DH264" s="29">
        <f t="shared" si="528"/>
        <v>4.8702000000000002E-2</v>
      </c>
      <c r="DI264" s="29">
        <f t="shared" si="528"/>
        <v>4.4318000000000003E-2</v>
      </c>
      <c r="DJ264" s="29">
        <f t="shared" si="528"/>
        <v>0.11706</v>
      </c>
      <c r="DK264" s="29">
        <f t="shared" si="528"/>
        <v>9.5847000000000002E-2</v>
      </c>
      <c r="DL264" s="29">
        <f t="shared" si="528"/>
        <v>7.0185999999999998E-2</v>
      </c>
      <c r="DM264" s="29">
        <f t="shared" si="528"/>
        <v>0.156995</v>
      </c>
      <c r="DN264" s="29">
        <f t="shared" si="528"/>
        <v>5.4718000000000003E-2</v>
      </c>
      <c r="DO264" s="29">
        <f t="shared" si="528"/>
        <v>9.8741999999999996E-2</v>
      </c>
      <c r="DP264" s="29">
        <f t="shared" si="528"/>
        <v>0.111955</v>
      </c>
      <c r="DQ264" s="29">
        <f t="shared" si="528"/>
        <v>2.1432E-2</v>
      </c>
      <c r="DR264" s="29">
        <f t="shared" si="528"/>
        <v>0.15935099999999999</v>
      </c>
      <c r="DS264" s="29">
        <f t="shared" si="528"/>
        <v>0.17827299999999999</v>
      </c>
      <c r="DT264" s="29">
        <f t="shared" si="528"/>
        <v>0.29880000000000001</v>
      </c>
      <c r="DU264" s="29">
        <f t="shared" si="528"/>
        <v>0.16015799999999999</v>
      </c>
      <c r="DV264" s="29">
        <f t="shared" si="528"/>
        <v>0.39111200000000002</v>
      </c>
      <c r="DW264" s="29">
        <f t="shared" si="528"/>
        <v>0.191693</v>
      </c>
      <c r="DX264" s="29">
        <f t="shared" si="528"/>
        <v>3.1219E-2</v>
      </c>
      <c r="DY264" s="29">
        <f t="shared" si="528"/>
        <v>2.1909999999999999E-2</v>
      </c>
      <c r="DZ264" s="29">
        <f t="shared" si="528"/>
        <v>3.3737999999999997E-2</v>
      </c>
      <c r="EA264" s="29">
        <f t="shared" ref="EA264:FF264" si="529">ROUND((EA259-(EA103*EA44)-EA47)/EA48,6)</f>
        <v>1.0126E-2</v>
      </c>
      <c r="EB264" s="29">
        <f t="shared" si="529"/>
        <v>7.3562000000000002E-2</v>
      </c>
      <c r="EC264" s="29">
        <f t="shared" si="529"/>
        <v>0.105424</v>
      </c>
      <c r="ED264" s="29">
        <f t="shared" si="529"/>
        <v>3.947E-3</v>
      </c>
      <c r="EE264" s="29">
        <f t="shared" si="529"/>
        <v>0.19247600000000001</v>
      </c>
      <c r="EF264" s="29">
        <f t="shared" si="529"/>
        <v>0.147483</v>
      </c>
      <c r="EG264" s="29">
        <f t="shared" si="529"/>
        <v>0.12374300000000001</v>
      </c>
      <c r="EH264" s="29">
        <f t="shared" si="529"/>
        <v>0.264048</v>
      </c>
      <c r="EI264" s="29">
        <f t="shared" si="529"/>
        <v>0.104422</v>
      </c>
      <c r="EJ264" s="29">
        <f t="shared" si="529"/>
        <v>8.9706999999999995E-2</v>
      </c>
      <c r="EK264" s="29">
        <f t="shared" si="529"/>
        <v>1.3658E-2</v>
      </c>
      <c r="EL264" s="29">
        <f t="shared" si="529"/>
        <v>2.0278999999999998E-2</v>
      </c>
      <c r="EM264" s="29">
        <f t="shared" si="529"/>
        <v>3.8809000000000003E-2</v>
      </c>
      <c r="EN264" s="29">
        <f t="shared" si="529"/>
        <v>0.134602</v>
      </c>
      <c r="EO264" s="29">
        <f t="shared" si="529"/>
        <v>9.6532000000000007E-2</v>
      </c>
      <c r="EP264" s="29">
        <f t="shared" si="529"/>
        <v>3.8483000000000003E-2</v>
      </c>
      <c r="EQ264" s="29">
        <f t="shared" si="529"/>
        <v>1.5224E-2</v>
      </c>
      <c r="ER264" s="29">
        <f t="shared" si="529"/>
        <v>3.3149999999999999E-2</v>
      </c>
      <c r="ES264" s="29">
        <f t="shared" si="529"/>
        <v>8.5150000000000003E-2</v>
      </c>
      <c r="ET264" s="29">
        <f t="shared" si="529"/>
        <v>7.5217000000000006E-2</v>
      </c>
      <c r="EU264" s="29">
        <f t="shared" si="529"/>
        <v>0.16251199999999999</v>
      </c>
      <c r="EV264" s="29">
        <f t="shared" si="529"/>
        <v>2.2506999999999999E-2</v>
      </c>
      <c r="EW264" s="29">
        <f t="shared" si="529"/>
        <v>9.6640000000000007E-3</v>
      </c>
      <c r="EX264" s="29">
        <f t="shared" si="529"/>
        <v>6.4603999999999995E-2</v>
      </c>
      <c r="EY264" s="29">
        <f t="shared" si="529"/>
        <v>0.22116</v>
      </c>
      <c r="EZ264" s="29">
        <f t="shared" si="529"/>
        <v>9.0414999999999995E-2</v>
      </c>
      <c r="FA264" s="29">
        <f t="shared" si="529"/>
        <v>1.0606000000000001E-2</v>
      </c>
      <c r="FB264" s="29">
        <f t="shared" si="529"/>
        <v>8.8140000000000007E-3</v>
      </c>
      <c r="FC264" s="29">
        <f t="shared" si="529"/>
        <v>4.2444000000000003E-2</v>
      </c>
      <c r="FD264" s="29">
        <f t="shared" si="529"/>
        <v>0.101026</v>
      </c>
      <c r="FE264" s="29">
        <f t="shared" si="529"/>
        <v>5.6217000000000003E-2</v>
      </c>
      <c r="FF264" s="29">
        <f t="shared" si="529"/>
        <v>0.14469199999999999</v>
      </c>
      <c r="FG264" s="29">
        <f t="shared" ref="FG264:FX264" si="530">ROUND((FG259-(FG103*FG44)-FG47)/FG48,6)</f>
        <v>8.6225999999999997E-2</v>
      </c>
      <c r="FH264" s="29">
        <f t="shared" si="530"/>
        <v>4.2486000000000003E-2</v>
      </c>
      <c r="FI264" s="29">
        <f t="shared" si="530"/>
        <v>1.3938000000000001E-2</v>
      </c>
      <c r="FJ264" s="29">
        <f t="shared" si="530"/>
        <v>2.2075999999999998E-2</v>
      </c>
      <c r="FK264" s="29">
        <f t="shared" si="530"/>
        <v>1.3099E-2</v>
      </c>
      <c r="FL264" s="29">
        <f t="shared" si="530"/>
        <v>4.0219999999999999E-2</v>
      </c>
      <c r="FM264" s="29">
        <f t="shared" si="530"/>
        <v>3.7274000000000002E-2</v>
      </c>
      <c r="FN264" s="29">
        <f t="shared" si="530"/>
        <v>8.5717000000000002E-2</v>
      </c>
      <c r="FO264" s="29">
        <f t="shared" si="530"/>
        <v>3.9909999999999998E-3</v>
      </c>
      <c r="FP264" s="29">
        <f t="shared" si="530"/>
        <v>1.7513999999999998E-2</v>
      </c>
      <c r="FQ264" s="29">
        <f t="shared" si="530"/>
        <v>2.1521999999999999E-2</v>
      </c>
      <c r="FR264" s="29">
        <f t="shared" si="530"/>
        <v>5.6270000000000001E-3</v>
      </c>
      <c r="FS264" s="29">
        <f t="shared" si="530"/>
        <v>7.456E-3</v>
      </c>
      <c r="FT264" s="29">
        <f t="shared" si="530"/>
        <v>3.0049999999999999E-3</v>
      </c>
      <c r="FU264" s="29">
        <f t="shared" si="530"/>
        <v>5.9750999999999999E-2</v>
      </c>
      <c r="FV264" s="29">
        <f t="shared" si="530"/>
        <v>6.1921999999999998E-2</v>
      </c>
      <c r="FW264" s="29">
        <f t="shared" si="530"/>
        <v>0.150981</v>
      </c>
      <c r="FX264" s="29">
        <f t="shared" si="530"/>
        <v>9.4374E-2</v>
      </c>
      <c r="FY264" s="29"/>
      <c r="FZ264" s="29">
        <f>SUM(C264:FX264)</f>
        <v>15.13634499999999</v>
      </c>
      <c r="GA264" s="29"/>
      <c r="GB264" s="2"/>
      <c r="GC264" s="2"/>
      <c r="GD264" s="2"/>
      <c r="GE264" s="2"/>
      <c r="GF264" s="2"/>
      <c r="GG264" s="2"/>
      <c r="GH264" s="2"/>
      <c r="GI264" s="2"/>
      <c r="GJ264" s="2"/>
      <c r="GK264" s="2"/>
    </row>
    <row r="265" spans="1:193" x14ac:dyDescent="0.35">
      <c r="A265" s="2"/>
      <c r="B265" s="2" t="s">
        <v>563</v>
      </c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"/>
      <c r="GC265" s="2"/>
      <c r="GD265" s="2"/>
      <c r="GE265" s="2"/>
      <c r="GF265" s="2"/>
      <c r="GG265" s="2"/>
      <c r="GH265" s="2"/>
      <c r="GI265" s="2"/>
      <c r="GJ265" s="2"/>
      <c r="GK265" s="2"/>
    </row>
    <row r="266" spans="1:193" x14ac:dyDescent="0.35">
      <c r="A266" s="2"/>
      <c r="B266" s="2" t="s">
        <v>564</v>
      </c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69"/>
      <c r="GB266" s="29"/>
      <c r="GC266" s="29"/>
      <c r="GD266" s="29"/>
      <c r="GE266" s="2"/>
      <c r="GF266" s="2"/>
      <c r="GG266" s="2"/>
      <c r="GH266" s="2"/>
      <c r="GI266" s="2"/>
      <c r="GJ266" s="2"/>
      <c r="GK266" s="2"/>
    </row>
    <row r="267" spans="1:193" x14ac:dyDescent="0.35">
      <c r="A267" s="3" t="s">
        <v>565</v>
      </c>
      <c r="B267" s="2" t="s">
        <v>566</v>
      </c>
      <c r="C267" s="29">
        <f t="shared" ref="C267:AH267" si="531">ROUND(((C50)*(1+C206+C207))/C48,6)</f>
        <v>0.82068099999999999</v>
      </c>
      <c r="D267" s="29">
        <f t="shared" si="531"/>
        <v>0.22354299999999999</v>
      </c>
      <c r="E267" s="29">
        <f t="shared" si="531"/>
        <v>0.79738900000000001</v>
      </c>
      <c r="F267" s="29">
        <f t="shared" si="531"/>
        <v>0.32048900000000002</v>
      </c>
      <c r="G267" s="29">
        <f t="shared" si="531"/>
        <v>2.1136089999999998</v>
      </c>
      <c r="H267" s="29">
        <f t="shared" si="531"/>
        <v>6.9286669999999999</v>
      </c>
      <c r="I267" s="29">
        <f t="shared" si="531"/>
        <v>0.83926000000000001</v>
      </c>
      <c r="J267" s="29">
        <f t="shared" si="531"/>
        <v>5.1646640000000001</v>
      </c>
      <c r="K267" s="29">
        <f t="shared" si="531"/>
        <v>18.520233999999999</v>
      </c>
      <c r="L267" s="29">
        <f t="shared" si="531"/>
        <v>1.1280140000000001</v>
      </c>
      <c r="M267" s="29">
        <f t="shared" si="531"/>
        <v>2.9483860000000002</v>
      </c>
      <c r="N267" s="29">
        <f t="shared" si="531"/>
        <v>0.106126</v>
      </c>
      <c r="O267" s="29">
        <f t="shared" si="531"/>
        <v>0.366703</v>
      </c>
      <c r="P267" s="29">
        <f t="shared" si="531"/>
        <v>16.269812000000002</v>
      </c>
      <c r="Q267" s="29">
        <f t="shared" si="531"/>
        <v>0.184976</v>
      </c>
      <c r="R267" s="29">
        <f t="shared" si="531"/>
        <v>15.700101</v>
      </c>
      <c r="S267" s="29">
        <f t="shared" si="531"/>
        <v>1.682744</v>
      </c>
      <c r="T267" s="29">
        <f t="shared" si="531"/>
        <v>37.247829000000003</v>
      </c>
      <c r="U267" s="29">
        <f t="shared" si="531"/>
        <v>35.287210000000002</v>
      </c>
      <c r="V267" s="29">
        <f t="shared" si="531"/>
        <v>25.677700000000002</v>
      </c>
      <c r="W267" s="29">
        <f t="shared" si="531"/>
        <v>45.336992000000002</v>
      </c>
      <c r="X267" s="29">
        <f t="shared" si="531"/>
        <v>53.754275999999997</v>
      </c>
      <c r="Y267" s="29">
        <f t="shared" si="531"/>
        <v>12.277279</v>
      </c>
      <c r="Z267" s="29">
        <f t="shared" si="531"/>
        <v>36.845472000000001</v>
      </c>
      <c r="AA267" s="29">
        <f t="shared" si="531"/>
        <v>0.148733</v>
      </c>
      <c r="AB267" s="29">
        <f t="shared" si="531"/>
        <v>9.6793000000000004E-2</v>
      </c>
      <c r="AC267" s="29">
        <f t="shared" si="531"/>
        <v>2.0783390000000002</v>
      </c>
      <c r="AD267" s="29">
        <f t="shared" si="531"/>
        <v>2.0359560000000001</v>
      </c>
      <c r="AE267" s="29">
        <f t="shared" si="531"/>
        <v>20.540614999999999</v>
      </c>
      <c r="AF267" s="29">
        <f t="shared" si="531"/>
        <v>10.134547</v>
      </c>
      <c r="AG267" s="29">
        <f t="shared" si="531"/>
        <v>2.617915</v>
      </c>
      <c r="AH267" s="29">
        <f t="shared" si="531"/>
        <v>21.06034</v>
      </c>
      <c r="AI267" s="29">
        <f t="shared" ref="AI267:BN267" si="532">ROUND(((AI50)*(1+AI206+AI207))/AI48,6)</f>
        <v>79.794419000000005</v>
      </c>
      <c r="AJ267" s="29">
        <f t="shared" si="532"/>
        <v>26.784884000000002</v>
      </c>
      <c r="AK267" s="29">
        <f t="shared" si="532"/>
        <v>14.632489</v>
      </c>
      <c r="AL267" s="29">
        <f t="shared" si="532"/>
        <v>11.23227</v>
      </c>
      <c r="AM267" s="29">
        <f t="shared" si="532"/>
        <v>15.664788</v>
      </c>
      <c r="AN267" s="29">
        <f t="shared" si="532"/>
        <v>5.542116</v>
      </c>
      <c r="AO267" s="29">
        <f t="shared" si="532"/>
        <v>1.71848</v>
      </c>
      <c r="AP267" s="29">
        <f t="shared" si="532"/>
        <v>4.1408E-2</v>
      </c>
      <c r="AQ267" s="29">
        <f t="shared" si="532"/>
        <v>11.273180999999999</v>
      </c>
      <c r="AR267" s="29">
        <f t="shared" si="532"/>
        <v>9.3760999999999997E-2</v>
      </c>
      <c r="AS267" s="29">
        <f t="shared" si="532"/>
        <v>0.20654900000000001</v>
      </c>
      <c r="AT267" s="29">
        <f t="shared" si="532"/>
        <v>2.2399209999999998</v>
      </c>
      <c r="AU267" s="29">
        <f t="shared" si="532"/>
        <v>12.660380999999999</v>
      </c>
      <c r="AV267" s="29">
        <f t="shared" si="532"/>
        <v>21.946553999999999</v>
      </c>
      <c r="AW267" s="29">
        <f t="shared" si="532"/>
        <v>26.176794000000001</v>
      </c>
      <c r="AX267" s="29">
        <f t="shared" si="532"/>
        <v>40.831927</v>
      </c>
      <c r="AY267" s="29">
        <f t="shared" si="532"/>
        <v>15.875455000000001</v>
      </c>
      <c r="AZ267" s="29">
        <f t="shared" si="532"/>
        <v>9.7699999999999992E-3</v>
      </c>
      <c r="BA267" s="29">
        <f t="shared" si="532"/>
        <v>1.0456749999999999</v>
      </c>
      <c r="BB267" s="29">
        <f t="shared" si="532"/>
        <v>3.5444469999999999</v>
      </c>
      <c r="BC267" s="29">
        <f t="shared" si="532"/>
        <v>0.208232</v>
      </c>
      <c r="BD267" s="29">
        <f t="shared" si="532"/>
        <v>1.6215759999999999</v>
      </c>
      <c r="BE267" s="29">
        <f t="shared" si="532"/>
        <v>4.650353</v>
      </c>
      <c r="BF267" s="29">
        <f t="shared" si="532"/>
        <v>0.33544299999999999</v>
      </c>
      <c r="BG267" s="29">
        <f t="shared" si="532"/>
        <v>15.124406</v>
      </c>
      <c r="BH267" s="29">
        <f t="shared" si="532"/>
        <v>11.861191</v>
      </c>
      <c r="BI267" s="29">
        <f t="shared" si="532"/>
        <v>18.512799000000001</v>
      </c>
      <c r="BJ267" s="29">
        <f t="shared" si="532"/>
        <v>0.99343999999999999</v>
      </c>
      <c r="BK267" s="29">
        <f t="shared" si="532"/>
        <v>0.57792200000000005</v>
      </c>
      <c r="BL267" s="29">
        <f t="shared" si="532"/>
        <v>102.206666</v>
      </c>
      <c r="BM267" s="29">
        <f t="shared" si="532"/>
        <v>20.007045999999999</v>
      </c>
      <c r="BN267" s="29">
        <f t="shared" si="532"/>
        <v>2.5072679999999998</v>
      </c>
      <c r="BO267" s="29">
        <f t="shared" ref="BO267:CT267" si="533">ROUND(((BO50)*(1+BO206+BO207))/BO48,6)</f>
        <v>4.6539739999999998</v>
      </c>
      <c r="BP267" s="29">
        <f t="shared" si="533"/>
        <v>9.2293839999999996</v>
      </c>
      <c r="BQ267" s="29">
        <f t="shared" si="533"/>
        <v>0.46864499999999998</v>
      </c>
      <c r="BR267" s="29">
        <f t="shared" si="533"/>
        <v>0.84040700000000002</v>
      </c>
      <c r="BS267" s="29">
        <f t="shared" si="533"/>
        <v>1.1435550000000001</v>
      </c>
      <c r="BT267" s="29">
        <f t="shared" si="533"/>
        <v>2.1250749999999998</v>
      </c>
      <c r="BU267" s="29">
        <f t="shared" si="533"/>
        <v>5.4678610000000001</v>
      </c>
      <c r="BV267" s="29">
        <f t="shared" si="533"/>
        <v>0.69814200000000004</v>
      </c>
      <c r="BW267" s="29">
        <f t="shared" si="533"/>
        <v>0.87441500000000005</v>
      </c>
      <c r="BX267" s="29">
        <f t="shared" si="533"/>
        <v>13.758169000000001</v>
      </c>
      <c r="BY267" s="29">
        <f t="shared" si="533"/>
        <v>6.9209800000000001</v>
      </c>
      <c r="BZ267" s="29">
        <f t="shared" si="533"/>
        <v>25.350218000000002</v>
      </c>
      <c r="CA267" s="29">
        <f t="shared" si="533"/>
        <v>9.0611060000000005</v>
      </c>
      <c r="CB267" s="29">
        <f t="shared" si="533"/>
        <v>6.8140000000000006E-2</v>
      </c>
      <c r="CC267" s="29">
        <f t="shared" si="533"/>
        <v>47.456476000000002</v>
      </c>
      <c r="CD267" s="29">
        <f t="shared" si="533"/>
        <v>13.077076999999999</v>
      </c>
      <c r="CE267" s="29">
        <f t="shared" si="533"/>
        <v>23.128343999999998</v>
      </c>
      <c r="CF267" s="29">
        <f t="shared" si="533"/>
        <v>31.084896000000001</v>
      </c>
      <c r="CG267" s="29">
        <f t="shared" si="533"/>
        <v>38.810487000000002</v>
      </c>
      <c r="CH267" s="29">
        <f t="shared" si="533"/>
        <v>52.790570000000002</v>
      </c>
      <c r="CI267" s="29">
        <f t="shared" si="533"/>
        <v>8.0185220000000008</v>
      </c>
      <c r="CJ267" s="29">
        <f t="shared" si="533"/>
        <v>2.253708</v>
      </c>
      <c r="CK267" s="29">
        <f t="shared" si="533"/>
        <v>0.508355</v>
      </c>
      <c r="CL267" s="29">
        <f t="shared" si="533"/>
        <v>3.6202320000000001</v>
      </c>
      <c r="CM267" s="29">
        <f t="shared" si="533"/>
        <v>3.3125249999999999</v>
      </c>
      <c r="CN267" s="29">
        <f t="shared" si="533"/>
        <v>0.183971</v>
      </c>
      <c r="CO267" s="29">
        <f t="shared" si="533"/>
        <v>0.28107799999999999</v>
      </c>
      <c r="CP267" s="29">
        <f t="shared" si="533"/>
        <v>1.443859</v>
      </c>
      <c r="CQ267" s="29">
        <f t="shared" si="533"/>
        <v>5.5507369999999998</v>
      </c>
      <c r="CR267" s="29">
        <f t="shared" si="533"/>
        <v>5.7779100000000003</v>
      </c>
      <c r="CS267" s="29">
        <f t="shared" si="533"/>
        <v>16.609103000000001</v>
      </c>
      <c r="CT267" s="29">
        <f t="shared" si="533"/>
        <v>16.963875999999999</v>
      </c>
      <c r="CU267" s="29">
        <f t="shared" ref="CU267:DZ267" si="534">ROUND(((CU50)*(1+CU206+CU207))/CU48,6)</f>
        <v>59.433349999999997</v>
      </c>
      <c r="CV267" s="29">
        <f t="shared" si="534"/>
        <v>41.454071999999996</v>
      </c>
      <c r="CW267" s="29">
        <f t="shared" si="534"/>
        <v>12.615394</v>
      </c>
      <c r="CX267" s="29">
        <f t="shared" si="534"/>
        <v>11.242189</v>
      </c>
      <c r="CY267" s="29">
        <f t="shared" si="534"/>
        <v>150.40974700000001</v>
      </c>
      <c r="CZ267" s="29">
        <f t="shared" si="534"/>
        <v>3.903232</v>
      </c>
      <c r="DA267" s="29">
        <f t="shared" si="534"/>
        <v>21.459251999999999</v>
      </c>
      <c r="DB267" s="29">
        <f t="shared" si="534"/>
        <v>23.096388999999999</v>
      </c>
      <c r="DC267" s="29">
        <f t="shared" si="534"/>
        <v>17.526589000000001</v>
      </c>
      <c r="DD267" s="29">
        <f t="shared" si="534"/>
        <v>3.9032789999999999</v>
      </c>
      <c r="DE267" s="29">
        <f t="shared" si="534"/>
        <v>5.6757280000000003</v>
      </c>
      <c r="DF267" s="29">
        <f t="shared" si="534"/>
        <v>0.35256700000000002</v>
      </c>
      <c r="DG267" s="29">
        <f t="shared" si="534"/>
        <v>14.001253999999999</v>
      </c>
      <c r="DH267" s="29">
        <f t="shared" si="534"/>
        <v>2.4620600000000001</v>
      </c>
      <c r="DI267" s="29">
        <f t="shared" si="534"/>
        <v>1.664112</v>
      </c>
      <c r="DJ267" s="29">
        <f t="shared" si="534"/>
        <v>14.539145</v>
      </c>
      <c r="DK267" s="29">
        <f t="shared" si="534"/>
        <v>15.139419999999999</v>
      </c>
      <c r="DL267" s="29">
        <f t="shared" si="534"/>
        <v>1.1086320000000001</v>
      </c>
      <c r="DM267" s="29">
        <f t="shared" si="534"/>
        <v>37.158763999999998</v>
      </c>
      <c r="DN267" s="29">
        <f t="shared" si="534"/>
        <v>3.5587420000000001</v>
      </c>
      <c r="DO267" s="29">
        <f t="shared" si="534"/>
        <v>2.7010529999999999</v>
      </c>
      <c r="DP267" s="29">
        <f t="shared" si="534"/>
        <v>30.356963</v>
      </c>
      <c r="DQ267" s="29">
        <f t="shared" si="534"/>
        <v>2.1722290000000002</v>
      </c>
      <c r="DR267" s="29">
        <f t="shared" si="534"/>
        <v>10.201463</v>
      </c>
      <c r="DS267" s="29">
        <f t="shared" si="534"/>
        <v>21.373501999999998</v>
      </c>
      <c r="DT267" s="29">
        <f t="shared" si="534"/>
        <v>84.333353000000002</v>
      </c>
      <c r="DU267" s="29">
        <f t="shared" si="534"/>
        <v>30.924934</v>
      </c>
      <c r="DV267" s="29">
        <f t="shared" si="534"/>
        <v>101.843009</v>
      </c>
      <c r="DW267" s="29">
        <f t="shared" si="534"/>
        <v>41.111671999999999</v>
      </c>
      <c r="DX267" s="29">
        <f t="shared" si="534"/>
        <v>8.9568309999999993</v>
      </c>
      <c r="DY267" s="29">
        <f t="shared" si="534"/>
        <v>4.4637510000000002</v>
      </c>
      <c r="DZ267" s="29">
        <f t="shared" si="534"/>
        <v>3.7727750000000002</v>
      </c>
      <c r="EA267" s="29">
        <f t="shared" ref="EA267:FF267" si="535">ROUND(((EA50)*(1+EA206+EA207))/EA48,6)</f>
        <v>1.553606</v>
      </c>
      <c r="EB267" s="29">
        <f t="shared" si="535"/>
        <v>10.446809999999999</v>
      </c>
      <c r="EC267" s="29">
        <f t="shared" si="535"/>
        <v>24.530719999999999</v>
      </c>
      <c r="ED267" s="29">
        <f t="shared" si="535"/>
        <v>0.17483799999999999</v>
      </c>
      <c r="EE267" s="29">
        <f t="shared" si="535"/>
        <v>54.8217</v>
      </c>
      <c r="EF267" s="29">
        <f t="shared" si="535"/>
        <v>9.0781080000000003</v>
      </c>
      <c r="EG267" s="29">
        <f t="shared" si="535"/>
        <v>31.661463000000001</v>
      </c>
      <c r="EH267" s="29">
        <f t="shared" si="535"/>
        <v>65.895966000000001</v>
      </c>
      <c r="EI267" s="29">
        <f t="shared" si="535"/>
        <v>0.65723900000000002</v>
      </c>
      <c r="EJ267" s="29">
        <f t="shared" si="535"/>
        <v>0.82562100000000005</v>
      </c>
      <c r="EK267" s="29">
        <f t="shared" si="535"/>
        <v>1.6617710000000001</v>
      </c>
      <c r="EL267" s="29">
        <f t="shared" si="535"/>
        <v>3.4287649999999998</v>
      </c>
      <c r="EM267" s="29">
        <f t="shared" si="535"/>
        <v>7.4484079999999997</v>
      </c>
      <c r="EN267" s="29">
        <f t="shared" si="535"/>
        <v>11.453071</v>
      </c>
      <c r="EO267" s="29">
        <f t="shared" si="535"/>
        <v>20.965554000000001</v>
      </c>
      <c r="EP267" s="29">
        <f t="shared" si="535"/>
        <v>6.7172599999999996</v>
      </c>
      <c r="EQ267" s="29">
        <f t="shared" si="535"/>
        <v>5.1110000000000001E-3</v>
      </c>
      <c r="ER267" s="29">
        <f t="shared" si="535"/>
        <v>6.745393</v>
      </c>
      <c r="ES267" s="29">
        <f t="shared" si="535"/>
        <v>24.167446000000002</v>
      </c>
      <c r="ET267" s="29">
        <f t="shared" si="535"/>
        <v>18.809619000000001</v>
      </c>
      <c r="EU267" s="29">
        <f t="shared" si="535"/>
        <v>21.410661000000001</v>
      </c>
      <c r="EV267" s="29">
        <f t="shared" si="535"/>
        <v>11.506788999999999</v>
      </c>
      <c r="EW267" s="29">
        <f t="shared" si="535"/>
        <v>0.74494099999999996</v>
      </c>
      <c r="EX267" s="29">
        <f t="shared" si="535"/>
        <v>17.949508999999999</v>
      </c>
      <c r="EY267" s="29">
        <f t="shared" si="535"/>
        <v>25.016197999999999</v>
      </c>
      <c r="EZ267" s="29">
        <f t="shared" si="535"/>
        <v>34.112124999999999</v>
      </c>
      <c r="FA267" s="29">
        <f t="shared" si="535"/>
        <v>0.26301999999999998</v>
      </c>
      <c r="FB267" s="29">
        <f t="shared" si="535"/>
        <v>2.0325359999999999</v>
      </c>
      <c r="FC267" s="29">
        <f t="shared" si="535"/>
        <v>1.9987159999999999</v>
      </c>
      <c r="FD267" s="29">
        <f t="shared" si="535"/>
        <v>18.268684</v>
      </c>
      <c r="FE267" s="29">
        <f t="shared" si="535"/>
        <v>28.73339</v>
      </c>
      <c r="FF267" s="29">
        <f t="shared" si="535"/>
        <v>38.750109000000002</v>
      </c>
      <c r="FG267" s="29">
        <f t="shared" ref="FG267:FX267" si="536">ROUND(((FG50)*(1+FG206+FG207))/FG48,6)</f>
        <v>31.645886999999998</v>
      </c>
      <c r="FH267" s="29">
        <f t="shared" si="536"/>
        <v>27.173542999999999</v>
      </c>
      <c r="FI267" s="29">
        <f t="shared" si="536"/>
        <v>0.702349</v>
      </c>
      <c r="FJ267" s="29">
        <f t="shared" si="536"/>
        <v>1.0213909999999999</v>
      </c>
      <c r="FK267" s="29">
        <f t="shared" si="536"/>
        <v>0.46440300000000001</v>
      </c>
      <c r="FL267" s="29">
        <f t="shared" si="536"/>
        <v>0.45844099999999999</v>
      </c>
      <c r="FM267" s="29">
        <f t="shared" si="536"/>
        <v>0.88541000000000003</v>
      </c>
      <c r="FN267" s="29">
        <f t="shared" si="536"/>
        <v>0.34502699999999997</v>
      </c>
      <c r="FO267" s="29">
        <f t="shared" si="536"/>
        <v>0.32521</v>
      </c>
      <c r="FP267" s="29">
        <f t="shared" si="536"/>
        <v>0.68081999999999998</v>
      </c>
      <c r="FQ267" s="29">
        <f t="shared" si="536"/>
        <v>1.8896409999999999</v>
      </c>
      <c r="FR267" s="29">
        <f t="shared" si="536"/>
        <v>1.7747120000000001</v>
      </c>
      <c r="FS267" s="29">
        <f t="shared" si="536"/>
        <v>2.1545399999999999</v>
      </c>
      <c r="FT267" s="29">
        <f t="shared" si="536"/>
        <v>2.135494</v>
      </c>
      <c r="FU267" s="29">
        <f t="shared" si="536"/>
        <v>5.7515049999999999</v>
      </c>
      <c r="FV267" s="29">
        <f t="shared" si="536"/>
        <v>6.2886170000000003</v>
      </c>
      <c r="FW267" s="29">
        <f t="shared" si="536"/>
        <v>45.825476000000002</v>
      </c>
      <c r="FX267" s="29">
        <f t="shared" si="536"/>
        <v>65.331834999999998</v>
      </c>
      <c r="FY267" s="29"/>
      <c r="FZ267" s="29"/>
      <c r="GA267" s="29"/>
      <c r="GB267" s="29"/>
      <c r="GC267" s="29"/>
      <c r="GD267" s="29"/>
      <c r="GE267" s="2"/>
      <c r="GF267" s="2"/>
      <c r="GG267" s="2"/>
      <c r="GH267" s="2"/>
      <c r="GI267" s="2"/>
      <c r="GJ267" s="2"/>
      <c r="GK267" s="2"/>
    </row>
    <row r="268" spans="1:193" x14ac:dyDescent="0.35">
      <c r="A268" s="2"/>
      <c r="B268" s="2" t="s">
        <v>567</v>
      </c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"/>
      <c r="GB268" s="29"/>
      <c r="GC268" s="29"/>
      <c r="GD268" s="29"/>
      <c r="GE268" s="2"/>
      <c r="GF268" s="2"/>
      <c r="GG268" s="2"/>
      <c r="GH268" s="2"/>
      <c r="GI268" s="2"/>
      <c r="GJ268" s="2"/>
      <c r="GK268" s="2"/>
    </row>
    <row r="269" spans="1:193" x14ac:dyDescent="0.35">
      <c r="A269" s="2"/>
      <c r="B269" s="2" t="s">
        <v>568</v>
      </c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"/>
      <c r="GB269" s="29"/>
      <c r="GC269" s="29"/>
      <c r="GD269" s="29"/>
      <c r="GE269" s="2"/>
      <c r="GF269" s="2"/>
      <c r="GG269" s="2"/>
      <c r="GH269" s="2"/>
      <c r="GI269" s="2"/>
      <c r="GJ269" s="2"/>
      <c r="GK269" s="2"/>
    </row>
    <row r="270" spans="1:193" x14ac:dyDescent="0.35">
      <c r="A270" s="3" t="s">
        <v>569</v>
      </c>
      <c r="B270" s="2" t="s">
        <v>570</v>
      </c>
      <c r="C270" s="29">
        <f t="shared" ref="C270:AH270" si="537">MIN(C262,C264)</f>
        <v>2.7E-2</v>
      </c>
      <c r="D270" s="29">
        <f t="shared" si="537"/>
        <v>2.7E-2</v>
      </c>
      <c r="E270" s="29">
        <f t="shared" si="537"/>
        <v>2.7E-2</v>
      </c>
      <c r="F270" s="29">
        <f t="shared" si="537"/>
        <v>2.7E-2</v>
      </c>
      <c r="G270" s="29">
        <f t="shared" si="537"/>
        <v>2.5264999999999999E-2</v>
      </c>
      <c r="H270" s="29">
        <f t="shared" si="537"/>
        <v>2.7E-2</v>
      </c>
      <c r="I270" s="29">
        <f t="shared" si="537"/>
        <v>2.7E-2</v>
      </c>
      <c r="J270" s="29">
        <f t="shared" si="537"/>
        <v>2.7E-2</v>
      </c>
      <c r="K270" s="29">
        <f t="shared" si="537"/>
        <v>2.7E-2</v>
      </c>
      <c r="L270" s="29">
        <f t="shared" si="537"/>
        <v>2.6894999999999999E-2</v>
      </c>
      <c r="M270" s="29">
        <f t="shared" si="537"/>
        <v>2.5946999999999998E-2</v>
      </c>
      <c r="N270" s="29">
        <f t="shared" si="537"/>
        <v>1.8756000000000002E-2</v>
      </c>
      <c r="O270" s="29">
        <f t="shared" si="537"/>
        <v>2.7E-2</v>
      </c>
      <c r="P270" s="29">
        <f t="shared" si="537"/>
        <v>2.7E-2</v>
      </c>
      <c r="Q270" s="29">
        <f t="shared" si="537"/>
        <v>2.7E-2</v>
      </c>
      <c r="R270" s="29">
        <f t="shared" si="537"/>
        <v>2.7E-2</v>
      </c>
      <c r="S270" s="29">
        <f t="shared" si="537"/>
        <v>2.6013999999999999E-2</v>
      </c>
      <c r="T270" s="29">
        <f t="shared" si="537"/>
        <v>2.4301E-2</v>
      </c>
      <c r="U270" s="29">
        <f t="shared" si="537"/>
        <v>2.3800999999999999E-2</v>
      </c>
      <c r="V270" s="29">
        <f t="shared" si="537"/>
        <v>2.7E-2</v>
      </c>
      <c r="W270" s="29">
        <f t="shared" si="537"/>
        <v>2.7E-2</v>
      </c>
      <c r="X270" s="29">
        <f t="shared" si="537"/>
        <v>1.5755999999999999E-2</v>
      </c>
      <c r="Y270" s="29">
        <f t="shared" si="537"/>
        <v>2.4498000000000002E-2</v>
      </c>
      <c r="Z270" s="29">
        <f t="shared" si="537"/>
        <v>2.359E-2</v>
      </c>
      <c r="AA270" s="29">
        <f t="shared" si="537"/>
        <v>2.7E-2</v>
      </c>
      <c r="AB270" s="29">
        <f t="shared" si="537"/>
        <v>2.7E-2</v>
      </c>
      <c r="AC270" s="29">
        <f t="shared" si="537"/>
        <v>2.0982000000000001E-2</v>
      </c>
      <c r="AD270" s="29">
        <f t="shared" si="537"/>
        <v>1.9693000000000002E-2</v>
      </c>
      <c r="AE270" s="29">
        <f t="shared" si="537"/>
        <v>1.2814000000000001E-2</v>
      </c>
      <c r="AF270" s="29">
        <f t="shared" si="537"/>
        <v>1.1674E-2</v>
      </c>
      <c r="AG270" s="29">
        <f t="shared" si="537"/>
        <v>1.2485E-2</v>
      </c>
      <c r="AH270" s="29">
        <f t="shared" si="537"/>
        <v>2.2123E-2</v>
      </c>
      <c r="AI270" s="29">
        <f t="shared" ref="AI270:AZ270" si="538">MIN(AI262,AI264)</f>
        <v>2.7E-2</v>
      </c>
      <c r="AJ270" s="29">
        <f t="shared" si="538"/>
        <v>2.3788E-2</v>
      </c>
      <c r="AK270" s="29">
        <f t="shared" si="538"/>
        <v>2.128E-2</v>
      </c>
      <c r="AL270" s="29">
        <f t="shared" si="538"/>
        <v>2.7E-2</v>
      </c>
      <c r="AM270" s="29">
        <f t="shared" si="538"/>
        <v>2.1449000000000003E-2</v>
      </c>
      <c r="AN270" s="29">
        <f t="shared" si="538"/>
        <v>2.4726999999999999E-2</v>
      </c>
      <c r="AO270" s="29">
        <f t="shared" si="538"/>
        <v>2.7E-2</v>
      </c>
      <c r="AP270" s="29">
        <f t="shared" si="538"/>
        <v>2.7E-2</v>
      </c>
      <c r="AQ270" s="29">
        <f t="shared" si="538"/>
        <v>1.8685E-2</v>
      </c>
      <c r="AR270" s="29">
        <f t="shared" si="538"/>
        <v>2.7E-2</v>
      </c>
      <c r="AS270" s="29">
        <f t="shared" si="538"/>
        <v>1.2137999999999999E-2</v>
      </c>
      <c r="AT270" s="29">
        <f t="shared" si="538"/>
        <v>2.7E-2</v>
      </c>
      <c r="AU270" s="29">
        <f t="shared" si="538"/>
        <v>2.4187999999999998E-2</v>
      </c>
      <c r="AV270" s="29">
        <f t="shared" si="538"/>
        <v>2.7E-2</v>
      </c>
      <c r="AW270" s="29">
        <f t="shared" si="538"/>
        <v>2.4431000000000001E-2</v>
      </c>
      <c r="AX270" s="29">
        <f t="shared" si="538"/>
        <v>2.1797999999999998E-2</v>
      </c>
      <c r="AY270" s="29">
        <f t="shared" si="538"/>
        <v>2.7E-2</v>
      </c>
      <c r="AZ270" s="29">
        <f t="shared" si="538"/>
        <v>1.5720000000000001E-2</v>
      </c>
      <c r="BA270" s="29">
        <f t="shared" ref="BA270:DL270" si="539">MIN(BA262,BA264)</f>
        <v>2.6893999999999998E-2</v>
      </c>
      <c r="BB270" s="29">
        <f t="shared" si="539"/>
        <v>2.4684000000000001E-2</v>
      </c>
      <c r="BC270" s="29">
        <f t="shared" si="539"/>
        <v>2.0715000000000001E-2</v>
      </c>
      <c r="BD270" s="29">
        <f t="shared" si="539"/>
        <v>2.7E-2</v>
      </c>
      <c r="BE270" s="29">
        <f t="shared" si="539"/>
        <v>2.7E-2</v>
      </c>
      <c r="BF270" s="29">
        <f t="shared" si="539"/>
        <v>2.7E-2</v>
      </c>
      <c r="BG270" s="29">
        <f t="shared" si="539"/>
        <v>2.7E-2</v>
      </c>
      <c r="BH270" s="29">
        <f t="shared" si="539"/>
        <v>2.6419000000000002E-2</v>
      </c>
      <c r="BI270" s="29">
        <f t="shared" si="539"/>
        <v>1.3433E-2</v>
      </c>
      <c r="BJ270" s="29">
        <f t="shared" si="539"/>
        <v>2.7E-2</v>
      </c>
      <c r="BK270" s="29">
        <f t="shared" si="539"/>
        <v>2.7E-2</v>
      </c>
      <c r="BL270" s="29">
        <f t="shared" si="539"/>
        <v>2.7E-2</v>
      </c>
      <c r="BM270" s="29">
        <f t="shared" si="539"/>
        <v>2.5833999999999999E-2</v>
      </c>
      <c r="BN270" s="29">
        <f t="shared" si="539"/>
        <v>2.7E-2</v>
      </c>
      <c r="BO270" s="29">
        <f t="shared" si="539"/>
        <v>2.0202999999999999E-2</v>
      </c>
      <c r="BP270" s="29">
        <f t="shared" si="539"/>
        <v>2.6702E-2</v>
      </c>
      <c r="BQ270" s="29">
        <f t="shared" si="539"/>
        <v>2.6759000000000002E-2</v>
      </c>
      <c r="BR270" s="29">
        <f t="shared" si="539"/>
        <v>9.6999999999999986E-3</v>
      </c>
      <c r="BS270" s="29">
        <f t="shared" si="539"/>
        <v>4.3949999999999996E-3</v>
      </c>
      <c r="BT270" s="29">
        <f t="shared" si="539"/>
        <v>6.6509999999999998E-3</v>
      </c>
      <c r="BU270" s="29">
        <f t="shared" si="539"/>
        <v>1.3811E-2</v>
      </c>
      <c r="BV270" s="29">
        <f t="shared" si="539"/>
        <v>9.4529999999999996E-3</v>
      </c>
      <c r="BW270" s="29">
        <f t="shared" si="539"/>
        <v>1.5736E-2</v>
      </c>
      <c r="BX270" s="29">
        <f t="shared" si="539"/>
        <v>1.9067000000000001E-2</v>
      </c>
      <c r="BY270" s="29">
        <f t="shared" si="539"/>
        <v>2.7E-2</v>
      </c>
      <c r="BZ270" s="29">
        <f t="shared" si="539"/>
        <v>2.7E-2</v>
      </c>
      <c r="CA270" s="29">
        <f t="shared" si="539"/>
        <v>2.3040999999999999E-2</v>
      </c>
      <c r="CB270" s="29">
        <f t="shared" si="539"/>
        <v>2.7E-2</v>
      </c>
      <c r="CC270" s="29">
        <f t="shared" si="539"/>
        <v>2.7E-2</v>
      </c>
      <c r="CD270" s="29">
        <f t="shared" si="539"/>
        <v>2.452E-2</v>
      </c>
      <c r="CE270" s="29">
        <f t="shared" si="539"/>
        <v>2.7E-2</v>
      </c>
      <c r="CF270" s="29">
        <f t="shared" si="539"/>
        <v>2.4333999999999998E-2</v>
      </c>
      <c r="CG270" s="29">
        <f t="shared" si="539"/>
        <v>2.7E-2</v>
      </c>
      <c r="CH270" s="29">
        <f t="shared" si="539"/>
        <v>2.7E-2</v>
      </c>
      <c r="CI270" s="29">
        <f t="shared" si="539"/>
        <v>2.7E-2</v>
      </c>
      <c r="CJ270" s="29">
        <f t="shared" si="539"/>
        <v>2.5294000000000001E-2</v>
      </c>
      <c r="CK270" s="29">
        <f t="shared" si="539"/>
        <v>1.1601E-2</v>
      </c>
      <c r="CL270" s="29">
        <f t="shared" si="539"/>
        <v>1.3228999999999999E-2</v>
      </c>
      <c r="CM270" s="29">
        <f t="shared" si="539"/>
        <v>7.2740000000000001E-3</v>
      </c>
      <c r="CN270" s="29">
        <f t="shared" si="539"/>
        <v>2.7E-2</v>
      </c>
      <c r="CO270" s="29">
        <f t="shared" si="539"/>
        <v>2.7E-2</v>
      </c>
      <c r="CP270" s="29">
        <f t="shared" si="539"/>
        <v>1.6787E-2</v>
      </c>
      <c r="CQ270" s="29">
        <f t="shared" si="539"/>
        <v>1.7426999999999998E-2</v>
      </c>
      <c r="CR270" s="29">
        <f t="shared" si="539"/>
        <v>4.169E-3</v>
      </c>
      <c r="CS270" s="29">
        <f t="shared" si="539"/>
        <v>2.7E-2</v>
      </c>
      <c r="CT270" s="29">
        <f t="shared" si="539"/>
        <v>1.3519999999999999E-2</v>
      </c>
      <c r="CU270" s="29">
        <f t="shared" si="539"/>
        <v>2.4615999999999999E-2</v>
      </c>
      <c r="CV270" s="29">
        <f t="shared" si="539"/>
        <v>1.5979E-2</v>
      </c>
      <c r="CW270" s="29">
        <f t="shared" si="539"/>
        <v>1.7379000000000002E-2</v>
      </c>
      <c r="CX270" s="29">
        <f t="shared" si="539"/>
        <v>2.6824000000000001E-2</v>
      </c>
      <c r="CY270" s="29">
        <f t="shared" si="539"/>
        <v>2.7E-2</v>
      </c>
      <c r="CZ270" s="29">
        <f t="shared" si="539"/>
        <v>2.7E-2</v>
      </c>
      <c r="DA270" s="29">
        <f t="shared" si="539"/>
        <v>2.7E-2</v>
      </c>
      <c r="DB270" s="29">
        <f t="shared" si="539"/>
        <v>2.7E-2</v>
      </c>
      <c r="DC270" s="29">
        <f t="shared" si="539"/>
        <v>2.2418E-2</v>
      </c>
      <c r="DD270" s="29">
        <f t="shared" si="539"/>
        <v>3.4300000000000003E-3</v>
      </c>
      <c r="DE270" s="29">
        <f t="shared" si="539"/>
        <v>1.1894999999999999E-2</v>
      </c>
      <c r="DF270" s="29">
        <f t="shared" si="539"/>
        <v>2.7E-2</v>
      </c>
      <c r="DG270" s="29">
        <f t="shared" si="539"/>
        <v>2.5453E-2</v>
      </c>
      <c r="DH270" s="29">
        <f t="shared" si="539"/>
        <v>2.5515999999999997E-2</v>
      </c>
      <c r="DI270" s="29">
        <f t="shared" si="539"/>
        <v>2.3844999999999998E-2</v>
      </c>
      <c r="DJ270" s="29">
        <f t="shared" si="539"/>
        <v>2.5883E-2</v>
      </c>
      <c r="DK270" s="29">
        <f t="shared" si="539"/>
        <v>2.0658000000000003E-2</v>
      </c>
      <c r="DL270" s="29">
        <f t="shared" si="539"/>
        <v>2.6966999999999998E-2</v>
      </c>
      <c r="DM270" s="29">
        <f t="shared" ref="DM270:FX270" si="540">MIN(DM262,DM264)</f>
        <v>2.4899000000000001E-2</v>
      </c>
      <c r="DN270" s="29">
        <f t="shared" si="540"/>
        <v>2.7E-2</v>
      </c>
      <c r="DO270" s="29">
        <f t="shared" si="540"/>
        <v>2.7E-2</v>
      </c>
      <c r="DP270" s="29">
        <f t="shared" si="540"/>
        <v>2.7E-2</v>
      </c>
      <c r="DQ270" s="29">
        <f t="shared" si="540"/>
        <v>2.1432E-2</v>
      </c>
      <c r="DR270" s="29">
        <f t="shared" si="540"/>
        <v>2.7E-2</v>
      </c>
      <c r="DS270" s="29">
        <f t="shared" si="540"/>
        <v>2.7E-2</v>
      </c>
      <c r="DT270" s="29">
        <f t="shared" si="540"/>
        <v>2.6728999999999999E-2</v>
      </c>
      <c r="DU270" s="29">
        <f t="shared" si="540"/>
        <v>2.7E-2</v>
      </c>
      <c r="DV270" s="29">
        <f t="shared" si="540"/>
        <v>2.7E-2</v>
      </c>
      <c r="DW270" s="29">
        <f t="shared" si="540"/>
        <v>2.6997E-2</v>
      </c>
      <c r="DX270" s="29">
        <f t="shared" si="540"/>
        <v>2.3931000000000001E-2</v>
      </c>
      <c r="DY270" s="29">
        <f t="shared" si="540"/>
        <v>1.7927999999999999E-2</v>
      </c>
      <c r="DZ270" s="29">
        <f t="shared" si="540"/>
        <v>2.2661999999999998E-2</v>
      </c>
      <c r="EA270" s="29">
        <f t="shared" si="540"/>
        <v>1.0126E-2</v>
      </c>
      <c r="EB270" s="29">
        <f t="shared" si="540"/>
        <v>2.7E-2</v>
      </c>
      <c r="EC270" s="29">
        <f t="shared" si="540"/>
        <v>2.7E-2</v>
      </c>
      <c r="ED270" s="29">
        <f t="shared" si="540"/>
        <v>3.947E-3</v>
      </c>
      <c r="EE270" s="29">
        <f t="shared" si="540"/>
        <v>2.7E-2</v>
      </c>
      <c r="EF270" s="29">
        <f t="shared" si="540"/>
        <v>2.4594999999999999E-2</v>
      </c>
      <c r="EG270" s="29">
        <f t="shared" si="540"/>
        <v>2.7E-2</v>
      </c>
      <c r="EH270" s="29">
        <f t="shared" si="540"/>
        <v>2.7E-2</v>
      </c>
      <c r="EI270" s="29">
        <f t="shared" si="540"/>
        <v>2.7E-2</v>
      </c>
      <c r="EJ270" s="29">
        <f t="shared" si="540"/>
        <v>2.7E-2</v>
      </c>
      <c r="EK270" s="29">
        <f t="shared" si="540"/>
        <v>5.7670000000000004E-3</v>
      </c>
      <c r="EL270" s="29">
        <f t="shared" si="540"/>
        <v>6.143E-3</v>
      </c>
      <c r="EM270" s="29">
        <f t="shared" si="540"/>
        <v>2.1308000000000001E-2</v>
      </c>
      <c r="EN270" s="29">
        <f t="shared" si="540"/>
        <v>2.7E-2</v>
      </c>
      <c r="EO270" s="29">
        <f t="shared" si="540"/>
        <v>2.7E-2</v>
      </c>
      <c r="EP270" s="29">
        <f t="shared" si="540"/>
        <v>2.5585999999999998E-2</v>
      </c>
      <c r="EQ270" s="29">
        <f>MIN(EQ262,EQ264)</f>
        <v>5.5929999999999999E-3</v>
      </c>
      <c r="ER270" s="29">
        <f t="shared" si="540"/>
        <v>2.1283E-2</v>
      </c>
      <c r="ES270" s="29">
        <f t="shared" si="540"/>
        <v>2.7E-2</v>
      </c>
      <c r="ET270" s="29">
        <f t="shared" si="540"/>
        <v>2.7E-2</v>
      </c>
      <c r="EU270" s="29">
        <f t="shared" si="540"/>
        <v>2.7E-2</v>
      </c>
      <c r="EV270" s="29">
        <f t="shared" si="540"/>
        <v>1.5009E-2</v>
      </c>
      <c r="EW270" s="29">
        <f t="shared" si="540"/>
        <v>7.2809999999999993E-3</v>
      </c>
      <c r="EX270" s="29">
        <f t="shared" si="540"/>
        <v>8.9099999999999995E-3</v>
      </c>
      <c r="EY270" s="29">
        <f t="shared" si="540"/>
        <v>2.7E-2</v>
      </c>
      <c r="EZ270" s="29">
        <f t="shared" si="540"/>
        <v>2.7E-2</v>
      </c>
      <c r="FA270" s="29">
        <f t="shared" si="540"/>
        <v>1.0606000000000001E-2</v>
      </c>
      <c r="FB270" s="29">
        <f t="shared" si="540"/>
        <v>8.8140000000000007E-3</v>
      </c>
      <c r="FC270" s="29">
        <f t="shared" si="540"/>
        <v>2.7E-2</v>
      </c>
      <c r="FD270" s="29">
        <f t="shared" si="540"/>
        <v>2.7E-2</v>
      </c>
      <c r="FE270" s="29">
        <f t="shared" si="540"/>
        <v>1.9181E-2</v>
      </c>
      <c r="FF270" s="29">
        <f t="shared" si="540"/>
        <v>2.7E-2</v>
      </c>
      <c r="FG270" s="29">
        <f t="shared" si="540"/>
        <v>2.7E-2</v>
      </c>
      <c r="FH270" s="29">
        <f t="shared" si="540"/>
        <v>2.4771999999999999E-2</v>
      </c>
      <c r="FI270" s="29">
        <f>MIN(FI262,FI264)</f>
        <v>9.639E-3</v>
      </c>
      <c r="FJ270" s="29">
        <f t="shared" si="540"/>
        <v>2.2075999999999998E-2</v>
      </c>
      <c r="FK270" s="29">
        <f t="shared" si="540"/>
        <v>1.0845E-2</v>
      </c>
      <c r="FL270" s="29">
        <f t="shared" si="540"/>
        <v>2.7E-2</v>
      </c>
      <c r="FM270" s="29">
        <f t="shared" si="540"/>
        <v>2.3414000000000001E-2</v>
      </c>
      <c r="FN270" s="29">
        <f t="shared" si="540"/>
        <v>2.7E-2</v>
      </c>
      <c r="FO270" s="29">
        <f t="shared" si="540"/>
        <v>3.9909999999999998E-3</v>
      </c>
      <c r="FP270" s="29">
        <f t="shared" si="540"/>
        <v>1.2143000000000001E-2</v>
      </c>
      <c r="FQ270" s="29">
        <f>MIN(FQ262,FQ264)</f>
        <v>2.1521999999999999E-2</v>
      </c>
      <c r="FR270" s="29">
        <f t="shared" si="540"/>
        <v>5.6270000000000001E-3</v>
      </c>
      <c r="FS270" s="29">
        <f t="shared" si="540"/>
        <v>5.0679999999999996E-3</v>
      </c>
      <c r="FT270" s="29">
        <f t="shared" si="540"/>
        <v>3.0049999999999999E-3</v>
      </c>
      <c r="FU270" s="29">
        <f t="shared" si="540"/>
        <v>2.3344999999999998E-2</v>
      </c>
      <c r="FV270" s="29">
        <f t="shared" si="540"/>
        <v>2.0032000000000001E-2</v>
      </c>
      <c r="FW270" s="29">
        <f t="shared" si="540"/>
        <v>2.6498000000000001E-2</v>
      </c>
      <c r="FX270" s="29">
        <f t="shared" si="540"/>
        <v>2.4674999999999999E-2</v>
      </c>
      <c r="FY270" s="29"/>
      <c r="FZ270" s="29"/>
      <c r="GA270" s="2"/>
      <c r="GB270" s="29"/>
      <c r="GC270" s="29"/>
      <c r="GD270" s="29"/>
      <c r="GE270" s="2"/>
      <c r="GF270" s="2"/>
      <c r="GG270" s="2"/>
      <c r="GH270" s="2"/>
      <c r="GI270" s="2"/>
      <c r="GJ270" s="2"/>
      <c r="GK270" s="2"/>
    </row>
    <row r="271" spans="1:193" x14ac:dyDescent="0.35">
      <c r="A271" s="2"/>
      <c r="B271" s="2" t="s">
        <v>571</v>
      </c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"/>
      <c r="GB271" s="29"/>
      <c r="GC271" s="29"/>
      <c r="GD271" s="29"/>
      <c r="GE271" s="2"/>
      <c r="GF271" s="2"/>
      <c r="GG271" s="2"/>
      <c r="GH271" s="2"/>
      <c r="GI271" s="2"/>
      <c r="GJ271" s="2"/>
      <c r="GK271" s="2"/>
    </row>
    <row r="272" spans="1:193" x14ac:dyDescent="0.35">
      <c r="A272" s="3" t="s">
        <v>572</v>
      </c>
      <c r="B272" s="2" t="s">
        <v>573</v>
      </c>
      <c r="C272" s="70">
        <v>0</v>
      </c>
      <c r="D272" s="70">
        <v>0</v>
      </c>
      <c r="E272" s="70">
        <v>0</v>
      </c>
      <c r="F272" s="70">
        <v>0</v>
      </c>
      <c r="G272" s="70">
        <v>0</v>
      </c>
      <c r="H272" s="70">
        <v>0</v>
      </c>
      <c r="I272" s="70">
        <v>0</v>
      </c>
      <c r="J272" s="70">
        <v>0</v>
      </c>
      <c r="K272" s="70">
        <v>0</v>
      </c>
      <c r="L272" s="70">
        <v>0</v>
      </c>
      <c r="M272" s="70">
        <v>0</v>
      </c>
      <c r="N272" s="70">
        <v>0</v>
      </c>
      <c r="O272" s="70">
        <v>0</v>
      </c>
      <c r="P272" s="70">
        <v>0</v>
      </c>
      <c r="Q272" s="70">
        <v>0</v>
      </c>
      <c r="R272" s="70">
        <v>0</v>
      </c>
      <c r="S272" s="70">
        <v>0</v>
      </c>
      <c r="T272" s="70">
        <v>0</v>
      </c>
      <c r="U272" s="70">
        <v>0</v>
      </c>
      <c r="V272" s="70">
        <v>0</v>
      </c>
      <c r="W272" s="70">
        <v>0</v>
      </c>
      <c r="X272" s="70">
        <v>0</v>
      </c>
      <c r="Y272" s="70">
        <v>0</v>
      </c>
      <c r="Z272" s="70">
        <v>0</v>
      </c>
      <c r="AA272" s="70">
        <v>0</v>
      </c>
      <c r="AB272" s="70">
        <v>0</v>
      </c>
      <c r="AC272" s="70">
        <v>0</v>
      </c>
      <c r="AD272" s="70">
        <v>0</v>
      </c>
      <c r="AE272" s="70">
        <v>0</v>
      </c>
      <c r="AF272" s="70">
        <v>0</v>
      </c>
      <c r="AG272" s="70">
        <v>0</v>
      </c>
      <c r="AH272" s="70">
        <v>0</v>
      </c>
      <c r="AI272" s="70">
        <v>0</v>
      </c>
      <c r="AJ272" s="70">
        <v>0</v>
      </c>
      <c r="AK272" s="70">
        <v>0</v>
      </c>
      <c r="AL272" s="70">
        <v>0</v>
      </c>
      <c r="AM272" s="70">
        <v>0</v>
      </c>
      <c r="AN272" s="70">
        <v>0</v>
      </c>
      <c r="AO272" s="70">
        <v>0</v>
      </c>
      <c r="AP272" s="70">
        <v>0</v>
      </c>
      <c r="AQ272" s="70">
        <v>0</v>
      </c>
      <c r="AR272" s="70">
        <v>0</v>
      </c>
      <c r="AS272" s="70">
        <v>0</v>
      </c>
      <c r="AT272" s="70">
        <v>0</v>
      </c>
      <c r="AU272" s="70">
        <v>0</v>
      </c>
      <c r="AV272" s="70">
        <v>0</v>
      </c>
      <c r="AW272" s="70">
        <v>0</v>
      </c>
      <c r="AX272" s="70">
        <v>0</v>
      </c>
      <c r="AY272" s="70">
        <v>0</v>
      </c>
      <c r="AZ272" s="70">
        <v>0</v>
      </c>
      <c r="BA272" s="70">
        <v>0</v>
      </c>
      <c r="BB272" s="70">
        <v>0</v>
      </c>
      <c r="BC272" s="70">
        <v>0</v>
      </c>
      <c r="BD272" s="70">
        <v>0</v>
      </c>
      <c r="BE272" s="70">
        <v>0</v>
      </c>
      <c r="BF272" s="70">
        <v>0</v>
      </c>
      <c r="BG272" s="70">
        <v>0</v>
      </c>
      <c r="BH272" s="70">
        <v>0</v>
      </c>
      <c r="BI272" s="70">
        <v>0</v>
      </c>
      <c r="BJ272" s="70">
        <v>0</v>
      </c>
      <c r="BK272" s="70">
        <v>0</v>
      </c>
      <c r="BL272" s="70">
        <v>0</v>
      </c>
      <c r="BM272" s="70">
        <v>0</v>
      </c>
      <c r="BN272" s="70">
        <v>0</v>
      </c>
      <c r="BO272" s="70">
        <v>0</v>
      </c>
      <c r="BP272" s="70">
        <v>0</v>
      </c>
      <c r="BQ272" s="70">
        <v>0</v>
      </c>
      <c r="BR272" s="70">
        <v>0</v>
      </c>
      <c r="BS272" s="70">
        <v>0</v>
      </c>
      <c r="BT272" s="70">
        <v>0</v>
      </c>
      <c r="BU272" s="70">
        <v>0</v>
      </c>
      <c r="BV272" s="70">
        <v>0</v>
      </c>
      <c r="BW272" s="70">
        <v>0</v>
      </c>
      <c r="BX272" s="70">
        <v>0</v>
      </c>
      <c r="BY272" s="70">
        <v>0</v>
      </c>
      <c r="BZ272" s="70">
        <v>0</v>
      </c>
      <c r="CA272" s="70">
        <v>0</v>
      </c>
      <c r="CB272" s="70">
        <v>0</v>
      </c>
      <c r="CC272" s="70">
        <v>0</v>
      </c>
      <c r="CD272" s="70">
        <v>0</v>
      </c>
      <c r="CE272" s="70">
        <v>0</v>
      </c>
      <c r="CF272" s="70">
        <v>0</v>
      </c>
      <c r="CG272" s="70">
        <v>0</v>
      </c>
      <c r="CH272" s="70">
        <v>0</v>
      </c>
      <c r="CI272" s="70">
        <v>0</v>
      </c>
      <c r="CJ272" s="70">
        <v>0</v>
      </c>
      <c r="CK272" s="70">
        <v>0</v>
      </c>
      <c r="CL272" s="70">
        <v>0</v>
      </c>
      <c r="CM272" s="70">
        <v>0</v>
      </c>
      <c r="CN272" s="70">
        <v>0</v>
      </c>
      <c r="CO272" s="70">
        <v>0</v>
      </c>
      <c r="CP272" s="70">
        <v>0</v>
      </c>
      <c r="CQ272" s="70">
        <v>0</v>
      </c>
      <c r="CR272" s="70">
        <v>0</v>
      </c>
      <c r="CS272" s="70">
        <v>0</v>
      </c>
      <c r="CT272" s="70">
        <v>0</v>
      </c>
      <c r="CU272" s="70">
        <v>0</v>
      </c>
      <c r="CV272" s="70">
        <v>0</v>
      </c>
      <c r="CW272" s="70">
        <v>0</v>
      </c>
      <c r="CX272" s="70">
        <v>0</v>
      </c>
      <c r="CY272" s="70">
        <v>0</v>
      </c>
      <c r="CZ272" s="70">
        <v>0</v>
      </c>
      <c r="DA272" s="70">
        <v>0</v>
      </c>
      <c r="DB272" s="70">
        <v>0</v>
      </c>
      <c r="DC272" s="70">
        <v>0</v>
      </c>
      <c r="DD272" s="70">
        <v>0</v>
      </c>
      <c r="DE272" s="70">
        <v>0</v>
      </c>
      <c r="DF272" s="70">
        <v>0</v>
      </c>
      <c r="DG272" s="70">
        <v>0</v>
      </c>
      <c r="DH272" s="70">
        <v>0</v>
      </c>
      <c r="DI272" s="70">
        <v>0</v>
      </c>
      <c r="DJ272" s="70">
        <v>0</v>
      </c>
      <c r="DK272" s="70">
        <v>0</v>
      </c>
      <c r="DL272" s="70">
        <v>0</v>
      </c>
      <c r="DM272" s="70">
        <v>0</v>
      </c>
      <c r="DN272" s="70">
        <v>0</v>
      </c>
      <c r="DO272" s="70">
        <v>0</v>
      </c>
      <c r="DP272" s="70">
        <v>0</v>
      </c>
      <c r="DQ272" s="70">
        <v>0</v>
      </c>
      <c r="DR272" s="70">
        <v>0</v>
      </c>
      <c r="DS272" s="70">
        <v>0</v>
      </c>
      <c r="DT272" s="70">
        <v>0</v>
      </c>
      <c r="DU272" s="70">
        <v>0</v>
      </c>
      <c r="DV272" s="70">
        <v>0</v>
      </c>
      <c r="DW272" s="70">
        <v>0</v>
      </c>
      <c r="DX272" s="70">
        <v>0</v>
      </c>
      <c r="DY272" s="70">
        <v>0</v>
      </c>
      <c r="DZ272" s="70">
        <v>0</v>
      </c>
      <c r="EA272" s="70">
        <v>0</v>
      </c>
      <c r="EB272" s="70">
        <v>0</v>
      </c>
      <c r="EC272" s="70">
        <v>0</v>
      </c>
      <c r="ED272" s="70">
        <v>0</v>
      </c>
      <c r="EE272" s="70">
        <v>0</v>
      </c>
      <c r="EF272" s="70">
        <v>0</v>
      </c>
      <c r="EG272" s="70">
        <v>0</v>
      </c>
      <c r="EH272" s="70">
        <v>0</v>
      </c>
      <c r="EI272" s="70">
        <v>0</v>
      </c>
      <c r="EJ272" s="70">
        <v>0</v>
      </c>
      <c r="EK272" s="70">
        <v>0</v>
      </c>
      <c r="EL272" s="70">
        <v>0</v>
      </c>
      <c r="EM272" s="70">
        <v>0</v>
      </c>
      <c r="EN272" s="70">
        <v>0</v>
      </c>
      <c r="EO272" s="70">
        <v>0</v>
      </c>
      <c r="EP272" s="70">
        <v>0</v>
      </c>
      <c r="EQ272" s="70">
        <v>0</v>
      </c>
      <c r="ER272" s="70">
        <v>0</v>
      </c>
      <c r="ES272" s="70">
        <v>0</v>
      </c>
      <c r="ET272" s="70">
        <v>0</v>
      </c>
      <c r="EU272" s="70">
        <v>0</v>
      </c>
      <c r="EV272" s="70">
        <v>0</v>
      </c>
      <c r="EW272" s="70">
        <v>0</v>
      </c>
      <c r="EX272" s="70">
        <v>0</v>
      </c>
      <c r="EY272" s="70">
        <v>0</v>
      </c>
      <c r="EZ272" s="70">
        <v>0</v>
      </c>
      <c r="FA272" s="70">
        <v>0</v>
      </c>
      <c r="FB272" s="70">
        <v>0</v>
      </c>
      <c r="FC272" s="70">
        <v>0</v>
      </c>
      <c r="FD272" s="70">
        <v>0</v>
      </c>
      <c r="FE272" s="70">
        <v>0</v>
      </c>
      <c r="FF272" s="70">
        <v>0</v>
      </c>
      <c r="FG272" s="70">
        <v>0</v>
      </c>
      <c r="FH272" s="70">
        <v>0</v>
      </c>
      <c r="FI272" s="70">
        <v>0</v>
      </c>
      <c r="FJ272" s="70">
        <v>0</v>
      </c>
      <c r="FK272" s="70">
        <v>0</v>
      </c>
      <c r="FL272" s="70">
        <v>0</v>
      </c>
      <c r="FM272" s="70">
        <v>0</v>
      </c>
      <c r="FN272" s="70">
        <v>0</v>
      </c>
      <c r="FO272" s="70">
        <v>0</v>
      </c>
      <c r="FP272" s="70">
        <v>0</v>
      </c>
      <c r="FQ272" s="70">
        <v>0</v>
      </c>
      <c r="FR272" s="70">
        <v>0</v>
      </c>
      <c r="FS272" s="70">
        <v>0</v>
      </c>
      <c r="FT272" s="70">
        <v>0</v>
      </c>
      <c r="FU272" s="70">
        <v>0</v>
      </c>
      <c r="FV272" s="70">
        <v>0</v>
      </c>
      <c r="FW272" s="70">
        <v>0</v>
      </c>
      <c r="FX272" s="70">
        <v>0</v>
      </c>
      <c r="FY272" s="29"/>
      <c r="FZ272" s="29"/>
      <c r="GA272" s="29"/>
      <c r="GB272" s="29"/>
      <c r="GC272" s="29"/>
      <c r="GD272" s="29"/>
      <c r="GE272" s="2"/>
      <c r="GF272" s="2"/>
      <c r="GG272" s="2"/>
      <c r="GH272" s="2"/>
      <c r="GI272" s="2"/>
      <c r="GJ272" s="2"/>
      <c r="GK272" s="2"/>
    </row>
    <row r="273" spans="1:193" x14ac:dyDescent="0.35">
      <c r="A273" s="3" t="s">
        <v>574</v>
      </c>
      <c r="B273" s="2" t="s">
        <v>575</v>
      </c>
      <c r="C273" s="29">
        <f t="shared" ref="C273:AH273" si="541">IF(C272&gt;0,C272,C270)</f>
        <v>2.7E-2</v>
      </c>
      <c r="D273" s="29">
        <f t="shared" si="541"/>
        <v>2.7E-2</v>
      </c>
      <c r="E273" s="29">
        <f t="shared" si="541"/>
        <v>2.7E-2</v>
      </c>
      <c r="F273" s="29">
        <f t="shared" si="541"/>
        <v>2.7E-2</v>
      </c>
      <c r="G273" s="29">
        <f t="shared" si="541"/>
        <v>2.5264999999999999E-2</v>
      </c>
      <c r="H273" s="29">
        <f t="shared" si="541"/>
        <v>2.7E-2</v>
      </c>
      <c r="I273" s="29">
        <f t="shared" si="541"/>
        <v>2.7E-2</v>
      </c>
      <c r="J273" s="29">
        <f t="shared" si="541"/>
        <v>2.7E-2</v>
      </c>
      <c r="K273" s="29">
        <f t="shared" si="541"/>
        <v>2.7E-2</v>
      </c>
      <c r="L273" s="29">
        <f t="shared" si="541"/>
        <v>2.6894999999999999E-2</v>
      </c>
      <c r="M273" s="29">
        <f t="shared" si="541"/>
        <v>2.5946999999999998E-2</v>
      </c>
      <c r="N273" s="29">
        <f t="shared" si="541"/>
        <v>1.8756000000000002E-2</v>
      </c>
      <c r="O273" s="29">
        <f t="shared" si="541"/>
        <v>2.7E-2</v>
      </c>
      <c r="P273" s="29">
        <f t="shared" si="541"/>
        <v>2.7E-2</v>
      </c>
      <c r="Q273" s="29">
        <f t="shared" si="541"/>
        <v>2.7E-2</v>
      </c>
      <c r="R273" s="29">
        <f t="shared" si="541"/>
        <v>2.7E-2</v>
      </c>
      <c r="S273" s="29">
        <f t="shared" si="541"/>
        <v>2.6013999999999999E-2</v>
      </c>
      <c r="T273" s="29">
        <f t="shared" si="541"/>
        <v>2.4301E-2</v>
      </c>
      <c r="U273" s="29">
        <f t="shared" si="541"/>
        <v>2.3800999999999999E-2</v>
      </c>
      <c r="V273" s="29">
        <f t="shared" si="541"/>
        <v>2.7E-2</v>
      </c>
      <c r="W273" s="29">
        <f t="shared" si="541"/>
        <v>2.7E-2</v>
      </c>
      <c r="X273" s="29">
        <f t="shared" si="541"/>
        <v>1.5755999999999999E-2</v>
      </c>
      <c r="Y273" s="29">
        <f t="shared" si="541"/>
        <v>2.4498000000000002E-2</v>
      </c>
      <c r="Z273" s="29">
        <f t="shared" si="541"/>
        <v>2.359E-2</v>
      </c>
      <c r="AA273" s="29">
        <f t="shared" si="541"/>
        <v>2.7E-2</v>
      </c>
      <c r="AB273" s="29">
        <f t="shared" si="541"/>
        <v>2.7E-2</v>
      </c>
      <c r="AC273" s="29">
        <f t="shared" si="541"/>
        <v>2.0982000000000001E-2</v>
      </c>
      <c r="AD273" s="29">
        <f t="shared" si="541"/>
        <v>1.9693000000000002E-2</v>
      </c>
      <c r="AE273" s="29">
        <f t="shared" si="541"/>
        <v>1.2814000000000001E-2</v>
      </c>
      <c r="AF273" s="29">
        <f t="shared" si="541"/>
        <v>1.1674E-2</v>
      </c>
      <c r="AG273" s="29">
        <f t="shared" si="541"/>
        <v>1.2485E-2</v>
      </c>
      <c r="AH273" s="29">
        <f t="shared" si="541"/>
        <v>2.2123E-2</v>
      </c>
      <c r="AI273" s="29">
        <f t="shared" ref="AI273:BN273" si="542">IF(AI272&gt;0,AI272,AI270)</f>
        <v>2.7E-2</v>
      </c>
      <c r="AJ273" s="29">
        <f t="shared" si="542"/>
        <v>2.3788E-2</v>
      </c>
      <c r="AK273" s="29">
        <f t="shared" si="542"/>
        <v>2.128E-2</v>
      </c>
      <c r="AL273" s="29">
        <f t="shared" si="542"/>
        <v>2.7E-2</v>
      </c>
      <c r="AM273" s="29">
        <f t="shared" si="542"/>
        <v>2.1449000000000003E-2</v>
      </c>
      <c r="AN273" s="29">
        <f t="shared" si="542"/>
        <v>2.4726999999999999E-2</v>
      </c>
      <c r="AO273" s="29">
        <f t="shared" si="542"/>
        <v>2.7E-2</v>
      </c>
      <c r="AP273" s="29">
        <f t="shared" si="542"/>
        <v>2.7E-2</v>
      </c>
      <c r="AQ273" s="29">
        <f t="shared" si="542"/>
        <v>1.8685E-2</v>
      </c>
      <c r="AR273" s="29">
        <f t="shared" si="542"/>
        <v>2.7E-2</v>
      </c>
      <c r="AS273" s="29">
        <f t="shared" si="542"/>
        <v>1.2137999999999999E-2</v>
      </c>
      <c r="AT273" s="29">
        <f t="shared" si="542"/>
        <v>2.7E-2</v>
      </c>
      <c r="AU273" s="29">
        <f t="shared" si="542"/>
        <v>2.4187999999999998E-2</v>
      </c>
      <c r="AV273" s="29">
        <f t="shared" si="542"/>
        <v>2.7E-2</v>
      </c>
      <c r="AW273" s="29">
        <f t="shared" si="542"/>
        <v>2.4431000000000001E-2</v>
      </c>
      <c r="AX273" s="29">
        <f t="shared" si="542"/>
        <v>2.1797999999999998E-2</v>
      </c>
      <c r="AY273" s="29">
        <f t="shared" si="542"/>
        <v>2.7E-2</v>
      </c>
      <c r="AZ273" s="29">
        <f t="shared" si="542"/>
        <v>1.5720000000000001E-2</v>
      </c>
      <c r="BA273" s="29">
        <f t="shared" si="542"/>
        <v>2.6893999999999998E-2</v>
      </c>
      <c r="BB273" s="29">
        <f t="shared" si="542"/>
        <v>2.4684000000000001E-2</v>
      </c>
      <c r="BC273" s="29">
        <f t="shared" si="542"/>
        <v>2.0715000000000001E-2</v>
      </c>
      <c r="BD273" s="29">
        <f t="shared" si="542"/>
        <v>2.7E-2</v>
      </c>
      <c r="BE273" s="29">
        <f t="shared" si="542"/>
        <v>2.7E-2</v>
      </c>
      <c r="BF273" s="29">
        <f t="shared" si="542"/>
        <v>2.7E-2</v>
      </c>
      <c r="BG273" s="29">
        <f t="shared" si="542"/>
        <v>2.7E-2</v>
      </c>
      <c r="BH273" s="29">
        <f t="shared" si="542"/>
        <v>2.6419000000000002E-2</v>
      </c>
      <c r="BI273" s="29">
        <f t="shared" si="542"/>
        <v>1.3433E-2</v>
      </c>
      <c r="BJ273" s="29">
        <f t="shared" si="542"/>
        <v>2.7E-2</v>
      </c>
      <c r="BK273" s="29">
        <f t="shared" si="542"/>
        <v>2.7E-2</v>
      </c>
      <c r="BL273" s="29">
        <f t="shared" si="542"/>
        <v>2.7E-2</v>
      </c>
      <c r="BM273" s="29">
        <f t="shared" si="542"/>
        <v>2.5833999999999999E-2</v>
      </c>
      <c r="BN273" s="29">
        <f t="shared" si="542"/>
        <v>2.7E-2</v>
      </c>
      <c r="BO273" s="29">
        <f t="shared" ref="BO273:DZ273" si="543">IF(BO272&gt;0,BO272,BO270)</f>
        <v>2.0202999999999999E-2</v>
      </c>
      <c r="BP273" s="29">
        <f t="shared" si="543"/>
        <v>2.6702E-2</v>
      </c>
      <c r="BQ273" s="29">
        <f t="shared" si="543"/>
        <v>2.6759000000000002E-2</v>
      </c>
      <c r="BR273" s="29">
        <f t="shared" si="543"/>
        <v>9.6999999999999986E-3</v>
      </c>
      <c r="BS273" s="29">
        <f t="shared" si="543"/>
        <v>4.3949999999999996E-3</v>
      </c>
      <c r="BT273" s="29">
        <f t="shared" si="543"/>
        <v>6.6509999999999998E-3</v>
      </c>
      <c r="BU273" s="29">
        <f t="shared" si="543"/>
        <v>1.3811E-2</v>
      </c>
      <c r="BV273" s="29">
        <f t="shared" si="543"/>
        <v>9.4529999999999996E-3</v>
      </c>
      <c r="BW273" s="29">
        <f t="shared" si="543"/>
        <v>1.5736E-2</v>
      </c>
      <c r="BX273" s="29">
        <f t="shared" si="543"/>
        <v>1.9067000000000001E-2</v>
      </c>
      <c r="BY273" s="29">
        <f t="shared" si="543"/>
        <v>2.7E-2</v>
      </c>
      <c r="BZ273" s="29">
        <f t="shared" si="543"/>
        <v>2.7E-2</v>
      </c>
      <c r="CA273" s="29">
        <f t="shared" si="543"/>
        <v>2.3040999999999999E-2</v>
      </c>
      <c r="CB273" s="29">
        <f t="shared" si="543"/>
        <v>2.7E-2</v>
      </c>
      <c r="CC273" s="29">
        <f t="shared" si="543"/>
        <v>2.7E-2</v>
      </c>
      <c r="CD273" s="29">
        <f t="shared" si="543"/>
        <v>2.452E-2</v>
      </c>
      <c r="CE273" s="29">
        <f t="shared" si="543"/>
        <v>2.7E-2</v>
      </c>
      <c r="CF273" s="29">
        <f t="shared" si="543"/>
        <v>2.4333999999999998E-2</v>
      </c>
      <c r="CG273" s="29">
        <f t="shared" si="543"/>
        <v>2.7E-2</v>
      </c>
      <c r="CH273" s="29">
        <f t="shared" si="543"/>
        <v>2.7E-2</v>
      </c>
      <c r="CI273" s="29">
        <f t="shared" si="543"/>
        <v>2.7E-2</v>
      </c>
      <c r="CJ273" s="29">
        <f t="shared" si="543"/>
        <v>2.5294000000000001E-2</v>
      </c>
      <c r="CK273" s="29">
        <f t="shared" si="543"/>
        <v>1.1601E-2</v>
      </c>
      <c r="CL273" s="29">
        <f t="shared" si="543"/>
        <v>1.3228999999999999E-2</v>
      </c>
      <c r="CM273" s="29">
        <f t="shared" si="543"/>
        <v>7.2740000000000001E-3</v>
      </c>
      <c r="CN273" s="29">
        <f t="shared" si="543"/>
        <v>2.7E-2</v>
      </c>
      <c r="CO273" s="29">
        <f t="shared" si="543"/>
        <v>2.7E-2</v>
      </c>
      <c r="CP273" s="29">
        <f t="shared" si="543"/>
        <v>1.6787E-2</v>
      </c>
      <c r="CQ273" s="29">
        <f t="shared" si="543"/>
        <v>1.7426999999999998E-2</v>
      </c>
      <c r="CR273" s="29">
        <f t="shared" si="543"/>
        <v>4.169E-3</v>
      </c>
      <c r="CS273" s="29">
        <f t="shared" si="543"/>
        <v>2.7E-2</v>
      </c>
      <c r="CT273" s="29">
        <f t="shared" si="543"/>
        <v>1.3519999999999999E-2</v>
      </c>
      <c r="CU273" s="29">
        <f t="shared" si="543"/>
        <v>2.4615999999999999E-2</v>
      </c>
      <c r="CV273" s="29">
        <f t="shared" si="543"/>
        <v>1.5979E-2</v>
      </c>
      <c r="CW273" s="29">
        <f t="shared" si="543"/>
        <v>1.7379000000000002E-2</v>
      </c>
      <c r="CX273" s="29">
        <f t="shared" si="543"/>
        <v>2.6824000000000001E-2</v>
      </c>
      <c r="CY273" s="29">
        <f t="shared" si="543"/>
        <v>2.7E-2</v>
      </c>
      <c r="CZ273" s="29">
        <f t="shared" si="543"/>
        <v>2.7E-2</v>
      </c>
      <c r="DA273" s="29">
        <f t="shared" si="543"/>
        <v>2.7E-2</v>
      </c>
      <c r="DB273" s="29">
        <f t="shared" si="543"/>
        <v>2.7E-2</v>
      </c>
      <c r="DC273" s="29">
        <f t="shared" si="543"/>
        <v>2.2418E-2</v>
      </c>
      <c r="DD273" s="29">
        <f t="shared" si="543"/>
        <v>3.4300000000000003E-3</v>
      </c>
      <c r="DE273" s="29">
        <f t="shared" si="543"/>
        <v>1.1894999999999999E-2</v>
      </c>
      <c r="DF273" s="29">
        <f t="shared" si="543"/>
        <v>2.7E-2</v>
      </c>
      <c r="DG273" s="29">
        <f t="shared" si="543"/>
        <v>2.5453E-2</v>
      </c>
      <c r="DH273" s="29">
        <f t="shared" si="543"/>
        <v>2.5515999999999997E-2</v>
      </c>
      <c r="DI273" s="29">
        <f t="shared" si="543"/>
        <v>2.3844999999999998E-2</v>
      </c>
      <c r="DJ273" s="29">
        <f t="shared" si="543"/>
        <v>2.5883E-2</v>
      </c>
      <c r="DK273" s="29">
        <f t="shared" si="543"/>
        <v>2.0658000000000003E-2</v>
      </c>
      <c r="DL273" s="29">
        <f t="shared" si="543"/>
        <v>2.6966999999999998E-2</v>
      </c>
      <c r="DM273" s="29">
        <f t="shared" si="543"/>
        <v>2.4899000000000001E-2</v>
      </c>
      <c r="DN273" s="29">
        <f t="shared" si="543"/>
        <v>2.7E-2</v>
      </c>
      <c r="DO273" s="29">
        <f t="shared" si="543"/>
        <v>2.7E-2</v>
      </c>
      <c r="DP273" s="29">
        <f t="shared" si="543"/>
        <v>2.7E-2</v>
      </c>
      <c r="DQ273" s="29">
        <f t="shared" si="543"/>
        <v>2.1432E-2</v>
      </c>
      <c r="DR273" s="29">
        <f t="shared" si="543"/>
        <v>2.7E-2</v>
      </c>
      <c r="DS273" s="29">
        <f t="shared" si="543"/>
        <v>2.7E-2</v>
      </c>
      <c r="DT273" s="29">
        <f t="shared" si="543"/>
        <v>2.6728999999999999E-2</v>
      </c>
      <c r="DU273" s="29">
        <f t="shared" si="543"/>
        <v>2.7E-2</v>
      </c>
      <c r="DV273" s="29">
        <f t="shared" si="543"/>
        <v>2.7E-2</v>
      </c>
      <c r="DW273" s="29">
        <f t="shared" si="543"/>
        <v>2.6997E-2</v>
      </c>
      <c r="DX273" s="29">
        <f t="shared" si="543"/>
        <v>2.3931000000000001E-2</v>
      </c>
      <c r="DY273" s="29">
        <f t="shared" si="543"/>
        <v>1.7927999999999999E-2</v>
      </c>
      <c r="DZ273" s="29">
        <f t="shared" si="543"/>
        <v>2.2661999999999998E-2</v>
      </c>
      <c r="EA273" s="29">
        <f t="shared" ref="EA273:FO273" si="544">IF(EA272&gt;0,EA272,EA270)</f>
        <v>1.0126E-2</v>
      </c>
      <c r="EB273" s="29">
        <f t="shared" si="544"/>
        <v>2.7E-2</v>
      </c>
      <c r="EC273" s="29">
        <f t="shared" si="544"/>
        <v>2.7E-2</v>
      </c>
      <c r="ED273" s="29">
        <f t="shared" si="544"/>
        <v>3.947E-3</v>
      </c>
      <c r="EE273" s="29">
        <f t="shared" si="544"/>
        <v>2.7E-2</v>
      </c>
      <c r="EF273" s="29">
        <f t="shared" si="544"/>
        <v>2.4594999999999999E-2</v>
      </c>
      <c r="EG273" s="29">
        <f t="shared" si="544"/>
        <v>2.7E-2</v>
      </c>
      <c r="EH273" s="29">
        <f t="shared" si="544"/>
        <v>2.7E-2</v>
      </c>
      <c r="EI273" s="29">
        <f t="shared" si="544"/>
        <v>2.7E-2</v>
      </c>
      <c r="EJ273" s="29">
        <f t="shared" si="544"/>
        <v>2.7E-2</v>
      </c>
      <c r="EK273" s="29">
        <f t="shared" si="544"/>
        <v>5.7670000000000004E-3</v>
      </c>
      <c r="EL273" s="29">
        <f t="shared" si="544"/>
        <v>6.143E-3</v>
      </c>
      <c r="EM273" s="29">
        <f t="shared" si="544"/>
        <v>2.1308000000000001E-2</v>
      </c>
      <c r="EN273" s="29">
        <f t="shared" si="544"/>
        <v>2.7E-2</v>
      </c>
      <c r="EO273" s="29">
        <f t="shared" si="544"/>
        <v>2.7E-2</v>
      </c>
      <c r="EP273" s="29">
        <f t="shared" si="544"/>
        <v>2.5585999999999998E-2</v>
      </c>
      <c r="EQ273" s="29">
        <f t="shared" si="544"/>
        <v>5.5929999999999999E-3</v>
      </c>
      <c r="ER273" s="29">
        <f t="shared" si="544"/>
        <v>2.1283E-2</v>
      </c>
      <c r="ES273" s="29">
        <f t="shared" si="544"/>
        <v>2.7E-2</v>
      </c>
      <c r="ET273" s="29">
        <f t="shared" si="544"/>
        <v>2.7E-2</v>
      </c>
      <c r="EU273" s="29">
        <f t="shared" si="544"/>
        <v>2.7E-2</v>
      </c>
      <c r="EV273" s="29">
        <f t="shared" si="544"/>
        <v>1.5009E-2</v>
      </c>
      <c r="EW273" s="29">
        <f t="shared" si="544"/>
        <v>7.2809999999999993E-3</v>
      </c>
      <c r="EX273" s="29">
        <f t="shared" si="544"/>
        <v>8.9099999999999995E-3</v>
      </c>
      <c r="EY273" s="29">
        <f t="shared" si="544"/>
        <v>2.7E-2</v>
      </c>
      <c r="EZ273" s="29">
        <f t="shared" si="544"/>
        <v>2.7E-2</v>
      </c>
      <c r="FA273" s="29">
        <f t="shared" si="544"/>
        <v>1.0606000000000001E-2</v>
      </c>
      <c r="FB273" s="29">
        <f t="shared" si="544"/>
        <v>8.8140000000000007E-3</v>
      </c>
      <c r="FC273" s="29">
        <f t="shared" si="544"/>
        <v>2.7E-2</v>
      </c>
      <c r="FD273" s="29">
        <f t="shared" si="544"/>
        <v>2.7E-2</v>
      </c>
      <c r="FE273" s="29">
        <f t="shared" si="544"/>
        <v>1.9181E-2</v>
      </c>
      <c r="FF273" s="29">
        <f t="shared" si="544"/>
        <v>2.7E-2</v>
      </c>
      <c r="FG273" s="29">
        <f t="shared" si="544"/>
        <v>2.7E-2</v>
      </c>
      <c r="FH273" s="29">
        <f t="shared" si="544"/>
        <v>2.4771999999999999E-2</v>
      </c>
      <c r="FI273" s="29">
        <f t="shared" si="544"/>
        <v>9.639E-3</v>
      </c>
      <c r="FJ273" s="29">
        <f t="shared" si="544"/>
        <v>2.2075999999999998E-2</v>
      </c>
      <c r="FK273" s="29">
        <f t="shared" si="544"/>
        <v>1.0845E-2</v>
      </c>
      <c r="FL273" s="29">
        <f t="shared" si="544"/>
        <v>2.7E-2</v>
      </c>
      <c r="FM273" s="29">
        <f t="shared" si="544"/>
        <v>2.3414000000000001E-2</v>
      </c>
      <c r="FN273" s="29">
        <f t="shared" si="544"/>
        <v>2.7E-2</v>
      </c>
      <c r="FO273" s="29">
        <f t="shared" si="544"/>
        <v>3.9909999999999998E-3</v>
      </c>
      <c r="FP273" s="29">
        <f>IF(FP272&gt;0,FP272,FP270)</f>
        <v>1.2143000000000001E-2</v>
      </c>
      <c r="FQ273" s="29">
        <f t="shared" ref="FQ273:FX273" si="545">IF(FQ272&gt;0,FQ272,FQ270)</f>
        <v>2.1521999999999999E-2</v>
      </c>
      <c r="FR273" s="29">
        <f t="shared" si="545"/>
        <v>5.6270000000000001E-3</v>
      </c>
      <c r="FS273" s="29">
        <f t="shared" si="545"/>
        <v>5.0679999999999996E-3</v>
      </c>
      <c r="FT273" s="29">
        <f t="shared" si="545"/>
        <v>3.0049999999999999E-3</v>
      </c>
      <c r="FU273" s="29">
        <f t="shared" si="545"/>
        <v>2.3344999999999998E-2</v>
      </c>
      <c r="FV273" s="29">
        <f t="shared" si="545"/>
        <v>2.0032000000000001E-2</v>
      </c>
      <c r="FW273" s="29">
        <f t="shared" si="545"/>
        <v>2.6498000000000001E-2</v>
      </c>
      <c r="FX273" s="29">
        <f t="shared" si="545"/>
        <v>2.4674999999999999E-2</v>
      </c>
      <c r="FY273" s="29"/>
      <c r="FZ273" s="29">
        <f>ROUND(SUM(C273:FX273)*1000,6)</f>
        <v>3905.692</v>
      </c>
      <c r="GA273" s="29"/>
      <c r="GB273" s="29"/>
      <c r="GC273" s="29"/>
      <c r="GD273" s="29"/>
      <c r="GE273" s="2"/>
      <c r="GF273" s="2"/>
      <c r="GG273" s="2"/>
      <c r="GH273" s="2"/>
      <c r="GI273" s="2"/>
      <c r="GJ273" s="2"/>
      <c r="GK273" s="2"/>
    </row>
    <row r="274" spans="1:193" x14ac:dyDescent="0.35">
      <c r="A274" s="2"/>
      <c r="B274" s="2" t="s">
        <v>983</v>
      </c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70"/>
      <c r="FZ274" s="69"/>
      <c r="GA274" s="29"/>
      <c r="GB274" s="29"/>
      <c r="GC274" s="29"/>
      <c r="GD274" s="29"/>
      <c r="GE274" s="2"/>
      <c r="GF274" s="2"/>
      <c r="GG274" s="2"/>
      <c r="GH274" s="2"/>
      <c r="GI274" s="2"/>
      <c r="GJ274" s="2"/>
      <c r="GK274" s="2"/>
    </row>
    <row r="275" spans="1:193" x14ac:dyDescent="0.35">
      <c r="A275" s="3" t="s">
        <v>576</v>
      </c>
      <c r="B275" s="2" t="s">
        <v>577</v>
      </c>
      <c r="C275" s="29">
        <f t="shared" ref="C275:AH275" si="546">C262-C273-C281</f>
        <v>0</v>
      </c>
      <c r="D275" s="29">
        <f t="shared" si="546"/>
        <v>0</v>
      </c>
      <c r="E275" s="29">
        <f t="shared" si="546"/>
        <v>0</v>
      </c>
      <c r="F275" s="29">
        <f t="shared" si="546"/>
        <v>0</v>
      </c>
      <c r="G275" s="29">
        <f t="shared" si="546"/>
        <v>0</v>
      </c>
      <c r="H275" s="29">
        <f t="shared" si="546"/>
        <v>0</v>
      </c>
      <c r="I275" s="29">
        <f t="shared" si="546"/>
        <v>0</v>
      </c>
      <c r="J275" s="29">
        <f t="shared" si="546"/>
        <v>0</v>
      </c>
      <c r="K275" s="29">
        <f t="shared" si="546"/>
        <v>0</v>
      </c>
      <c r="L275" s="29">
        <f t="shared" si="546"/>
        <v>0</v>
      </c>
      <c r="M275" s="29">
        <f t="shared" si="546"/>
        <v>0</v>
      </c>
      <c r="N275" s="29">
        <f t="shared" si="546"/>
        <v>0</v>
      </c>
      <c r="O275" s="29">
        <f t="shared" si="546"/>
        <v>0</v>
      </c>
      <c r="P275" s="29">
        <f t="shared" si="546"/>
        <v>0</v>
      </c>
      <c r="Q275" s="29">
        <f t="shared" si="546"/>
        <v>0</v>
      </c>
      <c r="R275" s="29">
        <f t="shared" si="546"/>
        <v>0</v>
      </c>
      <c r="S275" s="29">
        <f t="shared" si="546"/>
        <v>0</v>
      </c>
      <c r="T275" s="29">
        <f t="shared" si="546"/>
        <v>0</v>
      </c>
      <c r="U275" s="29">
        <f t="shared" si="546"/>
        <v>0</v>
      </c>
      <c r="V275" s="29">
        <f t="shared" si="546"/>
        <v>0</v>
      </c>
      <c r="W275" s="29">
        <f t="shared" si="546"/>
        <v>0</v>
      </c>
      <c r="X275" s="29">
        <f t="shared" si="546"/>
        <v>0</v>
      </c>
      <c r="Y275" s="29">
        <f t="shared" si="546"/>
        <v>0</v>
      </c>
      <c r="Z275" s="29">
        <f t="shared" si="546"/>
        <v>0</v>
      </c>
      <c r="AA275" s="29">
        <f t="shared" si="546"/>
        <v>0</v>
      </c>
      <c r="AB275" s="29">
        <f t="shared" si="546"/>
        <v>0</v>
      </c>
      <c r="AC275" s="29">
        <f t="shared" si="546"/>
        <v>0</v>
      </c>
      <c r="AD275" s="29">
        <f t="shared" si="546"/>
        <v>0</v>
      </c>
      <c r="AE275" s="29">
        <f t="shared" si="546"/>
        <v>0</v>
      </c>
      <c r="AF275" s="29">
        <f t="shared" si="546"/>
        <v>0</v>
      </c>
      <c r="AG275" s="29">
        <f t="shared" si="546"/>
        <v>0</v>
      </c>
      <c r="AH275" s="29">
        <f t="shared" si="546"/>
        <v>0</v>
      </c>
      <c r="AI275" s="29">
        <f t="shared" ref="AI275:BO275" si="547">AI262-AI273-AI281</f>
        <v>0</v>
      </c>
      <c r="AJ275" s="29">
        <f t="shared" si="547"/>
        <v>0</v>
      </c>
      <c r="AK275" s="29">
        <f t="shared" si="547"/>
        <v>0</v>
      </c>
      <c r="AL275" s="29">
        <f t="shared" si="547"/>
        <v>0</v>
      </c>
      <c r="AM275" s="29">
        <f t="shared" si="547"/>
        <v>0</v>
      </c>
      <c r="AN275" s="29">
        <f t="shared" si="547"/>
        <v>1.2940000000000007E-3</v>
      </c>
      <c r="AO275" s="29">
        <f t="shared" si="547"/>
        <v>0</v>
      </c>
      <c r="AP275" s="29">
        <f t="shared" si="547"/>
        <v>0</v>
      </c>
      <c r="AQ275" s="29">
        <f t="shared" si="547"/>
        <v>0</v>
      </c>
      <c r="AR275" s="29">
        <f t="shared" si="547"/>
        <v>0</v>
      </c>
      <c r="AS275" s="29">
        <f t="shared" si="547"/>
        <v>0</v>
      </c>
      <c r="AT275" s="29">
        <f t="shared" si="547"/>
        <v>0</v>
      </c>
      <c r="AU275" s="29">
        <f t="shared" si="547"/>
        <v>0</v>
      </c>
      <c r="AV275" s="29">
        <f t="shared" si="547"/>
        <v>0</v>
      </c>
      <c r="AW275" s="29">
        <f t="shared" si="547"/>
        <v>0</v>
      </c>
      <c r="AX275" s="29">
        <f t="shared" si="547"/>
        <v>0</v>
      </c>
      <c r="AY275" s="29">
        <f t="shared" si="547"/>
        <v>0</v>
      </c>
      <c r="AZ275" s="29">
        <f t="shared" si="547"/>
        <v>0</v>
      </c>
      <c r="BA275" s="29">
        <f t="shared" si="547"/>
        <v>0</v>
      </c>
      <c r="BB275" s="29">
        <f t="shared" si="547"/>
        <v>0</v>
      </c>
      <c r="BC275" s="29">
        <f t="shared" si="547"/>
        <v>0</v>
      </c>
      <c r="BD275" s="29">
        <f t="shared" si="547"/>
        <v>0</v>
      </c>
      <c r="BE275" s="29">
        <f t="shared" si="547"/>
        <v>0</v>
      </c>
      <c r="BF275" s="29">
        <f t="shared" si="547"/>
        <v>0</v>
      </c>
      <c r="BG275" s="29">
        <f t="shared" si="547"/>
        <v>0</v>
      </c>
      <c r="BH275" s="29">
        <f t="shared" si="547"/>
        <v>0</v>
      </c>
      <c r="BI275" s="29">
        <f t="shared" si="547"/>
        <v>0</v>
      </c>
      <c r="BJ275" s="29">
        <f t="shared" si="547"/>
        <v>0</v>
      </c>
      <c r="BK275" s="29">
        <f t="shared" si="547"/>
        <v>0</v>
      </c>
      <c r="BL275" s="29">
        <f t="shared" si="547"/>
        <v>0</v>
      </c>
      <c r="BM275" s="29">
        <f t="shared" si="547"/>
        <v>0</v>
      </c>
      <c r="BN275" s="29">
        <f t="shared" si="547"/>
        <v>0</v>
      </c>
      <c r="BO275" s="29">
        <f t="shared" si="547"/>
        <v>0</v>
      </c>
      <c r="BP275" s="29">
        <f t="shared" ref="BP275:EA275" si="548">BP262-BP273-BP281</f>
        <v>0</v>
      </c>
      <c r="BQ275" s="29">
        <f t="shared" si="548"/>
        <v>0</v>
      </c>
      <c r="BR275" s="29">
        <f t="shared" si="548"/>
        <v>0</v>
      </c>
      <c r="BS275" s="29">
        <f t="shared" si="548"/>
        <v>0</v>
      </c>
      <c r="BT275" s="29">
        <f t="shared" si="548"/>
        <v>0</v>
      </c>
      <c r="BU275" s="29">
        <f t="shared" si="548"/>
        <v>0</v>
      </c>
      <c r="BV275" s="29">
        <f t="shared" si="548"/>
        <v>4.1600000000000106E-4</v>
      </c>
      <c r="BW275" s="29">
        <f t="shared" si="548"/>
        <v>0</v>
      </c>
      <c r="BX275" s="29">
        <f t="shared" si="548"/>
        <v>0</v>
      </c>
      <c r="BY275" s="29">
        <f t="shared" si="548"/>
        <v>0</v>
      </c>
      <c r="BZ275" s="29">
        <f t="shared" si="548"/>
        <v>0</v>
      </c>
      <c r="CA275" s="29">
        <f t="shared" si="548"/>
        <v>0</v>
      </c>
      <c r="CB275" s="29">
        <f t="shared" si="548"/>
        <v>0</v>
      </c>
      <c r="CC275" s="29">
        <f t="shared" si="548"/>
        <v>0</v>
      </c>
      <c r="CD275" s="29">
        <f t="shared" si="548"/>
        <v>0</v>
      </c>
      <c r="CE275" s="29">
        <f t="shared" si="548"/>
        <v>0</v>
      </c>
      <c r="CF275" s="29">
        <f t="shared" si="548"/>
        <v>0</v>
      </c>
      <c r="CG275" s="29">
        <f t="shared" si="548"/>
        <v>0</v>
      </c>
      <c r="CH275" s="29">
        <f t="shared" si="548"/>
        <v>0</v>
      </c>
      <c r="CI275" s="29">
        <f t="shared" si="548"/>
        <v>0</v>
      </c>
      <c r="CJ275" s="29">
        <f t="shared" si="548"/>
        <v>9.9999999999883168E-7</v>
      </c>
      <c r="CK275" s="29">
        <f t="shared" si="548"/>
        <v>0</v>
      </c>
      <c r="CL275" s="29">
        <f t="shared" si="548"/>
        <v>0</v>
      </c>
      <c r="CM275" s="29">
        <f t="shared" si="548"/>
        <v>0</v>
      </c>
      <c r="CN275" s="29">
        <f t="shared" si="548"/>
        <v>0</v>
      </c>
      <c r="CO275" s="29">
        <f t="shared" si="548"/>
        <v>0</v>
      </c>
      <c r="CP275" s="29">
        <f t="shared" si="548"/>
        <v>6.6399999999999955E-4</v>
      </c>
      <c r="CQ275" s="29">
        <f t="shared" si="548"/>
        <v>0</v>
      </c>
      <c r="CR275" s="29">
        <f t="shared" si="548"/>
        <v>0</v>
      </c>
      <c r="CS275" s="29">
        <f t="shared" si="548"/>
        <v>0</v>
      </c>
      <c r="CT275" s="29">
        <f t="shared" si="548"/>
        <v>0</v>
      </c>
      <c r="CU275" s="29">
        <f t="shared" si="548"/>
        <v>0</v>
      </c>
      <c r="CV275" s="29">
        <f t="shared" si="548"/>
        <v>0</v>
      </c>
      <c r="CW275" s="29">
        <f t="shared" si="548"/>
        <v>0</v>
      </c>
      <c r="CX275" s="29">
        <f t="shared" si="548"/>
        <v>0</v>
      </c>
      <c r="CY275" s="29">
        <f t="shared" si="548"/>
        <v>0</v>
      </c>
      <c r="CZ275" s="29">
        <f t="shared" si="548"/>
        <v>0</v>
      </c>
      <c r="DA275" s="29">
        <f t="shared" si="548"/>
        <v>0</v>
      </c>
      <c r="DB275" s="29">
        <f t="shared" si="548"/>
        <v>0</v>
      </c>
      <c r="DC275" s="29">
        <f t="shared" si="548"/>
        <v>0</v>
      </c>
      <c r="DD275" s="29">
        <f t="shared" si="548"/>
        <v>0</v>
      </c>
      <c r="DE275" s="29">
        <f t="shared" si="548"/>
        <v>0</v>
      </c>
      <c r="DF275" s="29">
        <f t="shared" si="548"/>
        <v>0</v>
      </c>
      <c r="DG275" s="29">
        <f t="shared" si="548"/>
        <v>0</v>
      </c>
      <c r="DH275" s="29">
        <f t="shared" si="548"/>
        <v>0</v>
      </c>
      <c r="DI275" s="29">
        <f t="shared" si="548"/>
        <v>0</v>
      </c>
      <c r="DJ275" s="29">
        <f t="shared" si="548"/>
        <v>0</v>
      </c>
      <c r="DK275" s="29">
        <f t="shared" si="548"/>
        <v>0</v>
      </c>
      <c r="DL275" s="29">
        <f t="shared" si="548"/>
        <v>0</v>
      </c>
      <c r="DM275" s="29">
        <f t="shared" si="548"/>
        <v>0</v>
      </c>
      <c r="DN275" s="29">
        <f t="shared" si="548"/>
        <v>0</v>
      </c>
      <c r="DO275" s="29">
        <f t="shared" si="548"/>
        <v>0</v>
      </c>
      <c r="DP275" s="29">
        <f t="shared" si="548"/>
        <v>0</v>
      </c>
      <c r="DQ275" s="29">
        <f t="shared" si="548"/>
        <v>2.3980000000000013E-3</v>
      </c>
      <c r="DR275" s="29">
        <f t="shared" si="548"/>
        <v>0</v>
      </c>
      <c r="DS275" s="29">
        <f t="shared" si="548"/>
        <v>0</v>
      </c>
      <c r="DT275" s="29">
        <f t="shared" si="548"/>
        <v>0</v>
      </c>
      <c r="DU275" s="29">
        <f t="shared" si="548"/>
        <v>0</v>
      </c>
      <c r="DV275" s="29">
        <f t="shared" si="548"/>
        <v>0</v>
      </c>
      <c r="DW275" s="29">
        <f t="shared" si="548"/>
        <v>0</v>
      </c>
      <c r="DX275" s="29">
        <f t="shared" si="548"/>
        <v>0</v>
      </c>
      <c r="DY275" s="29">
        <f t="shared" si="548"/>
        <v>0</v>
      </c>
      <c r="DZ275" s="29">
        <f t="shared" si="548"/>
        <v>0</v>
      </c>
      <c r="EA275" s="29">
        <f t="shared" si="548"/>
        <v>2.5700000000000104E-4</v>
      </c>
      <c r="EB275" s="29">
        <f t="shared" ref="EB275:FX275" si="549">EB262-EB273-EB281</f>
        <v>0</v>
      </c>
      <c r="EC275" s="29">
        <f t="shared" si="549"/>
        <v>0</v>
      </c>
      <c r="ED275" s="29">
        <f t="shared" si="549"/>
        <v>0</v>
      </c>
      <c r="EE275" s="29">
        <f t="shared" si="549"/>
        <v>0</v>
      </c>
      <c r="EF275" s="29">
        <f t="shared" si="549"/>
        <v>0</v>
      </c>
      <c r="EG275" s="29">
        <f t="shared" si="549"/>
        <v>0</v>
      </c>
      <c r="EH275" s="29">
        <f t="shared" si="549"/>
        <v>0</v>
      </c>
      <c r="EI275" s="29">
        <f t="shared" si="549"/>
        <v>0</v>
      </c>
      <c r="EJ275" s="29">
        <f t="shared" si="549"/>
        <v>0</v>
      </c>
      <c r="EK275" s="29">
        <f t="shared" si="549"/>
        <v>0</v>
      </c>
      <c r="EL275" s="29">
        <f t="shared" si="549"/>
        <v>0</v>
      </c>
      <c r="EM275" s="29">
        <f t="shared" si="549"/>
        <v>0</v>
      </c>
      <c r="EN275" s="29">
        <f t="shared" si="549"/>
        <v>0</v>
      </c>
      <c r="EO275" s="29">
        <f t="shared" si="549"/>
        <v>0</v>
      </c>
      <c r="EP275" s="29">
        <f t="shared" si="549"/>
        <v>0</v>
      </c>
      <c r="EQ275" s="29">
        <v>0</v>
      </c>
      <c r="ER275" s="29">
        <f t="shared" si="549"/>
        <v>0</v>
      </c>
      <c r="ES275" s="29">
        <f t="shared" si="549"/>
        <v>0</v>
      </c>
      <c r="ET275" s="29">
        <f t="shared" si="549"/>
        <v>0</v>
      </c>
      <c r="EU275" s="29">
        <f t="shared" si="549"/>
        <v>0</v>
      </c>
      <c r="EV275" s="29">
        <f t="shared" si="549"/>
        <v>0</v>
      </c>
      <c r="EW275" s="29">
        <f t="shared" si="549"/>
        <v>0</v>
      </c>
      <c r="EX275" s="29">
        <f t="shared" si="549"/>
        <v>0</v>
      </c>
      <c r="EY275" s="29">
        <f t="shared" si="549"/>
        <v>0</v>
      </c>
      <c r="EZ275" s="29">
        <f t="shared" si="549"/>
        <v>0</v>
      </c>
      <c r="FA275" s="29">
        <f t="shared" si="549"/>
        <v>-7.1150767569361228E-19</v>
      </c>
      <c r="FB275" s="29">
        <f t="shared" si="549"/>
        <v>2.7799999999999993E-4</v>
      </c>
      <c r="FC275" s="29">
        <f t="shared" si="549"/>
        <v>0</v>
      </c>
      <c r="FD275" s="29">
        <f t="shared" si="549"/>
        <v>0</v>
      </c>
      <c r="FE275" s="29">
        <f t="shared" si="549"/>
        <v>0</v>
      </c>
      <c r="FF275" s="29">
        <f t="shared" si="549"/>
        <v>0</v>
      </c>
      <c r="FG275" s="29">
        <f t="shared" si="549"/>
        <v>0</v>
      </c>
      <c r="FH275" s="29">
        <f t="shared" si="549"/>
        <v>0</v>
      </c>
      <c r="FI275" s="29">
        <f t="shared" si="549"/>
        <v>0</v>
      </c>
      <c r="FJ275" s="29">
        <f t="shared" si="549"/>
        <v>0</v>
      </c>
      <c r="FK275" s="29">
        <f t="shared" si="549"/>
        <v>0</v>
      </c>
      <c r="FL275" s="29">
        <f t="shared" si="549"/>
        <v>0</v>
      </c>
      <c r="FM275" s="29">
        <f t="shared" si="549"/>
        <v>0</v>
      </c>
      <c r="FN275" s="29">
        <f t="shared" si="549"/>
        <v>0</v>
      </c>
      <c r="FO275" s="29">
        <f t="shared" si="549"/>
        <v>2.2000000000000128E-5</v>
      </c>
      <c r="FP275" s="29">
        <f t="shared" si="549"/>
        <v>0</v>
      </c>
      <c r="FQ275" s="29">
        <f t="shared" si="549"/>
        <v>7.0473141211557788E-19</v>
      </c>
      <c r="FR275" s="29">
        <f t="shared" si="549"/>
        <v>1.5500000000000024E-4</v>
      </c>
      <c r="FS275" s="29">
        <f t="shared" si="549"/>
        <v>0</v>
      </c>
      <c r="FT275" s="29">
        <f>FT262-FT273-FT281</f>
        <v>2.3900000000000044E-4</v>
      </c>
      <c r="FU275" s="29">
        <f t="shared" si="549"/>
        <v>0</v>
      </c>
      <c r="FV275" s="29">
        <f t="shared" si="549"/>
        <v>0</v>
      </c>
      <c r="FW275" s="29">
        <f t="shared" si="549"/>
        <v>0</v>
      </c>
      <c r="FX275" s="29">
        <f t="shared" si="549"/>
        <v>0</v>
      </c>
      <c r="FY275" s="70"/>
      <c r="FZ275" s="29">
        <f>ROUND(SUM(C275:FX275)*1000,6)</f>
        <v>5.7240000000000002</v>
      </c>
      <c r="GA275" s="29"/>
      <c r="GB275" s="29"/>
      <c r="GC275" s="29"/>
      <c r="GD275" s="29"/>
      <c r="GE275" s="2"/>
      <c r="GF275" s="2"/>
      <c r="GG275" s="2"/>
      <c r="GH275" s="2"/>
      <c r="GI275" s="2"/>
      <c r="GJ275" s="2"/>
      <c r="GK275" s="2"/>
    </row>
    <row r="276" spans="1:193" x14ac:dyDescent="0.35">
      <c r="A276" s="3" t="s">
        <v>490</v>
      </c>
      <c r="B276" s="2" t="s">
        <v>490</v>
      </c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>
        <v>4.931</v>
      </c>
      <c r="FR276" s="29">
        <v>6.2590000000000003</v>
      </c>
      <c r="FS276" s="29">
        <v>1.266</v>
      </c>
      <c r="FT276" s="29">
        <v>2.6150000000000002</v>
      </c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"/>
      <c r="GF276" s="2"/>
      <c r="GG276" s="2"/>
      <c r="GH276" s="2"/>
      <c r="GI276" s="2"/>
      <c r="GJ276" s="2"/>
      <c r="GK276" s="2"/>
    </row>
    <row r="277" spans="1:193" x14ac:dyDescent="0.35">
      <c r="A277" s="3" t="s">
        <v>490</v>
      </c>
      <c r="B277" s="30" t="s">
        <v>578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71"/>
      <c r="FZ277" s="2"/>
      <c r="GA277" s="29"/>
      <c r="GB277" s="69"/>
      <c r="GC277" s="69"/>
      <c r="GD277" s="21"/>
      <c r="GE277" s="2"/>
      <c r="GF277" s="2"/>
      <c r="GG277" s="2"/>
      <c r="GH277" s="2"/>
      <c r="GI277" s="2"/>
      <c r="GJ277" s="2"/>
      <c r="GK277" s="2"/>
    </row>
    <row r="278" spans="1:193" x14ac:dyDescent="0.35">
      <c r="A278" s="3" t="s">
        <v>579</v>
      </c>
      <c r="B278" s="2" t="s">
        <v>984</v>
      </c>
      <c r="C278" s="2">
        <f t="shared" ref="C278:AH278" si="550">C63</f>
        <v>3975359.6368625555</v>
      </c>
      <c r="D278" s="2">
        <f t="shared" si="550"/>
        <v>20560272.927547358</v>
      </c>
      <c r="E278" s="2">
        <f t="shared" si="550"/>
        <v>3957336.3845604667</v>
      </c>
      <c r="F278" s="2">
        <f t="shared" si="550"/>
        <v>11725720.408169016</v>
      </c>
      <c r="G278" s="2">
        <f t="shared" si="550"/>
        <v>749134.75238927116</v>
      </c>
      <c r="H278" s="2">
        <f t="shared" si="550"/>
        <v>875460.61353472143</v>
      </c>
      <c r="I278" s="2">
        <f t="shared" si="550"/>
        <v>4950900.101165615</v>
      </c>
      <c r="J278" s="2">
        <f t="shared" si="550"/>
        <v>1174607.3430782808</v>
      </c>
      <c r="K278" s="2">
        <f t="shared" si="550"/>
        <v>148174.02762891745</v>
      </c>
      <c r="L278" s="2">
        <f t="shared" si="550"/>
        <v>1809566.9849713142</v>
      </c>
      <c r="M278" s="2">
        <f t="shared" si="550"/>
        <v>720101.2592620654</v>
      </c>
      <c r="N278" s="2">
        <f t="shared" si="550"/>
        <v>33573698.057299666</v>
      </c>
      <c r="O278" s="2">
        <f t="shared" si="550"/>
        <v>7951652.0108887823</v>
      </c>
      <c r="P278" s="2">
        <f t="shared" si="550"/>
        <v>238195.42090387226</v>
      </c>
      <c r="Q278" s="2">
        <f t="shared" si="550"/>
        <v>24475693.320616804</v>
      </c>
      <c r="R278" s="2">
        <f t="shared" si="550"/>
        <v>2088234.5235152012</v>
      </c>
      <c r="S278" s="2">
        <f t="shared" si="550"/>
        <v>840187.19638839783</v>
      </c>
      <c r="T278" s="2">
        <f t="shared" si="550"/>
        <v>108965.2725716104</v>
      </c>
      <c r="U278" s="2">
        <f t="shared" si="550"/>
        <v>37193.431668595564</v>
      </c>
      <c r="V278" s="2">
        <f t="shared" si="550"/>
        <v>167495.00150570075</v>
      </c>
      <c r="W278" s="2">
        <f t="shared" si="550"/>
        <v>33789.81845509413</v>
      </c>
      <c r="X278" s="2">
        <f t="shared" si="550"/>
        <v>26750.286612030377</v>
      </c>
      <c r="Y278" s="2">
        <f t="shared" si="550"/>
        <v>420565.66285922786</v>
      </c>
      <c r="Z278" s="2">
        <f t="shared" si="550"/>
        <v>145527.75335373165</v>
      </c>
      <c r="AA278" s="2">
        <f t="shared" si="550"/>
        <v>17895248.291801848</v>
      </c>
      <c r="AB278" s="2">
        <f t="shared" si="550"/>
        <v>17593969.441777565</v>
      </c>
      <c r="AC278" s="2">
        <f t="shared" si="550"/>
        <v>549855.02079579222</v>
      </c>
      <c r="AD278" s="2">
        <f t="shared" si="550"/>
        <v>566683.47791309236</v>
      </c>
      <c r="AE278" s="2">
        <f t="shared" si="550"/>
        <v>81308.454960299423</v>
      </c>
      <c r="AF278" s="2">
        <f t="shared" si="550"/>
        <v>123406.36554046549</v>
      </c>
      <c r="AG278" s="2">
        <f t="shared" si="550"/>
        <v>434649.92047845712</v>
      </c>
      <c r="AH278" s="2">
        <f t="shared" si="550"/>
        <v>514721.37188820203</v>
      </c>
      <c r="AI278" s="2">
        <f t="shared" ref="AI278:BN278" si="551">AI63</f>
        <v>123369.26925853235</v>
      </c>
      <c r="AJ278" s="2">
        <f t="shared" si="551"/>
        <v>93298.180480559633</v>
      </c>
      <c r="AK278" s="2">
        <f t="shared" si="551"/>
        <v>108855.95357231262</v>
      </c>
      <c r="AL278" s="2">
        <f t="shared" si="551"/>
        <v>100022.79577645517</v>
      </c>
      <c r="AM278" s="2">
        <f t="shared" si="551"/>
        <v>251077.82193562208</v>
      </c>
      <c r="AN278" s="2">
        <f t="shared" si="551"/>
        <v>173117.44740056197</v>
      </c>
      <c r="AO278" s="2">
        <f t="shared" si="551"/>
        <v>2738424.7613501702</v>
      </c>
      <c r="AP278" s="2">
        <f t="shared" si="551"/>
        <v>49269592.772665814</v>
      </c>
      <c r="AQ278" s="2">
        <f t="shared" si="551"/>
        <v>204769.52257544457</v>
      </c>
      <c r="AR278" s="2">
        <f t="shared" si="551"/>
        <v>32081581.68313745</v>
      </c>
      <c r="AS278" s="2">
        <f t="shared" si="551"/>
        <v>3523721.4669548324</v>
      </c>
      <c r="AT278" s="2">
        <f t="shared" si="551"/>
        <v>1303247.3953737842</v>
      </c>
      <c r="AU278" s="2">
        <f t="shared" si="551"/>
        <v>216355.0149062376</v>
      </c>
      <c r="AV278" s="2">
        <f t="shared" si="551"/>
        <v>254468.35091938285</v>
      </c>
      <c r="AW278" s="2">
        <f t="shared" si="551"/>
        <v>155306.61526432243</v>
      </c>
      <c r="AX278" s="2">
        <f t="shared" si="551"/>
        <v>81260.452573746647</v>
      </c>
      <c r="AY278" s="2">
        <f t="shared" si="551"/>
        <v>304725.76989508385</v>
      </c>
      <c r="AZ278" s="2">
        <f t="shared" si="551"/>
        <v>6306805.3758183587</v>
      </c>
      <c r="BA278" s="2">
        <f t="shared" si="551"/>
        <v>5489607.5711656148</v>
      </c>
      <c r="BB278" s="2">
        <f t="shared" si="551"/>
        <v>6155948.8893297724</v>
      </c>
      <c r="BC278" s="2">
        <f t="shared" si="551"/>
        <v>10935575.765983488</v>
      </c>
      <c r="BD278" s="2">
        <f t="shared" si="551"/>
        <v>1547641.3968382713</v>
      </c>
      <c r="BE278" s="2">
        <f t="shared" si="551"/>
        <v>696507.8364247221</v>
      </c>
      <c r="BF278" s="2">
        <f t="shared" si="551"/>
        <v>9915498.5603788272</v>
      </c>
      <c r="BG278" s="2">
        <f t="shared" si="551"/>
        <v>596242.4494212087</v>
      </c>
      <c r="BH278" s="2">
        <f t="shared" si="551"/>
        <v>328311.70143720863</v>
      </c>
      <c r="BI278" s="2">
        <f t="shared" si="551"/>
        <v>241110.96726936224</v>
      </c>
      <c r="BJ278" s="2">
        <f t="shared" si="551"/>
        <v>2846222.1441412461</v>
      </c>
      <c r="BK278" s="2">
        <f t="shared" si="551"/>
        <v>11067242.313914524</v>
      </c>
      <c r="BL278" s="2">
        <f t="shared" si="551"/>
        <v>82561.460373204944</v>
      </c>
      <c r="BM278" s="2">
        <f t="shared" si="551"/>
        <v>396650.24049345305</v>
      </c>
      <c r="BN278" s="2">
        <f t="shared" si="551"/>
        <v>1938189.9087948226</v>
      </c>
      <c r="BO278" s="2">
        <f t="shared" ref="BO278:CT278" si="552">BO63</f>
        <v>982847.09158799471</v>
      </c>
      <c r="BP278" s="2">
        <f t="shared" si="552"/>
        <v>117815.55602096832</v>
      </c>
      <c r="BQ278" s="2">
        <f t="shared" si="552"/>
        <v>2891628.4715609546</v>
      </c>
      <c r="BR278" s="2">
        <f t="shared" si="552"/>
        <v>2287490.4209619872</v>
      </c>
      <c r="BS278" s="2">
        <f t="shared" si="552"/>
        <v>562639.48752807383</v>
      </c>
      <c r="BT278" s="2">
        <f t="shared" si="552"/>
        <v>216225.53547308687</v>
      </c>
      <c r="BU278" s="2">
        <f t="shared" si="552"/>
        <v>232339.53380005827</v>
      </c>
      <c r="BV278" s="2">
        <f t="shared" si="552"/>
        <v>683641.06110556971</v>
      </c>
      <c r="BW278" s="2">
        <f t="shared" si="552"/>
        <v>846721.21781425888</v>
      </c>
      <c r="BX278" s="2">
        <f t="shared" si="552"/>
        <v>58107.016577187038</v>
      </c>
      <c r="BY278" s="2">
        <f t="shared" si="552"/>
        <v>428323.47825513745</v>
      </c>
      <c r="BZ278" s="2">
        <f t="shared" si="552"/>
        <v>149598.21046641792</v>
      </c>
      <c r="CA278" s="2">
        <f t="shared" si="552"/>
        <v>57816.581214433165</v>
      </c>
      <c r="CB278" s="2">
        <f t="shared" si="552"/>
        <v>39322975.835512385</v>
      </c>
      <c r="CC278" s="2">
        <f t="shared" si="552"/>
        <v>129384.2568167835</v>
      </c>
      <c r="CD278" s="2">
        <f t="shared" si="552"/>
        <v>27599.405618017885</v>
      </c>
      <c r="CE278" s="2">
        <f t="shared" si="552"/>
        <v>151475.69035242582</v>
      </c>
      <c r="CF278" s="2">
        <f t="shared" si="552"/>
        <v>72740.328148000757</v>
      </c>
      <c r="CG278" s="2">
        <f t="shared" si="552"/>
        <v>122773.86791181409</v>
      </c>
      <c r="CH278" s="2">
        <f t="shared" si="552"/>
        <v>81934.396361887222</v>
      </c>
      <c r="CI278" s="2">
        <f t="shared" si="552"/>
        <v>498560.82741916185</v>
      </c>
      <c r="CJ278" s="2">
        <f t="shared" si="552"/>
        <v>621085.91641571827</v>
      </c>
      <c r="CK278" s="2">
        <f t="shared" si="552"/>
        <v>3235219.7712578927</v>
      </c>
      <c r="CL278" s="2">
        <f t="shared" si="552"/>
        <v>887033.79710856453</v>
      </c>
      <c r="CM278" s="2">
        <f t="shared" si="552"/>
        <v>528492.52589113661</v>
      </c>
      <c r="CN278" s="2">
        <f t="shared" si="552"/>
        <v>15541079.608868385</v>
      </c>
      <c r="CO278" s="2">
        <f t="shared" si="552"/>
        <v>7951642.5939582326</v>
      </c>
      <c r="CP278" s="2">
        <f t="shared" si="552"/>
        <v>467722.82009106758</v>
      </c>
      <c r="CQ278" s="2">
        <f t="shared" si="552"/>
        <v>613383.0888482664</v>
      </c>
      <c r="CR278" s="2">
        <f t="shared" si="552"/>
        <v>175619.76823391014</v>
      </c>
      <c r="CS278" s="2">
        <f t="shared" si="552"/>
        <v>172824.97477906602</v>
      </c>
      <c r="CT278" s="2">
        <f t="shared" si="552"/>
        <v>102289.6096285465</v>
      </c>
      <c r="CU278" s="2">
        <f t="shared" ref="CU278:DZ278" si="553">CU63</f>
        <v>96441.5474873106</v>
      </c>
      <c r="CV278" s="2">
        <f t="shared" si="553"/>
        <v>46466.156612030383</v>
      </c>
      <c r="CW278" s="2">
        <f t="shared" si="553"/>
        <v>185389.55671093561</v>
      </c>
      <c r="CX278" s="2">
        <f t="shared" si="553"/>
        <v>378680.81769251748</v>
      </c>
      <c r="CY278" s="2">
        <f t="shared" si="553"/>
        <v>40319.767191755403</v>
      </c>
      <c r="CZ278" s="2">
        <f t="shared" si="553"/>
        <v>1445360.3518001593</v>
      </c>
      <c r="DA278" s="2">
        <f t="shared" si="553"/>
        <v>118761.57728543418</v>
      </c>
      <c r="DB278" s="2">
        <f t="shared" si="553"/>
        <v>230980.96268869838</v>
      </c>
      <c r="DC278" s="2">
        <f t="shared" si="553"/>
        <v>184644.23070619485</v>
      </c>
      <c r="DD278" s="2">
        <f t="shared" si="553"/>
        <v>107823.8875335956</v>
      </c>
      <c r="DE278" s="2">
        <f t="shared" si="553"/>
        <v>170910.24276903531</v>
      </c>
      <c r="DF278" s="2">
        <f t="shared" si="553"/>
        <v>13856826.092310289</v>
      </c>
      <c r="DG278" s="2">
        <f t="shared" si="553"/>
        <v>46615.189704227072</v>
      </c>
      <c r="DH278" s="2">
        <f t="shared" si="553"/>
        <v>1180004.4695122996</v>
      </c>
      <c r="DI278" s="2">
        <f t="shared" si="553"/>
        <v>1803958.9666310013</v>
      </c>
      <c r="DJ278" s="2">
        <f t="shared" si="553"/>
        <v>384848.61456185119</v>
      </c>
      <c r="DK278" s="2">
        <f t="shared" si="553"/>
        <v>277162.55962692905</v>
      </c>
      <c r="DL278" s="2">
        <f t="shared" si="553"/>
        <v>3301078.4921195148</v>
      </c>
      <c r="DM278" s="2">
        <f t="shared" si="553"/>
        <v>258586.006587004</v>
      </c>
      <c r="DN278" s="2">
        <f t="shared" si="553"/>
        <v>788062.09909076511</v>
      </c>
      <c r="DO278" s="2">
        <f t="shared" si="553"/>
        <v>1688269.4853138258</v>
      </c>
      <c r="DP278" s="2">
        <f t="shared" si="553"/>
        <v>166594.73793269598</v>
      </c>
      <c r="DQ278" s="2">
        <f t="shared" si="553"/>
        <v>358354.62037811964</v>
      </c>
      <c r="DR278" s="2">
        <f t="shared" si="553"/>
        <v>767204.8997198554</v>
      </c>
      <c r="DS278" s="2">
        <f t="shared" si="553"/>
        <v>345603.91752007912</v>
      </c>
      <c r="DT278" s="2">
        <f t="shared" si="553"/>
        <v>63361.576432750931</v>
      </c>
      <c r="DU278" s="2">
        <f t="shared" si="553"/>
        <v>149205.17810480119</v>
      </c>
      <c r="DV278" s="2">
        <f t="shared" si="553"/>
        <v>98441.847109261129</v>
      </c>
      <c r="DW278" s="2">
        <f t="shared" si="553"/>
        <v>123873.17229779011</v>
      </c>
      <c r="DX278" s="2">
        <f t="shared" si="553"/>
        <v>93206.578928209172</v>
      </c>
      <c r="DY278" s="2">
        <f t="shared" si="553"/>
        <v>196534.16107701175</v>
      </c>
      <c r="DZ278" s="2">
        <f t="shared" si="553"/>
        <v>625321.34965118638</v>
      </c>
      <c r="EA278" s="2">
        <f t="shared" ref="EA278:FF278" si="554">EA63</f>
        <v>532449.43882370694</v>
      </c>
      <c r="EB278" s="2">
        <f t="shared" si="554"/>
        <v>414187.58427971142</v>
      </c>
      <c r="EC278" s="2">
        <f t="shared" si="554"/>
        <v>207798.65111541696</v>
      </c>
      <c r="ED278" s="2">
        <f t="shared" si="554"/>
        <v>925536.09880404407</v>
      </c>
      <c r="EE278" s="2">
        <f t="shared" si="554"/>
        <v>94435.066005391389</v>
      </c>
      <c r="EF278" s="2">
        <f t="shared" si="554"/>
        <v>766840.28550778679</v>
      </c>
      <c r="EG278" s="2">
        <f t="shared" si="554"/>
        <v>132080.91287295337</v>
      </c>
      <c r="EH278" s="2">
        <f t="shared" si="554"/>
        <v>111448.8269026858</v>
      </c>
      <c r="EI278" s="2">
        <f t="shared" si="554"/>
        <v>8409210.7053326871</v>
      </c>
      <c r="EJ278" s="2">
        <f t="shared" si="554"/>
        <v>6070945.2586546866</v>
      </c>
      <c r="EK278" s="2">
        <f t="shared" si="554"/>
        <v>331709.13961849996</v>
      </c>
      <c r="EL278" s="2">
        <f t="shared" si="554"/>
        <v>359004.14726938715</v>
      </c>
      <c r="EM278" s="2">
        <f t="shared" si="554"/>
        <v>133629.31033063785</v>
      </c>
      <c r="EN278" s="2">
        <f t="shared" si="554"/>
        <v>599040.85408002674</v>
      </c>
      <c r="EO278" s="2">
        <f t="shared" si="554"/>
        <v>110515.75472165953</v>
      </c>
      <c r="EP278" s="2">
        <f t="shared" si="554"/>
        <v>198467.1499845293</v>
      </c>
      <c r="EQ278" s="2">
        <f t="shared" si="554"/>
        <v>1482699.5302336456</v>
      </c>
      <c r="ER278" s="2">
        <f t="shared" si="554"/>
        <v>178186.99681049981</v>
      </c>
      <c r="ES278" s="2">
        <f t="shared" si="554"/>
        <v>86407.437255903089</v>
      </c>
      <c r="ET278" s="2">
        <f t="shared" si="554"/>
        <v>99167.860137511045</v>
      </c>
      <c r="EU278" s="2">
        <f t="shared" si="554"/>
        <v>322912.49758654094</v>
      </c>
      <c r="EV278" s="2">
        <f t="shared" si="554"/>
        <v>43628.739060467371</v>
      </c>
      <c r="EW278" s="2">
        <f t="shared" si="554"/>
        <v>369514.55207151332</v>
      </c>
      <c r="EX278" s="2">
        <f t="shared" si="554"/>
        <v>81318.092788917696</v>
      </c>
      <c r="EY278" s="2">
        <f t="shared" si="554"/>
        <v>429529.24359690119</v>
      </c>
      <c r="EZ278" s="2">
        <f t="shared" si="554"/>
        <v>87699.390095574476</v>
      </c>
      <c r="FA278" s="2">
        <f t="shared" si="554"/>
        <v>1826713.564192686</v>
      </c>
      <c r="FB278" s="2">
        <f t="shared" si="554"/>
        <v>261415.66140057801</v>
      </c>
      <c r="FC278" s="2">
        <f t="shared" si="554"/>
        <v>1118743.3030608119</v>
      </c>
      <c r="FD278" s="2">
        <f t="shared" si="554"/>
        <v>347007.27838893526</v>
      </c>
      <c r="FE278" s="2">
        <f t="shared" si="554"/>
        <v>73495.369355636954</v>
      </c>
      <c r="FF278" s="2">
        <f t="shared" si="554"/>
        <v>194612.29182576112</v>
      </c>
      <c r="FG278" s="2">
        <f t="shared" ref="FG278:FX278" si="555">FG63</f>
        <v>84433.012111264994</v>
      </c>
      <c r="FH278" s="2">
        <f t="shared" si="555"/>
        <v>86807.970763982477</v>
      </c>
      <c r="FI278" s="2">
        <f t="shared" si="555"/>
        <v>1197393.3302733083</v>
      </c>
      <c r="FJ278" s="2">
        <f t="shared" si="555"/>
        <v>801762.05190615822</v>
      </c>
      <c r="FK278" s="2">
        <f t="shared" si="555"/>
        <v>1253001.4648258083</v>
      </c>
      <c r="FL278" s="2">
        <f t="shared" si="555"/>
        <v>3501094.1756532299</v>
      </c>
      <c r="FM278" s="2">
        <f t="shared" si="555"/>
        <v>1963488.5233917458</v>
      </c>
      <c r="FN278" s="2">
        <f t="shared" si="555"/>
        <v>11231428.410913067</v>
      </c>
      <c r="FO278" s="2">
        <f t="shared" si="555"/>
        <v>607592.63138315966</v>
      </c>
      <c r="FP278" s="2">
        <f t="shared" si="555"/>
        <v>1267504.9977336868</v>
      </c>
      <c r="FQ278" s="2">
        <f t="shared" si="555"/>
        <v>603021.10860051261</v>
      </c>
      <c r="FR278" s="2">
        <f t="shared" si="555"/>
        <v>88488.239989595269</v>
      </c>
      <c r="FS278" s="2">
        <f t="shared" si="555"/>
        <v>82384.211328193938</v>
      </c>
      <c r="FT278" s="2">
        <f t="shared" si="555"/>
        <v>69243.539168030751</v>
      </c>
      <c r="FU278" s="2">
        <f t="shared" si="555"/>
        <v>591729.33694608184</v>
      </c>
      <c r="FV278" s="2">
        <f t="shared" si="555"/>
        <v>438814.89076443302</v>
      </c>
      <c r="FW278" s="2">
        <f t="shared" si="555"/>
        <v>104794.87353843845</v>
      </c>
      <c r="FX278" s="2">
        <f t="shared" si="555"/>
        <v>35710.539170131822</v>
      </c>
      <c r="FY278" s="2"/>
      <c r="FZ278" s="2"/>
      <c r="GA278" s="29"/>
      <c r="GB278" s="29"/>
      <c r="GC278" s="29"/>
      <c r="GD278" s="29"/>
      <c r="GE278" s="2"/>
      <c r="GF278" s="2"/>
      <c r="GG278" s="2"/>
      <c r="GH278" s="2"/>
      <c r="GI278" s="2"/>
      <c r="GJ278" s="2"/>
      <c r="GK278" s="2"/>
    </row>
    <row r="279" spans="1:193" x14ac:dyDescent="0.35">
      <c r="A279" s="3" t="s">
        <v>580</v>
      </c>
      <c r="B279" s="2" t="s">
        <v>581</v>
      </c>
      <c r="C279" s="29">
        <f t="shared" ref="C279:AH279" si="556">ROUND(C278/C48,6)</f>
        <v>3.1970000000000002E-3</v>
      </c>
      <c r="D279" s="29">
        <f t="shared" si="556"/>
        <v>4.548E-3</v>
      </c>
      <c r="E279" s="29">
        <f t="shared" si="556"/>
        <v>3.2330000000000002E-3</v>
      </c>
      <c r="F279" s="29">
        <f t="shared" si="556"/>
        <v>3.545E-3</v>
      </c>
      <c r="G279" s="29">
        <f t="shared" si="556"/>
        <v>1.305E-3</v>
      </c>
      <c r="H279" s="29">
        <f t="shared" si="556"/>
        <v>6.0099999999999997E-3</v>
      </c>
      <c r="I279" s="29">
        <f t="shared" si="556"/>
        <v>4.1869999999999997E-3</v>
      </c>
      <c r="J279" s="29">
        <f t="shared" si="556"/>
        <v>6.0270000000000002E-3</v>
      </c>
      <c r="K279" s="29">
        <f t="shared" si="556"/>
        <v>2.8730000000000001E-3</v>
      </c>
      <c r="L279" s="29">
        <f t="shared" si="556"/>
        <v>2.0279999999999999E-3</v>
      </c>
      <c r="M279" s="29">
        <f t="shared" si="556"/>
        <v>2.199E-3</v>
      </c>
      <c r="N279" s="29">
        <f t="shared" si="556"/>
        <v>3.5010000000000002E-3</v>
      </c>
      <c r="O279" s="29">
        <f t="shared" si="556"/>
        <v>2.9099999999999998E-3</v>
      </c>
      <c r="P279" s="29">
        <f t="shared" si="556"/>
        <v>4.1599999999999996E-3</v>
      </c>
      <c r="Q279" s="29">
        <f t="shared" si="556"/>
        <v>4.2469999999999999E-3</v>
      </c>
      <c r="R279" s="29">
        <f t="shared" si="556"/>
        <v>2.7505000000000002E-2</v>
      </c>
      <c r="S279" s="29">
        <f t="shared" si="556"/>
        <v>1.3829999999999999E-3</v>
      </c>
      <c r="T279" s="29">
        <f t="shared" si="556"/>
        <v>4.0080000000000003E-3</v>
      </c>
      <c r="U279" s="29">
        <f t="shared" si="556"/>
        <v>1.1969999999999999E-3</v>
      </c>
      <c r="V279" s="29">
        <f t="shared" si="556"/>
        <v>4.2709999999999996E-3</v>
      </c>
      <c r="W279" s="29">
        <f t="shared" si="556"/>
        <v>4.9610000000000001E-3</v>
      </c>
      <c r="X279" s="29">
        <f t="shared" si="556"/>
        <v>1.4059999999999999E-3</v>
      </c>
      <c r="Y279" s="29">
        <f t="shared" si="556"/>
        <v>5.3299999999999997E-3</v>
      </c>
      <c r="Z279" s="29">
        <f t="shared" si="556"/>
        <v>5.228E-3</v>
      </c>
      <c r="AA279" s="29">
        <f t="shared" si="556"/>
        <v>2.6059999999999998E-3</v>
      </c>
      <c r="AB279" s="29">
        <f t="shared" si="556"/>
        <v>1.676E-3</v>
      </c>
      <c r="AC279" s="29">
        <f t="shared" si="556"/>
        <v>1.1490000000000001E-3</v>
      </c>
      <c r="AD279" s="29">
        <f t="shared" si="556"/>
        <v>1.1050000000000001E-3</v>
      </c>
      <c r="AE279" s="29">
        <f t="shared" si="556"/>
        <v>1.583E-3</v>
      </c>
      <c r="AF279" s="29">
        <f t="shared" si="556"/>
        <v>1.255E-3</v>
      </c>
      <c r="AG279" s="29">
        <f t="shared" si="556"/>
        <v>1.1329999999999999E-3</v>
      </c>
      <c r="AH279" s="29">
        <f t="shared" si="556"/>
        <v>1.0810999999999999E-2</v>
      </c>
      <c r="AI279" s="29">
        <f t="shared" ref="AI279:BN279" si="557">ROUND(AI278/AI48,6)</f>
        <v>1.004E-2</v>
      </c>
      <c r="AJ279" s="29">
        <f t="shared" si="557"/>
        <v>2.238E-3</v>
      </c>
      <c r="AK279" s="29">
        <f t="shared" si="557"/>
        <v>1.6000000000000001E-3</v>
      </c>
      <c r="AL279" s="29">
        <f t="shared" si="557"/>
        <v>1.0740000000000001E-3</v>
      </c>
      <c r="AM279" s="29">
        <f t="shared" si="557"/>
        <v>4.0489999999999996E-3</v>
      </c>
      <c r="AN279" s="29">
        <f t="shared" si="557"/>
        <v>9.7999999999999997E-4</v>
      </c>
      <c r="AO279" s="29">
        <f t="shared" si="557"/>
        <v>4.5459999999999997E-3</v>
      </c>
      <c r="AP279" s="29">
        <f t="shared" si="557"/>
        <v>1.9729999999999999E-3</v>
      </c>
      <c r="AQ279" s="29">
        <f t="shared" si="557"/>
        <v>2.14E-3</v>
      </c>
      <c r="AR279" s="29">
        <f t="shared" si="557"/>
        <v>2.9789999999999999E-3</v>
      </c>
      <c r="AS279" s="29">
        <f t="shared" si="557"/>
        <v>7.2400000000000003E-4</v>
      </c>
      <c r="AT279" s="29">
        <f t="shared" si="557"/>
        <v>3.1930000000000001E-3</v>
      </c>
      <c r="AU279" s="29">
        <f t="shared" si="557"/>
        <v>3.0100000000000001E-3</v>
      </c>
      <c r="AV279" s="29">
        <f t="shared" si="557"/>
        <v>5.496E-3</v>
      </c>
      <c r="AW279" s="29">
        <f t="shared" si="557"/>
        <v>3.9560000000000003E-3</v>
      </c>
      <c r="AX279" s="29">
        <f t="shared" si="557"/>
        <v>2.666E-3</v>
      </c>
      <c r="AY279" s="29">
        <f t="shared" si="557"/>
        <v>4.927E-3</v>
      </c>
      <c r="AZ279" s="29">
        <f t="shared" si="557"/>
        <v>5.6569999999999997E-3</v>
      </c>
      <c r="BA279" s="29">
        <f t="shared" si="557"/>
        <v>5.633E-3</v>
      </c>
      <c r="BB279" s="29">
        <f t="shared" si="557"/>
        <v>2.1343000000000001E-2</v>
      </c>
      <c r="BC279" s="29">
        <f t="shared" si="557"/>
        <v>2.3249999999999998E-3</v>
      </c>
      <c r="BD279" s="29">
        <f t="shared" si="557"/>
        <v>2.4520000000000002E-3</v>
      </c>
      <c r="BE279" s="29">
        <f t="shared" si="557"/>
        <v>3.3219999999999999E-3</v>
      </c>
      <c r="BF279" s="29">
        <f t="shared" si="557"/>
        <v>3.258E-3</v>
      </c>
      <c r="BG279" s="29">
        <f t="shared" si="557"/>
        <v>8.6199999999999992E-3</v>
      </c>
      <c r="BH279" s="29">
        <f t="shared" si="557"/>
        <v>3.8500000000000001E-3</v>
      </c>
      <c r="BI279" s="29">
        <f t="shared" si="557"/>
        <v>4.3579999999999999E-3</v>
      </c>
      <c r="BJ279" s="29">
        <f t="shared" si="557"/>
        <v>2.7590000000000002E-3</v>
      </c>
      <c r="BK279" s="29">
        <f t="shared" si="557"/>
        <v>5.5250000000000004E-3</v>
      </c>
      <c r="BL279" s="29">
        <f t="shared" si="557"/>
        <v>1.0260999999999999E-2</v>
      </c>
      <c r="BM279" s="29">
        <f t="shared" si="557"/>
        <v>9.0329999999999994E-3</v>
      </c>
      <c r="BN279" s="29">
        <f t="shared" si="557"/>
        <v>4.8339999999999998E-3</v>
      </c>
      <c r="BO279" s="29">
        <f t="shared" ref="BO279:CT279" si="558">ROUND(BO278/BO48,6)</f>
        <v>4.5750000000000001E-3</v>
      </c>
      <c r="BP279" s="29">
        <f t="shared" si="558"/>
        <v>1.122E-3</v>
      </c>
      <c r="BQ279" s="29">
        <f t="shared" si="558"/>
        <v>1.343E-3</v>
      </c>
      <c r="BR279" s="29">
        <f t="shared" si="558"/>
        <v>1.884E-3</v>
      </c>
      <c r="BS279" s="29">
        <f t="shared" si="558"/>
        <v>6.0700000000000001E-4</v>
      </c>
      <c r="BT279" s="29">
        <f t="shared" si="558"/>
        <v>4.66E-4</v>
      </c>
      <c r="BU279" s="29">
        <f t="shared" si="558"/>
        <v>1.3140000000000001E-3</v>
      </c>
      <c r="BV279" s="29">
        <f t="shared" si="558"/>
        <v>4.6200000000000001E-4</v>
      </c>
      <c r="BW279" s="29">
        <f t="shared" si="558"/>
        <v>7.1500000000000003E-4</v>
      </c>
      <c r="BX279" s="29">
        <f t="shared" si="558"/>
        <v>8.12E-4</v>
      </c>
      <c r="BY279" s="29">
        <f t="shared" si="558"/>
        <v>3.0860000000000002E-3</v>
      </c>
      <c r="BZ279" s="29">
        <f t="shared" si="558"/>
        <v>3.32E-3</v>
      </c>
      <c r="CA279" s="29">
        <f t="shared" si="558"/>
        <v>5.2700000000000002E-4</v>
      </c>
      <c r="CB279" s="29">
        <f t="shared" si="558"/>
        <v>2.6619999999999999E-3</v>
      </c>
      <c r="CC279" s="29">
        <f t="shared" si="558"/>
        <v>5.9620000000000003E-3</v>
      </c>
      <c r="CD279" s="29">
        <f t="shared" si="558"/>
        <v>1.39E-3</v>
      </c>
      <c r="CE279" s="29">
        <f t="shared" si="558"/>
        <v>3.287E-3</v>
      </c>
      <c r="CF279" s="29">
        <f t="shared" si="558"/>
        <v>2.2560000000000002E-3</v>
      </c>
      <c r="CG279" s="29">
        <f t="shared" si="558"/>
        <v>4.6940000000000003E-3</v>
      </c>
      <c r="CH279" s="29">
        <f t="shared" si="558"/>
        <v>4.3860000000000001E-3</v>
      </c>
      <c r="CI279" s="29">
        <f t="shared" si="558"/>
        <v>3.9610000000000001E-3</v>
      </c>
      <c r="CJ279" s="29">
        <f t="shared" si="558"/>
        <v>1.4059999999999999E-3</v>
      </c>
      <c r="CK279" s="29">
        <f t="shared" si="558"/>
        <v>1.8519999999999999E-3</v>
      </c>
      <c r="CL279" s="29">
        <f t="shared" si="558"/>
        <v>3.2469999999999999E-3</v>
      </c>
      <c r="CM279" s="29">
        <f t="shared" si="558"/>
        <v>1.8209999999999999E-3</v>
      </c>
      <c r="CN279" s="29">
        <f t="shared" si="558"/>
        <v>2.885E-3</v>
      </c>
      <c r="CO279" s="29">
        <f t="shared" si="558"/>
        <v>2.2060000000000001E-3</v>
      </c>
      <c r="CP279" s="29">
        <f t="shared" si="558"/>
        <v>6.8599999999999998E-4</v>
      </c>
      <c r="CQ279" s="29">
        <f t="shared" si="558"/>
        <v>3.3409999999999998E-3</v>
      </c>
      <c r="CR279" s="29">
        <f t="shared" si="558"/>
        <v>1.07E-3</v>
      </c>
      <c r="CS279" s="29">
        <f t="shared" si="558"/>
        <v>2.96E-3</v>
      </c>
      <c r="CT279" s="29">
        <f t="shared" si="558"/>
        <v>1.554E-3</v>
      </c>
      <c r="CU279" s="29">
        <f t="shared" ref="CU279:DZ279" si="559">ROUND(CU278/CU48,6)</f>
        <v>4.862E-3</v>
      </c>
      <c r="CV279" s="29">
        <f t="shared" si="559"/>
        <v>1.8829999999999999E-3</v>
      </c>
      <c r="CW279" s="29">
        <f t="shared" si="559"/>
        <v>2.3679999999999999E-3</v>
      </c>
      <c r="CX279" s="29">
        <f t="shared" si="559"/>
        <v>4.1710000000000002E-3</v>
      </c>
      <c r="CY279" s="29">
        <f t="shared" si="559"/>
        <v>5.9280000000000001E-3</v>
      </c>
      <c r="CZ279" s="29">
        <f t="shared" si="559"/>
        <v>5.6239999999999997E-3</v>
      </c>
      <c r="DA279" s="29">
        <f t="shared" si="559"/>
        <v>2.4429999999999999E-3</v>
      </c>
      <c r="DB279" s="29">
        <f t="shared" si="559"/>
        <v>5.2909999999999997E-3</v>
      </c>
      <c r="DC279" s="29">
        <f t="shared" si="559"/>
        <v>3.003E-3</v>
      </c>
      <c r="DD279" s="29">
        <f t="shared" si="559"/>
        <v>3.6900000000000002E-4</v>
      </c>
      <c r="DE279" s="29">
        <f t="shared" si="559"/>
        <v>9.8900000000000008E-4</v>
      </c>
      <c r="DF279" s="29">
        <f t="shared" si="559"/>
        <v>4.8279999999999998E-3</v>
      </c>
      <c r="DG279" s="29">
        <f t="shared" si="559"/>
        <v>7.0799999999999997E-4</v>
      </c>
      <c r="DH279" s="29">
        <f t="shared" si="559"/>
        <v>2.9250000000000001E-3</v>
      </c>
      <c r="DI279" s="29">
        <f t="shared" si="559"/>
        <v>2.9750000000000002E-3</v>
      </c>
      <c r="DJ279" s="29">
        <f t="shared" si="559"/>
        <v>5.6020000000000002E-3</v>
      </c>
      <c r="DK279" s="29">
        <f t="shared" si="559"/>
        <v>4.28E-3</v>
      </c>
      <c r="DL279" s="29">
        <f t="shared" si="559"/>
        <v>3.5969999999999999E-3</v>
      </c>
      <c r="DM279" s="29">
        <f t="shared" si="559"/>
        <v>9.306E-3</v>
      </c>
      <c r="DN279" s="29">
        <f t="shared" si="559"/>
        <v>2.7910000000000001E-3</v>
      </c>
      <c r="DO279" s="29">
        <f t="shared" si="559"/>
        <v>4.4019999999999997E-3</v>
      </c>
      <c r="DP279" s="29">
        <f t="shared" si="559"/>
        <v>4.9020000000000001E-3</v>
      </c>
      <c r="DQ279" s="29">
        <f t="shared" si="559"/>
        <v>7.1599999999999995E-4</v>
      </c>
      <c r="DR279" s="29">
        <f t="shared" si="559"/>
        <v>7.8120000000000004E-3</v>
      </c>
      <c r="DS279" s="29">
        <f t="shared" si="559"/>
        <v>7.6800000000000002E-3</v>
      </c>
      <c r="DT279" s="29">
        <f t="shared" si="559"/>
        <v>5.1799999999999997E-3</v>
      </c>
      <c r="DU279" s="29">
        <f t="shared" si="559"/>
        <v>4.6309999999999997E-3</v>
      </c>
      <c r="DV279" s="29">
        <f t="shared" si="559"/>
        <v>1.0076E-2</v>
      </c>
      <c r="DW279" s="29">
        <f t="shared" si="559"/>
        <v>5.1000000000000004E-3</v>
      </c>
      <c r="DX279" s="29">
        <f t="shared" si="559"/>
        <v>7.9799999999999999E-4</v>
      </c>
      <c r="DY279" s="29">
        <f t="shared" si="559"/>
        <v>8.8199999999999997E-4</v>
      </c>
      <c r="DZ279" s="29">
        <f t="shared" si="559"/>
        <v>2.4199999999999998E-3</v>
      </c>
      <c r="EA279" s="29">
        <f t="shared" ref="EA279:FF279" si="560">ROUND(EA278/EA48,6)</f>
        <v>8.0999999999999996E-4</v>
      </c>
      <c r="EB279" s="29">
        <f t="shared" si="560"/>
        <v>4.4980000000000003E-3</v>
      </c>
      <c r="EC279" s="29">
        <f t="shared" si="560"/>
        <v>5.1879999999999999E-3</v>
      </c>
      <c r="ED279" s="29">
        <f t="shared" si="560"/>
        <v>1.5799999999999999E-4</v>
      </c>
      <c r="EE279" s="29">
        <f t="shared" si="560"/>
        <v>5.0239999999999998E-3</v>
      </c>
      <c r="EF279" s="29">
        <f t="shared" si="560"/>
        <v>7.0470000000000003E-3</v>
      </c>
      <c r="EG279" s="29">
        <f t="shared" si="560"/>
        <v>4.0309999999999999E-3</v>
      </c>
      <c r="EH279" s="29">
        <f t="shared" si="560"/>
        <v>7.1960000000000001E-3</v>
      </c>
      <c r="EI279" s="29">
        <f t="shared" si="560"/>
        <v>5.5129999999999997E-3</v>
      </c>
      <c r="EJ279" s="29">
        <f t="shared" si="560"/>
        <v>4.9449999999999997E-3</v>
      </c>
      <c r="EK279" s="29">
        <f t="shared" si="560"/>
        <v>5.5000000000000003E-4</v>
      </c>
      <c r="EL279" s="29">
        <f t="shared" si="560"/>
        <v>1.242E-3</v>
      </c>
      <c r="EM279" s="29">
        <f t="shared" si="560"/>
        <v>9.8999999999999999E-4</v>
      </c>
      <c r="EN279" s="29">
        <f t="shared" si="560"/>
        <v>6.9839999999999998E-3</v>
      </c>
      <c r="EO279" s="29">
        <f t="shared" si="560"/>
        <v>2.3289999999999999E-3</v>
      </c>
      <c r="EP279" s="29">
        <f t="shared" si="560"/>
        <v>1.2769999999999999E-3</v>
      </c>
      <c r="EQ279" s="29">
        <f t="shared" si="560"/>
        <v>7.5900000000000002E-4</v>
      </c>
      <c r="ER279" s="29">
        <f t="shared" si="560"/>
        <v>1.199E-3</v>
      </c>
      <c r="ES279" s="29">
        <f t="shared" si="560"/>
        <v>2.2659999999999998E-3</v>
      </c>
      <c r="ET279" s="29">
        <f t="shared" si="560"/>
        <v>1.7669999999999999E-3</v>
      </c>
      <c r="EU279" s="29">
        <f t="shared" si="560"/>
        <v>6.7499999999999999E-3</v>
      </c>
      <c r="EV279" s="29">
        <f t="shared" si="560"/>
        <v>5.3200000000000003E-4</v>
      </c>
      <c r="EW279" s="29">
        <f t="shared" si="560"/>
        <v>2.7500000000000002E-4</v>
      </c>
      <c r="EX279" s="29">
        <f t="shared" si="560"/>
        <v>1.3929999999999999E-3</v>
      </c>
      <c r="EY279" s="29">
        <f t="shared" si="560"/>
        <v>1.2411999999999999E-2</v>
      </c>
      <c r="EZ279" s="29">
        <f t="shared" si="560"/>
        <v>2.9069999999999999E-3</v>
      </c>
      <c r="FA279" s="29">
        <f t="shared" si="560"/>
        <v>4.7800000000000002E-4</v>
      </c>
      <c r="FB279" s="29">
        <f t="shared" si="560"/>
        <v>5.3200000000000003E-4</v>
      </c>
      <c r="FC279" s="29">
        <f t="shared" si="560"/>
        <v>2.3470000000000001E-3</v>
      </c>
      <c r="FD279" s="29">
        <f t="shared" si="560"/>
        <v>6.2459999999999998E-3</v>
      </c>
      <c r="FE279" s="29">
        <f t="shared" si="560"/>
        <v>2.1770000000000001E-3</v>
      </c>
      <c r="FF279" s="29">
        <f t="shared" si="560"/>
        <v>7.7759999999999999E-3</v>
      </c>
      <c r="FG279" s="29">
        <f t="shared" ref="FG279:FX279" si="561">ROUND(FG278/FG48,6)</f>
        <v>2.7390000000000001E-3</v>
      </c>
      <c r="FH279" s="29">
        <f t="shared" si="561"/>
        <v>2.2959999999999999E-3</v>
      </c>
      <c r="FI279" s="29">
        <f t="shared" si="561"/>
        <v>8.3900000000000001E-4</v>
      </c>
      <c r="FJ279" s="29">
        <f t="shared" si="561"/>
        <v>8.0699999999999999E-4</v>
      </c>
      <c r="FK279" s="29">
        <f t="shared" si="561"/>
        <v>5.7899999999999998E-4</v>
      </c>
      <c r="FL279" s="29">
        <f t="shared" si="561"/>
        <v>1.5250000000000001E-3</v>
      </c>
      <c r="FM279" s="29">
        <f t="shared" si="561"/>
        <v>1.66E-3</v>
      </c>
      <c r="FN279" s="29">
        <f t="shared" si="561"/>
        <v>3.7030000000000001E-3</v>
      </c>
      <c r="FO279" s="29">
        <f t="shared" si="561"/>
        <v>1.8799999999999999E-4</v>
      </c>
      <c r="FP279" s="29">
        <f t="shared" si="561"/>
        <v>8.2200000000000003E-4</v>
      </c>
      <c r="FQ279" s="29">
        <f t="shared" si="561"/>
        <v>1.116E-3</v>
      </c>
      <c r="FR279" s="29">
        <f t="shared" si="561"/>
        <v>1.55E-4</v>
      </c>
      <c r="FS279" s="29">
        <f t="shared" si="561"/>
        <v>1.85E-4</v>
      </c>
      <c r="FT279" s="29">
        <f t="shared" si="561"/>
        <v>1.5100000000000001E-4</v>
      </c>
      <c r="FU279" s="29">
        <f t="shared" si="561"/>
        <v>3.4199999999999999E-3</v>
      </c>
      <c r="FV279" s="29">
        <f t="shared" si="561"/>
        <v>3.0400000000000002E-3</v>
      </c>
      <c r="FW279" s="29">
        <f t="shared" si="561"/>
        <v>4.9909999999999998E-3</v>
      </c>
      <c r="FX279" s="29">
        <f t="shared" si="561"/>
        <v>2.0279999999999999E-3</v>
      </c>
      <c r="FY279" s="2"/>
      <c r="FZ279" s="2"/>
      <c r="GA279" s="29"/>
      <c r="GB279" s="2"/>
      <c r="GC279" s="2"/>
      <c r="GD279" s="2"/>
      <c r="GE279" s="2"/>
      <c r="GF279" s="2"/>
      <c r="GG279" s="2"/>
      <c r="GH279" s="2"/>
      <c r="GI279" s="2"/>
      <c r="GJ279" s="2"/>
      <c r="GK279" s="2"/>
    </row>
    <row r="280" spans="1:193" x14ac:dyDescent="0.35">
      <c r="A280" s="2"/>
      <c r="B280" s="2" t="s">
        <v>985</v>
      </c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>
        <f>IF(FT272&gt;0,FT272,FT270)</f>
        <v>3.0049999999999999E-3</v>
      </c>
      <c r="FQ280" s="29"/>
      <c r="FR280" s="29"/>
      <c r="FS280" s="29"/>
      <c r="FT280" s="29"/>
      <c r="FU280" s="29"/>
      <c r="FV280" s="29"/>
      <c r="FW280" s="29"/>
      <c r="FX280" s="29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</row>
    <row r="281" spans="1:193" x14ac:dyDescent="0.35">
      <c r="A281" s="3" t="s">
        <v>582</v>
      </c>
      <c r="B281" s="2" t="s">
        <v>583</v>
      </c>
      <c r="C281" s="29">
        <f t="shared" ref="C281:AM281" si="562">IF(ROUND(MIN(C279,(C262-C273),(C267-C273)),6)&lt;0,0,(ROUND(MIN(C279,(C262-C273),(C267-C273)),6)))</f>
        <v>0</v>
      </c>
      <c r="D281" s="29">
        <f t="shared" si="562"/>
        <v>0</v>
      </c>
      <c r="E281" s="29">
        <f t="shared" si="562"/>
        <v>0</v>
      </c>
      <c r="F281" s="29">
        <f t="shared" si="562"/>
        <v>0</v>
      </c>
      <c r="G281" s="29">
        <f t="shared" si="562"/>
        <v>0</v>
      </c>
      <c r="H281" s="29">
        <f t="shared" si="562"/>
        <v>0</v>
      </c>
      <c r="I281" s="29">
        <f t="shared" si="562"/>
        <v>0</v>
      </c>
      <c r="J281" s="29">
        <f t="shared" si="562"/>
        <v>0</v>
      </c>
      <c r="K281" s="29">
        <f t="shared" si="562"/>
        <v>0</v>
      </c>
      <c r="L281" s="29">
        <f t="shared" si="562"/>
        <v>0</v>
      </c>
      <c r="M281" s="29">
        <f t="shared" si="562"/>
        <v>0</v>
      </c>
      <c r="N281" s="29">
        <f t="shared" si="562"/>
        <v>0</v>
      </c>
      <c r="O281" s="29">
        <f t="shared" si="562"/>
        <v>0</v>
      </c>
      <c r="P281" s="29">
        <f t="shared" si="562"/>
        <v>0</v>
      </c>
      <c r="Q281" s="29">
        <f t="shared" si="562"/>
        <v>0</v>
      </c>
      <c r="R281" s="29">
        <f t="shared" si="562"/>
        <v>0</v>
      </c>
      <c r="S281" s="29">
        <f t="shared" si="562"/>
        <v>0</v>
      </c>
      <c r="T281" s="29">
        <f t="shared" si="562"/>
        <v>0</v>
      </c>
      <c r="U281" s="29">
        <f t="shared" si="562"/>
        <v>0</v>
      </c>
      <c r="V281" s="29">
        <f t="shared" si="562"/>
        <v>0</v>
      </c>
      <c r="W281" s="29">
        <f t="shared" si="562"/>
        <v>0</v>
      </c>
      <c r="X281" s="29">
        <f t="shared" si="562"/>
        <v>0</v>
      </c>
      <c r="Y281" s="29">
        <f t="shared" si="562"/>
        <v>0</v>
      </c>
      <c r="Z281" s="29">
        <f t="shared" si="562"/>
        <v>0</v>
      </c>
      <c r="AA281" s="29">
        <f t="shared" si="562"/>
        <v>0</v>
      </c>
      <c r="AB281" s="29">
        <f t="shared" si="562"/>
        <v>0</v>
      </c>
      <c r="AC281" s="29">
        <f t="shared" si="562"/>
        <v>0</v>
      </c>
      <c r="AD281" s="29">
        <f t="shared" si="562"/>
        <v>0</v>
      </c>
      <c r="AE281" s="29">
        <f t="shared" si="562"/>
        <v>0</v>
      </c>
      <c r="AF281" s="29">
        <f t="shared" si="562"/>
        <v>0</v>
      </c>
      <c r="AG281" s="29">
        <f t="shared" si="562"/>
        <v>0</v>
      </c>
      <c r="AH281" s="29">
        <f t="shared" si="562"/>
        <v>0</v>
      </c>
      <c r="AI281" s="29">
        <f t="shared" si="562"/>
        <v>0</v>
      </c>
      <c r="AJ281" s="29">
        <f t="shared" si="562"/>
        <v>0</v>
      </c>
      <c r="AK281" s="29">
        <f t="shared" si="562"/>
        <v>0</v>
      </c>
      <c r="AL281" s="29">
        <f t="shared" si="562"/>
        <v>0</v>
      </c>
      <c r="AM281" s="29">
        <f t="shared" si="562"/>
        <v>0</v>
      </c>
      <c r="AN281" s="29">
        <f>IF(ROUND(MIN(AN279,(AN262-AN273),(AN267-AN273)),6)&lt;0,0,(ROUND(MIN(AN279,(AN262-AN273),(AN267-AN273)),6)))-0.000001</f>
        <v>9.7900000000000005E-4</v>
      </c>
      <c r="AO281" s="29">
        <f t="shared" ref="AO281:BC281" si="563">IF(ROUND(MIN(AO279,(AO262-AO273),(AO267-AO273)),6)&lt;0,0,(ROUND(MIN(AO279,(AO262-AO273),(AO267-AO273)),6)))</f>
        <v>0</v>
      </c>
      <c r="AP281" s="29">
        <f t="shared" si="563"/>
        <v>0</v>
      </c>
      <c r="AQ281" s="29">
        <f t="shared" si="563"/>
        <v>0</v>
      </c>
      <c r="AR281" s="29">
        <f t="shared" si="563"/>
        <v>0</v>
      </c>
      <c r="AS281" s="29">
        <f t="shared" si="563"/>
        <v>0</v>
      </c>
      <c r="AT281" s="29">
        <f t="shared" si="563"/>
        <v>0</v>
      </c>
      <c r="AU281" s="29">
        <f t="shared" si="563"/>
        <v>0</v>
      </c>
      <c r="AV281" s="29">
        <f t="shared" si="563"/>
        <v>0</v>
      </c>
      <c r="AW281" s="29">
        <f t="shared" si="563"/>
        <v>0</v>
      </c>
      <c r="AX281" s="29">
        <f t="shared" si="563"/>
        <v>0</v>
      </c>
      <c r="AY281" s="29">
        <f t="shared" si="563"/>
        <v>0</v>
      </c>
      <c r="AZ281" s="29">
        <f t="shared" si="563"/>
        <v>0</v>
      </c>
      <c r="BA281" s="29">
        <f t="shared" si="563"/>
        <v>0</v>
      </c>
      <c r="BB281" s="29">
        <f t="shared" si="563"/>
        <v>0</v>
      </c>
      <c r="BC281" s="29">
        <f t="shared" si="563"/>
        <v>0</v>
      </c>
      <c r="BD281" s="29">
        <f t="shared" ref="BD281:DO281" si="564">IF(ROUND(MIN(BD279,(BD262-BD273),(BD267-BD273)),6)&lt;0,0,(ROUND(MIN(BD279,(BD262-BD273),(BD267-BD273)),6)))</f>
        <v>0</v>
      </c>
      <c r="BE281" s="29">
        <f t="shared" si="564"/>
        <v>0</v>
      </c>
      <c r="BF281" s="29">
        <f t="shared" si="564"/>
        <v>0</v>
      </c>
      <c r="BG281" s="29">
        <f t="shared" si="564"/>
        <v>0</v>
      </c>
      <c r="BH281" s="29">
        <f t="shared" si="564"/>
        <v>0</v>
      </c>
      <c r="BI281" s="29">
        <f t="shared" si="564"/>
        <v>0</v>
      </c>
      <c r="BJ281" s="29">
        <f t="shared" si="564"/>
        <v>0</v>
      </c>
      <c r="BK281" s="29">
        <f t="shared" si="564"/>
        <v>0</v>
      </c>
      <c r="BL281" s="29">
        <f t="shared" si="564"/>
        <v>0</v>
      </c>
      <c r="BM281" s="29">
        <f t="shared" si="564"/>
        <v>0</v>
      </c>
      <c r="BN281" s="29">
        <f t="shared" si="564"/>
        <v>0</v>
      </c>
      <c r="BO281" s="29">
        <f t="shared" si="564"/>
        <v>0</v>
      </c>
      <c r="BP281" s="29">
        <f t="shared" si="564"/>
        <v>0</v>
      </c>
      <c r="BQ281" s="29">
        <f t="shared" si="564"/>
        <v>0</v>
      </c>
      <c r="BR281" s="29">
        <f t="shared" si="564"/>
        <v>0</v>
      </c>
      <c r="BS281" s="29">
        <f t="shared" si="564"/>
        <v>0</v>
      </c>
      <c r="BT281" s="29">
        <f t="shared" si="564"/>
        <v>0</v>
      </c>
      <c r="BU281" s="29">
        <f t="shared" si="564"/>
        <v>0</v>
      </c>
      <c r="BV281" s="29">
        <f>IF(ROUND(MIN(BV279,(BV262-BV273),(BV267-BV273)),6)&lt;0,0,(ROUND(MIN(BV279,(BV262-BV273),(BV267-BV273)),6)))-0.000001</f>
        <v>4.6099999999999998E-4</v>
      </c>
      <c r="BW281" s="29">
        <f t="shared" si="564"/>
        <v>0</v>
      </c>
      <c r="BX281" s="29">
        <f t="shared" si="564"/>
        <v>0</v>
      </c>
      <c r="BY281" s="29">
        <f t="shared" si="564"/>
        <v>0</v>
      </c>
      <c r="BZ281" s="29">
        <f t="shared" si="564"/>
        <v>0</v>
      </c>
      <c r="CA281" s="29">
        <f t="shared" si="564"/>
        <v>0</v>
      </c>
      <c r="CB281" s="29">
        <f t="shared" si="564"/>
        <v>0</v>
      </c>
      <c r="CC281" s="29">
        <f t="shared" si="564"/>
        <v>0</v>
      </c>
      <c r="CD281" s="29">
        <f t="shared" si="564"/>
        <v>0</v>
      </c>
      <c r="CE281" s="29">
        <f t="shared" si="564"/>
        <v>0</v>
      </c>
      <c r="CF281" s="29">
        <f t="shared" si="564"/>
        <v>0</v>
      </c>
      <c r="CG281" s="29">
        <f t="shared" si="564"/>
        <v>0</v>
      </c>
      <c r="CH281" s="29">
        <f t="shared" si="564"/>
        <v>0</v>
      </c>
      <c r="CI281" s="29">
        <f t="shared" si="564"/>
        <v>0</v>
      </c>
      <c r="CJ281" s="29">
        <f>IF(ROUND(MIN(CJ279,(CJ262-CJ273),(CJ267-CJ273)),6)&lt;0,0,(ROUND(MIN(CJ279,(CJ262-CJ273),(CJ267-CJ273)),6)))-0.000001</f>
        <v>1.219E-3</v>
      </c>
      <c r="CK281" s="29">
        <f t="shared" si="564"/>
        <v>0</v>
      </c>
      <c r="CL281" s="29">
        <f t="shared" si="564"/>
        <v>0</v>
      </c>
      <c r="CM281" s="29">
        <f t="shared" si="564"/>
        <v>0</v>
      </c>
      <c r="CN281" s="29">
        <f t="shared" si="564"/>
        <v>0</v>
      </c>
      <c r="CO281" s="29">
        <f t="shared" si="564"/>
        <v>0</v>
      </c>
      <c r="CP281" s="29">
        <f>IF(ROUND(MIN(CP279,(CP262-CP273),(CP267-CP273)),6)&lt;0,0,(ROUND(MIN(CP279,(CP262-CP273),(CP267-CP273)),6)))-0.000001</f>
        <v>6.8499999999999995E-4</v>
      </c>
      <c r="CQ281" s="29">
        <f t="shared" si="564"/>
        <v>0</v>
      </c>
      <c r="CR281" s="29">
        <f t="shared" si="564"/>
        <v>0</v>
      </c>
      <c r="CS281" s="29">
        <f t="shared" si="564"/>
        <v>0</v>
      </c>
      <c r="CT281" s="29">
        <f t="shared" si="564"/>
        <v>0</v>
      </c>
      <c r="CU281" s="29">
        <f t="shared" si="564"/>
        <v>0</v>
      </c>
      <c r="CV281" s="29">
        <f t="shared" si="564"/>
        <v>0</v>
      </c>
      <c r="CW281" s="29">
        <f t="shared" si="564"/>
        <v>0</v>
      </c>
      <c r="CX281" s="29">
        <f t="shared" si="564"/>
        <v>0</v>
      </c>
      <c r="CY281" s="29">
        <f t="shared" si="564"/>
        <v>0</v>
      </c>
      <c r="CZ281" s="29">
        <f t="shared" si="564"/>
        <v>0</v>
      </c>
      <c r="DA281" s="29">
        <f t="shared" si="564"/>
        <v>0</v>
      </c>
      <c r="DB281" s="29">
        <f t="shared" si="564"/>
        <v>0</v>
      </c>
      <c r="DC281" s="29">
        <f t="shared" si="564"/>
        <v>0</v>
      </c>
      <c r="DD281" s="29">
        <f t="shared" si="564"/>
        <v>0</v>
      </c>
      <c r="DE281" s="29">
        <f t="shared" si="564"/>
        <v>0</v>
      </c>
      <c r="DF281" s="29">
        <f t="shared" si="564"/>
        <v>0</v>
      </c>
      <c r="DG281" s="29">
        <f t="shared" si="564"/>
        <v>0</v>
      </c>
      <c r="DH281" s="29">
        <f t="shared" si="564"/>
        <v>0</v>
      </c>
      <c r="DI281" s="29">
        <f t="shared" si="564"/>
        <v>0</v>
      </c>
      <c r="DJ281" s="29">
        <f t="shared" si="564"/>
        <v>0</v>
      </c>
      <c r="DK281" s="29">
        <f t="shared" si="564"/>
        <v>0</v>
      </c>
      <c r="DL281" s="29">
        <f t="shared" si="564"/>
        <v>0</v>
      </c>
      <c r="DM281" s="29">
        <f t="shared" si="564"/>
        <v>0</v>
      </c>
      <c r="DN281" s="29">
        <f t="shared" si="564"/>
        <v>0</v>
      </c>
      <c r="DO281" s="29">
        <f t="shared" si="564"/>
        <v>0</v>
      </c>
      <c r="DP281" s="29">
        <f t="shared" ref="DP281:FX281" si="565">IF(ROUND(MIN(DP279,(DP262-DP273),(DP267-DP273)),6)&lt;0,0,(ROUND(MIN(DP279,(DP262-DP273),(DP267-DP273)),6)))</f>
        <v>0</v>
      </c>
      <c r="DQ281" s="29">
        <f>IF(ROUND(MIN(DQ279,(DQ262-DQ273),(DQ267-DQ273)),6)&lt;0,0,(ROUND(MIN(DQ279,(DQ262-DQ273),(DQ267-DQ273)),6)))-0.000001</f>
        <v>7.1499999999999992E-4</v>
      </c>
      <c r="DR281" s="29">
        <f t="shared" si="565"/>
        <v>0</v>
      </c>
      <c r="DS281" s="29">
        <f t="shared" si="565"/>
        <v>0</v>
      </c>
      <c r="DT281" s="29">
        <f t="shared" si="565"/>
        <v>0</v>
      </c>
      <c r="DU281" s="29">
        <f t="shared" si="565"/>
        <v>0</v>
      </c>
      <c r="DV281" s="29">
        <f t="shared" si="565"/>
        <v>0</v>
      </c>
      <c r="DW281" s="29">
        <f t="shared" si="565"/>
        <v>0</v>
      </c>
      <c r="DX281" s="29">
        <f t="shared" si="565"/>
        <v>0</v>
      </c>
      <c r="DY281" s="29">
        <f t="shared" si="565"/>
        <v>0</v>
      </c>
      <c r="DZ281" s="29">
        <f t="shared" si="565"/>
        <v>0</v>
      </c>
      <c r="EA281" s="29">
        <f>IF(ROUND(MIN(EA279,(EA262-EA273),(EA267-EA273)),6)&lt;0,0,(ROUND(MIN(EA279,(EA262-EA273),(EA267-EA273)),6)))-0.000001</f>
        <v>8.0899999999999993E-4</v>
      </c>
      <c r="EB281" s="29">
        <f t="shared" si="565"/>
        <v>0</v>
      </c>
      <c r="EC281" s="29">
        <f t="shared" si="565"/>
        <v>0</v>
      </c>
      <c r="ED281" s="29">
        <f t="shared" si="565"/>
        <v>1.37E-4</v>
      </c>
      <c r="EE281" s="29">
        <f t="shared" si="565"/>
        <v>0</v>
      </c>
      <c r="EF281" s="29">
        <f t="shared" si="565"/>
        <v>0</v>
      </c>
      <c r="EG281" s="29">
        <f t="shared" si="565"/>
        <v>0</v>
      </c>
      <c r="EH281" s="29">
        <f t="shared" si="565"/>
        <v>0</v>
      </c>
      <c r="EI281" s="29">
        <f t="shared" si="565"/>
        <v>0</v>
      </c>
      <c r="EJ281" s="29">
        <f t="shared" si="565"/>
        <v>0</v>
      </c>
      <c r="EK281" s="29">
        <f t="shared" si="565"/>
        <v>0</v>
      </c>
      <c r="EL281" s="29">
        <f t="shared" si="565"/>
        <v>0</v>
      </c>
      <c r="EM281" s="29">
        <f t="shared" si="565"/>
        <v>0</v>
      </c>
      <c r="EN281" s="29">
        <f t="shared" si="565"/>
        <v>0</v>
      </c>
      <c r="EO281" s="29">
        <f t="shared" si="565"/>
        <v>0</v>
      </c>
      <c r="EP281" s="29">
        <f t="shared" si="565"/>
        <v>0</v>
      </c>
      <c r="EQ281" s="29">
        <f>IF(ROUND(MIN(EQ279,(EQ262-EQ273),(EQ267-EQ273)),6)&lt;0,0,(ROUND(MIN(EQ279,(EQ262-EQ273),(EQ267-EQ273)),6)))</f>
        <v>0</v>
      </c>
      <c r="ER281" s="29">
        <f t="shared" si="565"/>
        <v>0</v>
      </c>
      <c r="ES281" s="29">
        <f t="shared" si="565"/>
        <v>0</v>
      </c>
      <c r="ET281" s="29">
        <f t="shared" si="565"/>
        <v>0</v>
      </c>
      <c r="EU281" s="29">
        <f t="shared" si="565"/>
        <v>0</v>
      </c>
      <c r="EV281" s="29">
        <f t="shared" si="565"/>
        <v>0</v>
      </c>
      <c r="EW281" s="29">
        <f t="shared" si="565"/>
        <v>0</v>
      </c>
      <c r="EX281" s="29">
        <f t="shared" si="565"/>
        <v>0</v>
      </c>
      <c r="EY281" s="29">
        <f t="shared" si="565"/>
        <v>0</v>
      </c>
      <c r="EZ281" s="29">
        <f t="shared" si="565"/>
        <v>0</v>
      </c>
      <c r="FA281" s="29">
        <f t="shared" si="565"/>
        <v>6.0000000000000002E-5</v>
      </c>
      <c r="FB281" s="29">
        <f t="shared" si="565"/>
        <v>5.3200000000000003E-4</v>
      </c>
      <c r="FC281" s="29">
        <f t="shared" si="565"/>
        <v>0</v>
      </c>
      <c r="FD281" s="29">
        <f t="shared" si="565"/>
        <v>0</v>
      </c>
      <c r="FE281" s="29">
        <f t="shared" si="565"/>
        <v>0</v>
      </c>
      <c r="FF281" s="29">
        <f t="shared" si="565"/>
        <v>0</v>
      </c>
      <c r="FG281" s="29">
        <f t="shared" si="565"/>
        <v>0</v>
      </c>
      <c r="FH281" s="29">
        <f t="shared" si="565"/>
        <v>0</v>
      </c>
      <c r="FI281" s="29">
        <f>IF(ROUND(MIN(FI279,(FI262-FI273),(FI267-FI273)),6)&lt;0,0,(ROUND(MIN(FI279,(FI262-FI273),(FI267-FI273)),6)))</f>
        <v>0</v>
      </c>
      <c r="FJ281" s="29">
        <f>IF(ROUND(MIN(FJ279,(FJ262-FJ273),(FJ267-FJ273)),6)&lt;0,0,(ROUND(MIN(FJ279,(FJ262-FJ273),(FJ267-FJ273)),6)))</f>
        <v>1.3200000000000001E-4</v>
      </c>
      <c r="FK281" s="29">
        <f>IF(ROUND(MIN(FK279,(FK262-FK273),(FK267-FK273)),6)&lt;0,0,(ROUND(MIN(FK279,(FK262-FK273),(FK267-FK273)),6)))</f>
        <v>0</v>
      </c>
      <c r="FL281" s="29">
        <f t="shared" si="565"/>
        <v>0</v>
      </c>
      <c r="FM281" s="29">
        <f t="shared" si="565"/>
        <v>0</v>
      </c>
      <c r="FN281" s="29">
        <f t="shared" si="565"/>
        <v>0</v>
      </c>
      <c r="FO281" s="29">
        <f t="shared" si="565"/>
        <v>1.8799999999999999E-4</v>
      </c>
      <c r="FP281" s="29">
        <f t="shared" si="565"/>
        <v>0</v>
      </c>
      <c r="FQ281" s="29">
        <f t="shared" si="565"/>
        <v>3.5799999999999997E-4</v>
      </c>
      <c r="FR281" s="29">
        <f>IF(ROUND(MIN(FR279,(FR262-FR273),(FR267-FR273)),6)&lt;0,0,(ROUND(MIN(FR279,(FR262-FR273),(FR267-FR273)),6)))-0.000001</f>
        <v>1.54E-4</v>
      </c>
      <c r="FS281" s="29">
        <f>IF(ROUND(MIN(FS279,(FS262-FS273),(FS267-FS273)),6)&lt;0,0,(ROUND(MIN(FS279,(FS262-FS273),(FS267-FS273)),6)))</f>
        <v>0</v>
      </c>
      <c r="FT281" s="29">
        <f>IF(ROUND(MIN(FT279,(FT262-FT273),(FT267-FT273)),6)&lt;0,0,(ROUND(MIN(FT279,(FT262-FT273),(FT267-FT273)),6)))-0.000001</f>
        <v>1.5000000000000001E-4</v>
      </c>
      <c r="FU281" s="29">
        <f t="shared" si="565"/>
        <v>0</v>
      </c>
      <c r="FV281" s="29">
        <f t="shared" si="565"/>
        <v>0</v>
      </c>
      <c r="FW281" s="29">
        <f t="shared" si="565"/>
        <v>0</v>
      </c>
      <c r="FX281" s="29">
        <f t="shared" si="565"/>
        <v>0</v>
      </c>
      <c r="FY281" s="29"/>
      <c r="FZ281" s="29">
        <f>SUM(C281:FX281)</f>
        <v>6.5789999999999998E-3</v>
      </c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</row>
    <row r="282" spans="1:193" x14ac:dyDescent="0.35">
      <c r="A282" s="2"/>
      <c r="B282" s="2" t="s">
        <v>584</v>
      </c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</row>
    <row r="283" spans="1:193" x14ac:dyDescent="0.35">
      <c r="A283" s="2"/>
      <c r="B283" s="2" t="s">
        <v>585</v>
      </c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"/>
      <c r="GB283" s="29"/>
      <c r="GC283" s="29"/>
      <c r="GD283" s="29"/>
      <c r="GE283" s="2"/>
      <c r="GF283" s="2"/>
      <c r="GG283" s="2"/>
      <c r="GH283" s="2"/>
      <c r="GI283" s="2"/>
      <c r="GJ283" s="2"/>
      <c r="GK283" s="2"/>
    </row>
    <row r="284" spans="1:193" x14ac:dyDescent="0.35">
      <c r="A284" s="3" t="s">
        <v>586</v>
      </c>
      <c r="B284" s="2" t="s">
        <v>587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  <c r="AC284" s="29">
        <v>0</v>
      </c>
      <c r="AD284" s="29">
        <v>0</v>
      </c>
      <c r="AE284" s="29">
        <v>0</v>
      </c>
      <c r="AF284" s="29">
        <v>0</v>
      </c>
      <c r="AG284" s="29">
        <v>0</v>
      </c>
      <c r="AH284" s="29">
        <v>0</v>
      </c>
      <c r="AI284" s="29">
        <v>0</v>
      </c>
      <c r="AJ284" s="29">
        <v>0</v>
      </c>
      <c r="AK284" s="29">
        <v>0</v>
      </c>
      <c r="AL284" s="29">
        <v>0</v>
      </c>
      <c r="AM284" s="29">
        <v>0</v>
      </c>
      <c r="AN284" s="29">
        <v>0</v>
      </c>
      <c r="AO284" s="29">
        <v>0</v>
      </c>
      <c r="AP284" s="29">
        <v>0</v>
      </c>
      <c r="AQ284" s="29">
        <v>0</v>
      </c>
      <c r="AR284" s="29">
        <v>0</v>
      </c>
      <c r="AS284" s="29">
        <v>0</v>
      </c>
      <c r="AT284" s="29">
        <v>0</v>
      </c>
      <c r="AU284" s="29">
        <v>0</v>
      </c>
      <c r="AV284" s="29">
        <v>0</v>
      </c>
      <c r="AW284" s="29">
        <v>0</v>
      </c>
      <c r="AX284" s="29">
        <v>0</v>
      </c>
      <c r="AY284" s="29">
        <v>0</v>
      </c>
      <c r="AZ284" s="29">
        <v>0</v>
      </c>
      <c r="BA284" s="29">
        <v>0</v>
      </c>
      <c r="BB284" s="29">
        <v>0</v>
      </c>
      <c r="BC284" s="29">
        <v>0</v>
      </c>
      <c r="BD284" s="29">
        <v>0</v>
      </c>
      <c r="BE284" s="29">
        <v>0</v>
      </c>
      <c r="BF284" s="29">
        <v>0</v>
      </c>
      <c r="BG284" s="29">
        <v>0</v>
      </c>
      <c r="BH284" s="29">
        <v>0</v>
      </c>
      <c r="BI284" s="29">
        <v>0</v>
      </c>
      <c r="BJ284" s="29">
        <v>0</v>
      </c>
      <c r="BK284" s="29">
        <v>0</v>
      </c>
      <c r="BL284" s="29">
        <v>0</v>
      </c>
      <c r="BM284" s="29">
        <v>0</v>
      </c>
      <c r="BN284" s="29">
        <v>0</v>
      </c>
      <c r="BO284" s="29">
        <v>0</v>
      </c>
      <c r="BP284" s="29">
        <v>0</v>
      </c>
      <c r="BQ284" s="29">
        <v>0</v>
      </c>
      <c r="BR284" s="29">
        <v>0</v>
      </c>
      <c r="BS284" s="29">
        <v>0</v>
      </c>
      <c r="BT284" s="29">
        <v>0</v>
      </c>
      <c r="BU284" s="29">
        <v>0</v>
      </c>
      <c r="BV284" s="29">
        <v>0</v>
      </c>
      <c r="BW284" s="29">
        <v>0</v>
      </c>
      <c r="BX284" s="29">
        <v>0</v>
      </c>
      <c r="BY284" s="29">
        <v>0</v>
      </c>
      <c r="BZ284" s="29">
        <v>0</v>
      </c>
      <c r="CA284" s="29">
        <v>0</v>
      </c>
      <c r="CB284" s="29">
        <v>0</v>
      </c>
      <c r="CC284" s="29">
        <v>0</v>
      </c>
      <c r="CD284" s="29">
        <v>0</v>
      </c>
      <c r="CE284" s="29">
        <v>0</v>
      </c>
      <c r="CF284" s="29">
        <v>0</v>
      </c>
      <c r="CG284" s="29">
        <v>0</v>
      </c>
      <c r="CH284" s="29">
        <v>0</v>
      </c>
      <c r="CI284" s="29">
        <v>0</v>
      </c>
      <c r="CJ284" s="29">
        <v>0</v>
      </c>
      <c r="CK284" s="29">
        <v>0</v>
      </c>
      <c r="CL284" s="29">
        <v>0</v>
      </c>
      <c r="CM284" s="29">
        <v>0</v>
      </c>
      <c r="CN284" s="29">
        <v>0</v>
      </c>
      <c r="CO284" s="29">
        <v>0</v>
      </c>
      <c r="CP284" s="29">
        <v>0</v>
      </c>
      <c r="CQ284" s="29">
        <v>0</v>
      </c>
      <c r="CR284" s="29">
        <v>0</v>
      </c>
      <c r="CS284" s="29">
        <v>0</v>
      </c>
      <c r="CT284" s="29">
        <v>0</v>
      </c>
      <c r="CU284" s="29">
        <v>0</v>
      </c>
      <c r="CV284" s="29">
        <v>0</v>
      </c>
      <c r="CW284" s="29">
        <v>0</v>
      </c>
      <c r="CX284" s="29">
        <v>0</v>
      </c>
      <c r="CY284" s="29">
        <v>0</v>
      </c>
      <c r="CZ284" s="29">
        <v>0</v>
      </c>
      <c r="DA284" s="29">
        <v>0</v>
      </c>
      <c r="DB284" s="29">
        <v>0</v>
      </c>
      <c r="DC284" s="29">
        <v>0</v>
      </c>
      <c r="DD284" s="29">
        <v>0</v>
      </c>
      <c r="DE284" s="29">
        <v>0</v>
      </c>
      <c r="DF284" s="29">
        <v>0</v>
      </c>
      <c r="DG284" s="29">
        <v>0</v>
      </c>
      <c r="DH284" s="29">
        <v>0</v>
      </c>
      <c r="DI284" s="29">
        <v>0</v>
      </c>
      <c r="DJ284" s="29">
        <v>0</v>
      </c>
      <c r="DK284" s="29">
        <v>0</v>
      </c>
      <c r="DL284" s="29">
        <v>0</v>
      </c>
      <c r="DM284" s="29">
        <v>0</v>
      </c>
      <c r="DN284" s="29">
        <v>0</v>
      </c>
      <c r="DO284" s="29">
        <v>0</v>
      </c>
      <c r="DP284" s="29">
        <v>0</v>
      </c>
      <c r="DQ284" s="29">
        <v>0</v>
      </c>
      <c r="DR284" s="29">
        <v>0</v>
      </c>
      <c r="DS284" s="29">
        <v>0</v>
      </c>
      <c r="DT284" s="29">
        <v>0</v>
      </c>
      <c r="DU284" s="29">
        <v>0</v>
      </c>
      <c r="DV284" s="29">
        <v>0</v>
      </c>
      <c r="DW284" s="29">
        <v>0</v>
      </c>
      <c r="DX284" s="29">
        <v>0</v>
      </c>
      <c r="DY284" s="29">
        <v>0</v>
      </c>
      <c r="DZ284" s="29">
        <v>0</v>
      </c>
      <c r="EA284" s="29">
        <v>0</v>
      </c>
      <c r="EB284" s="29">
        <v>0</v>
      </c>
      <c r="EC284" s="29">
        <v>0</v>
      </c>
      <c r="ED284" s="29">
        <v>0</v>
      </c>
      <c r="EE284" s="29">
        <v>0</v>
      </c>
      <c r="EF284" s="29">
        <v>0</v>
      </c>
      <c r="EG284" s="29">
        <v>0</v>
      </c>
      <c r="EH284" s="29">
        <v>0</v>
      </c>
      <c r="EI284" s="29">
        <v>0</v>
      </c>
      <c r="EJ284" s="29">
        <v>0</v>
      </c>
      <c r="EK284" s="29">
        <v>0</v>
      </c>
      <c r="EL284" s="29">
        <v>0</v>
      </c>
      <c r="EM284" s="29">
        <v>0</v>
      </c>
      <c r="EN284" s="29">
        <v>0</v>
      </c>
      <c r="EO284" s="29">
        <v>0</v>
      </c>
      <c r="EP284" s="29">
        <v>0</v>
      </c>
      <c r="EQ284" s="29">
        <v>0</v>
      </c>
      <c r="ER284" s="29">
        <v>0</v>
      </c>
      <c r="ES284" s="29">
        <v>0</v>
      </c>
      <c r="ET284" s="29">
        <v>0</v>
      </c>
      <c r="EU284" s="29">
        <v>0</v>
      </c>
      <c r="EV284" s="29">
        <v>0</v>
      </c>
      <c r="EW284" s="29">
        <v>0</v>
      </c>
      <c r="EX284" s="29">
        <v>0</v>
      </c>
      <c r="EY284" s="29">
        <v>0</v>
      </c>
      <c r="EZ284" s="29">
        <v>0</v>
      </c>
      <c r="FA284" s="29">
        <v>0</v>
      </c>
      <c r="FB284" s="29">
        <v>0</v>
      </c>
      <c r="FC284" s="29">
        <v>0</v>
      </c>
      <c r="FD284" s="29">
        <v>0</v>
      </c>
      <c r="FE284" s="29">
        <v>0</v>
      </c>
      <c r="FF284" s="29">
        <v>0</v>
      </c>
      <c r="FG284" s="29">
        <v>0</v>
      </c>
      <c r="FH284" s="29">
        <v>0</v>
      </c>
      <c r="FI284" s="29">
        <v>0</v>
      </c>
      <c r="FJ284" s="29">
        <v>0</v>
      </c>
      <c r="FK284" s="29">
        <v>0</v>
      </c>
      <c r="FL284" s="29">
        <v>0</v>
      </c>
      <c r="FM284" s="29">
        <v>0</v>
      </c>
      <c r="FN284" s="29">
        <v>0</v>
      </c>
      <c r="FO284" s="29">
        <v>0</v>
      </c>
      <c r="FP284" s="29">
        <v>0</v>
      </c>
      <c r="FQ284" s="29">
        <v>0</v>
      </c>
      <c r="FR284" s="29">
        <v>0</v>
      </c>
      <c r="FS284" s="29">
        <v>0</v>
      </c>
      <c r="FT284" s="29">
        <v>0</v>
      </c>
      <c r="FU284" s="29">
        <v>0</v>
      </c>
      <c r="FV284" s="29">
        <v>0</v>
      </c>
      <c r="FW284" s="29">
        <v>0</v>
      </c>
      <c r="FX284" s="29">
        <v>0</v>
      </c>
      <c r="FY284" s="29"/>
      <c r="FZ284" s="29"/>
      <c r="GA284" s="2"/>
      <c r="GB284" s="29"/>
      <c r="GC284" s="29"/>
      <c r="GD284" s="29"/>
      <c r="GE284" s="2"/>
      <c r="GF284" s="2"/>
      <c r="GG284" s="2"/>
      <c r="GH284" s="2"/>
      <c r="GI284" s="2"/>
      <c r="GJ284" s="2"/>
      <c r="GK284" s="2"/>
    </row>
    <row r="285" spans="1:193" x14ac:dyDescent="0.35">
      <c r="A285" s="3" t="s">
        <v>588</v>
      </c>
      <c r="B285" s="2" t="s">
        <v>589</v>
      </c>
      <c r="C285" s="29">
        <f t="shared" ref="C285:AH285" si="566">IF(C272&gt;0,C284,C281)</f>
        <v>0</v>
      </c>
      <c r="D285" s="29">
        <f t="shared" si="566"/>
        <v>0</v>
      </c>
      <c r="E285" s="29">
        <f t="shared" si="566"/>
        <v>0</v>
      </c>
      <c r="F285" s="29">
        <f t="shared" si="566"/>
        <v>0</v>
      </c>
      <c r="G285" s="29">
        <f t="shared" si="566"/>
        <v>0</v>
      </c>
      <c r="H285" s="29">
        <f t="shared" si="566"/>
        <v>0</v>
      </c>
      <c r="I285" s="29">
        <f t="shared" si="566"/>
        <v>0</v>
      </c>
      <c r="J285" s="29">
        <f t="shared" si="566"/>
        <v>0</v>
      </c>
      <c r="K285" s="29">
        <f t="shared" si="566"/>
        <v>0</v>
      </c>
      <c r="L285" s="29">
        <f t="shared" si="566"/>
        <v>0</v>
      </c>
      <c r="M285" s="29">
        <f t="shared" si="566"/>
        <v>0</v>
      </c>
      <c r="N285" s="29">
        <f t="shared" si="566"/>
        <v>0</v>
      </c>
      <c r="O285" s="29">
        <f t="shared" si="566"/>
        <v>0</v>
      </c>
      <c r="P285" s="29">
        <f t="shared" si="566"/>
        <v>0</v>
      </c>
      <c r="Q285" s="29">
        <f t="shared" si="566"/>
        <v>0</v>
      </c>
      <c r="R285" s="29">
        <f t="shared" si="566"/>
        <v>0</v>
      </c>
      <c r="S285" s="29">
        <f t="shared" si="566"/>
        <v>0</v>
      </c>
      <c r="T285" s="29">
        <f t="shared" si="566"/>
        <v>0</v>
      </c>
      <c r="U285" s="29">
        <f t="shared" si="566"/>
        <v>0</v>
      </c>
      <c r="V285" s="29">
        <f t="shared" si="566"/>
        <v>0</v>
      </c>
      <c r="W285" s="29">
        <f t="shared" si="566"/>
        <v>0</v>
      </c>
      <c r="X285" s="29">
        <f t="shared" si="566"/>
        <v>0</v>
      </c>
      <c r="Y285" s="29">
        <f t="shared" si="566"/>
        <v>0</v>
      </c>
      <c r="Z285" s="29">
        <f t="shared" si="566"/>
        <v>0</v>
      </c>
      <c r="AA285" s="29">
        <f t="shared" si="566"/>
        <v>0</v>
      </c>
      <c r="AB285" s="29">
        <f t="shared" si="566"/>
        <v>0</v>
      </c>
      <c r="AC285" s="29">
        <f t="shared" si="566"/>
        <v>0</v>
      </c>
      <c r="AD285" s="29">
        <f t="shared" si="566"/>
        <v>0</v>
      </c>
      <c r="AE285" s="29">
        <f t="shared" si="566"/>
        <v>0</v>
      </c>
      <c r="AF285" s="29">
        <f t="shared" si="566"/>
        <v>0</v>
      </c>
      <c r="AG285" s="29">
        <f t="shared" si="566"/>
        <v>0</v>
      </c>
      <c r="AH285" s="29">
        <f t="shared" si="566"/>
        <v>0</v>
      </c>
      <c r="AI285" s="29">
        <f t="shared" ref="AI285:BN285" si="567">IF(AI272&gt;0,AI284,AI281)</f>
        <v>0</v>
      </c>
      <c r="AJ285" s="29">
        <f t="shared" si="567"/>
        <v>0</v>
      </c>
      <c r="AK285" s="29">
        <f t="shared" si="567"/>
        <v>0</v>
      </c>
      <c r="AL285" s="29">
        <f t="shared" si="567"/>
        <v>0</v>
      </c>
      <c r="AM285" s="29">
        <f t="shared" si="567"/>
        <v>0</v>
      </c>
      <c r="AN285" s="29">
        <f t="shared" si="567"/>
        <v>9.7900000000000005E-4</v>
      </c>
      <c r="AO285" s="29">
        <f t="shared" si="567"/>
        <v>0</v>
      </c>
      <c r="AP285" s="29">
        <f t="shared" si="567"/>
        <v>0</v>
      </c>
      <c r="AQ285" s="29">
        <f t="shared" si="567"/>
        <v>0</v>
      </c>
      <c r="AR285" s="29">
        <f t="shared" si="567"/>
        <v>0</v>
      </c>
      <c r="AS285" s="29">
        <f t="shared" si="567"/>
        <v>0</v>
      </c>
      <c r="AT285" s="29">
        <f t="shared" si="567"/>
        <v>0</v>
      </c>
      <c r="AU285" s="29">
        <f t="shared" si="567"/>
        <v>0</v>
      </c>
      <c r="AV285" s="29">
        <f t="shared" si="567"/>
        <v>0</v>
      </c>
      <c r="AW285" s="29">
        <f t="shared" si="567"/>
        <v>0</v>
      </c>
      <c r="AX285" s="29">
        <f t="shared" si="567"/>
        <v>0</v>
      </c>
      <c r="AY285" s="29">
        <f t="shared" si="567"/>
        <v>0</v>
      </c>
      <c r="AZ285" s="29">
        <f t="shared" si="567"/>
        <v>0</v>
      </c>
      <c r="BA285" s="29">
        <f t="shared" si="567"/>
        <v>0</v>
      </c>
      <c r="BB285" s="29">
        <f t="shared" si="567"/>
        <v>0</v>
      </c>
      <c r="BC285" s="29">
        <f t="shared" si="567"/>
        <v>0</v>
      </c>
      <c r="BD285" s="29">
        <f t="shared" si="567"/>
        <v>0</v>
      </c>
      <c r="BE285" s="29">
        <f t="shared" si="567"/>
        <v>0</v>
      </c>
      <c r="BF285" s="29">
        <f t="shared" si="567"/>
        <v>0</v>
      </c>
      <c r="BG285" s="29">
        <f t="shared" si="567"/>
        <v>0</v>
      </c>
      <c r="BH285" s="29">
        <f t="shared" si="567"/>
        <v>0</v>
      </c>
      <c r="BI285" s="29">
        <f t="shared" si="567"/>
        <v>0</v>
      </c>
      <c r="BJ285" s="29">
        <f t="shared" si="567"/>
        <v>0</v>
      </c>
      <c r="BK285" s="29">
        <f t="shared" si="567"/>
        <v>0</v>
      </c>
      <c r="BL285" s="29">
        <f t="shared" si="567"/>
        <v>0</v>
      </c>
      <c r="BM285" s="29">
        <f t="shared" si="567"/>
        <v>0</v>
      </c>
      <c r="BN285" s="29">
        <f t="shared" si="567"/>
        <v>0</v>
      </c>
      <c r="BO285" s="29">
        <f t="shared" ref="BO285:DZ285" si="568">IF(BO272&gt;0,BO284,BO281)</f>
        <v>0</v>
      </c>
      <c r="BP285" s="29">
        <f t="shared" si="568"/>
        <v>0</v>
      </c>
      <c r="BQ285" s="29">
        <f t="shared" si="568"/>
        <v>0</v>
      </c>
      <c r="BR285" s="29">
        <f t="shared" si="568"/>
        <v>0</v>
      </c>
      <c r="BS285" s="29">
        <f t="shared" si="568"/>
        <v>0</v>
      </c>
      <c r="BT285" s="29">
        <f t="shared" si="568"/>
        <v>0</v>
      </c>
      <c r="BU285" s="29">
        <f t="shared" si="568"/>
        <v>0</v>
      </c>
      <c r="BV285" s="29">
        <f t="shared" si="568"/>
        <v>4.6099999999999998E-4</v>
      </c>
      <c r="BW285" s="29">
        <f t="shared" si="568"/>
        <v>0</v>
      </c>
      <c r="BX285" s="29">
        <f t="shared" si="568"/>
        <v>0</v>
      </c>
      <c r="BY285" s="29">
        <f t="shared" si="568"/>
        <v>0</v>
      </c>
      <c r="BZ285" s="29">
        <f t="shared" si="568"/>
        <v>0</v>
      </c>
      <c r="CA285" s="29">
        <f t="shared" si="568"/>
        <v>0</v>
      </c>
      <c r="CB285" s="29">
        <f t="shared" si="568"/>
        <v>0</v>
      </c>
      <c r="CC285" s="29">
        <f t="shared" si="568"/>
        <v>0</v>
      </c>
      <c r="CD285" s="29">
        <f t="shared" si="568"/>
        <v>0</v>
      </c>
      <c r="CE285" s="29">
        <f t="shared" si="568"/>
        <v>0</v>
      </c>
      <c r="CF285" s="29">
        <f t="shared" si="568"/>
        <v>0</v>
      </c>
      <c r="CG285" s="29">
        <f t="shared" si="568"/>
        <v>0</v>
      </c>
      <c r="CH285" s="29">
        <f t="shared" si="568"/>
        <v>0</v>
      </c>
      <c r="CI285" s="29">
        <f t="shared" si="568"/>
        <v>0</v>
      </c>
      <c r="CJ285" s="29">
        <f t="shared" si="568"/>
        <v>1.219E-3</v>
      </c>
      <c r="CK285" s="29">
        <f t="shared" si="568"/>
        <v>0</v>
      </c>
      <c r="CL285" s="29">
        <f t="shared" si="568"/>
        <v>0</v>
      </c>
      <c r="CM285" s="29">
        <f t="shared" si="568"/>
        <v>0</v>
      </c>
      <c r="CN285" s="29">
        <f t="shared" si="568"/>
        <v>0</v>
      </c>
      <c r="CO285" s="29">
        <f t="shared" si="568"/>
        <v>0</v>
      </c>
      <c r="CP285" s="29">
        <f t="shared" si="568"/>
        <v>6.8499999999999995E-4</v>
      </c>
      <c r="CQ285" s="29">
        <f t="shared" si="568"/>
        <v>0</v>
      </c>
      <c r="CR285" s="29">
        <f t="shared" si="568"/>
        <v>0</v>
      </c>
      <c r="CS285" s="29">
        <f t="shared" si="568"/>
        <v>0</v>
      </c>
      <c r="CT285" s="29">
        <f t="shared" si="568"/>
        <v>0</v>
      </c>
      <c r="CU285" s="29">
        <f t="shared" si="568"/>
        <v>0</v>
      </c>
      <c r="CV285" s="29">
        <f t="shared" si="568"/>
        <v>0</v>
      </c>
      <c r="CW285" s="29">
        <f t="shared" si="568"/>
        <v>0</v>
      </c>
      <c r="CX285" s="29">
        <f t="shared" si="568"/>
        <v>0</v>
      </c>
      <c r="CY285" s="29">
        <f t="shared" si="568"/>
        <v>0</v>
      </c>
      <c r="CZ285" s="29">
        <f t="shared" si="568"/>
        <v>0</v>
      </c>
      <c r="DA285" s="29">
        <f t="shared" si="568"/>
        <v>0</v>
      </c>
      <c r="DB285" s="29">
        <f t="shared" si="568"/>
        <v>0</v>
      </c>
      <c r="DC285" s="29">
        <f t="shared" si="568"/>
        <v>0</v>
      </c>
      <c r="DD285" s="29">
        <f t="shared" si="568"/>
        <v>0</v>
      </c>
      <c r="DE285" s="29">
        <f t="shared" si="568"/>
        <v>0</v>
      </c>
      <c r="DF285" s="29">
        <f t="shared" si="568"/>
        <v>0</v>
      </c>
      <c r="DG285" s="29">
        <f t="shared" si="568"/>
        <v>0</v>
      </c>
      <c r="DH285" s="29">
        <f t="shared" si="568"/>
        <v>0</v>
      </c>
      <c r="DI285" s="29">
        <f t="shared" si="568"/>
        <v>0</v>
      </c>
      <c r="DJ285" s="29">
        <f t="shared" si="568"/>
        <v>0</v>
      </c>
      <c r="DK285" s="29">
        <f t="shared" si="568"/>
        <v>0</v>
      </c>
      <c r="DL285" s="29">
        <f t="shared" si="568"/>
        <v>0</v>
      </c>
      <c r="DM285" s="29">
        <f t="shared" si="568"/>
        <v>0</v>
      </c>
      <c r="DN285" s="29">
        <f t="shared" si="568"/>
        <v>0</v>
      </c>
      <c r="DO285" s="29">
        <f t="shared" si="568"/>
        <v>0</v>
      </c>
      <c r="DP285" s="29">
        <f t="shared" si="568"/>
        <v>0</v>
      </c>
      <c r="DQ285" s="29">
        <f t="shared" si="568"/>
        <v>7.1499999999999992E-4</v>
      </c>
      <c r="DR285" s="29">
        <f t="shared" si="568"/>
        <v>0</v>
      </c>
      <c r="DS285" s="29">
        <f t="shared" si="568"/>
        <v>0</v>
      </c>
      <c r="DT285" s="29">
        <f t="shared" si="568"/>
        <v>0</v>
      </c>
      <c r="DU285" s="29">
        <f t="shared" si="568"/>
        <v>0</v>
      </c>
      <c r="DV285" s="29">
        <f t="shared" si="568"/>
        <v>0</v>
      </c>
      <c r="DW285" s="29">
        <f t="shared" si="568"/>
        <v>0</v>
      </c>
      <c r="DX285" s="29">
        <f t="shared" si="568"/>
        <v>0</v>
      </c>
      <c r="DY285" s="29">
        <f t="shared" si="568"/>
        <v>0</v>
      </c>
      <c r="DZ285" s="29">
        <f t="shared" si="568"/>
        <v>0</v>
      </c>
      <c r="EA285" s="29">
        <f t="shared" ref="EA285:FX285" si="569">IF(EA272&gt;0,EA284,EA281)</f>
        <v>8.0899999999999993E-4</v>
      </c>
      <c r="EB285" s="29">
        <f t="shared" si="569"/>
        <v>0</v>
      </c>
      <c r="EC285" s="29">
        <f t="shared" si="569"/>
        <v>0</v>
      </c>
      <c r="ED285" s="29">
        <f t="shared" si="569"/>
        <v>1.37E-4</v>
      </c>
      <c r="EE285" s="29">
        <f t="shared" si="569"/>
        <v>0</v>
      </c>
      <c r="EF285" s="29">
        <f t="shared" si="569"/>
        <v>0</v>
      </c>
      <c r="EG285" s="29">
        <f t="shared" si="569"/>
        <v>0</v>
      </c>
      <c r="EH285" s="29">
        <f t="shared" si="569"/>
        <v>0</v>
      </c>
      <c r="EI285" s="29">
        <f t="shared" si="569"/>
        <v>0</v>
      </c>
      <c r="EJ285" s="29">
        <f t="shared" si="569"/>
        <v>0</v>
      </c>
      <c r="EK285" s="29">
        <f t="shared" si="569"/>
        <v>0</v>
      </c>
      <c r="EL285" s="29">
        <f t="shared" si="569"/>
        <v>0</v>
      </c>
      <c r="EM285" s="29">
        <f t="shared" si="569"/>
        <v>0</v>
      </c>
      <c r="EN285" s="29">
        <f t="shared" si="569"/>
        <v>0</v>
      </c>
      <c r="EO285" s="29">
        <f t="shared" si="569"/>
        <v>0</v>
      </c>
      <c r="EP285" s="29">
        <f t="shared" si="569"/>
        <v>0</v>
      </c>
      <c r="EQ285" s="29">
        <f t="shared" si="569"/>
        <v>0</v>
      </c>
      <c r="ER285" s="29">
        <f t="shared" si="569"/>
        <v>0</v>
      </c>
      <c r="ES285" s="29">
        <f t="shared" si="569"/>
        <v>0</v>
      </c>
      <c r="ET285" s="29">
        <f t="shared" si="569"/>
        <v>0</v>
      </c>
      <c r="EU285" s="29">
        <f t="shared" si="569"/>
        <v>0</v>
      </c>
      <c r="EV285" s="29">
        <f t="shared" si="569"/>
        <v>0</v>
      </c>
      <c r="EW285" s="29">
        <f t="shared" si="569"/>
        <v>0</v>
      </c>
      <c r="EX285" s="29">
        <f t="shared" si="569"/>
        <v>0</v>
      </c>
      <c r="EY285" s="29">
        <f t="shared" si="569"/>
        <v>0</v>
      </c>
      <c r="EZ285" s="29">
        <f t="shared" si="569"/>
        <v>0</v>
      </c>
      <c r="FA285" s="29">
        <f t="shared" si="569"/>
        <v>6.0000000000000002E-5</v>
      </c>
      <c r="FB285" s="29">
        <f t="shared" si="569"/>
        <v>5.3200000000000003E-4</v>
      </c>
      <c r="FC285" s="29">
        <f t="shared" si="569"/>
        <v>0</v>
      </c>
      <c r="FD285" s="29">
        <f t="shared" si="569"/>
        <v>0</v>
      </c>
      <c r="FE285" s="29">
        <f t="shared" si="569"/>
        <v>0</v>
      </c>
      <c r="FF285" s="29">
        <f t="shared" si="569"/>
        <v>0</v>
      </c>
      <c r="FG285" s="29">
        <f t="shared" si="569"/>
        <v>0</v>
      </c>
      <c r="FH285" s="29">
        <f t="shared" si="569"/>
        <v>0</v>
      </c>
      <c r="FI285" s="29">
        <f t="shared" si="569"/>
        <v>0</v>
      </c>
      <c r="FJ285" s="29">
        <f t="shared" si="569"/>
        <v>1.3200000000000001E-4</v>
      </c>
      <c r="FK285" s="29">
        <f t="shared" si="569"/>
        <v>0</v>
      </c>
      <c r="FL285" s="29">
        <f t="shared" si="569"/>
        <v>0</v>
      </c>
      <c r="FM285" s="29">
        <f t="shared" si="569"/>
        <v>0</v>
      </c>
      <c r="FN285" s="29">
        <f t="shared" si="569"/>
        <v>0</v>
      </c>
      <c r="FO285" s="29">
        <f t="shared" si="569"/>
        <v>1.8799999999999999E-4</v>
      </c>
      <c r="FP285" s="29">
        <f t="shared" si="569"/>
        <v>0</v>
      </c>
      <c r="FQ285" s="29">
        <f t="shared" si="569"/>
        <v>3.5799999999999997E-4</v>
      </c>
      <c r="FR285" s="29">
        <f t="shared" si="569"/>
        <v>1.54E-4</v>
      </c>
      <c r="FS285" s="29">
        <f t="shared" si="569"/>
        <v>0</v>
      </c>
      <c r="FT285" s="29">
        <f t="shared" si="569"/>
        <v>1.5000000000000001E-4</v>
      </c>
      <c r="FU285" s="29">
        <f t="shared" si="569"/>
        <v>0</v>
      </c>
      <c r="FV285" s="29">
        <f t="shared" si="569"/>
        <v>0</v>
      </c>
      <c r="FW285" s="29">
        <f t="shared" si="569"/>
        <v>0</v>
      </c>
      <c r="FX285" s="29">
        <f t="shared" si="569"/>
        <v>0</v>
      </c>
      <c r="FY285" s="29"/>
      <c r="FZ285" s="29">
        <f>SUM(C285:FX285)</f>
        <v>6.5789999999999998E-3</v>
      </c>
      <c r="GA285" s="2"/>
      <c r="GB285" s="29"/>
      <c r="GC285" s="29"/>
      <c r="GD285" s="29"/>
      <c r="GE285" s="2"/>
      <c r="GF285" s="2"/>
      <c r="GG285" s="2"/>
      <c r="GH285" s="2"/>
      <c r="GI285" s="2"/>
      <c r="GJ285" s="2"/>
      <c r="GK285" s="2"/>
    </row>
    <row r="286" spans="1:193" x14ac:dyDescent="0.35">
      <c r="A286" s="2"/>
      <c r="B286" s="2" t="s">
        <v>986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9"/>
      <c r="FZ286" s="29" t="s">
        <v>456</v>
      </c>
      <c r="GA286" s="2"/>
      <c r="GB286" s="29"/>
      <c r="GC286" s="2"/>
      <c r="GD286" s="29"/>
      <c r="GE286" s="2"/>
      <c r="GF286" s="2"/>
      <c r="GG286" s="2"/>
      <c r="GH286" s="2"/>
      <c r="GI286" s="2"/>
      <c r="GJ286" s="2"/>
      <c r="GK286" s="2"/>
    </row>
    <row r="287" spans="1:193" x14ac:dyDescent="0.35">
      <c r="A287" s="3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9"/>
      <c r="FZ287" s="29"/>
      <c r="GA287" s="2"/>
      <c r="GB287" s="97"/>
      <c r="GC287" s="2"/>
      <c r="GD287" s="29"/>
      <c r="GE287" s="2"/>
      <c r="GF287" s="2"/>
      <c r="GG287" s="2"/>
      <c r="GH287" s="2"/>
      <c r="GI287" s="2"/>
      <c r="GJ287" s="2"/>
      <c r="GK287" s="2"/>
    </row>
    <row r="288" spans="1:193" x14ac:dyDescent="0.35">
      <c r="A288" s="3" t="s">
        <v>490</v>
      </c>
      <c r="B288" s="30" t="s">
        <v>590</v>
      </c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  <c r="BM288" s="72"/>
      <c r="BN288" s="72"/>
      <c r="BO288" s="72"/>
      <c r="BP288" s="72"/>
      <c r="BQ288" s="72"/>
      <c r="BR288" s="72"/>
      <c r="BS288" s="72"/>
      <c r="BT288" s="72"/>
      <c r="BU288" s="72"/>
      <c r="BV288" s="72"/>
      <c r="BW288" s="72"/>
      <c r="BX288" s="72"/>
      <c r="BY288" s="72"/>
      <c r="BZ288" s="72"/>
      <c r="CA288" s="72"/>
      <c r="CB288" s="72"/>
      <c r="CC288" s="72"/>
      <c r="CD288" s="72"/>
      <c r="CE288" s="72"/>
      <c r="CF288" s="72"/>
      <c r="CG288" s="72"/>
      <c r="CH288" s="72"/>
      <c r="CI288" s="72"/>
      <c r="CJ288" s="72"/>
      <c r="CK288" s="72"/>
      <c r="CL288" s="72"/>
      <c r="CM288" s="72"/>
      <c r="CN288" s="72"/>
      <c r="CO288" s="72"/>
      <c r="CP288" s="72"/>
      <c r="CQ288" s="72"/>
      <c r="CR288" s="72"/>
      <c r="CS288" s="72"/>
      <c r="CT288" s="72"/>
      <c r="CU288" s="72"/>
      <c r="CV288" s="72"/>
      <c r="CW288" s="72"/>
      <c r="CX288" s="72"/>
      <c r="CY288" s="72"/>
      <c r="CZ288" s="72"/>
      <c r="DA288" s="72"/>
      <c r="DB288" s="72"/>
      <c r="DC288" s="72"/>
      <c r="DD288" s="72"/>
      <c r="DE288" s="72"/>
      <c r="DF288" s="72"/>
      <c r="DG288" s="72"/>
      <c r="DH288" s="72"/>
      <c r="DI288" s="72"/>
      <c r="DJ288" s="72"/>
      <c r="DK288" s="72"/>
      <c r="DL288" s="72"/>
      <c r="DM288" s="72"/>
      <c r="DN288" s="72"/>
      <c r="DO288" s="72"/>
      <c r="DP288" s="72"/>
      <c r="DQ288" s="72"/>
      <c r="DR288" s="72"/>
      <c r="DS288" s="72"/>
      <c r="DT288" s="72"/>
      <c r="DU288" s="72"/>
      <c r="DV288" s="72"/>
      <c r="DW288" s="72"/>
      <c r="DX288" s="72"/>
      <c r="DY288" s="72"/>
      <c r="DZ288" s="72"/>
      <c r="EA288" s="72"/>
      <c r="EB288" s="72"/>
      <c r="EC288" s="72"/>
      <c r="ED288" s="72"/>
      <c r="EE288" s="72"/>
      <c r="EF288" s="72"/>
      <c r="EG288" s="72"/>
      <c r="EH288" s="72"/>
      <c r="EI288" s="72"/>
      <c r="EJ288" s="72"/>
      <c r="EK288" s="72"/>
      <c r="EL288" s="72"/>
      <c r="EM288" s="72"/>
      <c r="EN288" s="72"/>
      <c r="EO288" s="72"/>
      <c r="EP288" s="72"/>
      <c r="EQ288" s="72"/>
      <c r="ER288" s="72"/>
      <c r="ES288" s="72"/>
      <c r="ET288" s="72"/>
      <c r="EU288" s="72"/>
      <c r="EV288" s="72"/>
      <c r="EW288" s="72"/>
      <c r="EX288" s="72"/>
      <c r="EY288" s="72"/>
      <c r="EZ288" s="72"/>
      <c r="FA288" s="72"/>
      <c r="FB288" s="72"/>
      <c r="FC288" s="72"/>
      <c r="FD288" s="72"/>
      <c r="FE288" s="72"/>
      <c r="FF288" s="72"/>
      <c r="FG288" s="72"/>
      <c r="FH288" s="72"/>
      <c r="FI288" s="72"/>
      <c r="FJ288" s="72"/>
      <c r="FK288" s="72"/>
      <c r="FL288" s="72"/>
      <c r="FM288" s="72"/>
      <c r="FN288" s="72"/>
      <c r="FO288" s="72"/>
      <c r="FP288" s="72"/>
      <c r="FQ288" s="72"/>
      <c r="FR288" s="72"/>
      <c r="FS288" s="72"/>
      <c r="FT288" s="72"/>
      <c r="FU288" s="72"/>
      <c r="FV288" s="72"/>
      <c r="FW288" s="72"/>
      <c r="FX288" s="72"/>
      <c r="FY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</row>
    <row r="289" spans="1:193" x14ac:dyDescent="0.35">
      <c r="A289" s="3" t="s">
        <v>591</v>
      </c>
      <c r="B289" s="2" t="s">
        <v>987</v>
      </c>
      <c r="C289" s="2">
        <f>C259</f>
        <v>79061989.680000007</v>
      </c>
      <c r="D289" s="2">
        <f t="shared" ref="D289:BO289" si="570">D259</f>
        <v>446182328.5</v>
      </c>
      <c r="E289" s="2">
        <f t="shared" si="570"/>
        <v>71478924.430000007</v>
      </c>
      <c r="F289" s="2">
        <f t="shared" si="570"/>
        <v>279287184.22000003</v>
      </c>
      <c r="G289" s="2">
        <f t="shared" si="570"/>
        <v>22106227.82</v>
      </c>
      <c r="H289" s="2">
        <f t="shared" si="570"/>
        <v>13387931.9</v>
      </c>
      <c r="I289" s="2">
        <f t="shared" si="570"/>
        <v>98904716.640000001</v>
      </c>
      <c r="J289" s="2">
        <f t="shared" si="570"/>
        <v>24467328.670000002</v>
      </c>
      <c r="K289" s="2">
        <f t="shared" si="570"/>
        <v>4312438.25</v>
      </c>
      <c r="L289" s="2">
        <f t="shared" si="570"/>
        <v>26223106.879999999</v>
      </c>
      <c r="M289" s="2">
        <f t="shared" si="570"/>
        <v>12984654.18</v>
      </c>
      <c r="N289" s="2">
        <f t="shared" si="570"/>
        <v>592130490.39999998</v>
      </c>
      <c r="O289" s="2">
        <f t="shared" si="570"/>
        <v>144009244.40000001</v>
      </c>
      <c r="P289" s="2">
        <f t="shared" si="570"/>
        <v>5256442.2699999996</v>
      </c>
      <c r="Q289" s="2">
        <f t="shared" si="570"/>
        <v>497539958.72000003</v>
      </c>
      <c r="R289" s="2">
        <f t="shared" si="570"/>
        <v>79749027.269999996</v>
      </c>
      <c r="S289" s="2">
        <f t="shared" si="570"/>
        <v>19269511.710000001</v>
      </c>
      <c r="T289" s="2">
        <f t="shared" si="570"/>
        <v>3318152.62</v>
      </c>
      <c r="U289" s="2">
        <f t="shared" si="570"/>
        <v>1410288.68</v>
      </c>
      <c r="V289" s="2">
        <f t="shared" si="570"/>
        <v>4316362.38</v>
      </c>
      <c r="W289" s="2">
        <f t="shared" si="570"/>
        <v>1482561.76</v>
      </c>
      <c r="X289" s="2">
        <f t="shared" si="570"/>
        <v>1262581.68</v>
      </c>
      <c r="Y289" s="2">
        <f t="shared" si="570"/>
        <v>11169795.210000001</v>
      </c>
      <c r="Z289" s="2">
        <f t="shared" si="570"/>
        <v>3879323.23</v>
      </c>
      <c r="AA289" s="2">
        <f t="shared" si="570"/>
        <v>352504308.11000001</v>
      </c>
      <c r="AB289" s="2">
        <f t="shared" si="570"/>
        <v>312898311.33999997</v>
      </c>
      <c r="AC289" s="2">
        <f t="shared" si="570"/>
        <v>11265780.48</v>
      </c>
      <c r="AD289" s="2">
        <f t="shared" si="570"/>
        <v>16635012.029999999</v>
      </c>
      <c r="AE289" s="2">
        <f t="shared" si="570"/>
        <v>2241390.11</v>
      </c>
      <c r="AF289" s="2">
        <f t="shared" si="570"/>
        <v>3431505.06</v>
      </c>
      <c r="AG289" s="2">
        <f t="shared" si="570"/>
        <v>8030694.9000000004</v>
      </c>
      <c r="AH289" s="2">
        <f t="shared" si="570"/>
        <v>11751183.359999999</v>
      </c>
      <c r="AI289" s="2">
        <f t="shared" si="570"/>
        <v>5477456.7800000003</v>
      </c>
      <c r="AJ289" s="2">
        <f t="shared" si="570"/>
        <v>3713794.02</v>
      </c>
      <c r="AK289" s="2">
        <f t="shared" si="570"/>
        <v>3458406.28</v>
      </c>
      <c r="AL289" s="2">
        <f t="shared" si="570"/>
        <v>4717201.12</v>
      </c>
      <c r="AM289" s="2">
        <f t="shared" si="570"/>
        <v>5240217.4400000004</v>
      </c>
      <c r="AN289" s="2">
        <f t="shared" si="570"/>
        <v>4782390.71</v>
      </c>
      <c r="AO289" s="2">
        <f t="shared" si="570"/>
        <v>50534324.149999999</v>
      </c>
      <c r="AP289" s="2">
        <f t="shared" si="570"/>
        <v>1019980699.91</v>
      </c>
      <c r="AQ289" s="2">
        <f t="shared" si="570"/>
        <v>4492088.3600000003</v>
      </c>
      <c r="AR289" s="2">
        <f t="shared" si="570"/>
        <v>695003791.50999999</v>
      </c>
      <c r="AS289" s="2">
        <f t="shared" si="570"/>
        <v>79339583.129999995</v>
      </c>
      <c r="AT289" s="2">
        <f t="shared" si="570"/>
        <v>27513620.370000001</v>
      </c>
      <c r="AU289" s="2">
        <f t="shared" si="570"/>
        <v>4675918.18</v>
      </c>
      <c r="AV289" s="2">
        <f t="shared" si="570"/>
        <v>5120477.45</v>
      </c>
      <c r="AW289" s="2">
        <f t="shared" si="570"/>
        <v>4499326.13</v>
      </c>
      <c r="AX289" s="2">
        <f t="shared" si="570"/>
        <v>2057632.03</v>
      </c>
      <c r="AY289" s="2">
        <f t="shared" si="570"/>
        <v>6020645.1799999997</v>
      </c>
      <c r="AZ289" s="2">
        <f t="shared" si="570"/>
        <v>142629299.31999999</v>
      </c>
      <c r="BA289" s="2">
        <f t="shared" si="570"/>
        <v>100628658.67</v>
      </c>
      <c r="BB289" s="2">
        <f t="shared" si="570"/>
        <v>83839870.620000005</v>
      </c>
      <c r="BC289" s="2">
        <f t="shared" si="570"/>
        <v>282897524.06999999</v>
      </c>
      <c r="BD289" s="2">
        <f t="shared" si="570"/>
        <v>40110951.780000001</v>
      </c>
      <c r="BE289" s="2">
        <f t="shared" si="570"/>
        <v>14211729.34</v>
      </c>
      <c r="BF289" s="2">
        <f t="shared" si="570"/>
        <v>281956996.83999997</v>
      </c>
      <c r="BG289" s="2">
        <f t="shared" si="570"/>
        <v>11992392.609999999</v>
      </c>
      <c r="BH289" s="2">
        <f t="shared" si="570"/>
        <v>7660958.0199999996</v>
      </c>
      <c r="BI289" s="2">
        <f t="shared" si="570"/>
        <v>4655443.62</v>
      </c>
      <c r="BJ289" s="2">
        <f t="shared" si="570"/>
        <v>69621394.510000005</v>
      </c>
      <c r="BK289" s="2">
        <f t="shared" si="570"/>
        <v>390865273.26999998</v>
      </c>
      <c r="BL289" s="2">
        <f t="shared" si="570"/>
        <v>1974169.09</v>
      </c>
      <c r="BM289" s="2">
        <f t="shared" si="570"/>
        <v>5482157.6900000004</v>
      </c>
      <c r="BN289" s="2">
        <f t="shared" si="570"/>
        <v>35280013.289999999</v>
      </c>
      <c r="BO289" s="2">
        <f t="shared" si="570"/>
        <v>14714705.09</v>
      </c>
      <c r="BP289" s="2">
        <f t="shared" ref="BP289:EA289" si="571">BP259</f>
        <v>3342513.9</v>
      </c>
      <c r="BQ289" s="2">
        <f t="shared" si="571"/>
        <v>73185041.379999995</v>
      </c>
      <c r="BR289" s="2">
        <f t="shared" si="571"/>
        <v>51838961.100000001</v>
      </c>
      <c r="BS289" s="2">
        <f t="shared" si="571"/>
        <v>14896672.880000001</v>
      </c>
      <c r="BT289" s="2">
        <f t="shared" si="571"/>
        <v>5808684.25</v>
      </c>
      <c r="BU289" s="2">
        <f t="shared" si="571"/>
        <v>6031635.75</v>
      </c>
      <c r="BV289" s="2">
        <f t="shared" si="571"/>
        <v>14808759.189999999</v>
      </c>
      <c r="BW289" s="2">
        <f t="shared" si="571"/>
        <v>23767201.809999999</v>
      </c>
      <c r="BX289" s="2">
        <f t="shared" si="571"/>
        <v>1747493.26</v>
      </c>
      <c r="BY289" s="2">
        <f t="shared" si="571"/>
        <v>6226435.4199999999</v>
      </c>
      <c r="BZ289" s="2">
        <f t="shared" si="571"/>
        <v>4027229.55</v>
      </c>
      <c r="CA289" s="2">
        <f t="shared" si="571"/>
        <v>3145296</v>
      </c>
      <c r="CB289" s="2">
        <f t="shared" si="571"/>
        <v>829909535.82000005</v>
      </c>
      <c r="CC289" s="2">
        <f t="shared" si="571"/>
        <v>3591422.38</v>
      </c>
      <c r="CD289" s="2">
        <f t="shared" si="571"/>
        <v>1211944.3999999999</v>
      </c>
      <c r="CE289" s="2">
        <f t="shared" si="571"/>
        <v>3165905.17</v>
      </c>
      <c r="CF289" s="2">
        <f t="shared" si="571"/>
        <v>2391611.64</v>
      </c>
      <c r="CG289" s="2">
        <f t="shared" si="571"/>
        <v>3672390.33</v>
      </c>
      <c r="CH289" s="2">
        <f t="shared" si="571"/>
        <v>2254948.56</v>
      </c>
      <c r="CI289" s="2">
        <f t="shared" si="571"/>
        <v>8604631.9199999999</v>
      </c>
      <c r="CJ289" s="2">
        <f t="shared" si="571"/>
        <v>11489962.68</v>
      </c>
      <c r="CK289" s="2">
        <f t="shared" si="571"/>
        <v>57230299.68</v>
      </c>
      <c r="CL289" s="2">
        <f t="shared" si="571"/>
        <v>15255675.859999999</v>
      </c>
      <c r="CM289" s="2">
        <f t="shared" si="571"/>
        <v>9332190.8900000006</v>
      </c>
      <c r="CN289" s="2">
        <f t="shared" si="571"/>
        <v>347143787.31999999</v>
      </c>
      <c r="CO289" s="2">
        <f t="shared" si="571"/>
        <v>158674394.33000001</v>
      </c>
      <c r="CP289" s="2">
        <f t="shared" si="571"/>
        <v>12181419.699999999</v>
      </c>
      <c r="CQ289" s="2">
        <f t="shared" si="571"/>
        <v>10319943.82</v>
      </c>
      <c r="CR289" s="2">
        <f t="shared" si="571"/>
        <v>3879878.58</v>
      </c>
      <c r="CS289" s="2">
        <f t="shared" si="571"/>
        <v>4486541.0199999996</v>
      </c>
      <c r="CT289" s="2">
        <f t="shared" si="571"/>
        <v>2570076.59</v>
      </c>
      <c r="CU289" s="2">
        <f t="shared" si="571"/>
        <v>5452514.1399999997</v>
      </c>
      <c r="CV289" s="2">
        <f t="shared" si="571"/>
        <v>1176684.73</v>
      </c>
      <c r="CW289" s="2">
        <f t="shared" si="571"/>
        <v>3791096.75</v>
      </c>
      <c r="CX289" s="2">
        <f t="shared" si="571"/>
        <v>6133963.3200000003</v>
      </c>
      <c r="CY289" s="2">
        <f t="shared" si="571"/>
        <v>1248005.03</v>
      </c>
      <c r="CZ289" s="2">
        <f t="shared" si="571"/>
        <v>21008137.969999999</v>
      </c>
      <c r="DA289" s="2">
        <f t="shared" si="571"/>
        <v>3739031.97</v>
      </c>
      <c r="DB289" s="2">
        <f t="shared" si="571"/>
        <v>4880964.34</v>
      </c>
      <c r="DC289" s="2">
        <f t="shared" si="571"/>
        <v>3660350.21</v>
      </c>
      <c r="DD289" s="2">
        <f t="shared" si="571"/>
        <v>3579436.51</v>
      </c>
      <c r="DE289" s="2">
        <f t="shared" si="571"/>
        <v>4615219.92</v>
      </c>
      <c r="DF289" s="2">
        <f t="shared" si="571"/>
        <v>229778514.37</v>
      </c>
      <c r="DG289" s="2">
        <f t="shared" si="571"/>
        <v>2234952.04</v>
      </c>
      <c r="DH289" s="2">
        <f t="shared" si="571"/>
        <v>20650989.93</v>
      </c>
      <c r="DI289" s="2">
        <f t="shared" si="571"/>
        <v>28043177.52</v>
      </c>
      <c r="DJ289" s="2">
        <f t="shared" si="571"/>
        <v>8211576.4000000004</v>
      </c>
      <c r="DK289" s="2">
        <f t="shared" si="571"/>
        <v>6295019.5</v>
      </c>
      <c r="DL289" s="2">
        <f t="shared" si="571"/>
        <v>66823620.409999996</v>
      </c>
      <c r="DM289" s="2">
        <f t="shared" si="571"/>
        <v>4440075.55</v>
      </c>
      <c r="DN289" s="2">
        <f t="shared" si="571"/>
        <v>16077764.23</v>
      </c>
      <c r="DO289" s="2">
        <f t="shared" si="571"/>
        <v>38630398.159999996</v>
      </c>
      <c r="DP289" s="2">
        <f t="shared" si="571"/>
        <v>3881904.38</v>
      </c>
      <c r="DQ289" s="2">
        <f t="shared" si="571"/>
        <v>11141481.6</v>
      </c>
      <c r="DR289" s="2">
        <f t="shared" si="571"/>
        <v>16125868.59</v>
      </c>
      <c r="DS289" s="2">
        <f t="shared" si="571"/>
        <v>8220717.54</v>
      </c>
      <c r="DT289" s="2">
        <f t="shared" si="571"/>
        <v>3708126.51</v>
      </c>
      <c r="DU289" s="2">
        <f t="shared" si="571"/>
        <v>5288530.8899999997</v>
      </c>
      <c r="DV289" s="2">
        <f t="shared" si="571"/>
        <v>3870179.44</v>
      </c>
      <c r="DW289" s="2">
        <f t="shared" si="571"/>
        <v>4762020.5199999996</v>
      </c>
      <c r="DX289" s="2">
        <f t="shared" si="571"/>
        <v>3811652.82</v>
      </c>
      <c r="DY289" s="2">
        <f t="shared" si="571"/>
        <v>5093286.76</v>
      </c>
      <c r="DZ289" s="2">
        <f t="shared" si="571"/>
        <v>9156474.4900000002</v>
      </c>
      <c r="EA289" s="2">
        <f t="shared" si="571"/>
        <v>7265995.7999999998</v>
      </c>
      <c r="EB289" s="2">
        <f t="shared" ref="EB289:FX289" si="572">EB259</f>
        <v>7038996.6299999999</v>
      </c>
      <c r="EC289" s="2">
        <f t="shared" si="572"/>
        <v>4335034.8099999996</v>
      </c>
      <c r="ED289" s="2">
        <f t="shared" si="572"/>
        <v>23689244.559999999</v>
      </c>
      <c r="EE289" s="2">
        <f t="shared" si="572"/>
        <v>3687045.68</v>
      </c>
      <c r="EF289" s="2">
        <f t="shared" si="572"/>
        <v>16375437.24</v>
      </c>
      <c r="EG289" s="2">
        <f t="shared" si="572"/>
        <v>4175170.93</v>
      </c>
      <c r="EH289" s="2">
        <f t="shared" si="572"/>
        <v>4140789.68</v>
      </c>
      <c r="EI289" s="2">
        <f t="shared" si="572"/>
        <v>162615505.53</v>
      </c>
      <c r="EJ289" s="2">
        <f t="shared" si="572"/>
        <v>112188189.77</v>
      </c>
      <c r="EK289" s="2">
        <f t="shared" si="572"/>
        <v>8375153.3300000001</v>
      </c>
      <c r="EL289" s="2">
        <f t="shared" si="572"/>
        <v>5899050.4400000004</v>
      </c>
      <c r="EM289" s="2">
        <f t="shared" si="572"/>
        <v>5485560.5599999996</v>
      </c>
      <c r="EN289" s="2">
        <f t="shared" si="572"/>
        <v>11829639.640000001</v>
      </c>
      <c r="EO289" s="2">
        <f t="shared" si="572"/>
        <v>4726223.4400000004</v>
      </c>
      <c r="EP289" s="2">
        <f t="shared" si="572"/>
        <v>6204234.5099999998</v>
      </c>
      <c r="EQ289" s="2">
        <f t="shared" si="572"/>
        <v>30751016.289999999</v>
      </c>
      <c r="ER289" s="2">
        <f t="shared" si="572"/>
        <v>5136874.5</v>
      </c>
      <c r="ES289" s="2">
        <f t="shared" si="572"/>
        <v>3353793.81</v>
      </c>
      <c r="ET289" s="2">
        <f t="shared" si="572"/>
        <v>4356324.13</v>
      </c>
      <c r="EU289" s="2">
        <f t="shared" si="572"/>
        <v>7963315.6799999997</v>
      </c>
      <c r="EV289" s="2">
        <f t="shared" si="572"/>
        <v>1890492.83</v>
      </c>
      <c r="EW289" s="2">
        <f t="shared" si="572"/>
        <v>13309322.109999999</v>
      </c>
      <c r="EX289" s="2">
        <f t="shared" si="572"/>
        <v>3791058.95</v>
      </c>
      <c r="EY289" s="2">
        <f t="shared" si="572"/>
        <v>7759567.2400000002</v>
      </c>
      <c r="EZ289" s="2">
        <f t="shared" si="572"/>
        <v>2820167.82</v>
      </c>
      <c r="FA289" s="2">
        <f t="shared" si="572"/>
        <v>42142313.409999996</v>
      </c>
      <c r="FB289" s="2">
        <f t="shared" si="572"/>
        <v>4797387.76</v>
      </c>
      <c r="FC289" s="2">
        <f t="shared" si="572"/>
        <v>21157792.920000002</v>
      </c>
      <c r="FD289" s="2">
        <f t="shared" si="572"/>
        <v>5770108.4400000004</v>
      </c>
      <c r="FE289" s="2">
        <f t="shared" si="572"/>
        <v>1963010.65</v>
      </c>
      <c r="FF289" s="2">
        <f t="shared" si="572"/>
        <v>3691748.16</v>
      </c>
      <c r="FG289" s="2">
        <f t="shared" si="572"/>
        <v>2729985.41</v>
      </c>
      <c r="FH289" s="2">
        <f t="shared" si="572"/>
        <v>1718391.6</v>
      </c>
      <c r="FI289" s="2">
        <f t="shared" si="572"/>
        <v>20443703.68</v>
      </c>
      <c r="FJ289" s="2">
        <f t="shared" si="572"/>
        <v>22797589.829999998</v>
      </c>
      <c r="FK289" s="2">
        <f t="shared" si="572"/>
        <v>29294622.940000001</v>
      </c>
      <c r="FL289" s="2">
        <f t="shared" si="572"/>
        <v>94168128.030000001</v>
      </c>
      <c r="FM289" s="2">
        <f t="shared" si="572"/>
        <v>44634765.020000003</v>
      </c>
      <c r="FN289" s="2">
        <f t="shared" si="572"/>
        <v>263520742.59</v>
      </c>
      <c r="FO289" s="2">
        <f t="shared" si="572"/>
        <v>13522225.609999999</v>
      </c>
      <c r="FP289" s="2">
        <f t="shared" si="572"/>
        <v>27763436.34</v>
      </c>
      <c r="FQ289" s="2">
        <f t="shared" si="572"/>
        <v>12038652.4</v>
      </c>
      <c r="FR289" s="2">
        <f t="shared" si="572"/>
        <v>3396557.44</v>
      </c>
      <c r="FS289" s="2">
        <f t="shared" si="572"/>
        <v>3389803.97</v>
      </c>
      <c r="FT289" s="2">
        <f t="shared" si="572"/>
        <v>1489181.21</v>
      </c>
      <c r="FU289" s="2">
        <f t="shared" si="572"/>
        <v>10636237.18</v>
      </c>
      <c r="FV289" s="2">
        <f t="shared" si="572"/>
        <v>9133780.1099999994</v>
      </c>
      <c r="FW289" s="2">
        <f t="shared" si="572"/>
        <v>3218252.85</v>
      </c>
      <c r="FX289" s="2">
        <f t="shared" si="572"/>
        <v>1701192.38</v>
      </c>
      <c r="FY289" s="2"/>
      <c r="FZ289" s="73">
        <f>SUM(C289:FX289)</f>
        <v>9943104905.0300045</v>
      </c>
      <c r="GA289" s="62"/>
      <c r="GB289" s="2">
        <f>FZ289-GA289</f>
        <v>9943104905.0300045</v>
      </c>
      <c r="GC289" s="2">
        <f>GC290</f>
        <v>9698534081.0699978</v>
      </c>
      <c r="GD289" s="2"/>
      <c r="GE289" s="2"/>
      <c r="GF289" s="2"/>
      <c r="GG289" s="2"/>
      <c r="GH289" s="2"/>
      <c r="GI289" s="2"/>
      <c r="GJ289" s="2"/>
      <c r="GK289" s="2"/>
    </row>
    <row r="290" spans="1:193" x14ac:dyDescent="0.35">
      <c r="A290" s="3" t="s">
        <v>592</v>
      </c>
      <c r="B290" s="2" t="s">
        <v>988</v>
      </c>
      <c r="C290" s="2">
        <f t="shared" ref="C290:AH290" si="573">C273*C48-C297</f>
        <v>33577243.379540466</v>
      </c>
      <c r="D290" s="2">
        <f t="shared" si="573"/>
        <v>122050153.72307038</v>
      </c>
      <c r="E290" s="2">
        <f t="shared" si="573"/>
        <v>33051226.751967102</v>
      </c>
      <c r="F290" s="2">
        <f t="shared" si="573"/>
        <v>89318024.700250193</v>
      </c>
      <c r="G290" s="2">
        <f t="shared" si="573"/>
        <v>14498385.88150131</v>
      </c>
      <c r="H290" s="2">
        <f t="shared" si="573"/>
        <v>3932704.3086785823</v>
      </c>
      <c r="I290" s="2">
        <f t="shared" si="573"/>
        <v>31923489.544274572</v>
      </c>
      <c r="J290" s="2">
        <f t="shared" si="573"/>
        <v>5261813.9282190474</v>
      </c>
      <c r="K290" s="2">
        <f t="shared" si="573"/>
        <v>1392552.5972030573</v>
      </c>
      <c r="L290" s="2">
        <f t="shared" si="573"/>
        <v>23995379.430089008</v>
      </c>
      <c r="M290" s="2">
        <f t="shared" si="573"/>
        <v>8495915.3011018187</v>
      </c>
      <c r="N290" s="2">
        <f t="shared" si="573"/>
        <v>179878384.98932433</v>
      </c>
      <c r="O290" s="2">
        <f t="shared" si="573"/>
        <v>73776337.477119565</v>
      </c>
      <c r="P290" s="2">
        <f t="shared" si="573"/>
        <v>1546004.3060999489</v>
      </c>
      <c r="Q290" s="2">
        <f t="shared" si="573"/>
        <v>155598755.6677776</v>
      </c>
      <c r="R290" s="2">
        <f t="shared" si="573"/>
        <v>2049923.1370213896</v>
      </c>
      <c r="S290" s="2">
        <f t="shared" si="573"/>
        <v>15805564.749845723</v>
      </c>
      <c r="T290" s="2">
        <f t="shared" si="573"/>
        <v>660634.28444545891</v>
      </c>
      <c r="U290" s="2">
        <f t="shared" si="573"/>
        <v>739582.32398065529</v>
      </c>
      <c r="V290" s="2">
        <f t="shared" si="573"/>
        <v>1058751.3498526947</v>
      </c>
      <c r="W290" s="2">
        <f t="shared" si="573"/>
        <v>183902.80493671706</v>
      </c>
      <c r="X290" s="2">
        <f t="shared" si="573"/>
        <v>299853.13395517523</v>
      </c>
      <c r="Y290" s="2">
        <f t="shared" si="573"/>
        <v>1933136.9605826172</v>
      </c>
      <c r="Z290" s="2">
        <f t="shared" si="573"/>
        <v>656631.67105138488</v>
      </c>
      <c r="AA290" s="2">
        <f t="shared" si="573"/>
        <v>185381345.16353503</v>
      </c>
      <c r="AB290" s="2">
        <f t="shared" si="573"/>
        <v>283463458.41918844</v>
      </c>
      <c r="AC290" s="2">
        <f t="shared" si="573"/>
        <v>10044074.968465116</v>
      </c>
      <c r="AD290" s="2">
        <f t="shared" si="573"/>
        <v>10101101.432298334</v>
      </c>
      <c r="AE290" s="2">
        <f t="shared" si="573"/>
        <v>658085.8743210776</v>
      </c>
      <c r="AF290" s="2">
        <f t="shared" si="573"/>
        <v>1148215.3928001451</v>
      </c>
      <c r="AG290" s="2">
        <f t="shared" si="573"/>
        <v>4791476.0997080402</v>
      </c>
      <c r="AH290" s="2">
        <f t="shared" si="573"/>
        <v>1053294.134960775</v>
      </c>
      <c r="AI290" s="2">
        <f t="shared" ref="AI290:BN290" si="574">AI273*AI48-AI297</f>
        <v>331771.32239643257</v>
      </c>
      <c r="AJ290" s="2">
        <f t="shared" si="574"/>
        <v>991489.20526479895</v>
      </c>
      <c r="AK290" s="2">
        <f t="shared" si="574"/>
        <v>1447608.3068550292</v>
      </c>
      <c r="AL290" s="2">
        <f t="shared" si="574"/>
        <v>2514362.7032171222</v>
      </c>
      <c r="AM290" s="2">
        <f t="shared" si="574"/>
        <v>1330088.7374864481</v>
      </c>
      <c r="AN290" s="2">
        <f t="shared" si="574"/>
        <v>4368400.6399999997</v>
      </c>
      <c r="AO290" s="2">
        <f t="shared" si="574"/>
        <v>16264608.791705638</v>
      </c>
      <c r="AP290" s="2">
        <f t="shared" si="574"/>
        <v>674082570.65659761</v>
      </c>
      <c r="AQ290" s="2">
        <f t="shared" si="574"/>
        <v>1787585.3212162736</v>
      </c>
      <c r="AR290" s="2">
        <f t="shared" si="574"/>
        <v>290757999.32671642</v>
      </c>
      <c r="AS290" s="2">
        <f t="shared" si="574"/>
        <v>59077192.689198114</v>
      </c>
      <c r="AT290" s="2">
        <f t="shared" si="574"/>
        <v>11020967.801551856</v>
      </c>
      <c r="AU290" s="2">
        <f t="shared" si="574"/>
        <v>1738770.6923370271</v>
      </c>
      <c r="AV290" s="2">
        <f t="shared" si="574"/>
        <v>1250191.6990698965</v>
      </c>
      <c r="AW290" s="2">
        <f t="shared" si="574"/>
        <v>959160.18369534716</v>
      </c>
      <c r="AX290" s="2">
        <f t="shared" si="574"/>
        <v>664479.30007901578</v>
      </c>
      <c r="AY290" s="2">
        <f t="shared" si="574"/>
        <v>1669785.2574207489</v>
      </c>
      <c r="AZ290" s="2">
        <f t="shared" si="574"/>
        <v>17525146.516146116</v>
      </c>
      <c r="BA290" s="2">
        <f t="shared" si="574"/>
        <v>26210500.386955999</v>
      </c>
      <c r="BB290" s="2">
        <f t="shared" si="574"/>
        <v>7119432.8314184062</v>
      </c>
      <c r="BC290" s="2">
        <f t="shared" si="574"/>
        <v>97421277.96542123</v>
      </c>
      <c r="BD290" s="2">
        <f t="shared" si="574"/>
        <v>17045085.064198572</v>
      </c>
      <c r="BE290" s="2">
        <f t="shared" si="574"/>
        <v>5660860.9757390609</v>
      </c>
      <c r="BF290" s="2">
        <f t="shared" si="574"/>
        <v>82180783.778288096</v>
      </c>
      <c r="BG290" s="2">
        <f t="shared" si="574"/>
        <v>1867670.0979381581</v>
      </c>
      <c r="BH290" s="2">
        <f t="shared" si="574"/>
        <v>2252962.4108905317</v>
      </c>
      <c r="BI290" s="2">
        <f t="shared" si="574"/>
        <v>743165.76096947747</v>
      </c>
      <c r="BJ290" s="2">
        <f t="shared" si="574"/>
        <v>27852314.82888132</v>
      </c>
      <c r="BK290" s="2">
        <f t="shared" si="574"/>
        <v>54086678.790676355</v>
      </c>
      <c r="BL290" s="2">
        <f t="shared" si="574"/>
        <v>217253.93096649402</v>
      </c>
      <c r="BM290" s="2">
        <f t="shared" si="574"/>
        <v>1134358.7904461897</v>
      </c>
      <c r="BN290" s="2">
        <f t="shared" si="574"/>
        <v>10824688.431099476</v>
      </c>
      <c r="BO290" s="2">
        <f t="shared" ref="BO290:CT290" si="575">BO273*BO48-BO297</f>
        <v>4340153.0736531466</v>
      </c>
      <c r="BP290" s="2">
        <f t="shared" si="575"/>
        <v>2802884.6587538598</v>
      </c>
      <c r="BQ290" s="2">
        <f t="shared" si="575"/>
        <v>57612581.678319909</v>
      </c>
      <c r="BR290" s="2">
        <f t="shared" si="575"/>
        <v>11778633.236844599</v>
      </c>
      <c r="BS290" s="2">
        <f t="shared" si="575"/>
        <v>4076179.8843034338</v>
      </c>
      <c r="BT290" s="2">
        <f t="shared" si="575"/>
        <v>3087519.2551995334</v>
      </c>
      <c r="BU290" s="2">
        <f t="shared" si="575"/>
        <v>2442749.9872815395</v>
      </c>
      <c r="BV290" s="2">
        <f t="shared" si="575"/>
        <v>13991122.23835797</v>
      </c>
      <c r="BW290" s="2">
        <f t="shared" si="575"/>
        <v>18631284.503404584</v>
      </c>
      <c r="BX290" s="2">
        <f t="shared" si="575"/>
        <v>1363693.695489815</v>
      </c>
      <c r="BY290" s="2">
        <f t="shared" si="575"/>
        <v>3747865.2837329269</v>
      </c>
      <c r="BZ290" s="2">
        <f t="shared" si="575"/>
        <v>1216640.406784907</v>
      </c>
      <c r="CA290" s="2">
        <f t="shared" si="575"/>
        <v>2527080.6753126369</v>
      </c>
      <c r="CB290" s="2">
        <f t="shared" si="575"/>
        <v>398779588.42631292</v>
      </c>
      <c r="CC290" s="2">
        <f t="shared" si="575"/>
        <v>585953.74241974927</v>
      </c>
      <c r="CD290" s="2">
        <f t="shared" si="575"/>
        <v>486759.55037128291</v>
      </c>
      <c r="CE290" s="2">
        <f t="shared" si="575"/>
        <v>1244213.6149625636</v>
      </c>
      <c r="CF290" s="2">
        <f t="shared" si="575"/>
        <v>784467.85302799824</v>
      </c>
      <c r="CG290" s="2">
        <f t="shared" si="575"/>
        <v>706193.14755458268</v>
      </c>
      <c r="CH290" s="2">
        <f t="shared" si="575"/>
        <v>504345.75612722291</v>
      </c>
      <c r="CI290" s="2">
        <f t="shared" si="575"/>
        <v>3398182.433490945</v>
      </c>
      <c r="CJ290" s="2">
        <f t="shared" si="575"/>
        <v>11176103.84</v>
      </c>
      <c r="CK290" s="2">
        <f t="shared" si="575"/>
        <v>20269323.91151683</v>
      </c>
      <c r="CL290" s="2">
        <f t="shared" si="575"/>
        <v>3614355.5583170662</v>
      </c>
      <c r="CM290" s="2">
        <f t="shared" si="575"/>
        <v>2110706.8200031449</v>
      </c>
      <c r="CN290" s="2">
        <f t="shared" si="575"/>
        <v>145426796.29018176</v>
      </c>
      <c r="CO290" s="2">
        <f t="shared" si="575"/>
        <v>97307604.414999232</v>
      </c>
      <c r="CP290" s="2">
        <f t="shared" si="575"/>
        <v>11447230.639999999</v>
      </c>
      <c r="CQ290" s="2">
        <f t="shared" si="575"/>
        <v>3199862.9846131844</v>
      </c>
      <c r="CR290" s="2">
        <f t="shared" si="575"/>
        <v>684309.6914024268</v>
      </c>
      <c r="CS290" s="2">
        <f t="shared" si="575"/>
        <v>1576195.9357032788</v>
      </c>
      <c r="CT290" s="2">
        <f t="shared" si="575"/>
        <v>889757.01879692252</v>
      </c>
      <c r="CU290" s="2">
        <f t="shared" ref="CU290:DZ290" si="576">CU273*CU48-CU297</f>
        <v>488316.14212136471</v>
      </c>
      <c r="CV290" s="2">
        <f t="shared" si="576"/>
        <v>394328.38258771051</v>
      </c>
      <c r="CW290" s="2">
        <f t="shared" si="576"/>
        <v>1360520.3263395098</v>
      </c>
      <c r="CX290" s="2">
        <f t="shared" si="576"/>
        <v>2435164.1103650779</v>
      </c>
      <c r="CY290" s="2">
        <f t="shared" si="576"/>
        <v>183638.3649225322</v>
      </c>
      <c r="CZ290" s="2">
        <f t="shared" si="576"/>
        <v>6939480.3723420305</v>
      </c>
      <c r="DA290" s="2">
        <f t="shared" si="576"/>
        <v>1312426.9138986289</v>
      </c>
      <c r="DB290" s="2">
        <f t="shared" si="576"/>
        <v>1178716.7151717336</v>
      </c>
      <c r="DC290" s="2">
        <f t="shared" si="576"/>
        <v>1378342.193580539</v>
      </c>
      <c r="DD290" s="2">
        <f t="shared" si="576"/>
        <v>1003179.104609352</v>
      </c>
      <c r="DE290" s="2">
        <f t="shared" si="576"/>
        <v>2055318.0689518426</v>
      </c>
      <c r="DF290" s="2">
        <f t="shared" si="576"/>
        <v>77500197.071746662</v>
      </c>
      <c r="DG290" s="2">
        <f t="shared" si="576"/>
        <v>1676111.7666029253</v>
      </c>
      <c r="DH290" s="2">
        <f t="shared" si="576"/>
        <v>10294242.027414937</v>
      </c>
      <c r="DI290" s="2">
        <f t="shared" si="576"/>
        <v>14459360.436222866</v>
      </c>
      <c r="DJ290" s="2">
        <f t="shared" si="576"/>
        <v>1778092.1887167871</v>
      </c>
      <c r="DK290" s="2">
        <f t="shared" si="576"/>
        <v>1337772.7186327181</v>
      </c>
      <c r="DL290" s="2">
        <f t="shared" si="576"/>
        <v>24745378.667346906</v>
      </c>
      <c r="DM290" s="2">
        <f t="shared" si="576"/>
        <v>691848.03229843068</v>
      </c>
      <c r="DN290" s="2">
        <f t="shared" si="576"/>
        <v>7623368.8785485355</v>
      </c>
      <c r="DO290" s="2">
        <f t="shared" si="576"/>
        <v>10354960.037545934</v>
      </c>
      <c r="DP290" s="2">
        <f t="shared" si="576"/>
        <v>917522.61094726203</v>
      </c>
      <c r="DQ290" s="2">
        <f t="shared" si="576"/>
        <v>10731643.382492065</v>
      </c>
      <c r="DR290" s="2">
        <f t="shared" si="576"/>
        <v>2651707.841694423</v>
      </c>
      <c r="DS290" s="2">
        <f t="shared" si="576"/>
        <v>1214990.4284804005</v>
      </c>
      <c r="DT290" s="2">
        <f t="shared" si="576"/>
        <v>326960.03876811347</v>
      </c>
      <c r="DU290" s="2">
        <f t="shared" si="576"/>
        <v>869938.80868899089</v>
      </c>
      <c r="DV290" s="2">
        <f t="shared" si="576"/>
        <v>263788.35732696857</v>
      </c>
      <c r="DW290" s="2">
        <f t="shared" si="576"/>
        <v>655755.4742524965</v>
      </c>
      <c r="DX290" s="2">
        <f t="shared" si="576"/>
        <v>2794986.170100939</v>
      </c>
      <c r="DY290" s="2">
        <f t="shared" si="576"/>
        <v>3994263.0860337317</v>
      </c>
      <c r="DZ290" s="2">
        <f t="shared" si="576"/>
        <v>5854748.5726282215</v>
      </c>
      <c r="EA290" s="2">
        <f t="shared" ref="EA290:FF290" si="577">EA273*EA48-EA297</f>
        <v>6659175.8950050557</v>
      </c>
      <c r="EB290" s="2">
        <f t="shared" si="577"/>
        <v>2486309.1854463532</v>
      </c>
      <c r="EC290" s="2">
        <f t="shared" si="577"/>
        <v>1081509.2115600074</v>
      </c>
      <c r="ED290" s="2">
        <f t="shared" si="577"/>
        <v>23082753.859999999</v>
      </c>
      <c r="EE290" s="2">
        <f t="shared" si="577"/>
        <v>507477.87524220132</v>
      </c>
      <c r="EF290" s="2">
        <f t="shared" si="577"/>
        <v>2676211.8795601861</v>
      </c>
      <c r="EG290" s="2">
        <f t="shared" si="577"/>
        <v>884665.38384760427</v>
      </c>
      <c r="EH290" s="2">
        <f t="shared" si="577"/>
        <v>418177.34504549758</v>
      </c>
      <c r="EI290" s="2">
        <f t="shared" si="577"/>
        <v>41187752.741830133</v>
      </c>
      <c r="EJ290" s="2">
        <f t="shared" si="577"/>
        <v>33147419.910898414</v>
      </c>
      <c r="EK290" s="2">
        <f t="shared" si="577"/>
        <v>3478376.6187752448</v>
      </c>
      <c r="EL290" s="2">
        <f t="shared" si="577"/>
        <v>1775841.2251296125</v>
      </c>
      <c r="EM290" s="2">
        <f t="shared" si="577"/>
        <v>2875907.5512804766</v>
      </c>
      <c r="EN290" s="2">
        <f t="shared" si="577"/>
        <v>2315719.5898614153</v>
      </c>
      <c r="EO290" s="2">
        <f t="shared" si="577"/>
        <v>1281387.5743316102</v>
      </c>
      <c r="EP290" s="2">
        <f t="shared" si="577"/>
        <v>3976589.3998100809</v>
      </c>
      <c r="EQ290" s="2">
        <f t="shared" si="577"/>
        <v>10921269.912394898</v>
      </c>
      <c r="ER290" s="2">
        <f t="shared" si="577"/>
        <v>3163709.3861279846</v>
      </c>
      <c r="ES290" s="2">
        <f t="shared" si="577"/>
        <v>1029616.447151643</v>
      </c>
      <c r="ET290" s="2">
        <f t="shared" si="577"/>
        <v>1515676.6005718485</v>
      </c>
      <c r="EU290" s="2">
        <f t="shared" si="577"/>
        <v>1291571.5320035878</v>
      </c>
      <c r="EV290" s="2">
        <f t="shared" si="577"/>
        <v>1231707.5363417482</v>
      </c>
      <c r="EW290" s="2">
        <f t="shared" si="577"/>
        <v>9770014.1136098988</v>
      </c>
      <c r="EX290" s="2">
        <f t="shared" si="577"/>
        <v>520119.96730038646</v>
      </c>
      <c r="EY290" s="2">
        <f t="shared" si="577"/>
        <v>934350.63170224964</v>
      </c>
      <c r="EZ290" s="2">
        <f t="shared" si="577"/>
        <v>814619.44106131198</v>
      </c>
      <c r="FA290" s="2">
        <f t="shared" si="577"/>
        <v>40573930.527477778</v>
      </c>
      <c r="FB290" s="2">
        <f t="shared" si="577"/>
        <v>4327778.13</v>
      </c>
      <c r="FC290" s="2">
        <f t="shared" si="577"/>
        <v>12869715.010105763</v>
      </c>
      <c r="FD290" s="2">
        <f t="shared" si="577"/>
        <v>1499960.2217570737</v>
      </c>
      <c r="FE290" s="2">
        <f t="shared" si="577"/>
        <v>647657.86522704922</v>
      </c>
      <c r="FF290" s="2">
        <f t="shared" si="577"/>
        <v>675729.71132404322</v>
      </c>
      <c r="FG290" s="2">
        <f t="shared" ref="FG290:FX290" si="578">FG273*FG48-FG297</f>
        <v>832458.89899266022</v>
      </c>
      <c r="FH290" s="2">
        <f t="shared" si="578"/>
        <v>936509.28570683068</v>
      </c>
      <c r="FI290" s="2">
        <f t="shared" si="578"/>
        <v>13751402.110691497</v>
      </c>
      <c r="FJ290" s="2">
        <f t="shared" si="578"/>
        <v>21935711.407813057</v>
      </c>
      <c r="FK290" s="2">
        <f t="shared" si="578"/>
        <v>23485658.593684152</v>
      </c>
      <c r="FL290" s="2">
        <f t="shared" si="578"/>
        <v>61987261.709745578</v>
      </c>
      <c r="FM290" s="2">
        <f t="shared" si="578"/>
        <v>27702978.901836876</v>
      </c>
      <c r="FN290" s="2">
        <f t="shared" si="578"/>
        <v>81893540.268315867</v>
      </c>
      <c r="FO290" s="2">
        <f t="shared" si="578"/>
        <v>12893048.30375581</v>
      </c>
      <c r="FP290" s="2">
        <f t="shared" si="578"/>
        <v>18727647.343856838</v>
      </c>
      <c r="FQ290" s="2">
        <f t="shared" si="578"/>
        <v>11628643.91167468</v>
      </c>
      <c r="FR290" s="2">
        <f t="shared" si="578"/>
        <v>3219166.3690876132</v>
      </c>
      <c r="FS290" s="2">
        <f t="shared" si="578"/>
        <v>2254624.2091523698</v>
      </c>
      <c r="FT290" s="2">
        <f t="shared" si="578"/>
        <v>1379724.24</v>
      </c>
      <c r="FU290" s="2">
        <f t="shared" si="578"/>
        <v>4039454.8441747362</v>
      </c>
      <c r="FV290" s="2">
        <f t="shared" si="578"/>
        <v>2891740.6976905726</v>
      </c>
      <c r="FW290" s="2">
        <f t="shared" si="578"/>
        <v>556322.11147656757</v>
      </c>
      <c r="FX290" s="2">
        <f t="shared" si="578"/>
        <v>434566.92928709852</v>
      </c>
      <c r="FY290" s="2"/>
      <c r="FZ290" s="73">
        <f>SUM(C290:FX290)</f>
        <v>4262175186.9993539</v>
      </c>
      <c r="GA290" s="62"/>
      <c r="GB290" s="2"/>
      <c r="GC290" s="2">
        <v>9698534081.0699978</v>
      </c>
      <c r="GD290" s="2"/>
      <c r="GE290" s="2"/>
      <c r="GF290" s="2"/>
      <c r="GG290" s="2"/>
      <c r="GH290" s="2"/>
      <c r="GI290" s="2"/>
      <c r="GJ290" s="2"/>
      <c r="GK290" s="2"/>
    </row>
    <row r="291" spans="1:193" x14ac:dyDescent="0.35">
      <c r="A291" s="3" t="s">
        <v>593</v>
      </c>
      <c r="B291" s="2" t="s">
        <v>989</v>
      </c>
      <c r="C291" s="2">
        <f t="shared" ref="C291:AH291" si="579">C47</f>
        <v>2560686.85</v>
      </c>
      <c r="D291" s="2">
        <f t="shared" si="579"/>
        <v>6068580.4500000002</v>
      </c>
      <c r="E291" s="2">
        <f t="shared" si="579"/>
        <v>1444121.25</v>
      </c>
      <c r="F291" s="2">
        <f t="shared" si="579"/>
        <v>2186086.4300000002</v>
      </c>
      <c r="G291" s="2">
        <f t="shared" si="579"/>
        <v>428862.04</v>
      </c>
      <c r="H291" s="2">
        <f t="shared" si="579"/>
        <v>184982.61</v>
      </c>
      <c r="I291" s="2">
        <f t="shared" si="579"/>
        <v>1809421.81</v>
      </c>
      <c r="J291" s="2">
        <f t="shared" si="579"/>
        <v>600359.41</v>
      </c>
      <c r="K291" s="2">
        <f t="shared" si="579"/>
        <v>149409.51999999999</v>
      </c>
      <c r="L291" s="2">
        <f t="shared" si="579"/>
        <v>1285932.06</v>
      </c>
      <c r="M291" s="2">
        <f t="shared" si="579"/>
        <v>495734.92</v>
      </c>
      <c r="N291" s="2">
        <f t="shared" si="579"/>
        <v>12893543.369999999</v>
      </c>
      <c r="O291" s="2">
        <f t="shared" si="579"/>
        <v>5184910.91</v>
      </c>
      <c r="P291" s="2">
        <f t="shared" si="579"/>
        <v>98033.26</v>
      </c>
      <c r="Q291" s="2">
        <f t="shared" si="579"/>
        <v>6984070.2400000002</v>
      </c>
      <c r="R291" s="2">
        <f t="shared" si="579"/>
        <v>117387.96</v>
      </c>
      <c r="S291" s="2">
        <f t="shared" si="579"/>
        <v>941027.17</v>
      </c>
      <c r="T291" s="2">
        <f t="shared" si="579"/>
        <v>50774.68</v>
      </c>
      <c r="U291" s="2">
        <f t="shared" si="579"/>
        <v>51513.32</v>
      </c>
      <c r="V291" s="2">
        <f t="shared" si="579"/>
        <v>91452.54</v>
      </c>
      <c r="W291" s="2">
        <f t="shared" si="579"/>
        <v>20485.07</v>
      </c>
      <c r="X291" s="2">
        <f t="shared" si="579"/>
        <v>23503.47</v>
      </c>
      <c r="Y291" s="2">
        <f t="shared" si="579"/>
        <v>145352.82</v>
      </c>
      <c r="Z291" s="2">
        <f t="shared" si="579"/>
        <v>63731.5</v>
      </c>
      <c r="AA291" s="2">
        <f t="shared" si="579"/>
        <v>6802241.46</v>
      </c>
      <c r="AB291" s="2">
        <f t="shared" si="579"/>
        <v>12251040.92</v>
      </c>
      <c r="AC291" s="2">
        <f t="shared" si="579"/>
        <v>578302.21</v>
      </c>
      <c r="AD291" s="2">
        <f t="shared" si="579"/>
        <v>703196.53</v>
      </c>
      <c r="AE291" s="2">
        <f t="shared" si="579"/>
        <v>48617.120000000003</v>
      </c>
      <c r="AF291" s="2">
        <f t="shared" si="579"/>
        <v>86811.59</v>
      </c>
      <c r="AG291" s="2">
        <f t="shared" si="579"/>
        <v>322958.38</v>
      </c>
      <c r="AH291" s="2">
        <f t="shared" si="579"/>
        <v>172657.77</v>
      </c>
      <c r="AI291" s="2">
        <f t="shared" ref="AI291:BN291" si="580">AI47</f>
        <v>53122.47</v>
      </c>
      <c r="AJ291" s="2">
        <f t="shared" si="580"/>
        <v>128163.01</v>
      </c>
      <c r="AK291" s="2">
        <f t="shared" si="580"/>
        <v>74603.09</v>
      </c>
      <c r="AL291" s="2">
        <f t="shared" si="580"/>
        <v>98388.41</v>
      </c>
      <c r="AM291" s="2">
        <f t="shared" si="580"/>
        <v>115377.55</v>
      </c>
      <c r="AN291" s="2">
        <f t="shared" si="580"/>
        <v>413990.07</v>
      </c>
      <c r="AO291" s="2">
        <f t="shared" si="580"/>
        <v>1676936.43</v>
      </c>
      <c r="AP291" s="2">
        <f t="shared" si="580"/>
        <v>37700132.310000002</v>
      </c>
      <c r="AQ291" s="2">
        <f t="shared" si="580"/>
        <v>97428.55</v>
      </c>
      <c r="AR291" s="2">
        <f t="shared" si="580"/>
        <v>21880966.199999999</v>
      </c>
      <c r="AS291" s="2">
        <f t="shared" si="580"/>
        <v>2513262.4</v>
      </c>
      <c r="AT291" s="2">
        <f t="shared" si="580"/>
        <v>1167107.3600000001</v>
      </c>
      <c r="AU291" s="2">
        <f t="shared" si="580"/>
        <v>178802.57</v>
      </c>
      <c r="AV291" s="2">
        <f t="shared" si="580"/>
        <v>179035.75</v>
      </c>
      <c r="AW291" s="2">
        <f t="shared" si="580"/>
        <v>102589.94</v>
      </c>
      <c r="AX291" s="2">
        <f t="shared" si="580"/>
        <v>78396.2</v>
      </c>
      <c r="AY291" s="2">
        <f t="shared" si="580"/>
        <v>127245.96</v>
      </c>
      <c r="AZ291" s="2">
        <f t="shared" si="580"/>
        <v>1512386.73</v>
      </c>
      <c r="BA291" s="2">
        <f t="shared" si="580"/>
        <v>2187937.56</v>
      </c>
      <c r="BB291" s="2">
        <f t="shared" si="580"/>
        <v>485771.55</v>
      </c>
      <c r="BC291" s="2">
        <f t="shared" si="580"/>
        <v>8539684.5500000007</v>
      </c>
      <c r="BD291" s="2">
        <f t="shared" si="580"/>
        <v>1409316.74</v>
      </c>
      <c r="BE291" s="2">
        <f t="shared" si="580"/>
        <v>425098.36</v>
      </c>
      <c r="BF291" s="2">
        <f t="shared" si="580"/>
        <v>6979427.0599999996</v>
      </c>
      <c r="BG291" s="2">
        <f t="shared" si="580"/>
        <v>115579.55</v>
      </c>
      <c r="BH291" s="2">
        <f t="shared" si="580"/>
        <v>147663.12</v>
      </c>
      <c r="BI291" s="2">
        <f t="shared" si="580"/>
        <v>55868.160000000003</v>
      </c>
      <c r="BJ291" s="2">
        <f t="shared" si="580"/>
        <v>1934186.26</v>
      </c>
      <c r="BK291" s="2">
        <f t="shared" si="580"/>
        <v>1031173.03</v>
      </c>
      <c r="BL291" s="2">
        <f t="shared" si="580"/>
        <v>18195.330000000002</v>
      </c>
      <c r="BM291" s="2">
        <f t="shared" si="580"/>
        <v>91995.89</v>
      </c>
      <c r="BN291" s="2">
        <f t="shared" si="580"/>
        <v>1139858.77</v>
      </c>
      <c r="BO291" s="2">
        <f t="shared" ref="BO291:CT291" si="581">BO47</f>
        <v>396388.6</v>
      </c>
      <c r="BP291" s="2">
        <f t="shared" si="581"/>
        <v>245997.25</v>
      </c>
      <c r="BQ291" s="2">
        <f t="shared" si="581"/>
        <v>1733716.34</v>
      </c>
      <c r="BR291" s="2">
        <f t="shared" si="581"/>
        <v>459017.22</v>
      </c>
      <c r="BS291" s="2">
        <f t="shared" si="581"/>
        <v>258944.15</v>
      </c>
      <c r="BT291" s="2">
        <f t="shared" si="581"/>
        <v>149392.14000000001</v>
      </c>
      <c r="BU291" s="2">
        <f t="shared" si="581"/>
        <v>109362.84</v>
      </c>
      <c r="BV291" s="2">
        <f t="shared" si="581"/>
        <v>817601.21</v>
      </c>
      <c r="BW291" s="2">
        <f t="shared" si="581"/>
        <v>711654.23</v>
      </c>
      <c r="BX291" s="2">
        <f t="shared" si="581"/>
        <v>99943.77</v>
      </c>
      <c r="BY291" s="2">
        <f t="shared" si="581"/>
        <v>193396.48000000001</v>
      </c>
      <c r="BZ291" s="2">
        <f t="shared" si="581"/>
        <v>99867.18</v>
      </c>
      <c r="CA291" s="2">
        <f t="shared" si="581"/>
        <v>394616.81</v>
      </c>
      <c r="CB291" s="2">
        <f t="shared" si="581"/>
        <v>24768877.350000001</v>
      </c>
      <c r="CC291" s="2">
        <f t="shared" si="581"/>
        <v>91062.73</v>
      </c>
      <c r="CD291" s="2">
        <f t="shared" si="581"/>
        <v>72919.69</v>
      </c>
      <c r="CE291" s="2">
        <f t="shared" si="581"/>
        <v>104487.79</v>
      </c>
      <c r="CF291" s="2">
        <f t="shared" si="581"/>
        <v>86249.23</v>
      </c>
      <c r="CG291" s="2">
        <f t="shared" si="581"/>
        <v>74426.7</v>
      </c>
      <c r="CH291" s="2">
        <f t="shared" si="581"/>
        <v>33444.1</v>
      </c>
      <c r="CI291" s="2">
        <f t="shared" si="581"/>
        <v>320790.64</v>
      </c>
      <c r="CJ291" s="2">
        <f t="shared" si="581"/>
        <v>313858.84000000003</v>
      </c>
      <c r="CK291" s="2">
        <f t="shared" si="581"/>
        <v>1519908.61</v>
      </c>
      <c r="CL291" s="2">
        <f t="shared" si="581"/>
        <v>233618.03</v>
      </c>
      <c r="CM291" s="2">
        <f t="shared" si="581"/>
        <v>113893.58</v>
      </c>
      <c r="CN291" s="2">
        <f t="shared" si="581"/>
        <v>8605084.4100000001</v>
      </c>
      <c r="CO291" s="2">
        <f t="shared" si="581"/>
        <v>5153394.09</v>
      </c>
      <c r="CP291" s="2">
        <f t="shared" si="581"/>
        <v>734189.06</v>
      </c>
      <c r="CQ291" s="2">
        <f t="shared" si="581"/>
        <v>386426.67</v>
      </c>
      <c r="CR291" s="2">
        <f t="shared" si="581"/>
        <v>80485.73</v>
      </c>
      <c r="CS291" s="2">
        <f t="shared" si="581"/>
        <v>248224.67</v>
      </c>
      <c r="CT291" s="2">
        <f t="shared" si="581"/>
        <v>85958.85</v>
      </c>
      <c r="CU291" s="2">
        <f t="shared" ref="CU291:DZ291" si="582">CU47</f>
        <v>58359.59</v>
      </c>
      <c r="CV291" s="2">
        <f t="shared" si="582"/>
        <v>47858.69</v>
      </c>
      <c r="CW291" s="2">
        <f t="shared" si="582"/>
        <v>134115.63</v>
      </c>
      <c r="CX291" s="2">
        <f t="shared" si="582"/>
        <v>243713.34</v>
      </c>
      <c r="CY291" s="2">
        <f t="shared" si="582"/>
        <v>18970.75</v>
      </c>
      <c r="CZ291" s="2">
        <f t="shared" si="582"/>
        <v>629899.39</v>
      </c>
      <c r="DA291" s="2">
        <f t="shared" si="582"/>
        <v>123499.93</v>
      </c>
      <c r="DB291" s="2">
        <f t="shared" si="582"/>
        <v>101395.44</v>
      </c>
      <c r="DC291" s="2">
        <f t="shared" si="582"/>
        <v>112080.46</v>
      </c>
      <c r="DD291" s="2">
        <f t="shared" si="582"/>
        <v>97944.92</v>
      </c>
      <c r="DE291" s="2">
        <f t="shared" si="582"/>
        <v>288400.14</v>
      </c>
      <c r="DF291" s="2">
        <f t="shared" si="582"/>
        <v>7817551.8200000003</v>
      </c>
      <c r="DG291" s="2">
        <f t="shared" si="582"/>
        <v>118174.05</v>
      </c>
      <c r="DH291" s="2">
        <f t="shared" si="582"/>
        <v>1002544.97</v>
      </c>
      <c r="DI291" s="2">
        <f t="shared" si="582"/>
        <v>1169415.45</v>
      </c>
      <c r="DJ291" s="2">
        <f t="shared" si="582"/>
        <v>169846.5</v>
      </c>
      <c r="DK291" s="2">
        <f t="shared" si="582"/>
        <v>88144.5</v>
      </c>
      <c r="DL291" s="2">
        <f t="shared" si="582"/>
        <v>2420056.54</v>
      </c>
      <c r="DM291" s="2">
        <f t="shared" si="582"/>
        <v>77790.55</v>
      </c>
      <c r="DN291" s="2">
        <f t="shared" si="582"/>
        <v>628414.66</v>
      </c>
      <c r="DO291" s="2">
        <f t="shared" si="582"/>
        <v>761258.72</v>
      </c>
      <c r="DP291" s="2">
        <f t="shared" si="582"/>
        <v>77422.7</v>
      </c>
      <c r="DQ291" s="2">
        <f t="shared" si="582"/>
        <v>409714.16</v>
      </c>
      <c r="DR291" s="2">
        <f t="shared" si="582"/>
        <v>475735.48</v>
      </c>
      <c r="DS291" s="2">
        <f t="shared" si="582"/>
        <v>198489</v>
      </c>
      <c r="DT291" s="2">
        <f t="shared" si="582"/>
        <v>53085.02</v>
      </c>
      <c r="DU291" s="2">
        <f t="shared" si="582"/>
        <v>128255.13</v>
      </c>
      <c r="DV291" s="2">
        <f t="shared" si="582"/>
        <v>49041.63</v>
      </c>
      <c r="DW291" s="2">
        <f t="shared" si="582"/>
        <v>105819.77</v>
      </c>
      <c r="DX291" s="2">
        <f t="shared" si="582"/>
        <v>165524.42000000001</v>
      </c>
      <c r="DY291" s="2">
        <f t="shared" si="582"/>
        <v>211849.28</v>
      </c>
      <c r="DZ291" s="2">
        <f t="shared" si="582"/>
        <v>440337.14</v>
      </c>
      <c r="EA291" s="2">
        <f t="shared" ref="EA291:FF291" si="583">EA47</f>
        <v>606678.97</v>
      </c>
      <c r="EB291" s="2">
        <f t="shared" si="583"/>
        <v>264983.83</v>
      </c>
      <c r="EC291" s="2">
        <f t="shared" si="583"/>
        <v>112196.29</v>
      </c>
      <c r="ED291" s="2">
        <f t="shared" si="583"/>
        <v>606490.69999999995</v>
      </c>
      <c r="EE291" s="2">
        <f t="shared" si="583"/>
        <v>69368.460000000006</v>
      </c>
      <c r="EF291" s="2">
        <f t="shared" si="583"/>
        <v>327633.84999999998</v>
      </c>
      <c r="EG291" s="2">
        <f t="shared" si="583"/>
        <v>120677.96</v>
      </c>
      <c r="EH291" s="2">
        <f t="shared" si="583"/>
        <v>51207.78</v>
      </c>
      <c r="EI291" s="2">
        <f t="shared" si="583"/>
        <v>3323220.8</v>
      </c>
      <c r="EJ291" s="2">
        <f t="shared" si="583"/>
        <v>2056399.34</v>
      </c>
      <c r="EK291" s="2">
        <f t="shared" si="583"/>
        <v>137117.85</v>
      </c>
      <c r="EL291" s="2">
        <f t="shared" si="583"/>
        <v>36713.550000000003</v>
      </c>
      <c r="EM291" s="2">
        <f t="shared" si="583"/>
        <v>247634.55</v>
      </c>
      <c r="EN291" s="2">
        <f t="shared" si="583"/>
        <v>285190.57</v>
      </c>
      <c r="EO291" s="2">
        <f t="shared" si="583"/>
        <v>144936.91</v>
      </c>
      <c r="EP291" s="2">
        <f t="shared" si="583"/>
        <v>223170.3</v>
      </c>
      <c r="EQ291" s="2">
        <f t="shared" si="583"/>
        <v>1024267.5</v>
      </c>
      <c r="ER291" s="2">
        <f t="shared" si="583"/>
        <v>209171.85</v>
      </c>
      <c r="ES291" s="2">
        <f t="shared" si="583"/>
        <v>106678.02</v>
      </c>
      <c r="ET291" s="2">
        <f t="shared" si="583"/>
        <v>133939.82999999999</v>
      </c>
      <c r="EU291" s="2">
        <f t="shared" si="583"/>
        <v>189375.43</v>
      </c>
      <c r="EV291" s="2">
        <f t="shared" si="583"/>
        <v>43464.959999999999</v>
      </c>
      <c r="EW291" s="2">
        <f t="shared" si="583"/>
        <v>341846.47</v>
      </c>
      <c r="EX291" s="2">
        <f t="shared" si="583"/>
        <v>19788.41</v>
      </c>
      <c r="EY291" s="2">
        <f t="shared" si="583"/>
        <v>106184.84</v>
      </c>
      <c r="EZ291" s="2">
        <f t="shared" si="583"/>
        <v>92250.34</v>
      </c>
      <c r="FA291" s="2">
        <f t="shared" si="583"/>
        <v>1567984.63</v>
      </c>
      <c r="FB291" s="2">
        <f t="shared" si="583"/>
        <v>469609.63</v>
      </c>
      <c r="FC291" s="2">
        <f t="shared" si="583"/>
        <v>926616</v>
      </c>
      <c r="FD291" s="2">
        <f t="shared" si="583"/>
        <v>157711.57</v>
      </c>
      <c r="FE291" s="2">
        <f t="shared" si="583"/>
        <v>64813.09</v>
      </c>
      <c r="FF291" s="2">
        <f t="shared" si="583"/>
        <v>70542.399999999994</v>
      </c>
      <c r="FG291" s="2">
        <f t="shared" ref="FG291:FX291" si="584">FG47</f>
        <v>71488.67</v>
      </c>
      <c r="FH291" s="2">
        <f t="shared" si="584"/>
        <v>112198.64</v>
      </c>
      <c r="FI291" s="2">
        <f t="shared" si="584"/>
        <v>558618.73</v>
      </c>
      <c r="FJ291" s="2">
        <f t="shared" si="584"/>
        <v>861473.15</v>
      </c>
      <c r="FK291" s="2">
        <f t="shared" si="584"/>
        <v>927120.98</v>
      </c>
      <c r="FL291" s="2">
        <f t="shared" si="584"/>
        <v>1829177.87</v>
      </c>
      <c r="FM291" s="2">
        <f t="shared" si="584"/>
        <v>532404.37</v>
      </c>
      <c r="FN291" s="2">
        <f t="shared" si="584"/>
        <v>3532207.73</v>
      </c>
      <c r="FO291" s="2">
        <f t="shared" si="584"/>
        <v>629176.46</v>
      </c>
      <c r="FP291" s="2">
        <f t="shared" si="584"/>
        <v>752042.46</v>
      </c>
      <c r="FQ291" s="2">
        <f t="shared" si="584"/>
        <v>409839.03</v>
      </c>
      <c r="FR291" s="2">
        <f t="shared" si="584"/>
        <v>177143.45</v>
      </c>
      <c r="FS291" s="2">
        <f t="shared" si="584"/>
        <v>72860.350000000006</v>
      </c>
      <c r="FT291" s="2">
        <f t="shared" si="584"/>
        <v>109456.97</v>
      </c>
      <c r="FU291" s="2">
        <f t="shared" si="584"/>
        <v>297429.19</v>
      </c>
      <c r="FV291" s="2">
        <f t="shared" si="584"/>
        <v>195022.78</v>
      </c>
      <c r="FW291" s="2">
        <f t="shared" si="584"/>
        <v>48430.720000000001</v>
      </c>
      <c r="FX291" s="2">
        <f t="shared" si="584"/>
        <v>39107.11</v>
      </c>
      <c r="FY291" s="2"/>
      <c r="FZ291" s="73">
        <f>SUM(C291:FX291)</f>
        <v>249920454.66999993</v>
      </c>
      <c r="GA291" s="62"/>
      <c r="GB291" s="2"/>
      <c r="GC291" s="2"/>
      <c r="GD291" s="9"/>
      <c r="GE291" s="2"/>
      <c r="GF291" s="9"/>
      <c r="GG291" s="2"/>
      <c r="GH291" s="2"/>
      <c r="GI291" s="2"/>
      <c r="GJ291" s="2"/>
      <c r="GK291" s="2"/>
    </row>
    <row r="292" spans="1:193" x14ac:dyDescent="0.35">
      <c r="A292" s="3" t="s">
        <v>594</v>
      </c>
      <c r="B292" s="2" t="s">
        <v>595</v>
      </c>
      <c r="C292" s="2">
        <f t="shared" ref="C292:AH292" si="585">IF(C289-C290-C291&lt;0,0,C289-C290-C291)</f>
        <v>42924059.45045954</v>
      </c>
      <c r="D292" s="2">
        <f t="shared" si="585"/>
        <v>318063594.32692963</v>
      </c>
      <c r="E292" s="2">
        <f t="shared" si="585"/>
        <v>36983576.428032905</v>
      </c>
      <c r="F292" s="2">
        <f t="shared" si="585"/>
        <v>187783073.08974981</v>
      </c>
      <c r="G292" s="2">
        <f t="shared" si="585"/>
        <v>7178979.8984986907</v>
      </c>
      <c r="H292" s="2">
        <f t="shared" si="585"/>
        <v>9270244.9813214187</v>
      </c>
      <c r="I292" s="2">
        <f t="shared" si="585"/>
        <v>65171805.28572543</v>
      </c>
      <c r="J292" s="2">
        <f t="shared" si="585"/>
        <v>18605155.331780955</v>
      </c>
      <c r="K292" s="2">
        <f t="shared" si="585"/>
        <v>2770476.1327969427</v>
      </c>
      <c r="L292" s="2">
        <f t="shared" si="585"/>
        <v>941795.38991099084</v>
      </c>
      <c r="M292" s="2">
        <f t="shared" si="585"/>
        <v>3993003.9588981811</v>
      </c>
      <c r="N292" s="2">
        <f t="shared" si="585"/>
        <v>399358562.04067564</v>
      </c>
      <c r="O292" s="2">
        <f t="shared" si="585"/>
        <v>65047996.012880445</v>
      </c>
      <c r="P292" s="2">
        <f t="shared" si="585"/>
        <v>3612404.7039000508</v>
      </c>
      <c r="Q292" s="2">
        <f t="shared" si="585"/>
        <v>334957132.81222242</v>
      </c>
      <c r="R292" s="2">
        <f t="shared" si="585"/>
        <v>77581716.17297861</v>
      </c>
      <c r="S292" s="2">
        <f t="shared" si="585"/>
        <v>2522919.7901542783</v>
      </c>
      <c r="T292" s="2">
        <f t="shared" si="585"/>
        <v>2606743.6555545409</v>
      </c>
      <c r="U292" s="2">
        <f t="shared" si="585"/>
        <v>619193.0360193447</v>
      </c>
      <c r="V292" s="2">
        <f t="shared" si="585"/>
        <v>3166158.4901473052</v>
      </c>
      <c r="W292" s="2">
        <f t="shared" si="585"/>
        <v>1278173.8850632829</v>
      </c>
      <c r="X292" s="2">
        <f t="shared" si="585"/>
        <v>939225.07604482467</v>
      </c>
      <c r="Y292" s="2">
        <f t="shared" si="585"/>
        <v>9091305.4294173829</v>
      </c>
      <c r="Z292" s="2">
        <f t="shared" si="585"/>
        <v>3158960.0589486151</v>
      </c>
      <c r="AA292" s="2">
        <f t="shared" si="585"/>
        <v>160320721.48646498</v>
      </c>
      <c r="AB292" s="2">
        <f t="shared" si="585"/>
        <v>17183812.000811532</v>
      </c>
      <c r="AC292" s="2">
        <f t="shared" si="585"/>
        <v>643403.30153488461</v>
      </c>
      <c r="AD292" s="2">
        <f t="shared" si="585"/>
        <v>5830714.0677016648</v>
      </c>
      <c r="AE292" s="2">
        <f t="shared" si="585"/>
        <v>1534687.1156789223</v>
      </c>
      <c r="AF292" s="2">
        <f t="shared" si="585"/>
        <v>2196478.0771998549</v>
      </c>
      <c r="AG292" s="2">
        <f t="shared" si="585"/>
        <v>2916260.4202919602</v>
      </c>
      <c r="AH292" s="2">
        <f t="shared" si="585"/>
        <v>10525231.455039226</v>
      </c>
      <c r="AI292" s="2">
        <f t="shared" ref="AI292:BN292" si="586">IF(AI289-AI290-AI291&lt;0,0,AI289-AI290-AI291)</f>
        <v>5092562.9876035675</v>
      </c>
      <c r="AJ292" s="2">
        <f t="shared" si="586"/>
        <v>2594141.8047352014</v>
      </c>
      <c r="AK292" s="2">
        <f t="shared" si="586"/>
        <v>1936194.8831449705</v>
      </c>
      <c r="AL292" s="2">
        <f t="shared" si="586"/>
        <v>2104450.0067828777</v>
      </c>
      <c r="AM292" s="2">
        <f t="shared" si="586"/>
        <v>3794751.1525135525</v>
      </c>
      <c r="AN292" s="2">
        <f t="shared" si="586"/>
        <v>2.9103830456733704E-10</v>
      </c>
      <c r="AO292" s="2">
        <f t="shared" si="586"/>
        <v>32592778.928294361</v>
      </c>
      <c r="AP292" s="2">
        <f t="shared" si="586"/>
        <v>308197996.94340235</v>
      </c>
      <c r="AQ292" s="2">
        <f t="shared" si="586"/>
        <v>2607074.4887837269</v>
      </c>
      <c r="AR292" s="2">
        <f t="shared" si="586"/>
        <v>382364825.98328358</v>
      </c>
      <c r="AS292" s="2">
        <f t="shared" si="586"/>
        <v>17749128.040801883</v>
      </c>
      <c r="AT292" s="2">
        <f t="shared" si="586"/>
        <v>15325545.208448146</v>
      </c>
      <c r="AU292" s="2">
        <f t="shared" si="586"/>
        <v>2758344.9176629731</v>
      </c>
      <c r="AV292" s="2">
        <f t="shared" si="586"/>
        <v>3691250.0009301035</v>
      </c>
      <c r="AW292" s="2">
        <f t="shared" si="586"/>
        <v>3437576.0063046529</v>
      </c>
      <c r="AX292" s="2">
        <f t="shared" si="586"/>
        <v>1314756.5299209843</v>
      </c>
      <c r="AY292" s="2">
        <f t="shared" si="586"/>
        <v>4223613.9625792513</v>
      </c>
      <c r="AZ292" s="2">
        <f t="shared" si="586"/>
        <v>123591766.07385387</v>
      </c>
      <c r="BA292" s="2">
        <f t="shared" si="586"/>
        <v>72230220.723044008</v>
      </c>
      <c r="BB292" s="2">
        <f t="shared" si="586"/>
        <v>76234666.238581598</v>
      </c>
      <c r="BC292" s="2">
        <f t="shared" si="586"/>
        <v>176936561.55457875</v>
      </c>
      <c r="BD292" s="2">
        <f t="shared" si="586"/>
        <v>21656549.975801431</v>
      </c>
      <c r="BE292" s="2">
        <f t="shared" si="586"/>
        <v>8125770.0042609377</v>
      </c>
      <c r="BF292" s="2">
        <f t="shared" si="586"/>
        <v>192796786.00171188</v>
      </c>
      <c r="BG292" s="2">
        <f t="shared" si="586"/>
        <v>10009142.962061841</v>
      </c>
      <c r="BH292" s="2">
        <f t="shared" si="586"/>
        <v>5260332.4891094677</v>
      </c>
      <c r="BI292" s="2">
        <f t="shared" si="586"/>
        <v>3856409.6990305223</v>
      </c>
      <c r="BJ292" s="2">
        <f t="shared" si="586"/>
        <v>39834893.421118684</v>
      </c>
      <c r="BK292" s="2">
        <f t="shared" si="586"/>
        <v>335747421.44932365</v>
      </c>
      <c r="BL292" s="2">
        <f t="shared" si="586"/>
        <v>1738719.8290335061</v>
      </c>
      <c r="BM292" s="2">
        <f t="shared" si="586"/>
        <v>4255803.0095538115</v>
      </c>
      <c r="BN292" s="2">
        <f t="shared" si="586"/>
        <v>23315466.088900525</v>
      </c>
      <c r="BO292" s="2">
        <f>IF(BO289-BO290-BO291&lt;0,0,BO289-BO290-BO291)</f>
        <v>9978163.4163468536</v>
      </c>
      <c r="BP292" s="2">
        <f t="shared" ref="BP292:EA292" si="587">IF(BP289-BP290-BP291&lt;0,0,BP289-BP290-BP291)</f>
        <v>293631.9912461401</v>
      </c>
      <c r="BQ292" s="2">
        <f t="shared" si="587"/>
        <v>13838743.361680087</v>
      </c>
      <c r="BR292" s="2">
        <f t="shared" si="587"/>
        <v>39601310.643155403</v>
      </c>
      <c r="BS292" s="2">
        <f t="shared" si="587"/>
        <v>10561548.845696567</v>
      </c>
      <c r="BT292" s="2">
        <f t="shared" si="587"/>
        <v>2571772.8548004664</v>
      </c>
      <c r="BU292" s="2">
        <f t="shared" si="587"/>
        <v>3479522.9227184607</v>
      </c>
      <c r="BV292" s="2">
        <f t="shared" si="587"/>
        <v>35.741642029024661</v>
      </c>
      <c r="BW292" s="2">
        <f t="shared" si="587"/>
        <v>4424263.0765954144</v>
      </c>
      <c r="BX292" s="2">
        <f t="shared" si="587"/>
        <v>283855.79451018502</v>
      </c>
      <c r="BY292" s="2">
        <f t="shared" si="587"/>
        <v>2285173.656267073</v>
      </c>
      <c r="BZ292" s="2">
        <f t="shared" si="587"/>
        <v>2710721.9632150927</v>
      </c>
      <c r="CA292" s="2">
        <f t="shared" si="587"/>
        <v>223598.51468736312</v>
      </c>
      <c r="CB292" s="2">
        <f t="shared" si="587"/>
        <v>406361070.04368711</v>
      </c>
      <c r="CC292" s="2">
        <f t="shared" si="587"/>
        <v>2914405.9075802504</v>
      </c>
      <c r="CD292" s="2">
        <f t="shared" si="587"/>
        <v>652265.159628717</v>
      </c>
      <c r="CE292" s="2">
        <f t="shared" si="587"/>
        <v>1817203.7650374363</v>
      </c>
      <c r="CF292" s="2">
        <f t="shared" si="587"/>
        <v>1520894.5569720019</v>
      </c>
      <c r="CG292" s="2">
        <f t="shared" si="587"/>
        <v>2891770.482445417</v>
      </c>
      <c r="CH292" s="2">
        <f t="shared" si="587"/>
        <v>1717158.7038727771</v>
      </c>
      <c r="CI292" s="2">
        <f t="shared" si="587"/>
        <v>4885658.8465090552</v>
      </c>
      <c r="CJ292" s="2">
        <f t="shared" si="587"/>
        <v>0</v>
      </c>
      <c r="CK292" s="2">
        <f t="shared" si="587"/>
        <v>35441067.15848317</v>
      </c>
      <c r="CL292" s="2">
        <f t="shared" si="587"/>
        <v>11407702.271682935</v>
      </c>
      <c r="CM292" s="2">
        <f t="shared" si="587"/>
        <v>7107590.4899968561</v>
      </c>
      <c r="CN292" s="2">
        <f t="shared" si="587"/>
        <v>193111906.61981824</v>
      </c>
      <c r="CO292" s="2">
        <f t="shared" si="587"/>
        <v>56213395.825000778</v>
      </c>
      <c r="CP292" s="2">
        <f t="shared" si="587"/>
        <v>4.6566128730773926E-10</v>
      </c>
      <c r="CQ292" s="2">
        <f t="shared" si="587"/>
        <v>6733654.1653868165</v>
      </c>
      <c r="CR292" s="2">
        <f t="shared" si="587"/>
        <v>3115083.1585975732</v>
      </c>
      <c r="CS292" s="2">
        <f t="shared" si="587"/>
        <v>2662120.4142967211</v>
      </c>
      <c r="CT292" s="2">
        <f t="shared" si="587"/>
        <v>1594360.7212030771</v>
      </c>
      <c r="CU292" s="2">
        <f t="shared" si="587"/>
        <v>4905838.4078786355</v>
      </c>
      <c r="CV292" s="2">
        <f t="shared" si="587"/>
        <v>734497.65741228941</v>
      </c>
      <c r="CW292" s="2">
        <f t="shared" si="587"/>
        <v>2296460.7936604903</v>
      </c>
      <c r="CX292" s="2">
        <f t="shared" si="587"/>
        <v>3455085.8696349226</v>
      </c>
      <c r="CY292" s="2">
        <f t="shared" si="587"/>
        <v>1045395.9150774679</v>
      </c>
      <c r="CZ292" s="2">
        <f t="shared" si="587"/>
        <v>13438758.207657967</v>
      </c>
      <c r="DA292" s="2">
        <f t="shared" si="587"/>
        <v>2303105.1261013714</v>
      </c>
      <c r="DB292" s="2">
        <f t="shared" si="587"/>
        <v>3600852.184828266</v>
      </c>
      <c r="DC292" s="2">
        <f t="shared" si="587"/>
        <v>2169927.556419461</v>
      </c>
      <c r="DD292" s="2">
        <f t="shared" si="587"/>
        <v>2478312.4853906478</v>
      </c>
      <c r="DE292" s="2">
        <f t="shared" si="587"/>
        <v>2271501.7110481574</v>
      </c>
      <c r="DF292" s="2">
        <f t="shared" si="587"/>
        <v>144460765.47825336</v>
      </c>
      <c r="DG292" s="2">
        <f t="shared" si="587"/>
        <v>440666.22339707479</v>
      </c>
      <c r="DH292" s="2">
        <f t="shared" si="587"/>
        <v>9354202.9325850625</v>
      </c>
      <c r="DI292" s="2">
        <f t="shared" si="587"/>
        <v>12414401.633777134</v>
      </c>
      <c r="DJ292" s="2">
        <f t="shared" si="587"/>
        <v>6263637.7112832135</v>
      </c>
      <c r="DK292" s="2">
        <f t="shared" si="587"/>
        <v>4869102.2813672815</v>
      </c>
      <c r="DL292" s="2">
        <f t="shared" si="587"/>
        <v>39658185.202653088</v>
      </c>
      <c r="DM292" s="2">
        <f t="shared" si="587"/>
        <v>3670436.9677015692</v>
      </c>
      <c r="DN292" s="2">
        <f t="shared" si="587"/>
        <v>7825980.6914514638</v>
      </c>
      <c r="DO292" s="2">
        <f t="shared" si="587"/>
        <v>27514179.402454063</v>
      </c>
      <c r="DP292" s="2">
        <f t="shared" si="587"/>
        <v>2886959.0690527377</v>
      </c>
      <c r="DQ292" s="2">
        <f t="shared" si="587"/>
        <v>124.05750793422339</v>
      </c>
      <c r="DR292" s="2">
        <f t="shared" si="587"/>
        <v>12998425.268305577</v>
      </c>
      <c r="DS292" s="2">
        <f t="shared" si="587"/>
        <v>6807238.1115195993</v>
      </c>
      <c r="DT292" s="2">
        <f t="shared" si="587"/>
        <v>3328081.4512318862</v>
      </c>
      <c r="DU292" s="2">
        <f t="shared" si="587"/>
        <v>4290336.951311009</v>
      </c>
      <c r="DV292" s="2">
        <f t="shared" si="587"/>
        <v>3557349.4526730315</v>
      </c>
      <c r="DW292" s="2">
        <f t="shared" si="587"/>
        <v>4000445.2757475032</v>
      </c>
      <c r="DX292" s="2">
        <f t="shared" si="587"/>
        <v>851142.2298990608</v>
      </c>
      <c r="DY292" s="2">
        <f t="shared" si="587"/>
        <v>887174.39396626805</v>
      </c>
      <c r="DZ292" s="2">
        <f t="shared" si="587"/>
        <v>2861388.7773717786</v>
      </c>
      <c r="EA292" s="2">
        <f t="shared" si="587"/>
        <v>140.93499494413845</v>
      </c>
      <c r="EB292" s="2">
        <f t="shared" ref="EB292:FX292" si="588">IF(EB289-EB290-EB291&lt;0,0,EB289-EB290-EB291)</f>
        <v>4287703.6145536471</v>
      </c>
      <c r="EC292" s="2">
        <f t="shared" si="588"/>
        <v>3141329.3084399924</v>
      </c>
      <c r="ED292" s="2">
        <f t="shared" si="588"/>
        <v>0</v>
      </c>
      <c r="EE292" s="2">
        <f t="shared" si="588"/>
        <v>3110199.3447577991</v>
      </c>
      <c r="EF292" s="2">
        <f t="shared" si="588"/>
        <v>13371591.510439815</v>
      </c>
      <c r="EG292" s="2">
        <f t="shared" si="588"/>
        <v>3169827.5861523962</v>
      </c>
      <c r="EH292" s="2">
        <f t="shared" si="588"/>
        <v>3671404.5549545027</v>
      </c>
      <c r="EI292" s="2">
        <f t="shared" si="588"/>
        <v>118104531.98816986</v>
      </c>
      <c r="EJ292" s="2">
        <f t="shared" si="588"/>
        <v>76984370.519101575</v>
      </c>
      <c r="EK292" s="2">
        <f t="shared" si="588"/>
        <v>4759658.8612247556</v>
      </c>
      <c r="EL292" s="2">
        <f t="shared" si="588"/>
        <v>4086495.6648703879</v>
      </c>
      <c r="EM292" s="2">
        <f t="shared" si="588"/>
        <v>2362018.4587195232</v>
      </c>
      <c r="EN292" s="2">
        <f t="shared" si="588"/>
        <v>9228729.480138585</v>
      </c>
      <c r="EO292" s="2">
        <f t="shared" si="588"/>
        <v>3299898.9556683898</v>
      </c>
      <c r="EP292" s="2">
        <f t="shared" si="588"/>
        <v>2004474.8101899188</v>
      </c>
      <c r="EQ292" s="2">
        <f t="shared" si="588"/>
        <v>18805478.877605103</v>
      </c>
      <c r="ER292" s="2">
        <f t="shared" si="588"/>
        <v>1763993.2638720153</v>
      </c>
      <c r="ES292" s="2">
        <f t="shared" si="588"/>
        <v>2217499.3428483573</v>
      </c>
      <c r="ET292" s="2">
        <f t="shared" si="588"/>
        <v>2706707.6994281514</v>
      </c>
      <c r="EU292" s="2">
        <f t="shared" si="588"/>
        <v>6482368.717996412</v>
      </c>
      <c r="EV292" s="2">
        <f t="shared" si="588"/>
        <v>615320.33365825191</v>
      </c>
      <c r="EW292" s="2">
        <f t="shared" si="588"/>
        <v>3197461.5263901008</v>
      </c>
      <c r="EX292" s="2">
        <f t="shared" si="588"/>
        <v>3251150.5726996134</v>
      </c>
      <c r="EY292" s="2">
        <f t="shared" si="588"/>
        <v>6719031.7682977505</v>
      </c>
      <c r="EZ292" s="2">
        <f t="shared" si="588"/>
        <v>1913298.0389386879</v>
      </c>
      <c r="FA292" s="2">
        <f t="shared" si="588"/>
        <v>398.25252221804112</v>
      </c>
      <c r="FB292" s="2">
        <f t="shared" si="588"/>
        <v>0</v>
      </c>
      <c r="FC292" s="2">
        <f t="shared" si="588"/>
        <v>7361461.9098942392</v>
      </c>
      <c r="FD292" s="2">
        <f t="shared" si="588"/>
        <v>4112436.6482429267</v>
      </c>
      <c r="FE292" s="2">
        <f t="shared" si="588"/>
        <v>1250539.6947729506</v>
      </c>
      <c r="FF292" s="2">
        <f t="shared" si="588"/>
        <v>2945476.0486759571</v>
      </c>
      <c r="FG292" s="2">
        <f t="shared" si="588"/>
        <v>1826037.84100734</v>
      </c>
      <c r="FH292" s="2">
        <f t="shared" si="588"/>
        <v>669683.6742931694</v>
      </c>
      <c r="FI292" s="2">
        <f t="shared" si="588"/>
        <v>6133682.8393085022</v>
      </c>
      <c r="FJ292" s="2">
        <f t="shared" si="588"/>
        <v>405.27218694088515</v>
      </c>
      <c r="FK292" s="2">
        <f t="shared" si="588"/>
        <v>4881843.3663158491</v>
      </c>
      <c r="FL292" s="2">
        <f t="shared" si="588"/>
        <v>30351688.450254422</v>
      </c>
      <c r="FM292" s="2">
        <f t="shared" si="588"/>
        <v>16399381.748163128</v>
      </c>
      <c r="FN292" s="2">
        <f t="shared" si="588"/>
        <v>178094994.59168413</v>
      </c>
      <c r="FO292" s="2">
        <f t="shared" si="588"/>
        <v>0.84624418895691633</v>
      </c>
      <c r="FP292" s="2">
        <f t="shared" si="588"/>
        <v>8283746.5361431623</v>
      </c>
      <c r="FQ292" s="2">
        <f t="shared" si="588"/>
        <v>169.45832532015629</v>
      </c>
      <c r="FR292" s="2">
        <f t="shared" si="588"/>
        <v>247.62091238674475</v>
      </c>
      <c r="FS292" s="2">
        <f t="shared" si="588"/>
        <v>1062319.4108476304</v>
      </c>
      <c r="FT292" s="2">
        <f t="shared" si="588"/>
        <v>0</v>
      </c>
      <c r="FU292" s="2">
        <f t="shared" si="588"/>
        <v>6299353.1458252631</v>
      </c>
      <c r="FV292" s="2">
        <f t="shared" si="588"/>
        <v>6047016.6323094266</v>
      </c>
      <c r="FW292" s="2">
        <f t="shared" si="588"/>
        <v>2613500.0185234323</v>
      </c>
      <c r="FX292" s="2">
        <f t="shared" si="588"/>
        <v>1227518.3407129012</v>
      </c>
      <c r="FY292" s="2"/>
      <c r="FZ292" s="73">
        <f>SUM(C292:FX292)</f>
        <v>5431009263.3606482</v>
      </c>
      <c r="GA292" s="62"/>
      <c r="GB292" s="2"/>
      <c r="GC292" s="74"/>
      <c r="GD292" s="2"/>
      <c r="GE292" s="2"/>
      <c r="GF292" s="2"/>
      <c r="GG292" s="2"/>
      <c r="GH292" s="2"/>
      <c r="GI292" s="2"/>
      <c r="GJ292" s="2"/>
      <c r="GK292" s="2"/>
    </row>
    <row r="293" spans="1:193" x14ac:dyDescent="0.35">
      <c r="A293" s="2"/>
      <c r="B293" s="2" t="s">
        <v>990</v>
      </c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/>
      <c r="FA293" s="46"/>
      <c r="FB293" s="46"/>
      <c r="FC293" s="46"/>
      <c r="FD293" s="46"/>
      <c r="FE293" s="46"/>
      <c r="FF293" s="46"/>
      <c r="FG293" s="46"/>
      <c r="FH293" s="46"/>
      <c r="FI293" s="46"/>
      <c r="FJ293" s="46"/>
      <c r="FK293" s="46"/>
      <c r="FL293" s="46"/>
      <c r="FM293" s="46"/>
      <c r="FN293" s="46"/>
      <c r="FO293" s="46"/>
      <c r="FP293" s="46"/>
      <c r="FQ293" s="46"/>
      <c r="FR293" s="46"/>
      <c r="FS293" s="46"/>
      <c r="FT293" s="46"/>
      <c r="FU293" s="46"/>
      <c r="FV293" s="46"/>
      <c r="FW293" s="46"/>
      <c r="FX293" s="46"/>
      <c r="FY293" s="2"/>
      <c r="FZ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</row>
    <row r="294" spans="1:193" x14ac:dyDescent="0.35">
      <c r="A294" s="3" t="s">
        <v>596</v>
      </c>
      <c r="B294" s="2" t="s">
        <v>597</v>
      </c>
      <c r="C294" s="2">
        <f t="shared" ref="C294:M294" si="589">ROUND(C285*C48,2)</f>
        <v>0</v>
      </c>
      <c r="D294" s="2">
        <f t="shared" si="589"/>
        <v>0</v>
      </c>
      <c r="E294" s="2">
        <f t="shared" si="589"/>
        <v>0</v>
      </c>
      <c r="F294" s="2">
        <f t="shared" si="589"/>
        <v>0</v>
      </c>
      <c r="G294" s="2">
        <f t="shared" si="589"/>
        <v>0</v>
      </c>
      <c r="H294" s="2">
        <f t="shared" si="589"/>
        <v>0</v>
      </c>
      <c r="I294" s="2">
        <f t="shared" si="589"/>
        <v>0</v>
      </c>
      <c r="J294" s="2">
        <f t="shared" si="589"/>
        <v>0</v>
      </c>
      <c r="K294" s="2">
        <f t="shared" si="589"/>
        <v>0</v>
      </c>
      <c r="L294" s="2">
        <f t="shared" si="589"/>
        <v>0</v>
      </c>
      <c r="M294" s="2">
        <f t="shared" si="589"/>
        <v>0</v>
      </c>
      <c r="N294" s="2">
        <v>0</v>
      </c>
      <c r="O294" s="2">
        <f t="shared" ref="O294:BB294" si="590">ROUND(O285*O48,2)</f>
        <v>0</v>
      </c>
      <c r="P294" s="2">
        <f t="shared" si="590"/>
        <v>0</v>
      </c>
      <c r="Q294" s="2">
        <f t="shared" si="590"/>
        <v>0</v>
      </c>
      <c r="R294" s="2">
        <f t="shared" si="590"/>
        <v>0</v>
      </c>
      <c r="S294" s="2">
        <f t="shared" si="590"/>
        <v>0</v>
      </c>
      <c r="T294" s="2">
        <f t="shared" si="590"/>
        <v>0</v>
      </c>
      <c r="U294" s="2">
        <f t="shared" si="590"/>
        <v>0</v>
      </c>
      <c r="V294" s="2">
        <f t="shared" si="590"/>
        <v>0</v>
      </c>
      <c r="W294" s="2">
        <f t="shared" si="590"/>
        <v>0</v>
      </c>
      <c r="X294" s="2">
        <f t="shared" si="590"/>
        <v>0</v>
      </c>
      <c r="Y294" s="2">
        <f t="shared" si="590"/>
        <v>0</v>
      </c>
      <c r="Z294" s="2">
        <f t="shared" si="590"/>
        <v>0</v>
      </c>
      <c r="AA294" s="2">
        <f t="shared" si="590"/>
        <v>0</v>
      </c>
      <c r="AB294" s="2">
        <f t="shared" si="590"/>
        <v>0</v>
      </c>
      <c r="AC294" s="2">
        <f t="shared" si="590"/>
        <v>0</v>
      </c>
      <c r="AD294" s="2">
        <f t="shared" si="590"/>
        <v>0</v>
      </c>
      <c r="AE294" s="2">
        <f t="shared" si="590"/>
        <v>0</v>
      </c>
      <c r="AF294" s="2">
        <f t="shared" si="590"/>
        <v>0</v>
      </c>
      <c r="AG294" s="2">
        <f t="shared" si="590"/>
        <v>0</v>
      </c>
      <c r="AH294" s="2">
        <f t="shared" si="590"/>
        <v>0</v>
      </c>
      <c r="AI294" s="2">
        <f t="shared" si="590"/>
        <v>0</v>
      </c>
      <c r="AJ294" s="2">
        <f t="shared" si="590"/>
        <v>0</v>
      </c>
      <c r="AK294" s="2">
        <f t="shared" si="590"/>
        <v>0</v>
      </c>
      <c r="AL294" s="2">
        <f t="shared" si="590"/>
        <v>0</v>
      </c>
      <c r="AM294" s="2">
        <f t="shared" si="590"/>
        <v>0</v>
      </c>
      <c r="AN294" s="2">
        <f t="shared" si="590"/>
        <v>172955.41</v>
      </c>
      <c r="AO294" s="2">
        <f t="shared" si="590"/>
        <v>0</v>
      </c>
      <c r="AP294" s="2">
        <f t="shared" si="590"/>
        <v>0</v>
      </c>
      <c r="AQ294" s="2">
        <f t="shared" si="590"/>
        <v>0</v>
      </c>
      <c r="AR294" s="2">
        <f t="shared" si="590"/>
        <v>0</v>
      </c>
      <c r="AS294" s="2">
        <f t="shared" si="590"/>
        <v>0</v>
      </c>
      <c r="AT294" s="2">
        <f t="shared" si="590"/>
        <v>0</v>
      </c>
      <c r="AU294" s="2">
        <f t="shared" si="590"/>
        <v>0</v>
      </c>
      <c r="AV294" s="2">
        <f t="shared" si="590"/>
        <v>0</v>
      </c>
      <c r="AW294" s="2">
        <f t="shared" si="590"/>
        <v>0</v>
      </c>
      <c r="AX294" s="2">
        <f t="shared" si="590"/>
        <v>0</v>
      </c>
      <c r="AY294" s="2">
        <f t="shared" si="590"/>
        <v>0</v>
      </c>
      <c r="AZ294" s="2">
        <f t="shared" si="590"/>
        <v>0</v>
      </c>
      <c r="BA294" s="2">
        <f t="shared" si="590"/>
        <v>0</v>
      </c>
      <c r="BB294" s="2">
        <f t="shared" si="590"/>
        <v>0</v>
      </c>
      <c r="BC294" s="2">
        <v>0</v>
      </c>
      <c r="BD294" s="2">
        <f t="shared" ref="BD294:CI294" si="591">ROUND(BD285*BD48,2)</f>
        <v>0</v>
      </c>
      <c r="BE294" s="2">
        <f t="shared" si="591"/>
        <v>0</v>
      </c>
      <c r="BF294" s="2">
        <f t="shared" si="591"/>
        <v>0</v>
      </c>
      <c r="BG294" s="2">
        <f t="shared" si="591"/>
        <v>0</v>
      </c>
      <c r="BH294" s="2">
        <f t="shared" si="591"/>
        <v>0</v>
      </c>
      <c r="BI294" s="2">
        <f t="shared" si="591"/>
        <v>0</v>
      </c>
      <c r="BJ294" s="2">
        <f t="shared" si="591"/>
        <v>0</v>
      </c>
      <c r="BK294" s="2">
        <f t="shared" si="591"/>
        <v>0</v>
      </c>
      <c r="BL294" s="2">
        <f t="shared" si="591"/>
        <v>0</v>
      </c>
      <c r="BM294" s="2">
        <f t="shared" si="591"/>
        <v>0</v>
      </c>
      <c r="BN294" s="2">
        <f t="shared" si="591"/>
        <v>0</v>
      </c>
      <c r="BO294" s="2">
        <f t="shared" si="591"/>
        <v>0</v>
      </c>
      <c r="BP294" s="2">
        <f t="shared" si="591"/>
        <v>0</v>
      </c>
      <c r="BQ294" s="2">
        <f t="shared" si="591"/>
        <v>0</v>
      </c>
      <c r="BR294" s="2">
        <f t="shared" si="591"/>
        <v>0</v>
      </c>
      <c r="BS294" s="2">
        <f t="shared" si="591"/>
        <v>0</v>
      </c>
      <c r="BT294" s="2">
        <f t="shared" si="591"/>
        <v>0</v>
      </c>
      <c r="BU294" s="2">
        <f t="shared" si="591"/>
        <v>0</v>
      </c>
      <c r="BV294" s="2">
        <f t="shared" si="591"/>
        <v>682313.27</v>
      </c>
      <c r="BW294" s="2">
        <f t="shared" si="591"/>
        <v>0</v>
      </c>
      <c r="BX294" s="2">
        <f t="shared" si="591"/>
        <v>0</v>
      </c>
      <c r="BY294" s="2">
        <f t="shared" si="591"/>
        <v>0</v>
      </c>
      <c r="BZ294" s="2">
        <f t="shared" si="591"/>
        <v>0</v>
      </c>
      <c r="CA294" s="2">
        <f t="shared" si="591"/>
        <v>0</v>
      </c>
      <c r="CB294" s="2">
        <f t="shared" si="591"/>
        <v>0</v>
      </c>
      <c r="CC294" s="2">
        <f t="shared" si="591"/>
        <v>0</v>
      </c>
      <c r="CD294" s="2">
        <f t="shared" si="591"/>
        <v>0</v>
      </c>
      <c r="CE294" s="2">
        <f t="shared" si="591"/>
        <v>0</v>
      </c>
      <c r="CF294" s="2">
        <f t="shared" si="591"/>
        <v>0</v>
      </c>
      <c r="CG294" s="2">
        <f t="shared" si="591"/>
        <v>0</v>
      </c>
      <c r="CH294" s="2">
        <f t="shared" si="591"/>
        <v>0</v>
      </c>
      <c r="CI294" s="2">
        <f t="shared" si="591"/>
        <v>0</v>
      </c>
      <c r="CJ294" s="2">
        <f t="shared" ref="CJ294:DO294" si="592">ROUND(CJ285*CJ48,2)</f>
        <v>538614.72</v>
      </c>
      <c r="CK294" s="2">
        <f t="shared" si="592"/>
        <v>0</v>
      </c>
      <c r="CL294" s="2">
        <f t="shared" si="592"/>
        <v>0</v>
      </c>
      <c r="CM294" s="2">
        <f t="shared" si="592"/>
        <v>0</v>
      </c>
      <c r="CN294" s="2">
        <f t="shared" si="592"/>
        <v>0</v>
      </c>
      <c r="CO294" s="2">
        <f t="shared" si="592"/>
        <v>0</v>
      </c>
      <c r="CP294" s="2">
        <f t="shared" si="592"/>
        <v>467116.97</v>
      </c>
      <c r="CQ294" s="2">
        <f t="shared" si="592"/>
        <v>0</v>
      </c>
      <c r="CR294" s="2">
        <f t="shared" si="592"/>
        <v>0</v>
      </c>
      <c r="CS294" s="2">
        <f t="shared" si="592"/>
        <v>0</v>
      </c>
      <c r="CT294" s="2">
        <f t="shared" si="592"/>
        <v>0</v>
      </c>
      <c r="CU294" s="2">
        <f t="shared" si="592"/>
        <v>0</v>
      </c>
      <c r="CV294" s="2">
        <f t="shared" si="592"/>
        <v>0</v>
      </c>
      <c r="CW294" s="2">
        <f t="shared" si="592"/>
        <v>0</v>
      </c>
      <c r="CX294" s="2">
        <f t="shared" si="592"/>
        <v>0</v>
      </c>
      <c r="CY294" s="2">
        <f t="shared" si="592"/>
        <v>0</v>
      </c>
      <c r="CZ294" s="2">
        <f t="shared" si="592"/>
        <v>0</v>
      </c>
      <c r="DA294" s="2">
        <f t="shared" si="592"/>
        <v>0</v>
      </c>
      <c r="DB294" s="2">
        <f t="shared" si="592"/>
        <v>0</v>
      </c>
      <c r="DC294" s="2">
        <f t="shared" si="592"/>
        <v>0</v>
      </c>
      <c r="DD294" s="2">
        <f t="shared" si="592"/>
        <v>0</v>
      </c>
      <c r="DE294" s="2">
        <f t="shared" si="592"/>
        <v>0</v>
      </c>
      <c r="DF294" s="2">
        <f t="shared" si="592"/>
        <v>0</v>
      </c>
      <c r="DG294" s="2">
        <f t="shared" si="592"/>
        <v>0</v>
      </c>
      <c r="DH294" s="2">
        <f t="shared" si="592"/>
        <v>0</v>
      </c>
      <c r="DI294" s="2">
        <f t="shared" si="592"/>
        <v>0</v>
      </c>
      <c r="DJ294" s="2">
        <f t="shared" si="592"/>
        <v>0</v>
      </c>
      <c r="DK294" s="2">
        <f t="shared" si="592"/>
        <v>0</v>
      </c>
      <c r="DL294" s="2">
        <f t="shared" si="592"/>
        <v>0</v>
      </c>
      <c r="DM294" s="2">
        <f t="shared" si="592"/>
        <v>0</v>
      </c>
      <c r="DN294" s="2">
        <f t="shared" si="592"/>
        <v>0</v>
      </c>
      <c r="DO294" s="2">
        <f t="shared" si="592"/>
        <v>0</v>
      </c>
      <c r="DP294" s="2">
        <f t="shared" ref="DP294:EU294" si="593">ROUND(DP285*DP48,2)</f>
        <v>0</v>
      </c>
      <c r="DQ294" s="2">
        <f t="shared" si="593"/>
        <v>358021.88</v>
      </c>
      <c r="DR294" s="2">
        <f t="shared" si="593"/>
        <v>0</v>
      </c>
      <c r="DS294" s="2">
        <f t="shared" si="593"/>
        <v>0</v>
      </c>
      <c r="DT294" s="2">
        <f t="shared" si="593"/>
        <v>0</v>
      </c>
      <c r="DU294" s="2">
        <f t="shared" si="593"/>
        <v>0</v>
      </c>
      <c r="DV294" s="2">
        <f t="shared" si="593"/>
        <v>0</v>
      </c>
      <c r="DW294" s="2">
        <f t="shared" si="593"/>
        <v>0</v>
      </c>
      <c r="DX294" s="2">
        <f t="shared" si="593"/>
        <v>0</v>
      </c>
      <c r="DY294" s="2">
        <f t="shared" si="593"/>
        <v>0</v>
      </c>
      <c r="DZ294" s="2">
        <f t="shared" si="593"/>
        <v>0</v>
      </c>
      <c r="EA294" s="2">
        <f t="shared" si="593"/>
        <v>532023.82999999996</v>
      </c>
      <c r="EB294" s="2">
        <f t="shared" si="593"/>
        <v>0</v>
      </c>
      <c r="EC294" s="2">
        <f t="shared" si="593"/>
        <v>0</v>
      </c>
      <c r="ED294" s="2">
        <f t="shared" si="593"/>
        <v>801293.46</v>
      </c>
      <c r="EE294" s="2">
        <f t="shared" si="593"/>
        <v>0</v>
      </c>
      <c r="EF294" s="2">
        <f t="shared" si="593"/>
        <v>0</v>
      </c>
      <c r="EG294" s="2">
        <f t="shared" si="593"/>
        <v>0</v>
      </c>
      <c r="EH294" s="2">
        <f t="shared" si="593"/>
        <v>0</v>
      </c>
      <c r="EI294" s="2">
        <f t="shared" si="593"/>
        <v>0</v>
      </c>
      <c r="EJ294" s="2">
        <f t="shared" si="593"/>
        <v>0</v>
      </c>
      <c r="EK294" s="2">
        <f t="shared" si="593"/>
        <v>0</v>
      </c>
      <c r="EL294" s="2">
        <f t="shared" si="593"/>
        <v>0</v>
      </c>
      <c r="EM294" s="2">
        <f t="shared" si="593"/>
        <v>0</v>
      </c>
      <c r="EN294" s="2">
        <f t="shared" si="593"/>
        <v>0</v>
      </c>
      <c r="EO294" s="2">
        <f t="shared" si="593"/>
        <v>0</v>
      </c>
      <c r="EP294" s="2">
        <f t="shared" si="593"/>
        <v>0</v>
      </c>
      <c r="EQ294" s="2">
        <f t="shared" si="593"/>
        <v>0</v>
      </c>
      <c r="ER294" s="2">
        <f t="shared" si="593"/>
        <v>0</v>
      </c>
      <c r="ES294" s="2">
        <f t="shared" si="593"/>
        <v>0</v>
      </c>
      <c r="ET294" s="2">
        <f t="shared" si="593"/>
        <v>0</v>
      </c>
      <c r="EU294" s="2">
        <f t="shared" si="593"/>
        <v>0</v>
      </c>
      <c r="EV294" s="2">
        <f t="shared" ref="EV294:FX294" si="594">ROUND(EV285*EV48,2)</f>
        <v>0</v>
      </c>
      <c r="EW294" s="2">
        <f t="shared" si="594"/>
        <v>0</v>
      </c>
      <c r="EX294" s="2">
        <f t="shared" si="594"/>
        <v>0</v>
      </c>
      <c r="EY294" s="2">
        <f t="shared" si="594"/>
        <v>0</v>
      </c>
      <c r="EZ294" s="2">
        <f t="shared" si="594"/>
        <v>0</v>
      </c>
      <c r="FA294" s="2">
        <f t="shared" si="594"/>
        <v>229533.83</v>
      </c>
      <c r="FB294" s="2">
        <f t="shared" si="594"/>
        <v>261218.55</v>
      </c>
      <c r="FC294" s="2">
        <f t="shared" si="594"/>
        <v>0</v>
      </c>
      <c r="FD294" s="2">
        <f t="shared" si="594"/>
        <v>0</v>
      </c>
      <c r="FE294" s="2">
        <f t="shared" si="594"/>
        <v>0</v>
      </c>
      <c r="FF294" s="2">
        <f t="shared" si="594"/>
        <v>0</v>
      </c>
      <c r="FG294" s="2">
        <f t="shared" si="594"/>
        <v>0</v>
      </c>
      <c r="FH294" s="2">
        <f t="shared" si="594"/>
        <v>0</v>
      </c>
      <c r="FI294" s="2">
        <f t="shared" si="594"/>
        <v>0</v>
      </c>
      <c r="FJ294" s="2">
        <f t="shared" si="594"/>
        <v>131161.17000000001</v>
      </c>
      <c r="FK294" s="2">
        <f t="shared" si="594"/>
        <v>0</v>
      </c>
      <c r="FL294" s="2">
        <f t="shared" si="594"/>
        <v>0</v>
      </c>
      <c r="FM294" s="2">
        <f t="shared" si="594"/>
        <v>0</v>
      </c>
      <c r="FN294" s="2">
        <f t="shared" si="594"/>
        <v>0</v>
      </c>
      <c r="FO294" s="2">
        <f t="shared" si="594"/>
        <v>607339.78</v>
      </c>
      <c r="FP294" s="2">
        <f t="shared" si="594"/>
        <v>0</v>
      </c>
      <c r="FQ294" s="2">
        <f t="shared" si="594"/>
        <v>193432.51</v>
      </c>
      <c r="FR294" s="2">
        <f t="shared" si="594"/>
        <v>88102.3</v>
      </c>
      <c r="FS294" s="2">
        <f t="shared" si="594"/>
        <v>0</v>
      </c>
      <c r="FT294" s="2">
        <f t="shared" si="594"/>
        <v>68878.66</v>
      </c>
      <c r="FU294" s="2">
        <f t="shared" si="594"/>
        <v>0</v>
      </c>
      <c r="FV294" s="2">
        <f t="shared" si="594"/>
        <v>0</v>
      </c>
      <c r="FW294" s="2">
        <f t="shared" si="594"/>
        <v>0</v>
      </c>
      <c r="FX294" s="2">
        <f t="shared" si="594"/>
        <v>0</v>
      </c>
      <c r="FY294" s="2"/>
      <c r="FZ294" s="73">
        <f>SUM(C294:FX294)</f>
        <v>5132006.34</v>
      </c>
      <c r="GA294" s="62"/>
      <c r="GB294" s="2"/>
      <c r="GC294" s="2"/>
      <c r="GD294" s="2"/>
      <c r="GE294" s="2"/>
      <c r="GF294" s="2"/>
      <c r="GG294" s="2"/>
      <c r="GH294" s="2"/>
      <c r="GI294" s="2"/>
      <c r="GJ294" s="2"/>
      <c r="GK294" s="2"/>
    </row>
    <row r="295" spans="1:193" x14ac:dyDescent="0.35">
      <c r="A295" s="2"/>
      <c r="B295" s="2" t="s">
        <v>991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46"/>
      <c r="FZ295" s="2"/>
      <c r="GB295" s="2">
        <f>FZ295-GA296</f>
        <v>0</v>
      </c>
      <c r="GC295" s="2"/>
      <c r="GD295" s="2"/>
      <c r="GE295" s="2"/>
      <c r="GF295" s="2"/>
      <c r="GG295" s="2"/>
      <c r="GH295" s="2"/>
      <c r="GI295" s="2"/>
      <c r="GJ295" s="2"/>
      <c r="GK295" s="2"/>
    </row>
    <row r="296" spans="1:193" x14ac:dyDescent="0.35">
      <c r="A296" s="3" t="s">
        <v>598</v>
      </c>
      <c r="B296" s="2" t="s">
        <v>599</v>
      </c>
      <c r="C296" s="2">
        <f t="shared" ref="C296:AH296" si="595">ROUND(C289/C103,2)</f>
        <v>12088.07</v>
      </c>
      <c r="D296" s="2">
        <f t="shared" si="595"/>
        <v>11523.18</v>
      </c>
      <c r="E296" s="2">
        <f t="shared" si="595"/>
        <v>12433.28</v>
      </c>
      <c r="F296" s="2">
        <f t="shared" si="595"/>
        <v>11426.71</v>
      </c>
      <c r="G296" s="2">
        <f t="shared" si="595"/>
        <v>11981.7</v>
      </c>
      <c r="H296" s="2">
        <f t="shared" si="595"/>
        <v>12207.47</v>
      </c>
      <c r="I296" s="2">
        <f t="shared" si="595"/>
        <v>12255.85</v>
      </c>
      <c r="J296" s="2">
        <f t="shared" si="595"/>
        <v>11838.27</v>
      </c>
      <c r="K296" s="2">
        <f t="shared" si="595"/>
        <v>17133.25</v>
      </c>
      <c r="L296" s="2">
        <f t="shared" si="595"/>
        <v>12162.29</v>
      </c>
      <c r="M296" s="2">
        <f t="shared" si="595"/>
        <v>13657.99</v>
      </c>
      <c r="N296" s="2">
        <f t="shared" si="595"/>
        <v>11692.46</v>
      </c>
      <c r="O296" s="2">
        <f t="shared" si="595"/>
        <v>11152.79</v>
      </c>
      <c r="P296" s="2">
        <f t="shared" si="595"/>
        <v>16671.240000000002</v>
      </c>
      <c r="Q296" s="2">
        <f t="shared" si="595"/>
        <v>12585.18</v>
      </c>
      <c r="R296" s="2">
        <f t="shared" si="595"/>
        <v>11230.99</v>
      </c>
      <c r="S296" s="2">
        <f t="shared" si="595"/>
        <v>12002.93</v>
      </c>
      <c r="T296" s="2">
        <f t="shared" si="595"/>
        <v>20596.849999999999</v>
      </c>
      <c r="U296" s="2">
        <f t="shared" si="595"/>
        <v>25410.61</v>
      </c>
      <c r="V296" s="2">
        <f t="shared" si="595"/>
        <v>16834.490000000002</v>
      </c>
      <c r="W296" s="2">
        <f t="shared" si="595"/>
        <v>24833.53</v>
      </c>
      <c r="X296" s="2">
        <f t="shared" si="595"/>
        <v>25251.63</v>
      </c>
      <c r="Y296" s="2">
        <f t="shared" si="595"/>
        <v>12448.23</v>
      </c>
      <c r="Z296" s="2">
        <f t="shared" si="595"/>
        <v>16786.34</v>
      </c>
      <c r="AA296" s="2">
        <f t="shared" si="595"/>
        <v>11382.16</v>
      </c>
      <c r="AB296" s="2">
        <f t="shared" si="595"/>
        <v>11495.5</v>
      </c>
      <c r="AC296" s="2">
        <f t="shared" si="595"/>
        <v>12430.52</v>
      </c>
      <c r="AD296" s="2">
        <f t="shared" si="595"/>
        <v>11539.27</v>
      </c>
      <c r="AE296" s="2">
        <f t="shared" si="595"/>
        <v>23107.11</v>
      </c>
      <c r="AF296" s="2">
        <f t="shared" si="595"/>
        <v>20486.599999999999</v>
      </c>
      <c r="AG296" s="2">
        <f t="shared" si="595"/>
        <v>13360</v>
      </c>
      <c r="AH296" s="2">
        <f t="shared" si="595"/>
        <v>12270.21</v>
      </c>
      <c r="AI296" s="2">
        <f t="shared" ref="AI296:BN296" si="596">ROUND(AI289/AI103,2)</f>
        <v>14301.45</v>
      </c>
      <c r="AJ296" s="2">
        <f t="shared" si="596"/>
        <v>20461.68</v>
      </c>
      <c r="AK296" s="2">
        <f t="shared" si="596"/>
        <v>20871.490000000002</v>
      </c>
      <c r="AL296" s="2">
        <f t="shared" si="596"/>
        <v>16350.78</v>
      </c>
      <c r="AM296" s="2">
        <f t="shared" si="596"/>
        <v>14861.65</v>
      </c>
      <c r="AN296" s="2">
        <f t="shared" si="596"/>
        <v>15914.78</v>
      </c>
      <c r="AO296" s="2">
        <f t="shared" si="596"/>
        <v>11468.13</v>
      </c>
      <c r="AP296" s="2">
        <f t="shared" si="596"/>
        <v>12034.66</v>
      </c>
      <c r="AQ296" s="2">
        <f t="shared" si="596"/>
        <v>17896.77</v>
      </c>
      <c r="AR296" s="2">
        <f t="shared" si="596"/>
        <v>11180.69</v>
      </c>
      <c r="AS296" s="2">
        <f t="shared" si="596"/>
        <v>12206.09</v>
      </c>
      <c r="AT296" s="2">
        <f t="shared" si="596"/>
        <v>11642.53</v>
      </c>
      <c r="AU296" s="2">
        <f t="shared" si="596"/>
        <v>17254.310000000001</v>
      </c>
      <c r="AV296" s="2">
        <f t="shared" si="596"/>
        <v>16766.46</v>
      </c>
      <c r="AW296" s="2">
        <f t="shared" si="596"/>
        <v>17507.11</v>
      </c>
      <c r="AX296" s="2">
        <f t="shared" si="596"/>
        <v>25402.86</v>
      </c>
      <c r="AY296" s="2">
        <f t="shared" si="596"/>
        <v>14800.01</v>
      </c>
      <c r="AZ296" s="2">
        <f t="shared" si="596"/>
        <v>11669.5</v>
      </c>
      <c r="BA296" s="2">
        <f t="shared" si="596"/>
        <v>11014.16</v>
      </c>
      <c r="BB296" s="2">
        <f t="shared" si="596"/>
        <v>11083.63</v>
      </c>
      <c r="BC296" s="2">
        <f t="shared" si="596"/>
        <v>11453.39</v>
      </c>
      <c r="BD296" s="2">
        <f t="shared" si="596"/>
        <v>11027.07</v>
      </c>
      <c r="BE296" s="2">
        <f t="shared" si="596"/>
        <v>11855.95</v>
      </c>
      <c r="BF296" s="2">
        <f t="shared" si="596"/>
        <v>11007.8</v>
      </c>
      <c r="BG296" s="2">
        <f t="shared" si="596"/>
        <v>13026.71</v>
      </c>
      <c r="BH296" s="2">
        <f t="shared" si="596"/>
        <v>13129.32</v>
      </c>
      <c r="BI296" s="2">
        <f t="shared" si="596"/>
        <v>18086.419999999998</v>
      </c>
      <c r="BJ296" s="2">
        <f t="shared" si="596"/>
        <v>11024.94</v>
      </c>
      <c r="BK296" s="2">
        <f t="shared" si="596"/>
        <v>11120.97</v>
      </c>
      <c r="BL296" s="2">
        <f t="shared" si="596"/>
        <v>25539.06</v>
      </c>
      <c r="BM296" s="2">
        <f t="shared" si="596"/>
        <v>15257.88</v>
      </c>
      <c r="BN296" s="2">
        <f t="shared" si="596"/>
        <v>11215.67</v>
      </c>
      <c r="BO296" s="2">
        <f t="shared" ref="BO296:CT296" si="597">ROUND(BO289/BO103,2)</f>
        <v>11703.42</v>
      </c>
      <c r="BP296" s="2">
        <f t="shared" si="597"/>
        <v>20838.62</v>
      </c>
      <c r="BQ296" s="2">
        <f t="shared" si="597"/>
        <v>12431.21</v>
      </c>
      <c r="BR296" s="2">
        <f t="shared" si="597"/>
        <v>11549.54</v>
      </c>
      <c r="BS296" s="2">
        <f t="shared" si="597"/>
        <v>12863.03</v>
      </c>
      <c r="BT296" s="2">
        <f t="shared" si="597"/>
        <v>15593.78</v>
      </c>
      <c r="BU296" s="2">
        <f t="shared" si="597"/>
        <v>15320.39</v>
      </c>
      <c r="BV296" s="2">
        <f t="shared" si="597"/>
        <v>11891.72</v>
      </c>
      <c r="BW296" s="2">
        <f t="shared" si="597"/>
        <v>11780.52</v>
      </c>
      <c r="BX296" s="2">
        <f t="shared" si="597"/>
        <v>26278.09</v>
      </c>
      <c r="BY296" s="2">
        <f t="shared" si="597"/>
        <v>14456.55</v>
      </c>
      <c r="BZ296" s="2">
        <f t="shared" si="597"/>
        <v>17663.29</v>
      </c>
      <c r="CA296" s="2">
        <f t="shared" si="597"/>
        <v>21513.65</v>
      </c>
      <c r="CB296" s="2">
        <f t="shared" si="597"/>
        <v>11269.38</v>
      </c>
      <c r="CC296" s="2">
        <f t="shared" si="597"/>
        <v>18972.12</v>
      </c>
      <c r="CD296" s="2">
        <f t="shared" si="597"/>
        <v>24238.89</v>
      </c>
      <c r="CE296" s="2">
        <f t="shared" si="597"/>
        <v>19999.400000000001</v>
      </c>
      <c r="CF296" s="2">
        <f t="shared" si="597"/>
        <v>21258.77</v>
      </c>
      <c r="CG296" s="2">
        <f t="shared" si="597"/>
        <v>18371.14</v>
      </c>
      <c r="CH296" s="2">
        <f t="shared" si="597"/>
        <v>23367.34</v>
      </c>
      <c r="CI296" s="2">
        <f t="shared" si="597"/>
        <v>12508.55</v>
      </c>
      <c r="CJ296" s="2">
        <f t="shared" si="597"/>
        <v>13172.03</v>
      </c>
      <c r="CK296" s="2">
        <f t="shared" si="597"/>
        <v>11652.31</v>
      </c>
      <c r="CL296" s="2">
        <f t="shared" si="597"/>
        <v>12323.84</v>
      </c>
      <c r="CM296" s="2">
        <f t="shared" si="597"/>
        <v>13576.07</v>
      </c>
      <c r="CN296" s="2">
        <f t="shared" si="597"/>
        <v>11007.75</v>
      </c>
      <c r="CO296" s="2">
        <f t="shared" si="597"/>
        <v>11023.11</v>
      </c>
      <c r="CP296" s="2">
        <f t="shared" si="597"/>
        <v>13036.62</v>
      </c>
      <c r="CQ296" s="2">
        <f t="shared" si="597"/>
        <v>13400.78</v>
      </c>
      <c r="CR296" s="2">
        <f t="shared" si="597"/>
        <v>17979.05</v>
      </c>
      <c r="CS296" s="2">
        <f t="shared" si="597"/>
        <v>15714.68</v>
      </c>
      <c r="CT296" s="2">
        <f t="shared" si="597"/>
        <v>22643.85</v>
      </c>
      <c r="CU296" s="2">
        <f t="shared" ref="CU296:DZ296" si="598">ROUND(CU289/CU103,2)</f>
        <v>11606.03</v>
      </c>
      <c r="CV296" s="2">
        <f t="shared" si="598"/>
        <v>23533.69</v>
      </c>
      <c r="CW296" s="2">
        <f t="shared" si="598"/>
        <v>19079.5</v>
      </c>
      <c r="CX296" s="2">
        <f t="shared" si="598"/>
        <v>13294.24</v>
      </c>
      <c r="CY296" s="2">
        <f t="shared" si="598"/>
        <v>24960.1</v>
      </c>
      <c r="CZ296" s="2">
        <f t="shared" si="598"/>
        <v>11627.26</v>
      </c>
      <c r="DA296" s="2">
        <f t="shared" si="598"/>
        <v>18373.62</v>
      </c>
      <c r="DB296" s="2">
        <f t="shared" si="598"/>
        <v>15455.87</v>
      </c>
      <c r="DC296" s="2">
        <f t="shared" si="598"/>
        <v>18965.55</v>
      </c>
      <c r="DD296" s="2">
        <f t="shared" si="598"/>
        <v>20512.53</v>
      </c>
      <c r="DE296" s="2">
        <f t="shared" si="598"/>
        <v>16176.73</v>
      </c>
      <c r="DF296" s="2">
        <f t="shared" si="598"/>
        <v>11028.7</v>
      </c>
      <c r="DG296" s="2">
        <f t="shared" si="598"/>
        <v>23903.23</v>
      </c>
      <c r="DH296" s="2">
        <f t="shared" si="598"/>
        <v>11438.46</v>
      </c>
      <c r="DI296" s="2">
        <f t="shared" si="598"/>
        <v>11435.46</v>
      </c>
      <c r="DJ296" s="2">
        <f t="shared" si="598"/>
        <v>13159.58</v>
      </c>
      <c r="DK296" s="2">
        <f t="shared" si="598"/>
        <v>13150.24</v>
      </c>
      <c r="DL296" s="2">
        <f t="shared" si="598"/>
        <v>11735.8</v>
      </c>
      <c r="DM296" s="2">
        <f t="shared" si="598"/>
        <v>18893.939999999999</v>
      </c>
      <c r="DN296" s="2">
        <f t="shared" si="598"/>
        <v>12405.68</v>
      </c>
      <c r="DO296" s="2">
        <f t="shared" si="598"/>
        <v>11741.76</v>
      </c>
      <c r="DP296" s="2">
        <f t="shared" si="598"/>
        <v>19409.52</v>
      </c>
      <c r="DQ296" s="2">
        <f t="shared" si="598"/>
        <v>12546.71</v>
      </c>
      <c r="DR296" s="2">
        <f t="shared" si="598"/>
        <v>12261.15</v>
      </c>
      <c r="DS296" s="2">
        <f t="shared" si="598"/>
        <v>13703.48</v>
      </c>
      <c r="DT296" s="2">
        <f t="shared" si="598"/>
        <v>21009.22</v>
      </c>
      <c r="DU296" s="2">
        <f t="shared" si="598"/>
        <v>15049.89</v>
      </c>
      <c r="DV296" s="2">
        <f t="shared" si="598"/>
        <v>18606.63</v>
      </c>
      <c r="DW296" s="2">
        <f t="shared" si="598"/>
        <v>15862.83</v>
      </c>
      <c r="DX296" s="2">
        <f t="shared" si="598"/>
        <v>22688.41</v>
      </c>
      <c r="DY296" s="2">
        <f t="shared" si="598"/>
        <v>17172.240000000002</v>
      </c>
      <c r="DZ296" s="2">
        <f t="shared" si="598"/>
        <v>13429.85</v>
      </c>
      <c r="EA296" s="2">
        <f t="shared" ref="EA296:FF296" si="599">ROUND(EA289/EA103,2)</f>
        <v>13693.92</v>
      </c>
      <c r="EB296" s="2">
        <f t="shared" si="599"/>
        <v>13171.78</v>
      </c>
      <c r="EC296" s="2">
        <f t="shared" si="599"/>
        <v>15205.31</v>
      </c>
      <c r="ED296" s="2">
        <f t="shared" si="599"/>
        <v>15167.91</v>
      </c>
      <c r="EE296" s="2">
        <f t="shared" si="599"/>
        <v>19243.45</v>
      </c>
      <c r="EF296" s="2">
        <f t="shared" si="599"/>
        <v>12083.41</v>
      </c>
      <c r="EG296" s="2">
        <f t="shared" si="599"/>
        <v>16470.099999999999</v>
      </c>
      <c r="EH296" s="2">
        <f t="shared" si="599"/>
        <v>16737.23</v>
      </c>
      <c r="EI296" s="2">
        <f t="shared" si="599"/>
        <v>11707.13</v>
      </c>
      <c r="EJ296" s="2">
        <f t="shared" si="599"/>
        <v>11014.72</v>
      </c>
      <c r="EK296" s="2">
        <f t="shared" si="599"/>
        <v>12524.53</v>
      </c>
      <c r="EL296" s="2">
        <f t="shared" si="599"/>
        <v>12840.77</v>
      </c>
      <c r="EM296" s="2">
        <f t="shared" si="599"/>
        <v>14508.23</v>
      </c>
      <c r="EN296" s="2">
        <f t="shared" si="599"/>
        <v>12586.06</v>
      </c>
      <c r="EO296" s="2">
        <f t="shared" si="599"/>
        <v>15475.52</v>
      </c>
      <c r="EP296" s="2">
        <f t="shared" si="599"/>
        <v>14478.96</v>
      </c>
      <c r="EQ296" s="2">
        <f t="shared" si="599"/>
        <v>11753.18</v>
      </c>
      <c r="ER296" s="2">
        <f t="shared" si="599"/>
        <v>16591.97</v>
      </c>
      <c r="ES296" s="2">
        <f t="shared" si="599"/>
        <v>20575.419999999998</v>
      </c>
      <c r="ET296" s="2">
        <f t="shared" si="599"/>
        <v>22057.34</v>
      </c>
      <c r="EU296" s="2">
        <f t="shared" si="599"/>
        <v>13842.02</v>
      </c>
      <c r="EV296" s="2">
        <f t="shared" si="599"/>
        <v>26039.85</v>
      </c>
      <c r="EW296" s="2">
        <f t="shared" si="599"/>
        <v>16242.77</v>
      </c>
      <c r="EX296" s="2">
        <f t="shared" si="599"/>
        <v>21850.48</v>
      </c>
      <c r="EY296" s="2">
        <f t="shared" si="599"/>
        <v>11819.6</v>
      </c>
      <c r="EZ296" s="2">
        <f t="shared" si="599"/>
        <v>21811.040000000001</v>
      </c>
      <c r="FA296" s="2">
        <f t="shared" si="599"/>
        <v>12405.01</v>
      </c>
      <c r="FB296" s="2">
        <f t="shared" si="599"/>
        <v>16651.810000000001</v>
      </c>
      <c r="FC296" s="2">
        <f t="shared" si="599"/>
        <v>11585.69</v>
      </c>
      <c r="FD296" s="2">
        <f t="shared" si="599"/>
        <v>14353.5</v>
      </c>
      <c r="FE296" s="2">
        <f t="shared" si="599"/>
        <v>24848.240000000002</v>
      </c>
      <c r="FF296" s="2">
        <f t="shared" si="599"/>
        <v>19955.400000000001</v>
      </c>
      <c r="FG296" s="2">
        <f t="shared" ref="FG296:FX296" si="600">ROUND(FG289/FG103,2)</f>
        <v>22599.22</v>
      </c>
      <c r="FH296" s="2">
        <f t="shared" si="600"/>
        <v>24548.45</v>
      </c>
      <c r="FI296" s="2">
        <f t="shared" si="600"/>
        <v>12008.05</v>
      </c>
      <c r="FJ296" s="2">
        <f t="shared" si="600"/>
        <v>11305.52</v>
      </c>
      <c r="FK296" s="2">
        <f t="shared" si="600"/>
        <v>11583.02</v>
      </c>
      <c r="FL296" s="2">
        <f t="shared" si="600"/>
        <v>11028.65</v>
      </c>
      <c r="FM296" s="2">
        <f t="shared" si="600"/>
        <v>11210.54</v>
      </c>
      <c r="FN296" s="2">
        <f t="shared" si="600"/>
        <v>11606.13</v>
      </c>
      <c r="FO296" s="2">
        <f t="shared" si="600"/>
        <v>12082.05</v>
      </c>
      <c r="FP296" s="2">
        <f t="shared" si="600"/>
        <v>11857.12</v>
      </c>
      <c r="FQ296" s="2">
        <f t="shared" si="600"/>
        <v>12223.22</v>
      </c>
      <c r="FR296" s="2">
        <f t="shared" si="600"/>
        <v>20205.580000000002</v>
      </c>
      <c r="FS296" s="2">
        <f t="shared" si="600"/>
        <v>20141.439999999999</v>
      </c>
      <c r="FT296" s="2">
        <f t="shared" si="600"/>
        <v>26357.19</v>
      </c>
      <c r="FU296" s="2">
        <f t="shared" si="600"/>
        <v>13444.87</v>
      </c>
      <c r="FV296" s="2">
        <f t="shared" si="600"/>
        <v>13166.76</v>
      </c>
      <c r="FW296" s="2">
        <f t="shared" si="600"/>
        <v>21526.77</v>
      </c>
      <c r="FX296" s="2">
        <f t="shared" si="600"/>
        <v>26375.08</v>
      </c>
      <c r="FY296" s="2"/>
      <c r="FZ296" s="2">
        <f>ROUND(FZ289/FZ103,2)</f>
        <v>11700.1</v>
      </c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</row>
    <row r="297" spans="1:193" x14ac:dyDescent="0.35">
      <c r="A297" s="2"/>
      <c r="B297" s="2" t="s">
        <v>992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4.2792012393474579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2">
        <v>0</v>
      </c>
      <c r="BH297" s="2">
        <v>0</v>
      </c>
      <c r="BI297" s="2">
        <v>0</v>
      </c>
      <c r="BJ297" s="2">
        <v>0</v>
      </c>
      <c r="BK297" s="2">
        <v>0</v>
      </c>
      <c r="BL297" s="2">
        <v>0</v>
      </c>
      <c r="BM297" s="2">
        <v>0</v>
      </c>
      <c r="BN297" s="2">
        <v>0</v>
      </c>
      <c r="BO297" s="2">
        <v>0</v>
      </c>
      <c r="BP297" s="2">
        <v>0</v>
      </c>
      <c r="BQ297" s="2">
        <v>0</v>
      </c>
      <c r="BR297" s="2">
        <v>0</v>
      </c>
      <c r="BS297" s="2">
        <v>0</v>
      </c>
      <c r="BT297" s="2">
        <v>0</v>
      </c>
      <c r="BU297" s="2">
        <v>0</v>
      </c>
      <c r="BV297" s="2">
        <v>0</v>
      </c>
      <c r="BW297" s="2">
        <v>0</v>
      </c>
      <c r="BX297" s="2">
        <v>0</v>
      </c>
      <c r="BY297" s="2">
        <v>0</v>
      </c>
      <c r="BZ297" s="2">
        <v>0</v>
      </c>
      <c r="CA297" s="2">
        <v>0</v>
      </c>
      <c r="CB297" s="2">
        <v>0</v>
      </c>
      <c r="CC297" s="2">
        <v>0</v>
      </c>
      <c r="CD297" s="2">
        <v>0</v>
      </c>
      <c r="CE297" s="2">
        <v>0</v>
      </c>
      <c r="CF297" s="2">
        <v>0</v>
      </c>
      <c r="CG297" s="2">
        <v>0</v>
      </c>
      <c r="CH297" s="2">
        <v>0</v>
      </c>
      <c r="CI297" s="2">
        <v>0</v>
      </c>
      <c r="CJ297" s="2">
        <v>41.107141034677625</v>
      </c>
      <c r="CK297" s="2">
        <v>0</v>
      </c>
      <c r="CL297" s="2">
        <v>0</v>
      </c>
      <c r="CM297" s="2">
        <v>0</v>
      </c>
      <c r="CN297" s="2">
        <v>0</v>
      </c>
      <c r="CO297" s="2">
        <v>0</v>
      </c>
      <c r="CP297" s="2">
        <v>203.72895029187202</v>
      </c>
      <c r="CQ297" s="2">
        <v>0</v>
      </c>
      <c r="CR297" s="2">
        <v>0</v>
      </c>
      <c r="CS297" s="2">
        <v>0</v>
      </c>
      <c r="CT297" s="2">
        <v>0</v>
      </c>
      <c r="CU297" s="2">
        <v>0</v>
      </c>
      <c r="CV297" s="2">
        <v>0</v>
      </c>
      <c r="CW297" s="2">
        <v>0</v>
      </c>
      <c r="CX297" s="2">
        <v>0</v>
      </c>
      <c r="CY297" s="2">
        <v>0</v>
      </c>
      <c r="CZ297" s="2">
        <v>0</v>
      </c>
      <c r="DA297" s="2">
        <v>0</v>
      </c>
      <c r="DB297" s="2">
        <v>0</v>
      </c>
      <c r="DC297" s="2">
        <v>0</v>
      </c>
      <c r="DD297" s="2">
        <v>0</v>
      </c>
      <c r="DE297" s="2">
        <v>0</v>
      </c>
      <c r="DF297" s="2">
        <v>0</v>
      </c>
      <c r="DG297" s="2">
        <v>0</v>
      </c>
      <c r="DH297" s="2">
        <v>0</v>
      </c>
      <c r="DI297" s="2">
        <v>0</v>
      </c>
      <c r="DJ297" s="2">
        <v>0</v>
      </c>
      <c r="DK297" s="2">
        <v>0</v>
      </c>
      <c r="DL297" s="2">
        <v>0</v>
      </c>
      <c r="DM297" s="2">
        <v>0</v>
      </c>
      <c r="DN297" s="2">
        <v>0</v>
      </c>
      <c r="DO297" s="2">
        <v>0</v>
      </c>
      <c r="DP297" s="2">
        <v>0</v>
      </c>
      <c r="DQ297" s="2">
        <v>0</v>
      </c>
      <c r="DR297" s="2">
        <v>0</v>
      </c>
      <c r="DS297" s="2">
        <v>0</v>
      </c>
      <c r="DT297" s="2">
        <v>0</v>
      </c>
      <c r="DU297" s="2">
        <v>0</v>
      </c>
      <c r="DV297" s="2">
        <v>0</v>
      </c>
      <c r="DW297" s="2">
        <v>0</v>
      </c>
      <c r="DX297" s="2">
        <v>0</v>
      </c>
      <c r="DY297" s="2">
        <v>0</v>
      </c>
      <c r="DZ297" s="2">
        <v>0</v>
      </c>
      <c r="EA297" s="2">
        <v>0</v>
      </c>
      <c r="EB297" s="2">
        <v>0</v>
      </c>
      <c r="EC297" s="2">
        <v>0</v>
      </c>
      <c r="ED297" s="2">
        <v>2686.2052011676133</v>
      </c>
      <c r="EE297" s="2">
        <v>0</v>
      </c>
      <c r="EF297" s="2">
        <v>0</v>
      </c>
      <c r="EG297" s="2">
        <v>0</v>
      </c>
      <c r="EH297" s="2">
        <v>0</v>
      </c>
      <c r="EI297" s="2">
        <v>0</v>
      </c>
      <c r="EJ297" s="2">
        <v>0</v>
      </c>
      <c r="EK297" s="2">
        <v>0</v>
      </c>
      <c r="EL297" s="2">
        <v>0</v>
      </c>
      <c r="EM297" s="2">
        <v>0</v>
      </c>
      <c r="EN297" s="2">
        <v>0</v>
      </c>
      <c r="EO297" s="2">
        <v>0</v>
      </c>
      <c r="EP297" s="2">
        <v>0</v>
      </c>
      <c r="EQ297" s="2">
        <v>0</v>
      </c>
      <c r="ER297" s="2">
        <v>0</v>
      </c>
      <c r="ES297" s="2">
        <v>0</v>
      </c>
      <c r="ET297" s="2">
        <v>0</v>
      </c>
      <c r="EU297" s="2">
        <v>0</v>
      </c>
      <c r="EV297" s="2">
        <v>0</v>
      </c>
      <c r="EW297" s="2">
        <v>0</v>
      </c>
      <c r="EX297" s="2">
        <v>0</v>
      </c>
      <c r="EY297" s="2">
        <v>0</v>
      </c>
      <c r="EZ297" s="2">
        <v>0</v>
      </c>
      <c r="FA297" s="2">
        <v>0</v>
      </c>
      <c r="FB297" s="2">
        <v>4.3532006703317165</v>
      </c>
      <c r="FC297" s="2">
        <v>0</v>
      </c>
      <c r="FD297" s="2">
        <v>0</v>
      </c>
      <c r="FE297" s="2">
        <v>0</v>
      </c>
      <c r="FF297" s="2">
        <v>0</v>
      </c>
      <c r="FG297" s="2">
        <v>0</v>
      </c>
      <c r="FH297" s="2">
        <v>0</v>
      </c>
      <c r="FI297" s="2">
        <v>0</v>
      </c>
      <c r="FJ297" s="2">
        <v>0</v>
      </c>
      <c r="FK297" s="2">
        <v>0</v>
      </c>
      <c r="FL297" s="2">
        <v>0</v>
      </c>
      <c r="FM297" s="2">
        <v>0</v>
      </c>
      <c r="FN297" s="2">
        <v>0</v>
      </c>
      <c r="FO297" s="2">
        <v>0</v>
      </c>
      <c r="FP297" s="2">
        <v>0</v>
      </c>
      <c r="FQ297" s="2">
        <v>0</v>
      </c>
      <c r="FR297" s="2">
        <v>0</v>
      </c>
      <c r="FS297" s="2">
        <v>0</v>
      </c>
      <c r="FT297" s="2">
        <v>144.96680548554286</v>
      </c>
      <c r="FU297" s="2">
        <v>0</v>
      </c>
      <c r="FV297" s="2">
        <v>0</v>
      </c>
      <c r="FW297" s="2">
        <v>0</v>
      </c>
      <c r="FX297" s="2">
        <v>0</v>
      </c>
      <c r="FY297" s="2">
        <f>SUM(C297:FX297)</f>
        <v>3084.640499889385</v>
      </c>
      <c r="FZ297" s="2"/>
      <c r="GA297" s="2"/>
      <c r="GB297" s="75"/>
      <c r="GC297" s="2"/>
      <c r="GD297" s="2"/>
      <c r="GE297" s="2"/>
      <c r="GF297" s="2"/>
      <c r="GG297" s="2"/>
      <c r="GH297" s="2"/>
      <c r="GI297" s="2"/>
      <c r="GJ297" s="2"/>
      <c r="GK297" s="2"/>
    </row>
    <row r="298" spans="1:193" x14ac:dyDescent="0.35">
      <c r="A298" s="3"/>
      <c r="B298" s="2" t="s">
        <v>1027</v>
      </c>
      <c r="C298" s="2">
        <f t="shared" ref="C298:AH298" si="601">(C290+C291+C292)-C289</f>
        <v>0</v>
      </c>
      <c r="D298" s="2">
        <f t="shared" si="601"/>
        <v>0</v>
      </c>
      <c r="E298" s="2">
        <f t="shared" si="601"/>
        <v>0</v>
      </c>
      <c r="F298" s="2">
        <f t="shared" si="601"/>
        <v>0</v>
      </c>
      <c r="G298" s="2">
        <f t="shared" si="601"/>
        <v>0</v>
      </c>
      <c r="H298" s="2">
        <f t="shared" si="601"/>
        <v>0</v>
      </c>
      <c r="I298" s="2">
        <f t="shared" si="601"/>
        <v>0</v>
      </c>
      <c r="J298" s="2">
        <f t="shared" si="601"/>
        <v>0</v>
      </c>
      <c r="K298" s="2">
        <f t="shared" si="601"/>
        <v>0</v>
      </c>
      <c r="L298" s="2">
        <f t="shared" si="601"/>
        <v>0</v>
      </c>
      <c r="M298" s="2">
        <f t="shared" si="601"/>
        <v>0</v>
      </c>
      <c r="N298" s="2">
        <f t="shared" si="601"/>
        <v>0</v>
      </c>
      <c r="O298" s="2">
        <f t="shared" si="601"/>
        <v>0</v>
      </c>
      <c r="P298" s="2">
        <f t="shared" si="601"/>
        <v>0</v>
      </c>
      <c r="Q298" s="2">
        <f t="shared" si="601"/>
        <v>0</v>
      </c>
      <c r="R298" s="2">
        <f t="shared" si="601"/>
        <v>0</v>
      </c>
      <c r="S298" s="2">
        <f t="shared" si="601"/>
        <v>0</v>
      </c>
      <c r="T298" s="2">
        <f t="shared" si="601"/>
        <v>0</v>
      </c>
      <c r="U298" s="2">
        <f t="shared" si="601"/>
        <v>0</v>
      </c>
      <c r="V298" s="2">
        <f t="shared" si="601"/>
        <v>0</v>
      </c>
      <c r="W298" s="2">
        <f t="shared" si="601"/>
        <v>0</v>
      </c>
      <c r="X298" s="2">
        <f t="shared" si="601"/>
        <v>0</v>
      </c>
      <c r="Y298" s="2">
        <f t="shared" si="601"/>
        <v>0</v>
      </c>
      <c r="Z298" s="2">
        <f t="shared" si="601"/>
        <v>0</v>
      </c>
      <c r="AA298" s="2">
        <f t="shared" si="601"/>
        <v>0</v>
      </c>
      <c r="AB298" s="2">
        <f t="shared" si="601"/>
        <v>0</v>
      </c>
      <c r="AC298" s="2">
        <f t="shared" si="601"/>
        <v>0</v>
      </c>
      <c r="AD298" s="2">
        <f t="shared" si="601"/>
        <v>0</v>
      </c>
      <c r="AE298" s="2">
        <f t="shared" si="601"/>
        <v>0</v>
      </c>
      <c r="AF298" s="2">
        <f t="shared" si="601"/>
        <v>0</v>
      </c>
      <c r="AG298" s="2">
        <f t="shared" si="601"/>
        <v>0</v>
      </c>
      <c r="AH298" s="2">
        <f t="shared" si="601"/>
        <v>0</v>
      </c>
      <c r="AI298" s="2">
        <f t="shared" ref="AI298:BN298" si="602">(AI290+AI291+AI292)-AI289</f>
        <v>0</v>
      </c>
      <c r="AJ298" s="2">
        <f t="shared" si="602"/>
        <v>0</v>
      </c>
      <c r="AK298" s="2">
        <f t="shared" si="602"/>
        <v>0</v>
      </c>
      <c r="AL298" s="2">
        <f t="shared" si="602"/>
        <v>0</v>
      </c>
      <c r="AM298" s="2">
        <f t="shared" si="602"/>
        <v>0</v>
      </c>
      <c r="AN298" s="2">
        <f t="shared" si="602"/>
        <v>0</v>
      </c>
      <c r="AO298" s="2">
        <f t="shared" si="602"/>
        <v>0</v>
      </c>
      <c r="AP298" s="2">
        <f t="shared" si="602"/>
        <v>0</v>
      </c>
      <c r="AQ298" s="2">
        <f t="shared" si="602"/>
        <v>0</v>
      </c>
      <c r="AR298" s="2">
        <f t="shared" si="602"/>
        <v>0</v>
      </c>
      <c r="AS298" s="2">
        <f t="shared" si="602"/>
        <v>0</v>
      </c>
      <c r="AT298" s="2">
        <f t="shared" si="602"/>
        <v>0</v>
      </c>
      <c r="AU298" s="2">
        <f t="shared" si="602"/>
        <v>0</v>
      </c>
      <c r="AV298" s="2">
        <f t="shared" si="602"/>
        <v>0</v>
      </c>
      <c r="AW298" s="2">
        <f t="shared" si="602"/>
        <v>0</v>
      </c>
      <c r="AX298" s="2">
        <f t="shared" si="602"/>
        <v>0</v>
      </c>
      <c r="AY298" s="2">
        <f t="shared" si="602"/>
        <v>0</v>
      </c>
      <c r="AZ298" s="2">
        <f t="shared" si="602"/>
        <v>0</v>
      </c>
      <c r="BA298" s="2">
        <f t="shared" si="602"/>
        <v>0</v>
      </c>
      <c r="BB298" s="2">
        <f t="shared" si="602"/>
        <v>0</v>
      </c>
      <c r="BC298" s="2">
        <f t="shared" si="602"/>
        <v>0</v>
      </c>
      <c r="BD298" s="2">
        <f t="shared" si="602"/>
        <v>0</v>
      </c>
      <c r="BE298" s="2">
        <f t="shared" si="602"/>
        <v>0</v>
      </c>
      <c r="BF298" s="2">
        <f t="shared" si="602"/>
        <v>0</v>
      </c>
      <c r="BG298" s="2">
        <f t="shared" si="602"/>
        <v>0</v>
      </c>
      <c r="BH298" s="2">
        <f t="shared" si="602"/>
        <v>0</v>
      </c>
      <c r="BI298" s="2">
        <f t="shared" si="602"/>
        <v>0</v>
      </c>
      <c r="BJ298" s="2">
        <f t="shared" si="602"/>
        <v>0</v>
      </c>
      <c r="BK298" s="2">
        <f t="shared" si="602"/>
        <v>0</v>
      </c>
      <c r="BL298" s="2">
        <f t="shared" si="602"/>
        <v>0</v>
      </c>
      <c r="BM298" s="2">
        <f t="shared" si="602"/>
        <v>0</v>
      </c>
      <c r="BN298" s="2">
        <f t="shared" si="602"/>
        <v>0</v>
      </c>
      <c r="BO298" s="2">
        <f t="shared" ref="BO298:CT298" si="603">(BO290+BO291+BO292)-BO289</f>
        <v>0</v>
      </c>
      <c r="BP298" s="2">
        <f t="shared" si="603"/>
        <v>0</v>
      </c>
      <c r="BQ298" s="2">
        <f t="shared" si="603"/>
        <v>0</v>
      </c>
      <c r="BR298" s="2">
        <f t="shared" si="603"/>
        <v>0</v>
      </c>
      <c r="BS298" s="2">
        <f t="shared" si="603"/>
        <v>0</v>
      </c>
      <c r="BT298" s="2">
        <f t="shared" si="603"/>
        <v>0</v>
      </c>
      <c r="BU298" s="2">
        <f t="shared" si="603"/>
        <v>0</v>
      </c>
      <c r="BV298" s="2">
        <f t="shared" si="603"/>
        <v>0</v>
      </c>
      <c r="BW298" s="2">
        <f t="shared" si="603"/>
        <v>0</v>
      </c>
      <c r="BX298" s="2">
        <f t="shared" si="603"/>
        <v>0</v>
      </c>
      <c r="BY298" s="2">
        <f t="shared" si="603"/>
        <v>0</v>
      </c>
      <c r="BZ298" s="2">
        <f t="shared" si="603"/>
        <v>0</v>
      </c>
      <c r="CA298" s="2">
        <f t="shared" si="603"/>
        <v>0</v>
      </c>
      <c r="CB298" s="2">
        <f t="shared" si="603"/>
        <v>0</v>
      </c>
      <c r="CC298" s="2">
        <f t="shared" si="603"/>
        <v>0</v>
      </c>
      <c r="CD298" s="2">
        <f t="shared" si="603"/>
        <v>0</v>
      </c>
      <c r="CE298" s="2">
        <f t="shared" si="603"/>
        <v>0</v>
      </c>
      <c r="CF298" s="2">
        <f t="shared" si="603"/>
        <v>0</v>
      </c>
      <c r="CG298" s="2">
        <f t="shared" si="603"/>
        <v>0</v>
      </c>
      <c r="CH298" s="2">
        <f t="shared" si="603"/>
        <v>0</v>
      </c>
      <c r="CI298" s="2">
        <f t="shared" si="603"/>
        <v>0</v>
      </c>
      <c r="CJ298" s="2">
        <f t="shared" si="603"/>
        <v>0</v>
      </c>
      <c r="CK298" s="2">
        <f t="shared" si="603"/>
        <v>0</v>
      </c>
      <c r="CL298" s="2">
        <f t="shared" si="603"/>
        <v>0</v>
      </c>
      <c r="CM298" s="2">
        <f t="shared" si="603"/>
        <v>0</v>
      </c>
      <c r="CN298" s="2">
        <f t="shared" si="603"/>
        <v>0</v>
      </c>
      <c r="CO298" s="2">
        <f t="shared" si="603"/>
        <v>0</v>
      </c>
      <c r="CP298" s="2">
        <f t="shared" si="603"/>
        <v>0</v>
      </c>
      <c r="CQ298" s="2">
        <f t="shared" si="603"/>
        <v>0</v>
      </c>
      <c r="CR298" s="2">
        <f t="shared" si="603"/>
        <v>0</v>
      </c>
      <c r="CS298" s="2">
        <f t="shared" si="603"/>
        <v>0</v>
      </c>
      <c r="CT298" s="2">
        <f t="shared" si="603"/>
        <v>0</v>
      </c>
      <c r="CU298" s="2">
        <f t="shared" ref="CU298:CZ298" si="604">(CU290+CU291+CU292)-CU289</f>
        <v>0</v>
      </c>
      <c r="CV298" s="2">
        <f t="shared" si="604"/>
        <v>0</v>
      </c>
      <c r="CW298" s="2">
        <f t="shared" si="604"/>
        <v>0</v>
      </c>
      <c r="CX298" s="2">
        <f t="shared" si="604"/>
        <v>0</v>
      </c>
      <c r="CY298" s="2">
        <f t="shared" si="604"/>
        <v>0</v>
      </c>
      <c r="CZ298" s="2">
        <f t="shared" si="604"/>
        <v>0</v>
      </c>
      <c r="DA298" s="2">
        <f t="shared" ref="DA298:FL298" si="605">(DA290+DA291+DA292)-DA289</f>
        <v>0</v>
      </c>
      <c r="DB298" s="2">
        <f t="shared" si="605"/>
        <v>0</v>
      </c>
      <c r="DC298" s="2">
        <f t="shared" si="605"/>
        <v>0</v>
      </c>
      <c r="DD298" s="2">
        <f t="shared" si="605"/>
        <v>0</v>
      </c>
      <c r="DE298" s="2">
        <f t="shared" si="605"/>
        <v>0</v>
      </c>
      <c r="DF298" s="2">
        <f t="shared" si="605"/>
        <v>0</v>
      </c>
      <c r="DG298" s="2">
        <f t="shared" si="605"/>
        <v>0</v>
      </c>
      <c r="DH298" s="2">
        <f t="shared" si="605"/>
        <v>0</v>
      </c>
      <c r="DI298" s="2">
        <f t="shared" si="605"/>
        <v>0</v>
      </c>
      <c r="DJ298" s="2">
        <f t="shared" si="605"/>
        <v>0</v>
      </c>
      <c r="DK298" s="2">
        <f t="shared" si="605"/>
        <v>0</v>
      </c>
      <c r="DL298" s="2">
        <f t="shared" si="605"/>
        <v>0</v>
      </c>
      <c r="DM298" s="2">
        <f t="shared" si="605"/>
        <v>0</v>
      </c>
      <c r="DN298" s="2">
        <f t="shared" si="605"/>
        <v>0</v>
      </c>
      <c r="DO298" s="2">
        <f t="shared" si="605"/>
        <v>0</v>
      </c>
      <c r="DP298" s="2">
        <f t="shared" si="605"/>
        <v>0</v>
      </c>
      <c r="DQ298" s="2">
        <f t="shared" si="605"/>
        <v>0</v>
      </c>
      <c r="DR298" s="2">
        <f t="shared" si="605"/>
        <v>0</v>
      </c>
      <c r="DS298" s="2">
        <f t="shared" si="605"/>
        <v>0</v>
      </c>
      <c r="DT298" s="2">
        <f t="shared" si="605"/>
        <v>0</v>
      </c>
      <c r="DU298" s="2">
        <f t="shared" si="605"/>
        <v>0</v>
      </c>
      <c r="DV298" s="2">
        <f t="shared" si="605"/>
        <v>0</v>
      </c>
      <c r="DW298" s="2">
        <f t="shared" si="605"/>
        <v>0</v>
      </c>
      <c r="DX298" s="2">
        <f t="shared" si="605"/>
        <v>0</v>
      </c>
      <c r="DY298" s="2">
        <f t="shared" si="605"/>
        <v>0</v>
      </c>
      <c r="DZ298" s="2">
        <f t="shared" si="605"/>
        <v>0</v>
      </c>
      <c r="EA298" s="2">
        <f t="shared" si="605"/>
        <v>0</v>
      </c>
      <c r="EB298" s="2">
        <f t="shared" si="605"/>
        <v>0</v>
      </c>
      <c r="EC298" s="2">
        <f t="shared" si="605"/>
        <v>0</v>
      </c>
      <c r="ED298" s="2">
        <f t="shared" si="605"/>
        <v>0</v>
      </c>
      <c r="EE298" s="2">
        <f t="shared" si="605"/>
        <v>0</v>
      </c>
      <c r="EF298" s="2">
        <f t="shared" si="605"/>
        <v>0</v>
      </c>
      <c r="EG298" s="2">
        <f t="shared" si="605"/>
        <v>0</v>
      </c>
      <c r="EH298" s="2">
        <f t="shared" si="605"/>
        <v>0</v>
      </c>
      <c r="EI298" s="2">
        <f t="shared" si="605"/>
        <v>0</v>
      </c>
      <c r="EJ298" s="2">
        <f t="shared" si="605"/>
        <v>0</v>
      </c>
      <c r="EK298" s="2">
        <f t="shared" si="605"/>
        <v>0</v>
      </c>
      <c r="EL298" s="2">
        <f t="shared" si="605"/>
        <v>0</v>
      </c>
      <c r="EM298" s="2">
        <f t="shared" si="605"/>
        <v>0</v>
      </c>
      <c r="EN298" s="2">
        <f t="shared" si="605"/>
        <v>0</v>
      </c>
      <c r="EO298" s="2">
        <f t="shared" si="605"/>
        <v>0</v>
      </c>
      <c r="EP298" s="2">
        <f t="shared" si="605"/>
        <v>0</v>
      </c>
      <c r="EQ298" s="2">
        <f t="shared" si="605"/>
        <v>0</v>
      </c>
      <c r="ER298" s="2">
        <f t="shared" si="605"/>
        <v>0</v>
      </c>
      <c r="ES298" s="2">
        <f t="shared" si="605"/>
        <v>0</v>
      </c>
      <c r="ET298" s="2">
        <f t="shared" si="605"/>
        <v>0</v>
      </c>
      <c r="EU298" s="2">
        <f t="shared" si="605"/>
        <v>0</v>
      </c>
      <c r="EV298" s="2">
        <f t="shared" si="605"/>
        <v>0</v>
      </c>
      <c r="EW298" s="2">
        <f t="shared" si="605"/>
        <v>0</v>
      </c>
      <c r="EX298" s="2">
        <f t="shared" si="605"/>
        <v>0</v>
      </c>
      <c r="EY298" s="2">
        <f t="shared" si="605"/>
        <v>0</v>
      </c>
      <c r="EZ298" s="2">
        <f t="shared" si="605"/>
        <v>0</v>
      </c>
      <c r="FA298" s="2">
        <f t="shared" si="605"/>
        <v>0</v>
      </c>
      <c r="FB298" s="2">
        <f t="shared" si="605"/>
        <v>0</v>
      </c>
      <c r="FC298" s="2">
        <f t="shared" si="605"/>
        <v>0</v>
      </c>
      <c r="FD298" s="2">
        <f t="shared" si="605"/>
        <v>0</v>
      </c>
      <c r="FE298" s="2">
        <f t="shared" si="605"/>
        <v>0</v>
      </c>
      <c r="FF298" s="2">
        <f t="shared" si="605"/>
        <v>0</v>
      </c>
      <c r="FG298" s="2">
        <f t="shared" si="605"/>
        <v>0</v>
      </c>
      <c r="FH298" s="2">
        <f t="shared" si="605"/>
        <v>0</v>
      </c>
      <c r="FI298" s="2">
        <f t="shared" si="605"/>
        <v>0</v>
      </c>
      <c r="FJ298" s="2">
        <f t="shared" si="605"/>
        <v>0</v>
      </c>
      <c r="FK298" s="2">
        <f t="shared" si="605"/>
        <v>0</v>
      </c>
      <c r="FL298" s="2">
        <f t="shared" si="605"/>
        <v>0</v>
      </c>
      <c r="FM298" s="2">
        <f t="shared" ref="FM298:FX298" si="606">(FM290+FM291+FM292)-FM289</f>
        <v>0</v>
      </c>
      <c r="FN298" s="2">
        <f t="shared" si="606"/>
        <v>0</v>
      </c>
      <c r="FO298" s="2">
        <f t="shared" si="606"/>
        <v>0</v>
      </c>
      <c r="FP298" s="2">
        <f t="shared" si="606"/>
        <v>0</v>
      </c>
      <c r="FQ298" s="2">
        <f t="shared" si="606"/>
        <v>0</v>
      </c>
      <c r="FR298" s="2">
        <f t="shared" si="606"/>
        <v>0</v>
      </c>
      <c r="FS298" s="2">
        <f t="shared" si="606"/>
        <v>0</v>
      </c>
      <c r="FT298" s="2">
        <f t="shared" si="606"/>
        <v>0</v>
      </c>
      <c r="FU298" s="2">
        <f t="shared" si="606"/>
        <v>0</v>
      </c>
      <c r="FV298" s="2">
        <f t="shared" si="606"/>
        <v>0</v>
      </c>
      <c r="FW298" s="2">
        <f t="shared" si="606"/>
        <v>0</v>
      </c>
      <c r="FX298" s="2">
        <f t="shared" si="606"/>
        <v>0</v>
      </c>
      <c r="FY298" s="2">
        <f>SUM(C298:FX298)</f>
        <v>0</v>
      </c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</row>
    <row r="299" spans="1:193" x14ac:dyDescent="0.35">
      <c r="A299" s="3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</row>
    <row r="300" spans="1:193" x14ac:dyDescent="0.35">
      <c r="A300" s="3" t="s">
        <v>600</v>
      </c>
      <c r="B300" s="30" t="s">
        <v>601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0</v>
      </c>
      <c r="BG300" s="2">
        <v>0</v>
      </c>
      <c r="BH300" s="2">
        <v>0</v>
      </c>
      <c r="BI300" s="2">
        <v>0</v>
      </c>
      <c r="BJ300" s="2">
        <v>0</v>
      </c>
      <c r="BK300" s="2">
        <v>0</v>
      </c>
      <c r="BL300" s="2">
        <v>0</v>
      </c>
      <c r="BM300" s="2">
        <v>0</v>
      </c>
      <c r="BN300" s="2">
        <v>0</v>
      </c>
      <c r="BO300" s="2">
        <v>0</v>
      </c>
      <c r="BP300" s="2">
        <v>0</v>
      </c>
      <c r="BQ300" s="2">
        <v>0</v>
      </c>
      <c r="BR300" s="2">
        <v>0</v>
      </c>
      <c r="BS300" s="2">
        <v>0</v>
      </c>
      <c r="BT300" s="2">
        <v>0</v>
      </c>
      <c r="BU300" s="2">
        <v>0</v>
      </c>
      <c r="BV300" s="2">
        <v>0</v>
      </c>
      <c r="BW300" s="2">
        <v>0</v>
      </c>
      <c r="BX300" s="2">
        <v>0</v>
      </c>
      <c r="BY300" s="2">
        <v>0</v>
      </c>
      <c r="BZ300" s="2">
        <v>0</v>
      </c>
      <c r="CA300" s="2">
        <v>0</v>
      </c>
      <c r="CB300" s="2">
        <v>0</v>
      </c>
      <c r="CC300" s="2">
        <v>0</v>
      </c>
      <c r="CD300" s="2">
        <v>0</v>
      </c>
      <c r="CE300" s="2">
        <v>0</v>
      </c>
      <c r="CF300" s="2">
        <v>0</v>
      </c>
      <c r="CG300" s="2">
        <v>0</v>
      </c>
      <c r="CH300" s="2">
        <v>0</v>
      </c>
      <c r="CI300" s="2">
        <v>0</v>
      </c>
      <c r="CJ300" s="2">
        <v>0</v>
      </c>
      <c r="CK300" s="2">
        <v>0</v>
      </c>
      <c r="CL300" s="2">
        <v>0</v>
      </c>
      <c r="CM300" s="2">
        <v>0</v>
      </c>
      <c r="CN300" s="2">
        <v>0</v>
      </c>
      <c r="CO300" s="2">
        <v>0</v>
      </c>
      <c r="CP300" s="2">
        <v>0</v>
      </c>
      <c r="CQ300" s="2">
        <v>0</v>
      </c>
      <c r="CR300" s="2">
        <v>0</v>
      </c>
      <c r="CS300" s="2">
        <v>0</v>
      </c>
      <c r="CT300" s="2">
        <v>0</v>
      </c>
      <c r="CU300" s="2">
        <v>0</v>
      </c>
      <c r="CV300" s="2">
        <v>0</v>
      </c>
      <c r="CW300" s="2">
        <v>0</v>
      </c>
      <c r="CX300" s="2">
        <v>0</v>
      </c>
      <c r="CY300" s="2">
        <v>0</v>
      </c>
      <c r="CZ300" s="2">
        <v>0</v>
      </c>
      <c r="DA300" s="2">
        <v>0</v>
      </c>
      <c r="DB300" s="2">
        <v>0</v>
      </c>
      <c r="DC300" s="2">
        <v>0</v>
      </c>
      <c r="DD300" s="2">
        <v>0</v>
      </c>
      <c r="DE300" s="2">
        <v>0</v>
      </c>
      <c r="DF300" s="2">
        <v>0</v>
      </c>
      <c r="DG300" s="2">
        <v>0</v>
      </c>
      <c r="DH300" s="2">
        <v>0</v>
      </c>
      <c r="DI300" s="2">
        <v>0</v>
      </c>
      <c r="DJ300" s="2">
        <v>0</v>
      </c>
      <c r="DK300" s="2">
        <v>0</v>
      </c>
      <c r="DL300" s="2">
        <v>0</v>
      </c>
      <c r="DM300" s="2">
        <v>0</v>
      </c>
      <c r="DN300" s="2">
        <v>0</v>
      </c>
      <c r="DO300" s="2">
        <v>0</v>
      </c>
      <c r="DP300" s="2">
        <v>0</v>
      </c>
      <c r="DQ300" s="2">
        <v>0</v>
      </c>
      <c r="DR300" s="2">
        <v>0</v>
      </c>
      <c r="DS300" s="2">
        <v>0</v>
      </c>
      <c r="DT300" s="2">
        <v>0</v>
      </c>
      <c r="DU300" s="2">
        <v>0</v>
      </c>
      <c r="DV300" s="2">
        <v>0</v>
      </c>
      <c r="DW300" s="2">
        <v>0</v>
      </c>
      <c r="DX300" s="2">
        <v>0</v>
      </c>
      <c r="DY300" s="2">
        <v>0</v>
      </c>
      <c r="DZ300" s="2">
        <v>0</v>
      </c>
      <c r="EA300" s="2">
        <v>0</v>
      </c>
      <c r="EB300" s="2">
        <v>0</v>
      </c>
      <c r="EC300" s="2">
        <v>0</v>
      </c>
      <c r="ED300" s="2">
        <v>0</v>
      </c>
      <c r="EE300" s="2">
        <v>0</v>
      </c>
      <c r="EF300" s="2">
        <v>0</v>
      </c>
      <c r="EG300" s="2">
        <v>0</v>
      </c>
      <c r="EH300" s="2">
        <v>0</v>
      </c>
      <c r="EI300" s="2">
        <v>0</v>
      </c>
      <c r="EJ300" s="2">
        <v>0</v>
      </c>
      <c r="EK300" s="2">
        <v>0</v>
      </c>
      <c r="EL300" s="2">
        <v>0</v>
      </c>
      <c r="EM300" s="2">
        <v>0</v>
      </c>
      <c r="EN300" s="2">
        <v>0</v>
      </c>
      <c r="EO300" s="2">
        <v>0</v>
      </c>
      <c r="EP300" s="2">
        <v>0</v>
      </c>
      <c r="EQ300" s="2">
        <v>0</v>
      </c>
      <c r="ER300" s="2">
        <v>0</v>
      </c>
      <c r="ES300" s="2">
        <v>0</v>
      </c>
      <c r="ET300" s="2">
        <v>0</v>
      </c>
      <c r="EU300" s="2">
        <v>0</v>
      </c>
      <c r="EV300" s="2">
        <v>0</v>
      </c>
      <c r="EW300" s="2">
        <v>0</v>
      </c>
      <c r="EX300" s="2">
        <v>0</v>
      </c>
      <c r="EY300" s="2">
        <v>0</v>
      </c>
      <c r="EZ300" s="2">
        <v>0</v>
      </c>
      <c r="FA300" s="2">
        <v>0</v>
      </c>
      <c r="FB300" s="2">
        <v>0</v>
      </c>
      <c r="FC300" s="2">
        <v>0</v>
      </c>
      <c r="FD300" s="2">
        <v>0</v>
      </c>
      <c r="FE300" s="2">
        <v>0</v>
      </c>
      <c r="FF300" s="2">
        <v>0</v>
      </c>
      <c r="FG300" s="2">
        <v>0</v>
      </c>
      <c r="FH300" s="2">
        <v>0</v>
      </c>
      <c r="FI300" s="2">
        <v>0</v>
      </c>
      <c r="FJ300" s="2">
        <v>0</v>
      </c>
      <c r="FK300" s="2">
        <v>0</v>
      </c>
      <c r="FL300" s="2">
        <v>0</v>
      </c>
      <c r="FM300" s="2">
        <v>0</v>
      </c>
      <c r="FN300" s="2">
        <v>0</v>
      </c>
      <c r="FO300" s="2">
        <v>0</v>
      </c>
      <c r="FP300" s="2">
        <v>0</v>
      </c>
      <c r="FQ300" s="2">
        <v>0</v>
      </c>
      <c r="FR300" s="2">
        <v>0</v>
      </c>
      <c r="FS300" s="2">
        <v>0</v>
      </c>
      <c r="FT300" s="2">
        <v>0</v>
      </c>
      <c r="FU300" s="2">
        <v>0</v>
      </c>
      <c r="FV300" s="2">
        <v>0</v>
      </c>
      <c r="FW300" s="2">
        <v>0</v>
      </c>
      <c r="FX300" s="2">
        <v>0</v>
      </c>
      <c r="FY300" s="2"/>
      <c r="FZ300" s="73">
        <f>SUM(C300:FX300)</f>
        <v>0</v>
      </c>
      <c r="GA300" s="61"/>
      <c r="GD300" s="2"/>
      <c r="GE300" s="2"/>
      <c r="GF300" s="2"/>
      <c r="GG300" s="2"/>
      <c r="GH300" s="2"/>
      <c r="GI300" s="2"/>
      <c r="GJ300" s="2"/>
      <c r="GK300" s="2"/>
    </row>
    <row r="301" spans="1:193" x14ac:dyDescent="0.35">
      <c r="A301" s="3"/>
      <c r="B301" s="30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61"/>
      <c r="GB301" s="2"/>
      <c r="GC301" s="60"/>
      <c r="GD301" s="2"/>
      <c r="GE301" s="2"/>
      <c r="GF301" s="2"/>
      <c r="GG301" s="2"/>
      <c r="GH301" s="2"/>
      <c r="GI301" s="2"/>
      <c r="GJ301" s="2"/>
      <c r="GK301" s="2"/>
    </row>
    <row r="302" spans="1:193" x14ac:dyDescent="0.35">
      <c r="A302" s="3"/>
      <c r="B302" s="30" t="s">
        <v>602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</row>
    <row r="303" spans="1:193" x14ac:dyDescent="0.35">
      <c r="A303" s="3" t="s">
        <v>603</v>
      </c>
      <c r="B303" s="2" t="s">
        <v>604</v>
      </c>
      <c r="C303" s="2">
        <f t="shared" ref="C303:AH303" si="607">C289+C300</f>
        <v>79061989.680000007</v>
      </c>
      <c r="D303" s="2">
        <f t="shared" si="607"/>
        <v>446182328.5</v>
      </c>
      <c r="E303" s="2">
        <f t="shared" si="607"/>
        <v>71478924.430000007</v>
      </c>
      <c r="F303" s="2">
        <f t="shared" si="607"/>
        <v>279287184.22000003</v>
      </c>
      <c r="G303" s="2">
        <f t="shared" si="607"/>
        <v>22106227.82</v>
      </c>
      <c r="H303" s="2">
        <f t="shared" si="607"/>
        <v>13387931.9</v>
      </c>
      <c r="I303" s="2">
        <f t="shared" si="607"/>
        <v>98904716.640000001</v>
      </c>
      <c r="J303" s="2">
        <f t="shared" si="607"/>
        <v>24467328.670000002</v>
      </c>
      <c r="K303" s="2">
        <f t="shared" si="607"/>
        <v>4312438.25</v>
      </c>
      <c r="L303" s="2">
        <f t="shared" si="607"/>
        <v>26223106.879999999</v>
      </c>
      <c r="M303" s="2">
        <f t="shared" si="607"/>
        <v>12984654.18</v>
      </c>
      <c r="N303" s="2">
        <f t="shared" si="607"/>
        <v>592130490.39999998</v>
      </c>
      <c r="O303" s="2">
        <f t="shared" si="607"/>
        <v>144009244.40000001</v>
      </c>
      <c r="P303" s="2">
        <f t="shared" si="607"/>
        <v>5256442.2699999996</v>
      </c>
      <c r="Q303" s="2">
        <f t="shared" si="607"/>
        <v>497539958.72000003</v>
      </c>
      <c r="R303" s="2">
        <f t="shared" si="607"/>
        <v>79749027.269999996</v>
      </c>
      <c r="S303" s="2">
        <f t="shared" si="607"/>
        <v>19269511.710000001</v>
      </c>
      <c r="T303" s="2">
        <f t="shared" si="607"/>
        <v>3318152.62</v>
      </c>
      <c r="U303" s="2">
        <f t="shared" si="607"/>
        <v>1410288.68</v>
      </c>
      <c r="V303" s="2">
        <f t="shared" si="607"/>
        <v>4316362.38</v>
      </c>
      <c r="W303" s="2">
        <f t="shared" si="607"/>
        <v>1482561.76</v>
      </c>
      <c r="X303" s="2">
        <f t="shared" si="607"/>
        <v>1262581.68</v>
      </c>
      <c r="Y303" s="2">
        <f t="shared" si="607"/>
        <v>11169795.210000001</v>
      </c>
      <c r="Z303" s="2">
        <f t="shared" si="607"/>
        <v>3879323.23</v>
      </c>
      <c r="AA303" s="2">
        <f t="shared" si="607"/>
        <v>352504308.11000001</v>
      </c>
      <c r="AB303" s="2">
        <f t="shared" si="607"/>
        <v>312898311.33999997</v>
      </c>
      <c r="AC303" s="2">
        <f t="shared" si="607"/>
        <v>11265780.48</v>
      </c>
      <c r="AD303" s="2">
        <f t="shared" si="607"/>
        <v>16635012.029999999</v>
      </c>
      <c r="AE303" s="2">
        <f t="shared" si="607"/>
        <v>2241390.11</v>
      </c>
      <c r="AF303" s="2">
        <f t="shared" si="607"/>
        <v>3431505.06</v>
      </c>
      <c r="AG303" s="2">
        <f t="shared" si="607"/>
        <v>8030694.9000000004</v>
      </c>
      <c r="AH303" s="2">
        <f t="shared" si="607"/>
        <v>11751183.359999999</v>
      </c>
      <c r="AI303" s="2">
        <f t="shared" ref="AI303:BN303" si="608">AI289+AI300</f>
        <v>5477456.7800000003</v>
      </c>
      <c r="AJ303" s="2">
        <f t="shared" si="608"/>
        <v>3713794.02</v>
      </c>
      <c r="AK303" s="2">
        <f t="shared" si="608"/>
        <v>3458406.28</v>
      </c>
      <c r="AL303" s="2">
        <f t="shared" si="608"/>
        <v>4717201.12</v>
      </c>
      <c r="AM303" s="2">
        <f t="shared" si="608"/>
        <v>5240217.4400000004</v>
      </c>
      <c r="AN303" s="2">
        <f t="shared" si="608"/>
        <v>4782390.71</v>
      </c>
      <c r="AO303" s="2">
        <f t="shared" si="608"/>
        <v>50534324.149999999</v>
      </c>
      <c r="AP303" s="2">
        <f t="shared" si="608"/>
        <v>1019980699.91</v>
      </c>
      <c r="AQ303" s="2">
        <f t="shared" si="608"/>
        <v>4492088.3600000003</v>
      </c>
      <c r="AR303" s="2">
        <f t="shared" si="608"/>
        <v>695003791.50999999</v>
      </c>
      <c r="AS303" s="2">
        <f t="shared" si="608"/>
        <v>79339583.129999995</v>
      </c>
      <c r="AT303" s="2">
        <f t="shared" si="608"/>
        <v>27513620.370000001</v>
      </c>
      <c r="AU303" s="2">
        <f t="shared" si="608"/>
        <v>4675918.18</v>
      </c>
      <c r="AV303" s="2">
        <f t="shared" si="608"/>
        <v>5120477.45</v>
      </c>
      <c r="AW303" s="2">
        <f t="shared" si="608"/>
        <v>4499326.13</v>
      </c>
      <c r="AX303" s="2">
        <f t="shared" si="608"/>
        <v>2057632.03</v>
      </c>
      <c r="AY303" s="2">
        <f t="shared" si="608"/>
        <v>6020645.1799999997</v>
      </c>
      <c r="AZ303" s="2">
        <f t="shared" si="608"/>
        <v>142629299.31999999</v>
      </c>
      <c r="BA303" s="2">
        <f t="shared" si="608"/>
        <v>100628658.67</v>
      </c>
      <c r="BB303" s="2">
        <f t="shared" si="608"/>
        <v>83839870.620000005</v>
      </c>
      <c r="BC303" s="2">
        <f t="shared" si="608"/>
        <v>282897524.06999999</v>
      </c>
      <c r="BD303" s="2">
        <f t="shared" si="608"/>
        <v>40110951.780000001</v>
      </c>
      <c r="BE303" s="2">
        <f t="shared" si="608"/>
        <v>14211729.34</v>
      </c>
      <c r="BF303" s="2">
        <f t="shared" si="608"/>
        <v>281956996.83999997</v>
      </c>
      <c r="BG303" s="2">
        <f t="shared" si="608"/>
        <v>11992392.609999999</v>
      </c>
      <c r="BH303" s="2">
        <f t="shared" si="608"/>
        <v>7660958.0199999996</v>
      </c>
      <c r="BI303" s="2">
        <f t="shared" si="608"/>
        <v>4655443.62</v>
      </c>
      <c r="BJ303" s="2">
        <f t="shared" si="608"/>
        <v>69621394.510000005</v>
      </c>
      <c r="BK303" s="2">
        <f t="shared" si="608"/>
        <v>390865273.26999998</v>
      </c>
      <c r="BL303" s="2">
        <f t="shared" si="608"/>
        <v>1974169.09</v>
      </c>
      <c r="BM303" s="2">
        <f t="shared" si="608"/>
        <v>5482157.6900000004</v>
      </c>
      <c r="BN303" s="2">
        <f t="shared" si="608"/>
        <v>35280013.289999999</v>
      </c>
      <c r="BO303" s="2">
        <f t="shared" ref="BO303:DZ303" si="609">BO289+BO300</f>
        <v>14714705.09</v>
      </c>
      <c r="BP303" s="2">
        <f t="shared" si="609"/>
        <v>3342513.9</v>
      </c>
      <c r="BQ303" s="2">
        <f t="shared" si="609"/>
        <v>73185041.379999995</v>
      </c>
      <c r="BR303" s="2">
        <f t="shared" si="609"/>
        <v>51838961.100000001</v>
      </c>
      <c r="BS303" s="2">
        <f t="shared" si="609"/>
        <v>14896672.880000001</v>
      </c>
      <c r="BT303" s="2">
        <f t="shared" si="609"/>
        <v>5808684.25</v>
      </c>
      <c r="BU303" s="2">
        <f t="shared" si="609"/>
        <v>6031635.75</v>
      </c>
      <c r="BV303" s="2">
        <f t="shared" si="609"/>
        <v>14808759.189999999</v>
      </c>
      <c r="BW303" s="2">
        <f t="shared" si="609"/>
        <v>23767201.809999999</v>
      </c>
      <c r="BX303" s="2">
        <f t="shared" si="609"/>
        <v>1747493.26</v>
      </c>
      <c r="BY303" s="2">
        <f t="shared" si="609"/>
        <v>6226435.4199999999</v>
      </c>
      <c r="BZ303" s="2">
        <f t="shared" si="609"/>
        <v>4027229.55</v>
      </c>
      <c r="CA303" s="2">
        <f t="shared" si="609"/>
        <v>3145296</v>
      </c>
      <c r="CB303" s="2">
        <f t="shared" si="609"/>
        <v>829909535.82000005</v>
      </c>
      <c r="CC303" s="2">
        <f t="shared" si="609"/>
        <v>3591422.38</v>
      </c>
      <c r="CD303" s="2">
        <f t="shared" si="609"/>
        <v>1211944.3999999999</v>
      </c>
      <c r="CE303" s="2">
        <f t="shared" si="609"/>
        <v>3165905.17</v>
      </c>
      <c r="CF303" s="2">
        <f t="shared" si="609"/>
        <v>2391611.64</v>
      </c>
      <c r="CG303" s="2">
        <f t="shared" si="609"/>
        <v>3672390.33</v>
      </c>
      <c r="CH303" s="2">
        <f t="shared" si="609"/>
        <v>2254948.56</v>
      </c>
      <c r="CI303" s="2">
        <f t="shared" si="609"/>
        <v>8604631.9199999999</v>
      </c>
      <c r="CJ303" s="2">
        <f t="shared" si="609"/>
        <v>11489962.68</v>
      </c>
      <c r="CK303" s="2">
        <f t="shared" si="609"/>
        <v>57230299.68</v>
      </c>
      <c r="CL303" s="2">
        <f t="shared" si="609"/>
        <v>15255675.859999999</v>
      </c>
      <c r="CM303" s="2">
        <f t="shared" si="609"/>
        <v>9332190.8900000006</v>
      </c>
      <c r="CN303" s="2">
        <f t="shared" si="609"/>
        <v>347143787.31999999</v>
      </c>
      <c r="CO303" s="2">
        <f t="shared" si="609"/>
        <v>158674394.33000001</v>
      </c>
      <c r="CP303" s="2">
        <f t="shared" si="609"/>
        <v>12181419.699999999</v>
      </c>
      <c r="CQ303" s="2">
        <f t="shared" si="609"/>
        <v>10319943.82</v>
      </c>
      <c r="CR303" s="2">
        <f t="shared" si="609"/>
        <v>3879878.58</v>
      </c>
      <c r="CS303" s="2">
        <f t="shared" si="609"/>
        <v>4486541.0199999996</v>
      </c>
      <c r="CT303" s="2">
        <f t="shared" si="609"/>
        <v>2570076.59</v>
      </c>
      <c r="CU303" s="2">
        <f t="shared" si="609"/>
        <v>5452514.1399999997</v>
      </c>
      <c r="CV303" s="2">
        <f t="shared" si="609"/>
        <v>1176684.73</v>
      </c>
      <c r="CW303" s="2">
        <f t="shared" si="609"/>
        <v>3791096.75</v>
      </c>
      <c r="CX303" s="2">
        <f t="shared" si="609"/>
        <v>6133963.3200000003</v>
      </c>
      <c r="CY303" s="2">
        <f t="shared" si="609"/>
        <v>1248005.03</v>
      </c>
      <c r="CZ303" s="2">
        <f t="shared" si="609"/>
        <v>21008137.969999999</v>
      </c>
      <c r="DA303" s="2">
        <f t="shared" si="609"/>
        <v>3739031.97</v>
      </c>
      <c r="DB303" s="2">
        <f t="shared" si="609"/>
        <v>4880964.34</v>
      </c>
      <c r="DC303" s="2">
        <f t="shared" si="609"/>
        <v>3660350.21</v>
      </c>
      <c r="DD303" s="2">
        <f t="shared" si="609"/>
        <v>3579436.51</v>
      </c>
      <c r="DE303" s="2">
        <f t="shared" si="609"/>
        <v>4615219.92</v>
      </c>
      <c r="DF303" s="2">
        <f t="shared" si="609"/>
        <v>229778514.37</v>
      </c>
      <c r="DG303" s="2">
        <f t="shared" si="609"/>
        <v>2234952.04</v>
      </c>
      <c r="DH303" s="2">
        <f t="shared" si="609"/>
        <v>20650989.93</v>
      </c>
      <c r="DI303" s="2">
        <f t="shared" si="609"/>
        <v>28043177.52</v>
      </c>
      <c r="DJ303" s="2">
        <f t="shared" si="609"/>
        <v>8211576.4000000004</v>
      </c>
      <c r="DK303" s="2">
        <f t="shared" si="609"/>
        <v>6295019.5</v>
      </c>
      <c r="DL303" s="2">
        <f t="shared" si="609"/>
        <v>66823620.409999996</v>
      </c>
      <c r="DM303" s="2">
        <f t="shared" si="609"/>
        <v>4440075.55</v>
      </c>
      <c r="DN303" s="2">
        <f t="shared" si="609"/>
        <v>16077764.23</v>
      </c>
      <c r="DO303" s="2">
        <f t="shared" si="609"/>
        <v>38630398.159999996</v>
      </c>
      <c r="DP303" s="2">
        <f t="shared" si="609"/>
        <v>3881904.38</v>
      </c>
      <c r="DQ303" s="2">
        <f t="shared" si="609"/>
        <v>11141481.6</v>
      </c>
      <c r="DR303" s="2">
        <f t="shared" si="609"/>
        <v>16125868.59</v>
      </c>
      <c r="DS303" s="2">
        <f t="shared" si="609"/>
        <v>8220717.54</v>
      </c>
      <c r="DT303" s="2">
        <f t="shared" si="609"/>
        <v>3708126.51</v>
      </c>
      <c r="DU303" s="2">
        <f t="shared" si="609"/>
        <v>5288530.8899999997</v>
      </c>
      <c r="DV303" s="2">
        <f t="shared" si="609"/>
        <v>3870179.44</v>
      </c>
      <c r="DW303" s="2">
        <f t="shared" si="609"/>
        <v>4762020.5199999996</v>
      </c>
      <c r="DX303" s="2">
        <f t="shared" si="609"/>
        <v>3811652.82</v>
      </c>
      <c r="DY303" s="2">
        <f t="shared" si="609"/>
        <v>5093286.76</v>
      </c>
      <c r="DZ303" s="2">
        <f t="shared" si="609"/>
        <v>9156474.4900000002</v>
      </c>
      <c r="EA303" s="2">
        <f t="shared" ref="EA303:FX303" si="610">EA289+EA300</f>
        <v>7265995.7999999998</v>
      </c>
      <c r="EB303" s="2">
        <f t="shared" si="610"/>
        <v>7038996.6299999999</v>
      </c>
      <c r="EC303" s="2">
        <f t="shared" si="610"/>
        <v>4335034.8099999996</v>
      </c>
      <c r="ED303" s="2">
        <f t="shared" si="610"/>
        <v>23689244.559999999</v>
      </c>
      <c r="EE303" s="2">
        <f t="shared" si="610"/>
        <v>3687045.68</v>
      </c>
      <c r="EF303" s="2">
        <f t="shared" si="610"/>
        <v>16375437.24</v>
      </c>
      <c r="EG303" s="2">
        <f t="shared" si="610"/>
        <v>4175170.93</v>
      </c>
      <c r="EH303" s="2">
        <f t="shared" si="610"/>
        <v>4140789.68</v>
      </c>
      <c r="EI303" s="2">
        <f t="shared" si="610"/>
        <v>162615505.53</v>
      </c>
      <c r="EJ303" s="2">
        <f t="shared" si="610"/>
        <v>112188189.77</v>
      </c>
      <c r="EK303" s="2">
        <f t="shared" si="610"/>
        <v>8375153.3300000001</v>
      </c>
      <c r="EL303" s="2">
        <f t="shared" si="610"/>
        <v>5899050.4400000004</v>
      </c>
      <c r="EM303" s="2">
        <f t="shared" si="610"/>
        <v>5485560.5599999996</v>
      </c>
      <c r="EN303" s="2">
        <f t="shared" si="610"/>
        <v>11829639.640000001</v>
      </c>
      <c r="EO303" s="2">
        <f t="shared" si="610"/>
        <v>4726223.4400000004</v>
      </c>
      <c r="EP303" s="2">
        <f t="shared" si="610"/>
        <v>6204234.5099999998</v>
      </c>
      <c r="EQ303" s="2">
        <f t="shared" si="610"/>
        <v>30751016.289999999</v>
      </c>
      <c r="ER303" s="2">
        <f t="shared" si="610"/>
        <v>5136874.5</v>
      </c>
      <c r="ES303" s="2">
        <f t="shared" si="610"/>
        <v>3353793.81</v>
      </c>
      <c r="ET303" s="2">
        <f t="shared" si="610"/>
        <v>4356324.13</v>
      </c>
      <c r="EU303" s="2">
        <f t="shared" si="610"/>
        <v>7963315.6799999997</v>
      </c>
      <c r="EV303" s="2">
        <f t="shared" si="610"/>
        <v>1890492.83</v>
      </c>
      <c r="EW303" s="2">
        <f t="shared" si="610"/>
        <v>13309322.109999999</v>
      </c>
      <c r="EX303" s="2">
        <f t="shared" si="610"/>
        <v>3791058.95</v>
      </c>
      <c r="EY303" s="2">
        <f t="shared" si="610"/>
        <v>7759567.2400000002</v>
      </c>
      <c r="EZ303" s="2">
        <f t="shared" si="610"/>
        <v>2820167.82</v>
      </c>
      <c r="FA303" s="2">
        <f t="shared" si="610"/>
        <v>42142313.409999996</v>
      </c>
      <c r="FB303" s="2">
        <f t="shared" si="610"/>
        <v>4797387.76</v>
      </c>
      <c r="FC303" s="2">
        <f t="shared" si="610"/>
        <v>21157792.920000002</v>
      </c>
      <c r="FD303" s="2">
        <f t="shared" si="610"/>
        <v>5770108.4400000004</v>
      </c>
      <c r="FE303" s="2">
        <f t="shared" si="610"/>
        <v>1963010.65</v>
      </c>
      <c r="FF303" s="2">
        <f t="shared" si="610"/>
        <v>3691748.16</v>
      </c>
      <c r="FG303" s="2">
        <f t="shared" si="610"/>
        <v>2729985.41</v>
      </c>
      <c r="FH303" s="2">
        <f t="shared" si="610"/>
        <v>1718391.6</v>
      </c>
      <c r="FI303" s="2">
        <f t="shared" si="610"/>
        <v>20443703.68</v>
      </c>
      <c r="FJ303" s="2">
        <f t="shared" si="610"/>
        <v>22797589.829999998</v>
      </c>
      <c r="FK303" s="2">
        <f t="shared" si="610"/>
        <v>29294622.940000001</v>
      </c>
      <c r="FL303" s="2">
        <f t="shared" si="610"/>
        <v>94168128.030000001</v>
      </c>
      <c r="FM303" s="2">
        <f t="shared" si="610"/>
        <v>44634765.020000003</v>
      </c>
      <c r="FN303" s="2">
        <f t="shared" si="610"/>
        <v>263520742.59</v>
      </c>
      <c r="FO303" s="2">
        <f t="shared" si="610"/>
        <v>13522225.609999999</v>
      </c>
      <c r="FP303" s="2">
        <f t="shared" si="610"/>
        <v>27763436.34</v>
      </c>
      <c r="FQ303" s="2">
        <f t="shared" si="610"/>
        <v>12038652.4</v>
      </c>
      <c r="FR303" s="2">
        <f t="shared" si="610"/>
        <v>3396557.44</v>
      </c>
      <c r="FS303" s="2">
        <f t="shared" si="610"/>
        <v>3389803.97</v>
      </c>
      <c r="FT303" s="2">
        <f t="shared" si="610"/>
        <v>1489181.21</v>
      </c>
      <c r="FU303" s="2">
        <f t="shared" si="610"/>
        <v>10636237.18</v>
      </c>
      <c r="FV303" s="2">
        <f t="shared" si="610"/>
        <v>9133780.1099999994</v>
      </c>
      <c r="FW303" s="2">
        <f t="shared" si="610"/>
        <v>3218252.85</v>
      </c>
      <c r="FX303" s="2">
        <f t="shared" si="610"/>
        <v>1701192.38</v>
      </c>
      <c r="FY303" s="2"/>
      <c r="FZ303" s="73">
        <f>SUM(C303:FX303)</f>
        <v>9943104905.0300045</v>
      </c>
      <c r="GA303" s="62"/>
      <c r="GB303" s="62">
        <f>FZ303-GA303</f>
        <v>9943104905.0300045</v>
      </c>
      <c r="GC303" s="2"/>
      <c r="GD303" s="2"/>
      <c r="GE303" s="2"/>
      <c r="GF303" s="2"/>
      <c r="GG303" s="2"/>
      <c r="GH303" s="2"/>
      <c r="GI303" s="2"/>
      <c r="GJ303" s="2"/>
      <c r="GK303" s="2"/>
    </row>
    <row r="304" spans="1:193" x14ac:dyDescent="0.35">
      <c r="A304" s="3" t="s">
        <v>605</v>
      </c>
      <c r="B304" s="2" t="s">
        <v>606</v>
      </c>
      <c r="C304" s="2">
        <f t="shared" ref="C304:BN305" si="611">C290</f>
        <v>33577243.379540466</v>
      </c>
      <c r="D304" s="2">
        <f t="shared" si="611"/>
        <v>122050153.72307038</v>
      </c>
      <c r="E304" s="2">
        <f t="shared" si="611"/>
        <v>33051226.751967102</v>
      </c>
      <c r="F304" s="2">
        <f t="shared" si="611"/>
        <v>89318024.700250193</v>
      </c>
      <c r="G304" s="2">
        <f t="shared" si="611"/>
        <v>14498385.88150131</v>
      </c>
      <c r="H304" s="2">
        <f t="shared" si="611"/>
        <v>3932704.3086785823</v>
      </c>
      <c r="I304" s="2">
        <f t="shared" si="611"/>
        <v>31923489.544274572</v>
      </c>
      <c r="J304" s="2">
        <f t="shared" si="611"/>
        <v>5261813.9282190474</v>
      </c>
      <c r="K304" s="2">
        <f t="shared" si="611"/>
        <v>1392552.5972030573</v>
      </c>
      <c r="L304" s="2">
        <f t="shared" si="611"/>
        <v>23995379.430089008</v>
      </c>
      <c r="M304" s="2">
        <f t="shared" si="611"/>
        <v>8495915.3011018187</v>
      </c>
      <c r="N304" s="2">
        <f t="shared" si="611"/>
        <v>179878384.98932433</v>
      </c>
      <c r="O304" s="2">
        <f t="shared" si="611"/>
        <v>73776337.477119565</v>
      </c>
      <c r="P304" s="2">
        <f t="shared" si="611"/>
        <v>1546004.3060999489</v>
      </c>
      <c r="Q304" s="2">
        <f t="shared" si="611"/>
        <v>155598755.6677776</v>
      </c>
      <c r="R304" s="2">
        <f t="shared" si="611"/>
        <v>2049923.1370213896</v>
      </c>
      <c r="S304" s="2">
        <f t="shared" si="611"/>
        <v>15805564.749845723</v>
      </c>
      <c r="T304" s="2">
        <f t="shared" si="611"/>
        <v>660634.28444545891</v>
      </c>
      <c r="U304" s="2">
        <f t="shared" si="611"/>
        <v>739582.32398065529</v>
      </c>
      <c r="V304" s="2">
        <f t="shared" si="611"/>
        <v>1058751.3498526947</v>
      </c>
      <c r="W304" s="2">
        <f t="shared" si="611"/>
        <v>183902.80493671706</v>
      </c>
      <c r="X304" s="2">
        <f t="shared" si="611"/>
        <v>299853.13395517523</v>
      </c>
      <c r="Y304" s="2">
        <f t="shared" si="611"/>
        <v>1933136.9605826172</v>
      </c>
      <c r="Z304" s="2">
        <f t="shared" si="611"/>
        <v>656631.67105138488</v>
      </c>
      <c r="AA304" s="2">
        <f t="shared" si="611"/>
        <v>185381345.16353503</v>
      </c>
      <c r="AB304" s="2">
        <f t="shared" si="611"/>
        <v>283463458.41918844</v>
      </c>
      <c r="AC304" s="2">
        <f t="shared" si="611"/>
        <v>10044074.968465116</v>
      </c>
      <c r="AD304" s="2">
        <f t="shared" si="611"/>
        <v>10101101.432298334</v>
      </c>
      <c r="AE304" s="2">
        <f t="shared" si="611"/>
        <v>658085.8743210776</v>
      </c>
      <c r="AF304" s="2">
        <f t="shared" si="611"/>
        <v>1148215.3928001451</v>
      </c>
      <c r="AG304" s="2">
        <f t="shared" si="611"/>
        <v>4791476.0997080402</v>
      </c>
      <c r="AH304" s="2">
        <f t="shared" si="611"/>
        <v>1053294.134960775</v>
      </c>
      <c r="AI304" s="2">
        <f t="shared" si="611"/>
        <v>331771.32239643257</v>
      </c>
      <c r="AJ304" s="2">
        <f t="shared" si="611"/>
        <v>991489.20526479895</v>
      </c>
      <c r="AK304" s="2">
        <f t="shared" si="611"/>
        <v>1447608.3068550292</v>
      </c>
      <c r="AL304" s="2">
        <f t="shared" si="611"/>
        <v>2514362.7032171222</v>
      </c>
      <c r="AM304" s="2">
        <f t="shared" si="611"/>
        <v>1330088.7374864481</v>
      </c>
      <c r="AN304" s="2">
        <f t="shared" si="611"/>
        <v>4368400.6399999997</v>
      </c>
      <c r="AO304" s="2">
        <f t="shared" si="611"/>
        <v>16264608.791705638</v>
      </c>
      <c r="AP304" s="2">
        <f t="shared" si="611"/>
        <v>674082570.65659761</v>
      </c>
      <c r="AQ304" s="2">
        <f t="shared" si="611"/>
        <v>1787585.3212162736</v>
      </c>
      <c r="AR304" s="2">
        <f t="shared" si="611"/>
        <v>290757999.32671642</v>
      </c>
      <c r="AS304" s="2">
        <f t="shared" si="611"/>
        <v>59077192.689198114</v>
      </c>
      <c r="AT304" s="2">
        <f t="shared" si="611"/>
        <v>11020967.801551856</v>
      </c>
      <c r="AU304" s="2">
        <f t="shared" si="611"/>
        <v>1738770.6923370271</v>
      </c>
      <c r="AV304" s="2">
        <f t="shared" si="611"/>
        <v>1250191.6990698965</v>
      </c>
      <c r="AW304" s="2">
        <f t="shared" si="611"/>
        <v>959160.18369534716</v>
      </c>
      <c r="AX304" s="2">
        <f t="shared" si="611"/>
        <v>664479.30007901578</v>
      </c>
      <c r="AY304" s="2">
        <f t="shared" si="611"/>
        <v>1669785.2574207489</v>
      </c>
      <c r="AZ304" s="2">
        <f t="shared" si="611"/>
        <v>17525146.516146116</v>
      </c>
      <c r="BA304" s="2">
        <f t="shared" si="611"/>
        <v>26210500.386955999</v>
      </c>
      <c r="BB304" s="2">
        <f t="shared" si="611"/>
        <v>7119432.8314184062</v>
      </c>
      <c r="BC304" s="2">
        <f t="shared" si="611"/>
        <v>97421277.96542123</v>
      </c>
      <c r="BD304" s="2">
        <f t="shared" si="611"/>
        <v>17045085.064198572</v>
      </c>
      <c r="BE304" s="2">
        <f t="shared" si="611"/>
        <v>5660860.9757390609</v>
      </c>
      <c r="BF304" s="2">
        <f t="shared" si="611"/>
        <v>82180783.778288096</v>
      </c>
      <c r="BG304" s="2">
        <f t="shared" si="611"/>
        <v>1867670.0979381581</v>
      </c>
      <c r="BH304" s="2">
        <f t="shared" si="611"/>
        <v>2252962.4108905317</v>
      </c>
      <c r="BI304" s="2">
        <f t="shared" si="611"/>
        <v>743165.76096947747</v>
      </c>
      <c r="BJ304" s="2">
        <f t="shared" si="611"/>
        <v>27852314.82888132</v>
      </c>
      <c r="BK304" s="2">
        <f t="shared" si="611"/>
        <v>54086678.790676355</v>
      </c>
      <c r="BL304" s="2">
        <f t="shared" si="611"/>
        <v>217253.93096649402</v>
      </c>
      <c r="BM304" s="2">
        <f t="shared" si="611"/>
        <v>1134358.7904461897</v>
      </c>
      <c r="BN304" s="2">
        <f t="shared" si="611"/>
        <v>10824688.431099476</v>
      </c>
      <c r="BO304" s="2">
        <f t="shared" ref="BO304:DZ305" si="612">BO290</f>
        <v>4340153.0736531466</v>
      </c>
      <c r="BP304" s="2">
        <f t="shared" si="612"/>
        <v>2802884.6587538598</v>
      </c>
      <c r="BQ304" s="2">
        <f t="shared" si="612"/>
        <v>57612581.678319909</v>
      </c>
      <c r="BR304" s="2">
        <f t="shared" si="612"/>
        <v>11778633.236844599</v>
      </c>
      <c r="BS304" s="2">
        <f t="shared" si="612"/>
        <v>4076179.8843034338</v>
      </c>
      <c r="BT304" s="2">
        <f t="shared" si="612"/>
        <v>3087519.2551995334</v>
      </c>
      <c r="BU304" s="2">
        <f t="shared" si="612"/>
        <v>2442749.9872815395</v>
      </c>
      <c r="BV304" s="2">
        <f t="shared" si="612"/>
        <v>13991122.23835797</v>
      </c>
      <c r="BW304" s="2">
        <f t="shared" si="612"/>
        <v>18631284.503404584</v>
      </c>
      <c r="BX304" s="2">
        <f t="shared" si="612"/>
        <v>1363693.695489815</v>
      </c>
      <c r="BY304" s="2">
        <f t="shared" si="612"/>
        <v>3747865.2837329269</v>
      </c>
      <c r="BZ304" s="2">
        <f t="shared" si="612"/>
        <v>1216640.406784907</v>
      </c>
      <c r="CA304" s="2">
        <f t="shared" si="612"/>
        <v>2527080.6753126369</v>
      </c>
      <c r="CB304" s="2">
        <f t="shared" si="612"/>
        <v>398779588.42631292</v>
      </c>
      <c r="CC304" s="2">
        <f t="shared" si="612"/>
        <v>585953.74241974927</v>
      </c>
      <c r="CD304" s="2">
        <f t="shared" si="612"/>
        <v>486759.55037128291</v>
      </c>
      <c r="CE304" s="2">
        <f t="shared" si="612"/>
        <v>1244213.6149625636</v>
      </c>
      <c r="CF304" s="2">
        <f t="shared" si="612"/>
        <v>784467.85302799824</v>
      </c>
      <c r="CG304" s="2">
        <f t="shared" si="612"/>
        <v>706193.14755458268</v>
      </c>
      <c r="CH304" s="2">
        <f t="shared" si="612"/>
        <v>504345.75612722291</v>
      </c>
      <c r="CI304" s="2">
        <f t="shared" si="612"/>
        <v>3398182.433490945</v>
      </c>
      <c r="CJ304" s="2">
        <f t="shared" si="612"/>
        <v>11176103.84</v>
      </c>
      <c r="CK304" s="2">
        <f t="shared" si="612"/>
        <v>20269323.91151683</v>
      </c>
      <c r="CL304" s="2">
        <f t="shared" si="612"/>
        <v>3614355.5583170662</v>
      </c>
      <c r="CM304" s="2">
        <f t="shared" si="612"/>
        <v>2110706.8200031449</v>
      </c>
      <c r="CN304" s="2">
        <f t="shared" si="612"/>
        <v>145426796.29018176</v>
      </c>
      <c r="CO304" s="2">
        <f t="shared" si="612"/>
        <v>97307604.414999232</v>
      </c>
      <c r="CP304" s="2">
        <f t="shared" si="612"/>
        <v>11447230.639999999</v>
      </c>
      <c r="CQ304" s="2">
        <f t="shared" si="612"/>
        <v>3199862.9846131844</v>
      </c>
      <c r="CR304" s="2">
        <f t="shared" si="612"/>
        <v>684309.6914024268</v>
      </c>
      <c r="CS304" s="2">
        <f t="shared" si="612"/>
        <v>1576195.9357032788</v>
      </c>
      <c r="CT304" s="2">
        <f t="shared" si="612"/>
        <v>889757.01879692252</v>
      </c>
      <c r="CU304" s="2">
        <f t="shared" si="612"/>
        <v>488316.14212136471</v>
      </c>
      <c r="CV304" s="2">
        <f t="shared" si="612"/>
        <v>394328.38258771051</v>
      </c>
      <c r="CW304" s="2">
        <f t="shared" si="612"/>
        <v>1360520.3263395098</v>
      </c>
      <c r="CX304" s="2">
        <f t="shared" si="612"/>
        <v>2435164.1103650779</v>
      </c>
      <c r="CY304" s="2">
        <f t="shared" si="612"/>
        <v>183638.3649225322</v>
      </c>
      <c r="CZ304" s="2">
        <f t="shared" si="612"/>
        <v>6939480.3723420305</v>
      </c>
      <c r="DA304" s="2">
        <f t="shared" si="612"/>
        <v>1312426.9138986289</v>
      </c>
      <c r="DB304" s="2">
        <f t="shared" si="612"/>
        <v>1178716.7151717336</v>
      </c>
      <c r="DC304" s="2">
        <f t="shared" si="612"/>
        <v>1378342.193580539</v>
      </c>
      <c r="DD304" s="2">
        <f t="shared" si="612"/>
        <v>1003179.104609352</v>
      </c>
      <c r="DE304" s="2">
        <f t="shared" si="612"/>
        <v>2055318.0689518426</v>
      </c>
      <c r="DF304" s="2">
        <f t="shared" si="612"/>
        <v>77500197.071746662</v>
      </c>
      <c r="DG304" s="2">
        <f t="shared" si="612"/>
        <v>1676111.7666029253</v>
      </c>
      <c r="DH304" s="2">
        <f t="shared" si="612"/>
        <v>10294242.027414937</v>
      </c>
      <c r="DI304" s="2">
        <f t="shared" si="612"/>
        <v>14459360.436222866</v>
      </c>
      <c r="DJ304" s="2">
        <f t="shared" si="612"/>
        <v>1778092.1887167871</v>
      </c>
      <c r="DK304" s="2">
        <f t="shared" si="612"/>
        <v>1337772.7186327181</v>
      </c>
      <c r="DL304" s="2">
        <f t="shared" si="612"/>
        <v>24745378.667346906</v>
      </c>
      <c r="DM304" s="2">
        <f t="shared" si="612"/>
        <v>691848.03229843068</v>
      </c>
      <c r="DN304" s="2">
        <f t="shared" si="612"/>
        <v>7623368.8785485355</v>
      </c>
      <c r="DO304" s="2">
        <f t="shared" si="612"/>
        <v>10354960.037545934</v>
      </c>
      <c r="DP304" s="2">
        <f t="shared" si="612"/>
        <v>917522.61094726203</v>
      </c>
      <c r="DQ304" s="2">
        <f t="shared" si="612"/>
        <v>10731643.382492065</v>
      </c>
      <c r="DR304" s="2">
        <f t="shared" si="612"/>
        <v>2651707.841694423</v>
      </c>
      <c r="DS304" s="2">
        <f t="shared" si="612"/>
        <v>1214990.4284804005</v>
      </c>
      <c r="DT304" s="2">
        <f t="shared" si="612"/>
        <v>326960.03876811347</v>
      </c>
      <c r="DU304" s="2">
        <f t="shared" si="612"/>
        <v>869938.80868899089</v>
      </c>
      <c r="DV304" s="2">
        <f t="shared" si="612"/>
        <v>263788.35732696857</v>
      </c>
      <c r="DW304" s="2">
        <f t="shared" si="612"/>
        <v>655755.4742524965</v>
      </c>
      <c r="DX304" s="2">
        <f t="shared" si="612"/>
        <v>2794986.170100939</v>
      </c>
      <c r="DY304" s="2">
        <f t="shared" si="612"/>
        <v>3994263.0860337317</v>
      </c>
      <c r="DZ304" s="2">
        <f t="shared" si="612"/>
        <v>5854748.5726282215</v>
      </c>
      <c r="EA304" s="2">
        <f t="shared" ref="EA304:FX305" si="613">EA290</f>
        <v>6659175.8950050557</v>
      </c>
      <c r="EB304" s="2">
        <f t="shared" si="613"/>
        <v>2486309.1854463532</v>
      </c>
      <c r="EC304" s="2">
        <f t="shared" si="613"/>
        <v>1081509.2115600074</v>
      </c>
      <c r="ED304" s="2">
        <f t="shared" si="613"/>
        <v>23082753.859999999</v>
      </c>
      <c r="EE304" s="2">
        <f t="shared" si="613"/>
        <v>507477.87524220132</v>
      </c>
      <c r="EF304" s="2">
        <f t="shared" si="613"/>
        <v>2676211.8795601861</v>
      </c>
      <c r="EG304" s="2">
        <f t="shared" si="613"/>
        <v>884665.38384760427</v>
      </c>
      <c r="EH304" s="2">
        <f t="shared" si="613"/>
        <v>418177.34504549758</v>
      </c>
      <c r="EI304" s="2">
        <f t="shared" si="613"/>
        <v>41187752.741830133</v>
      </c>
      <c r="EJ304" s="2">
        <f t="shared" si="613"/>
        <v>33147419.910898414</v>
      </c>
      <c r="EK304" s="2">
        <f t="shared" si="613"/>
        <v>3478376.6187752448</v>
      </c>
      <c r="EL304" s="2">
        <f t="shared" si="613"/>
        <v>1775841.2251296125</v>
      </c>
      <c r="EM304" s="2">
        <f t="shared" si="613"/>
        <v>2875907.5512804766</v>
      </c>
      <c r="EN304" s="2">
        <f t="shared" si="613"/>
        <v>2315719.5898614153</v>
      </c>
      <c r="EO304" s="2">
        <f t="shared" si="613"/>
        <v>1281387.5743316102</v>
      </c>
      <c r="EP304" s="2">
        <f t="shared" si="613"/>
        <v>3976589.3998100809</v>
      </c>
      <c r="EQ304" s="2">
        <f t="shared" si="613"/>
        <v>10921269.912394898</v>
      </c>
      <c r="ER304" s="2">
        <f t="shared" si="613"/>
        <v>3163709.3861279846</v>
      </c>
      <c r="ES304" s="2">
        <f t="shared" si="613"/>
        <v>1029616.447151643</v>
      </c>
      <c r="ET304" s="2">
        <f t="shared" si="613"/>
        <v>1515676.6005718485</v>
      </c>
      <c r="EU304" s="2">
        <f t="shared" si="613"/>
        <v>1291571.5320035878</v>
      </c>
      <c r="EV304" s="2">
        <f t="shared" si="613"/>
        <v>1231707.5363417482</v>
      </c>
      <c r="EW304" s="2">
        <f t="shared" si="613"/>
        <v>9770014.1136098988</v>
      </c>
      <c r="EX304" s="2">
        <f t="shared" si="613"/>
        <v>520119.96730038646</v>
      </c>
      <c r="EY304" s="2">
        <f t="shared" si="613"/>
        <v>934350.63170224964</v>
      </c>
      <c r="EZ304" s="2">
        <f t="shared" si="613"/>
        <v>814619.44106131198</v>
      </c>
      <c r="FA304" s="2">
        <f t="shared" si="613"/>
        <v>40573930.527477778</v>
      </c>
      <c r="FB304" s="2">
        <f t="shared" si="613"/>
        <v>4327778.13</v>
      </c>
      <c r="FC304" s="2">
        <f t="shared" si="613"/>
        <v>12869715.010105763</v>
      </c>
      <c r="FD304" s="2">
        <f t="shared" si="613"/>
        <v>1499960.2217570737</v>
      </c>
      <c r="FE304" s="2">
        <f t="shared" si="613"/>
        <v>647657.86522704922</v>
      </c>
      <c r="FF304" s="2">
        <f t="shared" si="613"/>
        <v>675729.71132404322</v>
      </c>
      <c r="FG304" s="2">
        <f t="shared" si="613"/>
        <v>832458.89899266022</v>
      </c>
      <c r="FH304" s="2">
        <f t="shared" si="613"/>
        <v>936509.28570683068</v>
      </c>
      <c r="FI304" s="2">
        <f t="shared" si="613"/>
        <v>13751402.110691497</v>
      </c>
      <c r="FJ304" s="2">
        <f t="shared" si="613"/>
        <v>21935711.407813057</v>
      </c>
      <c r="FK304" s="2">
        <f t="shared" si="613"/>
        <v>23485658.593684152</v>
      </c>
      <c r="FL304" s="2">
        <f t="shared" si="613"/>
        <v>61987261.709745578</v>
      </c>
      <c r="FM304" s="2">
        <f t="shared" si="613"/>
        <v>27702978.901836876</v>
      </c>
      <c r="FN304" s="2">
        <f t="shared" si="613"/>
        <v>81893540.268315867</v>
      </c>
      <c r="FO304" s="2">
        <f t="shared" si="613"/>
        <v>12893048.30375581</v>
      </c>
      <c r="FP304" s="2">
        <f t="shared" si="613"/>
        <v>18727647.343856838</v>
      </c>
      <c r="FQ304" s="2">
        <f t="shared" si="613"/>
        <v>11628643.91167468</v>
      </c>
      <c r="FR304" s="2">
        <f t="shared" si="613"/>
        <v>3219166.3690876132</v>
      </c>
      <c r="FS304" s="2">
        <f t="shared" si="613"/>
        <v>2254624.2091523698</v>
      </c>
      <c r="FT304" s="2">
        <f t="shared" si="613"/>
        <v>1379724.24</v>
      </c>
      <c r="FU304" s="2">
        <f t="shared" si="613"/>
        <v>4039454.8441747362</v>
      </c>
      <c r="FV304" s="2">
        <f t="shared" si="613"/>
        <v>2891740.6976905726</v>
      </c>
      <c r="FW304" s="2">
        <f t="shared" si="613"/>
        <v>556322.11147656757</v>
      </c>
      <c r="FX304" s="2">
        <f t="shared" si="613"/>
        <v>434566.92928709852</v>
      </c>
      <c r="FY304" s="2"/>
      <c r="FZ304" s="73">
        <f>SUM(C304:FX304)</f>
        <v>4262175186.9993539</v>
      </c>
      <c r="GA304" s="62"/>
      <c r="GB304" s="62">
        <f>FZ304-GA304</f>
        <v>4262175186.9993539</v>
      </c>
      <c r="GC304" s="2"/>
      <c r="GD304" s="2"/>
      <c r="GE304" s="2"/>
      <c r="GF304" s="2"/>
      <c r="GG304" s="2"/>
      <c r="GH304" s="2"/>
      <c r="GI304" s="2"/>
      <c r="GJ304" s="2"/>
      <c r="GK304" s="2"/>
    </row>
    <row r="305" spans="1:193" x14ac:dyDescent="0.35">
      <c r="A305" s="3" t="s">
        <v>607</v>
      </c>
      <c r="B305" s="2" t="s">
        <v>608</v>
      </c>
      <c r="C305" s="2">
        <f t="shared" si="611"/>
        <v>2560686.85</v>
      </c>
      <c r="D305" s="2">
        <f t="shared" si="611"/>
        <v>6068580.4500000002</v>
      </c>
      <c r="E305" s="2">
        <f t="shared" si="611"/>
        <v>1444121.25</v>
      </c>
      <c r="F305" s="2">
        <f t="shared" si="611"/>
        <v>2186086.4300000002</v>
      </c>
      <c r="G305" s="2">
        <f t="shared" si="611"/>
        <v>428862.04</v>
      </c>
      <c r="H305" s="2">
        <f t="shared" si="611"/>
        <v>184982.61</v>
      </c>
      <c r="I305" s="2">
        <f t="shared" si="611"/>
        <v>1809421.81</v>
      </c>
      <c r="J305" s="2">
        <f t="shared" si="611"/>
        <v>600359.41</v>
      </c>
      <c r="K305" s="2">
        <f t="shared" si="611"/>
        <v>149409.51999999999</v>
      </c>
      <c r="L305" s="2">
        <f t="shared" si="611"/>
        <v>1285932.06</v>
      </c>
      <c r="M305" s="2">
        <f t="shared" si="611"/>
        <v>495734.92</v>
      </c>
      <c r="N305" s="2">
        <f t="shared" si="611"/>
        <v>12893543.369999999</v>
      </c>
      <c r="O305" s="2">
        <f t="shared" si="611"/>
        <v>5184910.91</v>
      </c>
      <c r="P305" s="2">
        <f t="shared" si="611"/>
        <v>98033.26</v>
      </c>
      <c r="Q305" s="2">
        <f t="shared" si="611"/>
        <v>6984070.2400000002</v>
      </c>
      <c r="R305" s="2">
        <f t="shared" si="611"/>
        <v>117387.96</v>
      </c>
      <c r="S305" s="2">
        <f t="shared" si="611"/>
        <v>941027.17</v>
      </c>
      <c r="T305" s="2">
        <f t="shared" si="611"/>
        <v>50774.68</v>
      </c>
      <c r="U305" s="2">
        <f t="shared" si="611"/>
        <v>51513.32</v>
      </c>
      <c r="V305" s="2">
        <f t="shared" si="611"/>
        <v>91452.54</v>
      </c>
      <c r="W305" s="2">
        <f t="shared" si="611"/>
        <v>20485.07</v>
      </c>
      <c r="X305" s="2">
        <f t="shared" si="611"/>
        <v>23503.47</v>
      </c>
      <c r="Y305" s="2">
        <f t="shared" si="611"/>
        <v>145352.82</v>
      </c>
      <c r="Z305" s="2">
        <f t="shared" si="611"/>
        <v>63731.5</v>
      </c>
      <c r="AA305" s="2">
        <f t="shared" si="611"/>
        <v>6802241.46</v>
      </c>
      <c r="AB305" s="2">
        <f t="shared" si="611"/>
        <v>12251040.92</v>
      </c>
      <c r="AC305" s="2">
        <f t="shared" si="611"/>
        <v>578302.21</v>
      </c>
      <c r="AD305" s="2">
        <f t="shared" si="611"/>
        <v>703196.53</v>
      </c>
      <c r="AE305" s="2">
        <f t="shared" si="611"/>
        <v>48617.120000000003</v>
      </c>
      <c r="AF305" s="2">
        <f t="shared" si="611"/>
        <v>86811.59</v>
      </c>
      <c r="AG305" s="2">
        <f t="shared" si="611"/>
        <v>322958.38</v>
      </c>
      <c r="AH305" s="2">
        <f t="shared" si="611"/>
        <v>172657.77</v>
      </c>
      <c r="AI305" s="2">
        <f t="shared" si="611"/>
        <v>53122.47</v>
      </c>
      <c r="AJ305" s="2">
        <f t="shared" si="611"/>
        <v>128163.01</v>
      </c>
      <c r="AK305" s="2">
        <f t="shared" si="611"/>
        <v>74603.09</v>
      </c>
      <c r="AL305" s="2">
        <f t="shared" si="611"/>
        <v>98388.41</v>
      </c>
      <c r="AM305" s="2">
        <f t="shared" si="611"/>
        <v>115377.55</v>
      </c>
      <c r="AN305" s="2">
        <f t="shared" si="611"/>
        <v>413990.07</v>
      </c>
      <c r="AO305" s="2">
        <f t="shared" si="611"/>
        <v>1676936.43</v>
      </c>
      <c r="AP305" s="2">
        <f t="shared" si="611"/>
        <v>37700132.310000002</v>
      </c>
      <c r="AQ305" s="2">
        <f t="shared" si="611"/>
        <v>97428.55</v>
      </c>
      <c r="AR305" s="2">
        <f t="shared" si="611"/>
        <v>21880966.199999999</v>
      </c>
      <c r="AS305" s="2">
        <f t="shared" si="611"/>
        <v>2513262.4</v>
      </c>
      <c r="AT305" s="2">
        <f t="shared" si="611"/>
        <v>1167107.3600000001</v>
      </c>
      <c r="AU305" s="2">
        <f t="shared" si="611"/>
        <v>178802.57</v>
      </c>
      <c r="AV305" s="2">
        <f t="shared" si="611"/>
        <v>179035.75</v>
      </c>
      <c r="AW305" s="2">
        <f t="shared" si="611"/>
        <v>102589.94</v>
      </c>
      <c r="AX305" s="2">
        <f t="shared" si="611"/>
        <v>78396.2</v>
      </c>
      <c r="AY305" s="2">
        <f t="shared" si="611"/>
        <v>127245.96</v>
      </c>
      <c r="AZ305" s="2">
        <f t="shared" si="611"/>
        <v>1512386.73</v>
      </c>
      <c r="BA305" s="2">
        <f t="shared" si="611"/>
        <v>2187937.56</v>
      </c>
      <c r="BB305" s="2">
        <f t="shared" si="611"/>
        <v>485771.55</v>
      </c>
      <c r="BC305" s="2">
        <f t="shared" si="611"/>
        <v>8539684.5500000007</v>
      </c>
      <c r="BD305" s="2">
        <f t="shared" si="611"/>
        <v>1409316.74</v>
      </c>
      <c r="BE305" s="2">
        <f t="shared" si="611"/>
        <v>425098.36</v>
      </c>
      <c r="BF305" s="2">
        <f t="shared" si="611"/>
        <v>6979427.0599999996</v>
      </c>
      <c r="BG305" s="2">
        <f t="shared" si="611"/>
        <v>115579.55</v>
      </c>
      <c r="BH305" s="2">
        <f t="shared" si="611"/>
        <v>147663.12</v>
      </c>
      <c r="BI305" s="2">
        <f t="shared" si="611"/>
        <v>55868.160000000003</v>
      </c>
      <c r="BJ305" s="2">
        <f t="shared" si="611"/>
        <v>1934186.26</v>
      </c>
      <c r="BK305" s="2">
        <f t="shared" si="611"/>
        <v>1031173.03</v>
      </c>
      <c r="BL305" s="2">
        <f t="shared" si="611"/>
        <v>18195.330000000002</v>
      </c>
      <c r="BM305" s="2">
        <f t="shared" si="611"/>
        <v>91995.89</v>
      </c>
      <c r="BN305" s="2">
        <f t="shared" si="611"/>
        <v>1139858.77</v>
      </c>
      <c r="BO305" s="2">
        <f t="shared" si="612"/>
        <v>396388.6</v>
      </c>
      <c r="BP305" s="2">
        <f t="shared" si="612"/>
        <v>245997.25</v>
      </c>
      <c r="BQ305" s="2">
        <f t="shared" si="612"/>
        <v>1733716.34</v>
      </c>
      <c r="BR305" s="2">
        <f t="shared" si="612"/>
        <v>459017.22</v>
      </c>
      <c r="BS305" s="2">
        <f t="shared" si="612"/>
        <v>258944.15</v>
      </c>
      <c r="BT305" s="2">
        <f t="shared" si="612"/>
        <v>149392.14000000001</v>
      </c>
      <c r="BU305" s="2">
        <f t="shared" si="612"/>
        <v>109362.84</v>
      </c>
      <c r="BV305" s="2">
        <f t="shared" si="612"/>
        <v>817601.21</v>
      </c>
      <c r="BW305" s="2">
        <f t="shared" si="612"/>
        <v>711654.23</v>
      </c>
      <c r="BX305" s="2">
        <f t="shared" si="612"/>
        <v>99943.77</v>
      </c>
      <c r="BY305" s="2">
        <f t="shared" si="612"/>
        <v>193396.48000000001</v>
      </c>
      <c r="BZ305" s="2">
        <f t="shared" si="612"/>
        <v>99867.18</v>
      </c>
      <c r="CA305" s="2">
        <f t="shared" si="612"/>
        <v>394616.81</v>
      </c>
      <c r="CB305" s="2">
        <f t="shared" si="612"/>
        <v>24768877.350000001</v>
      </c>
      <c r="CC305" s="2">
        <f t="shared" si="612"/>
        <v>91062.73</v>
      </c>
      <c r="CD305" s="2">
        <f t="shared" si="612"/>
        <v>72919.69</v>
      </c>
      <c r="CE305" s="2">
        <f t="shared" si="612"/>
        <v>104487.79</v>
      </c>
      <c r="CF305" s="2">
        <f t="shared" si="612"/>
        <v>86249.23</v>
      </c>
      <c r="CG305" s="2">
        <f t="shared" si="612"/>
        <v>74426.7</v>
      </c>
      <c r="CH305" s="2">
        <f t="shared" si="612"/>
        <v>33444.1</v>
      </c>
      <c r="CI305" s="2">
        <f t="shared" si="612"/>
        <v>320790.64</v>
      </c>
      <c r="CJ305" s="2">
        <f t="shared" si="612"/>
        <v>313858.84000000003</v>
      </c>
      <c r="CK305" s="2">
        <f t="shared" si="612"/>
        <v>1519908.61</v>
      </c>
      <c r="CL305" s="2">
        <f t="shared" si="612"/>
        <v>233618.03</v>
      </c>
      <c r="CM305" s="2">
        <f t="shared" si="612"/>
        <v>113893.58</v>
      </c>
      <c r="CN305" s="2">
        <f t="shared" si="612"/>
        <v>8605084.4100000001</v>
      </c>
      <c r="CO305" s="2">
        <f t="shared" si="612"/>
        <v>5153394.09</v>
      </c>
      <c r="CP305" s="2">
        <f t="shared" si="612"/>
        <v>734189.06</v>
      </c>
      <c r="CQ305" s="2">
        <f t="shared" si="612"/>
        <v>386426.67</v>
      </c>
      <c r="CR305" s="2">
        <f t="shared" si="612"/>
        <v>80485.73</v>
      </c>
      <c r="CS305" s="2">
        <f t="shared" si="612"/>
        <v>248224.67</v>
      </c>
      <c r="CT305" s="2">
        <f t="shared" si="612"/>
        <v>85958.85</v>
      </c>
      <c r="CU305" s="2">
        <f t="shared" si="612"/>
        <v>58359.59</v>
      </c>
      <c r="CV305" s="2">
        <f t="shared" si="612"/>
        <v>47858.69</v>
      </c>
      <c r="CW305" s="2">
        <f t="shared" si="612"/>
        <v>134115.63</v>
      </c>
      <c r="CX305" s="2">
        <f t="shared" si="612"/>
        <v>243713.34</v>
      </c>
      <c r="CY305" s="2">
        <f t="shared" si="612"/>
        <v>18970.75</v>
      </c>
      <c r="CZ305" s="2">
        <f t="shared" si="612"/>
        <v>629899.39</v>
      </c>
      <c r="DA305" s="2">
        <f t="shared" si="612"/>
        <v>123499.93</v>
      </c>
      <c r="DB305" s="2">
        <f t="shared" si="612"/>
        <v>101395.44</v>
      </c>
      <c r="DC305" s="2">
        <f t="shared" si="612"/>
        <v>112080.46</v>
      </c>
      <c r="DD305" s="2">
        <f t="shared" si="612"/>
        <v>97944.92</v>
      </c>
      <c r="DE305" s="2">
        <f t="shared" si="612"/>
        <v>288400.14</v>
      </c>
      <c r="DF305" s="2">
        <f t="shared" si="612"/>
        <v>7817551.8200000003</v>
      </c>
      <c r="DG305" s="2">
        <f t="shared" si="612"/>
        <v>118174.05</v>
      </c>
      <c r="DH305" s="2">
        <f t="shared" si="612"/>
        <v>1002544.97</v>
      </c>
      <c r="DI305" s="2">
        <f t="shared" si="612"/>
        <v>1169415.45</v>
      </c>
      <c r="DJ305" s="2">
        <f t="shared" si="612"/>
        <v>169846.5</v>
      </c>
      <c r="DK305" s="2">
        <f t="shared" si="612"/>
        <v>88144.5</v>
      </c>
      <c r="DL305" s="2">
        <f t="shared" si="612"/>
        <v>2420056.54</v>
      </c>
      <c r="DM305" s="2">
        <f t="shared" si="612"/>
        <v>77790.55</v>
      </c>
      <c r="DN305" s="2">
        <f t="shared" si="612"/>
        <v>628414.66</v>
      </c>
      <c r="DO305" s="2">
        <f t="shared" si="612"/>
        <v>761258.72</v>
      </c>
      <c r="DP305" s="2">
        <f t="shared" si="612"/>
        <v>77422.7</v>
      </c>
      <c r="DQ305" s="2">
        <f t="shared" si="612"/>
        <v>409714.16</v>
      </c>
      <c r="DR305" s="2">
        <f t="shared" si="612"/>
        <v>475735.48</v>
      </c>
      <c r="DS305" s="2">
        <f t="shared" si="612"/>
        <v>198489</v>
      </c>
      <c r="DT305" s="2">
        <f t="shared" si="612"/>
        <v>53085.02</v>
      </c>
      <c r="DU305" s="2">
        <f t="shared" si="612"/>
        <v>128255.13</v>
      </c>
      <c r="DV305" s="2">
        <f t="shared" si="612"/>
        <v>49041.63</v>
      </c>
      <c r="DW305" s="2">
        <f t="shared" si="612"/>
        <v>105819.77</v>
      </c>
      <c r="DX305" s="2">
        <f t="shared" si="612"/>
        <v>165524.42000000001</v>
      </c>
      <c r="DY305" s="2">
        <f t="shared" si="612"/>
        <v>211849.28</v>
      </c>
      <c r="DZ305" s="2">
        <f t="shared" si="612"/>
        <v>440337.14</v>
      </c>
      <c r="EA305" s="2">
        <f t="shared" si="613"/>
        <v>606678.97</v>
      </c>
      <c r="EB305" s="2">
        <f t="shared" si="613"/>
        <v>264983.83</v>
      </c>
      <c r="EC305" s="2">
        <f t="shared" si="613"/>
        <v>112196.29</v>
      </c>
      <c r="ED305" s="2">
        <f t="shared" si="613"/>
        <v>606490.69999999995</v>
      </c>
      <c r="EE305" s="2">
        <f t="shared" si="613"/>
        <v>69368.460000000006</v>
      </c>
      <c r="EF305" s="2">
        <f t="shared" si="613"/>
        <v>327633.84999999998</v>
      </c>
      <c r="EG305" s="2">
        <f t="shared" si="613"/>
        <v>120677.96</v>
      </c>
      <c r="EH305" s="2">
        <f t="shared" si="613"/>
        <v>51207.78</v>
      </c>
      <c r="EI305" s="2">
        <f t="shared" si="613"/>
        <v>3323220.8</v>
      </c>
      <c r="EJ305" s="2">
        <f t="shared" si="613"/>
        <v>2056399.34</v>
      </c>
      <c r="EK305" s="2">
        <f t="shared" si="613"/>
        <v>137117.85</v>
      </c>
      <c r="EL305" s="2">
        <f t="shared" si="613"/>
        <v>36713.550000000003</v>
      </c>
      <c r="EM305" s="2">
        <f t="shared" si="613"/>
        <v>247634.55</v>
      </c>
      <c r="EN305" s="2">
        <f t="shared" si="613"/>
        <v>285190.57</v>
      </c>
      <c r="EO305" s="2">
        <f t="shared" si="613"/>
        <v>144936.91</v>
      </c>
      <c r="EP305" s="2">
        <f t="shared" si="613"/>
        <v>223170.3</v>
      </c>
      <c r="EQ305" s="2">
        <f t="shared" si="613"/>
        <v>1024267.5</v>
      </c>
      <c r="ER305" s="2">
        <f t="shared" si="613"/>
        <v>209171.85</v>
      </c>
      <c r="ES305" s="2">
        <f t="shared" si="613"/>
        <v>106678.02</v>
      </c>
      <c r="ET305" s="2">
        <f t="shared" si="613"/>
        <v>133939.82999999999</v>
      </c>
      <c r="EU305" s="2">
        <f t="shared" si="613"/>
        <v>189375.43</v>
      </c>
      <c r="EV305" s="2">
        <f t="shared" si="613"/>
        <v>43464.959999999999</v>
      </c>
      <c r="EW305" s="2">
        <f t="shared" si="613"/>
        <v>341846.47</v>
      </c>
      <c r="EX305" s="2">
        <f t="shared" si="613"/>
        <v>19788.41</v>
      </c>
      <c r="EY305" s="2">
        <f t="shared" si="613"/>
        <v>106184.84</v>
      </c>
      <c r="EZ305" s="2">
        <f t="shared" si="613"/>
        <v>92250.34</v>
      </c>
      <c r="FA305" s="2">
        <f t="shared" si="613"/>
        <v>1567984.63</v>
      </c>
      <c r="FB305" s="2">
        <f t="shared" si="613"/>
        <v>469609.63</v>
      </c>
      <c r="FC305" s="2">
        <f t="shared" si="613"/>
        <v>926616</v>
      </c>
      <c r="FD305" s="2">
        <f t="shared" si="613"/>
        <v>157711.57</v>
      </c>
      <c r="FE305" s="2">
        <f t="shared" si="613"/>
        <v>64813.09</v>
      </c>
      <c r="FF305" s="2">
        <f t="shared" si="613"/>
        <v>70542.399999999994</v>
      </c>
      <c r="FG305" s="2">
        <f t="shared" si="613"/>
        <v>71488.67</v>
      </c>
      <c r="FH305" s="2">
        <f t="shared" si="613"/>
        <v>112198.64</v>
      </c>
      <c r="FI305" s="2">
        <f t="shared" si="613"/>
        <v>558618.73</v>
      </c>
      <c r="FJ305" s="2">
        <f t="shared" si="613"/>
        <v>861473.15</v>
      </c>
      <c r="FK305" s="2">
        <f t="shared" si="613"/>
        <v>927120.98</v>
      </c>
      <c r="FL305" s="2">
        <f t="shared" si="613"/>
        <v>1829177.87</v>
      </c>
      <c r="FM305" s="2">
        <f t="shared" si="613"/>
        <v>532404.37</v>
      </c>
      <c r="FN305" s="2">
        <f t="shared" si="613"/>
        <v>3532207.73</v>
      </c>
      <c r="FO305" s="2">
        <f t="shared" si="613"/>
        <v>629176.46</v>
      </c>
      <c r="FP305" s="2">
        <f t="shared" si="613"/>
        <v>752042.46</v>
      </c>
      <c r="FQ305" s="2">
        <f t="shared" si="613"/>
        <v>409839.03</v>
      </c>
      <c r="FR305" s="2">
        <f t="shared" si="613"/>
        <v>177143.45</v>
      </c>
      <c r="FS305" s="2">
        <f t="shared" si="613"/>
        <v>72860.350000000006</v>
      </c>
      <c r="FT305" s="2">
        <f t="shared" si="613"/>
        <v>109456.97</v>
      </c>
      <c r="FU305" s="2">
        <f t="shared" si="613"/>
        <v>297429.19</v>
      </c>
      <c r="FV305" s="2">
        <f t="shared" si="613"/>
        <v>195022.78</v>
      </c>
      <c r="FW305" s="2">
        <f t="shared" si="613"/>
        <v>48430.720000000001</v>
      </c>
      <c r="FX305" s="2">
        <f t="shared" si="613"/>
        <v>39107.11</v>
      </c>
      <c r="FY305" s="2"/>
      <c r="FZ305" s="73">
        <f>SUM(C305:FX305)</f>
        <v>249920454.66999993</v>
      </c>
      <c r="GA305" s="62"/>
      <c r="GB305" s="62">
        <f>FZ305-GA305</f>
        <v>249920454.66999993</v>
      </c>
      <c r="GC305" s="2"/>
      <c r="GD305" s="2"/>
      <c r="GE305" s="2"/>
      <c r="GF305" s="2"/>
      <c r="GG305" s="2"/>
      <c r="GH305" s="2"/>
      <c r="GI305" s="2"/>
      <c r="GJ305" s="2"/>
      <c r="GK305" s="2"/>
    </row>
    <row r="306" spans="1:193" x14ac:dyDescent="0.35">
      <c r="A306" s="3" t="s">
        <v>609</v>
      </c>
      <c r="B306" s="2" t="s">
        <v>595</v>
      </c>
      <c r="C306" s="2">
        <f>IF(C303-C304-C305&lt;0,0,C303-C304-C305)</f>
        <v>42924059.45045954</v>
      </c>
      <c r="D306" s="2">
        <f t="shared" ref="D306:BO306" si="614">IF(D303-D304-D305&lt;0,0,D303-D304-D305)</f>
        <v>318063594.32692963</v>
      </c>
      <c r="E306" s="2">
        <f t="shared" si="614"/>
        <v>36983576.428032905</v>
      </c>
      <c r="F306" s="2">
        <f t="shared" si="614"/>
        <v>187783073.08974981</v>
      </c>
      <c r="G306" s="2">
        <f t="shared" si="614"/>
        <v>7178979.8984986907</v>
      </c>
      <c r="H306" s="2">
        <f t="shared" si="614"/>
        <v>9270244.9813214187</v>
      </c>
      <c r="I306" s="2">
        <f t="shared" si="614"/>
        <v>65171805.28572543</v>
      </c>
      <c r="J306" s="2">
        <f t="shared" si="614"/>
        <v>18605155.331780955</v>
      </c>
      <c r="K306" s="2">
        <f t="shared" si="614"/>
        <v>2770476.1327969427</v>
      </c>
      <c r="L306" s="2">
        <f t="shared" si="614"/>
        <v>941795.38991099084</v>
      </c>
      <c r="M306" s="2">
        <f t="shared" si="614"/>
        <v>3993003.9588981811</v>
      </c>
      <c r="N306" s="2">
        <f t="shared" si="614"/>
        <v>399358562.04067564</v>
      </c>
      <c r="O306" s="2">
        <f t="shared" si="614"/>
        <v>65047996.012880445</v>
      </c>
      <c r="P306" s="2">
        <f t="shared" si="614"/>
        <v>3612404.7039000508</v>
      </c>
      <c r="Q306" s="2">
        <f t="shared" si="614"/>
        <v>334957132.81222242</v>
      </c>
      <c r="R306" s="2">
        <f t="shared" si="614"/>
        <v>77581716.17297861</v>
      </c>
      <c r="S306" s="2">
        <f t="shared" si="614"/>
        <v>2522919.7901542783</v>
      </c>
      <c r="T306" s="2">
        <f t="shared" si="614"/>
        <v>2606743.6555545409</v>
      </c>
      <c r="U306" s="2">
        <f t="shared" si="614"/>
        <v>619193.0360193447</v>
      </c>
      <c r="V306" s="2">
        <f t="shared" si="614"/>
        <v>3166158.4901473052</v>
      </c>
      <c r="W306" s="2">
        <f t="shared" si="614"/>
        <v>1278173.8850632829</v>
      </c>
      <c r="X306" s="2">
        <f t="shared" si="614"/>
        <v>939225.07604482467</v>
      </c>
      <c r="Y306" s="2">
        <f t="shared" si="614"/>
        <v>9091305.4294173829</v>
      </c>
      <c r="Z306" s="2">
        <f t="shared" si="614"/>
        <v>3158960.0589486151</v>
      </c>
      <c r="AA306" s="2">
        <f t="shared" si="614"/>
        <v>160320721.48646498</v>
      </c>
      <c r="AB306" s="2">
        <f t="shared" si="614"/>
        <v>17183812.000811532</v>
      </c>
      <c r="AC306" s="2">
        <f t="shared" si="614"/>
        <v>643403.30153488461</v>
      </c>
      <c r="AD306" s="2">
        <f t="shared" si="614"/>
        <v>5830714.0677016648</v>
      </c>
      <c r="AE306" s="2">
        <f t="shared" si="614"/>
        <v>1534687.1156789223</v>
      </c>
      <c r="AF306" s="2">
        <f t="shared" si="614"/>
        <v>2196478.0771998549</v>
      </c>
      <c r="AG306" s="2">
        <f t="shared" si="614"/>
        <v>2916260.4202919602</v>
      </c>
      <c r="AH306" s="2">
        <f t="shared" si="614"/>
        <v>10525231.455039226</v>
      </c>
      <c r="AI306" s="2">
        <f t="shared" si="614"/>
        <v>5092562.9876035675</v>
      </c>
      <c r="AJ306" s="2">
        <f t="shared" si="614"/>
        <v>2594141.8047352014</v>
      </c>
      <c r="AK306" s="2">
        <f t="shared" si="614"/>
        <v>1936194.8831449705</v>
      </c>
      <c r="AL306" s="2">
        <f t="shared" si="614"/>
        <v>2104450.0067828777</v>
      </c>
      <c r="AM306" s="2">
        <f t="shared" si="614"/>
        <v>3794751.1525135525</v>
      </c>
      <c r="AN306" s="2">
        <f t="shared" si="614"/>
        <v>2.9103830456733704E-10</v>
      </c>
      <c r="AO306" s="2">
        <f t="shared" si="614"/>
        <v>32592778.928294361</v>
      </c>
      <c r="AP306" s="2">
        <f t="shared" si="614"/>
        <v>308197996.94340235</v>
      </c>
      <c r="AQ306" s="2">
        <f t="shared" si="614"/>
        <v>2607074.4887837269</v>
      </c>
      <c r="AR306" s="2">
        <f t="shared" si="614"/>
        <v>382364825.98328358</v>
      </c>
      <c r="AS306" s="2">
        <f t="shared" si="614"/>
        <v>17749128.040801883</v>
      </c>
      <c r="AT306" s="2">
        <f t="shared" si="614"/>
        <v>15325545.208448146</v>
      </c>
      <c r="AU306" s="2">
        <f t="shared" si="614"/>
        <v>2758344.9176629731</v>
      </c>
      <c r="AV306" s="2">
        <f t="shared" si="614"/>
        <v>3691250.0009301035</v>
      </c>
      <c r="AW306" s="2">
        <f t="shared" si="614"/>
        <v>3437576.0063046529</v>
      </c>
      <c r="AX306" s="2">
        <f t="shared" si="614"/>
        <v>1314756.5299209843</v>
      </c>
      <c r="AY306" s="2">
        <f t="shared" si="614"/>
        <v>4223613.9625792513</v>
      </c>
      <c r="AZ306" s="2">
        <f t="shared" si="614"/>
        <v>123591766.07385387</v>
      </c>
      <c r="BA306" s="2">
        <f t="shared" si="614"/>
        <v>72230220.723044008</v>
      </c>
      <c r="BB306" s="2">
        <f t="shared" si="614"/>
        <v>76234666.238581598</v>
      </c>
      <c r="BC306" s="2">
        <f t="shared" si="614"/>
        <v>176936561.55457875</v>
      </c>
      <c r="BD306" s="2">
        <f t="shared" si="614"/>
        <v>21656549.975801431</v>
      </c>
      <c r="BE306" s="2">
        <f t="shared" si="614"/>
        <v>8125770.0042609377</v>
      </c>
      <c r="BF306" s="2">
        <f t="shared" si="614"/>
        <v>192796786.00171188</v>
      </c>
      <c r="BG306" s="2">
        <f t="shared" si="614"/>
        <v>10009142.962061841</v>
      </c>
      <c r="BH306" s="2">
        <f t="shared" si="614"/>
        <v>5260332.4891094677</v>
      </c>
      <c r="BI306" s="2">
        <f t="shared" si="614"/>
        <v>3856409.6990305223</v>
      </c>
      <c r="BJ306" s="2">
        <f t="shared" si="614"/>
        <v>39834893.421118684</v>
      </c>
      <c r="BK306" s="2">
        <f t="shared" si="614"/>
        <v>335747421.44932365</v>
      </c>
      <c r="BL306" s="2">
        <f t="shared" si="614"/>
        <v>1738719.8290335061</v>
      </c>
      <c r="BM306" s="2">
        <f t="shared" si="614"/>
        <v>4255803.0095538115</v>
      </c>
      <c r="BN306" s="2">
        <f t="shared" si="614"/>
        <v>23315466.088900525</v>
      </c>
      <c r="BO306" s="2">
        <f t="shared" si="614"/>
        <v>9978163.4163468536</v>
      </c>
      <c r="BP306" s="2">
        <f t="shared" ref="BP306:EA306" si="615">IF(BP303-BP304-BP305&lt;0,0,BP303-BP304-BP305)</f>
        <v>293631.9912461401</v>
      </c>
      <c r="BQ306" s="2">
        <f t="shared" si="615"/>
        <v>13838743.361680087</v>
      </c>
      <c r="BR306" s="2">
        <f t="shared" si="615"/>
        <v>39601310.643155403</v>
      </c>
      <c r="BS306" s="2">
        <f t="shared" si="615"/>
        <v>10561548.845696567</v>
      </c>
      <c r="BT306" s="2">
        <f t="shared" si="615"/>
        <v>2571772.8548004664</v>
      </c>
      <c r="BU306" s="2">
        <f t="shared" si="615"/>
        <v>3479522.9227184607</v>
      </c>
      <c r="BV306" s="2">
        <f t="shared" si="615"/>
        <v>35.741642029024661</v>
      </c>
      <c r="BW306" s="2">
        <f t="shared" si="615"/>
        <v>4424263.0765954144</v>
      </c>
      <c r="BX306" s="2">
        <f t="shared" si="615"/>
        <v>283855.79451018502</v>
      </c>
      <c r="BY306" s="2">
        <f t="shared" si="615"/>
        <v>2285173.656267073</v>
      </c>
      <c r="BZ306" s="2">
        <f t="shared" si="615"/>
        <v>2710721.9632150927</v>
      </c>
      <c r="CA306" s="2">
        <f t="shared" si="615"/>
        <v>223598.51468736312</v>
      </c>
      <c r="CB306" s="2">
        <f t="shared" si="615"/>
        <v>406361070.04368711</v>
      </c>
      <c r="CC306" s="2">
        <f t="shared" si="615"/>
        <v>2914405.9075802504</v>
      </c>
      <c r="CD306" s="2">
        <f t="shared" si="615"/>
        <v>652265.159628717</v>
      </c>
      <c r="CE306" s="2">
        <f t="shared" si="615"/>
        <v>1817203.7650374363</v>
      </c>
      <c r="CF306" s="2">
        <f t="shared" si="615"/>
        <v>1520894.5569720019</v>
      </c>
      <c r="CG306" s="2">
        <f t="shared" si="615"/>
        <v>2891770.482445417</v>
      </c>
      <c r="CH306" s="2">
        <f t="shared" si="615"/>
        <v>1717158.7038727771</v>
      </c>
      <c r="CI306" s="2">
        <f t="shared" si="615"/>
        <v>4885658.8465090552</v>
      </c>
      <c r="CJ306" s="2">
        <f t="shared" si="615"/>
        <v>0</v>
      </c>
      <c r="CK306" s="2">
        <f t="shared" si="615"/>
        <v>35441067.15848317</v>
      </c>
      <c r="CL306" s="2">
        <f t="shared" si="615"/>
        <v>11407702.271682935</v>
      </c>
      <c r="CM306" s="2">
        <f t="shared" si="615"/>
        <v>7107590.4899968561</v>
      </c>
      <c r="CN306" s="2">
        <f t="shared" si="615"/>
        <v>193111906.61981824</v>
      </c>
      <c r="CO306" s="2">
        <f t="shared" si="615"/>
        <v>56213395.825000778</v>
      </c>
      <c r="CP306" s="2">
        <f t="shared" si="615"/>
        <v>4.6566128730773926E-10</v>
      </c>
      <c r="CQ306" s="2">
        <f t="shared" si="615"/>
        <v>6733654.1653868165</v>
      </c>
      <c r="CR306" s="2">
        <f t="shared" si="615"/>
        <v>3115083.1585975732</v>
      </c>
      <c r="CS306" s="2">
        <f t="shared" si="615"/>
        <v>2662120.4142967211</v>
      </c>
      <c r="CT306" s="2">
        <f t="shared" si="615"/>
        <v>1594360.7212030771</v>
      </c>
      <c r="CU306" s="2">
        <f t="shared" si="615"/>
        <v>4905838.4078786355</v>
      </c>
      <c r="CV306" s="2">
        <f t="shared" si="615"/>
        <v>734497.65741228941</v>
      </c>
      <c r="CW306" s="2">
        <f t="shared" si="615"/>
        <v>2296460.7936604903</v>
      </c>
      <c r="CX306" s="2">
        <f t="shared" si="615"/>
        <v>3455085.8696349226</v>
      </c>
      <c r="CY306" s="2">
        <f t="shared" si="615"/>
        <v>1045395.9150774679</v>
      </c>
      <c r="CZ306" s="2">
        <f t="shared" si="615"/>
        <v>13438758.207657967</v>
      </c>
      <c r="DA306" s="2">
        <f t="shared" si="615"/>
        <v>2303105.1261013714</v>
      </c>
      <c r="DB306" s="2">
        <f t="shared" si="615"/>
        <v>3600852.184828266</v>
      </c>
      <c r="DC306" s="2">
        <f t="shared" si="615"/>
        <v>2169927.556419461</v>
      </c>
      <c r="DD306" s="2">
        <f t="shared" si="615"/>
        <v>2478312.4853906478</v>
      </c>
      <c r="DE306" s="2">
        <f t="shared" si="615"/>
        <v>2271501.7110481574</v>
      </c>
      <c r="DF306" s="2">
        <f t="shared" si="615"/>
        <v>144460765.47825336</v>
      </c>
      <c r="DG306" s="2">
        <f t="shared" si="615"/>
        <v>440666.22339707479</v>
      </c>
      <c r="DH306" s="2">
        <f t="shared" si="615"/>
        <v>9354202.9325850625</v>
      </c>
      <c r="DI306" s="2">
        <f t="shared" si="615"/>
        <v>12414401.633777134</v>
      </c>
      <c r="DJ306" s="2">
        <f t="shared" si="615"/>
        <v>6263637.7112832135</v>
      </c>
      <c r="DK306" s="2">
        <f t="shared" si="615"/>
        <v>4869102.2813672815</v>
      </c>
      <c r="DL306" s="2">
        <f t="shared" si="615"/>
        <v>39658185.202653088</v>
      </c>
      <c r="DM306" s="2">
        <f t="shared" si="615"/>
        <v>3670436.9677015692</v>
      </c>
      <c r="DN306" s="2">
        <f t="shared" si="615"/>
        <v>7825980.6914514638</v>
      </c>
      <c r="DO306" s="2">
        <f t="shared" si="615"/>
        <v>27514179.402454063</v>
      </c>
      <c r="DP306" s="2">
        <f t="shared" si="615"/>
        <v>2886959.0690527377</v>
      </c>
      <c r="DQ306" s="2">
        <f t="shared" si="615"/>
        <v>124.05750793422339</v>
      </c>
      <c r="DR306" s="2">
        <f t="shared" si="615"/>
        <v>12998425.268305577</v>
      </c>
      <c r="DS306" s="2">
        <f t="shared" si="615"/>
        <v>6807238.1115195993</v>
      </c>
      <c r="DT306" s="2">
        <f t="shared" si="615"/>
        <v>3328081.4512318862</v>
      </c>
      <c r="DU306" s="2">
        <f t="shared" si="615"/>
        <v>4290336.951311009</v>
      </c>
      <c r="DV306" s="2">
        <f t="shared" si="615"/>
        <v>3557349.4526730315</v>
      </c>
      <c r="DW306" s="2">
        <f t="shared" si="615"/>
        <v>4000445.2757475032</v>
      </c>
      <c r="DX306" s="2">
        <f t="shared" si="615"/>
        <v>851142.2298990608</v>
      </c>
      <c r="DY306" s="2">
        <f t="shared" si="615"/>
        <v>887174.39396626805</v>
      </c>
      <c r="DZ306" s="2">
        <f t="shared" si="615"/>
        <v>2861388.7773717786</v>
      </c>
      <c r="EA306" s="2">
        <f t="shared" si="615"/>
        <v>140.93499494413845</v>
      </c>
      <c r="EB306" s="2">
        <f t="shared" ref="EB306:FX306" si="616">IF(EB303-EB304-EB305&lt;0,0,EB303-EB304-EB305)</f>
        <v>4287703.6145536471</v>
      </c>
      <c r="EC306" s="2">
        <f t="shared" si="616"/>
        <v>3141329.3084399924</v>
      </c>
      <c r="ED306" s="2">
        <f t="shared" si="616"/>
        <v>0</v>
      </c>
      <c r="EE306" s="2">
        <f t="shared" si="616"/>
        <v>3110199.3447577991</v>
      </c>
      <c r="EF306" s="2">
        <f t="shared" si="616"/>
        <v>13371591.510439815</v>
      </c>
      <c r="EG306" s="2">
        <f t="shared" si="616"/>
        <v>3169827.5861523962</v>
      </c>
      <c r="EH306" s="2">
        <f t="shared" si="616"/>
        <v>3671404.5549545027</v>
      </c>
      <c r="EI306" s="2">
        <f t="shared" si="616"/>
        <v>118104531.98816986</v>
      </c>
      <c r="EJ306" s="2">
        <f t="shared" si="616"/>
        <v>76984370.519101575</v>
      </c>
      <c r="EK306" s="2">
        <f t="shared" si="616"/>
        <v>4759658.8612247556</v>
      </c>
      <c r="EL306" s="2">
        <f t="shared" si="616"/>
        <v>4086495.6648703879</v>
      </c>
      <c r="EM306" s="2">
        <f t="shared" si="616"/>
        <v>2362018.4587195232</v>
      </c>
      <c r="EN306" s="2">
        <f t="shared" si="616"/>
        <v>9228729.480138585</v>
      </c>
      <c r="EO306" s="2">
        <f t="shared" si="616"/>
        <v>3299898.9556683898</v>
      </c>
      <c r="EP306" s="2">
        <f t="shared" si="616"/>
        <v>2004474.8101899188</v>
      </c>
      <c r="EQ306" s="2">
        <f t="shared" si="616"/>
        <v>18805478.877605103</v>
      </c>
      <c r="ER306" s="2">
        <f t="shared" si="616"/>
        <v>1763993.2638720153</v>
      </c>
      <c r="ES306" s="2">
        <f t="shared" si="616"/>
        <v>2217499.3428483573</v>
      </c>
      <c r="ET306" s="2">
        <f t="shared" si="616"/>
        <v>2706707.6994281514</v>
      </c>
      <c r="EU306" s="2">
        <f t="shared" si="616"/>
        <v>6482368.717996412</v>
      </c>
      <c r="EV306" s="2">
        <f t="shared" si="616"/>
        <v>615320.33365825191</v>
      </c>
      <c r="EW306" s="2">
        <f t="shared" si="616"/>
        <v>3197461.5263901008</v>
      </c>
      <c r="EX306" s="2">
        <f t="shared" si="616"/>
        <v>3251150.5726996134</v>
      </c>
      <c r="EY306" s="2">
        <f t="shared" si="616"/>
        <v>6719031.7682977505</v>
      </c>
      <c r="EZ306" s="2">
        <f t="shared" si="616"/>
        <v>1913298.0389386879</v>
      </c>
      <c r="FA306" s="2">
        <f t="shared" si="616"/>
        <v>398.25252221804112</v>
      </c>
      <c r="FB306" s="2">
        <f t="shared" si="616"/>
        <v>0</v>
      </c>
      <c r="FC306" s="2">
        <f t="shared" si="616"/>
        <v>7361461.9098942392</v>
      </c>
      <c r="FD306" s="2">
        <f t="shared" si="616"/>
        <v>4112436.6482429267</v>
      </c>
      <c r="FE306" s="2">
        <f t="shared" si="616"/>
        <v>1250539.6947729506</v>
      </c>
      <c r="FF306" s="2">
        <f t="shared" si="616"/>
        <v>2945476.0486759571</v>
      </c>
      <c r="FG306" s="2">
        <f t="shared" si="616"/>
        <v>1826037.84100734</v>
      </c>
      <c r="FH306" s="2">
        <f t="shared" si="616"/>
        <v>669683.6742931694</v>
      </c>
      <c r="FI306" s="2">
        <f t="shared" si="616"/>
        <v>6133682.8393085022</v>
      </c>
      <c r="FJ306" s="2">
        <f t="shared" si="616"/>
        <v>405.27218694088515</v>
      </c>
      <c r="FK306" s="2">
        <f t="shared" si="616"/>
        <v>4881843.3663158491</v>
      </c>
      <c r="FL306" s="2">
        <f t="shared" si="616"/>
        <v>30351688.450254422</v>
      </c>
      <c r="FM306" s="2">
        <f t="shared" si="616"/>
        <v>16399381.748163128</v>
      </c>
      <c r="FN306" s="2">
        <f t="shared" si="616"/>
        <v>178094994.59168413</v>
      </c>
      <c r="FO306" s="2">
        <f t="shared" si="616"/>
        <v>0.84624418895691633</v>
      </c>
      <c r="FP306" s="2">
        <f t="shared" si="616"/>
        <v>8283746.5361431623</v>
      </c>
      <c r="FQ306" s="2">
        <f t="shared" si="616"/>
        <v>169.45832532015629</v>
      </c>
      <c r="FR306" s="2">
        <f t="shared" si="616"/>
        <v>247.62091238674475</v>
      </c>
      <c r="FS306" s="2">
        <f t="shared" si="616"/>
        <v>1062319.4108476304</v>
      </c>
      <c r="FT306" s="2">
        <f t="shared" si="616"/>
        <v>0</v>
      </c>
      <c r="FU306" s="2">
        <f t="shared" si="616"/>
        <v>6299353.1458252631</v>
      </c>
      <c r="FV306" s="2">
        <f t="shared" si="616"/>
        <v>6047016.6323094266</v>
      </c>
      <c r="FW306" s="2">
        <f t="shared" si="616"/>
        <v>2613500.0185234323</v>
      </c>
      <c r="FX306" s="2">
        <f t="shared" si="616"/>
        <v>1227518.3407129012</v>
      </c>
      <c r="FY306" s="2"/>
      <c r="FZ306" s="73">
        <f>SUM(C306:FX306)</f>
        <v>5431009263.3606482</v>
      </c>
      <c r="GA306" s="62"/>
      <c r="GB306" s="62">
        <f>FZ306-GA306</f>
        <v>5431009263.3606482</v>
      </c>
      <c r="GC306" s="2"/>
      <c r="GD306" s="2"/>
      <c r="GE306" s="2"/>
      <c r="GF306" s="2"/>
      <c r="GG306" s="2"/>
      <c r="GH306" s="2"/>
      <c r="GI306" s="2"/>
      <c r="GJ306" s="2"/>
      <c r="GK306" s="2"/>
    </row>
    <row r="307" spans="1:193" x14ac:dyDescent="0.35">
      <c r="A307" s="3" t="s">
        <v>610</v>
      </c>
      <c r="B307" s="2" t="s">
        <v>611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v>0</v>
      </c>
      <c r="BH307" s="2">
        <v>0</v>
      </c>
      <c r="BI307" s="2">
        <v>0</v>
      </c>
      <c r="BJ307" s="2">
        <v>0</v>
      </c>
      <c r="BK307" s="2">
        <v>0</v>
      </c>
      <c r="BL307" s="2">
        <v>0</v>
      </c>
      <c r="BM307" s="2">
        <v>0</v>
      </c>
      <c r="BN307" s="2">
        <v>0</v>
      </c>
      <c r="BO307" s="2">
        <v>0</v>
      </c>
      <c r="BP307" s="2">
        <v>0</v>
      </c>
      <c r="BQ307" s="2">
        <v>0</v>
      </c>
      <c r="BR307" s="2">
        <v>0</v>
      </c>
      <c r="BS307" s="2">
        <v>0</v>
      </c>
      <c r="BT307" s="2">
        <v>0</v>
      </c>
      <c r="BU307" s="2">
        <v>0</v>
      </c>
      <c r="BV307" s="2">
        <v>0</v>
      </c>
      <c r="BW307" s="2">
        <v>0</v>
      </c>
      <c r="BX307" s="2">
        <v>0</v>
      </c>
      <c r="BY307" s="2">
        <v>0</v>
      </c>
      <c r="BZ307" s="2">
        <v>0</v>
      </c>
      <c r="CA307" s="2">
        <v>0</v>
      </c>
      <c r="CB307" s="2">
        <v>0</v>
      </c>
      <c r="CC307" s="2">
        <v>0</v>
      </c>
      <c r="CD307" s="2">
        <v>0</v>
      </c>
      <c r="CE307" s="2">
        <v>0</v>
      </c>
      <c r="CF307" s="2">
        <v>0</v>
      </c>
      <c r="CG307" s="2">
        <v>0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  <c r="CM307" s="2">
        <v>0</v>
      </c>
      <c r="CN307" s="2">
        <v>0</v>
      </c>
      <c r="CO307" s="2">
        <v>0</v>
      </c>
      <c r="CP307" s="2">
        <v>0</v>
      </c>
      <c r="CQ307" s="2">
        <v>0</v>
      </c>
      <c r="CR307" s="2">
        <v>0</v>
      </c>
      <c r="CS307" s="2">
        <v>0</v>
      </c>
      <c r="CT307" s="2">
        <v>0</v>
      </c>
      <c r="CU307" s="2">
        <v>0</v>
      </c>
      <c r="CV307" s="2">
        <v>0</v>
      </c>
      <c r="CW307" s="2">
        <v>0</v>
      </c>
      <c r="CX307" s="2">
        <v>0</v>
      </c>
      <c r="CY307" s="2">
        <v>0</v>
      </c>
      <c r="CZ307" s="2">
        <v>0</v>
      </c>
      <c r="DA307" s="2">
        <v>0</v>
      </c>
      <c r="DB307" s="2">
        <v>0</v>
      </c>
      <c r="DC307" s="2">
        <v>0</v>
      </c>
      <c r="DD307" s="2">
        <v>0</v>
      </c>
      <c r="DE307" s="2">
        <v>0</v>
      </c>
      <c r="DF307" s="2">
        <v>0</v>
      </c>
      <c r="DG307" s="2">
        <v>0</v>
      </c>
      <c r="DH307" s="2">
        <v>0</v>
      </c>
      <c r="DI307" s="2">
        <v>0</v>
      </c>
      <c r="DJ307" s="2">
        <v>0</v>
      </c>
      <c r="DK307" s="2">
        <v>0</v>
      </c>
      <c r="DL307" s="2">
        <v>0</v>
      </c>
      <c r="DM307" s="2">
        <v>0</v>
      </c>
      <c r="DN307" s="2">
        <v>0</v>
      </c>
      <c r="DO307" s="2">
        <v>0</v>
      </c>
      <c r="DP307" s="2">
        <v>0</v>
      </c>
      <c r="DQ307" s="2">
        <v>0</v>
      </c>
      <c r="DR307" s="2">
        <v>0</v>
      </c>
      <c r="DS307" s="2">
        <v>0</v>
      </c>
      <c r="DT307" s="2">
        <v>0</v>
      </c>
      <c r="DU307" s="2">
        <v>0</v>
      </c>
      <c r="DV307" s="2">
        <v>0</v>
      </c>
      <c r="DW307" s="2">
        <v>0</v>
      </c>
      <c r="DX307" s="2">
        <v>0</v>
      </c>
      <c r="DY307" s="2">
        <v>0</v>
      </c>
      <c r="DZ307" s="2">
        <v>0</v>
      </c>
      <c r="EA307" s="2">
        <v>0</v>
      </c>
      <c r="EB307" s="2">
        <v>0</v>
      </c>
      <c r="EC307" s="2">
        <v>0</v>
      </c>
      <c r="ED307" s="2">
        <v>0</v>
      </c>
      <c r="EE307" s="2">
        <v>0</v>
      </c>
      <c r="EF307" s="2">
        <v>0</v>
      </c>
      <c r="EG307" s="2">
        <v>0</v>
      </c>
      <c r="EH307" s="2">
        <v>0</v>
      </c>
      <c r="EI307" s="2">
        <v>0</v>
      </c>
      <c r="EJ307" s="2">
        <v>0</v>
      </c>
      <c r="EK307" s="2">
        <v>0</v>
      </c>
      <c r="EL307" s="2">
        <v>0</v>
      </c>
      <c r="EM307" s="2">
        <v>0</v>
      </c>
      <c r="EN307" s="2">
        <v>0</v>
      </c>
      <c r="EO307" s="2">
        <v>0</v>
      </c>
      <c r="EP307" s="2">
        <v>0</v>
      </c>
      <c r="EQ307" s="2">
        <v>0</v>
      </c>
      <c r="ER307" s="2">
        <v>0</v>
      </c>
      <c r="ES307" s="2">
        <v>0</v>
      </c>
      <c r="ET307" s="2">
        <v>0</v>
      </c>
      <c r="EU307" s="2">
        <v>0</v>
      </c>
      <c r="EV307" s="2">
        <v>0</v>
      </c>
      <c r="EW307" s="2">
        <v>0</v>
      </c>
      <c r="EX307" s="2">
        <v>0</v>
      </c>
      <c r="EY307" s="2">
        <v>0</v>
      </c>
      <c r="EZ307" s="2">
        <v>0</v>
      </c>
      <c r="FA307" s="2">
        <v>0</v>
      </c>
      <c r="FB307" s="2">
        <v>0</v>
      </c>
      <c r="FC307" s="2">
        <v>0</v>
      </c>
      <c r="FD307" s="2">
        <v>0</v>
      </c>
      <c r="FE307" s="2">
        <v>0</v>
      </c>
      <c r="FF307" s="2">
        <v>0</v>
      </c>
      <c r="FG307" s="2">
        <v>0</v>
      </c>
      <c r="FH307" s="2">
        <v>0</v>
      </c>
      <c r="FI307" s="2">
        <v>0</v>
      </c>
      <c r="FJ307" s="2">
        <v>0</v>
      </c>
      <c r="FK307" s="2">
        <v>0</v>
      </c>
      <c r="FL307" s="2">
        <v>0</v>
      </c>
      <c r="FM307" s="2">
        <v>0</v>
      </c>
      <c r="FN307" s="2">
        <v>0</v>
      </c>
      <c r="FO307" s="2">
        <v>0</v>
      </c>
      <c r="FP307" s="2">
        <v>0</v>
      </c>
      <c r="FQ307" s="2">
        <v>0</v>
      </c>
      <c r="FR307" s="2">
        <v>0</v>
      </c>
      <c r="FS307" s="2">
        <v>0</v>
      </c>
      <c r="FT307" s="2">
        <v>0</v>
      </c>
      <c r="FU307" s="2">
        <v>0</v>
      </c>
      <c r="FV307" s="2">
        <v>0</v>
      </c>
      <c r="FW307" s="2">
        <v>0</v>
      </c>
      <c r="FX307" s="2">
        <v>0</v>
      </c>
      <c r="FY307" s="2"/>
      <c r="FZ307" s="73">
        <f>SUM(C307:FX307)</f>
        <v>0</v>
      </c>
      <c r="GA307" s="62"/>
      <c r="GB307" s="62">
        <f>FZ307-GA307</f>
        <v>0</v>
      </c>
      <c r="GC307" s="2"/>
      <c r="GD307" s="2"/>
      <c r="GE307" s="2"/>
      <c r="GF307" s="2"/>
      <c r="GG307" s="2"/>
      <c r="GH307" s="2"/>
      <c r="GI307" s="2"/>
      <c r="GJ307" s="2"/>
      <c r="GK307" s="2"/>
    </row>
    <row r="308" spans="1:193" x14ac:dyDescent="0.3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>
        <v>115733</v>
      </c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>
        <f>FA307-FA308</f>
        <v>0</v>
      </c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>
        <v>410873</v>
      </c>
      <c r="FQ308" s="2"/>
      <c r="FR308" s="2"/>
      <c r="FS308" s="2"/>
      <c r="FT308" s="2"/>
      <c r="FU308" s="2"/>
      <c r="FV308" s="2"/>
      <c r="FW308" s="2"/>
      <c r="FX308" s="2"/>
      <c r="FY308" s="2"/>
      <c r="FZ308" s="73"/>
      <c r="GA308" s="76"/>
      <c r="GB308" s="2"/>
      <c r="GC308" s="77"/>
      <c r="GD308" s="2"/>
      <c r="GE308" s="2"/>
      <c r="GF308" s="2"/>
      <c r="GG308" s="2"/>
      <c r="GH308" s="2"/>
      <c r="GI308" s="2"/>
      <c r="GJ308" s="2"/>
      <c r="GK308" s="2"/>
    </row>
    <row r="309" spans="1:193" x14ac:dyDescent="0.35">
      <c r="A309" s="3" t="s">
        <v>612</v>
      </c>
      <c r="B309" s="2" t="s">
        <v>613</v>
      </c>
      <c r="C309" s="2">
        <f t="shared" ref="C309:AH309" si="617">(C303-C307)/C103</f>
        <v>12088.065083709198</v>
      </c>
      <c r="D309" s="2">
        <f t="shared" si="617"/>
        <v>11523.184897366762</v>
      </c>
      <c r="E309" s="2">
        <f t="shared" si="617"/>
        <v>12433.279601669858</v>
      </c>
      <c r="F309" s="2">
        <f t="shared" si="617"/>
        <v>11426.71446304661</v>
      </c>
      <c r="G309" s="2">
        <f t="shared" si="617"/>
        <v>11981.695295392954</v>
      </c>
      <c r="H309" s="2">
        <f t="shared" si="617"/>
        <v>12207.469590589952</v>
      </c>
      <c r="I309" s="2">
        <f t="shared" si="617"/>
        <v>12255.850884758365</v>
      </c>
      <c r="J309" s="2">
        <f t="shared" si="617"/>
        <v>11838.266242500484</v>
      </c>
      <c r="K309" s="2">
        <f t="shared" si="617"/>
        <v>17133.246920937625</v>
      </c>
      <c r="L309" s="2">
        <f t="shared" si="617"/>
        <v>12162.286944019294</v>
      </c>
      <c r="M309" s="2">
        <f t="shared" si="617"/>
        <v>13657.993247081096</v>
      </c>
      <c r="N309" s="2">
        <f t="shared" si="617"/>
        <v>11692.455297074963</v>
      </c>
      <c r="O309" s="2">
        <f t="shared" si="617"/>
        <v>11152.786809578391</v>
      </c>
      <c r="P309" s="2">
        <f t="shared" si="617"/>
        <v>16671.24094513162</v>
      </c>
      <c r="Q309" s="2">
        <f t="shared" si="617"/>
        <v>12585.179231948357</v>
      </c>
      <c r="R309" s="2">
        <f t="shared" si="617"/>
        <v>11230.991898095988</v>
      </c>
      <c r="S309" s="2">
        <f t="shared" si="617"/>
        <v>12002.934913417217</v>
      </c>
      <c r="T309" s="2">
        <f t="shared" si="617"/>
        <v>20596.850527622595</v>
      </c>
      <c r="U309" s="2">
        <f t="shared" si="617"/>
        <v>25410.606846846847</v>
      </c>
      <c r="V309" s="2">
        <f t="shared" si="617"/>
        <v>16834.486661466461</v>
      </c>
      <c r="W309" s="2">
        <f t="shared" si="617"/>
        <v>24833.530318257956</v>
      </c>
      <c r="X309" s="2">
        <f t="shared" si="617"/>
        <v>25251.633599999997</v>
      </c>
      <c r="Y309" s="2">
        <f t="shared" si="617"/>
        <v>12448.228251420931</v>
      </c>
      <c r="Z309" s="2">
        <f t="shared" si="617"/>
        <v>16786.340242319344</v>
      </c>
      <c r="AA309" s="2">
        <f t="shared" si="617"/>
        <v>11382.158421887058</v>
      </c>
      <c r="AB309" s="2">
        <f t="shared" si="617"/>
        <v>11495.499916970373</v>
      </c>
      <c r="AC309" s="2">
        <f t="shared" si="617"/>
        <v>12430.52022509103</v>
      </c>
      <c r="AD309" s="2">
        <f t="shared" si="617"/>
        <v>11539.270276082132</v>
      </c>
      <c r="AE309" s="2">
        <f t="shared" si="617"/>
        <v>23107.114536082474</v>
      </c>
      <c r="AF309" s="2">
        <f t="shared" si="617"/>
        <v>20486.597373134329</v>
      </c>
      <c r="AG309" s="2">
        <f t="shared" si="617"/>
        <v>13359.998170021627</v>
      </c>
      <c r="AH309" s="2">
        <f t="shared" si="617"/>
        <v>12270.21338623786</v>
      </c>
      <c r="AI309" s="2">
        <f t="shared" ref="AI309:BN309" si="618">(AI303-AI307)/AI103</f>
        <v>14301.453733681463</v>
      </c>
      <c r="AJ309" s="2">
        <f t="shared" si="618"/>
        <v>20461.675041322313</v>
      </c>
      <c r="AK309" s="2">
        <f t="shared" si="618"/>
        <v>20871.492335546169</v>
      </c>
      <c r="AL309" s="2">
        <f t="shared" si="618"/>
        <v>16350.783778162911</v>
      </c>
      <c r="AM309" s="2">
        <f t="shared" si="618"/>
        <v>14861.649007373795</v>
      </c>
      <c r="AN309" s="2">
        <f t="shared" si="618"/>
        <v>15914.777737104825</v>
      </c>
      <c r="AO309" s="2">
        <f t="shared" si="618"/>
        <v>11468.13211165324</v>
      </c>
      <c r="AP309" s="2">
        <f t="shared" si="618"/>
        <v>12034.659293646522</v>
      </c>
      <c r="AQ309" s="2">
        <f t="shared" si="618"/>
        <v>17896.766374501993</v>
      </c>
      <c r="AR309" s="2">
        <f t="shared" si="618"/>
        <v>11180.6868203748</v>
      </c>
      <c r="AS309" s="2">
        <f t="shared" si="618"/>
        <v>12206.089712307692</v>
      </c>
      <c r="AT309" s="2">
        <f t="shared" si="618"/>
        <v>11642.527238490184</v>
      </c>
      <c r="AU309" s="2">
        <f t="shared" si="618"/>
        <v>17254.310627306273</v>
      </c>
      <c r="AV309" s="2">
        <f t="shared" si="618"/>
        <v>16766.461853307141</v>
      </c>
      <c r="AW309" s="2">
        <f t="shared" si="618"/>
        <v>17507.105564202335</v>
      </c>
      <c r="AX309" s="2">
        <f t="shared" si="618"/>
        <v>25402.864567901233</v>
      </c>
      <c r="AY309" s="2">
        <f t="shared" si="618"/>
        <v>14800.012733529989</v>
      </c>
      <c r="AZ309" s="2">
        <f t="shared" si="618"/>
        <v>11669.500206178818</v>
      </c>
      <c r="BA309" s="2">
        <f t="shared" si="618"/>
        <v>11014.158759016233</v>
      </c>
      <c r="BB309" s="2">
        <f t="shared" si="618"/>
        <v>11083.625797496134</v>
      </c>
      <c r="BC309" s="2">
        <f t="shared" si="618"/>
        <v>11453.387425455163</v>
      </c>
      <c r="BD309" s="2">
        <f t="shared" si="618"/>
        <v>11027.0657814433</v>
      </c>
      <c r="BE309" s="2">
        <f t="shared" si="618"/>
        <v>11855.951731041961</v>
      </c>
      <c r="BF309" s="2">
        <f t="shared" si="618"/>
        <v>11007.796302846456</v>
      </c>
      <c r="BG309" s="2">
        <f t="shared" si="618"/>
        <v>13026.713675863566</v>
      </c>
      <c r="BH309" s="2">
        <f t="shared" si="618"/>
        <v>13129.319657240787</v>
      </c>
      <c r="BI309" s="2">
        <f t="shared" si="618"/>
        <v>18086.416550116552</v>
      </c>
      <c r="BJ309" s="2">
        <f t="shared" si="618"/>
        <v>11024.940143153495</v>
      </c>
      <c r="BK309" s="2">
        <f t="shared" si="618"/>
        <v>11120.966499557569</v>
      </c>
      <c r="BL309" s="2">
        <f t="shared" si="618"/>
        <v>25539.05679172057</v>
      </c>
      <c r="BM309" s="2">
        <f t="shared" si="618"/>
        <v>15257.883913164487</v>
      </c>
      <c r="BN309" s="2">
        <f t="shared" si="618"/>
        <v>11215.670552517802</v>
      </c>
      <c r="BO309" s="2">
        <f t="shared" ref="BO309:CT309" si="619">(BO303-BO307)/BO103</f>
        <v>11703.416121848406</v>
      </c>
      <c r="BP309" s="2">
        <f t="shared" si="619"/>
        <v>20838.615336658353</v>
      </c>
      <c r="BQ309" s="2">
        <f t="shared" si="619"/>
        <v>12431.213714499252</v>
      </c>
      <c r="BR309" s="2">
        <f t="shared" si="619"/>
        <v>11549.541284199271</v>
      </c>
      <c r="BS309" s="2">
        <f t="shared" si="619"/>
        <v>12863.028132285643</v>
      </c>
      <c r="BT309" s="2">
        <f t="shared" si="619"/>
        <v>15593.783221476509</v>
      </c>
      <c r="BU309" s="2">
        <f t="shared" si="619"/>
        <v>15320.385445770891</v>
      </c>
      <c r="BV309" s="2">
        <f t="shared" si="619"/>
        <v>11891.720220027302</v>
      </c>
      <c r="BW309" s="2">
        <f t="shared" si="619"/>
        <v>11780.521343246592</v>
      </c>
      <c r="BX309" s="2">
        <f t="shared" si="619"/>
        <v>26278.094135338346</v>
      </c>
      <c r="BY309" s="2">
        <f t="shared" si="619"/>
        <v>14456.548456001858</v>
      </c>
      <c r="BZ309" s="2">
        <f t="shared" si="619"/>
        <v>17663.287499999999</v>
      </c>
      <c r="CA309" s="2">
        <f t="shared" si="619"/>
        <v>21513.652530779756</v>
      </c>
      <c r="CB309" s="2">
        <f t="shared" si="619"/>
        <v>11269.376081333028</v>
      </c>
      <c r="CC309" s="2">
        <f t="shared" si="619"/>
        <v>18972.12033808769</v>
      </c>
      <c r="CD309" s="2">
        <f t="shared" si="619"/>
        <v>24238.887999999999</v>
      </c>
      <c r="CE309" s="2">
        <f t="shared" si="619"/>
        <v>19999.400947567909</v>
      </c>
      <c r="CF309" s="2">
        <f t="shared" si="619"/>
        <v>21258.770133333335</v>
      </c>
      <c r="CG309" s="2">
        <f t="shared" si="619"/>
        <v>18371.137218609303</v>
      </c>
      <c r="CH309" s="2">
        <f t="shared" si="619"/>
        <v>23367.342590673576</v>
      </c>
      <c r="CI309" s="2">
        <f t="shared" si="619"/>
        <v>12508.550545137376</v>
      </c>
      <c r="CJ309" s="2">
        <f t="shared" si="619"/>
        <v>13172.031044365471</v>
      </c>
      <c r="CK309" s="2">
        <f t="shared" si="619"/>
        <v>11652.305747734908</v>
      </c>
      <c r="CL309" s="2">
        <f t="shared" si="619"/>
        <v>12323.835414815412</v>
      </c>
      <c r="CM309" s="2">
        <f t="shared" si="619"/>
        <v>13576.070541169625</v>
      </c>
      <c r="CN309" s="2">
        <f t="shared" si="619"/>
        <v>11007.75256831017</v>
      </c>
      <c r="CO309" s="2">
        <f t="shared" si="619"/>
        <v>11023.112279519546</v>
      </c>
      <c r="CP309" s="2">
        <f t="shared" si="619"/>
        <v>13036.622110445205</v>
      </c>
      <c r="CQ309" s="2">
        <f t="shared" si="619"/>
        <v>13400.784079989611</v>
      </c>
      <c r="CR309" s="2">
        <f t="shared" si="619"/>
        <v>17979.048100092677</v>
      </c>
      <c r="CS309" s="2">
        <f t="shared" si="619"/>
        <v>15714.679579684762</v>
      </c>
      <c r="CT309" s="2">
        <f t="shared" si="619"/>
        <v>22643.846607929514</v>
      </c>
      <c r="CU309" s="2">
        <f t="shared" ref="CU309:DZ309" si="620">(CU303-CU307)/CU103</f>
        <v>11606.032652192422</v>
      </c>
      <c r="CV309" s="2">
        <f t="shared" si="620"/>
        <v>23533.694599999999</v>
      </c>
      <c r="CW309" s="2">
        <f t="shared" si="620"/>
        <v>19079.500503271265</v>
      </c>
      <c r="CX309" s="2">
        <f t="shared" si="620"/>
        <v>13294.242132639793</v>
      </c>
      <c r="CY309" s="2">
        <f t="shared" si="620"/>
        <v>24960.100600000002</v>
      </c>
      <c r="CZ309" s="2">
        <f t="shared" si="620"/>
        <v>11627.262547044498</v>
      </c>
      <c r="DA309" s="2">
        <f t="shared" si="620"/>
        <v>18373.621474201474</v>
      </c>
      <c r="DB309" s="2">
        <f t="shared" si="620"/>
        <v>15455.8718809373</v>
      </c>
      <c r="DC309" s="2">
        <f t="shared" si="620"/>
        <v>18965.545129533679</v>
      </c>
      <c r="DD309" s="2">
        <f t="shared" si="620"/>
        <v>20512.530143266475</v>
      </c>
      <c r="DE309" s="2">
        <f t="shared" si="620"/>
        <v>16176.725972660357</v>
      </c>
      <c r="DF309" s="2">
        <f t="shared" si="620"/>
        <v>11028.698144912791</v>
      </c>
      <c r="DG309" s="2">
        <f t="shared" si="620"/>
        <v>23903.23037433155</v>
      </c>
      <c r="DH309" s="2">
        <f t="shared" si="620"/>
        <v>11438.456812894648</v>
      </c>
      <c r="DI309" s="2">
        <f t="shared" si="620"/>
        <v>11435.459576723892</v>
      </c>
      <c r="DJ309" s="2">
        <f t="shared" si="620"/>
        <v>13159.577564102565</v>
      </c>
      <c r="DK309" s="2">
        <f t="shared" si="620"/>
        <v>13150.239189471486</v>
      </c>
      <c r="DL309" s="2">
        <f t="shared" si="620"/>
        <v>11735.795646294344</v>
      </c>
      <c r="DM309" s="2">
        <f t="shared" si="620"/>
        <v>18893.938510638298</v>
      </c>
      <c r="DN309" s="2">
        <f t="shared" si="620"/>
        <v>12405.682276234569</v>
      </c>
      <c r="DO309" s="2">
        <f t="shared" si="620"/>
        <v>11741.762358662612</v>
      </c>
      <c r="DP309" s="2">
        <f t="shared" si="620"/>
        <v>19409.5219</v>
      </c>
      <c r="DQ309" s="2">
        <f t="shared" si="620"/>
        <v>12546.713513513512</v>
      </c>
      <c r="DR309" s="2">
        <f t="shared" si="620"/>
        <v>12261.153124999999</v>
      </c>
      <c r="DS309" s="2">
        <f t="shared" si="620"/>
        <v>13703.479813302218</v>
      </c>
      <c r="DT309" s="2">
        <f t="shared" si="620"/>
        <v>21009.215354107648</v>
      </c>
      <c r="DU309" s="2">
        <f t="shared" si="620"/>
        <v>15049.888702333523</v>
      </c>
      <c r="DV309" s="2">
        <f t="shared" si="620"/>
        <v>18606.631923076922</v>
      </c>
      <c r="DW309" s="2">
        <f t="shared" si="620"/>
        <v>15862.826515656228</v>
      </c>
      <c r="DX309" s="2">
        <f t="shared" si="620"/>
        <v>22688.409642857143</v>
      </c>
      <c r="DY309" s="2">
        <f t="shared" si="620"/>
        <v>17172.241267700603</v>
      </c>
      <c r="DZ309" s="2">
        <f t="shared" si="620"/>
        <v>13429.854048107951</v>
      </c>
      <c r="EA309" s="2">
        <f t="shared" ref="EA309:FF309" si="621">(EA303-EA307)/EA103</f>
        <v>13693.923482849603</v>
      </c>
      <c r="EB309" s="2">
        <f t="shared" si="621"/>
        <v>13171.775130988024</v>
      </c>
      <c r="EC309" s="2">
        <f t="shared" si="621"/>
        <v>15205.313258505785</v>
      </c>
      <c r="ED309" s="2">
        <f t="shared" si="621"/>
        <v>15167.911742860801</v>
      </c>
      <c r="EE309" s="2">
        <f t="shared" si="621"/>
        <v>19243.453444676412</v>
      </c>
      <c r="EF309" s="2">
        <f t="shared" si="621"/>
        <v>12083.410005903188</v>
      </c>
      <c r="EG309" s="2">
        <f t="shared" si="621"/>
        <v>16470.102287968442</v>
      </c>
      <c r="EH309" s="2">
        <f t="shared" si="621"/>
        <v>16737.225869037997</v>
      </c>
      <c r="EI309" s="2">
        <f t="shared" si="621"/>
        <v>11707.126954061468</v>
      </c>
      <c r="EJ309" s="2">
        <f t="shared" si="621"/>
        <v>11014.716284252796</v>
      </c>
      <c r="EK309" s="2">
        <f t="shared" si="621"/>
        <v>12524.530177957229</v>
      </c>
      <c r="EL309" s="2">
        <f t="shared" si="621"/>
        <v>12840.771528080106</v>
      </c>
      <c r="EM309" s="2">
        <f t="shared" si="621"/>
        <v>14508.226818302035</v>
      </c>
      <c r="EN309" s="2">
        <f t="shared" si="621"/>
        <v>12586.061964038729</v>
      </c>
      <c r="EO309" s="2">
        <f t="shared" si="621"/>
        <v>15475.518795022923</v>
      </c>
      <c r="EP309" s="2">
        <f t="shared" si="621"/>
        <v>14478.960350058342</v>
      </c>
      <c r="EQ309" s="2">
        <f t="shared" si="621"/>
        <v>11753.178523926004</v>
      </c>
      <c r="ER309" s="2">
        <f t="shared" si="621"/>
        <v>16591.971899224805</v>
      </c>
      <c r="ES309" s="2">
        <f t="shared" si="621"/>
        <v>20575.422147239264</v>
      </c>
      <c r="ET309" s="2">
        <f t="shared" si="621"/>
        <v>22057.337367088607</v>
      </c>
      <c r="EU309" s="2">
        <f t="shared" si="621"/>
        <v>13842.022735963845</v>
      </c>
      <c r="EV309" s="2">
        <f t="shared" si="621"/>
        <v>26039.846143250692</v>
      </c>
      <c r="EW309" s="2">
        <f t="shared" si="621"/>
        <v>16242.765572370026</v>
      </c>
      <c r="EX309" s="2">
        <f t="shared" si="621"/>
        <v>21850.48386167147</v>
      </c>
      <c r="EY309" s="2">
        <f t="shared" si="621"/>
        <v>11819.599756283322</v>
      </c>
      <c r="EZ309" s="2">
        <f t="shared" si="621"/>
        <v>21811.04269141531</v>
      </c>
      <c r="FA309" s="2">
        <f t="shared" si="621"/>
        <v>12405.013955610502</v>
      </c>
      <c r="FB309" s="2">
        <f t="shared" si="621"/>
        <v>16651.81450885109</v>
      </c>
      <c r="FC309" s="2">
        <f t="shared" si="621"/>
        <v>11585.693198992443</v>
      </c>
      <c r="FD309" s="2">
        <f t="shared" si="621"/>
        <v>14353.503582089554</v>
      </c>
      <c r="FE309" s="2">
        <f t="shared" si="621"/>
        <v>24848.236075949368</v>
      </c>
      <c r="FF309" s="2">
        <f t="shared" si="621"/>
        <v>19955.395459459462</v>
      </c>
      <c r="FG309" s="2">
        <f t="shared" ref="FG309:FX309" si="622">(FG303-FG307)/FG103</f>
        <v>22599.216970198679</v>
      </c>
      <c r="FH309" s="2">
        <f t="shared" si="622"/>
        <v>24548.451428571429</v>
      </c>
      <c r="FI309" s="2">
        <f t="shared" si="622"/>
        <v>12008.049151248164</v>
      </c>
      <c r="FJ309" s="2">
        <f t="shared" si="622"/>
        <v>11305.524339201585</v>
      </c>
      <c r="FK309" s="2">
        <f t="shared" si="622"/>
        <v>11583.022790716066</v>
      </c>
      <c r="FL309" s="2">
        <f t="shared" si="622"/>
        <v>11028.650000585583</v>
      </c>
      <c r="FM309" s="2">
        <f t="shared" si="622"/>
        <v>11210.540002511618</v>
      </c>
      <c r="FN309" s="2">
        <f t="shared" si="622"/>
        <v>11606.133483812149</v>
      </c>
      <c r="FO309" s="2">
        <f t="shared" si="622"/>
        <v>12082.045755897068</v>
      </c>
      <c r="FP309" s="2">
        <f t="shared" si="622"/>
        <v>11857.115669442665</v>
      </c>
      <c r="FQ309" s="2">
        <f t="shared" si="622"/>
        <v>12223.22306833181</v>
      </c>
      <c r="FR309" s="2">
        <f t="shared" si="622"/>
        <v>20205.576680547292</v>
      </c>
      <c r="FS309" s="2">
        <f t="shared" si="622"/>
        <v>20141.437730243611</v>
      </c>
      <c r="FT309" s="2">
        <f t="shared" si="622"/>
        <v>26357.189557522124</v>
      </c>
      <c r="FU309" s="2">
        <f t="shared" si="622"/>
        <v>13444.870661104789</v>
      </c>
      <c r="FV309" s="2">
        <f t="shared" si="622"/>
        <v>13166.758123107969</v>
      </c>
      <c r="FW309" s="2">
        <f t="shared" si="622"/>
        <v>21526.77491638796</v>
      </c>
      <c r="FX309" s="2">
        <f t="shared" si="622"/>
        <v>26375.075658914728</v>
      </c>
      <c r="FY309" s="2"/>
      <c r="FZ309" s="2">
        <f>(FZ303-FZ307)/FZ103</f>
        <v>11700.103614814954</v>
      </c>
      <c r="GA309" s="2"/>
      <c r="GB309" s="72"/>
      <c r="GC309" s="2"/>
      <c r="GD309" s="2"/>
      <c r="GE309" s="2"/>
      <c r="GF309" s="2"/>
      <c r="GG309" s="2"/>
      <c r="GH309" s="2"/>
      <c r="GI309" s="2"/>
      <c r="GJ309" s="2"/>
      <c r="GK309" s="2"/>
    </row>
    <row r="310" spans="1:193" x14ac:dyDescent="0.35">
      <c r="A310" s="2"/>
      <c r="B310" s="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2">
        <f>FZ303/FZ103</f>
        <v>11700.103614814954</v>
      </c>
      <c r="GA310" s="2"/>
      <c r="GB310" s="72"/>
      <c r="GC310" s="2"/>
      <c r="GD310" s="2"/>
      <c r="GE310" s="2"/>
      <c r="GF310" s="2"/>
      <c r="GG310" s="2"/>
      <c r="GH310" s="2"/>
      <c r="GI310" s="2"/>
      <c r="GJ310" s="2"/>
      <c r="GK310" s="2"/>
    </row>
    <row r="311" spans="1:193" x14ac:dyDescent="0.35">
      <c r="A311" s="2"/>
      <c r="B311" s="30" t="s">
        <v>614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</row>
    <row r="312" spans="1:193" x14ac:dyDescent="0.35">
      <c r="A312" s="3" t="s">
        <v>615</v>
      </c>
      <c r="B312" s="2" t="s">
        <v>616</v>
      </c>
      <c r="C312" s="33">
        <f t="shared" ref="C312:AH312" si="623">ROUND(((C303-C307)-((C172+C176)*C313))/C96,2)</f>
        <v>12133.92</v>
      </c>
      <c r="D312" s="33">
        <f t="shared" si="623"/>
        <v>11561.97</v>
      </c>
      <c r="E312" s="33">
        <f t="shared" si="623"/>
        <v>12457.11</v>
      </c>
      <c r="F312" s="33">
        <f t="shared" si="623"/>
        <v>11517.28</v>
      </c>
      <c r="G312" s="33">
        <f t="shared" si="623"/>
        <v>11988.19</v>
      </c>
      <c r="H312" s="33">
        <f t="shared" si="623"/>
        <v>12218.61</v>
      </c>
      <c r="I312" s="33">
        <f t="shared" si="623"/>
        <v>12269.34</v>
      </c>
      <c r="J312" s="33">
        <f t="shared" si="623"/>
        <v>11838.27</v>
      </c>
      <c r="K312" s="33">
        <f t="shared" si="623"/>
        <v>17133.25</v>
      </c>
      <c r="L312" s="33">
        <f t="shared" si="623"/>
        <v>12293.43</v>
      </c>
      <c r="M312" s="33">
        <f t="shared" si="623"/>
        <v>13862.13</v>
      </c>
      <c r="N312" s="33">
        <f t="shared" si="623"/>
        <v>11729.11</v>
      </c>
      <c r="O312" s="33">
        <f t="shared" si="623"/>
        <v>11236.8</v>
      </c>
      <c r="P312" s="33">
        <f t="shared" si="623"/>
        <v>16671.240000000002</v>
      </c>
      <c r="Q312" s="33">
        <f t="shared" si="623"/>
        <v>12650.82</v>
      </c>
      <c r="R312" s="33">
        <f t="shared" si="623"/>
        <v>21569.919999999998</v>
      </c>
      <c r="S312" s="33">
        <f t="shared" si="623"/>
        <v>12016.33</v>
      </c>
      <c r="T312" s="33">
        <f t="shared" si="623"/>
        <v>20596.849999999999</v>
      </c>
      <c r="U312" s="33">
        <f t="shared" si="623"/>
        <v>25410.61</v>
      </c>
      <c r="V312" s="33">
        <f t="shared" si="623"/>
        <v>16834.490000000002</v>
      </c>
      <c r="W312" s="33">
        <f t="shared" si="623"/>
        <v>25256.59</v>
      </c>
      <c r="X312" s="33">
        <f t="shared" si="623"/>
        <v>25251.63</v>
      </c>
      <c r="Y312" s="33">
        <f t="shared" si="623"/>
        <v>14647.28</v>
      </c>
      <c r="Z312" s="33">
        <f t="shared" si="623"/>
        <v>16786.34</v>
      </c>
      <c r="AA312" s="33">
        <f t="shared" si="623"/>
        <v>11406.01</v>
      </c>
      <c r="AB312" s="33">
        <f t="shared" si="623"/>
        <v>11523.43</v>
      </c>
      <c r="AC312" s="33">
        <f t="shared" si="623"/>
        <v>12430.52</v>
      </c>
      <c r="AD312" s="33">
        <f t="shared" si="623"/>
        <v>11591.54</v>
      </c>
      <c r="AE312" s="33">
        <f t="shared" si="623"/>
        <v>23107.11</v>
      </c>
      <c r="AF312" s="33">
        <f t="shared" si="623"/>
        <v>20486.599999999999</v>
      </c>
      <c r="AG312" s="33">
        <f t="shared" si="623"/>
        <v>13360</v>
      </c>
      <c r="AH312" s="33">
        <f t="shared" si="623"/>
        <v>12270.21</v>
      </c>
      <c r="AI312" s="33">
        <f t="shared" ref="AI312:BN312" si="624">ROUND(((AI303-AI307)-((AI172+AI176)*AI313))/AI96,2)</f>
        <v>14301.45</v>
      </c>
      <c r="AJ312" s="33">
        <f t="shared" si="624"/>
        <v>20461.68</v>
      </c>
      <c r="AK312" s="33">
        <f t="shared" si="624"/>
        <v>20871.490000000002</v>
      </c>
      <c r="AL312" s="33">
        <f t="shared" si="624"/>
        <v>16350.78</v>
      </c>
      <c r="AM312" s="33">
        <f t="shared" si="624"/>
        <v>14861.65</v>
      </c>
      <c r="AN312" s="33">
        <f t="shared" si="624"/>
        <v>15967.92</v>
      </c>
      <c r="AO312" s="33">
        <f t="shared" si="624"/>
        <v>11558.84</v>
      </c>
      <c r="AP312" s="33">
        <f t="shared" si="624"/>
        <v>12072.33</v>
      </c>
      <c r="AQ312" s="33">
        <f t="shared" si="624"/>
        <v>17875.89</v>
      </c>
      <c r="AR312" s="33">
        <f t="shared" si="624"/>
        <v>11224.03</v>
      </c>
      <c r="AS312" s="33">
        <f t="shared" si="624"/>
        <v>12236.48</v>
      </c>
      <c r="AT312" s="33">
        <f t="shared" si="624"/>
        <v>11652.89</v>
      </c>
      <c r="AU312" s="33">
        <f t="shared" si="624"/>
        <v>17254.310000000001</v>
      </c>
      <c r="AV312" s="33">
        <f t="shared" si="624"/>
        <v>16766.46</v>
      </c>
      <c r="AW312" s="33">
        <f t="shared" si="624"/>
        <v>17644.419999999998</v>
      </c>
      <c r="AX312" s="33">
        <f t="shared" si="624"/>
        <v>25402.86</v>
      </c>
      <c r="AY312" s="33">
        <f t="shared" si="624"/>
        <v>14800.01</v>
      </c>
      <c r="AZ312" s="33">
        <f t="shared" si="624"/>
        <v>11680.08</v>
      </c>
      <c r="BA312" s="33">
        <f t="shared" si="624"/>
        <v>11029.19</v>
      </c>
      <c r="BB312" s="33">
        <f t="shared" si="624"/>
        <v>11096.91</v>
      </c>
      <c r="BC312" s="33">
        <f t="shared" si="624"/>
        <v>11485.69</v>
      </c>
      <c r="BD312" s="33">
        <f t="shared" si="624"/>
        <v>11039.21</v>
      </c>
      <c r="BE312" s="33">
        <f t="shared" si="624"/>
        <v>11855.95</v>
      </c>
      <c r="BF312" s="33">
        <f t="shared" si="624"/>
        <v>11047.91</v>
      </c>
      <c r="BG312" s="33">
        <f t="shared" si="624"/>
        <v>13026.71</v>
      </c>
      <c r="BH312" s="33">
        <f t="shared" si="624"/>
        <v>13555.69</v>
      </c>
      <c r="BI312" s="33">
        <f t="shared" si="624"/>
        <v>18086.419999999998</v>
      </c>
      <c r="BJ312" s="33">
        <f t="shared" si="624"/>
        <v>11052.25</v>
      </c>
      <c r="BK312" s="33">
        <f t="shared" si="624"/>
        <v>11548.91</v>
      </c>
      <c r="BL312" s="33">
        <f t="shared" si="624"/>
        <v>26288.14</v>
      </c>
      <c r="BM312" s="33">
        <f t="shared" si="624"/>
        <v>16086.14</v>
      </c>
      <c r="BN312" s="33">
        <f t="shared" si="624"/>
        <v>11329.57</v>
      </c>
      <c r="BO312" s="33">
        <f t="shared" ref="BO312:CT312" si="625">ROUND(((BO303-BO307)-((BO172+BO176)*BO313))/BO96,2)</f>
        <v>11731.41</v>
      </c>
      <c r="BP312" s="33">
        <f t="shared" si="625"/>
        <v>20838.62</v>
      </c>
      <c r="BQ312" s="33">
        <f t="shared" si="625"/>
        <v>12434.71</v>
      </c>
      <c r="BR312" s="33">
        <f t="shared" si="625"/>
        <v>11549.54</v>
      </c>
      <c r="BS312" s="33">
        <f t="shared" si="625"/>
        <v>12863.03</v>
      </c>
      <c r="BT312" s="33">
        <f t="shared" si="625"/>
        <v>15593.78</v>
      </c>
      <c r="BU312" s="33">
        <f t="shared" si="625"/>
        <v>15320.39</v>
      </c>
      <c r="BV312" s="33">
        <f t="shared" si="625"/>
        <v>11891.72</v>
      </c>
      <c r="BW312" s="33">
        <f t="shared" si="625"/>
        <v>11780.52</v>
      </c>
      <c r="BX312" s="33">
        <f t="shared" si="625"/>
        <v>26278.09</v>
      </c>
      <c r="BY312" s="33">
        <f t="shared" si="625"/>
        <v>14383.55</v>
      </c>
      <c r="BZ312" s="33">
        <f t="shared" si="625"/>
        <v>17663.29</v>
      </c>
      <c r="CA312" s="33">
        <f t="shared" si="625"/>
        <v>21513.65</v>
      </c>
      <c r="CB312" s="33">
        <f t="shared" si="625"/>
        <v>11314.7</v>
      </c>
      <c r="CC312" s="33">
        <f t="shared" si="625"/>
        <v>18972.12</v>
      </c>
      <c r="CD312" s="33">
        <f t="shared" si="625"/>
        <v>24238.89</v>
      </c>
      <c r="CE312" s="33">
        <f t="shared" si="625"/>
        <v>19999.400000000001</v>
      </c>
      <c r="CF312" s="33">
        <f t="shared" si="625"/>
        <v>21258.77</v>
      </c>
      <c r="CG312" s="33">
        <f t="shared" si="625"/>
        <v>18371.14</v>
      </c>
      <c r="CH312" s="33">
        <f t="shared" si="625"/>
        <v>23367.34</v>
      </c>
      <c r="CI312" s="33">
        <f t="shared" si="625"/>
        <v>12508.55</v>
      </c>
      <c r="CJ312" s="33">
        <f t="shared" si="625"/>
        <v>13160.02</v>
      </c>
      <c r="CK312" s="33">
        <f t="shared" si="625"/>
        <v>11657.94</v>
      </c>
      <c r="CL312" s="33">
        <f t="shared" si="625"/>
        <v>12372.22</v>
      </c>
      <c r="CM312" s="33">
        <f t="shared" si="625"/>
        <v>13585.1</v>
      </c>
      <c r="CN312" s="33">
        <f t="shared" si="625"/>
        <v>11101.3</v>
      </c>
      <c r="CO312" s="33">
        <f t="shared" si="625"/>
        <v>11075.17</v>
      </c>
      <c r="CP312" s="33">
        <f t="shared" si="625"/>
        <v>13084.2</v>
      </c>
      <c r="CQ312" s="33">
        <f t="shared" si="625"/>
        <v>13400.78</v>
      </c>
      <c r="CR312" s="33">
        <f t="shared" si="625"/>
        <v>17979.05</v>
      </c>
      <c r="CS312" s="33">
        <f t="shared" si="625"/>
        <v>15714.68</v>
      </c>
      <c r="CT312" s="33">
        <f t="shared" si="625"/>
        <v>22643.85</v>
      </c>
      <c r="CU312" s="33">
        <f t="shared" ref="CU312:DZ312" si="626">ROUND(((CU303-CU307)-((CU172+CU176)*CU313))/CU96,2)</f>
        <v>18139.75</v>
      </c>
      <c r="CV312" s="33">
        <f t="shared" si="626"/>
        <v>23533.69</v>
      </c>
      <c r="CW312" s="33">
        <f t="shared" si="626"/>
        <v>19079.5</v>
      </c>
      <c r="CX312" s="33">
        <f t="shared" si="626"/>
        <v>13294.24</v>
      </c>
      <c r="CY312" s="33">
        <f t="shared" si="626"/>
        <v>24960.1</v>
      </c>
      <c r="CZ312" s="33">
        <f t="shared" si="626"/>
        <v>11627.26</v>
      </c>
      <c r="DA312" s="33">
        <f t="shared" si="626"/>
        <v>18373.62</v>
      </c>
      <c r="DB312" s="33">
        <f t="shared" si="626"/>
        <v>15455.87</v>
      </c>
      <c r="DC312" s="33">
        <f t="shared" si="626"/>
        <v>18965.55</v>
      </c>
      <c r="DD312" s="33">
        <f t="shared" si="626"/>
        <v>20512.53</v>
      </c>
      <c r="DE312" s="33">
        <f t="shared" si="626"/>
        <v>16176.73</v>
      </c>
      <c r="DF312" s="33">
        <f t="shared" si="626"/>
        <v>11037.18</v>
      </c>
      <c r="DG312" s="33">
        <f t="shared" si="626"/>
        <v>23903.23</v>
      </c>
      <c r="DH312" s="33">
        <f t="shared" si="626"/>
        <v>11438.46</v>
      </c>
      <c r="DI312" s="33">
        <f t="shared" si="626"/>
        <v>11437.02</v>
      </c>
      <c r="DJ312" s="33">
        <f t="shared" si="626"/>
        <v>13163.88</v>
      </c>
      <c r="DK312" s="33">
        <f t="shared" si="626"/>
        <v>13155.83</v>
      </c>
      <c r="DL312" s="33">
        <f t="shared" si="626"/>
        <v>11735.8</v>
      </c>
      <c r="DM312" s="33">
        <f t="shared" si="626"/>
        <v>18893.939999999999</v>
      </c>
      <c r="DN312" s="33">
        <f t="shared" si="626"/>
        <v>12416.01</v>
      </c>
      <c r="DO312" s="33">
        <f t="shared" si="626"/>
        <v>11738.58</v>
      </c>
      <c r="DP312" s="33">
        <f t="shared" si="626"/>
        <v>19409.52</v>
      </c>
      <c r="DQ312" s="33">
        <f t="shared" si="626"/>
        <v>12560.86</v>
      </c>
      <c r="DR312" s="33">
        <f t="shared" si="626"/>
        <v>12261.15</v>
      </c>
      <c r="DS312" s="33">
        <f t="shared" si="626"/>
        <v>13703.48</v>
      </c>
      <c r="DT312" s="33">
        <f t="shared" si="626"/>
        <v>21009.22</v>
      </c>
      <c r="DU312" s="33">
        <f t="shared" si="626"/>
        <v>15049.89</v>
      </c>
      <c r="DV312" s="33">
        <f t="shared" si="626"/>
        <v>18606.63</v>
      </c>
      <c r="DW312" s="33">
        <f t="shared" si="626"/>
        <v>15862.83</v>
      </c>
      <c r="DX312" s="33">
        <f t="shared" si="626"/>
        <v>22688.41</v>
      </c>
      <c r="DY312" s="33">
        <f t="shared" si="626"/>
        <v>17172.240000000002</v>
      </c>
      <c r="DZ312" s="33">
        <f t="shared" si="626"/>
        <v>13449.58</v>
      </c>
      <c r="EA312" s="33">
        <f t="shared" ref="EA312:FF312" si="627">ROUND(((EA303-EA307)-((EA172+EA176)*EA313))/EA96,2)</f>
        <v>13693.92</v>
      </c>
      <c r="EB312" s="33">
        <f t="shared" si="627"/>
        <v>13171.78</v>
      </c>
      <c r="EC312" s="33">
        <f t="shared" si="627"/>
        <v>15205.31</v>
      </c>
      <c r="ED312" s="33">
        <f t="shared" si="627"/>
        <v>15167.91</v>
      </c>
      <c r="EE312" s="33">
        <f t="shared" si="627"/>
        <v>19243.45</v>
      </c>
      <c r="EF312" s="33">
        <f t="shared" si="627"/>
        <v>12101.27</v>
      </c>
      <c r="EG312" s="33">
        <f t="shared" si="627"/>
        <v>16470.099999999999</v>
      </c>
      <c r="EH312" s="33">
        <f t="shared" si="627"/>
        <v>16737.23</v>
      </c>
      <c r="EI312" s="33">
        <f t="shared" si="627"/>
        <v>11727.06</v>
      </c>
      <c r="EJ312" s="33">
        <f t="shared" si="627"/>
        <v>11053.7</v>
      </c>
      <c r="EK312" s="33">
        <f t="shared" si="627"/>
        <v>12524.53</v>
      </c>
      <c r="EL312" s="33">
        <f t="shared" si="627"/>
        <v>12840.77</v>
      </c>
      <c r="EM312" s="33">
        <f t="shared" si="627"/>
        <v>14508.23</v>
      </c>
      <c r="EN312" s="33">
        <f t="shared" si="627"/>
        <v>12687.03</v>
      </c>
      <c r="EO312" s="33">
        <f t="shared" si="627"/>
        <v>15475.52</v>
      </c>
      <c r="EP312" s="33">
        <f t="shared" si="627"/>
        <v>14478.96</v>
      </c>
      <c r="EQ312" s="33">
        <f t="shared" si="627"/>
        <v>11762.17</v>
      </c>
      <c r="ER312" s="33">
        <f t="shared" si="627"/>
        <v>16699.849999999999</v>
      </c>
      <c r="ES312" s="33">
        <f t="shared" si="627"/>
        <v>20575.419999999998</v>
      </c>
      <c r="ET312" s="33">
        <f t="shared" si="627"/>
        <v>22057.34</v>
      </c>
      <c r="EU312" s="33">
        <f t="shared" si="627"/>
        <v>13842.02</v>
      </c>
      <c r="EV312" s="33">
        <f t="shared" si="627"/>
        <v>26039.85</v>
      </c>
      <c r="EW312" s="33">
        <f t="shared" si="627"/>
        <v>16242.77</v>
      </c>
      <c r="EX312" s="33">
        <f t="shared" si="627"/>
        <v>21850.48</v>
      </c>
      <c r="EY312" s="33">
        <f t="shared" si="627"/>
        <v>14738.82</v>
      </c>
      <c r="EZ312" s="33">
        <f t="shared" si="627"/>
        <v>21811.040000000001</v>
      </c>
      <c r="FA312" s="33">
        <f t="shared" si="627"/>
        <v>12448.99</v>
      </c>
      <c r="FB312" s="33">
        <f t="shared" si="627"/>
        <v>16651.810000000001</v>
      </c>
      <c r="FC312" s="33">
        <f t="shared" si="627"/>
        <v>11611.13</v>
      </c>
      <c r="FD312" s="33">
        <f t="shared" si="627"/>
        <v>14353.5</v>
      </c>
      <c r="FE312" s="33">
        <f t="shared" si="627"/>
        <v>24848.240000000002</v>
      </c>
      <c r="FF312" s="33">
        <f t="shared" si="627"/>
        <v>19955.400000000001</v>
      </c>
      <c r="FG312" s="33">
        <f t="shared" ref="FG312:FX312" si="628">ROUND(((FG303-FG307)-((FG172+FG176)*FG313))/FG96,2)</f>
        <v>22599.22</v>
      </c>
      <c r="FH312" s="33">
        <f t="shared" si="628"/>
        <v>24548.45</v>
      </c>
      <c r="FI312" s="33">
        <f t="shared" si="628"/>
        <v>12008.05</v>
      </c>
      <c r="FJ312" s="33">
        <f t="shared" si="628"/>
        <v>11305.52</v>
      </c>
      <c r="FK312" s="33">
        <f t="shared" si="628"/>
        <v>11583.02</v>
      </c>
      <c r="FL312" s="33">
        <f t="shared" si="628"/>
        <v>11028.65</v>
      </c>
      <c r="FM312" s="33">
        <f t="shared" si="628"/>
        <v>11210.54</v>
      </c>
      <c r="FN312" s="33">
        <f t="shared" si="628"/>
        <v>11627.59</v>
      </c>
      <c r="FO312" s="33">
        <f t="shared" si="628"/>
        <v>12084.91</v>
      </c>
      <c r="FP312" s="33">
        <f t="shared" si="628"/>
        <v>11857.12</v>
      </c>
      <c r="FQ312" s="33">
        <f t="shared" si="628"/>
        <v>12223.22</v>
      </c>
      <c r="FR312" s="33">
        <f t="shared" si="628"/>
        <v>20205.580000000002</v>
      </c>
      <c r="FS312" s="33">
        <f t="shared" si="628"/>
        <v>20141.439999999999</v>
      </c>
      <c r="FT312" s="33">
        <f t="shared" si="628"/>
        <v>26357.19</v>
      </c>
      <c r="FU312" s="33">
        <f t="shared" si="628"/>
        <v>13444.87</v>
      </c>
      <c r="FV312" s="33">
        <f t="shared" si="628"/>
        <v>13185.77</v>
      </c>
      <c r="FW312" s="33">
        <f t="shared" si="628"/>
        <v>21818.66</v>
      </c>
      <c r="FX312" s="33">
        <f t="shared" si="628"/>
        <v>26375.08</v>
      </c>
      <c r="FY312" s="2"/>
      <c r="FZ312" s="44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</row>
    <row r="313" spans="1:193" x14ac:dyDescent="0.35">
      <c r="A313" s="3" t="s">
        <v>617</v>
      </c>
      <c r="B313" s="2" t="s">
        <v>618</v>
      </c>
      <c r="C313" s="33">
        <f t="shared" ref="C313:AH313" si="629">ROUND((C173),2)</f>
        <v>10480</v>
      </c>
      <c r="D313" s="33">
        <f t="shared" si="629"/>
        <v>10480</v>
      </c>
      <c r="E313" s="33">
        <f t="shared" si="629"/>
        <v>10480</v>
      </c>
      <c r="F313" s="33">
        <f t="shared" si="629"/>
        <v>10480</v>
      </c>
      <c r="G313" s="33">
        <f t="shared" si="629"/>
        <v>10480</v>
      </c>
      <c r="H313" s="33">
        <f t="shared" si="629"/>
        <v>10480</v>
      </c>
      <c r="I313" s="33">
        <f t="shared" si="629"/>
        <v>10480</v>
      </c>
      <c r="J313" s="33">
        <f t="shared" si="629"/>
        <v>10480</v>
      </c>
      <c r="K313" s="33">
        <f t="shared" si="629"/>
        <v>10480</v>
      </c>
      <c r="L313" s="33">
        <f t="shared" si="629"/>
        <v>10480</v>
      </c>
      <c r="M313" s="33">
        <f t="shared" si="629"/>
        <v>10480</v>
      </c>
      <c r="N313" s="33">
        <f t="shared" si="629"/>
        <v>10480</v>
      </c>
      <c r="O313" s="33">
        <f t="shared" si="629"/>
        <v>10480</v>
      </c>
      <c r="P313" s="33">
        <f t="shared" si="629"/>
        <v>10480</v>
      </c>
      <c r="Q313" s="33">
        <f t="shared" si="629"/>
        <v>10480</v>
      </c>
      <c r="R313" s="33">
        <f t="shared" si="629"/>
        <v>10480</v>
      </c>
      <c r="S313" s="33">
        <f t="shared" si="629"/>
        <v>10480</v>
      </c>
      <c r="T313" s="33">
        <f t="shared" si="629"/>
        <v>10480</v>
      </c>
      <c r="U313" s="33">
        <f t="shared" si="629"/>
        <v>10480</v>
      </c>
      <c r="V313" s="33">
        <f t="shared" si="629"/>
        <v>10480</v>
      </c>
      <c r="W313" s="33">
        <f t="shared" si="629"/>
        <v>10480</v>
      </c>
      <c r="X313" s="33">
        <f t="shared" si="629"/>
        <v>10480</v>
      </c>
      <c r="Y313" s="33">
        <f t="shared" si="629"/>
        <v>10480</v>
      </c>
      <c r="Z313" s="33">
        <f t="shared" si="629"/>
        <v>10480</v>
      </c>
      <c r="AA313" s="33">
        <f t="shared" si="629"/>
        <v>10480</v>
      </c>
      <c r="AB313" s="33">
        <f t="shared" si="629"/>
        <v>10480</v>
      </c>
      <c r="AC313" s="33">
        <f t="shared" si="629"/>
        <v>10480</v>
      </c>
      <c r="AD313" s="33">
        <f t="shared" si="629"/>
        <v>10480</v>
      </c>
      <c r="AE313" s="33">
        <f t="shared" si="629"/>
        <v>10480</v>
      </c>
      <c r="AF313" s="33">
        <f t="shared" si="629"/>
        <v>10480</v>
      </c>
      <c r="AG313" s="33">
        <f t="shared" si="629"/>
        <v>10480</v>
      </c>
      <c r="AH313" s="33">
        <f t="shared" si="629"/>
        <v>10480</v>
      </c>
      <c r="AI313" s="33">
        <f t="shared" ref="AI313:BN313" si="630">ROUND((AI173),2)</f>
        <v>10480</v>
      </c>
      <c r="AJ313" s="33">
        <f t="shared" si="630"/>
        <v>10480</v>
      </c>
      <c r="AK313" s="33">
        <f t="shared" si="630"/>
        <v>10480</v>
      </c>
      <c r="AL313" s="33">
        <f t="shared" si="630"/>
        <v>10480</v>
      </c>
      <c r="AM313" s="33">
        <f t="shared" si="630"/>
        <v>10480</v>
      </c>
      <c r="AN313" s="33">
        <f t="shared" si="630"/>
        <v>10480</v>
      </c>
      <c r="AO313" s="33">
        <f t="shared" si="630"/>
        <v>10480</v>
      </c>
      <c r="AP313" s="33">
        <f t="shared" si="630"/>
        <v>10480</v>
      </c>
      <c r="AQ313" s="33">
        <f t="shared" si="630"/>
        <v>10480</v>
      </c>
      <c r="AR313" s="33">
        <f t="shared" si="630"/>
        <v>10480</v>
      </c>
      <c r="AS313" s="33">
        <f t="shared" si="630"/>
        <v>10480</v>
      </c>
      <c r="AT313" s="33">
        <f t="shared" si="630"/>
        <v>10480</v>
      </c>
      <c r="AU313" s="33">
        <f t="shared" si="630"/>
        <v>10480</v>
      </c>
      <c r="AV313" s="33">
        <f t="shared" si="630"/>
        <v>10480</v>
      </c>
      <c r="AW313" s="33">
        <f t="shared" si="630"/>
        <v>10480</v>
      </c>
      <c r="AX313" s="33">
        <f t="shared" si="630"/>
        <v>10480</v>
      </c>
      <c r="AY313" s="33">
        <f t="shared" si="630"/>
        <v>10480</v>
      </c>
      <c r="AZ313" s="33">
        <f t="shared" si="630"/>
        <v>10480</v>
      </c>
      <c r="BA313" s="33">
        <f t="shared" si="630"/>
        <v>10480</v>
      </c>
      <c r="BB313" s="33">
        <f t="shared" si="630"/>
        <v>10480</v>
      </c>
      <c r="BC313" s="33">
        <f t="shared" si="630"/>
        <v>10480</v>
      </c>
      <c r="BD313" s="33">
        <f t="shared" si="630"/>
        <v>10480</v>
      </c>
      <c r="BE313" s="33">
        <f t="shared" si="630"/>
        <v>10480</v>
      </c>
      <c r="BF313" s="33">
        <f t="shared" si="630"/>
        <v>10480</v>
      </c>
      <c r="BG313" s="33">
        <f t="shared" si="630"/>
        <v>10480</v>
      </c>
      <c r="BH313" s="33">
        <f t="shared" si="630"/>
        <v>10480</v>
      </c>
      <c r="BI313" s="33">
        <f t="shared" si="630"/>
        <v>10480</v>
      </c>
      <c r="BJ313" s="33">
        <f t="shared" si="630"/>
        <v>10480</v>
      </c>
      <c r="BK313" s="33">
        <f t="shared" si="630"/>
        <v>10480</v>
      </c>
      <c r="BL313" s="33">
        <f t="shared" si="630"/>
        <v>10480</v>
      </c>
      <c r="BM313" s="33">
        <f t="shared" si="630"/>
        <v>10480</v>
      </c>
      <c r="BN313" s="33">
        <f t="shared" si="630"/>
        <v>10480</v>
      </c>
      <c r="BO313" s="33">
        <f t="shared" ref="BO313:CT313" si="631">ROUND((BO173),2)</f>
        <v>10480</v>
      </c>
      <c r="BP313" s="33">
        <f t="shared" si="631"/>
        <v>10480</v>
      </c>
      <c r="BQ313" s="33">
        <f t="shared" si="631"/>
        <v>10480</v>
      </c>
      <c r="BR313" s="33">
        <f t="shared" si="631"/>
        <v>10480</v>
      </c>
      <c r="BS313" s="33">
        <f t="shared" si="631"/>
        <v>10480</v>
      </c>
      <c r="BT313" s="33">
        <f t="shared" si="631"/>
        <v>10480</v>
      </c>
      <c r="BU313" s="33">
        <f t="shared" si="631"/>
        <v>10480</v>
      </c>
      <c r="BV313" s="33">
        <f t="shared" si="631"/>
        <v>10480</v>
      </c>
      <c r="BW313" s="33">
        <f t="shared" si="631"/>
        <v>10480</v>
      </c>
      <c r="BX313" s="33">
        <f t="shared" si="631"/>
        <v>10480</v>
      </c>
      <c r="BY313" s="33">
        <f t="shared" si="631"/>
        <v>10480</v>
      </c>
      <c r="BZ313" s="33">
        <f t="shared" si="631"/>
        <v>10480</v>
      </c>
      <c r="CA313" s="33">
        <f t="shared" si="631"/>
        <v>10480</v>
      </c>
      <c r="CB313" s="33">
        <f t="shared" si="631"/>
        <v>10480</v>
      </c>
      <c r="CC313" s="33">
        <f t="shared" si="631"/>
        <v>10480</v>
      </c>
      <c r="CD313" s="33">
        <f t="shared" si="631"/>
        <v>10480</v>
      </c>
      <c r="CE313" s="33">
        <f t="shared" si="631"/>
        <v>10480</v>
      </c>
      <c r="CF313" s="33">
        <f t="shared" si="631"/>
        <v>10480</v>
      </c>
      <c r="CG313" s="33">
        <f t="shared" si="631"/>
        <v>10480</v>
      </c>
      <c r="CH313" s="33">
        <f t="shared" si="631"/>
        <v>10480</v>
      </c>
      <c r="CI313" s="33">
        <f t="shared" si="631"/>
        <v>10480</v>
      </c>
      <c r="CJ313" s="33">
        <f t="shared" si="631"/>
        <v>10480</v>
      </c>
      <c r="CK313" s="33">
        <f t="shared" si="631"/>
        <v>10480</v>
      </c>
      <c r="CL313" s="33">
        <f t="shared" si="631"/>
        <v>10480</v>
      </c>
      <c r="CM313" s="33">
        <f t="shared" si="631"/>
        <v>10480</v>
      </c>
      <c r="CN313" s="33">
        <f t="shared" si="631"/>
        <v>10480</v>
      </c>
      <c r="CO313" s="33">
        <f t="shared" si="631"/>
        <v>10480</v>
      </c>
      <c r="CP313" s="33">
        <f t="shared" si="631"/>
        <v>10480</v>
      </c>
      <c r="CQ313" s="33">
        <f t="shared" si="631"/>
        <v>10480</v>
      </c>
      <c r="CR313" s="33">
        <f t="shared" si="631"/>
        <v>10480</v>
      </c>
      <c r="CS313" s="33">
        <f t="shared" si="631"/>
        <v>10480</v>
      </c>
      <c r="CT313" s="33">
        <f t="shared" si="631"/>
        <v>10480</v>
      </c>
      <c r="CU313" s="33">
        <f t="shared" ref="CU313:DZ313" si="632">ROUND((CU173),2)</f>
        <v>10480</v>
      </c>
      <c r="CV313" s="33">
        <f t="shared" si="632"/>
        <v>10480</v>
      </c>
      <c r="CW313" s="33">
        <f t="shared" si="632"/>
        <v>10480</v>
      </c>
      <c r="CX313" s="33">
        <f t="shared" si="632"/>
        <v>10480</v>
      </c>
      <c r="CY313" s="33">
        <f t="shared" si="632"/>
        <v>10480</v>
      </c>
      <c r="CZ313" s="33">
        <f t="shared" si="632"/>
        <v>10480</v>
      </c>
      <c r="DA313" s="33">
        <f t="shared" si="632"/>
        <v>10480</v>
      </c>
      <c r="DB313" s="33">
        <f t="shared" si="632"/>
        <v>10480</v>
      </c>
      <c r="DC313" s="33">
        <f t="shared" si="632"/>
        <v>10480</v>
      </c>
      <c r="DD313" s="33">
        <f t="shared" si="632"/>
        <v>10480</v>
      </c>
      <c r="DE313" s="33">
        <f t="shared" si="632"/>
        <v>10480</v>
      </c>
      <c r="DF313" s="33">
        <f t="shared" si="632"/>
        <v>10480</v>
      </c>
      <c r="DG313" s="33">
        <f t="shared" si="632"/>
        <v>10480</v>
      </c>
      <c r="DH313" s="33">
        <f t="shared" si="632"/>
        <v>10480</v>
      </c>
      <c r="DI313" s="33">
        <f t="shared" si="632"/>
        <v>10480</v>
      </c>
      <c r="DJ313" s="33">
        <f t="shared" si="632"/>
        <v>10480</v>
      </c>
      <c r="DK313" s="33">
        <f t="shared" si="632"/>
        <v>10480</v>
      </c>
      <c r="DL313" s="33">
        <f t="shared" si="632"/>
        <v>10480</v>
      </c>
      <c r="DM313" s="33">
        <f t="shared" si="632"/>
        <v>10480</v>
      </c>
      <c r="DN313" s="33">
        <f t="shared" si="632"/>
        <v>10480</v>
      </c>
      <c r="DO313" s="33">
        <f t="shared" si="632"/>
        <v>10480</v>
      </c>
      <c r="DP313" s="33">
        <f t="shared" si="632"/>
        <v>10480</v>
      </c>
      <c r="DQ313" s="33">
        <f t="shared" si="632"/>
        <v>10480</v>
      </c>
      <c r="DR313" s="33">
        <f t="shared" si="632"/>
        <v>10480</v>
      </c>
      <c r="DS313" s="33">
        <f t="shared" si="632"/>
        <v>10480</v>
      </c>
      <c r="DT313" s="33">
        <f t="shared" si="632"/>
        <v>10480</v>
      </c>
      <c r="DU313" s="33">
        <f t="shared" si="632"/>
        <v>10480</v>
      </c>
      <c r="DV313" s="33">
        <f t="shared" si="632"/>
        <v>10480</v>
      </c>
      <c r="DW313" s="33">
        <f t="shared" si="632"/>
        <v>10480</v>
      </c>
      <c r="DX313" s="33">
        <f t="shared" si="632"/>
        <v>10480</v>
      </c>
      <c r="DY313" s="33">
        <f t="shared" si="632"/>
        <v>10480</v>
      </c>
      <c r="DZ313" s="33">
        <f t="shared" si="632"/>
        <v>10480</v>
      </c>
      <c r="EA313" s="33">
        <f t="shared" ref="EA313:FF313" si="633">ROUND((EA173),2)</f>
        <v>10480</v>
      </c>
      <c r="EB313" s="33">
        <f t="shared" si="633"/>
        <v>10480</v>
      </c>
      <c r="EC313" s="33">
        <f t="shared" si="633"/>
        <v>10480</v>
      </c>
      <c r="ED313" s="33">
        <f t="shared" si="633"/>
        <v>10480</v>
      </c>
      <c r="EE313" s="33">
        <f t="shared" si="633"/>
        <v>10480</v>
      </c>
      <c r="EF313" s="33">
        <f t="shared" si="633"/>
        <v>10480</v>
      </c>
      <c r="EG313" s="33">
        <f t="shared" si="633"/>
        <v>10480</v>
      </c>
      <c r="EH313" s="33">
        <f t="shared" si="633"/>
        <v>10480</v>
      </c>
      <c r="EI313" s="33">
        <f t="shared" si="633"/>
        <v>10480</v>
      </c>
      <c r="EJ313" s="33">
        <f t="shared" si="633"/>
        <v>10480</v>
      </c>
      <c r="EK313" s="33">
        <f t="shared" si="633"/>
        <v>10480</v>
      </c>
      <c r="EL313" s="33">
        <f t="shared" si="633"/>
        <v>10480</v>
      </c>
      <c r="EM313" s="33">
        <f t="shared" si="633"/>
        <v>10480</v>
      </c>
      <c r="EN313" s="33">
        <f t="shared" si="633"/>
        <v>10480</v>
      </c>
      <c r="EO313" s="33">
        <f t="shared" si="633"/>
        <v>10480</v>
      </c>
      <c r="EP313" s="33">
        <f t="shared" si="633"/>
        <v>10480</v>
      </c>
      <c r="EQ313" s="33">
        <f t="shared" si="633"/>
        <v>10480</v>
      </c>
      <c r="ER313" s="33">
        <f t="shared" si="633"/>
        <v>10480</v>
      </c>
      <c r="ES313" s="33">
        <f t="shared" si="633"/>
        <v>10480</v>
      </c>
      <c r="ET313" s="33">
        <f t="shared" si="633"/>
        <v>10480</v>
      </c>
      <c r="EU313" s="33">
        <f t="shared" si="633"/>
        <v>10480</v>
      </c>
      <c r="EV313" s="33">
        <f t="shared" si="633"/>
        <v>10480</v>
      </c>
      <c r="EW313" s="33">
        <f t="shared" si="633"/>
        <v>10480</v>
      </c>
      <c r="EX313" s="33">
        <f t="shared" si="633"/>
        <v>10480</v>
      </c>
      <c r="EY313" s="33">
        <f t="shared" si="633"/>
        <v>10480</v>
      </c>
      <c r="EZ313" s="33">
        <f t="shared" si="633"/>
        <v>10480</v>
      </c>
      <c r="FA313" s="33">
        <f t="shared" si="633"/>
        <v>10480</v>
      </c>
      <c r="FB313" s="33">
        <f t="shared" si="633"/>
        <v>10480</v>
      </c>
      <c r="FC313" s="33">
        <f t="shared" si="633"/>
        <v>10480</v>
      </c>
      <c r="FD313" s="33">
        <f t="shared" si="633"/>
        <v>10480</v>
      </c>
      <c r="FE313" s="33">
        <f t="shared" si="633"/>
        <v>10480</v>
      </c>
      <c r="FF313" s="33">
        <f t="shared" si="633"/>
        <v>10480</v>
      </c>
      <c r="FG313" s="33">
        <f t="shared" ref="FG313:FX313" si="634">ROUND((FG173),2)</f>
        <v>10480</v>
      </c>
      <c r="FH313" s="33">
        <f t="shared" si="634"/>
        <v>10480</v>
      </c>
      <c r="FI313" s="33">
        <f t="shared" si="634"/>
        <v>10480</v>
      </c>
      <c r="FJ313" s="33">
        <f t="shared" si="634"/>
        <v>10480</v>
      </c>
      <c r="FK313" s="33">
        <f t="shared" si="634"/>
        <v>10480</v>
      </c>
      <c r="FL313" s="33">
        <f t="shared" si="634"/>
        <v>10480</v>
      </c>
      <c r="FM313" s="33">
        <f t="shared" si="634"/>
        <v>10480</v>
      </c>
      <c r="FN313" s="33">
        <f t="shared" si="634"/>
        <v>10480</v>
      </c>
      <c r="FO313" s="33">
        <f t="shared" si="634"/>
        <v>10480</v>
      </c>
      <c r="FP313" s="33">
        <f t="shared" si="634"/>
        <v>10480</v>
      </c>
      <c r="FQ313" s="33">
        <f t="shared" si="634"/>
        <v>10480</v>
      </c>
      <c r="FR313" s="33">
        <f t="shared" si="634"/>
        <v>10480</v>
      </c>
      <c r="FS313" s="33">
        <f t="shared" si="634"/>
        <v>10480</v>
      </c>
      <c r="FT313" s="33">
        <f t="shared" si="634"/>
        <v>10480</v>
      </c>
      <c r="FU313" s="33">
        <f t="shared" si="634"/>
        <v>10480</v>
      </c>
      <c r="FV313" s="33">
        <f t="shared" si="634"/>
        <v>10480</v>
      </c>
      <c r="FW313" s="33">
        <f t="shared" si="634"/>
        <v>10480</v>
      </c>
      <c r="FX313" s="33">
        <f t="shared" si="634"/>
        <v>10480</v>
      </c>
      <c r="FY313" s="2"/>
      <c r="FZ313" s="44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</row>
    <row r="314" spans="1:193" x14ac:dyDescent="0.35">
      <c r="A314" s="3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44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</row>
    <row r="315" spans="1:193" x14ac:dyDescent="0.35">
      <c r="A315" s="3" t="s">
        <v>619</v>
      </c>
      <c r="B315" s="2" t="s">
        <v>620</v>
      </c>
      <c r="C315" s="2">
        <f t="shared" ref="C315:AH315" si="635">((C312*(C94+C95)+(C313*(C102+C100)))*-1)</f>
        <v>0</v>
      </c>
      <c r="D315" s="2">
        <f t="shared" si="635"/>
        <v>-54268969.612999991</v>
      </c>
      <c r="E315" s="2">
        <f t="shared" si="635"/>
        <v>-8255326.7970000012</v>
      </c>
      <c r="F315" s="2">
        <f t="shared" si="635"/>
        <v>-10749077.424000001</v>
      </c>
      <c r="G315" s="2">
        <f t="shared" si="635"/>
        <v>0</v>
      </c>
      <c r="H315" s="2">
        <f t="shared" si="635"/>
        <v>0</v>
      </c>
      <c r="I315" s="2">
        <f t="shared" si="635"/>
        <v>-9204458.8680000007</v>
      </c>
      <c r="J315" s="2">
        <f t="shared" si="635"/>
        <v>0</v>
      </c>
      <c r="K315" s="2">
        <f t="shared" si="635"/>
        <v>0</v>
      </c>
      <c r="L315" s="2">
        <f t="shared" si="635"/>
        <v>0</v>
      </c>
      <c r="M315" s="2">
        <f t="shared" si="635"/>
        <v>0</v>
      </c>
      <c r="N315" s="2">
        <f t="shared" si="635"/>
        <v>-1055619.9000000001</v>
      </c>
      <c r="O315" s="2">
        <f t="shared" si="635"/>
        <v>0</v>
      </c>
      <c r="P315" s="2">
        <f t="shared" si="635"/>
        <v>0</v>
      </c>
      <c r="Q315" s="2">
        <f t="shared" si="635"/>
        <v>-24812053.265999999</v>
      </c>
      <c r="R315" s="2">
        <f t="shared" si="635"/>
        <v>0</v>
      </c>
      <c r="S315" s="2">
        <f t="shared" si="635"/>
        <v>0</v>
      </c>
      <c r="T315" s="2">
        <f t="shared" si="635"/>
        <v>0</v>
      </c>
      <c r="U315" s="2">
        <f t="shared" si="635"/>
        <v>0</v>
      </c>
      <c r="V315" s="2">
        <f t="shared" si="635"/>
        <v>0</v>
      </c>
      <c r="W315" s="2">
        <f t="shared" si="635"/>
        <v>0</v>
      </c>
      <c r="X315" s="2">
        <f t="shared" si="635"/>
        <v>0</v>
      </c>
      <c r="Y315" s="2">
        <f t="shared" si="635"/>
        <v>0</v>
      </c>
      <c r="Z315" s="2">
        <f t="shared" si="635"/>
        <v>0</v>
      </c>
      <c r="AA315" s="2">
        <f t="shared" si="635"/>
        <v>0</v>
      </c>
      <c r="AB315" s="2">
        <f t="shared" si="635"/>
        <v>0</v>
      </c>
      <c r="AC315" s="2">
        <f t="shared" si="635"/>
        <v>0</v>
      </c>
      <c r="AD315" s="2">
        <f t="shared" si="635"/>
        <v>-1785097.1600000001</v>
      </c>
      <c r="AE315" s="2">
        <f t="shared" si="635"/>
        <v>0</v>
      </c>
      <c r="AF315" s="2">
        <f t="shared" si="635"/>
        <v>0</v>
      </c>
      <c r="AG315" s="2">
        <f t="shared" si="635"/>
        <v>0</v>
      </c>
      <c r="AH315" s="2">
        <f t="shared" si="635"/>
        <v>0</v>
      </c>
      <c r="AI315" s="2">
        <f t="shared" ref="AI315:BN315" si="636">((AI312*(AI94+AI95)+(AI313*(AI102+AI100)))*-1)</f>
        <v>0</v>
      </c>
      <c r="AJ315" s="2">
        <f t="shared" si="636"/>
        <v>0</v>
      </c>
      <c r="AK315" s="2">
        <f t="shared" si="636"/>
        <v>0</v>
      </c>
      <c r="AL315" s="2">
        <f t="shared" si="636"/>
        <v>0</v>
      </c>
      <c r="AM315" s="2">
        <f t="shared" si="636"/>
        <v>0</v>
      </c>
      <c r="AN315" s="2">
        <f t="shared" si="636"/>
        <v>0</v>
      </c>
      <c r="AO315" s="2">
        <f t="shared" si="636"/>
        <v>0</v>
      </c>
      <c r="AP315" s="2">
        <f t="shared" si="636"/>
        <v>0</v>
      </c>
      <c r="AQ315" s="2">
        <f t="shared" si="636"/>
        <v>0</v>
      </c>
      <c r="AR315" s="2">
        <f t="shared" si="636"/>
        <v>-22529995.419</v>
      </c>
      <c r="AS315" s="2">
        <f t="shared" si="636"/>
        <v>-3674614.9440000001</v>
      </c>
      <c r="AT315" s="2">
        <f t="shared" si="636"/>
        <v>0</v>
      </c>
      <c r="AU315" s="2">
        <f t="shared" si="636"/>
        <v>0</v>
      </c>
      <c r="AV315" s="2">
        <f t="shared" si="636"/>
        <v>0</v>
      </c>
      <c r="AW315" s="2">
        <f t="shared" si="636"/>
        <v>0</v>
      </c>
      <c r="AX315" s="2">
        <f t="shared" si="636"/>
        <v>0</v>
      </c>
      <c r="AY315" s="2">
        <f t="shared" si="636"/>
        <v>0</v>
      </c>
      <c r="AZ315" s="2">
        <f t="shared" si="636"/>
        <v>0</v>
      </c>
      <c r="BA315" s="2">
        <f t="shared" si="636"/>
        <v>0</v>
      </c>
      <c r="BB315" s="2">
        <f t="shared" si="636"/>
        <v>0</v>
      </c>
      <c r="BC315" s="2">
        <f t="shared" si="636"/>
        <v>-34056219.419</v>
      </c>
      <c r="BD315" s="2">
        <f t="shared" si="636"/>
        <v>0</v>
      </c>
      <c r="BE315" s="2">
        <f t="shared" si="636"/>
        <v>0</v>
      </c>
      <c r="BF315" s="2">
        <f t="shared" si="636"/>
        <v>0</v>
      </c>
      <c r="BG315" s="2">
        <f t="shared" si="636"/>
        <v>0</v>
      </c>
      <c r="BH315" s="2">
        <f t="shared" si="636"/>
        <v>0</v>
      </c>
      <c r="BI315" s="2">
        <f t="shared" si="636"/>
        <v>0</v>
      </c>
      <c r="BJ315" s="2">
        <f t="shared" si="636"/>
        <v>0</v>
      </c>
      <c r="BK315" s="2">
        <f t="shared" si="636"/>
        <v>0</v>
      </c>
      <c r="BL315" s="2">
        <f t="shared" si="636"/>
        <v>0</v>
      </c>
      <c r="BM315" s="2">
        <f t="shared" si="636"/>
        <v>0</v>
      </c>
      <c r="BN315" s="2">
        <f t="shared" si="636"/>
        <v>0</v>
      </c>
      <c r="BO315" s="2">
        <f t="shared" ref="BO315:CT315" si="637">((BO312*(BO94+BO95)+(BO313*(BO102+BO100)))*-1)</f>
        <v>0</v>
      </c>
      <c r="BP315" s="2">
        <f t="shared" si="637"/>
        <v>0</v>
      </c>
      <c r="BQ315" s="2">
        <f t="shared" si="637"/>
        <v>-3141007.7459999998</v>
      </c>
      <c r="BR315" s="2">
        <f t="shared" si="637"/>
        <v>0</v>
      </c>
      <c r="BS315" s="2">
        <f t="shared" si="637"/>
        <v>0</v>
      </c>
      <c r="BT315" s="2">
        <f t="shared" si="637"/>
        <v>0</v>
      </c>
      <c r="BU315" s="2">
        <f t="shared" si="637"/>
        <v>0</v>
      </c>
      <c r="BV315" s="2">
        <f t="shared" si="637"/>
        <v>0</v>
      </c>
      <c r="BW315" s="2">
        <f t="shared" si="637"/>
        <v>0</v>
      </c>
      <c r="BX315" s="2">
        <f t="shared" si="637"/>
        <v>0</v>
      </c>
      <c r="BY315" s="2">
        <f t="shared" si="637"/>
        <v>0</v>
      </c>
      <c r="BZ315" s="2">
        <f t="shared" si="637"/>
        <v>0</v>
      </c>
      <c r="CA315" s="2">
        <f t="shared" si="637"/>
        <v>0</v>
      </c>
      <c r="CB315" s="2">
        <f t="shared" si="637"/>
        <v>-9445511.5600000005</v>
      </c>
      <c r="CC315" s="2">
        <f t="shared" si="637"/>
        <v>0</v>
      </c>
      <c r="CD315" s="2">
        <f t="shared" si="637"/>
        <v>0</v>
      </c>
      <c r="CE315" s="2">
        <f t="shared" si="637"/>
        <v>0</v>
      </c>
      <c r="CF315" s="2">
        <f t="shared" si="637"/>
        <v>0</v>
      </c>
      <c r="CG315" s="2">
        <f t="shared" si="637"/>
        <v>0</v>
      </c>
      <c r="CH315" s="2">
        <f t="shared" si="637"/>
        <v>0</v>
      </c>
      <c r="CI315" s="2">
        <f t="shared" si="637"/>
        <v>0</v>
      </c>
      <c r="CJ315" s="2">
        <f t="shared" si="637"/>
        <v>0</v>
      </c>
      <c r="CK315" s="2">
        <f t="shared" si="637"/>
        <v>-6787252.6680000005</v>
      </c>
      <c r="CL315" s="2">
        <f t="shared" si="637"/>
        <v>0</v>
      </c>
      <c r="CM315" s="2">
        <f t="shared" si="637"/>
        <v>0</v>
      </c>
      <c r="CN315" s="2">
        <f t="shared" si="637"/>
        <v>-30419401.5</v>
      </c>
      <c r="CO315" s="2">
        <f t="shared" si="637"/>
        <v>0</v>
      </c>
      <c r="CP315" s="2">
        <f t="shared" si="637"/>
        <v>0</v>
      </c>
      <c r="CQ315" s="2">
        <f t="shared" si="637"/>
        <v>0</v>
      </c>
      <c r="CR315" s="2">
        <f t="shared" si="637"/>
        <v>0</v>
      </c>
      <c r="CS315" s="2">
        <f t="shared" si="637"/>
        <v>0</v>
      </c>
      <c r="CT315" s="2">
        <f t="shared" si="637"/>
        <v>0</v>
      </c>
      <c r="CU315" s="2">
        <f t="shared" ref="CU315:DZ315" si="638">((CU312*(CU94+CU95)+(CU313*(CU102+CU100)))*-1)</f>
        <v>0</v>
      </c>
      <c r="CV315" s="2">
        <f t="shared" si="638"/>
        <v>0</v>
      </c>
      <c r="CW315" s="2">
        <f t="shared" si="638"/>
        <v>0</v>
      </c>
      <c r="CX315" s="2">
        <f t="shared" si="638"/>
        <v>0</v>
      </c>
      <c r="CY315" s="2">
        <f t="shared" si="638"/>
        <v>0</v>
      </c>
      <c r="CZ315" s="2">
        <f t="shared" si="638"/>
        <v>0</v>
      </c>
      <c r="DA315" s="2">
        <f t="shared" si="638"/>
        <v>0</v>
      </c>
      <c r="DB315" s="2">
        <f t="shared" si="638"/>
        <v>0</v>
      </c>
      <c r="DC315" s="2">
        <f t="shared" si="638"/>
        <v>0</v>
      </c>
      <c r="DD315" s="2">
        <f t="shared" si="638"/>
        <v>0</v>
      </c>
      <c r="DE315" s="2">
        <f t="shared" si="638"/>
        <v>0</v>
      </c>
      <c r="DF315" s="2">
        <f t="shared" si="638"/>
        <v>-15264419.939999999</v>
      </c>
      <c r="DG315" s="2">
        <f t="shared" si="638"/>
        <v>0</v>
      </c>
      <c r="DH315" s="2">
        <f t="shared" si="638"/>
        <v>0</v>
      </c>
      <c r="DI315" s="2">
        <f t="shared" si="638"/>
        <v>-905811.98400000005</v>
      </c>
      <c r="DJ315" s="2">
        <f t="shared" si="638"/>
        <v>0</v>
      </c>
      <c r="DK315" s="2">
        <f t="shared" si="638"/>
        <v>0</v>
      </c>
      <c r="DL315" s="2">
        <f t="shared" si="638"/>
        <v>0</v>
      </c>
      <c r="DM315" s="2">
        <f t="shared" si="638"/>
        <v>0</v>
      </c>
      <c r="DN315" s="2">
        <f t="shared" si="638"/>
        <v>0</v>
      </c>
      <c r="DO315" s="2">
        <f t="shared" si="638"/>
        <v>0</v>
      </c>
      <c r="DP315" s="2">
        <f t="shared" si="638"/>
        <v>0</v>
      </c>
      <c r="DQ315" s="2">
        <f t="shared" si="638"/>
        <v>0</v>
      </c>
      <c r="DR315" s="2">
        <f t="shared" si="638"/>
        <v>0</v>
      </c>
      <c r="DS315" s="2">
        <f t="shared" si="638"/>
        <v>0</v>
      </c>
      <c r="DT315" s="2">
        <f t="shared" si="638"/>
        <v>0</v>
      </c>
      <c r="DU315" s="2">
        <f t="shared" si="638"/>
        <v>0</v>
      </c>
      <c r="DV315" s="2">
        <f t="shared" si="638"/>
        <v>0</v>
      </c>
      <c r="DW315" s="2">
        <f t="shared" si="638"/>
        <v>0</v>
      </c>
      <c r="DX315" s="2">
        <f t="shared" si="638"/>
        <v>0</v>
      </c>
      <c r="DY315" s="2">
        <f t="shared" si="638"/>
        <v>0</v>
      </c>
      <c r="DZ315" s="2">
        <f t="shared" si="638"/>
        <v>0</v>
      </c>
      <c r="EA315" s="2">
        <f t="shared" ref="EA315:FF315" si="639">((EA312*(EA94+EA95)+(EA313*(EA102+EA100)))*-1)</f>
        <v>-273878.40000000002</v>
      </c>
      <c r="EB315" s="2">
        <f t="shared" si="639"/>
        <v>0</v>
      </c>
      <c r="EC315" s="2">
        <f t="shared" si="639"/>
        <v>0</v>
      </c>
      <c r="ED315" s="2">
        <f t="shared" si="639"/>
        <v>0</v>
      </c>
      <c r="EE315" s="2">
        <f t="shared" si="639"/>
        <v>0</v>
      </c>
      <c r="EF315" s="2">
        <f t="shared" si="639"/>
        <v>0</v>
      </c>
      <c r="EG315" s="2">
        <f t="shared" si="639"/>
        <v>0</v>
      </c>
      <c r="EH315" s="2">
        <f t="shared" si="639"/>
        <v>0</v>
      </c>
      <c r="EI315" s="2">
        <f t="shared" si="639"/>
        <v>0</v>
      </c>
      <c r="EJ315" s="2">
        <f t="shared" si="639"/>
        <v>0</v>
      </c>
      <c r="EK315" s="2">
        <f t="shared" si="639"/>
        <v>0</v>
      </c>
      <c r="EL315" s="2">
        <f t="shared" si="639"/>
        <v>0</v>
      </c>
      <c r="EM315" s="2">
        <f t="shared" si="639"/>
        <v>0</v>
      </c>
      <c r="EN315" s="2">
        <f t="shared" si="639"/>
        <v>0</v>
      </c>
      <c r="EO315" s="2">
        <f t="shared" si="639"/>
        <v>0</v>
      </c>
      <c r="EP315" s="2">
        <f t="shared" si="639"/>
        <v>0</v>
      </c>
      <c r="EQ315" s="2">
        <f t="shared" si="639"/>
        <v>-1211503.51</v>
      </c>
      <c r="ER315" s="2">
        <f t="shared" si="639"/>
        <v>0</v>
      </c>
      <c r="ES315" s="2">
        <f t="shared" si="639"/>
        <v>0</v>
      </c>
      <c r="ET315" s="2">
        <f t="shared" si="639"/>
        <v>0</v>
      </c>
      <c r="EU315" s="2">
        <f t="shared" si="639"/>
        <v>0</v>
      </c>
      <c r="EV315" s="2">
        <f t="shared" si="639"/>
        <v>0</v>
      </c>
      <c r="EW315" s="2">
        <f t="shared" si="639"/>
        <v>0</v>
      </c>
      <c r="EX315" s="2">
        <f t="shared" si="639"/>
        <v>0</v>
      </c>
      <c r="EY315" s="2">
        <f t="shared" si="639"/>
        <v>0</v>
      </c>
      <c r="EZ315" s="2">
        <f t="shared" si="639"/>
        <v>0</v>
      </c>
      <c r="FA315" s="2">
        <f t="shared" si="639"/>
        <v>0</v>
      </c>
      <c r="FB315" s="2">
        <f t="shared" si="639"/>
        <v>0</v>
      </c>
      <c r="FC315" s="2">
        <f t="shared" si="639"/>
        <v>0</v>
      </c>
      <c r="FD315" s="2">
        <f t="shared" si="639"/>
        <v>0</v>
      </c>
      <c r="FE315" s="2">
        <f t="shared" si="639"/>
        <v>0</v>
      </c>
      <c r="FF315" s="2">
        <f t="shared" si="639"/>
        <v>0</v>
      </c>
      <c r="FG315" s="2">
        <f t="shared" ref="FG315:FX315" si="640">((FG312*(FG94+FG95)+(FG313*(FG102+FG100)))*-1)</f>
        <v>0</v>
      </c>
      <c r="FH315" s="2">
        <f t="shared" si="640"/>
        <v>0</v>
      </c>
      <c r="FI315" s="2">
        <f t="shared" si="640"/>
        <v>0</v>
      </c>
      <c r="FJ315" s="2">
        <f t="shared" si="640"/>
        <v>0</v>
      </c>
      <c r="FK315" s="2">
        <f t="shared" si="640"/>
        <v>0</v>
      </c>
      <c r="FL315" s="2">
        <f t="shared" si="640"/>
        <v>0</v>
      </c>
      <c r="FM315" s="2">
        <f t="shared" si="640"/>
        <v>0</v>
      </c>
      <c r="FN315" s="2">
        <f t="shared" si="640"/>
        <v>0</v>
      </c>
      <c r="FO315" s="2">
        <f t="shared" si="640"/>
        <v>0</v>
      </c>
      <c r="FP315" s="2">
        <f t="shared" si="640"/>
        <v>0</v>
      </c>
      <c r="FQ315" s="2">
        <f t="shared" si="640"/>
        <v>0</v>
      </c>
      <c r="FR315" s="2">
        <f t="shared" si="640"/>
        <v>0</v>
      </c>
      <c r="FS315" s="2">
        <f t="shared" si="640"/>
        <v>0</v>
      </c>
      <c r="FT315" s="2">
        <f t="shared" si="640"/>
        <v>0</v>
      </c>
      <c r="FU315" s="2">
        <f t="shared" si="640"/>
        <v>0</v>
      </c>
      <c r="FV315" s="2">
        <f t="shared" si="640"/>
        <v>0</v>
      </c>
      <c r="FW315" s="2">
        <f t="shared" si="640"/>
        <v>0</v>
      </c>
      <c r="FX315" s="2">
        <f t="shared" si="640"/>
        <v>0</v>
      </c>
      <c r="FY315" s="2">
        <f>SUM(C315:FX315)</f>
        <v>-237840220.118</v>
      </c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</row>
    <row r="316" spans="1:193" x14ac:dyDescent="0.35">
      <c r="A316" s="3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</row>
    <row r="317" spans="1:193" x14ac:dyDescent="0.35">
      <c r="A317" s="3" t="s">
        <v>621</v>
      </c>
      <c r="B317" s="2" t="s">
        <v>622</v>
      </c>
      <c r="C317" s="2">
        <f t="shared" ref="C317:BN317" si="641">C303+C315</f>
        <v>79061989.680000007</v>
      </c>
      <c r="D317" s="2">
        <f t="shared" si="641"/>
        <v>391913358.88700002</v>
      </c>
      <c r="E317" s="2">
        <f t="shared" si="641"/>
        <v>63223597.633000009</v>
      </c>
      <c r="F317" s="2">
        <f t="shared" si="641"/>
        <v>268538106.796</v>
      </c>
      <c r="G317" s="2">
        <f t="shared" si="641"/>
        <v>22106227.82</v>
      </c>
      <c r="H317" s="2">
        <f t="shared" si="641"/>
        <v>13387931.9</v>
      </c>
      <c r="I317" s="2">
        <f t="shared" si="641"/>
        <v>89700257.772</v>
      </c>
      <c r="J317" s="2">
        <f t="shared" si="641"/>
        <v>24467328.670000002</v>
      </c>
      <c r="K317" s="2">
        <f t="shared" si="641"/>
        <v>4312438.25</v>
      </c>
      <c r="L317" s="2">
        <f t="shared" si="641"/>
        <v>26223106.879999999</v>
      </c>
      <c r="M317" s="2">
        <f t="shared" si="641"/>
        <v>12984654.18</v>
      </c>
      <c r="N317" s="2">
        <f t="shared" si="641"/>
        <v>591074870.5</v>
      </c>
      <c r="O317" s="2">
        <f t="shared" si="641"/>
        <v>144009244.40000001</v>
      </c>
      <c r="P317" s="2">
        <f t="shared" si="641"/>
        <v>5256442.2699999996</v>
      </c>
      <c r="Q317" s="2">
        <f t="shared" si="641"/>
        <v>472727905.45400006</v>
      </c>
      <c r="R317" s="2">
        <f t="shared" si="641"/>
        <v>79749027.269999996</v>
      </c>
      <c r="S317" s="2">
        <f t="shared" si="641"/>
        <v>19269511.710000001</v>
      </c>
      <c r="T317" s="2">
        <f t="shared" si="641"/>
        <v>3318152.62</v>
      </c>
      <c r="U317" s="2">
        <f t="shared" si="641"/>
        <v>1410288.68</v>
      </c>
      <c r="V317" s="2">
        <f t="shared" si="641"/>
        <v>4316362.38</v>
      </c>
      <c r="W317" s="2">
        <f t="shared" si="641"/>
        <v>1482561.76</v>
      </c>
      <c r="X317" s="2">
        <f t="shared" si="641"/>
        <v>1262581.68</v>
      </c>
      <c r="Y317" s="2">
        <f t="shared" si="641"/>
        <v>11169795.210000001</v>
      </c>
      <c r="Z317" s="2">
        <f t="shared" si="641"/>
        <v>3879323.23</v>
      </c>
      <c r="AA317" s="2">
        <f t="shared" si="641"/>
        <v>352504308.11000001</v>
      </c>
      <c r="AB317" s="2">
        <f t="shared" si="641"/>
        <v>312898311.33999997</v>
      </c>
      <c r="AC317" s="2">
        <f t="shared" si="641"/>
        <v>11265780.48</v>
      </c>
      <c r="AD317" s="2">
        <f t="shared" si="641"/>
        <v>14849914.869999999</v>
      </c>
      <c r="AE317" s="2">
        <f t="shared" si="641"/>
        <v>2241390.11</v>
      </c>
      <c r="AF317" s="2">
        <f t="shared" si="641"/>
        <v>3431505.06</v>
      </c>
      <c r="AG317" s="2">
        <f t="shared" si="641"/>
        <v>8030694.9000000004</v>
      </c>
      <c r="AH317" s="2">
        <f t="shared" si="641"/>
        <v>11751183.359999999</v>
      </c>
      <c r="AI317" s="2">
        <f t="shared" si="641"/>
        <v>5477456.7800000003</v>
      </c>
      <c r="AJ317" s="2">
        <f t="shared" si="641"/>
        <v>3713794.02</v>
      </c>
      <c r="AK317" s="2">
        <f t="shared" si="641"/>
        <v>3458406.28</v>
      </c>
      <c r="AL317" s="2">
        <f t="shared" si="641"/>
        <v>4717201.12</v>
      </c>
      <c r="AM317" s="2">
        <f t="shared" si="641"/>
        <v>5240217.4400000004</v>
      </c>
      <c r="AN317" s="2">
        <f t="shared" si="641"/>
        <v>4782390.71</v>
      </c>
      <c r="AO317" s="2">
        <f t="shared" si="641"/>
        <v>50534324.149999999</v>
      </c>
      <c r="AP317" s="2">
        <f t="shared" si="641"/>
        <v>1019980699.91</v>
      </c>
      <c r="AQ317" s="2">
        <f t="shared" si="641"/>
        <v>4492088.3600000003</v>
      </c>
      <c r="AR317" s="2">
        <f t="shared" si="641"/>
        <v>672473796.09099996</v>
      </c>
      <c r="AS317" s="2">
        <f t="shared" si="641"/>
        <v>75664968.18599999</v>
      </c>
      <c r="AT317" s="2">
        <f t="shared" si="641"/>
        <v>27513620.370000001</v>
      </c>
      <c r="AU317" s="2">
        <f t="shared" si="641"/>
        <v>4675918.18</v>
      </c>
      <c r="AV317" s="2">
        <f t="shared" si="641"/>
        <v>5120477.45</v>
      </c>
      <c r="AW317" s="2">
        <f t="shared" si="641"/>
        <v>4499326.13</v>
      </c>
      <c r="AX317" s="2">
        <f t="shared" si="641"/>
        <v>2057632.03</v>
      </c>
      <c r="AY317" s="2">
        <f t="shared" si="641"/>
        <v>6020645.1799999997</v>
      </c>
      <c r="AZ317" s="2">
        <f t="shared" si="641"/>
        <v>142629299.31999999</v>
      </c>
      <c r="BA317" s="2">
        <f t="shared" si="641"/>
        <v>100628658.67</v>
      </c>
      <c r="BB317" s="2">
        <f t="shared" si="641"/>
        <v>83839870.620000005</v>
      </c>
      <c r="BC317" s="2">
        <f t="shared" si="641"/>
        <v>248841304.65099999</v>
      </c>
      <c r="BD317" s="2">
        <f t="shared" si="641"/>
        <v>40110951.780000001</v>
      </c>
      <c r="BE317" s="2">
        <f t="shared" si="641"/>
        <v>14211729.34</v>
      </c>
      <c r="BF317" s="2">
        <f t="shared" si="641"/>
        <v>281956996.83999997</v>
      </c>
      <c r="BG317" s="2">
        <f t="shared" si="641"/>
        <v>11992392.609999999</v>
      </c>
      <c r="BH317" s="2">
        <f t="shared" si="641"/>
        <v>7660958.0199999996</v>
      </c>
      <c r="BI317" s="2">
        <f t="shared" si="641"/>
        <v>4655443.62</v>
      </c>
      <c r="BJ317" s="2">
        <f t="shared" si="641"/>
        <v>69621394.510000005</v>
      </c>
      <c r="BK317" s="2">
        <f t="shared" si="641"/>
        <v>390865273.26999998</v>
      </c>
      <c r="BL317" s="2">
        <f t="shared" si="641"/>
        <v>1974169.09</v>
      </c>
      <c r="BM317" s="2">
        <f t="shared" si="641"/>
        <v>5482157.6900000004</v>
      </c>
      <c r="BN317" s="2">
        <f t="shared" si="641"/>
        <v>35280013.289999999</v>
      </c>
      <c r="BO317" s="2">
        <f t="shared" ref="BO317:DZ317" si="642">BO303+BO315</f>
        <v>14714705.09</v>
      </c>
      <c r="BP317" s="2">
        <f t="shared" si="642"/>
        <v>3342513.9</v>
      </c>
      <c r="BQ317" s="2">
        <f t="shared" si="642"/>
        <v>70044033.633999988</v>
      </c>
      <c r="BR317" s="2">
        <f t="shared" si="642"/>
        <v>51838961.100000001</v>
      </c>
      <c r="BS317" s="2">
        <f t="shared" si="642"/>
        <v>14896672.880000001</v>
      </c>
      <c r="BT317" s="2">
        <f t="shared" si="642"/>
        <v>5808684.25</v>
      </c>
      <c r="BU317" s="2">
        <f t="shared" si="642"/>
        <v>6031635.75</v>
      </c>
      <c r="BV317" s="2">
        <f t="shared" si="642"/>
        <v>14808759.189999999</v>
      </c>
      <c r="BW317" s="2">
        <f t="shared" si="642"/>
        <v>23767201.809999999</v>
      </c>
      <c r="BX317" s="2">
        <f t="shared" si="642"/>
        <v>1747493.26</v>
      </c>
      <c r="BY317" s="2">
        <f t="shared" si="642"/>
        <v>6226435.4199999999</v>
      </c>
      <c r="BZ317" s="2">
        <f t="shared" si="642"/>
        <v>4027229.55</v>
      </c>
      <c r="CA317" s="2">
        <f t="shared" si="642"/>
        <v>3145296</v>
      </c>
      <c r="CB317" s="2">
        <f t="shared" si="642"/>
        <v>820464024.26000011</v>
      </c>
      <c r="CC317" s="2">
        <f t="shared" si="642"/>
        <v>3591422.38</v>
      </c>
      <c r="CD317" s="2">
        <f t="shared" si="642"/>
        <v>1211944.3999999999</v>
      </c>
      <c r="CE317" s="2">
        <f t="shared" si="642"/>
        <v>3165905.17</v>
      </c>
      <c r="CF317" s="2">
        <f t="shared" si="642"/>
        <v>2391611.64</v>
      </c>
      <c r="CG317" s="2">
        <f t="shared" si="642"/>
        <v>3672390.33</v>
      </c>
      <c r="CH317" s="2">
        <f t="shared" si="642"/>
        <v>2254948.56</v>
      </c>
      <c r="CI317" s="2">
        <f t="shared" si="642"/>
        <v>8604631.9199999999</v>
      </c>
      <c r="CJ317" s="2">
        <f t="shared" si="642"/>
        <v>11489962.68</v>
      </c>
      <c r="CK317" s="2">
        <f t="shared" si="642"/>
        <v>50443047.012000002</v>
      </c>
      <c r="CL317" s="2">
        <f t="shared" si="642"/>
        <v>15255675.859999999</v>
      </c>
      <c r="CM317" s="2">
        <f t="shared" si="642"/>
        <v>9332190.8900000006</v>
      </c>
      <c r="CN317" s="2">
        <f t="shared" si="642"/>
        <v>316724385.81999999</v>
      </c>
      <c r="CO317" s="2">
        <f t="shared" si="642"/>
        <v>158674394.33000001</v>
      </c>
      <c r="CP317" s="2">
        <f t="shared" si="642"/>
        <v>12181419.699999999</v>
      </c>
      <c r="CQ317" s="2">
        <f t="shared" si="642"/>
        <v>10319943.82</v>
      </c>
      <c r="CR317" s="2">
        <f t="shared" si="642"/>
        <v>3879878.58</v>
      </c>
      <c r="CS317" s="2">
        <f t="shared" si="642"/>
        <v>4486541.0199999996</v>
      </c>
      <c r="CT317" s="2">
        <f t="shared" si="642"/>
        <v>2570076.59</v>
      </c>
      <c r="CU317" s="2">
        <f t="shared" si="642"/>
        <v>5452514.1399999997</v>
      </c>
      <c r="CV317" s="2">
        <f t="shared" si="642"/>
        <v>1176684.73</v>
      </c>
      <c r="CW317" s="2">
        <f t="shared" si="642"/>
        <v>3791096.75</v>
      </c>
      <c r="CX317" s="2">
        <f t="shared" si="642"/>
        <v>6133963.3200000003</v>
      </c>
      <c r="CY317" s="2">
        <f t="shared" si="642"/>
        <v>1248005.03</v>
      </c>
      <c r="CZ317" s="2">
        <f t="shared" si="642"/>
        <v>21008137.969999999</v>
      </c>
      <c r="DA317" s="2">
        <f t="shared" si="642"/>
        <v>3739031.97</v>
      </c>
      <c r="DB317" s="2">
        <f t="shared" si="642"/>
        <v>4880964.34</v>
      </c>
      <c r="DC317" s="2">
        <f t="shared" si="642"/>
        <v>3660350.21</v>
      </c>
      <c r="DD317" s="2">
        <f t="shared" si="642"/>
        <v>3579436.51</v>
      </c>
      <c r="DE317" s="2">
        <f t="shared" si="642"/>
        <v>4615219.92</v>
      </c>
      <c r="DF317" s="2">
        <f t="shared" si="642"/>
        <v>214514094.43000001</v>
      </c>
      <c r="DG317" s="2">
        <f t="shared" si="642"/>
        <v>2234952.04</v>
      </c>
      <c r="DH317" s="2">
        <f t="shared" si="642"/>
        <v>20650989.93</v>
      </c>
      <c r="DI317" s="2">
        <f t="shared" si="642"/>
        <v>27137365.535999998</v>
      </c>
      <c r="DJ317" s="2">
        <f t="shared" si="642"/>
        <v>8211576.4000000004</v>
      </c>
      <c r="DK317" s="2">
        <f t="shared" si="642"/>
        <v>6295019.5</v>
      </c>
      <c r="DL317" s="2">
        <f t="shared" si="642"/>
        <v>66823620.409999996</v>
      </c>
      <c r="DM317" s="2">
        <f t="shared" si="642"/>
        <v>4440075.55</v>
      </c>
      <c r="DN317" s="2">
        <f t="shared" si="642"/>
        <v>16077764.23</v>
      </c>
      <c r="DO317" s="2">
        <f t="shared" si="642"/>
        <v>38630398.159999996</v>
      </c>
      <c r="DP317" s="2">
        <f t="shared" si="642"/>
        <v>3881904.38</v>
      </c>
      <c r="DQ317" s="2">
        <f t="shared" si="642"/>
        <v>11141481.6</v>
      </c>
      <c r="DR317" s="2">
        <f t="shared" si="642"/>
        <v>16125868.59</v>
      </c>
      <c r="DS317" s="2">
        <f t="shared" si="642"/>
        <v>8220717.54</v>
      </c>
      <c r="DT317" s="2">
        <f t="shared" si="642"/>
        <v>3708126.51</v>
      </c>
      <c r="DU317" s="2">
        <f t="shared" si="642"/>
        <v>5288530.8899999997</v>
      </c>
      <c r="DV317" s="2">
        <f t="shared" si="642"/>
        <v>3870179.44</v>
      </c>
      <c r="DW317" s="2">
        <f t="shared" si="642"/>
        <v>4762020.5199999996</v>
      </c>
      <c r="DX317" s="2">
        <f t="shared" si="642"/>
        <v>3811652.82</v>
      </c>
      <c r="DY317" s="2">
        <f t="shared" si="642"/>
        <v>5093286.76</v>
      </c>
      <c r="DZ317" s="2">
        <f t="shared" si="642"/>
        <v>9156474.4900000002</v>
      </c>
      <c r="EA317" s="2">
        <f t="shared" ref="EA317:FX317" si="643">EA303+EA315</f>
        <v>6992117.3999999994</v>
      </c>
      <c r="EB317" s="2">
        <f t="shared" si="643"/>
        <v>7038996.6299999999</v>
      </c>
      <c r="EC317" s="2">
        <f t="shared" si="643"/>
        <v>4335034.8099999996</v>
      </c>
      <c r="ED317" s="2">
        <f t="shared" si="643"/>
        <v>23689244.559999999</v>
      </c>
      <c r="EE317" s="2">
        <f t="shared" si="643"/>
        <v>3687045.68</v>
      </c>
      <c r="EF317" s="2">
        <f t="shared" si="643"/>
        <v>16375437.24</v>
      </c>
      <c r="EG317" s="2">
        <f t="shared" si="643"/>
        <v>4175170.93</v>
      </c>
      <c r="EH317" s="2">
        <f t="shared" si="643"/>
        <v>4140789.68</v>
      </c>
      <c r="EI317" s="2">
        <f t="shared" si="643"/>
        <v>162615505.53</v>
      </c>
      <c r="EJ317" s="2">
        <f t="shared" si="643"/>
        <v>112188189.77</v>
      </c>
      <c r="EK317" s="2">
        <f t="shared" si="643"/>
        <v>8375153.3300000001</v>
      </c>
      <c r="EL317" s="2">
        <f t="shared" si="643"/>
        <v>5899050.4400000004</v>
      </c>
      <c r="EM317" s="2">
        <f t="shared" si="643"/>
        <v>5485560.5599999996</v>
      </c>
      <c r="EN317" s="2">
        <f t="shared" si="643"/>
        <v>11829639.640000001</v>
      </c>
      <c r="EO317" s="2">
        <f t="shared" si="643"/>
        <v>4726223.4400000004</v>
      </c>
      <c r="EP317" s="2">
        <f t="shared" si="643"/>
        <v>6204234.5099999998</v>
      </c>
      <c r="EQ317" s="2">
        <f t="shared" si="643"/>
        <v>29539512.779999997</v>
      </c>
      <c r="ER317" s="2">
        <f t="shared" si="643"/>
        <v>5136874.5</v>
      </c>
      <c r="ES317" s="2">
        <f t="shared" si="643"/>
        <v>3353793.81</v>
      </c>
      <c r="ET317" s="2">
        <f t="shared" si="643"/>
        <v>4356324.13</v>
      </c>
      <c r="EU317" s="2">
        <f t="shared" si="643"/>
        <v>7963315.6799999997</v>
      </c>
      <c r="EV317" s="2">
        <f t="shared" si="643"/>
        <v>1890492.83</v>
      </c>
      <c r="EW317" s="2">
        <f t="shared" si="643"/>
        <v>13309322.109999999</v>
      </c>
      <c r="EX317" s="2">
        <f t="shared" si="643"/>
        <v>3791058.95</v>
      </c>
      <c r="EY317" s="2">
        <f t="shared" si="643"/>
        <v>7759567.2400000002</v>
      </c>
      <c r="EZ317" s="2">
        <f t="shared" si="643"/>
        <v>2820167.82</v>
      </c>
      <c r="FA317" s="2">
        <f t="shared" si="643"/>
        <v>42142313.409999996</v>
      </c>
      <c r="FB317" s="2">
        <f t="shared" si="643"/>
        <v>4797387.76</v>
      </c>
      <c r="FC317" s="2">
        <f t="shared" si="643"/>
        <v>21157792.920000002</v>
      </c>
      <c r="FD317" s="2">
        <f t="shared" si="643"/>
        <v>5770108.4400000004</v>
      </c>
      <c r="FE317" s="2">
        <f t="shared" si="643"/>
        <v>1963010.65</v>
      </c>
      <c r="FF317" s="2">
        <f t="shared" si="643"/>
        <v>3691748.16</v>
      </c>
      <c r="FG317" s="2">
        <f t="shared" si="643"/>
        <v>2729985.41</v>
      </c>
      <c r="FH317" s="2">
        <f t="shared" si="643"/>
        <v>1718391.6</v>
      </c>
      <c r="FI317" s="2">
        <f t="shared" si="643"/>
        <v>20443703.68</v>
      </c>
      <c r="FJ317" s="2">
        <f t="shared" si="643"/>
        <v>22797589.829999998</v>
      </c>
      <c r="FK317" s="2">
        <f t="shared" si="643"/>
        <v>29294622.940000001</v>
      </c>
      <c r="FL317" s="2">
        <f t="shared" si="643"/>
        <v>94168128.030000001</v>
      </c>
      <c r="FM317" s="2">
        <f t="shared" si="643"/>
        <v>44634765.020000003</v>
      </c>
      <c r="FN317" s="2">
        <f t="shared" si="643"/>
        <v>263520742.59</v>
      </c>
      <c r="FO317" s="2">
        <f t="shared" si="643"/>
        <v>13522225.609999999</v>
      </c>
      <c r="FP317" s="2">
        <f t="shared" si="643"/>
        <v>27763436.34</v>
      </c>
      <c r="FQ317" s="2">
        <f t="shared" si="643"/>
        <v>12038652.4</v>
      </c>
      <c r="FR317" s="2">
        <f t="shared" si="643"/>
        <v>3396557.44</v>
      </c>
      <c r="FS317" s="2">
        <f t="shared" si="643"/>
        <v>3389803.97</v>
      </c>
      <c r="FT317" s="2">
        <f t="shared" si="643"/>
        <v>1489181.21</v>
      </c>
      <c r="FU317" s="2">
        <f t="shared" si="643"/>
        <v>10636237.18</v>
      </c>
      <c r="FV317" s="2">
        <f t="shared" si="643"/>
        <v>9133780.1099999994</v>
      </c>
      <c r="FW317" s="2">
        <f t="shared" si="643"/>
        <v>3218252.85</v>
      </c>
      <c r="FX317" s="2">
        <f t="shared" si="643"/>
        <v>1701192.38</v>
      </c>
      <c r="FY317" s="2">
        <f>-(FY303+FY315)</f>
        <v>237840220.118</v>
      </c>
      <c r="FZ317" s="2">
        <f>SUM(C317:FY317)</f>
        <v>9943104905.0300045</v>
      </c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</row>
    <row r="318" spans="1:193" x14ac:dyDescent="0.35">
      <c r="A318" s="3" t="s">
        <v>623</v>
      </c>
      <c r="B318" s="2" t="s">
        <v>993</v>
      </c>
      <c r="C318" s="2">
        <f t="shared" ref="C318:BN319" si="644">C304</f>
        <v>33577243.379540466</v>
      </c>
      <c r="D318" s="2">
        <f t="shared" si="644"/>
        <v>122050153.72307038</v>
      </c>
      <c r="E318" s="2">
        <f t="shared" si="644"/>
        <v>33051226.751967102</v>
      </c>
      <c r="F318" s="2">
        <f t="shared" si="644"/>
        <v>89318024.700250193</v>
      </c>
      <c r="G318" s="2">
        <f t="shared" si="644"/>
        <v>14498385.88150131</v>
      </c>
      <c r="H318" s="2">
        <f t="shared" si="644"/>
        <v>3932704.3086785823</v>
      </c>
      <c r="I318" s="2">
        <f t="shared" si="644"/>
        <v>31923489.544274572</v>
      </c>
      <c r="J318" s="2">
        <f t="shared" si="644"/>
        <v>5261813.9282190474</v>
      </c>
      <c r="K318" s="2">
        <f t="shared" si="644"/>
        <v>1392552.5972030573</v>
      </c>
      <c r="L318" s="2">
        <f t="shared" si="644"/>
        <v>23995379.430089008</v>
      </c>
      <c r="M318" s="2">
        <f t="shared" si="644"/>
        <v>8495915.3011018187</v>
      </c>
      <c r="N318" s="2">
        <f t="shared" si="644"/>
        <v>179878384.98932433</v>
      </c>
      <c r="O318" s="2">
        <f t="shared" si="644"/>
        <v>73776337.477119565</v>
      </c>
      <c r="P318" s="2">
        <f t="shared" si="644"/>
        <v>1546004.3060999489</v>
      </c>
      <c r="Q318" s="2">
        <f t="shared" si="644"/>
        <v>155598755.6677776</v>
      </c>
      <c r="R318" s="2">
        <f t="shared" si="644"/>
        <v>2049923.1370213896</v>
      </c>
      <c r="S318" s="2">
        <f t="shared" si="644"/>
        <v>15805564.749845723</v>
      </c>
      <c r="T318" s="2">
        <f t="shared" si="644"/>
        <v>660634.28444545891</v>
      </c>
      <c r="U318" s="2">
        <f t="shared" si="644"/>
        <v>739582.32398065529</v>
      </c>
      <c r="V318" s="2">
        <f t="shared" si="644"/>
        <v>1058751.3498526947</v>
      </c>
      <c r="W318" s="2">
        <f t="shared" si="644"/>
        <v>183902.80493671706</v>
      </c>
      <c r="X318" s="2">
        <f t="shared" si="644"/>
        <v>299853.13395517523</v>
      </c>
      <c r="Y318" s="2">
        <f t="shared" si="644"/>
        <v>1933136.9605826172</v>
      </c>
      <c r="Z318" s="2">
        <f t="shared" si="644"/>
        <v>656631.67105138488</v>
      </c>
      <c r="AA318" s="2">
        <f t="shared" si="644"/>
        <v>185381345.16353503</v>
      </c>
      <c r="AB318" s="2">
        <f t="shared" si="644"/>
        <v>283463458.41918844</v>
      </c>
      <c r="AC318" s="2">
        <f t="shared" si="644"/>
        <v>10044074.968465116</v>
      </c>
      <c r="AD318" s="2">
        <f t="shared" si="644"/>
        <v>10101101.432298334</v>
      </c>
      <c r="AE318" s="2">
        <f t="shared" si="644"/>
        <v>658085.8743210776</v>
      </c>
      <c r="AF318" s="2">
        <f t="shared" si="644"/>
        <v>1148215.3928001451</v>
      </c>
      <c r="AG318" s="2">
        <f t="shared" si="644"/>
        <v>4791476.0997080402</v>
      </c>
      <c r="AH318" s="2">
        <f t="shared" si="644"/>
        <v>1053294.134960775</v>
      </c>
      <c r="AI318" s="2">
        <f t="shared" si="644"/>
        <v>331771.32239643257</v>
      </c>
      <c r="AJ318" s="2">
        <f t="shared" si="644"/>
        <v>991489.20526479895</v>
      </c>
      <c r="AK318" s="2">
        <f t="shared" si="644"/>
        <v>1447608.3068550292</v>
      </c>
      <c r="AL318" s="2">
        <f t="shared" si="644"/>
        <v>2514362.7032171222</v>
      </c>
      <c r="AM318" s="2">
        <f t="shared" si="644"/>
        <v>1330088.7374864481</v>
      </c>
      <c r="AN318" s="2">
        <f t="shared" si="644"/>
        <v>4368400.6399999997</v>
      </c>
      <c r="AO318" s="2">
        <f t="shared" si="644"/>
        <v>16264608.791705638</v>
      </c>
      <c r="AP318" s="2">
        <f t="shared" si="644"/>
        <v>674082570.65659761</v>
      </c>
      <c r="AQ318" s="2">
        <f t="shared" si="644"/>
        <v>1787585.3212162736</v>
      </c>
      <c r="AR318" s="2">
        <f t="shared" si="644"/>
        <v>290757999.32671642</v>
      </c>
      <c r="AS318" s="2">
        <f t="shared" si="644"/>
        <v>59077192.689198114</v>
      </c>
      <c r="AT318" s="2">
        <f t="shared" si="644"/>
        <v>11020967.801551856</v>
      </c>
      <c r="AU318" s="2">
        <f t="shared" si="644"/>
        <v>1738770.6923370271</v>
      </c>
      <c r="AV318" s="2">
        <f t="shared" si="644"/>
        <v>1250191.6990698965</v>
      </c>
      <c r="AW318" s="2">
        <f t="shared" si="644"/>
        <v>959160.18369534716</v>
      </c>
      <c r="AX318" s="2">
        <f t="shared" si="644"/>
        <v>664479.30007901578</v>
      </c>
      <c r="AY318" s="2">
        <f t="shared" si="644"/>
        <v>1669785.2574207489</v>
      </c>
      <c r="AZ318" s="2">
        <f t="shared" si="644"/>
        <v>17525146.516146116</v>
      </c>
      <c r="BA318" s="2">
        <f t="shared" si="644"/>
        <v>26210500.386955999</v>
      </c>
      <c r="BB318" s="2">
        <f t="shared" si="644"/>
        <v>7119432.8314184062</v>
      </c>
      <c r="BC318" s="2">
        <f t="shared" si="644"/>
        <v>97421277.96542123</v>
      </c>
      <c r="BD318" s="2">
        <f t="shared" si="644"/>
        <v>17045085.064198572</v>
      </c>
      <c r="BE318" s="2">
        <f t="shared" si="644"/>
        <v>5660860.9757390609</v>
      </c>
      <c r="BF318" s="2">
        <f t="shared" si="644"/>
        <v>82180783.778288096</v>
      </c>
      <c r="BG318" s="2">
        <f t="shared" si="644"/>
        <v>1867670.0979381581</v>
      </c>
      <c r="BH318" s="2">
        <f t="shared" si="644"/>
        <v>2252962.4108905317</v>
      </c>
      <c r="BI318" s="2">
        <f t="shared" si="644"/>
        <v>743165.76096947747</v>
      </c>
      <c r="BJ318" s="2">
        <f t="shared" si="644"/>
        <v>27852314.82888132</v>
      </c>
      <c r="BK318" s="2">
        <f t="shared" si="644"/>
        <v>54086678.790676355</v>
      </c>
      <c r="BL318" s="2">
        <f t="shared" si="644"/>
        <v>217253.93096649402</v>
      </c>
      <c r="BM318" s="2">
        <f t="shared" si="644"/>
        <v>1134358.7904461897</v>
      </c>
      <c r="BN318" s="2">
        <f t="shared" si="644"/>
        <v>10824688.431099476</v>
      </c>
      <c r="BO318" s="2">
        <f t="shared" ref="BO318:DZ319" si="645">BO304</f>
        <v>4340153.0736531466</v>
      </c>
      <c r="BP318" s="2">
        <f t="shared" si="645"/>
        <v>2802884.6587538598</v>
      </c>
      <c r="BQ318" s="2">
        <f t="shared" si="645"/>
        <v>57612581.678319909</v>
      </c>
      <c r="BR318" s="2">
        <f t="shared" si="645"/>
        <v>11778633.236844599</v>
      </c>
      <c r="BS318" s="2">
        <f t="shared" si="645"/>
        <v>4076179.8843034338</v>
      </c>
      <c r="BT318" s="2">
        <f t="shared" si="645"/>
        <v>3087519.2551995334</v>
      </c>
      <c r="BU318" s="2">
        <f t="shared" si="645"/>
        <v>2442749.9872815395</v>
      </c>
      <c r="BV318" s="2">
        <f t="shared" si="645"/>
        <v>13991122.23835797</v>
      </c>
      <c r="BW318" s="2">
        <f t="shared" si="645"/>
        <v>18631284.503404584</v>
      </c>
      <c r="BX318" s="2">
        <f t="shared" si="645"/>
        <v>1363693.695489815</v>
      </c>
      <c r="BY318" s="2">
        <f t="shared" si="645"/>
        <v>3747865.2837329269</v>
      </c>
      <c r="BZ318" s="2">
        <f t="shared" si="645"/>
        <v>1216640.406784907</v>
      </c>
      <c r="CA318" s="2">
        <f t="shared" si="645"/>
        <v>2527080.6753126369</v>
      </c>
      <c r="CB318" s="2">
        <f t="shared" si="645"/>
        <v>398779588.42631292</v>
      </c>
      <c r="CC318" s="2">
        <f t="shared" si="645"/>
        <v>585953.74241974927</v>
      </c>
      <c r="CD318" s="2">
        <f t="shared" si="645"/>
        <v>486759.55037128291</v>
      </c>
      <c r="CE318" s="2">
        <f t="shared" si="645"/>
        <v>1244213.6149625636</v>
      </c>
      <c r="CF318" s="2">
        <f t="shared" si="645"/>
        <v>784467.85302799824</v>
      </c>
      <c r="CG318" s="2">
        <f t="shared" si="645"/>
        <v>706193.14755458268</v>
      </c>
      <c r="CH318" s="2">
        <f t="shared" si="645"/>
        <v>504345.75612722291</v>
      </c>
      <c r="CI318" s="2">
        <f t="shared" si="645"/>
        <v>3398182.433490945</v>
      </c>
      <c r="CJ318" s="2">
        <f t="shared" si="645"/>
        <v>11176103.84</v>
      </c>
      <c r="CK318" s="2">
        <f t="shared" si="645"/>
        <v>20269323.91151683</v>
      </c>
      <c r="CL318" s="2">
        <f t="shared" si="645"/>
        <v>3614355.5583170662</v>
      </c>
      <c r="CM318" s="2">
        <f t="shared" si="645"/>
        <v>2110706.8200031449</v>
      </c>
      <c r="CN318" s="2">
        <f t="shared" si="645"/>
        <v>145426796.29018176</v>
      </c>
      <c r="CO318" s="2">
        <f t="shared" si="645"/>
        <v>97307604.414999232</v>
      </c>
      <c r="CP318" s="2">
        <f t="shared" si="645"/>
        <v>11447230.639999999</v>
      </c>
      <c r="CQ318" s="2">
        <f t="shared" si="645"/>
        <v>3199862.9846131844</v>
      </c>
      <c r="CR318" s="2">
        <f t="shared" si="645"/>
        <v>684309.6914024268</v>
      </c>
      <c r="CS318" s="2">
        <f t="shared" si="645"/>
        <v>1576195.9357032788</v>
      </c>
      <c r="CT318" s="2">
        <f t="shared" si="645"/>
        <v>889757.01879692252</v>
      </c>
      <c r="CU318" s="2">
        <f t="shared" si="645"/>
        <v>488316.14212136471</v>
      </c>
      <c r="CV318" s="2">
        <f t="shared" si="645"/>
        <v>394328.38258771051</v>
      </c>
      <c r="CW318" s="2">
        <f t="shared" si="645"/>
        <v>1360520.3263395098</v>
      </c>
      <c r="CX318" s="2">
        <f t="shared" si="645"/>
        <v>2435164.1103650779</v>
      </c>
      <c r="CY318" s="2">
        <f t="shared" si="645"/>
        <v>183638.3649225322</v>
      </c>
      <c r="CZ318" s="2">
        <f t="shared" si="645"/>
        <v>6939480.3723420305</v>
      </c>
      <c r="DA318" s="2">
        <f t="shared" si="645"/>
        <v>1312426.9138986289</v>
      </c>
      <c r="DB318" s="2">
        <f t="shared" si="645"/>
        <v>1178716.7151717336</v>
      </c>
      <c r="DC318" s="2">
        <f t="shared" si="645"/>
        <v>1378342.193580539</v>
      </c>
      <c r="DD318" s="2">
        <f t="shared" si="645"/>
        <v>1003179.104609352</v>
      </c>
      <c r="DE318" s="2">
        <f t="shared" si="645"/>
        <v>2055318.0689518426</v>
      </c>
      <c r="DF318" s="2">
        <f t="shared" si="645"/>
        <v>77500197.071746662</v>
      </c>
      <c r="DG318" s="2">
        <f t="shared" si="645"/>
        <v>1676111.7666029253</v>
      </c>
      <c r="DH318" s="2">
        <f t="shared" si="645"/>
        <v>10294242.027414937</v>
      </c>
      <c r="DI318" s="2">
        <f t="shared" si="645"/>
        <v>14459360.436222866</v>
      </c>
      <c r="DJ318" s="2">
        <f t="shared" si="645"/>
        <v>1778092.1887167871</v>
      </c>
      <c r="DK318" s="2">
        <f t="shared" si="645"/>
        <v>1337772.7186327181</v>
      </c>
      <c r="DL318" s="2">
        <f t="shared" si="645"/>
        <v>24745378.667346906</v>
      </c>
      <c r="DM318" s="2">
        <f t="shared" si="645"/>
        <v>691848.03229843068</v>
      </c>
      <c r="DN318" s="2">
        <f t="shared" si="645"/>
        <v>7623368.8785485355</v>
      </c>
      <c r="DO318" s="2">
        <f t="shared" si="645"/>
        <v>10354960.037545934</v>
      </c>
      <c r="DP318" s="2">
        <f t="shared" si="645"/>
        <v>917522.61094726203</v>
      </c>
      <c r="DQ318" s="2">
        <f t="shared" si="645"/>
        <v>10731643.382492065</v>
      </c>
      <c r="DR318" s="2">
        <f t="shared" si="645"/>
        <v>2651707.841694423</v>
      </c>
      <c r="DS318" s="2">
        <f t="shared" si="645"/>
        <v>1214990.4284804005</v>
      </c>
      <c r="DT318" s="2">
        <f t="shared" si="645"/>
        <v>326960.03876811347</v>
      </c>
      <c r="DU318" s="2">
        <f t="shared" si="645"/>
        <v>869938.80868899089</v>
      </c>
      <c r="DV318" s="2">
        <f t="shared" si="645"/>
        <v>263788.35732696857</v>
      </c>
      <c r="DW318" s="2">
        <f t="shared" si="645"/>
        <v>655755.4742524965</v>
      </c>
      <c r="DX318" s="2">
        <f t="shared" si="645"/>
        <v>2794986.170100939</v>
      </c>
      <c r="DY318" s="2">
        <f t="shared" si="645"/>
        <v>3994263.0860337317</v>
      </c>
      <c r="DZ318" s="2">
        <f t="shared" si="645"/>
        <v>5854748.5726282215</v>
      </c>
      <c r="EA318" s="2">
        <f t="shared" ref="EA318:FY319" si="646">EA304</f>
        <v>6659175.8950050557</v>
      </c>
      <c r="EB318" s="2">
        <f t="shared" si="646"/>
        <v>2486309.1854463532</v>
      </c>
      <c r="EC318" s="2">
        <f t="shared" si="646"/>
        <v>1081509.2115600074</v>
      </c>
      <c r="ED318" s="2">
        <f t="shared" si="646"/>
        <v>23082753.859999999</v>
      </c>
      <c r="EE318" s="2">
        <f t="shared" si="646"/>
        <v>507477.87524220132</v>
      </c>
      <c r="EF318" s="2">
        <f t="shared" si="646"/>
        <v>2676211.8795601861</v>
      </c>
      <c r="EG318" s="2">
        <f t="shared" si="646"/>
        <v>884665.38384760427</v>
      </c>
      <c r="EH318" s="2">
        <f t="shared" si="646"/>
        <v>418177.34504549758</v>
      </c>
      <c r="EI318" s="2">
        <f t="shared" si="646"/>
        <v>41187752.741830133</v>
      </c>
      <c r="EJ318" s="2">
        <f t="shared" si="646"/>
        <v>33147419.910898414</v>
      </c>
      <c r="EK318" s="2">
        <f t="shared" si="646"/>
        <v>3478376.6187752448</v>
      </c>
      <c r="EL318" s="2">
        <f t="shared" si="646"/>
        <v>1775841.2251296125</v>
      </c>
      <c r="EM318" s="2">
        <f t="shared" si="646"/>
        <v>2875907.5512804766</v>
      </c>
      <c r="EN318" s="2">
        <f t="shared" si="646"/>
        <v>2315719.5898614153</v>
      </c>
      <c r="EO318" s="2">
        <f t="shared" si="646"/>
        <v>1281387.5743316102</v>
      </c>
      <c r="EP318" s="2">
        <f t="shared" si="646"/>
        <v>3976589.3998100809</v>
      </c>
      <c r="EQ318" s="2">
        <f t="shared" si="646"/>
        <v>10921269.912394898</v>
      </c>
      <c r="ER318" s="2">
        <f t="shared" si="646"/>
        <v>3163709.3861279846</v>
      </c>
      <c r="ES318" s="2">
        <f t="shared" si="646"/>
        <v>1029616.447151643</v>
      </c>
      <c r="ET318" s="2">
        <f t="shared" si="646"/>
        <v>1515676.6005718485</v>
      </c>
      <c r="EU318" s="2">
        <f t="shared" si="646"/>
        <v>1291571.5320035878</v>
      </c>
      <c r="EV318" s="2">
        <f t="shared" si="646"/>
        <v>1231707.5363417482</v>
      </c>
      <c r="EW318" s="2">
        <f t="shared" si="646"/>
        <v>9770014.1136098988</v>
      </c>
      <c r="EX318" s="2">
        <f t="shared" si="646"/>
        <v>520119.96730038646</v>
      </c>
      <c r="EY318" s="2">
        <f t="shared" si="646"/>
        <v>934350.63170224964</v>
      </c>
      <c r="EZ318" s="2">
        <f t="shared" si="646"/>
        <v>814619.44106131198</v>
      </c>
      <c r="FA318" s="2">
        <f t="shared" si="646"/>
        <v>40573930.527477778</v>
      </c>
      <c r="FB318" s="2">
        <f t="shared" si="646"/>
        <v>4327778.13</v>
      </c>
      <c r="FC318" s="2">
        <f t="shared" si="646"/>
        <v>12869715.010105763</v>
      </c>
      <c r="FD318" s="2">
        <f t="shared" si="646"/>
        <v>1499960.2217570737</v>
      </c>
      <c r="FE318" s="2">
        <f t="shared" si="646"/>
        <v>647657.86522704922</v>
      </c>
      <c r="FF318" s="2">
        <f t="shared" si="646"/>
        <v>675729.71132404322</v>
      </c>
      <c r="FG318" s="2">
        <f t="shared" si="646"/>
        <v>832458.89899266022</v>
      </c>
      <c r="FH318" s="2">
        <f t="shared" si="646"/>
        <v>936509.28570683068</v>
      </c>
      <c r="FI318" s="2">
        <f t="shared" si="646"/>
        <v>13751402.110691497</v>
      </c>
      <c r="FJ318" s="2">
        <f t="shared" si="646"/>
        <v>21935711.407813057</v>
      </c>
      <c r="FK318" s="2">
        <f t="shared" si="646"/>
        <v>23485658.593684152</v>
      </c>
      <c r="FL318" s="2">
        <f t="shared" si="646"/>
        <v>61987261.709745578</v>
      </c>
      <c r="FM318" s="2">
        <f t="shared" si="646"/>
        <v>27702978.901836876</v>
      </c>
      <c r="FN318" s="2">
        <f t="shared" si="646"/>
        <v>81893540.268315867</v>
      </c>
      <c r="FO318" s="2">
        <f t="shared" si="646"/>
        <v>12893048.30375581</v>
      </c>
      <c r="FP318" s="2">
        <f t="shared" si="646"/>
        <v>18727647.343856838</v>
      </c>
      <c r="FQ318" s="2">
        <f t="shared" si="646"/>
        <v>11628643.91167468</v>
      </c>
      <c r="FR318" s="2">
        <f t="shared" si="646"/>
        <v>3219166.3690876132</v>
      </c>
      <c r="FS318" s="2">
        <f t="shared" si="646"/>
        <v>2254624.2091523698</v>
      </c>
      <c r="FT318" s="2">
        <f t="shared" si="646"/>
        <v>1379724.24</v>
      </c>
      <c r="FU318" s="2">
        <f t="shared" si="646"/>
        <v>4039454.8441747362</v>
      </c>
      <c r="FV318" s="2">
        <f t="shared" si="646"/>
        <v>2891740.6976905726</v>
      </c>
      <c r="FW318" s="2">
        <f t="shared" si="646"/>
        <v>556322.11147656757</v>
      </c>
      <c r="FX318" s="2">
        <f t="shared" si="646"/>
        <v>434566.92928709852</v>
      </c>
      <c r="FY318" s="2">
        <f t="shared" si="646"/>
        <v>0</v>
      </c>
      <c r="FZ318" s="2">
        <f>SUM(C318:FY318)</f>
        <v>4262175186.9993539</v>
      </c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</row>
    <row r="319" spans="1:193" x14ac:dyDescent="0.35">
      <c r="A319" s="3" t="s">
        <v>624</v>
      </c>
      <c r="B319" s="2" t="s">
        <v>994</v>
      </c>
      <c r="C319" s="2">
        <f t="shared" si="644"/>
        <v>2560686.85</v>
      </c>
      <c r="D319" s="2">
        <f t="shared" si="644"/>
        <v>6068580.4500000002</v>
      </c>
      <c r="E319" s="2">
        <f t="shared" si="644"/>
        <v>1444121.25</v>
      </c>
      <c r="F319" s="2">
        <f t="shared" si="644"/>
        <v>2186086.4300000002</v>
      </c>
      <c r="G319" s="2">
        <f t="shared" si="644"/>
        <v>428862.04</v>
      </c>
      <c r="H319" s="2">
        <f t="shared" si="644"/>
        <v>184982.61</v>
      </c>
      <c r="I319" s="2">
        <f t="shared" si="644"/>
        <v>1809421.81</v>
      </c>
      <c r="J319" s="2">
        <f t="shared" si="644"/>
        <v>600359.41</v>
      </c>
      <c r="K319" s="2">
        <f t="shared" si="644"/>
        <v>149409.51999999999</v>
      </c>
      <c r="L319" s="2">
        <f t="shared" si="644"/>
        <v>1285932.06</v>
      </c>
      <c r="M319" s="2">
        <f t="shared" si="644"/>
        <v>495734.92</v>
      </c>
      <c r="N319" s="2">
        <f t="shared" si="644"/>
        <v>12893543.369999999</v>
      </c>
      <c r="O319" s="2">
        <f t="shared" si="644"/>
        <v>5184910.91</v>
      </c>
      <c r="P319" s="2">
        <f t="shared" si="644"/>
        <v>98033.26</v>
      </c>
      <c r="Q319" s="2">
        <f t="shared" si="644"/>
        <v>6984070.2400000002</v>
      </c>
      <c r="R319" s="2">
        <f t="shared" si="644"/>
        <v>117387.96</v>
      </c>
      <c r="S319" s="2">
        <f t="shared" si="644"/>
        <v>941027.17</v>
      </c>
      <c r="T319" s="2">
        <f t="shared" si="644"/>
        <v>50774.68</v>
      </c>
      <c r="U319" s="2">
        <f t="shared" si="644"/>
        <v>51513.32</v>
      </c>
      <c r="V319" s="2">
        <f t="shared" si="644"/>
        <v>91452.54</v>
      </c>
      <c r="W319" s="2">
        <f t="shared" si="644"/>
        <v>20485.07</v>
      </c>
      <c r="X319" s="2">
        <f t="shared" si="644"/>
        <v>23503.47</v>
      </c>
      <c r="Y319" s="2">
        <f t="shared" si="644"/>
        <v>145352.82</v>
      </c>
      <c r="Z319" s="2">
        <f t="shared" si="644"/>
        <v>63731.5</v>
      </c>
      <c r="AA319" s="2">
        <f t="shared" si="644"/>
        <v>6802241.46</v>
      </c>
      <c r="AB319" s="2">
        <f t="shared" si="644"/>
        <v>12251040.92</v>
      </c>
      <c r="AC319" s="2">
        <f t="shared" si="644"/>
        <v>578302.21</v>
      </c>
      <c r="AD319" s="2">
        <f t="shared" si="644"/>
        <v>703196.53</v>
      </c>
      <c r="AE319" s="2">
        <f t="shared" si="644"/>
        <v>48617.120000000003</v>
      </c>
      <c r="AF319" s="2">
        <f t="shared" si="644"/>
        <v>86811.59</v>
      </c>
      <c r="AG319" s="2">
        <f t="shared" si="644"/>
        <v>322958.38</v>
      </c>
      <c r="AH319" s="2">
        <f t="shared" si="644"/>
        <v>172657.77</v>
      </c>
      <c r="AI319" s="2">
        <f t="shared" si="644"/>
        <v>53122.47</v>
      </c>
      <c r="AJ319" s="2">
        <f t="shared" si="644"/>
        <v>128163.01</v>
      </c>
      <c r="AK319" s="2">
        <f t="shared" si="644"/>
        <v>74603.09</v>
      </c>
      <c r="AL319" s="2">
        <f t="shared" si="644"/>
        <v>98388.41</v>
      </c>
      <c r="AM319" s="2">
        <f t="shared" si="644"/>
        <v>115377.55</v>
      </c>
      <c r="AN319" s="2">
        <f t="shared" si="644"/>
        <v>413990.07</v>
      </c>
      <c r="AO319" s="2">
        <f t="shared" si="644"/>
        <v>1676936.43</v>
      </c>
      <c r="AP319" s="2">
        <f t="shared" si="644"/>
        <v>37700132.310000002</v>
      </c>
      <c r="AQ319" s="2">
        <f t="shared" si="644"/>
        <v>97428.55</v>
      </c>
      <c r="AR319" s="2">
        <f t="shared" si="644"/>
        <v>21880966.199999999</v>
      </c>
      <c r="AS319" s="2">
        <f t="shared" si="644"/>
        <v>2513262.4</v>
      </c>
      <c r="AT319" s="2">
        <f t="shared" si="644"/>
        <v>1167107.3600000001</v>
      </c>
      <c r="AU319" s="2">
        <f t="shared" si="644"/>
        <v>178802.57</v>
      </c>
      <c r="AV319" s="2">
        <f t="shared" si="644"/>
        <v>179035.75</v>
      </c>
      <c r="AW319" s="2">
        <f t="shared" si="644"/>
        <v>102589.94</v>
      </c>
      <c r="AX319" s="2">
        <f t="shared" si="644"/>
        <v>78396.2</v>
      </c>
      <c r="AY319" s="2">
        <f t="shared" si="644"/>
        <v>127245.96</v>
      </c>
      <c r="AZ319" s="2">
        <f t="shared" si="644"/>
        <v>1512386.73</v>
      </c>
      <c r="BA319" s="2">
        <f t="shared" si="644"/>
        <v>2187937.56</v>
      </c>
      <c r="BB319" s="2">
        <f t="shared" si="644"/>
        <v>485771.55</v>
      </c>
      <c r="BC319" s="2">
        <f t="shared" si="644"/>
        <v>8539684.5500000007</v>
      </c>
      <c r="BD319" s="2">
        <f t="shared" si="644"/>
        <v>1409316.74</v>
      </c>
      <c r="BE319" s="2">
        <f t="shared" si="644"/>
        <v>425098.36</v>
      </c>
      <c r="BF319" s="2">
        <f t="shared" si="644"/>
        <v>6979427.0599999996</v>
      </c>
      <c r="BG319" s="2">
        <f t="shared" si="644"/>
        <v>115579.55</v>
      </c>
      <c r="BH319" s="2">
        <f t="shared" si="644"/>
        <v>147663.12</v>
      </c>
      <c r="BI319" s="2">
        <f t="shared" si="644"/>
        <v>55868.160000000003</v>
      </c>
      <c r="BJ319" s="2">
        <f t="shared" si="644"/>
        <v>1934186.26</v>
      </c>
      <c r="BK319" s="2">
        <f t="shared" si="644"/>
        <v>1031173.03</v>
      </c>
      <c r="BL319" s="2">
        <f t="shared" si="644"/>
        <v>18195.330000000002</v>
      </c>
      <c r="BM319" s="2">
        <f t="shared" si="644"/>
        <v>91995.89</v>
      </c>
      <c r="BN319" s="2">
        <f t="shared" si="644"/>
        <v>1139858.77</v>
      </c>
      <c r="BO319" s="2">
        <f t="shared" si="645"/>
        <v>396388.6</v>
      </c>
      <c r="BP319" s="2">
        <f t="shared" si="645"/>
        <v>245997.25</v>
      </c>
      <c r="BQ319" s="2">
        <f t="shared" si="645"/>
        <v>1733716.34</v>
      </c>
      <c r="BR319" s="2">
        <f t="shared" si="645"/>
        <v>459017.22</v>
      </c>
      <c r="BS319" s="2">
        <f t="shared" si="645"/>
        <v>258944.15</v>
      </c>
      <c r="BT319" s="2">
        <f t="shared" si="645"/>
        <v>149392.14000000001</v>
      </c>
      <c r="BU319" s="2">
        <f t="shared" si="645"/>
        <v>109362.84</v>
      </c>
      <c r="BV319" s="2">
        <f t="shared" si="645"/>
        <v>817601.21</v>
      </c>
      <c r="BW319" s="2">
        <f t="shared" si="645"/>
        <v>711654.23</v>
      </c>
      <c r="BX319" s="2">
        <f t="shared" si="645"/>
        <v>99943.77</v>
      </c>
      <c r="BY319" s="2">
        <f t="shared" si="645"/>
        <v>193396.48000000001</v>
      </c>
      <c r="BZ319" s="2">
        <f t="shared" si="645"/>
        <v>99867.18</v>
      </c>
      <c r="CA319" s="2">
        <f t="shared" si="645"/>
        <v>394616.81</v>
      </c>
      <c r="CB319" s="2">
        <f t="shared" si="645"/>
        <v>24768877.350000001</v>
      </c>
      <c r="CC319" s="2">
        <f t="shared" si="645"/>
        <v>91062.73</v>
      </c>
      <c r="CD319" s="2">
        <f t="shared" si="645"/>
        <v>72919.69</v>
      </c>
      <c r="CE319" s="2">
        <f t="shared" si="645"/>
        <v>104487.79</v>
      </c>
      <c r="CF319" s="2">
        <f t="shared" si="645"/>
        <v>86249.23</v>
      </c>
      <c r="CG319" s="2">
        <f t="shared" si="645"/>
        <v>74426.7</v>
      </c>
      <c r="CH319" s="2">
        <f t="shared" si="645"/>
        <v>33444.1</v>
      </c>
      <c r="CI319" s="2">
        <f t="shared" si="645"/>
        <v>320790.64</v>
      </c>
      <c r="CJ319" s="2">
        <f t="shared" si="645"/>
        <v>313858.84000000003</v>
      </c>
      <c r="CK319" s="2">
        <f t="shared" si="645"/>
        <v>1519908.61</v>
      </c>
      <c r="CL319" s="2">
        <f t="shared" si="645"/>
        <v>233618.03</v>
      </c>
      <c r="CM319" s="2">
        <f t="shared" si="645"/>
        <v>113893.58</v>
      </c>
      <c r="CN319" s="2">
        <f t="shared" si="645"/>
        <v>8605084.4100000001</v>
      </c>
      <c r="CO319" s="2">
        <f t="shared" si="645"/>
        <v>5153394.09</v>
      </c>
      <c r="CP319" s="2">
        <f t="shared" si="645"/>
        <v>734189.06</v>
      </c>
      <c r="CQ319" s="2">
        <f t="shared" si="645"/>
        <v>386426.67</v>
      </c>
      <c r="CR319" s="2">
        <f t="shared" si="645"/>
        <v>80485.73</v>
      </c>
      <c r="CS319" s="2">
        <f t="shared" si="645"/>
        <v>248224.67</v>
      </c>
      <c r="CT319" s="2">
        <f t="shared" si="645"/>
        <v>85958.85</v>
      </c>
      <c r="CU319" s="2">
        <f t="shared" si="645"/>
        <v>58359.59</v>
      </c>
      <c r="CV319" s="2">
        <f t="shared" si="645"/>
        <v>47858.69</v>
      </c>
      <c r="CW319" s="2">
        <f t="shared" si="645"/>
        <v>134115.63</v>
      </c>
      <c r="CX319" s="2">
        <f t="shared" si="645"/>
        <v>243713.34</v>
      </c>
      <c r="CY319" s="2">
        <f t="shared" si="645"/>
        <v>18970.75</v>
      </c>
      <c r="CZ319" s="2">
        <f t="shared" si="645"/>
        <v>629899.39</v>
      </c>
      <c r="DA319" s="2">
        <f t="shared" si="645"/>
        <v>123499.93</v>
      </c>
      <c r="DB319" s="2">
        <f t="shared" si="645"/>
        <v>101395.44</v>
      </c>
      <c r="DC319" s="2">
        <f t="shared" si="645"/>
        <v>112080.46</v>
      </c>
      <c r="DD319" s="2">
        <f t="shared" si="645"/>
        <v>97944.92</v>
      </c>
      <c r="DE319" s="2">
        <f t="shared" si="645"/>
        <v>288400.14</v>
      </c>
      <c r="DF319" s="2">
        <f t="shared" si="645"/>
        <v>7817551.8200000003</v>
      </c>
      <c r="DG319" s="2">
        <f t="shared" si="645"/>
        <v>118174.05</v>
      </c>
      <c r="DH319" s="2">
        <f t="shared" si="645"/>
        <v>1002544.97</v>
      </c>
      <c r="DI319" s="2">
        <f t="shared" si="645"/>
        <v>1169415.45</v>
      </c>
      <c r="DJ319" s="2">
        <f t="shared" si="645"/>
        <v>169846.5</v>
      </c>
      <c r="DK319" s="2">
        <f t="shared" si="645"/>
        <v>88144.5</v>
      </c>
      <c r="DL319" s="2">
        <f t="shared" si="645"/>
        <v>2420056.54</v>
      </c>
      <c r="DM319" s="2">
        <f t="shared" si="645"/>
        <v>77790.55</v>
      </c>
      <c r="DN319" s="2">
        <f t="shared" si="645"/>
        <v>628414.66</v>
      </c>
      <c r="DO319" s="2">
        <f t="shared" si="645"/>
        <v>761258.72</v>
      </c>
      <c r="DP319" s="2">
        <f t="shared" si="645"/>
        <v>77422.7</v>
      </c>
      <c r="DQ319" s="2">
        <f t="shared" si="645"/>
        <v>409714.16</v>
      </c>
      <c r="DR319" s="2">
        <f t="shared" si="645"/>
        <v>475735.48</v>
      </c>
      <c r="DS319" s="2">
        <f t="shared" si="645"/>
        <v>198489</v>
      </c>
      <c r="DT319" s="2">
        <f t="shared" si="645"/>
        <v>53085.02</v>
      </c>
      <c r="DU319" s="2">
        <f t="shared" si="645"/>
        <v>128255.13</v>
      </c>
      <c r="DV319" s="2">
        <f t="shared" si="645"/>
        <v>49041.63</v>
      </c>
      <c r="DW319" s="2">
        <f t="shared" si="645"/>
        <v>105819.77</v>
      </c>
      <c r="DX319" s="2">
        <f t="shared" si="645"/>
        <v>165524.42000000001</v>
      </c>
      <c r="DY319" s="2">
        <f t="shared" si="645"/>
        <v>211849.28</v>
      </c>
      <c r="DZ319" s="2">
        <f t="shared" si="645"/>
        <v>440337.14</v>
      </c>
      <c r="EA319" s="2">
        <f t="shared" si="646"/>
        <v>606678.97</v>
      </c>
      <c r="EB319" s="2">
        <f t="shared" si="646"/>
        <v>264983.83</v>
      </c>
      <c r="EC319" s="2">
        <f t="shared" si="646"/>
        <v>112196.29</v>
      </c>
      <c r="ED319" s="2">
        <f t="shared" si="646"/>
        <v>606490.69999999995</v>
      </c>
      <c r="EE319" s="2">
        <f t="shared" si="646"/>
        <v>69368.460000000006</v>
      </c>
      <c r="EF319" s="2">
        <f t="shared" si="646"/>
        <v>327633.84999999998</v>
      </c>
      <c r="EG319" s="2">
        <f t="shared" si="646"/>
        <v>120677.96</v>
      </c>
      <c r="EH319" s="2">
        <f t="shared" si="646"/>
        <v>51207.78</v>
      </c>
      <c r="EI319" s="2">
        <f t="shared" si="646"/>
        <v>3323220.8</v>
      </c>
      <c r="EJ319" s="2">
        <f t="shared" si="646"/>
        <v>2056399.34</v>
      </c>
      <c r="EK319" s="2">
        <f t="shared" si="646"/>
        <v>137117.85</v>
      </c>
      <c r="EL319" s="2">
        <f t="shared" si="646"/>
        <v>36713.550000000003</v>
      </c>
      <c r="EM319" s="2">
        <f t="shared" si="646"/>
        <v>247634.55</v>
      </c>
      <c r="EN319" s="2">
        <f t="shared" si="646"/>
        <v>285190.57</v>
      </c>
      <c r="EO319" s="2">
        <f t="shared" si="646"/>
        <v>144936.91</v>
      </c>
      <c r="EP319" s="2">
        <f t="shared" si="646"/>
        <v>223170.3</v>
      </c>
      <c r="EQ319" s="2">
        <f t="shared" si="646"/>
        <v>1024267.5</v>
      </c>
      <c r="ER319" s="2">
        <f t="shared" si="646"/>
        <v>209171.85</v>
      </c>
      <c r="ES319" s="2">
        <f t="shared" si="646"/>
        <v>106678.02</v>
      </c>
      <c r="ET319" s="2">
        <f t="shared" si="646"/>
        <v>133939.82999999999</v>
      </c>
      <c r="EU319" s="2">
        <f t="shared" si="646"/>
        <v>189375.43</v>
      </c>
      <c r="EV319" s="2">
        <f t="shared" si="646"/>
        <v>43464.959999999999</v>
      </c>
      <c r="EW319" s="2">
        <f t="shared" si="646"/>
        <v>341846.47</v>
      </c>
      <c r="EX319" s="2">
        <f t="shared" si="646"/>
        <v>19788.41</v>
      </c>
      <c r="EY319" s="2">
        <f t="shared" si="646"/>
        <v>106184.84</v>
      </c>
      <c r="EZ319" s="2">
        <f t="shared" si="646"/>
        <v>92250.34</v>
      </c>
      <c r="FA319" s="2">
        <f t="shared" si="646"/>
        <v>1567984.63</v>
      </c>
      <c r="FB319" s="2">
        <f t="shared" si="646"/>
        <v>469609.63</v>
      </c>
      <c r="FC319" s="2">
        <f t="shared" si="646"/>
        <v>926616</v>
      </c>
      <c r="FD319" s="2">
        <f t="shared" si="646"/>
        <v>157711.57</v>
      </c>
      <c r="FE319" s="2">
        <f t="shared" si="646"/>
        <v>64813.09</v>
      </c>
      <c r="FF319" s="2">
        <f t="shared" si="646"/>
        <v>70542.399999999994</v>
      </c>
      <c r="FG319" s="2">
        <f t="shared" si="646"/>
        <v>71488.67</v>
      </c>
      <c r="FH319" s="2">
        <f t="shared" si="646"/>
        <v>112198.64</v>
      </c>
      <c r="FI319" s="2">
        <f t="shared" si="646"/>
        <v>558618.73</v>
      </c>
      <c r="FJ319" s="2">
        <f t="shared" si="646"/>
        <v>861473.15</v>
      </c>
      <c r="FK319" s="2">
        <f t="shared" si="646"/>
        <v>927120.98</v>
      </c>
      <c r="FL319" s="2">
        <f t="shared" si="646"/>
        <v>1829177.87</v>
      </c>
      <c r="FM319" s="2">
        <f t="shared" si="646"/>
        <v>532404.37</v>
      </c>
      <c r="FN319" s="2">
        <f t="shared" si="646"/>
        <v>3532207.73</v>
      </c>
      <c r="FO319" s="2">
        <f t="shared" si="646"/>
        <v>629176.46</v>
      </c>
      <c r="FP319" s="2">
        <f t="shared" si="646"/>
        <v>752042.46</v>
      </c>
      <c r="FQ319" s="2">
        <f t="shared" si="646"/>
        <v>409839.03</v>
      </c>
      <c r="FR319" s="2">
        <f t="shared" si="646"/>
        <v>177143.45</v>
      </c>
      <c r="FS319" s="2">
        <f t="shared" si="646"/>
        <v>72860.350000000006</v>
      </c>
      <c r="FT319" s="2">
        <f t="shared" si="646"/>
        <v>109456.97</v>
      </c>
      <c r="FU319" s="2">
        <f t="shared" si="646"/>
        <v>297429.19</v>
      </c>
      <c r="FV319" s="2">
        <f t="shared" si="646"/>
        <v>195022.78</v>
      </c>
      <c r="FW319" s="2">
        <f t="shared" si="646"/>
        <v>48430.720000000001</v>
      </c>
      <c r="FX319" s="2">
        <f t="shared" si="646"/>
        <v>39107.11</v>
      </c>
      <c r="FY319" s="2">
        <f t="shared" si="646"/>
        <v>0</v>
      </c>
      <c r="FZ319" s="2">
        <f>SUM(C319:FY319)</f>
        <v>249920454.66999993</v>
      </c>
      <c r="GB319" s="2"/>
      <c r="GC319" s="2"/>
      <c r="GD319" s="9"/>
      <c r="GE319" s="9"/>
      <c r="GF319" s="2"/>
      <c r="GG319" s="2"/>
      <c r="GH319" s="2"/>
      <c r="GI319" s="2"/>
      <c r="GJ319" s="2"/>
      <c r="GK319" s="2"/>
    </row>
    <row r="320" spans="1:193" x14ac:dyDescent="0.35">
      <c r="A320" s="3" t="s">
        <v>625</v>
      </c>
      <c r="B320" s="2" t="s">
        <v>626</v>
      </c>
      <c r="C320" s="2">
        <f t="shared" ref="C320:BN320" si="647">C306+C315</f>
        <v>42924059.45045954</v>
      </c>
      <c r="D320" s="2">
        <f t="shared" si="647"/>
        <v>263794624.71392965</v>
      </c>
      <c r="E320" s="2">
        <f t="shared" si="647"/>
        <v>28728249.631032903</v>
      </c>
      <c r="F320" s="2">
        <f t="shared" si="647"/>
        <v>177033995.66574982</v>
      </c>
      <c r="G320" s="2">
        <f t="shared" si="647"/>
        <v>7178979.8984986907</v>
      </c>
      <c r="H320" s="2">
        <f t="shared" si="647"/>
        <v>9270244.9813214187</v>
      </c>
      <c r="I320" s="2">
        <f t="shared" si="647"/>
        <v>55967346.417725429</v>
      </c>
      <c r="J320" s="2">
        <f t="shared" si="647"/>
        <v>18605155.331780955</v>
      </c>
      <c r="K320" s="2">
        <f t="shared" si="647"/>
        <v>2770476.1327969427</v>
      </c>
      <c r="L320" s="2">
        <f t="shared" si="647"/>
        <v>941795.38991099084</v>
      </c>
      <c r="M320" s="2">
        <f t="shared" si="647"/>
        <v>3993003.9588981811</v>
      </c>
      <c r="N320" s="2">
        <f t="shared" si="647"/>
        <v>398302942.14067566</v>
      </c>
      <c r="O320" s="2">
        <f t="shared" si="647"/>
        <v>65047996.012880445</v>
      </c>
      <c r="P320" s="2">
        <f t="shared" si="647"/>
        <v>3612404.7039000508</v>
      </c>
      <c r="Q320" s="2">
        <f t="shared" si="647"/>
        <v>310145079.54622245</v>
      </c>
      <c r="R320" s="2">
        <f t="shared" si="647"/>
        <v>77581716.17297861</v>
      </c>
      <c r="S320" s="2">
        <f t="shared" si="647"/>
        <v>2522919.7901542783</v>
      </c>
      <c r="T320" s="2">
        <f t="shared" si="647"/>
        <v>2606743.6555545409</v>
      </c>
      <c r="U320" s="2">
        <f t="shared" si="647"/>
        <v>619193.0360193447</v>
      </c>
      <c r="V320" s="2">
        <f t="shared" si="647"/>
        <v>3166158.4901473052</v>
      </c>
      <c r="W320" s="2">
        <f t="shared" si="647"/>
        <v>1278173.8850632829</v>
      </c>
      <c r="X320" s="2">
        <f t="shared" si="647"/>
        <v>939225.07604482467</v>
      </c>
      <c r="Y320" s="2">
        <f t="shared" si="647"/>
        <v>9091305.4294173829</v>
      </c>
      <c r="Z320" s="2">
        <f t="shared" si="647"/>
        <v>3158960.0589486151</v>
      </c>
      <c r="AA320" s="2">
        <f t="shared" si="647"/>
        <v>160320721.48646498</v>
      </c>
      <c r="AB320" s="2">
        <f t="shared" si="647"/>
        <v>17183812.000811532</v>
      </c>
      <c r="AC320" s="2">
        <f t="shared" si="647"/>
        <v>643403.30153488461</v>
      </c>
      <c r="AD320" s="2">
        <f t="shared" si="647"/>
        <v>4045616.9077016646</v>
      </c>
      <c r="AE320" s="2">
        <f t="shared" si="647"/>
        <v>1534687.1156789223</v>
      </c>
      <c r="AF320" s="2">
        <f t="shared" si="647"/>
        <v>2196478.0771998549</v>
      </c>
      <c r="AG320" s="2">
        <f t="shared" si="647"/>
        <v>2916260.4202919602</v>
      </c>
      <c r="AH320" s="2">
        <f t="shared" si="647"/>
        <v>10525231.455039226</v>
      </c>
      <c r="AI320" s="2">
        <f t="shared" si="647"/>
        <v>5092562.9876035675</v>
      </c>
      <c r="AJ320" s="2">
        <f t="shared" si="647"/>
        <v>2594141.8047352014</v>
      </c>
      <c r="AK320" s="2">
        <f t="shared" si="647"/>
        <v>1936194.8831449705</v>
      </c>
      <c r="AL320" s="2">
        <f t="shared" si="647"/>
        <v>2104450.0067828777</v>
      </c>
      <c r="AM320" s="2">
        <f t="shared" si="647"/>
        <v>3794751.1525135525</v>
      </c>
      <c r="AN320" s="2">
        <f t="shared" si="647"/>
        <v>2.9103830456733704E-10</v>
      </c>
      <c r="AO320" s="2">
        <f t="shared" si="647"/>
        <v>32592778.928294361</v>
      </c>
      <c r="AP320" s="2">
        <f t="shared" si="647"/>
        <v>308197996.94340235</v>
      </c>
      <c r="AQ320" s="2">
        <f t="shared" si="647"/>
        <v>2607074.4887837269</v>
      </c>
      <c r="AR320" s="2">
        <f t="shared" si="647"/>
        <v>359834830.56428361</v>
      </c>
      <c r="AS320" s="2">
        <f t="shared" si="647"/>
        <v>14074513.096801883</v>
      </c>
      <c r="AT320" s="2">
        <f t="shared" si="647"/>
        <v>15325545.208448146</v>
      </c>
      <c r="AU320" s="2">
        <f t="shared" si="647"/>
        <v>2758344.9176629731</v>
      </c>
      <c r="AV320" s="2">
        <f t="shared" si="647"/>
        <v>3691250.0009301035</v>
      </c>
      <c r="AW320" s="2">
        <f t="shared" si="647"/>
        <v>3437576.0063046529</v>
      </c>
      <c r="AX320" s="2">
        <f t="shared" si="647"/>
        <v>1314756.5299209843</v>
      </c>
      <c r="AY320" s="2">
        <f t="shared" si="647"/>
        <v>4223613.9625792513</v>
      </c>
      <c r="AZ320" s="2">
        <f t="shared" si="647"/>
        <v>123591766.07385387</v>
      </c>
      <c r="BA320" s="2">
        <f t="shared" si="647"/>
        <v>72230220.723044008</v>
      </c>
      <c r="BB320" s="2">
        <f t="shared" si="647"/>
        <v>76234666.238581598</v>
      </c>
      <c r="BC320" s="2">
        <f t="shared" si="647"/>
        <v>142880342.13557875</v>
      </c>
      <c r="BD320" s="2">
        <f t="shared" si="647"/>
        <v>21656549.975801431</v>
      </c>
      <c r="BE320" s="2">
        <f t="shared" si="647"/>
        <v>8125770.0042609377</v>
      </c>
      <c r="BF320" s="2">
        <f t="shared" si="647"/>
        <v>192796786.00171188</v>
      </c>
      <c r="BG320" s="2">
        <f t="shared" si="647"/>
        <v>10009142.962061841</v>
      </c>
      <c r="BH320" s="2">
        <f t="shared" si="647"/>
        <v>5260332.4891094677</v>
      </c>
      <c r="BI320" s="2">
        <f t="shared" si="647"/>
        <v>3856409.6990305223</v>
      </c>
      <c r="BJ320" s="2">
        <f t="shared" si="647"/>
        <v>39834893.421118684</v>
      </c>
      <c r="BK320" s="2">
        <f t="shared" si="647"/>
        <v>335747421.44932365</v>
      </c>
      <c r="BL320" s="2">
        <f t="shared" si="647"/>
        <v>1738719.8290335061</v>
      </c>
      <c r="BM320" s="2">
        <f t="shared" si="647"/>
        <v>4255803.0095538115</v>
      </c>
      <c r="BN320" s="2">
        <f t="shared" si="647"/>
        <v>23315466.088900525</v>
      </c>
      <c r="BO320" s="2">
        <f t="shared" ref="BO320:DZ320" si="648">BO306+BO315</f>
        <v>9978163.4163468536</v>
      </c>
      <c r="BP320" s="2">
        <f t="shared" si="648"/>
        <v>293631.9912461401</v>
      </c>
      <c r="BQ320" s="2">
        <f t="shared" si="648"/>
        <v>10697735.615680087</v>
      </c>
      <c r="BR320" s="2">
        <f t="shared" si="648"/>
        <v>39601310.643155403</v>
      </c>
      <c r="BS320" s="2">
        <f t="shared" si="648"/>
        <v>10561548.845696567</v>
      </c>
      <c r="BT320" s="2">
        <f t="shared" si="648"/>
        <v>2571772.8548004664</v>
      </c>
      <c r="BU320" s="2">
        <f t="shared" si="648"/>
        <v>3479522.9227184607</v>
      </c>
      <c r="BV320" s="2">
        <f t="shared" si="648"/>
        <v>35.741642029024661</v>
      </c>
      <c r="BW320" s="2">
        <f t="shared" si="648"/>
        <v>4424263.0765954144</v>
      </c>
      <c r="BX320" s="2">
        <f t="shared" si="648"/>
        <v>283855.79451018502</v>
      </c>
      <c r="BY320" s="2">
        <f t="shared" si="648"/>
        <v>2285173.656267073</v>
      </c>
      <c r="BZ320" s="2">
        <f t="shared" si="648"/>
        <v>2710721.9632150927</v>
      </c>
      <c r="CA320" s="2">
        <f t="shared" si="648"/>
        <v>223598.51468736312</v>
      </c>
      <c r="CB320" s="2">
        <f t="shared" si="648"/>
        <v>396915558.4836871</v>
      </c>
      <c r="CC320" s="2">
        <f t="shared" si="648"/>
        <v>2914405.9075802504</v>
      </c>
      <c r="CD320" s="2">
        <f t="shared" si="648"/>
        <v>652265.159628717</v>
      </c>
      <c r="CE320" s="2">
        <f t="shared" si="648"/>
        <v>1817203.7650374363</v>
      </c>
      <c r="CF320" s="2">
        <f t="shared" si="648"/>
        <v>1520894.5569720019</v>
      </c>
      <c r="CG320" s="2">
        <f t="shared" si="648"/>
        <v>2891770.482445417</v>
      </c>
      <c r="CH320" s="2">
        <f t="shared" si="648"/>
        <v>1717158.7038727771</v>
      </c>
      <c r="CI320" s="2">
        <f t="shared" si="648"/>
        <v>4885658.8465090552</v>
      </c>
      <c r="CJ320" s="2">
        <f t="shared" si="648"/>
        <v>0</v>
      </c>
      <c r="CK320" s="2">
        <f t="shared" si="648"/>
        <v>28653814.490483169</v>
      </c>
      <c r="CL320" s="2">
        <f t="shared" si="648"/>
        <v>11407702.271682935</v>
      </c>
      <c r="CM320" s="2">
        <f t="shared" si="648"/>
        <v>7107590.4899968561</v>
      </c>
      <c r="CN320" s="2">
        <f t="shared" si="648"/>
        <v>162692505.11981824</v>
      </c>
      <c r="CO320" s="2">
        <f t="shared" si="648"/>
        <v>56213395.825000778</v>
      </c>
      <c r="CP320" s="2">
        <f t="shared" si="648"/>
        <v>4.6566128730773926E-10</v>
      </c>
      <c r="CQ320" s="2">
        <f t="shared" si="648"/>
        <v>6733654.1653868165</v>
      </c>
      <c r="CR320" s="2">
        <f t="shared" si="648"/>
        <v>3115083.1585975732</v>
      </c>
      <c r="CS320" s="2">
        <f t="shared" si="648"/>
        <v>2662120.4142967211</v>
      </c>
      <c r="CT320" s="2">
        <f t="shared" si="648"/>
        <v>1594360.7212030771</v>
      </c>
      <c r="CU320" s="2">
        <f t="shared" si="648"/>
        <v>4905838.4078786355</v>
      </c>
      <c r="CV320" s="2">
        <f t="shared" si="648"/>
        <v>734497.65741228941</v>
      </c>
      <c r="CW320" s="2">
        <f t="shared" si="648"/>
        <v>2296460.7936604903</v>
      </c>
      <c r="CX320" s="2">
        <f t="shared" si="648"/>
        <v>3455085.8696349226</v>
      </c>
      <c r="CY320" s="2">
        <f t="shared" si="648"/>
        <v>1045395.9150774679</v>
      </c>
      <c r="CZ320" s="2">
        <f t="shared" si="648"/>
        <v>13438758.207657967</v>
      </c>
      <c r="DA320" s="2">
        <f t="shared" si="648"/>
        <v>2303105.1261013714</v>
      </c>
      <c r="DB320" s="2">
        <f t="shared" si="648"/>
        <v>3600852.184828266</v>
      </c>
      <c r="DC320" s="2">
        <f t="shared" si="648"/>
        <v>2169927.556419461</v>
      </c>
      <c r="DD320" s="2">
        <f t="shared" si="648"/>
        <v>2478312.4853906478</v>
      </c>
      <c r="DE320" s="2">
        <f t="shared" si="648"/>
        <v>2271501.7110481574</v>
      </c>
      <c r="DF320" s="2">
        <f t="shared" si="648"/>
        <v>129196345.53825337</v>
      </c>
      <c r="DG320" s="2">
        <f t="shared" si="648"/>
        <v>440666.22339707479</v>
      </c>
      <c r="DH320" s="2">
        <f t="shared" si="648"/>
        <v>9354202.9325850625</v>
      </c>
      <c r="DI320" s="2">
        <f t="shared" si="648"/>
        <v>11508589.649777135</v>
      </c>
      <c r="DJ320" s="2">
        <f t="shared" si="648"/>
        <v>6263637.7112832135</v>
      </c>
      <c r="DK320" s="2">
        <f t="shared" si="648"/>
        <v>4869102.2813672815</v>
      </c>
      <c r="DL320" s="2">
        <f t="shared" si="648"/>
        <v>39658185.202653088</v>
      </c>
      <c r="DM320" s="2">
        <f t="shared" si="648"/>
        <v>3670436.9677015692</v>
      </c>
      <c r="DN320" s="2">
        <f t="shared" si="648"/>
        <v>7825980.6914514638</v>
      </c>
      <c r="DO320" s="2">
        <f t="shared" si="648"/>
        <v>27514179.402454063</v>
      </c>
      <c r="DP320" s="2">
        <f t="shared" si="648"/>
        <v>2886959.0690527377</v>
      </c>
      <c r="DQ320" s="2">
        <f t="shared" si="648"/>
        <v>124.05750793422339</v>
      </c>
      <c r="DR320" s="2">
        <f t="shared" si="648"/>
        <v>12998425.268305577</v>
      </c>
      <c r="DS320" s="2">
        <f t="shared" si="648"/>
        <v>6807238.1115195993</v>
      </c>
      <c r="DT320" s="2">
        <f t="shared" si="648"/>
        <v>3328081.4512318862</v>
      </c>
      <c r="DU320" s="2">
        <f t="shared" si="648"/>
        <v>4290336.951311009</v>
      </c>
      <c r="DV320" s="2">
        <f t="shared" si="648"/>
        <v>3557349.4526730315</v>
      </c>
      <c r="DW320" s="2">
        <f t="shared" si="648"/>
        <v>4000445.2757475032</v>
      </c>
      <c r="DX320" s="2">
        <f t="shared" si="648"/>
        <v>851142.2298990608</v>
      </c>
      <c r="DY320" s="2">
        <f t="shared" si="648"/>
        <v>887174.39396626805</v>
      </c>
      <c r="DZ320" s="2">
        <f t="shared" si="648"/>
        <v>2861388.7773717786</v>
      </c>
      <c r="EA320" s="2">
        <f t="shared" ref="EA320:FX320" si="649">EA306+EA315</f>
        <v>-273737.46500505588</v>
      </c>
      <c r="EB320" s="2">
        <f t="shared" si="649"/>
        <v>4287703.6145536471</v>
      </c>
      <c r="EC320" s="2">
        <f t="shared" si="649"/>
        <v>3141329.3084399924</v>
      </c>
      <c r="ED320" s="2">
        <f t="shared" si="649"/>
        <v>0</v>
      </c>
      <c r="EE320" s="2">
        <f t="shared" si="649"/>
        <v>3110199.3447577991</v>
      </c>
      <c r="EF320" s="2">
        <f t="shared" si="649"/>
        <v>13371591.510439815</v>
      </c>
      <c r="EG320" s="2">
        <f t="shared" si="649"/>
        <v>3169827.5861523962</v>
      </c>
      <c r="EH320" s="2">
        <f t="shared" si="649"/>
        <v>3671404.5549545027</v>
      </c>
      <c r="EI320" s="2">
        <f t="shared" si="649"/>
        <v>118104531.98816986</v>
      </c>
      <c r="EJ320" s="2">
        <f t="shared" si="649"/>
        <v>76984370.519101575</v>
      </c>
      <c r="EK320" s="2">
        <f t="shared" si="649"/>
        <v>4759658.8612247556</v>
      </c>
      <c r="EL320" s="2">
        <f t="shared" si="649"/>
        <v>4086495.6648703879</v>
      </c>
      <c r="EM320" s="2">
        <f t="shared" si="649"/>
        <v>2362018.4587195232</v>
      </c>
      <c r="EN320" s="2">
        <f t="shared" si="649"/>
        <v>9228729.480138585</v>
      </c>
      <c r="EO320" s="2">
        <f t="shared" si="649"/>
        <v>3299898.9556683898</v>
      </c>
      <c r="EP320" s="2">
        <f t="shared" si="649"/>
        <v>2004474.8101899188</v>
      </c>
      <c r="EQ320" s="2">
        <f t="shared" si="649"/>
        <v>17593975.367605101</v>
      </c>
      <c r="ER320" s="2">
        <f t="shared" si="649"/>
        <v>1763993.2638720153</v>
      </c>
      <c r="ES320" s="2">
        <f t="shared" si="649"/>
        <v>2217499.3428483573</v>
      </c>
      <c r="ET320" s="2">
        <f t="shared" si="649"/>
        <v>2706707.6994281514</v>
      </c>
      <c r="EU320" s="2">
        <f t="shared" si="649"/>
        <v>6482368.717996412</v>
      </c>
      <c r="EV320" s="2">
        <f t="shared" si="649"/>
        <v>615320.33365825191</v>
      </c>
      <c r="EW320" s="2">
        <f t="shared" si="649"/>
        <v>3197461.5263901008</v>
      </c>
      <c r="EX320" s="2">
        <f t="shared" si="649"/>
        <v>3251150.5726996134</v>
      </c>
      <c r="EY320" s="2">
        <f t="shared" si="649"/>
        <v>6719031.7682977505</v>
      </c>
      <c r="EZ320" s="2">
        <f t="shared" si="649"/>
        <v>1913298.0389386879</v>
      </c>
      <c r="FA320" s="2">
        <f t="shared" si="649"/>
        <v>398.25252221804112</v>
      </c>
      <c r="FB320" s="2">
        <f t="shared" si="649"/>
        <v>0</v>
      </c>
      <c r="FC320" s="2">
        <f t="shared" si="649"/>
        <v>7361461.9098942392</v>
      </c>
      <c r="FD320" s="2">
        <f t="shared" si="649"/>
        <v>4112436.6482429267</v>
      </c>
      <c r="FE320" s="2">
        <f t="shared" si="649"/>
        <v>1250539.6947729506</v>
      </c>
      <c r="FF320" s="2">
        <f t="shared" si="649"/>
        <v>2945476.0486759571</v>
      </c>
      <c r="FG320" s="2">
        <f t="shared" si="649"/>
        <v>1826037.84100734</v>
      </c>
      <c r="FH320" s="2">
        <f t="shared" si="649"/>
        <v>669683.6742931694</v>
      </c>
      <c r="FI320" s="2">
        <f t="shared" si="649"/>
        <v>6133682.8393085022</v>
      </c>
      <c r="FJ320" s="2">
        <f t="shared" si="649"/>
        <v>405.27218694088515</v>
      </c>
      <c r="FK320" s="2">
        <f t="shared" si="649"/>
        <v>4881843.3663158491</v>
      </c>
      <c r="FL320" s="2">
        <f t="shared" si="649"/>
        <v>30351688.450254422</v>
      </c>
      <c r="FM320" s="2">
        <f t="shared" si="649"/>
        <v>16399381.748163128</v>
      </c>
      <c r="FN320" s="2">
        <f t="shared" si="649"/>
        <v>178094994.59168413</v>
      </c>
      <c r="FO320" s="2">
        <f t="shared" si="649"/>
        <v>0.84624418895691633</v>
      </c>
      <c r="FP320" s="2">
        <f t="shared" si="649"/>
        <v>8283746.5361431623</v>
      </c>
      <c r="FQ320" s="2">
        <f t="shared" si="649"/>
        <v>169.45832532015629</v>
      </c>
      <c r="FR320" s="2">
        <f t="shared" si="649"/>
        <v>247.62091238674475</v>
      </c>
      <c r="FS320" s="2">
        <f t="shared" si="649"/>
        <v>1062319.4108476304</v>
      </c>
      <c r="FT320" s="2">
        <f t="shared" si="649"/>
        <v>0</v>
      </c>
      <c r="FU320" s="2">
        <f t="shared" si="649"/>
        <v>6299353.1458252631</v>
      </c>
      <c r="FV320" s="2">
        <f t="shared" si="649"/>
        <v>6047016.6323094266</v>
      </c>
      <c r="FW320" s="2">
        <f t="shared" si="649"/>
        <v>2613500.0185234323</v>
      </c>
      <c r="FX320" s="2">
        <f t="shared" si="649"/>
        <v>1227518.3407129012</v>
      </c>
      <c r="FY320" s="2">
        <f>FY306-FY315</f>
        <v>237840220.118</v>
      </c>
      <c r="FZ320" s="2">
        <f>SUM(C320:FY320)</f>
        <v>5431009263.3606482</v>
      </c>
      <c r="GB320" s="2"/>
      <c r="GC320" s="2"/>
      <c r="GD320" s="2"/>
      <c r="GE320" s="2"/>
      <c r="GF320" s="2"/>
      <c r="GG320" s="2"/>
      <c r="GH320" s="2"/>
      <c r="GI320" s="2"/>
      <c r="GJ320" s="2"/>
      <c r="GK320" s="2"/>
    </row>
    <row r="321" spans="1:193" x14ac:dyDescent="0.35">
      <c r="A321" s="2"/>
      <c r="B321" s="2" t="s">
        <v>995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</row>
    <row r="322" spans="1:193" x14ac:dyDescent="0.35">
      <c r="A322" s="2"/>
      <c r="B322" s="2" t="s">
        <v>627</v>
      </c>
      <c r="C322" s="2">
        <f t="shared" ref="C322:BN322" si="650">-C307</f>
        <v>0</v>
      </c>
      <c r="D322" s="2">
        <f t="shared" si="650"/>
        <v>0</v>
      </c>
      <c r="E322" s="2">
        <f t="shared" si="650"/>
        <v>0</v>
      </c>
      <c r="F322" s="2">
        <f t="shared" si="650"/>
        <v>0</v>
      </c>
      <c r="G322" s="2">
        <f t="shared" si="650"/>
        <v>0</v>
      </c>
      <c r="H322" s="2">
        <f t="shared" si="650"/>
        <v>0</v>
      </c>
      <c r="I322" s="2">
        <f t="shared" si="650"/>
        <v>0</v>
      </c>
      <c r="J322" s="2">
        <f t="shared" si="650"/>
        <v>0</v>
      </c>
      <c r="K322" s="2">
        <f t="shared" si="650"/>
        <v>0</v>
      </c>
      <c r="L322" s="2">
        <f t="shared" si="650"/>
        <v>0</v>
      </c>
      <c r="M322" s="2">
        <f t="shared" si="650"/>
        <v>0</v>
      </c>
      <c r="N322" s="2">
        <f t="shared" si="650"/>
        <v>0</v>
      </c>
      <c r="O322" s="2">
        <f t="shared" si="650"/>
        <v>0</v>
      </c>
      <c r="P322" s="2">
        <f t="shared" si="650"/>
        <v>0</v>
      </c>
      <c r="Q322" s="2">
        <f t="shared" si="650"/>
        <v>0</v>
      </c>
      <c r="R322" s="2">
        <f t="shared" si="650"/>
        <v>0</v>
      </c>
      <c r="S322" s="2">
        <f t="shared" si="650"/>
        <v>0</v>
      </c>
      <c r="T322" s="2">
        <f t="shared" si="650"/>
        <v>0</v>
      </c>
      <c r="U322" s="2">
        <f t="shared" si="650"/>
        <v>0</v>
      </c>
      <c r="V322" s="2">
        <f t="shared" si="650"/>
        <v>0</v>
      </c>
      <c r="W322" s="2">
        <f t="shared" si="650"/>
        <v>0</v>
      </c>
      <c r="X322" s="2">
        <f t="shared" si="650"/>
        <v>0</v>
      </c>
      <c r="Y322" s="2">
        <f t="shared" si="650"/>
        <v>0</v>
      </c>
      <c r="Z322" s="2">
        <f t="shared" si="650"/>
        <v>0</v>
      </c>
      <c r="AA322" s="2">
        <f t="shared" si="650"/>
        <v>0</v>
      </c>
      <c r="AB322" s="2">
        <f t="shared" si="650"/>
        <v>0</v>
      </c>
      <c r="AC322" s="2">
        <f t="shared" si="650"/>
        <v>0</v>
      </c>
      <c r="AD322" s="2">
        <f t="shared" si="650"/>
        <v>0</v>
      </c>
      <c r="AE322" s="2">
        <f t="shared" si="650"/>
        <v>0</v>
      </c>
      <c r="AF322" s="2">
        <f t="shared" si="650"/>
        <v>0</v>
      </c>
      <c r="AG322" s="2">
        <f t="shared" si="650"/>
        <v>0</v>
      </c>
      <c r="AH322" s="2">
        <f t="shared" si="650"/>
        <v>0</v>
      </c>
      <c r="AI322" s="2">
        <f t="shared" si="650"/>
        <v>0</v>
      </c>
      <c r="AJ322" s="2">
        <f t="shared" si="650"/>
        <v>0</v>
      </c>
      <c r="AK322" s="2">
        <f t="shared" si="650"/>
        <v>0</v>
      </c>
      <c r="AL322" s="2">
        <f t="shared" si="650"/>
        <v>0</v>
      </c>
      <c r="AM322" s="2">
        <f t="shared" si="650"/>
        <v>0</v>
      </c>
      <c r="AN322" s="2">
        <f t="shared" si="650"/>
        <v>0</v>
      </c>
      <c r="AO322" s="2">
        <f t="shared" si="650"/>
        <v>0</v>
      </c>
      <c r="AP322" s="2">
        <f t="shared" si="650"/>
        <v>0</v>
      </c>
      <c r="AQ322" s="2">
        <f t="shared" si="650"/>
        <v>0</v>
      </c>
      <c r="AR322" s="2">
        <f t="shared" si="650"/>
        <v>0</v>
      </c>
      <c r="AS322" s="2">
        <f t="shared" si="650"/>
        <v>0</v>
      </c>
      <c r="AT322" s="2">
        <f t="shared" si="650"/>
        <v>0</v>
      </c>
      <c r="AU322" s="2">
        <f t="shared" si="650"/>
        <v>0</v>
      </c>
      <c r="AV322" s="2">
        <f t="shared" si="650"/>
        <v>0</v>
      </c>
      <c r="AW322" s="2">
        <f t="shared" si="650"/>
        <v>0</v>
      </c>
      <c r="AX322" s="2">
        <f t="shared" si="650"/>
        <v>0</v>
      </c>
      <c r="AY322" s="2">
        <f t="shared" si="650"/>
        <v>0</v>
      </c>
      <c r="AZ322" s="2">
        <f t="shared" si="650"/>
        <v>0</v>
      </c>
      <c r="BA322" s="2">
        <f t="shared" si="650"/>
        <v>0</v>
      </c>
      <c r="BB322" s="2">
        <f t="shared" si="650"/>
        <v>0</v>
      </c>
      <c r="BC322" s="2">
        <f t="shared" si="650"/>
        <v>0</v>
      </c>
      <c r="BD322" s="2">
        <f t="shared" si="650"/>
        <v>0</v>
      </c>
      <c r="BE322" s="2">
        <f t="shared" si="650"/>
        <v>0</v>
      </c>
      <c r="BF322" s="2">
        <f t="shared" si="650"/>
        <v>0</v>
      </c>
      <c r="BG322" s="2">
        <f t="shared" si="650"/>
        <v>0</v>
      </c>
      <c r="BH322" s="2">
        <f t="shared" si="650"/>
        <v>0</v>
      </c>
      <c r="BI322" s="2">
        <f t="shared" si="650"/>
        <v>0</v>
      </c>
      <c r="BJ322" s="2">
        <f t="shared" si="650"/>
        <v>0</v>
      </c>
      <c r="BK322" s="2">
        <f t="shared" si="650"/>
        <v>0</v>
      </c>
      <c r="BL322" s="2">
        <f t="shared" si="650"/>
        <v>0</v>
      </c>
      <c r="BM322" s="2">
        <f t="shared" si="650"/>
        <v>0</v>
      </c>
      <c r="BN322" s="2">
        <f t="shared" si="650"/>
        <v>0</v>
      </c>
      <c r="BO322" s="2">
        <f t="shared" ref="BO322:DZ322" si="651">-BO307</f>
        <v>0</v>
      </c>
      <c r="BP322" s="2">
        <f t="shared" si="651"/>
        <v>0</v>
      </c>
      <c r="BQ322" s="2">
        <f t="shared" si="651"/>
        <v>0</v>
      </c>
      <c r="BR322" s="2">
        <f t="shared" si="651"/>
        <v>0</v>
      </c>
      <c r="BS322" s="2">
        <f t="shared" si="651"/>
        <v>0</v>
      </c>
      <c r="BT322" s="2">
        <f t="shared" si="651"/>
        <v>0</v>
      </c>
      <c r="BU322" s="2">
        <f t="shared" si="651"/>
        <v>0</v>
      </c>
      <c r="BV322" s="2">
        <f t="shared" si="651"/>
        <v>0</v>
      </c>
      <c r="BW322" s="2">
        <f t="shared" si="651"/>
        <v>0</v>
      </c>
      <c r="BX322" s="2">
        <f t="shared" si="651"/>
        <v>0</v>
      </c>
      <c r="BY322" s="2">
        <f t="shared" si="651"/>
        <v>0</v>
      </c>
      <c r="BZ322" s="2">
        <f t="shared" si="651"/>
        <v>0</v>
      </c>
      <c r="CA322" s="2">
        <f t="shared" si="651"/>
        <v>0</v>
      </c>
      <c r="CB322" s="2">
        <f t="shared" si="651"/>
        <v>0</v>
      </c>
      <c r="CC322" s="2">
        <f t="shared" si="651"/>
        <v>0</v>
      </c>
      <c r="CD322" s="2">
        <f t="shared" si="651"/>
        <v>0</v>
      </c>
      <c r="CE322" s="2">
        <f t="shared" si="651"/>
        <v>0</v>
      </c>
      <c r="CF322" s="2">
        <f t="shared" si="651"/>
        <v>0</v>
      </c>
      <c r="CG322" s="2">
        <f t="shared" si="651"/>
        <v>0</v>
      </c>
      <c r="CH322" s="2">
        <f t="shared" si="651"/>
        <v>0</v>
      </c>
      <c r="CI322" s="2">
        <f t="shared" si="651"/>
        <v>0</v>
      </c>
      <c r="CJ322" s="2">
        <f t="shared" si="651"/>
        <v>0</v>
      </c>
      <c r="CK322" s="2">
        <f t="shared" si="651"/>
        <v>0</v>
      </c>
      <c r="CL322" s="2">
        <f t="shared" si="651"/>
        <v>0</v>
      </c>
      <c r="CM322" s="2">
        <f t="shared" si="651"/>
        <v>0</v>
      </c>
      <c r="CN322" s="2">
        <f t="shared" si="651"/>
        <v>0</v>
      </c>
      <c r="CO322" s="2">
        <f t="shared" si="651"/>
        <v>0</v>
      </c>
      <c r="CP322" s="2">
        <f t="shared" si="651"/>
        <v>0</v>
      </c>
      <c r="CQ322" s="2">
        <f t="shared" si="651"/>
        <v>0</v>
      </c>
      <c r="CR322" s="2">
        <f t="shared" si="651"/>
        <v>0</v>
      </c>
      <c r="CS322" s="2">
        <f t="shared" si="651"/>
        <v>0</v>
      </c>
      <c r="CT322" s="2">
        <f t="shared" si="651"/>
        <v>0</v>
      </c>
      <c r="CU322" s="2">
        <f t="shared" si="651"/>
        <v>0</v>
      </c>
      <c r="CV322" s="2">
        <f t="shared" si="651"/>
        <v>0</v>
      </c>
      <c r="CW322" s="2">
        <f t="shared" si="651"/>
        <v>0</v>
      </c>
      <c r="CX322" s="2">
        <f t="shared" si="651"/>
        <v>0</v>
      </c>
      <c r="CY322" s="2">
        <f t="shared" si="651"/>
        <v>0</v>
      </c>
      <c r="CZ322" s="2">
        <f t="shared" si="651"/>
        <v>0</v>
      </c>
      <c r="DA322" s="2">
        <f t="shared" si="651"/>
        <v>0</v>
      </c>
      <c r="DB322" s="2">
        <f t="shared" si="651"/>
        <v>0</v>
      </c>
      <c r="DC322" s="2">
        <f t="shared" si="651"/>
        <v>0</v>
      </c>
      <c r="DD322" s="2">
        <f t="shared" si="651"/>
        <v>0</v>
      </c>
      <c r="DE322" s="2">
        <f t="shared" si="651"/>
        <v>0</v>
      </c>
      <c r="DF322" s="2">
        <f t="shared" si="651"/>
        <v>0</v>
      </c>
      <c r="DG322" s="2">
        <f t="shared" si="651"/>
        <v>0</v>
      </c>
      <c r="DH322" s="2">
        <f t="shared" si="651"/>
        <v>0</v>
      </c>
      <c r="DI322" s="2">
        <f t="shared" si="651"/>
        <v>0</v>
      </c>
      <c r="DJ322" s="2">
        <f t="shared" si="651"/>
        <v>0</v>
      </c>
      <c r="DK322" s="2">
        <f t="shared" si="651"/>
        <v>0</v>
      </c>
      <c r="DL322" s="2">
        <f t="shared" si="651"/>
        <v>0</v>
      </c>
      <c r="DM322" s="2">
        <f t="shared" si="651"/>
        <v>0</v>
      </c>
      <c r="DN322" s="2">
        <f t="shared" si="651"/>
        <v>0</v>
      </c>
      <c r="DO322" s="2">
        <f t="shared" si="651"/>
        <v>0</v>
      </c>
      <c r="DP322" s="2">
        <f t="shared" si="651"/>
        <v>0</v>
      </c>
      <c r="DQ322" s="2">
        <f t="shared" si="651"/>
        <v>0</v>
      </c>
      <c r="DR322" s="2">
        <f t="shared" si="651"/>
        <v>0</v>
      </c>
      <c r="DS322" s="2">
        <f t="shared" si="651"/>
        <v>0</v>
      </c>
      <c r="DT322" s="2">
        <f t="shared" si="651"/>
        <v>0</v>
      </c>
      <c r="DU322" s="2">
        <f t="shared" si="651"/>
        <v>0</v>
      </c>
      <c r="DV322" s="2">
        <f t="shared" si="651"/>
        <v>0</v>
      </c>
      <c r="DW322" s="2">
        <f t="shared" si="651"/>
        <v>0</v>
      </c>
      <c r="DX322" s="2">
        <f t="shared" si="651"/>
        <v>0</v>
      </c>
      <c r="DY322" s="2">
        <f t="shared" si="651"/>
        <v>0</v>
      </c>
      <c r="DZ322" s="2">
        <f t="shared" si="651"/>
        <v>0</v>
      </c>
      <c r="EA322" s="2">
        <f t="shared" ref="EA322:FY322" si="652">-EA307</f>
        <v>0</v>
      </c>
      <c r="EB322" s="2">
        <f t="shared" si="652"/>
        <v>0</v>
      </c>
      <c r="EC322" s="2">
        <f t="shared" si="652"/>
        <v>0</v>
      </c>
      <c r="ED322" s="2">
        <f t="shared" si="652"/>
        <v>0</v>
      </c>
      <c r="EE322" s="2">
        <f t="shared" si="652"/>
        <v>0</v>
      </c>
      <c r="EF322" s="2">
        <f t="shared" si="652"/>
        <v>0</v>
      </c>
      <c r="EG322" s="2">
        <f t="shared" si="652"/>
        <v>0</v>
      </c>
      <c r="EH322" s="2">
        <f t="shared" si="652"/>
        <v>0</v>
      </c>
      <c r="EI322" s="2">
        <f t="shared" si="652"/>
        <v>0</v>
      </c>
      <c r="EJ322" s="2">
        <f t="shared" si="652"/>
        <v>0</v>
      </c>
      <c r="EK322" s="2">
        <f t="shared" si="652"/>
        <v>0</v>
      </c>
      <c r="EL322" s="2">
        <f t="shared" si="652"/>
        <v>0</v>
      </c>
      <c r="EM322" s="2">
        <f t="shared" si="652"/>
        <v>0</v>
      </c>
      <c r="EN322" s="2">
        <f t="shared" si="652"/>
        <v>0</v>
      </c>
      <c r="EO322" s="2">
        <f t="shared" si="652"/>
        <v>0</v>
      </c>
      <c r="EP322" s="2">
        <f t="shared" si="652"/>
        <v>0</v>
      </c>
      <c r="EQ322" s="2">
        <f t="shared" si="652"/>
        <v>0</v>
      </c>
      <c r="ER322" s="2">
        <f t="shared" si="652"/>
        <v>0</v>
      </c>
      <c r="ES322" s="2">
        <f t="shared" si="652"/>
        <v>0</v>
      </c>
      <c r="ET322" s="2">
        <f t="shared" si="652"/>
        <v>0</v>
      </c>
      <c r="EU322" s="2">
        <f t="shared" si="652"/>
        <v>0</v>
      </c>
      <c r="EV322" s="2">
        <f t="shared" si="652"/>
        <v>0</v>
      </c>
      <c r="EW322" s="2">
        <f t="shared" si="652"/>
        <v>0</v>
      </c>
      <c r="EX322" s="2">
        <f t="shared" si="652"/>
        <v>0</v>
      </c>
      <c r="EY322" s="2">
        <f t="shared" si="652"/>
        <v>0</v>
      </c>
      <c r="EZ322" s="2">
        <f t="shared" si="652"/>
        <v>0</v>
      </c>
      <c r="FA322" s="2">
        <f t="shared" si="652"/>
        <v>0</v>
      </c>
      <c r="FB322" s="2">
        <f t="shared" si="652"/>
        <v>0</v>
      </c>
      <c r="FC322" s="2">
        <f t="shared" si="652"/>
        <v>0</v>
      </c>
      <c r="FD322" s="2">
        <f t="shared" si="652"/>
        <v>0</v>
      </c>
      <c r="FE322" s="2">
        <f t="shared" si="652"/>
        <v>0</v>
      </c>
      <c r="FF322" s="2">
        <f t="shared" si="652"/>
        <v>0</v>
      </c>
      <c r="FG322" s="2">
        <f t="shared" si="652"/>
        <v>0</v>
      </c>
      <c r="FH322" s="2">
        <f t="shared" si="652"/>
        <v>0</v>
      </c>
      <c r="FI322" s="2">
        <f t="shared" si="652"/>
        <v>0</v>
      </c>
      <c r="FJ322" s="2">
        <f t="shared" si="652"/>
        <v>0</v>
      </c>
      <c r="FK322" s="2">
        <f t="shared" si="652"/>
        <v>0</v>
      </c>
      <c r="FL322" s="2">
        <f t="shared" si="652"/>
        <v>0</v>
      </c>
      <c r="FM322" s="2">
        <f t="shared" si="652"/>
        <v>0</v>
      </c>
      <c r="FN322" s="2">
        <f t="shared" si="652"/>
        <v>0</v>
      </c>
      <c r="FO322" s="2">
        <f t="shared" si="652"/>
        <v>0</v>
      </c>
      <c r="FP322" s="2">
        <f t="shared" si="652"/>
        <v>0</v>
      </c>
      <c r="FQ322" s="2">
        <f t="shared" si="652"/>
        <v>0</v>
      </c>
      <c r="FR322" s="2">
        <f t="shared" si="652"/>
        <v>0</v>
      </c>
      <c r="FS322" s="2">
        <f t="shared" si="652"/>
        <v>0</v>
      </c>
      <c r="FT322" s="2">
        <f t="shared" si="652"/>
        <v>0</v>
      </c>
      <c r="FU322" s="2">
        <f t="shared" si="652"/>
        <v>0</v>
      </c>
      <c r="FV322" s="2">
        <f t="shared" si="652"/>
        <v>0</v>
      </c>
      <c r="FW322" s="2">
        <f t="shared" si="652"/>
        <v>0</v>
      </c>
      <c r="FX322" s="2">
        <f t="shared" si="652"/>
        <v>0</v>
      </c>
      <c r="FY322" s="2">
        <f t="shared" si="652"/>
        <v>0</v>
      </c>
      <c r="FZ322" s="2">
        <f>SUM(C322:FY322)</f>
        <v>0</v>
      </c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</row>
    <row r="323" spans="1:193" x14ac:dyDescent="0.3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>
        <f>FT318+FT319</f>
        <v>1489181.21</v>
      </c>
      <c r="FU323" s="2"/>
      <c r="FV323" s="2"/>
      <c r="FW323" s="2"/>
      <c r="FX323" s="2"/>
      <c r="FY323" s="2"/>
      <c r="FZ323" s="2"/>
      <c r="GB323" s="2"/>
      <c r="GC323" s="2"/>
      <c r="GD323" s="2"/>
      <c r="GE323" s="34"/>
      <c r="GF323" s="2"/>
      <c r="GG323" s="2"/>
      <c r="GH323" s="2"/>
      <c r="GI323" s="2"/>
      <c r="GJ323" s="2"/>
      <c r="GK323" s="2"/>
    </row>
    <row r="324" spans="1:193" x14ac:dyDescent="0.3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</row>
    <row r="325" spans="1:193" x14ac:dyDescent="0.35">
      <c r="A325" s="3" t="s">
        <v>490</v>
      </c>
      <c r="B325" s="30" t="s">
        <v>628</v>
      </c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H325" s="78"/>
      <c r="AI325" s="78"/>
      <c r="AJ325" s="78"/>
      <c r="AK325" s="78"/>
      <c r="AL325" s="78"/>
      <c r="AM325" s="78"/>
      <c r="AN325" s="78"/>
      <c r="AO325" s="78"/>
      <c r="AP325" s="78"/>
      <c r="AQ325" s="78"/>
      <c r="AR325" s="78"/>
      <c r="AS325" s="78"/>
      <c r="AT325" s="78"/>
      <c r="AU325" s="78"/>
      <c r="AV325" s="78"/>
      <c r="AW325" s="78"/>
      <c r="AX325" s="78"/>
      <c r="AY325" s="78"/>
      <c r="AZ325" s="78"/>
      <c r="BA325" s="78"/>
      <c r="BB325" s="78"/>
      <c r="BC325" s="78"/>
      <c r="BD325" s="78"/>
      <c r="BE325" s="78"/>
      <c r="BF325" s="78"/>
      <c r="BG325" s="78"/>
      <c r="BH325" s="78"/>
      <c r="BI325" s="78"/>
      <c r="BJ325" s="78"/>
      <c r="BK325" s="78"/>
      <c r="BL325" s="78"/>
      <c r="BM325" s="78"/>
      <c r="BN325" s="78"/>
      <c r="BO325" s="78"/>
      <c r="BP325" s="78"/>
      <c r="BQ325" s="78"/>
      <c r="BR325" s="78"/>
      <c r="BS325" s="78"/>
      <c r="BT325" s="78"/>
      <c r="BU325" s="78"/>
      <c r="BV325" s="78"/>
      <c r="BW325" s="78"/>
      <c r="BX325" s="78"/>
      <c r="BY325" s="78"/>
      <c r="BZ325" s="78"/>
      <c r="CA325" s="78"/>
      <c r="CB325" s="78"/>
      <c r="CC325" s="78"/>
      <c r="CD325" s="78"/>
      <c r="CE325" s="78"/>
      <c r="CF325" s="78"/>
      <c r="CG325" s="78"/>
      <c r="CH325" s="78"/>
      <c r="CI325" s="78"/>
      <c r="CJ325" s="78"/>
      <c r="CK325" s="78"/>
      <c r="CL325" s="78"/>
      <c r="CM325" s="78"/>
      <c r="CN325" s="78"/>
      <c r="CO325" s="78"/>
      <c r="CP325" s="78"/>
      <c r="CQ325" s="78"/>
      <c r="CR325" s="78"/>
      <c r="CS325" s="78"/>
      <c r="CT325" s="78"/>
      <c r="CU325" s="78"/>
      <c r="CV325" s="78"/>
      <c r="CW325" s="78"/>
      <c r="CX325" s="78"/>
      <c r="CY325" s="78"/>
      <c r="CZ325" s="78"/>
      <c r="DA325" s="78"/>
      <c r="DB325" s="78"/>
      <c r="DC325" s="78"/>
      <c r="DD325" s="78"/>
      <c r="DE325" s="78"/>
      <c r="DF325" s="78"/>
      <c r="DG325" s="78"/>
      <c r="DH325" s="78"/>
      <c r="DI325" s="78"/>
      <c r="DJ325" s="78"/>
      <c r="DK325" s="78"/>
      <c r="DL325" s="78"/>
      <c r="DM325" s="78"/>
      <c r="DN325" s="78"/>
      <c r="DO325" s="78"/>
      <c r="DP325" s="78"/>
      <c r="DQ325" s="78"/>
      <c r="DR325" s="78"/>
      <c r="DS325" s="78"/>
      <c r="DT325" s="78"/>
      <c r="DU325" s="78"/>
      <c r="DV325" s="78"/>
      <c r="DW325" s="78"/>
      <c r="DX325" s="78"/>
      <c r="DY325" s="78"/>
      <c r="DZ325" s="78"/>
      <c r="EA325" s="78"/>
      <c r="EB325" s="78"/>
      <c r="EC325" s="78"/>
      <c r="ED325" s="78"/>
      <c r="EE325" s="78"/>
      <c r="EF325" s="78"/>
      <c r="EG325" s="78"/>
      <c r="EH325" s="78"/>
      <c r="EI325" s="78"/>
      <c r="EJ325" s="78"/>
      <c r="EK325" s="78"/>
      <c r="EL325" s="78"/>
      <c r="EM325" s="78"/>
      <c r="EN325" s="78"/>
      <c r="EO325" s="78"/>
      <c r="EP325" s="78"/>
      <c r="EQ325" s="78"/>
      <c r="ER325" s="78"/>
      <c r="ES325" s="78"/>
      <c r="ET325" s="78"/>
      <c r="EU325" s="78"/>
      <c r="EV325" s="78"/>
      <c r="EW325" s="78"/>
      <c r="EX325" s="78"/>
      <c r="EY325" s="78"/>
      <c r="EZ325" s="78"/>
      <c r="FA325" s="78"/>
      <c r="FB325" s="78"/>
      <c r="FC325" s="78"/>
      <c r="FD325" s="78"/>
      <c r="FE325" s="78"/>
      <c r="FF325" s="78"/>
      <c r="FG325" s="78"/>
      <c r="FH325" s="78"/>
      <c r="FI325" s="78"/>
      <c r="FJ325" s="78"/>
      <c r="FK325" s="78"/>
      <c r="FL325" s="78"/>
      <c r="FM325" s="78"/>
      <c r="FN325" s="78"/>
      <c r="FO325" s="78"/>
      <c r="FP325" s="78"/>
      <c r="FQ325" s="78"/>
      <c r="FR325" s="78"/>
      <c r="FS325" s="78"/>
      <c r="FT325" s="78"/>
      <c r="FU325" s="78"/>
      <c r="FV325" s="78"/>
      <c r="FW325" s="78"/>
      <c r="FX325" s="78"/>
      <c r="FY325" s="78"/>
      <c r="FZ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</row>
    <row r="326" spans="1:193" x14ac:dyDescent="0.35">
      <c r="A326" s="3" t="s">
        <v>629</v>
      </c>
      <c r="B326" s="2" t="s">
        <v>996</v>
      </c>
      <c r="C326" s="29">
        <f t="shared" ref="C326:AH326" si="653">+C273</f>
        <v>2.7E-2</v>
      </c>
      <c r="D326" s="29">
        <f t="shared" si="653"/>
        <v>2.7E-2</v>
      </c>
      <c r="E326" s="29">
        <f t="shared" si="653"/>
        <v>2.7E-2</v>
      </c>
      <c r="F326" s="29">
        <f t="shared" si="653"/>
        <v>2.7E-2</v>
      </c>
      <c r="G326" s="29">
        <f t="shared" si="653"/>
        <v>2.5264999999999999E-2</v>
      </c>
      <c r="H326" s="29">
        <f t="shared" si="653"/>
        <v>2.7E-2</v>
      </c>
      <c r="I326" s="29">
        <f t="shared" si="653"/>
        <v>2.7E-2</v>
      </c>
      <c r="J326" s="29">
        <f t="shared" si="653"/>
        <v>2.7E-2</v>
      </c>
      <c r="K326" s="29">
        <f t="shared" si="653"/>
        <v>2.7E-2</v>
      </c>
      <c r="L326" s="29">
        <f t="shared" si="653"/>
        <v>2.6894999999999999E-2</v>
      </c>
      <c r="M326" s="29">
        <f t="shared" si="653"/>
        <v>2.5946999999999998E-2</v>
      </c>
      <c r="N326" s="29">
        <f t="shared" si="653"/>
        <v>1.8756000000000002E-2</v>
      </c>
      <c r="O326" s="29">
        <f t="shared" si="653"/>
        <v>2.7E-2</v>
      </c>
      <c r="P326" s="29">
        <f t="shared" si="653"/>
        <v>2.7E-2</v>
      </c>
      <c r="Q326" s="29">
        <f t="shared" si="653"/>
        <v>2.7E-2</v>
      </c>
      <c r="R326" s="29">
        <f t="shared" si="653"/>
        <v>2.7E-2</v>
      </c>
      <c r="S326" s="29">
        <f t="shared" si="653"/>
        <v>2.6013999999999999E-2</v>
      </c>
      <c r="T326" s="29">
        <f t="shared" si="653"/>
        <v>2.4301E-2</v>
      </c>
      <c r="U326" s="29">
        <f t="shared" si="653"/>
        <v>2.3800999999999999E-2</v>
      </c>
      <c r="V326" s="29">
        <f t="shared" si="653"/>
        <v>2.7E-2</v>
      </c>
      <c r="W326" s="29">
        <f t="shared" si="653"/>
        <v>2.7E-2</v>
      </c>
      <c r="X326" s="29">
        <f t="shared" si="653"/>
        <v>1.5755999999999999E-2</v>
      </c>
      <c r="Y326" s="29">
        <f t="shared" si="653"/>
        <v>2.4498000000000002E-2</v>
      </c>
      <c r="Z326" s="29">
        <f t="shared" si="653"/>
        <v>2.359E-2</v>
      </c>
      <c r="AA326" s="29">
        <f t="shared" si="653"/>
        <v>2.7E-2</v>
      </c>
      <c r="AB326" s="29">
        <f t="shared" si="653"/>
        <v>2.7E-2</v>
      </c>
      <c r="AC326" s="29">
        <f t="shared" si="653"/>
        <v>2.0982000000000001E-2</v>
      </c>
      <c r="AD326" s="29">
        <f t="shared" si="653"/>
        <v>1.9693000000000002E-2</v>
      </c>
      <c r="AE326" s="29">
        <f t="shared" si="653"/>
        <v>1.2814000000000001E-2</v>
      </c>
      <c r="AF326" s="29">
        <f t="shared" si="653"/>
        <v>1.1674E-2</v>
      </c>
      <c r="AG326" s="29">
        <f t="shared" si="653"/>
        <v>1.2485E-2</v>
      </c>
      <c r="AH326" s="29">
        <f t="shared" si="653"/>
        <v>2.2123E-2</v>
      </c>
      <c r="AI326" s="29">
        <f t="shared" ref="AI326:BN326" si="654">+AI273</f>
        <v>2.7E-2</v>
      </c>
      <c r="AJ326" s="29">
        <f t="shared" si="654"/>
        <v>2.3788E-2</v>
      </c>
      <c r="AK326" s="29">
        <f t="shared" si="654"/>
        <v>2.128E-2</v>
      </c>
      <c r="AL326" s="29">
        <f t="shared" si="654"/>
        <v>2.7E-2</v>
      </c>
      <c r="AM326" s="29">
        <f t="shared" si="654"/>
        <v>2.1449000000000003E-2</v>
      </c>
      <c r="AN326" s="29">
        <f t="shared" si="654"/>
        <v>2.4726999999999999E-2</v>
      </c>
      <c r="AO326" s="29">
        <f t="shared" si="654"/>
        <v>2.7E-2</v>
      </c>
      <c r="AP326" s="29">
        <f t="shared" si="654"/>
        <v>2.7E-2</v>
      </c>
      <c r="AQ326" s="29">
        <f t="shared" si="654"/>
        <v>1.8685E-2</v>
      </c>
      <c r="AR326" s="29">
        <f t="shared" si="654"/>
        <v>2.7E-2</v>
      </c>
      <c r="AS326" s="29">
        <f t="shared" si="654"/>
        <v>1.2137999999999999E-2</v>
      </c>
      <c r="AT326" s="29">
        <f t="shared" si="654"/>
        <v>2.7E-2</v>
      </c>
      <c r="AU326" s="29">
        <f t="shared" si="654"/>
        <v>2.4187999999999998E-2</v>
      </c>
      <c r="AV326" s="29">
        <f t="shared" si="654"/>
        <v>2.7E-2</v>
      </c>
      <c r="AW326" s="29">
        <f t="shared" si="654"/>
        <v>2.4431000000000001E-2</v>
      </c>
      <c r="AX326" s="29">
        <f t="shared" si="654"/>
        <v>2.1797999999999998E-2</v>
      </c>
      <c r="AY326" s="29">
        <f t="shared" si="654"/>
        <v>2.7E-2</v>
      </c>
      <c r="AZ326" s="29">
        <f t="shared" si="654"/>
        <v>1.5720000000000001E-2</v>
      </c>
      <c r="BA326" s="29">
        <f t="shared" si="654"/>
        <v>2.6893999999999998E-2</v>
      </c>
      <c r="BB326" s="29">
        <f t="shared" si="654"/>
        <v>2.4684000000000001E-2</v>
      </c>
      <c r="BC326" s="29">
        <f t="shared" si="654"/>
        <v>2.0715000000000001E-2</v>
      </c>
      <c r="BD326" s="29">
        <f t="shared" si="654"/>
        <v>2.7E-2</v>
      </c>
      <c r="BE326" s="29">
        <f t="shared" si="654"/>
        <v>2.7E-2</v>
      </c>
      <c r="BF326" s="29">
        <f t="shared" si="654"/>
        <v>2.7E-2</v>
      </c>
      <c r="BG326" s="29">
        <f t="shared" si="654"/>
        <v>2.7E-2</v>
      </c>
      <c r="BH326" s="29">
        <f t="shared" si="654"/>
        <v>2.6419000000000002E-2</v>
      </c>
      <c r="BI326" s="29">
        <f t="shared" si="654"/>
        <v>1.3433E-2</v>
      </c>
      <c r="BJ326" s="29">
        <f t="shared" si="654"/>
        <v>2.7E-2</v>
      </c>
      <c r="BK326" s="29">
        <f t="shared" si="654"/>
        <v>2.7E-2</v>
      </c>
      <c r="BL326" s="29">
        <f t="shared" si="654"/>
        <v>2.7E-2</v>
      </c>
      <c r="BM326" s="29">
        <f t="shared" si="654"/>
        <v>2.5833999999999999E-2</v>
      </c>
      <c r="BN326" s="29">
        <f t="shared" si="654"/>
        <v>2.7E-2</v>
      </c>
      <c r="BO326" s="29">
        <f t="shared" ref="BO326:DZ326" si="655">+BO273</f>
        <v>2.0202999999999999E-2</v>
      </c>
      <c r="BP326" s="29">
        <f t="shared" si="655"/>
        <v>2.6702E-2</v>
      </c>
      <c r="BQ326" s="29">
        <f t="shared" si="655"/>
        <v>2.6759000000000002E-2</v>
      </c>
      <c r="BR326" s="29">
        <f t="shared" si="655"/>
        <v>9.6999999999999986E-3</v>
      </c>
      <c r="BS326" s="29">
        <f t="shared" si="655"/>
        <v>4.3949999999999996E-3</v>
      </c>
      <c r="BT326" s="29">
        <f t="shared" si="655"/>
        <v>6.6509999999999998E-3</v>
      </c>
      <c r="BU326" s="29">
        <f t="shared" si="655"/>
        <v>1.3811E-2</v>
      </c>
      <c r="BV326" s="29">
        <f t="shared" si="655"/>
        <v>9.4529999999999996E-3</v>
      </c>
      <c r="BW326" s="29">
        <f t="shared" si="655"/>
        <v>1.5736E-2</v>
      </c>
      <c r="BX326" s="29">
        <f t="shared" si="655"/>
        <v>1.9067000000000001E-2</v>
      </c>
      <c r="BY326" s="29">
        <f t="shared" si="655"/>
        <v>2.7E-2</v>
      </c>
      <c r="BZ326" s="29">
        <f t="shared" si="655"/>
        <v>2.7E-2</v>
      </c>
      <c r="CA326" s="29">
        <f t="shared" si="655"/>
        <v>2.3040999999999999E-2</v>
      </c>
      <c r="CB326" s="29">
        <f t="shared" si="655"/>
        <v>2.7E-2</v>
      </c>
      <c r="CC326" s="29">
        <f t="shared" si="655"/>
        <v>2.7E-2</v>
      </c>
      <c r="CD326" s="29">
        <f t="shared" si="655"/>
        <v>2.452E-2</v>
      </c>
      <c r="CE326" s="29">
        <f t="shared" si="655"/>
        <v>2.7E-2</v>
      </c>
      <c r="CF326" s="29">
        <f t="shared" si="655"/>
        <v>2.4333999999999998E-2</v>
      </c>
      <c r="CG326" s="29">
        <f t="shared" si="655"/>
        <v>2.7E-2</v>
      </c>
      <c r="CH326" s="29">
        <f t="shared" si="655"/>
        <v>2.7E-2</v>
      </c>
      <c r="CI326" s="29">
        <f t="shared" si="655"/>
        <v>2.7E-2</v>
      </c>
      <c r="CJ326" s="29">
        <f t="shared" si="655"/>
        <v>2.5294000000000001E-2</v>
      </c>
      <c r="CK326" s="29">
        <f t="shared" si="655"/>
        <v>1.1601E-2</v>
      </c>
      <c r="CL326" s="29">
        <f t="shared" si="655"/>
        <v>1.3228999999999999E-2</v>
      </c>
      <c r="CM326" s="29">
        <f t="shared" si="655"/>
        <v>7.2740000000000001E-3</v>
      </c>
      <c r="CN326" s="29">
        <f t="shared" si="655"/>
        <v>2.7E-2</v>
      </c>
      <c r="CO326" s="29">
        <f t="shared" si="655"/>
        <v>2.7E-2</v>
      </c>
      <c r="CP326" s="29">
        <f t="shared" si="655"/>
        <v>1.6787E-2</v>
      </c>
      <c r="CQ326" s="29">
        <f t="shared" si="655"/>
        <v>1.7426999999999998E-2</v>
      </c>
      <c r="CR326" s="29">
        <f t="shared" si="655"/>
        <v>4.169E-3</v>
      </c>
      <c r="CS326" s="29">
        <f t="shared" si="655"/>
        <v>2.7E-2</v>
      </c>
      <c r="CT326" s="29">
        <f t="shared" si="655"/>
        <v>1.3519999999999999E-2</v>
      </c>
      <c r="CU326" s="29">
        <f t="shared" si="655"/>
        <v>2.4615999999999999E-2</v>
      </c>
      <c r="CV326" s="29">
        <f t="shared" si="655"/>
        <v>1.5979E-2</v>
      </c>
      <c r="CW326" s="29">
        <f t="shared" si="655"/>
        <v>1.7379000000000002E-2</v>
      </c>
      <c r="CX326" s="29">
        <f t="shared" si="655"/>
        <v>2.6824000000000001E-2</v>
      </c>
      <c r="CY326" s="29">
        <f t="shared" si="655"/>
        <v>2.7E-2</v>
      </c>
      <c r="CZ326" s="29">
        <f t="shared" si="655"/>
        <v>2.7E-2</v>
      </c>
      <c r="DA326" s="29">
        <f t="shared" si="655"/>
        <v>2.7E-2</v>
      </c>
      <c r="DB326" s="29">
        <f t="shared" si="655"/>
        <v>2.7E-2</v>
      </c>
      <c r="DC326" s="29">
        <f t="shared" si="655"/>
        <v>2.2418E-2</v>
      </c>
      <c r="DD326" s="29">
        <f t="shared" si="655"/>
        <v>3.4300000000000003E-3</v>
      </c>
      <c r="DE326" s="29">
        <f t="shared" si="655"/>
        <v>1.1894999999999999E-2</v>
      </c>
      <c r="DF326" s="29">
        <f t="shared" si="655"/>
        <v>2.7E-2</v>
      </c>
      <c r="DG326" s="29">
        <f t="shared" si="655"/>
        <v>2.5453E-2</v>
      </c>
      <c r="DH326" s="29">
        <f t="shared" si="655"/>
        <v>2.5515999999999997E-2</v>
      </c>
      <c r="DI326" s="29">
        <f t="shared" si="655"/>
        <v>2.3844999999999998E-2</v>
      </c>
      <c r="DJ326" s="29">
        <f t="shared" si="655"/>
        <v>2.5883E-2</v>
      </c>
      <c r="DK326" s="29">
        <f t="shared" si="655"/>
        <v>2.0658000000000003E-2</v>
      </c>
      <c r="DL326" s="29">
        <f t="shared" si="655"/>
        <v>2.6966999999999998E-2</v>
      </c>
      <c r="DM326" s="29">
        <f t="shared" si="655"/>
        <v>2.4899000000000001E-2</v>
      </c>
      <c r="DN326" s="29">
        <f t="shared" si="655"/>
        <v>2.7E-2</v>
      </c>
      <c r="DO326" s="29">
        <f t="shared" si="655"/>
        <v>2.7E-2</v>
      </c>
      <c r="DP326" s="29">
        <f t="shared" si="655"/>
        <v>2.7E-2</v>
      </c>
      <c r="DQ326" s="29">
        <f t="shared" si="655"/>
        <v>2.1432E-2</v>
      </c>
      <c r="DR326" s="29">
        <f t="shared" si="655"/>
        <v>2.7E-2</v>
      </c>
      <c r="DS326" s="29">
        <f t="shared" si="655"/>
        <v>2.7E-2</v>
      </c>
      <c r="DT326" s="29">
        <f t="shared" si="655"/>
        <v>2.6728999999999999E-2</v>
      </c>
      <c r="DU326" s="29">
        <f t="shared" si="655"/>
        <v>2.7E-2</v>
      </c>
      <c r="DV326" s="29">
        <f t="shared" si="655"/>
        <v>2.7E-2</v>
      </c>
      <c r="DW326" s="29">
        <f t="shared" si="655"/>
        <v>2.6997E-2</v>
      </c>
      <c r="DX326" s="29">
        <f t="shared" si="655"/>
        <v>2.3931000000000001E-2</v>
      </c>
      <c r="DY326" s="29">
        <f t="shared" si="655"/>
        <v>1.7927999999999999E-2</v>
      </c>
      <c r="DZ326" s="29">
        <f t="shared" si="655"/>
        <v>2.2661999999999998E-2</v>
      </c>
      <c r="EA326" s="29">
        <f t="shared" ref="EA326:FX326" si="656">+EA273</f>
        <v>1.0126E-2</v>
      </c>
      <c r="EB326" s="29">
        <f t="shared" si="656"/>
        <v>2.7E-2</v>
      </c>
      <c r="EC326" s="29">
        <f t="shared" si="656"/>
        <v>2.7E-2</v>
      </c>
      <c r="ED326" s="29">
        <f t="shared" si="656"/>
        <v>3.947E-3</v>
      </c>
      <c r="EE326" s="29">
        <f t="shared" si="656"/>
        <v>2.7E-2</v>
      </c>
      <c r="EF326" s="29">
        <f t="shared" si="656"/>
        <v>2.4594999999999999E-2</v>
      </c>
      <c r="EG326" s="29">
        <f t="shared" si="656"/>
        <v>2.7E-2</v>
      </c>
      <c r="EH326" s="29">
        <f t="shared" si="656"/>
        <v>2.7E-2</v>
      </c>
      <c r="EI326" s="29">
        <f t="shared" si="656"/>
        <v>2.7E-2</v>
      </c>
      <c r="EJ326" s="29">
        <f t="shared" si="656"/>
        <v>2.7E-2</v>
      </c>
      <c r="EK326" s="29">
        <f t="shared" si="656"/>
        <v>5.7670000000000004E-3</v>
      </c>
      <c r="EL326" s="29">
        <f t="shared" si="656"/>
        <v>6.143E-3</v>
      </c>
      <c r="EM326" s="29">
        <f t="shared" si="656"/>
        <v>2.1308000000000001E-2</v>
      </c>
      <c r="EN326" s="29">
        <f t="shared" si="656"/>
        <v>2.7E-2</v>
      </c>
      <c r="EO326" s="29">
        <f t="shared" si="656"/>
        <v>2.7E-2</v>
      </c>
      <c r="EP326" s="29">
        <f t="shared" si="656"/>
        <v>2.5585999999999998E-2</v>
      </c>
      <c r="EQ326" s="29">
        <f t="shared" si="656"/>
        <v>5.5929999999999999E-3</v>
      </c>
      <c r="ER326" s="29">
        <f t="shared" si="656"/>
        <v>2.1283E-2</v>
      </c>
      <c r="ES326" s="29">
        <f t="shared" si="656"/>
        <v>2.7E-2</v>
      </c>
      <c r="ET326" s="29">
        <f t="shared" si="656"/>
        <v>2.7E-2</v>
      </c>
      <c r="EU326" s="29">
        <f t="shared" si="656"/>
        <v>2.7E-2</v>
      </c>
      <c r="EV326" s="29">
        <f t="shared" si="656"/>
        <v>1.5009E-2</v>
      </c>
      <c r="EW326" s="29">
        <f t="shared" si="656"/>
        <v>7.2809999999999993E-3</v>
      </c>
      <c r="EX326" s="29">
        <f t="shared" si="656"/>
        <v>8.9099999999999995E-3</v>
      </c>
      <c r="EY326" s="29">
        <f t="shared" si="656"/>
        <v>2.7E-2</v>
      </c>
      <c r="EZ326" s="29">
        <f t="shared" si="656"/>
        <v>2.7E-2</v>
      </c>
      <c r="FA326" s="29">
        <f t="shared" si="656"/>
        <v>1.0606000000000001E-2</v>
      </c>
      <c r="FB326" s="29">
        <f t="shared" si="656"/>
        <v>8.8140000000000007E-3</v>
      </c>
      <c r="FC326" s="29">
        <f t="shared" si="656"/>
        <v>2.7E-2</v>
      </c>
      <c r="FD326" s="29">
        <f t="shared" si="656"/>
        <v>2.7E-2</v>
      </c>
      <c r="FE326" s="29">
        <f t="shared" si="656"/>
        <v>1.9181E-2</v>
      </c>
      <c r="FF326" s="29">
        <f t="shared" si="656"/>
        <v>2.7E-2</v>
      </c>
      <c r="FG326" s="29">
        <f t="shared" si="656"/>
        <v>2.7E-2</v>
      </c>
      <c r="FH326" s="29">
        <f t="shared" si="656"/>
        <v>2.4771999999999999E-2</v>
      </c>
      <c r="FI326" s="29">
        <f t="shared" si="656"/>
        <v>9.639E-3</v>
      </c>
      <c r="FJ326" s="29">
        <f t="shared" si="656"/>
        <v>2.2075999999999998E-2</v>
      </c>
      <c r="FK326" s="29">
        <f t="shared" si="656"/>
        <v>1.0845E-2</v>
      </c>
      <c r="FL326" s="29">
        <f t="shared" si="656"/>
        <v>2.7E-2</v>
      </c>
      <c r="FM326" s="29">
        <f t="shared" si="656"/>
        <v>2.3414000000000001E-2</v>
      </c>
      <c r="FN326" s="29">
        <f t="shared" si="656"/>
        <v>2.7E-2</v>
      </c>
      <c r="FO326" s="29">
        <f t="shared" si="656"/>
        <v>3.9909999999999998E-3</v>
      </c>
      <c r="FP326" s="29">
        <f t="shared" si="656"/>
        <v>1.2143000000000001E-2</v>
      </c>
      <c r="FQ326" s="29">
        <f t="shared" si="656"/>
        <v>2.1521999999999999E-2</v>
      </c>
      <c r="FR326" s="29">
        <f t="shared" si="656"/>
        <v>5.6270000000000001E-3</v>
      </c>
      <c r="FS326" s="29">
        <f t="shared" si="656"/>
        <v>5.0679999999999996E-3</v>
      </c>
      <c r="FT326" s="29">
        <f t="shared" si="656"/>
        <v>3.0049999999999999E-3</v>
      </c>
      <c r="FU326" s="29">
        <f t="shared" si="656"/>
        <v>2.3344999999999998E-2</v>
      </c>
      <c r="FV326" s="29">
        <f t="shared" si="656"/>
        <v>2.0032000000000001E-2</v>
      </c>
      <c r="FW326" s="29">
        <f t="shared" si="656"/>
        <v>2.6498000000000001E-2</v>
      </c>
      <c r="FX326" s="29">
        <f t="shared" si="656"/>
        <v>2.4674999999999999E-2</v>
      </c>
      <c r="FY326" s="29"/>
      <c r="FZ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</row>
    <row r="327" spans="1:193" x14ac:dyDescent="0.35">
      <c r="A327" s="3" t="s">
        <v>630</v>
      </c>
      <c r="B327" s="2" t="s">
        <v>997</v>
      </c>
      <c r="C327" s="29">
        <f t="shared" ref="C327:AH327" si="657">+C285</f>
        <v>0</v>
      </c>
      <c r="D327" s="29">
        <f t="shared" si="657"/>
        <v>0</v>
      </c>
      <c r="E327" s="29">
        <f t="shared" si="657"/>
        <v>0</v>
      </c>
      <c r="F327" s="29">
        <f t="shared" si="657"/>
        <v>0</v>
      </c>
      <c r="G327" s="29">
        <f t="shared" si="657"/>
        <v>0</v>
      </c>
      <c r="H327" s="29">
        <f t="shared" si="657"/>
        <v>0</v>
      </c>
      <c r="I327" s="29">
        <f t="shared" si="657"/>
        <v>0</v>
      </c>
      <c r="J327" s="29">
        <f t="shared" si="657"/>
        <v>0</v>
      </c>
      <c r="K327" s="29">
        <f t="shared" si="657"/>
        <v>0</v>
      </c>
      <c r="L327" s="29">
        <f t="shared" si="657"/>
        <v>0</v>
      </c>
      <c r="M327" s="29">
        <f t="shared" si="657"/>
        <v>0</v>
      </c>
      <c r="N327" s="29">
        <f t="shared" si="657"/>
        <v>0</v>
      </c>
      <c r="O327" s="29">
        <f t="shared" si="657"/>
        <v>0</v>
      </c>
      <c r="P327" s="29">
        <f t="shared" si="657"/>
        <v>0</v>
      </c>
      <c r="Q327" s="29">
        <f t="shared" si="657"/>
        <v>0</v>
      </c>
      <c r="R327" s="29">
        <f t="shared" si="657"/>
        <v>0</v>
      </c>
      <c r="S327" s="29">
        <f t="shared" si="657"/>
        <v>0</v>
      </c>
      <c r="T327" s="29">
        <f t="shared" si="657"/>
        <v>0</v>
      </c>
      <c r="U327" s="29">
        <f t="shared" si="657"/>
        <v>0</v>
      </c>
      <c r="V327" s="29">
        <f t="shared" si="657"/>
        <v>0</v>
      </c>
      <c r="W327" s="29">
        <f t="shared" si="657"/>
        <v>0</v>
      </c>
      <c r="X327" s="29">
        <f t="shared" si="657"/>
        <v>0</v>
      </c>
      <c r="Y327" s="29">
        <f t="shared" si="657"/>
        <v>0</v>
      </c>
      <c r="Z327" s="29">
        <f t="shared" si="657"/>
        <v>0</v>
      </c>
      <c r="AA327" s="29">
        <f t="shared" si="657"/>
        <v>0</v>
      </c>
      <c r="AB327" s="29">
        <f t="shared" si="657"/>
        <v>0</v>
      </c>
      <c r="AC327" s="29">
        <f t="shared" si="657"/>
        <v>0</v>
      </c>
      <c r="AD327" s="29">
        <f t="shared" si="657"/>
        <v>0</v>
      </c>
      <c r="AE327" s="29">
        <f t="shared" si="657"/>
        <v>0</v>
      </c>
      <c r="AF327" s="29">
        <f t="shared" si="657"/>
        <v>0</v>
      </c>
      <c r="AG327" s="29">
        <f t="shared" si="657"/>
        <v>0</v>
      </c>
      <c r="AH327" s="29">
        <f t="shared" si="657"/>
        <v>0</v>
      </c>
      <c r="AI327" s="29">
        <f t="shared" ref="AI327:BN327" si="658">+AI285</f>
        <v>0</v>
      </c>
      <c r="AJ327" s="29">
        <f t="shared" si="658"/>
        <v>0</v>
      </c>
      <c r="AK327" s="29">
        <f t="shared" si="658"/>
        <v>0</v>
      </c>
      <c r="AL327" s="29">
        <f t="shared" si="658"/>
        <v>0</v>
      </c>
      <c r="AM327" s="29">
        <f t="shared" si="658"/>
        <v>0</v>
      </c>
      <c r="AN327" s="29">
        <f t="shared" si="658"/>
        <v>9.7900000000000005E-4</v>
      </c>
      <c r="AO327" s="29">
        <f t="shared" si="658"/>
        <v>0</v>
      </c>
      <c r="AP327" s="29">
        <f t="shared" si="658"/>
        <v>0</v>
      </c>
      <c r="AQ327" s="29">
        <f t="shared" si="658"/>
        <v>0</v>
      </c>
      <c r="AR327" s="29">
        <f t="shared" si="658"/>
        <v>0</v>
      </c>
      <c r="AS327" s="29">
        <f t="shared" si="658"/>
        <v>0</v>
      </c>
      <c r="AT327" s="29">
        <f t="shared" si="658"/>
        <v>0</v>
      </c>
      <c r="AU327" s="29">
        <f t="shared" si="658"/>
        <v>0</v>
      </c>
      <c r="AV327" s="29">
        <f t="shared" si="658"/>
        <v>0</v>
      </c>
      <c r="AW327" s="29">
        <f t="shared" si="658"/>
        <v>0</v>
      </c>
      <c r="AX327" s="29">
        <f t="shared" si="658"/>
        <v>0</v>
      </c>
      <c r="AY327" s="29">
        <f t="shared" si="658"/>
        <v>0</v>
      </c>
      <c r="AZ327" s="29">
        <f t="shared" si="658"/>
        <v>0</v>
      </c>
      <c r="BA327" s="29">
        <f t="shared" si="658"/>
        <v>0</v>
      </c>
      <c r="BB327" s="29">
        <f t="shared" si="658"/>
        <v>0</v>
      </c>
      <c r="BC327" s="29">
        <f t="shared" si="658"/>
        <v>0</v>
      </c>
      <c r="BD327" s="29">
        <f t="shared" si="658"/>
        <v>0</v>
      </c>
      <c r="BE327" s="29">
        <f t="shared" si="658"/>
        <v>0</v>
      </c>
      <c r="BF327" s="29">
        <f t="shared" si="658"/>
        <v>0</v>
      </c>
      <c r="BG327" s="29">
        <f t="shared" si="658"/>
        <v>0</v>
      </c>
      <c r="BH327" s="29">
        <f t="shared" si="658"/>
        <v>0</v>
      </c>
      <c r="BI327" s="29">
        <f t="shared" si="658"/>
        <v>0</v>
      </c>
      <c r="BJ327" s="29">
        <f t="shared" si="658"/>
        <v>0</v>
      </c>
      <c r="BK327" s="29">
        <f t="shared" si="658"/>
        <v>0</v>
      </c>
      <c r="BL327" s="29">
        <f t="shared" si="658"/>
        <v>0</v>
      </c>
      <c r="BM327" s="29">
        <f t="shared" si="658"/>
        <v>0</v>
      </c>
      <c r="BN327" s="29">
        <f t="shared" si="658"/>
        <v>0</v>
      </c>
      <c r="BO327" s="29">
        <f t="shared" ref="BO327:DZ327" si="659">+BO285</f>
        <v>0</v>
      </c>
      <c r="BP327" s="29">
        <f t="shared" si="659"/>
        <v>0</v>
      </c>
      <c r="BQ327" s="29">
        <f t="shared" si="659"/>
        <v>0</v>
      </c>
      <c r="BR327" s="29">
        <f t="shared" si="659"/>
        <v>0</v>
      </c>
      <c r="BS327" s="29">
        <f t="shared" si="659"/>
        <v>0</v>
      </c>
      <c r="BT327" s="29">
        <f t="shared" si="659"/>
        <v>0</v>
      </c>
      <c r="BU327" s="29">
        <f t="shared" si="659"/>
        <v>0</v>
      </c>
      <c r="BV327" s="29">
        <f t="shared" si="659"/>
        <v>4.6099999999999998E-4</v>
      </c>
      <c r="BW327" s="29">
        <f t="shared" si="659"/>
        <v>0</v>
      </c>
      <c r="BX327" s="29">
        <f t="shared" si="659"/>
        <v>0</v>
      </c>
      <c r="BY327" s="29">
        <f t="shared" si="659"/>
        <v>0</v>
      </c>
      <c r="BZ327" s="29">
        <f t="shared" si="659"/>
        <v>0</v>
      </c>
      <c r="CA327" s="29">
        <f t="shared" si="659"/>
        <v>0</v>
      </c>
      <c r="CB327" s="29">
        <f t="shared" si="659"/>
        <v>0</v>
      </c>
      <c r="CC327" s="29">
        <f t="shared" si="659"/>
        <v>0</v>
      </c>
      <c r="CD327" s="29">
        <f t="shared" si="659"/>
        <v>0</v>
      </c>
      <c r="CE327" s="29">
        <f t="shared" si="659"/>
        <v>0</v>
      </c>
      <c r="CF327" s="29">
        <f t="shared" si="659"/>
        <v>0</v>
      </c>
      <c r="CG327" s="29">
        <f t="shared" si="659"/>
        <v>0</v>
      </c>
      <c r="CH327" s="29">
        <f t="shared" si="659"/>
        <v>0</v>
      </c>
      <c r="CI327" s="29">
        <f t="shared" si="659"/>
        <v>0</v>
      </c>
      <c r="CJ327" s="29">
        <f t="shared" si="659"/>
        <v>1.219E-3</v>
      </c>
      <c r="CK327" s="29">
        <f t="shared" si="659"/>
        <v>0</v>
      </c>
      <c r="CL327" s="29">
        <f t="shared" si="659"/>
        <v>0</v>
      </c>
      <c r="CM327" s="29">
        <f t="shared" si="659"/>
        <v>0</v>
      </c>
      <c r="CN327" s="29">
        <f t="shared" si="659"/>
        <v>0</v>
      </c>
      <c r="CO327" s="29">
        <f t="shared" si="659"/>
        <v>0</v>
      </c>
      <c r="CP327" s="29">
        <f t="shared" si="659"/>
        <v>6.8499999999999995E-4</v>
      </c>
      <c r="CQ327" s="29">
        <f t="shared" si="659"/>
        <v>0</v>
      </c>
      <c r="CR327" s="29">
        <f t="shared" si="659"/>
        <v>0</v>
      </c>
      <c r="CS327" s="29">
        <f t="shared" si="659"/>
        <v>0</v>
      </c>
      <c r="CT327" s="29">
        <f t="shared" si="659"/>
        <v>0</v>
      </c>
      <c r="CU327" s="29">
        <f t="shared" si="659"/>
        <v>0</v>
      </c>
      <c r="CV327" s="29">
        <f t="shared" si="659"/>
        <v>0</v>
      </c>
      <c r="CW327" s="29">
        <f t="shared" si="659"/>
        <v>0</v>
      </c>
      <c r="CX327" s="29">
        <f t="shared" si="659"/>
        <v>0</v>
      </c>
      <c r="CY327" s="29">
        <f t="shared" si="659"/>
        <v>0</v>
      </c>
      <c r="CZ327" s="29">
        <f t="shared" si="659"/>
        <v>0</v>
      </c>
      <c r="DA327" s="29">
        <f t="shared" si="659"/>
        <v>0</v>
      </c>
      <c r="DB327" s="29">
        <f t="shared" si="659"/>
        <v>0</v>
      </c>
      <c r="DC327" s="29">
        <f t="shared" si="659"/>
        <v>0</v>
      </c>
      <c r="DD327" s="29">
        <f t="shared" si="659"/>
        <v>0</v>
      </c>
      <c r="DE327" s="29">
        <f t="shared" si="659"/>
        <v>0</v>
      </c>
      <c r="DF327" s="29">
        <f t="shared" si="659"/>
        <v>0</v>
      </c>
      <c r="DG327" s="29">
        <f t="shared" si="659"/>
        <v>0</v>
      </c>
      <c r="DH327" s="29">
        <f t="shared" si="659"/>
        <v>0</v>
      </c>
      <c r="DI327" s="29">
        <f t="shared" si="659"/>
        <v>0</v>
      </c>
      <c r="DJ327" s="29">
        <f t="shared" si="659"/>
        <v>0</v>
      </c>
      <c r="DK327" s="29">
        <f t="shared" si="659"/>
        <v>0</v>
      </c>
      <c r="DL327" s="29">
        <f t="shared" si="659"/>
        <v>0</v>
      </c>
      <c r="DM327" s="29">
        <f t="shared" si="659"/>
        <v>0</v>
      </c>
      <c r="DN327" s="29">
        <f t="shared" si="659"/>
        <v>0</v>
      </c>
      <c r="DO327" s="29">
        <f t="shared" si="659"/>
        <v>0</v>
      </c>
      <c r="DP327" s="29">
        <f t="shared" si="659"/>
        <v>0</v>
      </c>
      <c r="DQ327" s="29">
        <f t="shared" si="659"/>
        <v>7.1499999999999992E-4</v>
      </c>
      <c r="DR327" s="29">
        <f t="shared" si="659"/>
        <v>0</v>
      </c>
      <c r="DS327" s="29">
        <f t="shared" si="659"/>
        <v>0</v>
      </c>
      <c r="DT327" s="29">
        <f t="shared" si="659"/>
        <v>0</v>
      </c>
      <c r="DU327" s="29">
        <f t="shared" si="659"/>
        <v>0</v>
      </c>
      <c r="DV327" s="29">
        <f t="shared" si="659"/>
        <v>0</v>
      </c>
      <c r="DW327" s="29">
        <f t="shared" si="659"/>
        <v>0</v>
      </c>
      <c r="DX327" s="29">
        <f t="shared" si="659"/>
        <v>0</v>
      </c>
      <c r="DY327" s="29">
        <f t="shared" si="659"/>
        <v>0</v>
      </c>
      <c r="DZ327" s="29">
        <f t="shared" si="659"/>
        <v>0</v>
      </c>
      <c r="EA327" s="29">
        <f t="shared" ref="EA327:FX327" si="660">+EA285</f>
        <v>8.0899999999999993E-4</v>
      </c>
      <c r="EB327" s="29">
        <f t="shared" si="660"/>
        <v>0</v>
      </c>
      <c r="EC327" s="29">
        <f t="shared" si="660"/>
        <v>0</v>
      </c>
      <c r="ED327" s="29">
        <f t="shared" si="660"/>
        <v>1.37E-4</v>
      </c>
      <c r="EE327" s="29">
        <f t="shared" si="660"/>
        <v>0</v>
      </c>
      <c r="EF327" s="29">
        <f t="shared" si="660"/>
        <v>0</v>
      </c>
      <c r="EG327" s="29">
        <f t="shared" si="660"/>
        <v>0</v>
      </c>
      <c r="EH327" s="29">
        <f t="shared" si="660"/>
        <v>0</v>
      </c>
      <c r="EI327" s="29">
        <f t="shared" si="660"/>
        <v>0</v>
      </c>
      <c r="EJ327" s="29">
        <f t="shared" si="660"/>
        <v>0</v>
      </c>
      <c r="EK327" s="29">
        <f t="shared" si="660"/>
        <v>0</v>
      </c>
      <c r="EL327" s="29">
        <f t="shared" si="660"/>
        <v>0</v>
      </c>
      <c r="EM327" s="29">
        <f t="shared" si="660"/>
        <v>0</v>
      </c>
      <c r="EN327" s="29">
        <f t="shared" si="660"/>
        <v>0</v>
      </c>
      <c r="EO327" s="29">
        <f t="shared" si="660"/>
        <v>0</v>
      </c>
      <c r="EP327" s="29">
        <f t="shared" si="660"/>
        <v>0</v>
      </c>
      <c r="EQ327" s="29">
        <f t="shared" si="660"/>
        <v>0</v>
      </c>
      <c r="ER327" s="29">
        <f t="shared" si="660"/>
        <v>0</v>
      </c>
      <c r="ES327" s="29">
        <f t="shared" si="660"/>
        <v>0</v>
      </c>
      <c r="ET327" s="29">
        <f t="shared" si="660"/>
        <v>0</v>
      </c>
      <c r="EU327" s="29">
        <f t="shared" si="660"/>
        <v>0</v>
      </c>
      <c r="EV327" s="29">
        <f t="shared" si="660"/>
        <v>0</v>
      </c>
      <c r="EW327" s="29">
        <f t="shared" si="660"/>
        <v>0</v>
      </c>
      <c r="EX327" s="29">
        <f t="shared" si="660"/>
        <v>0</v>
      </c>
      <c r="EY327" s="29">
        <f t="shared" si="660"/>
        <v>0</v>
      </c>
      <c r="EZ327" s="29">
        <f t="shared" si="660"/>
        <v>0</v>
      </c>
      <c r="FA327" s="29">
        <f t="shared" si="660"/>
        <v>6.0000000000000002E-5</v>
      </c>
      <c r="FB327" s="29">
        <f t="shared" si="660"/>
        <v>5.3200000000000003E-4</v>
      </c>
      <c r="FC327" s="29">
        <f t="shared" si="660"/>
        <v>0</v>
      </c>
      <c r="FD327" s="29">
        <f t="shared" si="660"/>
        <v>0</v>
      </c>
      <c r="FE327" s="29">
        <f t="shared" si="660"/>
        <v>0</v>
      </c>
      <c r="FF327" s="29">
        <f t="shared" si="660"/>
        <v>0</v>
      </c>
      <c r="FG327" s="29">
        <f t="shared" si="660"/>
        <v>0</v>
      </c>
      <c r="FH327" s="29">
        <f t="shared" si="660"/>
        <v>0</v>
      </c>
      <c r="FI327" s="29">
        <f t="shared" si="660"/>
        <v>0</v>
      </c>
      <c r="FJ327" s="29">
        <f t="shared" si="660"/>
        <v>1.3200000000000001E-4</v>
      </c>
      <c r="FK327" s="29">
        <f t="shared" si="660"/>
        <v>0</v>
      </c>
      <c r="FL327" s="29">
        <f t="shared" si="660"/>
        <v>0</v>
      </c>
      <c r="FM327" s="29">
        <f t="shared" si="660"/>
        <v>0</v>
      </c>
      <c r="FN327" s="29">
        <f t="shared" si="660"/>
        <v>0</v>
      </c>
      <c r="FO327" s="29">
        <f t="shared" si="660"/>
        <v>1.8799999999999999E-4</v>
      </c>
      <c r="FP327" s="29">
        <f t="shared" si="660"/>
        <v>0</v>
      </c>
      <c r="FQ327" s="29">
        <f t="shared" si="660"/>
        <v>3.5799999999999997E-4</v>
      </c>
      <c r="FR327" s="29">
        <f t="shared" si="660"/>
        <v>1.54E-4</v>
      </c>
      <c r="FS327" s="29">
        <f t="shared" si="660"/>
        <v>0</v>
      </c>
      <c r="FT327" s="29">
        <f t="shared" si="660"/>
        <v>1.5000000000000001E-4</v>
      </c>
      <c r="FU327" s="29">
        <f t="shared" si="660"/>
        <v>0</v>
      </c>
      <c r="FV327" s="29">
        <f t="shared" si="660"/>
        <v>0</v>
      </c>
      <c r="FW327" s="29">
        <f t="shared" si="660"/>
        <v>0</v>
      </c>
      <c r="FX327" s="29">
        <f t="shared" si="660"/>
        <v>0</v>
      </c>
      <c r="FY327" s="29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</row>
    <row r="328" spans="1:193" x14ac:dyDescent="0.35">
      <c r="A328" s="3" t="s">
        <v>631</v>
      </c>
      <c r="B328" s="2" t="s">
        <v>632</v>
      </c>
      <c r="C328" s="29">
        <f t="shared" ref="C328:AH328" si="661">ROUND((C78/C48),6)</f>
        <v>1.7200000000000001E-4</v>
      </c>
      <c r="D328" s="29">
        <f t="shared" si="661"/>
        <v>0</v>
      </c>
      <c r="E328" s="29">
        <f t="shared" si="661"/>
        <v>0</v>
      </c>
      <c r="F328" s="29">
        <f t="shared" si="661"/>
        <v>0</v>
      </c>
      <c r="G328" s="29">
        <f t="shared" si="661"/>
        <v>0</v>
      </c>
      <c r="H328" s="29">
        <f t="shared" si="661"/>
        <v>0</v>
      </c>
      <c r="I328" s="29">
        <f t="shared" si="661"/>
        <v>4.3899999999999999E-4</v>
      </c>
      <c r="J328" s="29">
        <f t="shared" si="661"/>
        <v>0</v>
      </c>
      <c r="K328" s="29">
        <f t="shared" si="661"/>
        <v>0</v>
      </c>
      <c r="L328" s="29">
        <f t="shared" si="661"/>
        <v>0</v>
      </c>
      <c r="M328" s="29">
        <f t="shared" si="661"/>
        <v>0</v>
      </c>
      <c r="N328" s="29">
        <f t="shared" si="661"/>
        <v>6.7299999999999999E-4</v>
      </c>
      <c r="O328" s="29">
        <f t="shared" si="661"/>
        <v>8.4699999999999999E-4</v>
      </c>
      <c r="P328" s="29">
        <f t="shared" si="661"/>
        <v>1.1400000000000001E-4</v>
      </c>
      <c r="Q328" s="29">
        <f t="shared" si="661"/>
        <v>0</v>
      </c>
      <c r="R328" s="29">
        <f t="shared" si="661"/>
        <v>0</v>
      </c>
      <c r="S328" s="29">
        <f t="shared" si="661"/>
        <v>0</v>
      </c>
      <c r="T328" s="29">
        <f t="shared" si="661"/>
        <v>0</v>
      </c>
      <c r="U328" s="29">
        <f t="shared" si="661"/>
        <v>0</v>
      </c>
      <c r="V328" s="29">
        <f t="shared" si="661"/>
        <v>0</v>
      </c>
      <c r="W328" s="29">
        <f t="shared" si="661"/>
        <v>0</v>
      </c>
      <c r="X328" s="29">
        <f t="shared" si="661"/>
        <v>2.4399999999999999E-4</v>
      </c>
      <c r="Y328" s="29">
        <f t="shared" si="661"/>
        <v>0</v>
      </c>
      <c r="Z328" s="29">
        <f t="shared" si="661"/>
        <v>4.5189999999999996E-3</v>
      </c>
      <c r="AA328" s="29">
        <f t="shared" si="661"/>
        <v>0</v>
      </c>
      <c r="AB328" s="29">
        <f t="shared" si="661"/>
        <v>0</v>
      </c>
      <c r="AC328" s="29">
        <f t="shared" si="661"/>
        <v>0</v>
      </c>
      <c r="AD328" s="29">
        <f t="shared" si="661"/>
        <v>0</v>
      </c>
      <c r="AE328" s="29">
        <f t="shared" si="661"/>
        <v>1.4289999999999999E-3</v>
      </c>
      <c r="AF328" s="29">
        <f t="shared" si="661"/>
        <v>0</v>
      </c>
      <c r="AG328" s="29">
        <f t="shared" si="661"/>
        <v>0</v>
      </c>
      <c r="AH328" s="29">
        <f t="shared" si="661"/>
        <v>3.9880000000000002E-3</v>
      </c>
      <c r="AI328" s="29">
        <f t="shared" ref="AI328:BN328" si="662">ROUND((AI78/AI48),6)</f>
        <v>0</v>
      </c>
      <c r="AJ328" s="29">
        <f t="shared" si="662"/>
        <v>0</v>
      </c>
      <c r="AK328" s="29">
        <f t="shared" si="662"/>
        <v>0</v>
      </c>
      <c r="AL328" s="29">
        <f t="shared" si="662"/>
        <v>0</v>
      </c>
      <c r="AM328" s="29">
        <f t="shared" si="662"/>
        <v>0</v>
      </c>
      <c r="AN328" s="29">
        <f t="shared" si="662"/>
        <v>0</v>
      </c>
      <c r="AO328" s="29">
        <f t="shared" si="662"/>
        <v>0</v>
      </c>
      <c r="AP328" s="29">
        <f t="shared" si="662"/>
        <v>0</v>
      </c>
      <c r="AQ328" s="29">
        <f t="shared" si="662"/>
        <v>0</v>
      </c>
      <c r="AR328" s="29">
        <f t="shared" si="662"/>
        <v>0</v>
      </c>
      <c r="AS328" s="29">
        <f t="shared" si="662"/>
        <v>4.35E-4</v>
      </c>
      <c r="AT328" s="29">
        <f t="shared" si="662"/>
        <v>0</v>
      </c>
      <c r="AU328" s="29">
        <f t="shared" si="662"/>
        <v>0</v>
      </c>
      <c r="AV328" s="29">
        <f t="shared" si="662"/>
        <v>0</v>
      </c>
      <c r="AW328" s="29">
        <f t="shared" si="662"/>
        <v>0</v>
      </c>
      <c r="AX328" s="29">
        <f t="shared" si="662"/>
        <v>0</v>
      </c>
      <c r="AY328" s="29">
        <f t="shared" si="662"/>
        <v>0</v>
      </c>
      <c r="AZ328" s="29">
        <f t="shared" si="662"/>
        <v>0</v>
      </c>
      <c r="BA328" s="29">
        <f t="shared" si="662"/>
        <v>0</v>
      </c>
      <c r="BB328" s="29">
        <f t="shared" si="662"/>
        <v>0</v>
      </c>
      <c r="BC328" s="29">
        <f t="shared" si="662"/>
        <v>0</v>
      </c>
      <c r="BD328" s="29">
        <f t="shared" si="662"/>
        <v>0</v>
      </c>
      <c r="BE328" s="29">
        <f t="shared" si="662"/>
        <v>0</v>
      </c>
      <c r="BF328" s="29">
        <f t="shared" si="662"/>
        <v>0</v>
      </c>
      <c r="BG328" s="29">
        <f t="shared" si="662"/>
        <v>0</v>
      </c>
      <c r="BH328" s="29">
        <f t="shared" si="662"/>
        <v>0</v>
      </c>
      <c r="BI328" s="29">
        <f t="shared" si="662"/>
        <v>0</v>
      </c>
      <c r="BJ328" s="29">
        <f t="shared" si="662"/>
        <v>0</v>
      </c>
      <c r="BK328" s="29">
        <f t="shared" si="662"/>
        <v>0</v>
      </c>
      <c r="BL328" s="29">
        <f t="shared" si="662"/>
        <v>0</v>
      </c>
      <c r="BM328" s="29">
        <f t="shared" si="662"/>
        <v>9.2400000000000002E-4</v>
      </c>
      <c r="BN328" s="29">
        <f t="shared" si="662"/>
        <v>0</v>
      </c>
      <c r="BO328" s="29">
        <f t="shared" ref="BO328:CT328" si="663">ROUND((BO78/BO48),6)</f>
        <v>0</v>
      </c>
      <c r="BP328" s="29">
        <f t="shared" si="663"/>
        <v>0</v>
      </c>
      <c r="BQ328" s="29">
        <f t="shared" si="663"/>
        <v>0</v>
      </c>
      <c r="BR328" s="29">
        <f t="shared" si="663"/>
        <v>0</v>
      </c>
      <c r="BS328" s="29">
        <f t="shared" si="663"/>
        <v>0</v>
      </c>
      <c r="BT328" s="29">
        <f t="shared" si="663"/>
        <v>0</v>
      </c>
      <c r="BU328" s="29">
        <f t="shared" si="663"/>
        <v>0</v>
      </c>
      <c r="BV328" s="29">
        <f t="shared" si="663"/>
        <v>5.2999999999999998E-4</v>
      </c>
      <c r="BW328" s="29">
        <f t="shared" si="663"/>
        <v>0</v>
      </c>
      <c r="BX328" s="29">
        <f t="shared" si="663"/>
        <v>0</v>
      </c>
      <c r="BY328" s="29">
        <f t="shared" si="663"/>
        <v>0</v>
      </c>
      <c r="BZ328" s="29">
        <f t="shared" si="663"/>
        <v>0</v>
      </c>
      <c r="CA328" s="29">
        <f t="shared" si="663"/>
        <v>0</v>
      </c>
      <c r="CB328" s="29">
        <f t="shared" si="663"/>
        <v>0</v>
      </c>
      <c r="CC328" s="29">
        <f t="shared" si="663"/>
        <v>0</v>
      </c>
      <c r="CD328" s="29">
        <f t="shared" si="663"/>
        <v>3.251E-3</v>
      </c>
      <c r="CE328" s="29">
        <f t="shared" si="663"/>
        <v>0</v>
      </c>
      <c r="CF328" s="29">
        <f t="shared" si="663"/>
        <v>4.3229999999999996E-3</v>
      </c>
      <c r="CG328" s="29">
        <f t="shared" si="663"/>
        <v>0</v>
      </c>
      <c r="CH328" s="29">
        <f t="shared" si="663"/>
        <v>0</v>
      </c>
      <c r="CI328" s="29">
        <f t="shared" si="663"/>
        <v>0</v>
      </c>
      <c r="CJ328" s="29">
        <f t="shared" si="663"/>
        <v>0</v>
      </c>
      <c r="CK328" s="29">
        <f t="shared" si="663"/>
        <v>1.5E-3</v>
      </c>
      <c r="CL328" s="29">
        <f t="shared" si="663"/>
        <v>1.26E-4</v>
      </c>
      <c r="CM328" s="29">
        <f t="shared" si="663"/>
        <v>0</v>
      </c>
      <c r="CN328" s="29">
        <f t="shared" si="663"/>
        <v>0</v>
      </c>
      <c r="CO328" s="29">
        <f t="shared" si="663"/>
        <v>0</v>
      </c>
      <c r="CP328" s="29">
        <f t="shared" si="663"/>
        <v>0</v>
      </c>
      <c r="CQ328" s="29">
        <f t="shared" si="663"/>
        <v>0</v>
      </c>
      <c r="CR328" s="29">
        <f t="shared" si="663"/>
        <v>4.7899999999999999E-4</v>
      </c>
      <c r="CS328" s="29">
        <f t="shared" si="663"/>
        <v>0</v>
      </c>
      <c r="CT328" s="29">
        <f t="shared" si="663"/>
        <v>4.4999999999999999E-4</v>
      </c>
      <c r="CU328" s="29">
        <f t="shared" ref="CU328:DZ328" si="664">ROUND((CU78/CU48),6)</f>
        <v>0</v>
      </c>
      <c r="CV328" s="29">
        <f t="shared" si="664"/>
        <v>1.1479999999999999E-3</v>
      </c>
      <c r="CW328" s="29">
        <f t="shared" si="664"/>
        <v>0</v>
      </c>
      <c r="CX328" s="29">
        <f t="shared" si="664"/>
        <v>0</v>
      </c>
      <c r="CY328" s="29">
        <f t="shared" si="664"/>
        <v>0</v>
      </c>
      <c r="CZ328" s="29">
        <f t="shared" si="664"/>
        <v>0</v>
      </c>
      <c r="DA328" s="29">
        <f t="shared" si="664"/>
        <v>3.8299999999999999E-4</v>
      </c>
      <c r="DB328" s="29">
        <f t="shared" si="664"/>
        <v>0</v>
      </c>
      <c r="DC328" s="29">
        <f t="shared" si="664"/>
        <v>5.9400000000000002E-4</v>
      </c>
      <c r="DD328" s="29">
        <f t="shared" si="664"/>
        <v>1.8E-5</v>
      </c>
      <c r="DE328" s="29">
        <f t="shared" si="664"/>
        <v>0</v>
      </c>
      <c r="DF328" s="29">
        <f t="shared" si="664"/>
        <v>0</v>
      </c>
      <c r="DG328" s="29">
        <f t="shared" si="664"/>
        <v>0</v>
      </c>
      <c r="DH328" s="29">
        <f t="shared" si="664"/>
        <v>6.8900000000000005E-4</v>
      </c>
      <c r="DI328" s="29">
        <f t="shared" si="664"/>
        <v>0</v>
      </c>
      <c r="DJ328" s="29">
        <f t="shared" si="664"/>
        <v>0</v>
      </c>
      <c r="DK328" s="29">
        <f t="shared" si="664"/>
        <v>0</v>
      </c>
      <c r="DL328" s="29">
        <f t="shared" si="664"/>
        <v>0</v>
      </c>
      <c r="DM328" s="29">
        <f t="shared" si="664"/>
        <v>0</v>
      </c>
      <c r="DN328" s="29">
        <f t="shared" si="664"/>
        <v>0</v>
      </c>
      <c r="DO328" s="29">
        <f t="shared" si="664"/>
        <v>0</v>
      </c>
      <c r="DP328" s="29">
        <f t="shared" si="664"/>
        <v>2.8299999999999999E-4</v>
      </c>
      <c r="DQ328" s="29">
        <f t="shared" si="664"/>
        <v>0</v>
      </c>
      <c r="DR328" s="29">
        <f t="shared" si="664"/>
        <v>0</v>
      </c>
      <c r="DS328" s="29">
        <f t="shared" si="664"/>
        <v>0</v>
      </c>
      <c r="DT328" s="29">
        <f t="shared" si="664"/>
        <v>0</v>
      </c>
      <c r="DU328" s="29">
        <f t="shared" si="664"/>
        <v>0</v>
      </c>
      <c r="DV328" s="29">
        <f t="shared" si="664"/>
        <v>0</v>
      </c>
      <c r="DW328" s="29">
        <f t="shared" si="664"/>
        <v>0</v>
      </c>
      <c r="DX328" s="29">
        <f t="shared" si="664"/>
        <v>0</v>
      </c>
      <c r="DY328" s="29">
        <f t="shared" si="664"/>
        <v>0</v>
      </c>
      <c r="DZ328" s="29">
        <f t="shared" si="664"/>
        <v>0</v>
      </c>
      <c r="EA328" s="29">
        <f t="shared" ref="EA328:FF328" si="665">ROUND((EA78/EA48),6)</f>
        <v>8.3799999999999999E-4</v>
      </c>
      <c r="EB328" s="29">
        <f t="shared" si="665"/>
        <v>0</v>
      </c>
      <c r="EC328" s="29">
        <f t="shared" si="665"/>
        <v>0</v>
      </c>
      <c r="ED328" s="29">
        <f t="shared" si="665"/>
        <v>1.21E-4</v>
      </c>
      <c r="EE328" s="29">
        <f t="shared" si="665"/>
        <v>0</v>
      </c>
      <c r="EF328" s="29">
        <f t="shared" si="665"/>
        <v>0</v>
      </c>
      <c r="EG328" s="29">
        <f t="shared" si="665"/>
        <v>0</v>
      </c>
      <c r="EH328" s="29">
        <f t="shared" si="665"/>
        <v>0</v>
      </c>
      <c r="EI328" s="29">
        <f t="shared" si="665"/>
        <v>0</v>
      </c>
      <c r="EJ328" s="29">
        <f t="shared" si="665"/>
        <v>0</v>
      </c>
      <c r="EK328" s="29">
        <f t="shared" si="665"/>
        <v>0</v>
      </c>
      <c r="EL328" s="29">
        <f t="shared" si="665"/>
        <v>2.3219999999999998E-3</v>
      </c>
      <c r="EM328" s="29">
        <f t="shared" si="665"/>
        <v>0</v>
      </c>
      <c r="EN328" s="29">
        <f t="shared" si="665"/>
        <v>0</v>
      </c>
      <c r="EO328" s="29">
        <f t="shared" si="665"/>
        <v>0</v>
      </c>
      <c r="EP328" s="29">
        <f t="shared" si="665"/>
        <v>0</v>
      </c>
      <c r="EQ328" s="29">
        <f t="shared" si="665"/>
        <v>5.4500000000000002E-4</v>
      </c>
      <c r="ER328" s="29">
        <f t="shared" si="665"/>
        <v>0</v>
      </c>
      <c r="ES328" s="29">
        <f t="shared" si="665"/>
        <v>0</v>
      </c>
      <c r="ET328" s="29">
        <f t="shared" si="665"/>
        <v>0</v>
      </c>
      <c r="EU328" s="29">
        <f t="shared" si="665"/>
        <v>0</v>
      </c>
      <c r="EV328" s="29">
        <f t="shared" si="665"/>
        <v>2.41E-4</v>
      </c>
      <c r="EW328" s="29">
        <f t="shared" si="665"/>
        <v>0</v>
      </c>
      <c r="EX328" s="29">
        <f t="shared" si="665"/>
        <v>0</v>
      </c>
      <c r="EY328" s="29">
        <f t="shared" si="665"/>
        <v>0</v>
      </c>
      <c r="EZ328" s="29">
        <f t="shared" si="665"/>
        <v>2.4599999999999999E-3</v>
      </c>
      <c r="FA328" s="29">
        <f t="shared" si="665"/>
        <v>3.86E-4</v>
      </c>
      <c r="FB328" s="29">
        <f t="shared" si="665"/>
        <v>0</v>
      </c>
      <c r="FC328" s="29">
        <f t="shared" si="665"/>
        <v>0</v>
      </c>
      <c r="FD328" s="29">
        <f t="shared" si="665"/>
        <v>0</v>
      </c>
      <c r="FE328" s="29">
        <f t="shared" si="665"/>
        <v>2.32E-4</v>
      </c>
      <c r="FF328" s="29">
        <f t="shared" si="665"/>
        <v>0</v>
      </c>
      <c r="FG328" s="29">
        <f t="shared" ref="FG328:FX328" si="666">ROUND((FG78/FG48),6)</f>
        <v>0</v>
      </c>
      <c r="FH328" s="29">
        <f t="shared" si="666"/>
        <v>2.036E-3</v>
      </c>
      <c r="FI328" s="29">
        <f t="shared" si="666"/>
        <v>0</v>
      </c>
      <c r="FJ328" s="29">
        <f t="shared" si="666"/>
        <v>0</v>
      </c>
      <c r="FK328" s="29">
        <f t="shared" si="666"/>
        <v>2.0999999999999999E-5</v>
      </c>
      <c r="FL328" s="29">
        <f t="shared" si="666"/>
        <v>0</v>
      </c>
      <c r="FM328" s="29">
        <f t="shared" si="666"/>
        <v>0</v>
      </c>
      <c r="FN328" s="29">
        <f t="shared" si="666"/>
        <v>0</v>
      </c>
      <c r="FO328" s="29">
        <f t="shared" si="666"/>
        <v>0</v>
      </c>
      <c r="FP328" s="29">
        <f t="shared" si="666"/>
        <v>0</v>
      </c>
      <c r="FQ328" s="29">
        <f t="shared" si="666"/>
        <v>0</v>
      </c>
      <c r="FR328" s="29">
        <f t="shared" si="666"/>
        <v>0</v>
      </c>
      <c r="FS328" s="29">
        <f t="shared" si="666"/>
        <v>0</v>
      </c>
      <c r="FT328" s="29">
        <f t="shared" si="666"/>
        <v>0</v>
      </c>
      <c r="FU328" s="29">
        <f t="shared" si="666"/>
        <v>0</v>
      </c>
      <c r="FV328" s="29">
        <f t="shared" si="666"/>
        <v>0</v>
      </c>
      <c r="FW328" s="29">
        <f t="shared" si="666"/>
        <v>0</v>
      </c>
      <c r="FX328" s="29">
        <f t="shared" si="666"/>
        <v>0</v>
      </c>
      <c r="FY328" s="29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</row>
    <row r="329" spans="1:193" x14ac:dyDescent="0.35">
      <c r="A329" s="2"/>
      <c r="B329" s="2" t="s">
        <v>633</v>
      </c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</row>
    <row r="330" spans="1:193" x14ac:dyDescent="0.35">
      <c r="A330" s="3" t="s">
        <v>634</v>
      </c>
      <c r="B330" s="2" t="s">
        <v>635</v>
      </c>
      <c r="C330" s="29">
        <f t="shared" ref="C330:AH330" si="667">ROUND((C79/C48),6)</f>
        <v>0</v>
      </c>
      <c r="D330" s="29">
        <f t="shared" si="667"/>
        <v>0</v>
      </c>
      <c r="E330" s="29">
        <f t="shared" si="667"/>
        <v>0</v>
      </c>
      <c r="F330" s="29">
        <f t="shared" si="667"/>
        <v>0</v>
      </c>
      <c r="G330" s="29">
        <f t="shared" si="667"/>
        <v>0</v>
      </c>
      <c r="H330" s="29">
        <f t="shared" si="667"/>
        <v>0</v>
      </c>
      <c r="I330" s="29">
        <f t="shared" si="667"/>
        <v>0</v>
      </c>
      <c r="J330" s="29">
        <f t="shared" si="667"/>
        <v>0</v>
      </c>
      <c r="K330" s="29">
        <f t="shared" si="667"/>
        <v>0</v>
      </c>
      <c r="L330" s="29">
        <f t="shared" si="667"/>
        <v>0</v>
      </c>
      <c r="M330" s="29">
        <f t="shared" si="667"/>
        <v>0</v>
      </c>
      <c r="N330" s="29">
        <f t="shared" si="667"/>
        <v>4.0000000000000003E-5</v>
      </c>
      <c r="O330" s="29">
        <f t="shared" si="667"/>
        <v>0</v>
      </c>
      <c r="P330" s="29">
        <f t="shared" si="667"/>
        <v>0</v>
      </c>
      <c r="Q330" s="29">
        <f t="shared" si="667"/>
        <v>0</v>
      </c>
      <c r="R330" s="29">
        <f t="shared" si="667"/>
        <v>0</v>
      </c>
      <c r="S330" s="29">
        <f t="shared" si="667"/>
        <v>0</v>
      </c>
      <c r="T330" s="29">
        <f t="shared" si="667"/>
        <v>0</v>
      </c>
      <c r="U330" s="29">
        <f t="shared" si="667"/>
        <v>0</v>
      </c>
      <c r="V330" s="29">
        <f t="shared" si="667"/>
        <v>0</v>
      </c>
      <c r="W330" s="29">
        <f t="shared" si="667"/>
        <v>0</v>
      </c>
      <c r="X330" s="29">
        <f t="shared" si="667"/>
        <v>0</v>
      </c>
      <c r="Y330" s="29">
        <f t="shared" si="667"/>
        <v>0</v>
      </c>
      <c r="Z330" s="29">
        <f t="shared" si="667"/>
        <v>0</v>
      </c>
      <c r="AA330" s="29">
        <f t="shared" si="667"/>
        <v>0</v>
      </c>
      <c r="AB330" s="29">
        <f t="shared" si="667"/>
        <v>0</v>
      </c>
      <c r="AC330" s="29">
        <f t="shared" si="667"/>
        <v>0</v>
      </c>
      <c r="AD330" s="29">
        <f t="shared" si="667"/>
        <v>0</v>
      </c>
      <c r="AE330" s="29">
        <f t="shared" si="667"/>
        <v>0</v>
      </c>
      <c r="AF330" s="29">
        <f t="shared" si="667"/>
        <v>0</v>
      </c>
      <c r="AG330" s="29">
        <f t="shared" si="667"/>
        <v>0</v>
      </c>
      <c r="AH330" s="29">
        <f t="shared" si="667"/>
        <v>0</v>
      </c>
      <c r="AI330" s="29">
        <f t="shared" ref="AI330:BN330" si="668">ROUND((AI79/AI48),6)</f>
        <v>0</v>
      </c>
      <c r="AJ330" s="29">
        <f t="shared" si="668"/>
        <v>0</v>
      </c>
      <c r="AK330" s="29">
        <f t="shared" si="668"/>
        <v>0</v>
      </c>
      <c r="AL330" s="29">
        <f t="shared" si="668"/>
        <v>0</v>
      </c>
      <c r="AM330" s="29">
        <f t="shared" si="668"/>
        <v>0</v>
      </c>
      <c r="AN330" s="29">
        <f t="shared" si="668"/>
        <v>0</v>
      </c>
      <c r="AO330" s="29">
        <f t="shared" si="668"/>
        <v>0</v>
      </c>
      <c r="AP330" s="29">
        <f t="shared" si="668"/>
        <v>0</v>
      </c>
      <c r="AQ330" s="29">
        <f t="shared" si="668"/>
        <v>0</v>
      </c>
      <c r="AR330" s="29">
        <f t="shared" si="668"/>
        <v>0</v>
      </c>
      <c r="AS330" s="29">
        <f t="shared" si="668"/>
        <v>0</v>
      </c>
      <c r="AT330" s="29">
        <f t="shared" si="668"/>
        <v>0</v>
      </c>
      <c r="AU330" s="29">
        <f t="shared" si="668"/>
        <v>0</v>
      </c>
      <c r="AV330" s="29">
        <f t="shared" si="668"/>
        <v>0</v>
      </c>
      <c r="AW330" s="29">
        <f t="shared" si="668"/>
        <v>0</v>
      </c>
      <c r="AX330" s="29">
        <f t="shared" si="668"/>
        <v>0</v>
      </c>
      <c r="AY330" s="29">
        <f t="shared" si="668"/>
        <v>0</v>
      </c>
      <c r="AZ330" s="29">
        <f t="shared" si="668"/>
        <v>0</v>
      </c>
      <c r="BA330" s="29">
        <f t="shared" si="668"/>
        <v>0</v>
      </c>
      <c r="BB330" s="29">
        <f t="shared" si="668"/>
        <v>0</v>
      </c>
      <c r="BC330" s="29">
        <f t="shared" si="668"/>
        <v>0</v>
      </c>
      <c r="BD330" s="29">
        <f t="shared" si="668"/>
        <v>0</v>
      </c>
      <c r="BE330" s="29">
        <f t="shared" si="668"/>
        <v>0</v>
      </c>
      <c r="BF330" s="29">
        <f t="shared" si="668"/>
        <v>0</v>
      </c>
      <c r="BG330" s="29">
        <f t="shared" si="668"/>
        <v>0</v>
      </c>
      <c r="BH330" s="29">
        <f t="shared" si="668"/>
        <v>0</v>
      </c>
      <c r="BI330" s="29">
        <f t="shared" si="668"/>
        <v>0</v>
      </c>
      <c r="BJ330" s="29">
        <f t="shared" si="668"/>
        <v>0</v>
      </c>
      <c r="BK330" s="29">
        <f t="shared" si="668"/>
        <v>0</v>
      </c>
      <c r="BL330" s="29">
        <f t="shared" si="668"/>
        <v>0</v>
      </c>
      <c r="BM330" s="29">
        <f t="shared" si="668"/>
        <v>0</v>
      </c>
      <c r="BN330" s="29">
        <f t="shared" si="668"/>
        <v>0</v>
      </c>
      <c r="BO330" s="29">
        <f t="shared" ref="BO330:CT330" si="669">ROUND((BO79/BO48),6)</f>
        <v>0</v>
      </c>
      <c r="BP330" s="29">
        <f t="shared" si="669"/>
        <v>0</v>
      </c>
      <c r="BQ330" s="29">
        <f t="shared" si="669"/>
        <v>0</v>
      </c>
      <c r="BR330" s="29">
        <f t="shared" si="669"/>
        <v>0</v>
      </c>
      <c r="BS330" s="29">
        <f t="shared" si="669"/>
        <v>0</v>
      </c>
      <c r="BT330" s="29">
        <f t="shared" si="669"/>
        <v>0</v>
      </c>
      <c r="BU330" s="29">
        <f t="shared" si="669"/>
        <v>0</v>
      </c>
      <c r="BV330" s="29">
        <f t="shared" si="669"/>
        <v>0</v>
      </c>
      <c r="BW330" s="29">
        <f t="shared" si="669"/>
        <v>0</v>
      </c>
      <c r="BX330" s="29">
        <f t="shared" si="669"/>
        <v>0</v>
      </c>
      <c r="BY330" s="29">
        <f t="shared" si="669"/>
        <v>0</v>
      </c>
      <c r="BZ330" s="29">
        <f t="shared" si="669"/>
        <v>0</v>
      </c>
      <c r="CA330" s="29">
        <f t="shared" si="669"/>
        <v>0</v>
      </c>
      <c r="CB330" s="29">
        <f t="shared" si="669"/>
        <v>0</v>
      </c>
      <c r="CC330" s="29">
        <f t="shared" si="669"/>
        <v>0</v>
      </c>
      <c r="CD330" s="29">
        <f t="shared" si="669"/>
        <v>0</v>
      </c>
      <c r="CE330" s="29">
        <f t="shared" si="669"/>
        <v>0</v>
      </c>
      <c r="CF330" s="29">
        <f t="shared" si="669"/>
        <v>0</v>
      </c>
      <c r="CG330" s="29">
        <f t="shared" si="669"/>
        <v>0</v>
      </c>
      <c r="CH330" s="29">
        <f t="shared" si="669"/>
        <v>0</v>
      </c>
      <c r="CI330" s="29">
        <f t="shared" si="669"/>
        <v>0</v>
      </c>
      <c r="CJ330" s="29">
        <f t="shared" si="669"/>
        <v>0</v>
      </c>
      <c r="CK330" s="29">
        <f t="shared" si="669"/>
        <v>0</v>
      </c>
      <c r="CL330" s="29">
        <f t="shared" si="669"/>
        <v>0</v>
      </c>
      <c r="CM330" s="29">
        <f t="shared" si="669"/>
        <v>0</v>
      </c>
      <c r="CN330" s="29">
        <f t="shared" si="669"/>
        <v>0</v>
      </c>
      <c r="CO330" s="29">
        <f t="shared" si="669"/>
        <v>0</v>
      </c>
      <c r="CP330" s="29">
        <f t="shared" si="669"/>
        <v>0</v>
      </c>
      <c r="CQ330" s="29">
        <f t="shared" si="669"/>
        <v>0</v>
      </c>
      <c r="CR330" s="29">
        <f t="shared" si="669"/>
        <v>0</v>
      </c>
      <c r="CS330" s="29">
        <f t="shared" si="669"/>
        <v>0</v>
      </c>
      <c r="CT330" s="29">
        <f t="shared" si="669"/>
        <v>0</v>
      </c>
      <c r="CU330" s="29">
        <f t="shared" ref="CU330:DZ330" si="670">ROUND((CU79/CU48),6)</f>
        <v>0</v>
      </c>
      <c r="CV330" s="29">
        <f t="shared" si="670"/>
        <v>0</v>
      </c>
      <c r="CW330" s="29">
        <f t="shared" si="670"/>
        <v>0</v>
      </c>
      <c r="CX330" s="29">
        <f t="shared" si="670"/>
        <v>0</v>
      </c>
      <c r="CY330" s="29">
        <f t="shared" si="670"/>
        <v>0</v>
      </c>
      <c r="CZ330" s="29">
        <f t="shared" si="670"/>
        <v>0</v>
      </c>
      <c r="DA330" s="29">
        <f t="shared" si="670"/>
        <v>0</v>
      </c>
      <c r="DB330" s="29">
        <f t="shared" si="670"/>
        <v>0</v>
      </c>
      <c r="DC330" s="29">
        <f t="shared" si="670"/>
        <v>0</v>
      </c>
      <c r="DD330" s="29">
        <f t="shared" si="670"/>
        <v>0</v>
      </c>
      <c r="DE330" s="29">
        <f t="shared" si="670"/>
        <v>0</v>
      </c>
      <c r="DF330" s="29">
        <f t="shared" si="670"/>
        <v>0</v>
      </c>
      <c r="DG330" s="29">
        <f t="shared" si="670"/>
        <v>0</v>
      </c>
      <c r="DH330" s="29">
        <f t="shared" si="670"/>
        <v>0</v>
      </c>
      <c r="DI330" s="29">
        <f t="shared" si="670"/>
        <v>0</v>
      </c>
      <c r="DJ330" s="29">
        <f t="shared" si="670"/>
        <v>0</v>
      </c>
      <c r="DK330" s="29">
        <f t="shared" si="670"/>
        <v>0</v>
      </c>
      <c r="DL330" s="29">
        <f t="shared" si="670"/>
        <v>0</v>
      </c>
      <c r="DM330" s="29">
        <f t="shared" si="670"/>
        <v>0</v>
      </c>
      <c r="DN330" s="29">
        <f t="shared" si="670"/>
        <v>0</v>
      </c>
      <c r="DO330" s="29">
        <f t="shared" si="670"/>
        <v>0</v>
      </c>
      <c r="DP330" s="29">
        <f t="shared" si="670"/>
        <v>0</v>
      </c>
      <c r="DQ330" s="29">
        <f t="shared" si="670"/>
        <v>0</v>
      </c>
      <c r="DR330" s="29">
        <f t="shared" si="670"/>
        <v>0</v>
      </c>
      <c r="DS330" s="29">
        <f t="shared" si="670"/>
        <v>0</v>
      </c>
      <c r="DT330" s="29">
        <f t="shared" si="670"/>
        <v>0</v>
      </c>
      <c r="DU330" s="29">
        <f t="shared" si="670"/>
        <v>0</v>
      </c>
      <c r="DV330" s="29">
        <f t="shared" si="670"/>
        <v>0</v>
      </c>
      <c r="DW330" s="29">
        <f t="shared" si="670"/>
        <v>0</v>
      </c>
      <c r="DX330" s="29">
        <f t="shared" si="670"/>
        <v>0</v>
      </c>
      <c r="DY330" s="29">
        <f t="shared" si="670"/>
        <v>0</v>
      </c>
      <c r="DZ330" s="29">
        <f t="shared" si="670"/>
        <v>0</v>
      </c>
      <c r="EA330" s="29">
        <f t="shared" ref="EA330:FF330" si="671">ROUND((EA79/EA48),6)</f>
        <v>0</v>
      </c>
      <c r="EB330" s="29">
        <f t="shared" si="671"/>
        <v>0</v>
      </c>
      <c r="EC330" s="29">
        <f t="shared" si="671"/>
        <v>0</v>
      </c>
      <c r="ED330" s="29">
        <f t="shared" si="671"/>
        <v>0</v>
      </c>
      <c r="EE330" s="29">
        <f t="shared" si="671"/>
        <v>0</v>
      </c>
      <c r="EF330" s="29">
        <f t="shared" si="671"/>
        <v>0</v>
      </c>
      <c r="EG330" s="29">
        <f t="shared" si="671"/>
        <v>0</v>
      </c>
      <c r="EH330" s="29">
        <f t="shared" si="671"/>
        <v>0</v>
      </c>
      <c r="EI330" s="29">
        <f t="shared" si="671"/>
        <v>0</v>
      </c>
      <c r="EJ330" s="29">
        <f t="shared" si="671"/>
        <v>0</v>
      </c>
      <c r="EK330" s="29">
        <f t="shared" si="671"/>
        <v>0</v>
      </c>
      <c r="EL330" s="29">
        <f t="shared" si="671"/>
        <v>0</v>
      </c>
      <c r="EM330" s="29">
        <f t="shared" si="671"/>
        <v>0</v>
      </c>
      <c r="EN330" s="29">
        <f t="shared" si="671"/>
        <v>0</v>
      </c>
      <c r="EO330" s="29">
        <f t="shared" si="671"/>
        <v>0</v>
      </c>
      <c r="EP330" s="29">
        <f t="shared" si="671"/>
        <v>0</v>
      </c>
      <c r="EQ330" s="29">
        <f t="shared" si="671"/>
        <v>0</v>
      </c>
      <c r="ER330" s="29">
        <f t="shared" si="671"/>
        <v>0</v>
      </c>
      <c r="ES330" s="29">
        <f t="shared" si="671"/>
        <v>0</v>
      </c>
      <c r="ET330" s="29">
        <f t="shared" si="671"/>
        <v>0</v>
      </c>
      <c r="EU330" s="29">
        <f t="shared" si="671"/>
        <v>0</v>
      </c>
      <c r="EV330" s="29">
        <f t="shared" si="671"/>
        <v>0</v>
      </c>
      <c r="EW330" s="29">
        <f t="shared" si="671"/>
        <v>0</v>
      </c>
      <c r="EX330" s="29">
        <f t="shared" si="671"/>
        <v>0</v>
      </c>
      <c r="EY330" s="29">
        <f t="shared" si="671"/>
        <v>0</v>
      </c>
      <c r="EZ330" s="29">
        <f t="shared" si="671"/>
        <v>0</v>
      </c>
      <c r="FA330" s="29">
        <f t="shared" si="671"/>
        <v>0</v>
      </c>
      <c r="FB330" s="29">
        <f t="shared" si="671"/>
        <v>0</v>
      </c>
      <c r="FC330" s="29">
        <f t="shared" si="671"/>
        <v>0</v>
      </c>
      <c r="FD330" s="29">
        <f t="shared" si="671"/>
        <v>0</v>
      </c>
      <c r="FE330" s="29">
        <f t="shared" si="671"/>
        <v>0</v>
      </c>
      <c r="FF330" s="29">
        <f t="shared" si="671"/>
        <v>0</v>
      </c>
      <c r="FG330" s="29">
        <f t="shared" ref="FG330:FX330" si="672">ROUND((FG79/FG48),6)</f>
        <v>0</v>
      </c>
      <c r="FH330" s="29">
        <f t="shared" si="672"/>
        <v>0</v>
      </c>
      <c r="FI330" s="29">
        <f t="shared" si="672"/>
        <v>0</v>
      </c>
      <c r="FJ330" s="29">
        <f t="shared" si="672"/>
        <v>0</v>
      </c>
      <c r="FK330" s="29">
        <f t="shared" si="672"/>
        <v>0</v>
      </c>
      <c r="FL330" s="29">
        <f t="shared" si="672"/>
        <v>0</v>
      </c>
      <c r="FM330" s="29">
        <f t="shared" si="672"/>
        <v>0</v>
      </c>
      <c r="FN330" s="29">
        <f t="shared" si="672"/>
        <v>0</v>
      </c>
      <c r="FO330" s="29">
        <f t="shared" si="672"/>
        <v>0</v>
      </c>
      <c r="FP330" s="29">
        <f t="shared" si="672"/>
        <v>0</v>
      </c>
      <c r="FQ330" s="29">
        <f t="shared" si="672"/>
        <v>0</v>
      </c>
      <c r="FR330" s="29">
        <f t="shared" si="672"/>
        <v>0</v>
      </c>
      <c r="FS330" s="29">
        <f t="shared" si="672"/>
        <v>0</v>
      </c>
      <c r="FT330" s="29">
        <f t="shared" si="672"/>
        <v>0</v>
      </c>
      <c r="FU330" s="29">
        <f t="shared" si="672"/>
        <v>0</v>
      </c>
      <c r="FV330" s="29">
        <f t="shared" si="672"/>
        <v>0</v>
      </c>
      <c r="FW330" s="29">
        <f t="shared" si="672"/>
        <v>0</v>
      </c>
      <c r="FX330" s="29">
        <f t="shared" si="672"/>
        <v>0</v>
      </c>
      <c r="FY330" s="29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</row>
    <row r="331" spans="1:193" x14ac:dyDescent="0.35">
      <c r="A331" s="2"/>
      <c r="B331" s="2" t="s">
        <v>636</v>
      </c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</row>
    <row r="332" spans="1:193" x14ac:dyDescent="0.35">
      <c r="A332" s="3" t="s">
        <v>637</v>
      </c>
      <c r="B332" s="2" t="s">
        <v>638</v>
      </c>
      <c r="C332" s="29">
        <f t="shared" ref="C332:AH332" si="673">ROUND((C80/C48),6)</f>
        <v>3.7550000000000001E-3</v>
      </c>
      <c r="D332" s="29">
        <f t="shared" si="673"/>
        <v>1.4082000000000001E-2</v>
      </c>
      <c r="E332" s="29">
        <f t="shared" si="673"/>
        <v>3.9950000000000003E-3</v>
      </c>
      <c r="F332" s="29">
        <f t="shared" si="673"/>
        <v>2.2699999999999999E-4</v>
      </c>
      <c r="G332" s="29">
        <f t="shared" si="673"/>
        <v>2.091E-3</v>
      </c>
      <c r="H332" s="29">
        <f t="shared" si="673"/>
        <v>2.0600000000000002E-3</v>
      </c>
      <c r="I332" s="29">
        <f t="shared" si="673"/>
        <v>6.6350000000000003E-3</v>
      </c>
      <c r="J332" s="29">
        <f t="shared" si="673"/>
        <v>0</v>
      </c>
      <c r="K332" s="29">
        <f t="shared" si="673"/>
        <v>0</v>
      </c>
      <c r="L332" s="29">
        <f t="shared" si="673"/>
        <v>5.2180000000000004E-3</v>
      </c>
      <c r="M332" s="29">
        <f t="shared" si="673"/>
        <v>3.0539999999999999E-3</v>
      </c>
      <c r="N332" s="29">
        <f t="shared" si="673"/>
        <v>8.1080000000000006E-3</v>
      </c>
      <c r="O332" s="29">
        <f t="shared" si="673"/>
        <v>9.698E-3</v>
      </c>
      <c r="P332" s="29">
        <f t="shared" si="673"/>
        <v>0</v>
      </c>
      <c r="Q332" s="29">
        <f t="shared" si="673"/>
        <v>6.4790000000000004E-3</v>
      </c>
      <c r="R332" s="29">
        <f t="shared" si="673"/>
        <v>0</v>
      </c>
      <c r="S332" s="29">
        <f t="shared" si="673"/>
        <v>0</v>
      </c>
      <c r="T332" s="29">
        <f t="shared" si="673"/>
        <v>0</v>
      </c>
      <c r="U332" s="29">
        <f t="shared" si="673"/>
        <v>3.2179999999999999E-3</v>
      </c>
      <c r="V332" s="29">
        <f t="shared" si="673"/>
        <v>0</v>
      </c>
      <c r="W332" s="29">
        <f t="shared" si="673"/>
        <v>0</v>
      </c>
      <c r="X332" s="29">
        <f t="shared" si="673"/>
        <v>7.8820000000000001E-3</v>
      </c>
      <c r="Y332" s="29">
        <f t="shared" si="673"/>
        <v>0</v>
      </c>
      <c r="Z332" s="29">
        <f t="shared" si="673"/>
        <v>0</v>
      </c>
      <c r="AA332" s="29">
        <f t="shared" si="673"/>
        <v>4.7530000000000003E-3</v>
      </c>
      <c r="AB332" s="29">
        <f t="shared" si="673"/>
        <v>7.1710000000000003E-3</v>
      </c>
      <c r="AC332" s="29">
        <f t="shared" si="673"/>
        <v>4.2700000000000004E-3</v>
      </c>
      <c r="AD332" s="29">
        <f t="shared" si="673"/>
        <v>4.8700000000000002E-3</v>
      </c>
      <c r="AE332" s="29">
        <f t="shared" si="673"/>
        <v>4.7710000000000001E-3</v>
      </c>
      <c r="AF332" s="29">
        <f t="shared" si="673"/>
        <v>2.2160000000000001E-3</v>
      </c>
      <c r="AG332" s="29">
        <f t="shared" si="673"/>
        <v>4.7920000000000003E-3</v>
      </c>
      <c r="AH332" s="29">
        <f t="shared" si="673"/>
        <v>0</v>
      </c>
      <c r="AI332" s="29">
        <f t="shared" ref="AI332:BN332" si="674">ROUND((AI80/AI48),6)</f>
        <v>0</v>
      </c>
      <c r="AJ332" s="29">
        <f t="shared" si="674"/>
        <v>0</v>
      </c>
      <c r="AK332" s="29">
        <f t="shared" si="674"/>
        <v>0</v>
      </c>
      <c r="AL332" s="29">
        <f t="shared" si="674"/>
        <v>3.5500000000000002E-3</v>
      </c>
      <c r="AM332" s="29">
        <f t="shared" si="674"/>
        <v>0</v>
      </c>
      <c r="AN332" s="29">
        <f t="shared" si="674"/>
        <v>0</v>
      </c>
      <c r="AO332" s="29">
        <f t="shared" si="674"/>
        <v>0</v>
      </c>
      <c r="AP332" s="29">
        <f t="shared" si="674"/>
        <v>5.2050000000000004E-3</v>
      </c>
      <c r="AQ332" s="29">
        <f t="shared" si="674"/>
        <v>0</v>
      </c>
      <c r="AR332" s="29">
        <f t="shared" si="674"/>
        <v>6.8450000000000004E-3</v>
      </c>
      <c r="AS332" s="29">
        <f t="shared" si="674"/>
        <v>1.2210000000000001E-3</v>
      </c>
      <c r="AT332" s="29">
        <f t="shared" si="674"/>
        <v>0</v>
      </c>
      <c r="AU332" s="29">
        <f t="shared" si="674"/>
        <v>0</v>
      </c>
      <c r="AV332" s="29">
        <f t="shared" si="674"/>
        <v>0</v>
      </c>
      <c r="AW332" s="29">
        <f t="shared" si="674"/>
        <v>0</v>
      </c>
      <c r="AX332" s="29">
        <f t="shared" si="674"/>
        <v>0</v>
      </c>
      <c r="AY332" s="29">
        <f t="shared" si="674"/>
        <v>0</v>
      </c>
      <c r="AZ332" s="29">
        <f t="shared" si="674"/>
        <v>5.1580000000000003E-3</v>
      </c>
      <c r="BA332" s="29">
        <f t="shared" si="674"/>
        <v>4.0530000000000002E-3</v>
      </c>
      <c r="BB332" s="29">
        <f t="shared" si="674"/>
        <v>2.4269999999999999E-3</v>
      </c>
      <c r="BC332" s="29">
        <f t="shared" si="674"/>
        <v>1.5164E-2</v>
      </c>
      <c r="BD332" s="29">
        <f t="shared" si="674"/>
        <v>8.1700000000000002E-3</v>
      </c>
      <c r="BE332" s="29">
        <f t="shared" si="674"/>
        <v>9.0620000000000006E-3</v>
      </c>
      <c r="BF332" s="29">
        <f t="shared" si="674"/>
        <v>8.7889999999999999E-3</v>
      </c>
      <c r="BG332" s="29">
        <f t="shared" si="674"/>
        <v>0</v>
      </c>
      <c r="BH332" s="29">
        <f t="shared" si="674"/>
        <v>0</v>
      </c>
      <c r="BI332" s="29">
        <f t="shared" si="674"/>
        <v>0</v>
      </c>
      <c r="BJ332" s="29">
        <f t="shared" si="674"/>
        <v>3.8779999999999999E-3</v>
      </c>
      <c r="BK332" s="29">
        <f t="shared" si="674"/>
        <v>3.7439999999999999E-3</v>
      </c>
      <c r="BL332" s="29">
        <f t="shared" si="674"/>
        <v>0</v>
      </c>
      <c r="BM332" s="29">
        <f t="shared" si="674"/>
        <v>0</v>
      </c>
      <c r="BN332" s="29">
        <f t="shared" si="674"/>
        <v>0</v>
      </c>
      <c r="BO332" s="29">
        <f t="shared" ref="BO332:CT332" si="675">ROUND((BO80/BO48),6)</f>
        <v>1.629E-3</v>
      </c>
      <c r="BP332" s="29">
        <f t="shared" si="675"/>
        <v>0</v>
      </c>
      <c r="BQ332" s="29">
        <f t="shared" si="675"/>
        <v>4.0870000000000004E-3</v>
      </c>
      <c r="BR332" s="29">
        <f t="shared" si="675"/>
        <v>3.5409999999999999E-3</v>
      </c>
      <c r="BS332" s="29">
        <f t="shared" si="675"/>
        <v>2.336E-3</v>
      </c>
      <c r="BT332" s="29">
        <f t="shared" si="675"/>
        <v>2.1120000000000002E-3</v>
      </c>
      <c r="BU332" s="29">
        <f t="shared" si="675"/>
        <v>6.2189999999999997E-3</v>
      </c>
      <c r="BV332" s="29">
        <f t="shared" si="675"/>
        <v>8.9899999999999995E-4</v>
      </c>
      <c r="BW332" s="29">
        <f t="shared" si="675"/>
        <v>3.209E-3</v>
      </c>
      <c r="BX332" s="29">
        <f t="shared" si="675"/>
        <v>0</v>
      </c>
      <c r="BY332" s="29">
        <f t="shared" si="675"/>
        <v>0</v>
      </c>
      <c r="BZ332" s="29">
        <f t="shared" si="675"/>
        <v>0</v>
      </c>
      <c r="CA332" s="29">
        <f t="shared" si="675"/>
        <v>0</v>
      </c>
      <c r="CB332" s="29">
        <f t="shared" si="675"/>
        <v>7.6709999999999999E-3</v>
      </c>
      <c r="CC332" s="29">
        <f t="shared" si="675"/>
        <v>0</v>
      </c>
      <c r="CD332" s="29">
        <f t="shared" si="675"/>
        <v>0</v>
      </c>
      <c r="CE332" s="29">
        <f t="shared" si="675"/>
        <v>0</v>
      </c>
      <c r="CF332" s="29">
        <f t="shared" si="675"/>
        <v>0</v>
      </c>
      <c r="CG332" s="29">
        <f t="shared" si="675"/>
        <v>4.5570000000000003E-3</v>
      </c>
      <c r="CH332" s="29">
        <f t="shared" si="675"/>
        <v>0</v>
      </c>
      <c r="CI332" s="29">
        <f t="shared" si="675"/>
        <v>2.1459999999999999E-3</v>
      </c>
      <c r="CJ332" s="29">
        <f t="shared" si="675"/>
        <v>1.511E-3</v>
      </c>
      <c r="CK332" s="29">
        <f t="shared" si="675"/>
        <v>3.2049999999999999E-3</v>
      </c>
      <c r="CL332" s="29">
        <f t="shared" si="675"/>
        <v>7.3819999999999997E-3</v>
      </c>
      <c r="CM332" s="29">
        <f t="shared" si="675"/>
        <v>3.7910000000000001E-3</v>
      </c>
      <c r="CN332" s="29">
        <f t="shared" si="675"/>
        <v>6.4999999999999997E-3</v>
      </c>
      <c r="CO332" s="29">
        <f t="shared" si="675"/>
        <v>3.8960000000000002E-3</v>
      </c>
      <c r="CP332" s="29">
        <f t="shared" si="675"/>
        <v>2.8170000000000001E-3</v>
      </c>
      <c r="CQ332" s="29">
        <f t="shared" si="675"/>
        <v>0</v>
      </c>
      <c r="CR332" s="29">
        <f t="shared" si="675"/>
        <v>2.1320000000000002E-3</v>
      </c>
      <c r="CS332" s="29">
        <f t="shared" si="675"/>
        <v>0</v>
      </c>
      <c r="CT332" s="29">
        <f t="shared" si="675"/>
        <v>0</v>
      </c>
      <c r="CU332" s="29">
        <f t="shared" ref="CU332:DZ332" si="676">ROUND((CU80/CU48),6)</f>
        <v>1.0333999999999999E-2</v>
      </c>
      <c r="CV332" s="29">
        <f t="shared" si="676"/>
        <v>6.9560000000000004E-3</v>
      </c>
      <c r="CW332" s="29">
        <f t="shared" si="676"/>
        <v>0</v>
      </c>
      <c r="CX332" s="29">
        <f t="shared" si="676"/>
        <v>0</v>
      </c>
      <c r="CY332" s="29">
        <f t="shared" si="676"/>
        <v>0</v>
      </c>
      <c r="CZ332" s="29">
        <f t="shared" si="676"/>
        <v>1.9449999999999999E-3</v>
      </c>
      <c r="DA332" s="29">
        <f t="shared" si="676"/>
        <v>0</v>
      </c>
      <c r="DB332" s="29">
        <f t="shared" si="676"/>
        <v>0</v>
      </c>
      <c r="DC332" s="29">
        <f t="shared" si="676"/>
        <v>7.2379999999999996E-3</v>
      </c>
      <c r="DD332" s="29">
        <f t="shared" si="676"/>
        <v>0</v>
      </c>
      <c r="DE332" s="29">
        <f t="shared" si="676"/>
        <v>2.026E-3</v>
      </c>
      <c r="DF332" s="29">
        <f t="shared" si="676"/>
        <v>5.4819999999999999E-3</v>
      </c>
      <c r="DG332" s="29">
        <f t="shared" si="676"/>
        <v>1.0629999999999999E-3</v>
      </c>
      <c r="DH332" s="29">
        <f t="shared" si="676"/>
        <v>4.7089999999999996E-3</v>
      </c>
      <c r="DI332" s="29">
        <f t="shared" si="676"/>
        <v>0</v>
      </c>
      <c r="DJ332" s="29">
        <f t="shared" si="676"/>
        <v>5.6769999999999998E-3</v>
      </c>
      <c r="DK332" s="29">
        <f t="shared" si="676"/>
        <v>5.1549999999999999E-3</v>
      </c>
      <c r="DL332" s="29">
        <f t="shared" si="676"/>
        <v>0</v>
      </c>
      <c r="DM332" s="29">
        <f t="shared" si="676"/>
        <v>8.9250000000000006E-3</v>
      </c>
      <c r="DN332" s="29">
        <f t="shared" si="676"/>
        <v>1.4170000000000001E-3</v>
      </c>
      <c r="DO332" s="29">
        <f t="shared" si="676"/>
        <v>1.4339999999999999E-3</v>
      </c>
      <c r="DP332" s="29">
        <f t="shared" si="676"/>
        <v>0</v>
      </c>
      <c r="DQ332" s="29">
        <f t="shared" si="676"/>
        <v>0</v>
      </c>
      <c r="DR332" s="29">
        <f t="shared" si="676"/>
        <v>0</v>
      </c>
      <c r="DS332" s="29">
        <f t="shared" si="676"/>
        <v>0</v>
      </c>
      <c r="DT332" s="29">
        <f t="shared" si="676"/>
        <v>0</v>
      </c>
      <c r="DU332" s="29">
        <f t="shared" si="676"/>
        <v>0</v>
      </c>
      <c r="DV332" s="29">
        <f t="shared" si="676"/>
        <v>0</v>
      </c>
      <c r="DW332" s="29">
        <f t="shared" si="676"/>
        <v>6.5300000000000004E-4</v>
      </c>
      <c r="DX332" s="29">
        <f t="shared" si="676"/>
        <v>1.3270000000000001E-3</v>
      </c>
      <c r="DY332" s="29">
        <f t="shared" si="676"/>
        <v>2.3180000000000002E-3</v>
      </c>
      <c r="DZ332" s="29">
        <f t="shared" si="676"/>
        <v>2.1299999999999999E-3</v>
      </c>
      <c r="EA332" s="29">
        <f t="shared" ref="EA332:FF332" si="677">ROUND((EA80/EA48),6)</f>
        <v>3.1500000000000001E-4</v>
      </c>
      <c r="EB332" s="29">
        <f t="shared" si="677"/>
        <v>4.8640000000000003E-3</v>
      </c>
      <c r="EC332" s="29">
        <f t="shared" si="677"/>
        <v>0</v>
      </c>
      <c r="ED332" s="29">
        <f t="shared" si="677"/>
        <v>6.6799999999999997E-4</v>
      </c>
      <c r="EE332" s="29">
        <f t="shared" si="677"/>
        <v>0</v>
      </c>
      <c r="EF332" s="29">
        <f t="shared" si="677"/>
        <v>0</v>
      </c>
      <c r="EG332" s="29">
        <f t="shared" si="677"/>
        <v>0</v>
      </c>
      <c r="EH332" s="29">
        <f t="shared" si="677"/>
        <v>0</v>
      </c>
      <c r="EI332" s="29">
        <f t="shared" si="677"/>
        <v>0</v>
      </c>
      <c r="EJ332" s="29">
        <f t="shared" si="677"/>
        <v>0</v>
      </c>
      <c r="EK332" s="29">
        <f t="shared" si="677"/>
        <v>6.7100000000000005E-4</v>
      </c>
      <c r="EL332" s="29">
        <f t="shared" si="677"/>
        <v>0</v>
      </c>
      <c r="EM332" s="29">
        <f t="shared" si="677"/>
        <v>6.169E-3</v>
      </c>
      <c r="EN332" s="29">
        <f t="shared" si="677"/>
        <v>2.274E-3</v>
      </c>
      <c r="EO332" s="29">
        <f t="shared" si="677"/>
        <v>1.58E-3</v>
      </c>
      <c r="EP332" s="29">
        <f t="shared" si="677"/>
        <v>5.8259999999999996E-3</v>
      </c>
      <c r="EQ332" s="29">
        <f t="shared" si="677"/>
        <v>8.0599999999999997E-4</v>
      </c>
      <c r="ER332" s="29">
        <f t="shared" si="677"/>
        <v>6.1520000000000004E-3</v>
      </c>
      <c r="ES332" s="29">
        <f t="shared" si="677"/>
        <v>0</v>
      </c>
      <c r="ET332" s="29">
        <f t="shared" si="677"/>
        <v>2.9229999999999998E-3</v>
      </c>
      <c r="EU332" s="29">
        <f t="shared" si="677"/>
        <v>0</v>
      </c>
      <c r="EV332" s="29">
        <f t="shared" si="677"/>
        <v>0</v>
      </c>
      <c r="EW332" s="29">
        <f t="shared" si="677"/>
        <v>1.3780000000000001E-3</v>
      </c>
      <c r="EX332" s="29">
        <f t="shared" si="677"/>
        <v>6.8139999999999997E-3</v>
      </c>
      <c r="EY332" s="29">
        <f t="shared" si="677"/>
        <v>0</v>
      </c>
      <c r="EZ332" s="29">
        <f t="shared" si="677"/>
        <v>0</v>
      </c>
      <c r="FA332" s="29">
        <f t="shared" si="677"/>
        <v>1.225E-3</v>
      </c>
      <c r="FB332" s="29">
        <f t="shared" si="677"/>
        <v>1.189E-3</v>
      </c>
      <c r="FC332" s="29">
        <f t="shared" si="677"/>
        <v>2.3080000000000002E-3</v>
      </c>
      <c r="FD332" s="29">
        <f t="shared" si="677"/>
        <v>0</v>
      </c>
      <c r="FE332" s="29">
        <f t="shared" si="677"/>
        <v>7.404E-3</v>
      </c>
      <c r="FF332" s="29">
        <f t="shared" si="677"/>
        <v>0</v>
      </c>
      <c r="FG332" s="29">
        <f t="shared" ref="FG332:FX332" si="678">ROUND((FG80/FG48),6)</f>
        <v>0</v>
      </c>
      <c r="FH332" s="29">
        <f t="shared" si="678"/>
        <v>4.1000000000000003E-3</v>
      </c>
      <c r="FI332" s="29">
        <f t="shared" si="678"/>
        <v>2.7360000000000002E-3</v>
      </c>
      <c r="FJ332" s="29">
        <f t="shared" si="678"/>
        <v>1.2080000000000001E-3</v>
      </c>
      <c r="FK332" s="29">
        <f t="shared" si="678"/>
        <v>2.078E-3</v>
      </c>
      <c r="FL332" s="29">
        <f t="shared" si="678"/>
        <v>1.1299999999999999E-3</v>
      </c>
      <c r="FM332" s="29">
        <f t="shared" si="678"/>
        <v>4.2299999999999998E-4</v>
      </c>
      <c r="FN332" s="29">
        <f t="shared" si="678"/>
        <v>0</v>
      </c>
      <c r="FO332" s="29">
        <f t="shared" si="678"/>
        <v>6.11E-4</v>
      </c>
      <c r="FP332" s="29">
        <f t="shared" si="678"/>
        <v>1.7340000000000001E-3</v>
      </c>
      <c r="FQ332" s="29">
        <f t="shared" si="678"/>
        <v>1.6659999999999999E-3</v>
      </c>
      <c r="FR332" s="29">
        <f t="shared" si="678"/>
        <v>8.7000000000000001E-4</v>
      </c>
      <c r="FS332" s="29">
        <f t="shared" si="678"/>
        <v>1.6899999999999999E-4</v>
      </c>
      <c r="FT332" s="29">
        <f t="shared" si="678"/>
        <v>2.8299999999999999E-4</v>
      </c>
      <c r="FU332" s="29">
        <f t="shared" si="678"/>
        <v>6.8999999999999999E-3</v>
      </c>
      <c r="FV332" s="29">
        <f t="shared" si="678"/>
        <v>2.771E-3</v>
      </c>
      <c r="FW332" s="29">
        <f t="shared" si="678"/>
        <v>0</v>
      </c>
      <c r="FX332" s="29">
        <f t="shared" si="678"/>
        <v>1.6601999999999999E-2</v>
      </c>
      <c r="FY332" s="29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</row>
    <row r="333" spans="1:193" x14ac:dyDescent="0.35">
      <c r="A333" s="2"/>
      <c r="B333" s="2" t="s">
        <v>639</v>
      </c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</row>
    <row r="334" spans="1:193" x14ac:dyDescent="0.35">
      <c r="A334" s="3" t="s">
        <v>640</v>
      </c>
      <c r="B334" s="2" t="s">
        <v>641</v>
      </c>
      <c r="C334" s="29">
        <f t="shared" ref="C334:AH334" si="679">SUM(C326:C332)</f>
        <v>3.0927E-2</v>
      </c>
      <c r="D334" s="29">
        <f t="shared" si="679"/>
        <v>4.1082E-2</v>
      </c>
      <c r="E334" s="29">
        <f t="shared" si="679"/>
        <v>3.0995000000000002E-2</v>
      </c>
      <c r="F334" s="29">
        <f t="shared" si="679"/>
        <v>2.7227000000000001E-2</v>
      </c>
      <c r="G334" s="29">
        <f t="shared" si="679"/>
        <v>2.7355999999999998E-2</v>
      </c>
      <c r="H334" s="29">
        <f t="shared" si="679"/>
        <v>2.9059999999999999E-2</v>
      </c>
      <c r="I334" s="29">
        <f t="shared" si="679"/>
        <v>3.4074E-2</v>
      </c>
      <c r="J334" s="29">
        <f t="shared" si="679"/>
        <v>2.7E-2</v>
      </c>
      <c r="K334" s="29">
        <f t="shared" si="679"/>
        <v>2.7E-2</v>
      </c>
      <c r="L334" s="29">
        <f t="shared" si="679"/>
        <v>3.2113000000000003E-2</v>
      </c>
      <c r="M334" s="29">
        <f t="shared" si="679"/>
        <v>2.9000999999999999E-2</v>
      </c>
      <c r="N334" s="29">
        <f t="shared" si="679"/>
        <v>2.7577000000000001E-2</v>
      </c>
      <c r="O334" s="29">
        <f t="shared" si="679"/>
        <v>3.7545000000000002E-2</v>
      </c>
      <c r="P334" s="29">
        <f t="shared" si="679"/>
        <v>2.7113999999999999E-2</v>
      </c>
      <c r="Q334" s="29">
        <f t="shared" si="679"/>
        <v>3.3479000000000002E-2</v>
      </c>
      <c r="R334" s="29">
        <f t="shared" si="679"/>
        <v>2.7E-2</v>
      </c>
      <c r="S334" s="29">
        <f t="shared" si="679"/>
        <v>2.6013999999999999E-2</v>
      </c>
      <c r="T334" s="29">
        <f t="shared" si="679"/>
        <v>2.4301E-2</v>
      </c>
      <c r="U334" s="29">
        <f t="shared" si="679"/>
        <v>2.7018999999999998E-2</v>
      </c>
      <c r="V334" s="29">
        <f t="shared" si="679"/>
        <v>2.7E-2</v>
      </c>
      <c r="W334" s="29">
        <f t="shared" si="679"/>
        <v>2.7E-2</v>
      </c>
      <c r="X334" s="29">
        <f t="shared" si="679"/>
        <v>2.3882E-2</v>
      </c>
      <c r="Y334" s="29">
        <f t="shared" si="679"/>
        <v>2.4498000000000002E-2</v>
      </c>
      <c r="Z334" s="29">
        <f t="shared" si="679"/>
        <v>2.8108999999999999E-2</v>
      </c>
      <c r="AA334" s="29">
        <f t="shared" si="679"/>
        <v>3.1753000000000003E-2</v>
      </c>
      <c r="AB334" s="29">
        <f t="shared" si="679"/>
        <v>3.4171E-2</v>
      </c>
      <c r="AC334" s="29">
        <f t="shared" si="679"/>
        <v>2.5252E-2</v>
      </c>
      <c r="AD334" s="29">
        <f t="shared" si="679"/>
        <v>2.4563000000000001E-2</v>
      </c>
      <c r="AE334" s="29">
        <f t="shared" si="679"/>
        <v>1.9014E-2</v>
      </c>
      <c r="AF334" s="29">
        <f t="shared" si="679"/>
        <v>1.389E-2</v>
      </c>
      <c r="AG334" s="29">
        <f t="shared" si="679"/>
        <v>1.7277000000000001E-2</v>
      </c>
      <c r="AH334" s="29">
        <f t="shared" si="679"/>
        <v>2.6111000000000002E-2</v>
      </c>
      <c r="AI334" s="29">
        <f t="shared" ref="AI334:CT334" si="680">SUM(AI326:AI332)</f>
        <v>2.7E-2</v>
      </c>
      <c r="AJ334" s="29">
        <f t="shared" si="680"/>
        <v>2.3788E-2</v>
      </c>
      <c r="AK334" s="29">
        <f t="shared" si="680"/>
        <v>2.128E-2</v>
      </c>
      <c r="AL334" s="29">
        <f t="shared" si="680"/>
        <v>3.0550000000000001E-2</v>
      </c>
      <c r="AM334" s="29">
        <f t="shared" si="680"/>
        <v>2.1449000000000003E-2</v>
      </c>
      <c r="AN334" s="29">
        <f t="shared" si="680"/>
        <v>2.5706E-2</v>
      </c>
      <c r="AO334" s="29">
        <f t="shared" si="680"/>
        <v>2.7E-2</v>
      </c>
      <c r="AP334" s="29">
        <f t="shared" si="680"/>
        <v>3.2204999999999998E-2</v>
      </c>
      <c r="AQ334" s="29">
        <f t="shared" si="680"/>
        <v>1.8685E-2</v>
      </c>
      <c r="AR334" s="29">
        <f t="shared" si="680"/>
        <v>3.3845E-2</v>
      </c>
      <c r="AS334" s="29">
        <f t="shared" si="680"/>
        <v>1.3793999999999999E-2</v>
      </c>
      <c r="AT334" s="29">
        <f t="shared" si="680"/>
        <v>2.7E-2</v>
      </c>
      <c r="AU334" s="29">
        <f t="shared" si="680"/>
        <v>2.4187999999999998E-2</v>
      </c>
      <c r="AV334" s="29">
        <f t="shared" si="680"/>
        <v>2.7E-2</v>
      </c>
      <c r="AW334" s="29">
        <f t="shared" si="680"/>
        <v>2.4431000000000001E-2</v>
      </c>
      <c r="AX334" s="29">
        <f t="shared" si="680"/>
        <v>2.1797999999999998E-2</v>
      </c>
      <c r="AY334" s="29">
        <f t="shared" si="680"/>
        <v>2.7E-2</v>
      </c>
      <c r="AZ334" s="29">
        <f t="shared" si="680"/>
        <v>2.0878000000000001E-2</v>
      </c>
      <c r="BA334" s="29">
        <f t="shared" si="680"/>
        <v>3.0946999999999999E-2</v>
      </c>
      <c r="BB334" s="29">
        <f t="shared" si="680"/>
        <v>2.7111E-2</v>
      </c>
      <c r="BC334" s="29">
        <f t="shared" si="680"/>
        <v>3.5879000000000001E-2</v>
      </c>
      <c r="BD334" s="29">
        <f t="shared" si="680"/>
        <v>3.517E-2</v>
      </c>
      <c r="BE334" s="29">
        <f t="shared" si="680"/>
        <v>3.6061999999999997E-2</v>
      </c>
      <c r="BF334" s="29">
        <f t="shared" si="680"/>
        <v>3.5789000000000001E-2</v>
      </c>
      <c r="BG334" s="29">
        <f t="shared" si="680"/>
        <v>2.7E-2</v>
      </c>
      <c r="BH334" s="29">
        <f t="shared" si="680"/>
        <v>2.6419000000000002E-2</v>
      </c>
      <c r="BI334" s="29">
        <f t="shared" si="680"/>
        <v>1.3433E-2</v>
      </c>
      <c r="BJ334" s="29">
        <f t="shared" si="680"/>
        <v>3.0877999999999999E-2</v>
      </c>
      <c r="BK334" s="29">
        <f t="shared" si="680"/>
        <v>3.0744E-2</v>
      </c>
      <c r="BL334" s="29">
        <f t="shared" si="680"/>
        <v>2.7E-2</v>
      </c>
      <c r="BM334" s="29">
        <f t="shared" si="680"/>
        <v>2.6758000000000001E-2</v>
      </c>
      <c r="BN334" s="29">
        <f t="shared" si="680"/>
        <v>2.7E-2</v>
      </c>
      <c r="BO334" s="29">
        <f t="shared" si="680"/>
        <v>2.1831999999999997E-2</v>
      </c>
      <c r="BP334" s="29">
        <f t="shared" si="680"/>
        <v>2.6702E-2</v>
      </c>
      <c r="BQ334" s="29">
        <f t="shared" si="680"/>
        <v>3.0846000000000002E-2</v>
      </c>
      <c r="BR334" s="29">
        <f t="shared" si="680"/>
        <v>1.3240999999999999E-2</v>
      </c>
      <c r="BS334" s="29">
        <f t="shared" si="680"/>
        <v>6.7309999999999991E-3</v>
      </c>
      <c r="BT334" s="29">
        <f t="shared" si="680"/>
        <v>8.763E-3</v>
      </c>
      <c r="BU334" s="29">
        <f t="shared" si="680"/>
        <v>2.0029999999999999E-2</v>
      </c>
      <c r="BV334" s="29">
        <f t="shared" si="680"/>
        <v>1.1342999999999999E-2</v>
      </c>
      <c r="BW334" s="29">
        <f t="shared" si="680"/>
        <v>1.8945E-2</v>
      </c>
      <c r="BX334" s="29">
        <f t="shared" si="680"/>
        <v>1.9067000000000001E-2</v>
      </c>
      <c r="BY334" s="29">
        <f t="shared" si="680"/>
        <v>2.7E-2</v>
      </c>
      <c r="BZ334" s="29">
        <f t="shared" si="680"/>
        <v>2.7E-2</v>
      </c>
      <c r="CA334" s="29">
        <f t="shared" si="680"/>
        <v>2.3040999999999999E-2</v>
      </c>
      <c r="CB334" s="29">
        <f t="shared" si="680"/>
        <v>3.4671E-2</v>
      </c>
      <c r="CC334" s="29">
        <f t="shared" si="680"/>
        <v>2.7E-2</v>
      </c>
      <c r="CD334" s="29">
        <f t="shared" si="680"/>
        <v>2.7771000000000001E-2</v>
      </c>
      <c r="CE334" s="29">
        <f t="shared" si="680"/>
        <v>2.7E-2</v>
      </c>
      <c r="CF334" s="29">
        <f t="shared" si="680"/>
        <v>2.8656999999999998E-2</v>
      </c>
      <c r="CG334" s="29">
        <f t="shared" si="680"/>
        <v>3.1557000000000002E-2</v>
      </c>
      <c r="CH334" s="29">
        <f t="shared" si="680"/>
        <v>2.7E-2</v>
      </c>
      <c r="CI334" s="29">
        <f t="shared" si="680"/>
        <v>2.9145999999999998E-2</v>
      </c>
      <c r="CJ334" s="29">
        <f t="shared" si="680"/>
        <v>2.8024E-2</v>
      </c>
      <c r="CK334" s="29">
        <f t="shared" si="680"/>
        <v>1.6306000000000001E-2</v>
      </c>
      <c r="CL334" s="29">
        <f t="shared" si="680"/>
        <v>2.0736999999999998E-2</v>
      </c>
      <c r="CM334" s="29">
        <f t="shared" si="680"/>
        <v>1.1065E-2</v>
      </c>
      <c r="CN334" s="29">
        <f t="shared" si="680"/>
        <v>3.3500000000000002E-2</v>
      </c>
      <c r="CO334" s="29">
        <f t="shared" si="680"/>
        <v>3.0896E-2</v>
      </c>
      <c r="CP334" s="29">
        <f t="shared" si="680"/>
        <v>2.0289000000000001E-2</v>
      </c>
      <c r="CQ334" s="29">
        <f t="shared" si="680"/>
        <v>1.7426999999999998E-2</v>
      </c>
      <c r="CR334" s="29">
        <f t="shared" si="680"/>
        <v>6.7800000000000004E-3</v>
      </c>
      <c r="CS334" s="29">
        <f t="shared" si="680"/>
        <v>2.7E-2</v>
      </c>
      <c r="CT334" s="29">
        <f t="shared" si="680"/>
        <v>1.397E-2</v>
      </c>
      <c r="CU334" s="29">
        <f t="shared" ref="CU334:FF334" si="681">SUM(CU326:CU332)</f>
        <v>3.4949999999999995E-2</v>
      </c>
      <c r="CV334" s="29">
        <f t="shared" si="681"/>
        <v>2.4083E-2</v>
      </c>
      <c r="CW334" s="29">
        <f t="shared" si="681"/>
        <v>1.7379000000000002E-2</v>
      </c>
      <c r="CX334" s="29">
        <f t="shared" si="681"/>
        <v>2.6824000000000001E-2</v>
      </c>
      <c r="CY334" s="29">
        <f t="shared" si="681"/>
        <v>2.7E-2</v>
      </c>
      <c r="CZ334" s="29">
        <f t="shared" si="681"/>
        <v>2.8944999999999999E-2</v>
      </c>
      <c r="DA334" s="29">
        <f t="shared" si="681"/>
        <v>2.7383000000000001E-2</v>
      </c>
      <c r="DB334" s="29">
        <f t="shared" si="681"/>
        <v>2.7E-2</v>
      </c>
      <c r="DC334" s="29">
        <f t="shared" si="681"/>
        <v>3.0249999999999999E-2</v>
      </c>
      <c r="DD334" s="29">
        <f t="shared" si="681"/>
        <v>3.4480000000000001E-3</v>
      </c>
      <c r="DE334" s="29">
        <f t="shared" si="681"/>
        <v>1.3920999999999999E-2</v>
      </c>
      <c r="DF334" s="29">
        <f t="shared" si="681"/>
        <v>3.2481999999999997E-2</v>
      </c>
      <c r="DG334" s="29">
        <f t="shared" si="681"/>
        <v>2.6516000000000001E-2</v>
      </c>
      <c r="DH334" s="29">
        <f t="shared" si="681"/>
        <v>3.0913999999999997E-2</v>
      </c>
      <c r="DI334" s="29">
        <f t="shared" si="681"/>
        <v>2.3844999999999998E-2</v>
      </c>
      <c r="DJ334" s="29">
        <f t="shared" si="681"/>
        <v>3.1559999999999998E-2</v>
      </c>
      <c r="DK334" s="29">
        <f t="shared" si="681"/>
        <v>2.5813000000000003E-2</v>
      </c>
      <c r="DL334" s="29">
        <f t="shared" si="681"/>
        <v>2.6966999999999998E-2</v>
      </c>
      <c r="DM334" s="29">
        <f t="shared" si="681"/>
        <v>3.3824E-2</v>
      </c>
      <c r="DN334" s="29">
        <f t="shared" si="681"/>
        <v>2.8417000000000001E-2</v>
      </c>
      <c r="DO334" s="29">
        <f t="shared" si="681"/>
        <v>2.8434000000000001E-2</v>
      </c>
      <c r="DP334" s="29">
        <f t="shared" si="681"/>
        <v>2.7282999999999998E-2</v>
      </c>
      <c r="DQ334" s="29">
        <f t="shared" si="681"/>
        <v>2.2147E-2</v>
      </c>
      <c r="DR334" s="29">
        <f t="shared" si="681"/>
        <v>2.7E-2</v>
      </c>
      <c r="DS334" s="29">
        <f t="shared" si="681"/>
        <v>2.7E-2</v>
      </c>
      <c r="DT334" s="29">
        <f t="shared" si="681"/>
        <v>2.6728999999999999E-2</v>
      </c>
      <c r="DU334" s="29">
        <f t="shared" si="681"/>
        <v>2.7E-2</v>
      </c>
      <c r="DV334" s="29">
        <f t="shared" si="681"/>
        <v>2.7E-2</v>
      </c>
      <c r="DW334" s="29">
        <f t="shared" si="681"/>
        <v>2.7650000000000001E-2</v>
      </c>
      <c r="DX334" s="29">
        <f t="shared" si="681"/>
        <v>2.5258000000000003E-2</v>
      </c>
      <c r="DY334" s="29">
        <f t="shared" si="681"/>
        <v>2.0246E-2</v>
      </c>
      <c r="DZ334" s="29">
        <f t="shared" si="681"/>
        <v>2.4791999999999998E-2</v>
      </c>
      <c r="EA334" s="29">
        <f t="shared" si="681"/>
        <v>1.2088E-2</v>
      </c>
      <c r="EB334" s="29">
        <f t="shared" si="681"/>
        <v>3.1864000000000003E-2</v>
      </c>
      <c r="EC334" s="29">
        <f t="shared" si="681"/>
        <v>2.7E-2</v>
      </c>
      <c r="ED334" s="29">
        <f t="shared" si="681"/>
        <v>4.8729999999999997E-3</v>
      </c>
      <c r="EE334" s="29">
        <f t="shared" si="681"/>
        <v>2.7E-2</v>
      </c>
      <c r="EF334" s="29">
        <f t="shared" si="681"/>
        <v>2.4594999999999999E-2</v>
      </c>
      <c r="EG334" s="29">
        <f t="shared" si="681"/>
        <v>2.7E-2</v>
      </c>
      <c r="EH334" s="29">
        <f t="shared" si="681"/>
        <v>2.7E-2</v>
      </c>
      <c r="EI334" s="29">
        <f t="shared" si="681"/>
        <v>2.7E-2</v>
      </c>
      <c r="EJ334" s="29">
        <f t="shared" si="681"/>
        <v>2.7E-2</v>
      </c>
      <c r="EK334" s="29">
        <f t="shared" si="681"/>
        <v>6.4380000000000001E-3</v>
      </c>
      <c r="EL334" s="29">
        <f t="shared" si="681"/>
        <v>8.4650000000000003E-3</v>
      </c>
      <c r="EM334" s="29">
        <f t="shared" si="681"/>
        <v>2.7477000000000001E-2</v>
      </c>
      <c r="EN334" s="29">
        <f t="shared" si="681"/>
        <v>2.9274000000000001E-2</v>
      </c>
      <c r="EO334" s="29">
        <f t="shared" si="681"/>
        <v>2.8580000000000001E-2</v>
      </c>
      <c r="EP334" s="29">
        <f t="shared" si="681"/>
        <v>3.1411999999999995E-2</v>
      </c>
      <c r="EQ334" s="29">
        <f t="shared" si="681"/>
        <v>6.9440000000000005E-3</v>
      </c>
      <c r="ER334" s="29">
        <f t="shared" si="681"/>
        <v>2.7435000000000001E-2</v>
      </c>
      <c r="ES334" s="29">
        <f t="shared" si="681"/>
        <v>2.7E-2</v>
      </c>
      <c r="ET334" s="29">
        <f t="shared" si="681"/>
        <v>2.9922999999999998E-2</v>
      </c>
      <c r="EU334" s="29">
        <f t="shared" si="681"/>
        <v>2.7E-2</v>
      </c>
      <c r="EV334" s="29">
        <f t="shared" si="681"/>
        <v>1.525E-2</v>
      </c>
      <c r="EW334" s="29">
        <f t="shared" si="681"/>
        <v>8.659E-3</v>
      </c>
      <c r="EX334" s="29">
        <f t="shared" si="681"/>
        <v>1.5723999999999998E-2</v>
      </c>
      <c r="EY334" s="29">
        <f t="shared" si="681"/>
        <v>2.7E-2</v>
      </c>
      <c r="EZ334" s="29">
        <f t="shared" si="681"/>
        <v>2.946E-2</v>
      </c>
      <c r="FA334" s="29">
        <f t="shared" si="681"/>
        <v>1.2277E-2</v>
      </c>
      <c r="FB334" s="29">
        <f t="shared" si="681"/>
        <v>1.0534999999999999E-2</v>
      </c>
      <c r="FC334" s="29">
        <f t="shared" si="681"/>
        <v>2.9308000000000001E-2</v>
      </c>
      <c r="FD334" s="29">
        <f t="shared" si="681"/>
        <v>2.7E-2</v>
      </c>
      <c r="FE334" s="29">
        <f t="shared" si="681"/>
        <v>2.6817000000000001E-2</v>
      </c>
      <c r="FF334" s="29">
        <f t="shared" si="681"/>
        <v>2.7E-2</v>
      </c>
      <c r="FG334" s="29">
        <f t="shared" ref="FG334:FX334" si="682">SUM(FG326:FG332)</f>
        <v>2.7E-2</v>
      </c>
      <c r="FH334" s="29">
        <f t="shared" si="682"/>
        <v>3.0907999999999998E-2</v>
      </c>
      <c r="FI334" s="29">
        <f t="shared" si="682"/>
        <v>1.2375000000000001E-2</v>
      </c>
      <c r="FJ334" s="29">
        <f t="shared" si="682"/>
        <v>2.3415999999999999E-2</v>
      </c>
      <c r="FK334" s="29">
        <f t="shared" si="682"/>
        <v>1.2944000000000001E-2</v>
      </c>
      <c r="FL334" s="29">
        <f t="shared" si="682"/>
        <v>2.8129999999999999E-2</v>
      </c>
      <c r="FM334" s="29">
        <f t="shared" si="682"/>
        <v>2.3837000000000001E-2</v>
      </c>
      <c r="FN334" s="29">
        <f t="shared" si="682"/>
        <v>2.7E-2</v>
      </c>
      <c r="FO334" s="29">
        <f t="shared" si="682"/>
        <v>4.7899999999999991E-3</v>
      </c>
      <c r="FP334" s="29">
        <f t="shared" si="682"/>
        <v>1.3877E-2</v>
      </c>
      <c r="FQ334" s="29">
        <f t="shared" si="682"/>
        <v>2.3546000000000001E-2</v>
      </c>
      <c r="FR334" s="29">
        <f t="shared" si="682"/>
        <v>6.6509999999999998E-3</v>
      </c>
      <c r="FS334" s="29">
        <f t="shared" si="682"/>
        <v>5.2369999999999995E-3</v>
      </c>
      <c r="FT334" s="29">
        <f t="shared" si="682"/>
        <v>3.4379999999999997E-3</v>
      </c>
      <c r="FU334" s="29">
        <f t="shared" si="682"/>
        <v>3.0244999999999998E-2</v>
      </c>
      <c r="FV334" s="29">
        <f t="shared" si="682"/>
        <v>2.2803E-2</v>
      </c>
      <c r="FW334" s="29">
        <f t="shared" si="682"/>
        <v>2.6498000000000001E-2</v>
      </c>
      <c r="FX334" s="29">
        <f t="shared" si="682"/>
        <v>4.1276999999999994E-2</v>
      </c>
      <c r="FY334" s="29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</row>
    <row r="335" spans="1:193" x14ac:dyDescent="0.35">
      <c r="A335" s="2"/>
      <c r="B335" s="2" t="s">
        <v>998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</row>
    <row r="336" spans="1:193" x14ac:dyDescent="0.3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</row>
    <row r="337" spans="1:193" x14ac:dyDescent="0.35">
      <c r="A337" s="3" t="s">
        <v>642</v>
      </c>
      <c r="B337" s="2" t="s">
        <v>643</v>
      </c>
      <c r="C337" s="12">
        <f>ROUND(IF(AND(C103&gt;459,C139&gt;C19),MIN(C224,(C199/459)*(C96)),C224),2)</f>
        <v>76263176.069999993</v>
      </c>
      <c r="D337" s="12">
        <f t="shared" ref="D337:AH337" si="683">ROUND(IF(AND(D103&gt;459,D139&gt;D19),MIN(D224,(D199/459)*(D96)),D224),2)</f>
        <v>435911433.39999998</v>
      </c>
      <c r="E337" s="12">
        <f t="shared" si="683"/>
        <v>70074906.290000007</v>
      </c>
      <c r="F337" s="12">
        <f t="shared" si="683"/>
        <v>255720591.53</v>
      </c>
      <c r="G337" s="12">
        <f t="shared" si="683"/>
        <v>21577008.530000001</v>
      </c>
      <c r="H337" s="12">
        <f t="shared" si="683"/>
        <v>13115815.15</v>
      </c>
      <c r="I337" s="12">
        <f t="shared" si="683"/>
        <v>97190451.390000001</v>
      </c>
      <c r="J337" s="12">
        <f t="shared" si="683"/>
        <v>23938740.010000002</v>
      </c>
      <c r="K337" s="12">
        <f t="shared" si="683"/>
        <v>4187501.67</v>
      </c>
      <c r="L337" s="12">
        <f t="shared" si="683"/>
        <v>25838316.68</v>
      </c>
      <c r="M337" s="12">
        <f t="shared" si="683"/>
        <v>12672231.09</v>
      </c>
      <c r="N337" s="12">
        <f t="shared" si="683"/>
        <v>585385840.03999996</v>
      </c>
      <c r="O337" s="12">
        <f t="shared" si="683"/>
        <v>142638387.74000001</v>
      </c>
      <c r="P337" s="12">
        <f t="shared" si="683"/>
        <v>5067080.96</v>
      </c>
      <c r="Q337" s="12">
        <f t="shared" si="683"/>
        <v>485012987.30000001</v>
      </c>
      <c r="R337" s="12">
        <f t="shared" si="683"/>
        <v>10290699.82</v>
      </c>
      <c r="S337" s="12">
        <f t="shared" si="683"/>
        <v>18786883.260000002</v>
      </c>
      <c r="T337" s="12">
        <f t="shared" si="683"/>
        <v>3218152.62</v>
      </c>
      <c r="U337" s="12">
        <f t="shared" si="683"/>
        <v>1310288.68</v>
      </c>
      <c r="V337" s="12">
        <f t="shared" si="683"/>
        <v>4192885.27</v>
      </c>
      <c r="W337" s="12">
        <f t="shared" si="683"/>
        <v>1372973.76</v>
      </c>
      <c r="X337" s="12">
        <f t="shared" si="683"/>
        <v>1162581.68</v>
      </c>
      <c r="Y337" s="12">
        <f t="shared" si="683"/>
        <v>5772004.3799999999</v>
      </c>
      <c r="Z337" s="12">
        <f t="shared" si="683"/>
        <v>3763052.34</v>
      </c>
      <c r="AA337" s="12">
        <f t="shared" si="683"/>
        <v>346342612.81999999</v>
      </c>
      <c r="AB337" s="12">
        <f t="shared" si="683"/>
        <v>308695466.5</v>
      </c>
      <c r="AC337" s="12">
        <f t="shared" si="683"/>
        <v>10800027.880000001</v>
      </c>
      <c r="AD337" s="12">
        <f t="shared" si="683"/>
        <v>16280132.66</v>
      </c>
      <c r="AE337" s="12">
        <f t="shared" si="683"/>
        <v>2136512.41</v>
      </c>
      <c r="AF337" s="12">
        <f t="shared" si="683"/>
        <v>3322558.02</v>
      </c>
      <c r="AG337" s="12">
        <f t="shared" si="683"/>
        <v>7729319.6500000004</v>
      </c>
      <c r="AH337" s="12">
        <f t="shared" si="683"/>
        <v>11289974.189999999</v>
      </c>
      <c r="AI337" s="12">
        <f t="shared" ref="AI337:BN337" si="684">ROUND(IF(AND(AI103&gt;459,AI139&gt;AI19),MIN(AI224,(AI199/459)*(AI96)),AI224),2)</f>
        <v>5289923.42</v>
      </c>
      <c r="AJ337" s="12">
        <f t="shared" si="684"/>
        <v>3610904.49</v>
      </c>
      <c r="AK337" s="12">
        <f t="shared" si="684"/>
        <v>3356942.92</v>
      </c>
      <c r="AL337" s="12">
        <f t="shared" si="684"/>
        <v>4554133.47</v>
      </c>
      <c r="AM337" s="12">
        <f t="shared" si="684"/>
        <v>5069335.8099999996</v>
      </c>
      <c r="AN337" s="12">
        <f t="shared" si="684"/>
        <v>4628087.92</v>
      </c>
      <c r="AO337" s="12">
        <f t="shared" si="684"/>
        <v>45751750.5</v>
      </c>
      <c r="AP337" s="12">
        <f t="shared" si="684"/>
        <v>997021895.40999997</v>
      </c>
      <c r="AQ337" s="12">
        <f t="shared" si="684"/>
        <v>4365971.78</v>
      </c>
      <c r="AR337" s="12">
        <f t="shared" si="684"/>
        <v>678256104.21000004</v>
      </c>
      <c r="AS337" s="12">
        <f t="shared" si="684"/>
        <v>78127618.739999995</v>
      </c>
      <c r="AT337" s="12">
        <f t="shared" si="684"/>
        <v>27016105.550000001</v>
      </c>
      <c r="AU337" s="12">
        <f t="shared" si="684"/>
        <v>4540294.0999999996</v>
      </c>
      <c r="AV337" s="12">
        <f t="shared" si="684"/>
        <v>4969764.87</v>
      </c>
      <c r="AW337" s="12">
        <f t="shared" si="684"/>
        <v>4355072.28</v>
      </c>
      <c r="AX337" s="12">
        <f t="shared" si="684"/>
        <v>1948603.19</v>
      </c>
      <c r="AY337" s="12">
        <f t="shared" si="684"/>
        <v>5819351.0499999998</v>
      </c>
      <c r="AZ337" s="12">
        <f t="shared" si="684"/>
        <v>140630722.09999999</v>
      </c>
      <c r="BA337" s="12">
        <f t="shared" si="684"/>
        <v>97800746.120000005</v>
      </c>
      <c r="BB337" s="12">
        <f t="shared" si="684"/>
        <v>83589207.790000007</v>
      </c>
      <c r="BC337" s="12">
        <f t="shared" si="684"/>
        <v>276027766.91000003</v>
      </c>
      <c r="BD337" s="12">
        <f t="shared" si="684"/>
        <v>39744166.530000001</v>
      </c>
      <c r="BE337" s="12">
        <f t="shared" si="684"/>
        <v>14208998.01</v>
      </c>
      <c r="BF337" s="12">
        <f t="shared" si="684"/>
        <v>268731877.52999997</v>
      </c>
      <c r="BG337" s="12">
        <f t="shared" si="684"/>
        <v>11476832.91</v>
      </c>
      <c r="BH337" s="12">
        <f t="shared" si="684"/>
        <v>6965531.4299999997</v>
      </c>
      <c r="BI337" s="12">
        <f t="shared" si="684"/>
        <v>4512168.3099999996</v>
      </c>
      <c r="BJ337" s="12">
        <f t="shared" si="684"/>
        <v>69233089.260000005</v>
      </c>
      <c r="BK337" s="12">
        <f t="shared" si="684"/>
        <v>251137489.12</v>
      </c>
      <c r="BL337" s="12">
        <f t="shared" si="684"/>
        <v>1827433.86</v>
      </c>
      <c r="BM337" s="12">
        <f t="shared" si="684"/>
        <v>5119514.99</v>
      </c>
      <c r="BN337" s="12">
        <f t="shared" si="684"/>
        <v>34220424.119999997</v>
      </c>
      <c r="BO337" s="12">
        <f t="shared" ref="BO337:CT337" si="685">ROUND(IF(AND(BO103&gt;459,BO139&gt;BO19),MIN(BO224,(BO199/459)*(BO96)),BO224),2)</f>
        <v>14449489.970000001</v>
      </c>
      <c r="BP337" s="12">
        <f t="shared" si="685"/>
        <v>3240996.86</v>
      </c>
      <c r="BQ337" s="12">
        <f t="shared" si="685"/>
        <v>71052500.959999993</v>
      </c>
      <c r="BR337" s="12">
        <f t="shared" si="685"/>
        <v>50375552.960000001</v>
      </c>
      <c r="BS337" s="12">
        <f t="shared" si="685"/>
        <v>14496420.359999999</v>
      </c>
      <c r="BT337" s="12">
        <f t="shared" si="685"/>
        <v>5626999.1100000003</v>
      </c>
      <c r="BU337" s="12">
        <f t="shared" si="685"/>
        <v>5794972.3899999997</v>
      </c>
      <c r="BV337" s="12">
        <f t="shared" si="685"/>
        <v>14506077.369999999</v>
      </c>
      <c r="BW337" s="12">
        <f t="shared" si="685"/>
        <v>23211308.190000001</v>
      </c>
      <c r="BX337" s="12">
        <f t="shared" si="685"/>
        <v>1647493.26</v>
      </c>
      <c r="BY337" s="12">
        <f t="shared" si="685"/>
        <v>5987578.9100000001</v>
      </c>
      <c r="BZ337" s="12">
        <f t="shared" si="685"/>
        <v>3917429.31</v>
      </c>
      <c r="CA337" s="12">
        <f t="shared" si="685"/>
        <v>3037284.59</v>
      </c>
      <c r="CB337" s="12">
        <f t="shared" si="685"/>
        <v>816417284.09000003</v>
      </c>
      <c r="CC337" s="12">
        <f t="shared" si="685"/>
        <v>3491422.38</v>
      </c>
      <c r="CD337" s="12">
        <f t="shared" si="685"/>
        <v>1110218.58</v>
      </c>
      <c r="CE337" s="12">
        <f t="shared" si="685"/>
        <v>3065905.17</v>
      </c>
      <c r="CF337" s="12">
        <f t="shared" si="685"/>
        <v>2291611.64</v>
      </c>
      <c r="CG337" s="12">
        <f t="shared" si="685"/>
        <v>3557505.09</v>
      </c>
      <c r="CH337" s="12">
        <f t="shared" si="685"/>
        <v>2145110.48</v>
      </c>
      <c r="CI337" s="12">
        <f t="shared" si="685"/>
        <v>8217773.9500000002</v>
      </c>
      <c r="CJ337" s="12">
        <f t="shared" si="685"/>
        <v>10912615.52</v>
      </c>
      <c r="CK337" s="12">
        <f t="shared" si="685"/>
        <v>55943344.229999997</v>
      </c>
      <c r="CL337" s="12">
        <f t="shared" si="685"/>
        <v>14914136.65</v>
      </c>
      <c r="CM337" s="12">
        <f t="shared" si="685"/>
        <v>8972323.7200000007</v>
      </c>
      <c r="CN337" s="12">
        <f t="shared" si="685"/>
        <v>332412767.38999999</v>
      </c>
      <c r="CO337" s="12">
        <f t="shared" si="685"/>
        <v>155448068.97999999</v>
      </c>
      <c r="CP337" s="12">
        <f t="shared" si="685"/>
        <v>11550724.439999999</v>
      </c>
      <c r="CQ337" s="12">
        <f t="shared" si="685"/>
        <v>9946297.9100000001</v>
      </c>
      <c r="CR337" s="12">
        <f t="shared" si="685"/>
        <v>3775953.62</v>
      </c>
      <c r="CS337" s="12">
        <f t="shared" si="685"/>
        <v>4347880.5199999996</v>
      </c>
      <c r="CT337" s="12">
        <f t="shared" si="685"/>
        <v>2468488.7799999998</v>
      </c>
      <c r="CU337" s="12">
        <f t="shared" ref="CU337:DZ337" si="686">ROUND(IF(AND(CU103&gt;459,CU139&gt;CU19),MIN(CU224,(CU199/459)*(CU96)),CU224),2)</f>
        <v>1054398.8400000001</v>
      </c>
      <c r="CV337" s="12">
        <f t="shared" si="686"/>
        <v>1076684.73</v>
      </c>
      <c r="CW337" s="12">
        <f t="shared" si="686"/>
        <v>3689699.96</v>
      </c>
      <c r="CX337" s="12">
        <f t="shared" si="686"/>
        <v>5900187.7300000004</v>
      </c>
      <c r="CY337" s="12">
        <f t="shared" si="686"/>
        <v>1148005.03</v>
      </c>
      <c r="CZ337" s="12">
        <f t="shared" si="686"/>
        <v>20646168.640000001</v>
      </c>
      <c r="DA337" s="12">
        <f t="shared" si="686"/>
        <v>3639031.97</v>
      </c>
      <c r="DB337" s="12">
        <f t="shared" si="686"/>
        <v>4720789.92</v>
      </c>
      <c r="DC337" s="12">
        <f t="shared" si="686"/>
        <v>3560350.21</v>
      </c>
      <c r="DD337" s="12">
        <f t="shared" si="686"/>
        <v>3469085.23</v>
      </c>
      <c r="DE337" s="12">
        <f t="shared" si="686"/>
        <v>4476634.71</v>
      </c>
      <c r="DF337" s="12">
        <f t="shared" si="686"/>
        <v>225271394.53999999</v>
      </c>
      <c r="DG337" s="12">
        <f t="shared" si="686"/>
        <v>2134952.04</v>
      </c>
      <c r="DH337" s="12">
        <f t="shared" si="686"/>
        <v>20221979.030000001</v>
      </c>
      <c r="DI337" s="12">
        <f t="shared" si="686"/>
        <v>27504022.300000001</v>
      </c>
      <c r="DJ337" s="12">
        <f t="shared" si="686"/>
        <v>7892051.21</v>
      </c>
      <c r="DK337" s="12">
        <f t="shared" si="686"/>
        <v>6035705.8899999997</v>
      </c>
      <c r="DL337" s="12">
        <f t="shared" si="686"/>
        <v>65431437.450000003</v>
      </c>
      <c r="DM337" s="12">
        <f t="shared" si="686"/>
        <v>4326904.25</v>
      </c>
      <c r="DN337" s="12">
        <f t="shared" si="686"/>
        <v>15768231.470000001</v>
      </c>
      <c r="DO337" s="12">
        <f t="shared" si="686"/>
        <v>37570612.409999996</v>
      </c>
      <c r="DP337" s="12">
        <f t="shared" si="686"/>
        <v>3781904.38</v>
      </c>
      <c r="DQ337" s="12">
        <f t="shared" si="686"/>
        <v>10657583.630000001</v>
      </c>
      <c r="DR337" s="12">
        <f t="shared" si="686"/>
        <v>15871958.43</v>
      </c>
      <c r="DS337" s="12">
        <f t="shared" si="686"/>
        <v>7901913.6900000004</v>
      </c>
      <c r="DT337" s="12">
        <f t="shared" si="686"/>
        <v>3599256.07</v>
      </c>
      <c r="DU337" s="12">
        <f t="shared" si="686"/>
        <v>5116040.5199999996</v>
      </c>
      <c r="DV337" s="12">
        <f t="shared" si="686"/>
        <v>3768634.46</v>
      </c>
      <c r="DW337" s="12">
        <f t="shared" si="686"/>
        <v>4616290.17</v>
      </c>
      <c r="DX337" s="12">
        <f t="shared" si="686"/>
        <v>3709954.94</v>
      </c>
      <c r="DY337" s="12">
        <f t="shared" si="686"/>
        <v>4945264.0999999996</v>
      </c>
      <c r="DZ337" s="12">
        <f t="shared" si="686"/>
        <v>8818545.25</v>
      </c>
      <c r="EA337" s="12">
        <f t="shared" ref="EA337:FF337" si="687">ROUND(IF(AND(EA103&gt;459,EA139&gt;EA19),MIN(EA224,(EA199/459)*(EA96)),EA224),2)</f>
        <v>6982403.9199999999</v>
      </c>
      <c r="EB337" s="12">
        <f t="shared" si="687"/>
        <v>6723766.7800000003</v>
      </c>
      <c r="EC337" s="12">
        <f t="shared" si="687"/>
        <v>4187574.12</v>
      </c>
      <c r="ED337" s="12">
        <f t="shared" si="687"/>
        <v>23326926.289999999</v>
      </c>
      <c r="EE337" s="12">
        <f t="shared" si="687"/>
        <v>3560957.58</v>
      </c>
      <c r="EF337" s="12">
        <f t="shared" si="687"/>
        <v>16049088.380000001</v>
      </c>
      <c r="EG337" s="12">
        <f t="shared" si="687"/>
        <v>4001469.14</v>
      </c>
      <c r="EH337" s="12">
        <f t="shared" si="687"/>
        <v>4004598.43</v>
      </c>
      <c r="EI337" s="12">
        <f t="shared" si="687"/>
        <v>162020905.30000001</v>
      </c>
      <c r="EJ337" s="12">
        <f t="shared" si="687"/>
        <v>108717860.86</v>
      </c>
      <c r="EK337" s="12">
        <f t="shared" si="687"/>
        <v>8037487.3099999996</v>
      </c>
      <c r="EL337" s="12">
        <f t="shared" si="687"/>
        <v>5676876.8700000001</v>
      </c>
      <c r="EM337" s="12">
        <f t="shared" si="687"/>
        <v>5297167.76</v>
      </c>
      <c r="EN337" s="12">
        <f t="shared" si="687"/>
        <v>10917621.27</v>
      </c>
      <c r="EO337" s="12">
        <f t="shared" si="687"/>
        <v>4573467.3</v>
      </c>
      <c r="EP337" s="12">
        <f t="shared" si="687"/>
        <v>5979506.4299999997</v>
      </c>
      <c r="EQ337" s="12">
        <f t="shared" si="687"/>
        <v>30090180.010000002</v>
      </c>
      <c r="ER337" s="12">
        <f t="shared" si="687"/>
        <v>4951170.04</v>
      </c>
      <c r="ES337" s="12">
        <f t="shared" si="687"/>
        <v>3249410.81</v>
      </c>
      <c r="ET337" s="12">
        <f t="shared" si="687"/>
        <v>4248451.96</v>
      </c>
      <c r="EU337" s="12">
        <f t="shared" si="687"/>
        <v>7593556.96</v>
      </c>
      <c r="EV337" s="12">
        <f t="shared" si="687"/>
        <v>1779462.53</v>
      </c>
      <c r="EW337" s="12">
        <f t="shared" si="687"/>
        <v>12843141.59</v>
      </c>
      <c r="EX337" s="12">
        <f t="shared" si="687"/>
        <v>3678303.95</v>
      </c>
      <c r="EY337" s="12">
        <f t="shared" si="687"/>
        <v>2711873.82</v>
      </c>
      <c r="EZ337" s="12">
        <f t="shared" si="687"/>
        <v>2720167.82</v>
      </c>
      <c r="FA337" s="12">
        <f t="shared" si="687"/>
        <v>40845272.560000002</v>
      </c>
      <c r="FB337" s="12">
        <f t="shared" si="687"/>
        <v>4655084.18</v>
      </c>
      <c r="FC337" s="12">
        <f t="shared" si="687"/>
        <v>20759250.59</v>
      </c>
      <c r="FD337" s="12">
        <f t="shared" si="687"/>
        <v>5572360.2300000004</v>
      </c>
      <c r="FE337" s="12">
        <f t="shared" si="687"/>
        <v>1840419.22</v>
      </c>
      <c r="FF337" s="12">
        <f t="shared" si="687"/>
        <v>3588838.33</v>
      </c>
      <c r="FG337" s="12">
        <f t="shared" ref="FG337:FX337" si="688">ROUND(IF(AND(FG103&gt;459,FG139&gt;FG19),MIN(FG224,(FG199/459)*(FG96)),FG224),2)</f>
        <v>2625029.1</v>
      </c>
      <c r="FH337" s="12">
        <f t="shared" si="688"/>
        <v>1618391.6</v>
      </c>
      <c r="FI337" s="12">
        <f t="shared" si="688"/>
        <v>19975926.199999999</v>
      </c>
      <c r="FJ337" s="12">
        <f t="shared" si="688"/>
        <v>22369633.59</v>
      </c>
      <c r="FK337" s="12">
        <f t="shared" si="688"/>
        <v>28625952.199999999</v>
      </c>
      <c r="FL337" s="12">
        <f t="shared" si="688"/>
        <v>90958044.909999996</v>
      </c>
      <c r="FM337" s="12">
        <f t="shared" si="688"/>
        <v>42942042.579999998</v>
      </c>
      <c r="FN337" s="12">
        <f t="shared" si="688"/>
        <v>257728068.56</v>
      </c>
      <c r="FO337" s="12">
        <f t="shared" si="688"/>
        <v>13248604.119999999</v>
      </c>
      <c r="FP337" s="12">
        <f t="shared" si="688"/>
        <v>27057363.780000001</v>
      </c>
      <c r="FQ337" s="12">
        <f t="shared" si="688"/>
        <v>11510565.99</v>
      </c>
      <c r="FR337" s="12">
        <f t="shared" si="688"/>
        <v>3295037.27</v>
      </c>
      <c r="FS337" s="12">
        <f t="shared" si="688"/>
        <v>3289803.97</v>
      </c>
      <c r="FT337" s="12">
        <f t="shared" si="688"/>
        <v>1389181.21</v>
      </c>
      <c r="FU337" s="12">
        <f t="shared" si="688"/>
        <v>10125634.84</v>
      </c>
      <c r="FV337" s="12">
        <f t="shared" si="688"/>
        <v>8708379.8800000008</v>
      </c>
      <c r="FW337" s="12">
        <f t="shared" si="688"/>
        <v>3091216.36</v>
      </c>
      <c r="FX337" s="12">
        <f t="shared" si="688"/>
        <v>1601192.38</v>
      </c>
      <c r="FY337" s="12"/>
      <c r="FZ337" s="2">
        <f>SUM(C337:FY337)</f>
        <v>9482972323.9499989</v>
      </c>
      <c r="GA337" s="79"/>
      <c r="GB337" s="2"/>
      <c r="GC337" s="2"/>
      <c r="GD337" s="2"/>
      <c r="GE337" s="2"/>
      <c r="GF337" s="2"/>
      <c r="GG337" s="2"/>
      <c r="GH337" s="2"/>
      <c r="GI337" s="2"/>
      <c r="GJ337" s="2"/>
      <c r="GK337" s="2"/>
    </row>
    <row r="338" spans="1:193" x14ac:dyDescent="0.35">
      <c r="A338" s="2"/>
      <c r="B338" s="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M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2"/>
      <c r="GA338" s="79"/>
      <c r="GB338" s="2"/>
      <c r="GC338" s="2"/>
      <c r="GD338" s="2"/>
      <c r="GE338" s="2"/>
      <c r="GF338" s="2"/>
      <c r="GG338" s="2"/>
      <c r="GH338" s="2"/>
      <c r="GI338" s="2"/>
      <c r="GJ338" s="2"/>
      <c r="GK338" s="2"/>
    </row>
    <row r="339" spans="1:193" x14ac:dyDescent="0.35">
      <c r="B339" s="2"/>
      <c r="GA339" s="78"/>
    </row>
    <row r="340" spans="1:193" x14ac:dyDescent="0.35">
      <c r="B340" s="4"/>
    </row>
    <row r="341" spans="1:193" x14ac:dyDescent="0.35">
      <c r="B341" s="4"/>
      <c r="BY341">
        <v>5574299.9699999997</v>
      </c>
    </row>
    <row r="342" spans="1:193" x14ac:dyDescent="0.35">
      <c r="BY342">
        <f>BY341-BY337</f>
        <v>-413278.94000000041</v>
      </c>
    </row>
    <row r="343" spans="1:193" x14ac:dyDescent="0.35">
      <c r="F343" s="103"/>
      <c r="G343" s="103"/>
    </row>
    <row r="344" spans="1:193" x14ac:dyDescent="0.35">
      <c r="F344" s="103"/>
      <c r="G344" s="103"/>
    </row>
    <row r="345" spans="1:193" x14ac:dyDescent="0.35">
      <c r="F345" s="103"/>
      <c r="G345" s="103"/>
    </row>
    <row r="346" spans="1:193" x14ac:dyDescent="0.35">
      <c r="F346" s="103"/>
      <c r="G346" s="103"/>
    </row>
    <row r="347" spans="1:193" x14ac:dyDescent="0.35">
      <c r="F347" s="103"/>
      <c r="G347" s="103"/>
    </row>
    <row r="348" spans="1:193" x14ac:dyDescent="0.35">
      <c r="F348" s="103"/>
      <c r="G348" s="103"/>
    </row>
    <row r="349" spans="1:193" x14ac:dyDescent="0.35">
      <c r="F349" s="103"/>
      <c r="G349" s="103"/>
    </row>
    <row r="350" spans="1:193" x14ac:dyDescent="0.35">
      <c r="F350" s="103"/>
      <c r="G350" s="103"/>
    </row>
    <row r="351" spans="1:193" x14ac:dyDescent="0.35">
      <c r="F351" s="103"/>
      <c r="G351" s="103"/>
    </row>
    <row r="352" spans="1:193" x14ac:dyDescent="0.35">
      <c r="F352" s="103"/>
      <c r="G352" s="103"/>
    </row>
    <row r="353" spans="6:7" x14ac:dyDescent="0.35">
      <c r="F353" s="103"/>
      <c r="G353" s="103"/>
    </row>
    <row r="354" spans="6:7" x14ac:dyDescent="0.35">
      <c r="F354" s="103"/>
      <c r="G354" s="103"/>
    </row>
    <row r="355" spans="6:7" x14ac:dyDescent="0.35">
      <c r="F355" s="103"/>
      <c r="G355" s="103"/>
    </row>
    <row r="356" spans="6:7" x14ac:dyDescent="0.35">
      <c r="F356" s="103"/>
      <c r="G356" s="103"/>
    </row>
    <row r="357" spans="6:7" x14ac:dyDescent="0.35">
      <c r="F357" s="103"/>
      <c r="G357" s="103"/>
    </row>
    <row r="358" spans="6:7" x14ac:dyDescent="0.35">
      <c r="F358" s="103"/>
      <c r="G358" s="103"/>
    </row>
    <row r="359" spans="6:7" x14ac:dyDescent="0.35">
      <c r="F359" s="103"/>
      <c r="G359" s="103"/>
    </row>
    <row r="360" spans="6:7" x14ac:dyDescent="0.35">
      <c r="F360" s="103"/>
      <c r="G360" s="103"/>
    </row>
    <row r="361" spans="6:7" x14ac:dyDescent="0.35">
      <c r="F361" s="103"/>
      <c r="G361" s="103"/>
    </row>
    <row r="362" spans="6:7" x14ac:dyDescent="0.35">
      <c r="F362" s="103"/>
      <c r="G362" s="103"/>
    </row>
    <row r="363" spans="6:7" x14ac:dyDescent="0.35">
      <c r="F363" s="103"/>
      <c r="G363" s="103"/>
    </row>
    <row r="364" spans="6:7" x14ac:dyDescent="0.35">
      <c r="F364" s="103"/>
      <c r="G364" s="103"/>
    </row>
    <row r="365" spans="6:7" x14ac:dyDescent="0.35">
      <c r="F365" s="103"/>
      <c r="G365" s="103"/>
    </row>
    <row r="366" spans="6:7" x14ac:dyDescent="0.35">
      <c r="F366" s="103"/>
      <c r="G366" s="103"/>
    </row>
    <row r="367" spans="6:7" x14ac:dyDescent="0.35">
      <c r="F367" s="103"/>
      <c r="G367" s="103"/>
    </row>
    <row r="368" spans="6:7" x14ac:dyDescent="0.35">
      <c r="F368" s="103"/>
      <c r="G368" s="103"/>
    </row>
    <row r="369" spans="6:7" x14ac:dyDescent="0.35">
      <c r="F369" s="103"/>
      <c r="G369" s="103"/>
    </row>
    <row r="370" spans="6:7" x14ac:dyDescent="0.35">
      <c r="F370" s="103"/>
      <c r="G370" s="103"/>
    </row>
    <row r="371" spans="6:7" x14ac:dyDescent="0.35">
      <c r="F371" s="103"/>
      <c r="G371" s="103"/>
    </row>
    <row r="372" spans="6:7" x14ac:dyDescent="0.35">
      <c r="F372" s="103"/>
      <c r="G372" s="103"/>
    </row>
    <row r="373" spans="6:7" x14ac:dyDescent="0.35">
      <c r="F373" s="103"/>
      <c r="G373" s="103"/>
    </row>
    <row r="374" spans="6:7" x14ac:dyDescent="0.35">
      <c r="F374" s="103"/>
      <c r="G374" s="103"/>
    </row>
    <row r="375" spans="6:7" x14ac:dyDescent="0.35">
      <c r="F375" s="103"/>
      <c r="G375" s="103"/>
    </row>
    <row r="376" spans="6:7" x14ac:dyDescent="0.35">
      <c r="F376" s="103"/>
      <c r="G376" s="103"/>
    </row>
    <row r="377" spans="6:7" x14ac:dyDescent="0.35">
      <c r="F377" s="103"/>
      <c r="G377" s="103"/>
    </row>
    <row r="378" spans="6:7" x14ac:dyDescent="0.35">
      <c r="F378" s="103"/>
      <c r="G378" s="103"/>
    </row>
    <row r="379" spans="6:7" x14ac:dyDescent="0.35">
      <c r="F379" s="103"/>
      <c r="G379" s="103"/>
    </row>
    <row r="380" spans="6:7" x14ac:dyDescent="0.35">
      <c r="F380" s="103"/>
      <c r="G380" s="103"/>
    </row>
    <row r="381" spans="6:7" x14ac:dyDescent="0.35">
      <c r="F381" s="103"/>
      <c r="G381" s="103"/>
    </row>
    <row r="382" spans="6:7" x14ac:dyDescent="0.35">
      <c r="F382" s="103"/>
      <c r="G382" s="103"/>
    </row>
    <row r="383" spans="6:7" x14ac:dyDescent="0.35">
      <c r="F383" s="103"/>
      <c r="G383" s="103"/>
    </row>
    <row r="384" spans="6:7" x14ac:dyDescent="0.35">
      <c r="F384" s="103"/>
      <c r="G384" s="103"/>
    </row>
    <row r="385" spans="6:7" x14ac:dyDescent="0.35">
      <c r="F385" s="103"/>
      <c r="G385" s="103"/>
    </row>
    <row r="386" spans="6:7" x14ac:dyDescent="0.35">
      <c r="F386" s="103"/>
      <c r="G386" s="103"/>
    </row>
    <row r="387" spans="6:7" x14ac:dyDescent="0.35">
      <c r="F387" s="103"/>
      <c r="G387" s="103"/>
    </row>
    <row r="388" spans="6:7" x14ac:dyDescent="0.35">
      <c r="F388" s="103"/>
      <c r="G388" s="103"/>
    </row>
    <row r="389" spans="6:7" x14ac:dyDescent="0.35">
      <c r="F389" s="103"/>
      <c r="G389" s="103"/>
    </row>
    <row r="390" spans="6:7" x14ac:dyDescent="0.35">
      <c r="F390" s="103"/>
      <c r="G390" s="103"/>
    </row>
    <row r="391" spans="6:7" x14ac:dyDescent="0.35">
      <c r="F391" s="103"/>
      <c r="G391" s="103"/>
    </row>
    <row r="392" spans="6:7" x14ac:dyDescent="0.35">
      <c r="F392" s="103"/>
      <c r="G392" s="103"/>
    </row>
    <row r="393" spans="6:7" x14ac:dyDescent="0.35">
      <c r="F393" s="103"/>
      <c r="G393" s="103"/>
    </row>
    <row r="394" spans="6:7" x14ac:dyDescent="0.35">
      <c r="F394" s="103"/>
      <c r="G394" s="103"/>
    </row>
    <row r="395" spans="6:7" x14ac:dyDescent="0.35">
      <c r="F395" s="103"/>
      <c r="G395" s="103"/>
    </row>
    <row r="396" spans="6:7" x14ac:dyDescent="0.35">
      <c r="F396" s="103"/>
      <c r="G396" s="103"/>
    </row>
    <row r="397" spans="6:7" x14ac:dyDescent="0.35">
      <c r="F397" s="103"/>
      <c r="G397" s="103"/>
    </row>
    <row r="398" spans="6:7" x14ac:dyDescent="0.35">
      <c r="F398" s="103"/>
      <c r="G398" s="103"/>
    </row>
    <row r="399" spans="6:7" x14ac:dyDescent="0.35">
      <c r="F399" s="103"/>
      <c r="G399" s="103"/>
    </row>
    <row r="400" spans="6:7" x14ac:dyDescent="0.35">
      <c r="F400" s="103"/>
      <c r="G400" s="103"/>
    </row>
    <row r="401" spans="6:7" x14ac:dyDescent="0.35">
      <c r="F401" s="103"/>
      <c r="G401" s="103"/>
    </row>
    <row r="402" spans="6:7" x14ac:dyDescent="0.35">
      <c r="F402" s="103"/>
      <c r="G402" s="103"/>
    </row>
    <row r="403" spans="6:7" x14ac:dyDescent="0.35">
      <c r="F403" s="103"/>
      <c r="G403" s="103"/>
    </row>
    <row r="404" spans="6:7" x14ac:dyDescent="0.35">
      <c r="F404" s="103"/>
      <c r="G404" s="103"/>
    </row>
    <row r="405" spans="6:7" x14ac:dyDescent="0.35">
      <c r="F405" s="103"/>
      <c r="G405" s="103"/>
    </row>
    <row r="406" spans="6:7" x14ac:dyDescent="0.35">
      <c r="F406" s="103"/>
      <c r="G406" s="103"/>
    </row>
    <row r="407" spans="6:7" x14ac:dyDescent="0.35">
      <c r="F407" s="103"/>
      <c r="G407" s="103"/>
    </row>
    <row r="408" spans="6:7" x14ac:dyDescent="0.35">
      <c r="F408" s="103"/>
      <c r="G408" s="103"/>
    </row>
    <row r="409" spans="6:7" x14ac:dyDescent="0.35">
      <c r="F409" s="103"/>
      <c r="G409" s="103"/>
    </row>
    <row r="410" spans="6:7" x14ac:dyDescent="0.35">
      <c r="F410" s="103"/>
      <c r="G410" s="103"/>
    </row>
    <row r="411" spans="6:7" x14ac:dyDescent="0.35">
      <c r="F411" s="103"/>
      <c r="G411" s="103"/>
    </row>
    <row r="412" spans="6:7" x14ac:dyDescent="0.35">
      <c r="F412" s="103"/>
      <c r="G412" s="103"/>
    </row>
    <row r="413" spans="6:7" x14ac:dyDescent="0.35">
      <c r="F413" s="103"/>
      <c r="G413" s="103"/>
    </row>
    <row r="414" spans="6:7" x14ac:dyDescent="0.35">
      <c r="F414" s="103"/>
      <c r="G414" s="103"/>
    </row>
    <row r="415" spans="6:7" x14ac:dyDescent="0.35">
      <c r="F415" s="103"/>
      <c r="G415" s="103"/>
    </row>
    <row r="416" spans="6:7" x14ac:dyDescent="0.35">
      <c r="F416" s="103"/>
      <c r="G416" s="103"/>
    </row>
    <row r="417" spans="6:7" x14ac:dyDescent="0.35">
      <c r="F417" s="103"/>
      <c r="G417" s="103"/>
    </row>
    <row r="418" spans="6:7" x14ac:dyDescent="0.35">
      <c r="F418" s="103"/>
      <c r="G418" s="103"/>
    </row>
    <row r="419" spans="6:7" x14ac:dyDescent="0.35">
      <c r="F419" s="103"/>
      <c r="G419" s="103"/>
    </row>
    <row r="420" spans="6:7" x14ac:dyDescent="0.35">
      <c r="F420" s="103"/>
      <c r="G420" s="103"/>
    </row>
    <row r="421" spans="6:7" x14ac:dyDescent="0.35">
      <c r="F421" s="103"/>
      <c r="G421" s="103"/>
    </row>
    <row r="422" spans="6:7" x14ac:dyDescent="0.35">
      <c r="F422" s="103"/>
      <c r="G422" s="103"/>
    </row>
    <row r="423" spans="6:7" x14ac:dyDescent="0.35">
      <c r="F423" s="103"/>
      <c r="G423" s="103"/>
    </row>
    <row r="424" spans="6:7" x14ac:dyDescent="0.35">
      <c r="F424" s="103"/>
      <c r="G424" s="103"/>
    </row>
    <row r="425" spans="6:7" x14ac:dyDescent="0.35">
      <c r="F425" s="103"/>
      <c r="G425" s="103"/>
    </row>
    <row r="426" spans="6:7" x14ac:dyDescent="0.35">
      <c r="F426" s="103"/>
      <c r="G426" s="103"/>
    </row>
    <row r="427" spans="6:7" x14ac:dyDescent="0.35">
      <c r="F427" s="103"/>
      <c r="G427" s="103"/>
    </row>
    <row r="428" spans="6:7" x14ac:dyDescent="0.35">
      <c r="F428" s="103"/>
      <c r="G428" s="103"/>
    </row>
    <row r="429" spans="6:7" x14ac:dyDescent="0.35">
      <c r="F429" s="103"/>
      <c r="G429" s="103"/>
    </row>
    <row r="430" spans="6:7" x14ac:dyDescent="0.35">
      <c r="F430" s="103"/>
      <c r="G430" s="103"/>
    </row>
    <row r="431" spans="6:7" x14ac:dyDescent="0.35">
      <c r="F431" s="103"/>
      <c r="G431" s="103"/>
    </row>
    <row r="432" spans="6:7" x14ac:dyDescent="0.35">
      <c r="F432" s="103"/>
      <c r="G432" s="103"/>
    </row>
    <row r="433" spans="6:7" x14ac:dyDescent="0.35">
      <c r="F433" s="103"/>
      <c r="G433" s="103"/>
    </row>
    <row r="434" spans="6:7" x14ac:dyDescent="0.35">
      <c r="F434" s="103"/>
      <c r="G434" s="103"/>
    </row>
    <row r="435" spans="6:7" x14ac:dyDescent="0.35">
      <c r="F435" s="103"/>
      <c r="G435" s="103"/>
    </row>
    <row r="436" spans="6:7" x14ac:dyDescent="0.35">
      <c r="F436" s="103"/>
      <c r="G436" s="103"/>
    </row>
    <row r="437" spans="6:7" x14ac:dyDescent="0.35">
      <c r="F437" s="103"/>
      <c r="G437" s="103"/>
    </row>
    <row r="438" spans="6:7" x14ac:dyDescent="0.35">
      <c r="F438" s="103"/>
      <c r="G438" s="103"/>
    </row>
    <row r="439" spans="6:7" x14ac:dyDescent="0.35">
      <c r="F439" s="103"/>
      <c r="G439" s="103"/>
    </row>
    <row r="440" spans="6:7" x14ac:dyDescent="0.35">
      <c r="F440" s="103"/>
      <c r="G440" s="103"/>
    </row>
    <row r="441" spans="6:7" x14ac:dyDescent="0.35">
      <c r="F441" s="103"/>
      <c r="G441" s="103"/>
    </row>
  </sheetData>
  <sheetProtection algorithmName="SHA-512" hashValue="9+VRmBCPIQ+0evNyW0m4JXQQ9ma4DQ0UyWlPTnR24BjEZMZk3AOuEEMNNY6+Nr5m2Uahk1ytZMcY2NiDvGUGMg==" saltValue="gF+vwB1EXQEQhYl8DEDKew==" spinCount="100000" sheet="1" objects="1" scenarios="1"/>
  <scenarios current="0">
    <scenario name="test2" locked="1" count="1" user="Herrmann_V" comment="Created by Herrmann_V on 11/9/2010">
      <inputCells r="D1" val="40000" numFmtId="180"/>
    </scenario>
  </scenarios>
  <phoneticPr fontId="11" type="noConversion"/>
  <conditionalFormatting sqref="C169">
    <cfRule type="expression" dxfId="18" priority="1">
      <formula>C166&lt;17</formula>
    </cfRule>
  </conditionalFormatting>
  <conditionalFormatting sqref="C17:FX18 C135:FX136 FY137">
    <cfRule type="cellIs" dxfId="17" priority="11" operator="lessThanOrEqual">
      <formula>16</formula>
    </cfRule>
  </conditionalFormatting>
  <conditionalFormatting sqref="C132:FX133">
    <cfRule type="cellIs" dxfId="16" priority="10" operator="lessThanOrEqual">
      <formula>16</formula>
    </cfRule>
  </conditionalFormatting>
  <conditionalFormatting sqref="C158:FX158">
    <cfRule type="expression" dxfId="15" priority="4">
      <formula>D137&lt;17</formula>
    </cfRule>
  </conditionalFormatting>
  <conditionalFormatting sqref="C162:FX162">
    <cfRule type="expression" dxfId="14" priority="7">
      <formula>D137&lt;17</formula>
    </cfRule>
  </conditionalFormatting>
  <conditionalFormatting sqref="C166:FX166">
    <cfRule type="cellIs" dxfId="13" priority="3" operator="lessThanOrEqual">
      <formula>16</formula>
    </cfRule>
  </conditionalFormatting>
  <hyperlinks>
    <hyperlink ref="A185" r:id="rId1" display="RF@" xr:uid="{5CFC5816-4DB3-43F0-BE6D-1968B6222321}"/>
  </hyperlinks>
  <pageMargins left="0.7" right="0.7" top="0.75" bottom="0.75" header="0.3" footer="0.3"/>
  <pageSetup scale="76" fitToHeight="0" orientation="portrait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2F271-53E9-4E40-AACA-D91276F1EE48}">
  <sheetPr>
    <tabColor theme="9" tint="0.59999389629810485"/>
    <pageSetUpPr fitToPage="1"/>
  </sheetPr>
  <dimension ref="A1:I184"/>
  <sheetViews>
    <sheetView workbookViewId="0">
      <pane xSplit="2" ySplit="7" topLeftCell="H8" activePane="bottomRight" state="frozen"/>
      <selection pane="topRight" activeCell="C1" sqref="C1"/>
      <selection pane="bottomLeft" activeCell="A8" sqref="A8"/>
      <selection pane="bottomRight" activeCell="I98" sqref="I98"/>
    </sheetView>
  </sheetViews>
  <sheetFormatPr defaultRowHeight="14" x14ac:dyDescent="0.3"/>
  <cols>
    <col min="1" max="1" width="13.3046875" style="212" bestFit="1" customWidth="1"/>
    <col min="2" max="2" width="62.53515625" style="212" customWidth="1"/>
    <col min="3" max="3" width="17.4609375" style="212" customWidth="1"/>
    <col min="4" max="4" width="17" style="212" bestFit="1" customWidth="1"/>
    <col min="5" max="5" width="8.15234375" style="212" customWidth="1"/>
    <col min="6" max="6" width="7.3828125" style="212" customWidth="1"/>
    <col min="7" max="7" width="48.921875" style="212" bestFit="1" customWidth="1"/>
    <col min="8" max="8" width="13.921875" style="212" bestFit="1" customWidth="1"/>
    <col min="9" max="9" width="13.3828125" style="212" bestFit="1" customWidth="1"/>
    <col min="10" max="16384" width="9.23046875" style="212"/>
  </cols>
  <sheetData>
    <row r="1" spans="1:9" x14ac:dyDescent="0.3">
      <c r="A1" s="1" t="s">
        <v>0</v>
      </c>
      <c r="B1" s="203">
        <f>'New Formula with HB25-1320'!B1</f>
        <v>2.3E-2</v>
      </c>
      <c r="C1" s="204" t="s">
        <v>1089</v>
      </c>
      <c r="D1" s="205" t="s">
        <v>1090</v>
      </c>
      <c r="E1" s="205" t="s">
        <v>1091</v>
      </c>
      <c r="F1" s="218"/>
      <c r="G1" s="225" t="s">
        <v>1092</v>
      </c>
      <c r="H1" s="218"/>
      <c r="I1" s="218"/>
    </row>
    <row r="2" spans="1:9" x14ac:dyDescent="0.3">
      <c r="A2" s="1" t="s">
        <v>750</v>
      </c>
      <c r="B2" s="206">
        <f>'New Formula with HB25-1320'!B2</f>
        <v>8691.7999999999993</v>
      </c>
      <c r="C2" s="207" t="s">
        <v>1093</v>
      </c>
      <c r="D2" s="208" t="s">
        <v>1094</v>
      </c>
      <c r="E2" s="208" t="s">
        <v>1095</v>
      </c>
      <c r="F2" s="218"/>
      <c r="G2" s="225" t="s">
        <v>1096</v>
      </c>
      <c r="H2" s="218"/>
      <c r="I2" s="218"/>
    </row>
    <row r="3" spans="1:9" ht="14.5" x14ac:dyDescent="0.35">
      <c r="A3" s="1" t="s">
        <v>706</v>
      </c>
      <c r="B3" s="206">
        <f>'New Formula with HB25-1320'!B3</f>
        <v>10480</v>
      </c>
      <c r="C3" s="209" t="s">
        <v>1097</v>
      </c>
      <c r="D3" s="209" t="s">
        <v>1097</v>
      </c>
      <c r="E3" s="209" t="s">
        <v>1098</v>
      </c>
      <c r="F3" s="218"/>
      <c r="G3" s="225" t="s">
        <v>1099</v>
      </c>
      <c r="H3" s="218"/>
      <c r="I3" s="218"/>
    </row>
    <row r="4" spans="1:9" x14ac:dyDescent="0.3">
      <c r="A4" s="1" t="s">
        <v>730</v>
      </c>
      <c r="B4" s="203">
        <f>'New Formula with HB25-1320'!B4</f>
        <v>0.23</v>
      </c>
      <c r="C4" s="210" t="s">
        <v>111</v>
      </c>
      <c r="D4" s="211" t="str">
        <f>C4</f>
        <v>2035</v>
      </c>
      <c r="F4" s="218"/>
      <c r="G4" s="218"/>
      <c r="H4" s="244"/>
      <c r="I4" s="244"/>
    </row>
    <row r="5" spans="1:9" x14ac:dyDescent="0.3">
      <c r="C5" s="213" t="str">
        <f>_xlfn.XLOOKUP(C4,'New Formula with HB25-1320'!C3:FX3,'New Formula with HB25-1320'!C4:FX4,0)</f>
        <v>MONTEZUMA</v>
      </c>
      <c r="D5" s="213" t="str">
        <f>C5</f>
        <v>MONTEZUMA</v>
      </c>
      <c r="E5" s="212">
        <f>D11/C11</f>
        <v>0.96031399912778015</v>
      </c>
      <c r="F5" s="218"/>
      <c r="G5" s="218"/>
      <c r="H5" s="244" t="s">
        <v>1100</v>
      </c>
      <c r="I5" s="244" t="s">
        <v>1101</v>
      </c>
    </row>
    <row r="6" spans="1:9" ht="28" x14ac:dyDescent="0.3">
      <c r="A6" s="214" t="s">
        <v>1033</v>
      </c>
      <c r="B6" s="215">
        <v>0.15</v>
      </c>
      <c r="C6" s="216" t="str">
        <f>_xlfn.XLOOKUP(C4,'New Formula with HB25-1320'!C3:FX3,'New Formula with HB25-1320'!C5:FX5,0)</f>
        <v>MONTEZUMA-CORTEZ RE-1</v>
      </c>
      <c r="D6" s="213" t="str">
        <f>C6</f>
        <v>MONTEZUMA-CORTEZ RE-1</v>
      </c>
      <c r="F6" s="225" t="str">
        <f>"DISTRICT: "&amp;C6</f>
        <v>DISTRICT: MONTEZUMA-CORTEZ RE-1</v>
      </c>
      <c r="H6" s="256" t="s">
        <v>1102</v>
      </c>
      <c r="I6" s="256" t="s">
        <v>1103</v>
      </c>
    </row>
    <row r="7" spans="1:9" x14ac:dyDescent="0.3">
      <c r="A7" s="214"/>
      <c r="B7" s="217"/>
      <c r="C7" s="216"/>
      <c r="D7" s="216"/>
      <c r="F7" s="257"/>
      <c r="G7" s="225"/>
      <c r="H7" s="244"/>
      <c r="I7" s="244"/>
    </row>
    <row r="8" spans="1:9" x14ac:dyDescent="0.3">
      <c r="A8" s="213" t="s">
        <v>423</v>
      </c>
      <c r="B8" s="218" t="s">
        <v>644</v>
      </c>
      <c r="C8" s="219">
        <f>_xlfn.XLOOKUP($C$4,'New Formula with HB25-1320'!$C$3:$FX$3,'New Formula with HB25-1320'!C8:FX8,0)</f>
        <v>2141.5</v>
      </c>
      <c r="D8" s="219">
        <f>C8-91</f>
        <v>2050.5</v>
      </c>
      <c r="F8" s="258" t="s">
        <v>474</v>
      </c>
      <c r="G8" s="218" t="s">
        <v>1104</v>
      </c>
      <c r="H8" s="221">
        <f>_xlfn.XLOOKUP(F8,A8:A184,C8:C184,0)</f>
        <v>2289</v>
      </c>
      <c r="I8" s="221">
        <f t="shared" ref="I8:I24" si="0">_xlfn.XLOOKUP(F8,A8:A184,D8:D184,0)</f>
        <v>2198</v>
      </c>
    </row>
    <row r="9" spans="1:9" x14ac:dyDescent="0.3">
      <c r="A9" s="213" t="s">
        <v>1003</v>
      </c>
      <c r="B9" s="218" t="s">
        <v>645</v>
      </c>
      <c r="C9" s="219">
        <f>_xlfn.XLOOKUP($C$4,'New Formula with HB25-1320'!$C$3:$FX$3,'New Formula with HB25-1320'!C9:FX9,0)</f>
        <v>151.5</v>
      </c>
      <c r="D9" s="219">
        <f>C9</f>
        <v>151.5</v>
      </c>
      <c r="F9" s="258" t="s">
        <v>475</v>
      </c>
      <c r="G9" s="218" t="s">
        <v>1105</v>
      </c>
      <c r="H9" s="221">
        <f t="shared" ref="H9:H24" si="1">_xlfn.XLOOKUP(F9,A9:A185,C9:C185,0)</f>
        <v>2308</v>
      </c>
      <c r="I9" s="221">
        <f t="shared" si="0"/>
        <v>2308</v>
      </c>
    </row>
    <row r="10" spans="1:9" x14ac:dyDescent="0.3">
      <c r="A10" s="213" t="s">
        <v>426</v>
      </c>
      <c r="B10" s="218" t="s">
        <v>646</v>
      </c>
      <c r="C10" s="219">
        <f>_xlfn.XLOOKUP($C$4,'New Formula with HB25-1320'!$C$3:$FX$3,'New Formula with HB25-1320'!C10:FX10,0)</f>
        <v>0.5</v>
      </c>
      <c r="D10" s="219">
        <f>C10</f>
        <v>0.5</v>
      </c>
      <c r="F10" s="258" t="s">
        <v>476</v>
      </c>
      <c r="G10" s="218" t="s">
        <v>1106</v>
      </c>
      <c r="H10" s="221">
        <f t="shared" si="1"/>
        <v>2394.5</v>
      </c>
      <c r="I10" s="221">
        <f t="shared" si="0"/>
        <v>2394.5</v>
      </c>
    </row>
    <row r="11" spans="1:9" x14ac:dyDescent="0.3">
      <c r="A11" s="213" t="s">
        <v>427</v>
      </c>
      <c r="B11" s="218" t="s">
        <v>647</v>
      </c>
      <c r="C11" s="219">
        <f>_xlfn.XLOOKUP($C$4,'New Formula with HB25-1320'!$C$3:$FX$3,'New Formula with HB25-1320'!C11:FX11,0)</f>
        <v>2293</v>
      </c>
      <c r="D11" s="220">
        <f>D8+D9</f>
        <v>2202</v>
      </c>
      <c r="F11" s="258" t="s">
        <v>477</v>
      </c>
      <c r="G11" s="218" t="s">
        <v>1107</v>
      </c>
      <c r="H11" s="221">
        <f t="shared" si="1"/>
        <v>2362.5</v>
      </c>
      <c r="I11" s="221">
        <f t="shared" si="0"/>
        <v>2362.5</v>
      </c>
    </row>
    <row r="12" spans="1:9" x14ac:dyDescent="0.3">
      <c r="A12" s="213" t="s">
        <v>430</v>
      </c>
      <c r="B12" s="218" t="s">
        <v>770</v>
      </c>
      <c r="C12" s="219">
        <f>_xlfn.XLOOKUP($C$4,'New Formula with HB25-1320'!$C$3:$FX$3,'New Formula with HB25-1320'!C12:FX12,0)</f>
        <v>4</v>
      </c>
      <c r="D12" s="219">
        <f>C12</f>
        <v>4</v>
      </c>
      <c r="F12" s="259" t="s">
        <v>478</v>
      </c>
      <c r="G12" s="225" t="s">
        <v>1108</v>
      </c>
      <c r="H12" s="260">
        <f t="shared" si="1"/>
        <v>2338.5</v>
      </c>
      <c r="I12" s="260">
        <f t="shared" si="0"/>
        <v>2315.8000000000002</v>
      </c>
    </row>
    <row r="13" spans="1:9" x14ac:dyDescent="0.3">
      <c r="A13" s="213" t="s">
        <v>431</v>
      </c>
      <c r="B13" s="218" t="s">
        <v>1042</v>
      </c>
      <c r="C13" s="219">
        <f>_xlfn.XLOOKUP($C$4,'New Formula with HB25-1320'!$C$3:$FX$3,'New Formula with HB25-1320'!C13:FX13,0)</f>
        <v>0</v>
      </c>
      <c r="D13" s="219">
        <f>C13</f>
        <v>0</v>
      </c>
      <c r="F13" s="258" t="s">
        <v>479</v>
      </c>
      <c r="G13" s="218" t="s">
        <v>1006</v>
      </c>
      <c r="H13" s="221">
        <f t="shared" si="1"/>
        <v>0.08</v>
      </c>
      <c r="I13" s="221">
        <f t="shared" si="0"/>
        <v>0.08</v>
      </c>
    </row>
    <row r="14" spans="1:9" x14ac:dyDescent="0.3">
      <c r="A14" s="213" t="s">
        <v>432</v>
      </c>
      <c r="B14" s="218" t="s">
        <v>648</v>
      </c>
      <c r="C14" s="219">
        <f>_xlfn.XLOOKUP($C$4,'New Formula with HB25-1320'!$C$3:$FX$3,'New Formula with HB25-1320'!C14:FX14,0)</f>
        <v>0</v>
      </c>
      <c r="D14" s="219">
        <f>C14</f>
        <v>0</v>
      </c>
      <c r="F14" s="258" t="s">
        <v>480</v>
      </c>
      <c r="G14" s="218" t="s">
        <v>1109</v>
      </c>
      <c r="H14" s="221">
        <f t="shared" si="1"/>
        <v>75.8</v>
      </c>
      <c r="I14" s="221">
        <f t="shared" si="0"/>
        <v>166.8</v>
      </c>
    </row>
    <row r="15" spans="1:9" x14ac:dyDescent="0.3">
      <c r="A15" s="213" t="s">
        <v>433</v>
      </c>
      <c r="B15" s="218" t="s">
        <v>1031</v>
      </c>
      <c r="C15" s="219">
        <f>_xlfn.XLOOKUP($C$4,'New Formula with HB25-1320'!$C$3:$FX$3,'New Formula with HB25-1320'!C15:FX15,0)</f>
        <v>0</v>
      </c>
      <c r="D15" s="219">
        <f>C15</f>
        <v>0</v>
      </c>
      <c r="F15" s="259" t="s">
        <v>482</v>
      </c>
      <c r="G15" s="225" t="s">
        <v>1110</v>
      </c>
      <c r="H15" s="260">
        <f t="shared" si="1"/>
        <v>2414.4</v>
      </c>
      <c r="I15" s="260">
        <f t="shared" si="0"/>
        <v>2482.6999999999998</v>
      </c>
    </row>
    <row r="16" spans="1:9" x14ac:dyDescent="0.3">
      <c r="A16" s="213" t="s">
        <v>434</v>
      </c>
      <c r="B16" s="218" t="s">
        <v>772</v>
      </c>
      <c r="C16" s="219">
        <f>_xlfn.XLOOKUP($C$4,'New Formula with HB25-1320'!$C$3:$FX$3,'New Formula with HB25-1320'!C16:FX16,0)</f>
        <v>2289</v>
      </c>
      <c r="D16" s="221">
        <f>ROUND(D11-D12-D13-D15,1)</f>
        <v>2198</v>
      </c>
      <c r="F16" s="258" t="s">
        <v>483</v>
      </c>
      <c r="G16" s="218" t="s">
        <v>771</v>
      </c>
      <c r="H16" s="260">
        <f t="shared" si="1"/>
        <v>0</v>
      </c>
      <c r="I16" s="260">
        <f t="shared" si="0"/>
        <v>0</v>
      </c>
    </row>
    <row r="17" spans="1:9" x14ac:dyDescent="0.3">
      <c r="A17" s="213" t="s">
        <v>435</v>
      </c>
      <c r="B17" s="221" t="s">
        <v>649</v>
      </c>
      <c r="C17" s="219">
        <f>_xlfn.XLOOKUP($C$4,'New Formula with HB25-1320'!$C$3:$FX$3,'New Formula with HB25-1320'!C17:FX17,0)</f>
        <v>1006</v>
      </c>
      <c r="D17" s="219">
        <f>C17*E5</f>
        <v>966.07588312254688</v>
      </c>
      <c r="E17" s="273"/>
      <c r="F17" s="258" t="s">
        <v>484</v>
      </c>
      <c r="G17" s="218" t="s">
        <v>1111</v>
      </c>
      <c r="H17" s="260">
        <f t="shared" si="1"/>
        <v>0</v>
      </c>
      <c r="I17" s="260">
        <f t="shared" si="0"/>
        <v>0</v>
      </c>
    </row>
    <row r="18" spans="1:9" x14ac:dyDescent="0.3">
      <c r="A18" s="213" t="s">
        <v>436</v>
      </c>
      <c r="B18" s="221" t="s">
        <v>650</v>
      </c>
      <c r="C18" s="219">
        <f>_xlfn.XLOOKUP($C$4,'New Formula with HB25-1320'!$C$3:$FX$3,'New Formula with HB25-1320'!C18:FX18,0)</f>
        <v>1568.7</v>
      </c>
      <c r="D18" s="219">
        <f>C18*E5</f>
        <v>1506.4445704317488</v>
      </c>
      <c r="E18" s="273"/>
      <c r="F18" s="258" t="s">
        <v>1014</v>
      </c>
      <c r="G18" s="218" t="s">
        <v>1112</v>
      </c>
      <c r="H18" s="221">
        <f t="shared" si="1"/>
        <v>0</v>
      </c>
      <c r="I18" s="221">
        <f t="shared" si="0"/>
        <v>0</v>
      </c>
    </row>
    <row r="19" spans="1:9" x14ac:dyDescent="0.3">
      <c r="A19" s="213" t="s">
        <v>437</v>
      </c>
      <c r="B19" s="218" t="s">
        <v>651</v>
      </c>
      <c r="C19" s="274">
        <f>_xlfn.XLOOKUP($C$4,'New Formula with HB25-1320'!$C$3:$FX$3,'New Formula with HB25-1320'!C19:FX19,0)</f>
        <v>0.46529999999999999</v>
      </c>
      <c r="D19" s="222">
        <f t="shared" ref="D19:D36" si="2">C19</f>
        <v>0.46529999999999999</v>
      </c>
      <c r="F19" s="258" t="s">
        <v>1036</v>
      </c>
      <c r="G19" s="218" t="s">
        <v>1038</v>
      </c>
      <c r="H19" s="260">
        <f t="shared" si="1"/>
        <v>0</v>
      </c>
      <c r="I19" s="260">
        <f t="shared" si="0"/>
        <v>0</v>
      </c>
    </row>
    <row r="20" spans="1:9" x14ac:dyDescent="0.3">
      <c r="A20" s="213" t="s">
        <v>438</v>
      </c>
      <c r="B20" s="221" t="s">
        <v>652</v>
      </c>
      <c r="C20" s="219">
        <f>_xlfn.XLOOKUP($C$4,'New Formula with HB25-1320'!$C$3:$FX$3,'New Formula with HB25-1320'!C20:FX20,0)</f>
        <v>1899.6</v>
      </c>
      <c r="D20" s="219">
        <f>C20*E5</f>
        <v>1824.212472743131</v>
      </c>
      <c r="F20" s="258" t="s">
        <v>483</v>
      </c>
      <c r="G20" s="218" t="s">
        <v>1113</v>
      </c>
      <c r="H20" s="221">
        <f t="shared" si="1"/>
        <v>0</v>
      </c>
      <c r="I20" s="221">
        <f t="shared" si="0"/>
        <v>0</v>
      </c>
    </row>
    <row r="21" spans="1:9" x14ac:dyDescent="0.3">
      <c r="A21" s="213" t="s">
        <v>440</v>
      </c>
      <c r="B21" s="221" t="s">
        <v>653</v>
      </c>
      <c r="C21" s="219">
        <f>_xlfn.XLOOKUP($C$4,'New Formula with HB25-1320'!$C$3:$FX$3,'New Formula with HB25-1320'!C21:FX21,0)</f>
        <v>2353</v>
      </c>
      <c r="D21" s="219">
        <f>C21*E5</f>
        <v>2259.6188399476669</v>
      </c>
      <c r="F21" s="258" t="s">
        <v>485</v>
      </c>
      <c r="G21" s="218" t="s">
        <v>1114</v>
      </c>
      <c r="H21" s="221">
        <f t="shared" si="1"/>
        <v>4</v>
      </c>
      <c r="I21" s="221">
        <f t="shared" si="0"/>
        <v>4</v>
      </c>
    </row>
    <row r="22" spans="1:9" x14ac:dyDescent="0.3">
      <c r="A22" s="213" t="s">
        <v>442</v>
      </c>
      <c r="B22" s="218" t="s">
        <v>654</v>
      </c>
      <c r="C22" s="219">
        <f>_xlfn.XLOOKUP($C$4,'New Formula with HB25-1320'!$C$3:$FX$3,'New Formula with HB25-1320'!C22:FX22,0)</f>
        <v>386</v>
      </c>
      <c r="D22" s="219">
        <f>C22</f>
        <v>386</v>
      </c>
      <c r="F22" s="259" t="s">
        <v>487</v>
      </c>
      <c r="G22" s="225" t="s">
        <v>1115</v>
      </c>
      <c r="H22" s="260">
        <f t="shared" si="1"/>
        <v>2418.4</v>
      </c>
      <c r="I22" s="260">
        <f t="shared" si="0"/>
        <v>2486.6999999999998</v>
      </c>
    </row>
    <row r="23" spans="1:9" x14ac:dyDescent="0.3">
      <c r="A23" s="213" t="s">
        <v>443</v>
      </c>
      <c r="B23" s="218" t="s">
        <v>670</v>
      </c>
      <c r="C23" s="219">
        <f>_xlfn.XLOOKUP($C$4,'New Formula with HB25-1320'!$C$3:$FX$3,'New Formula with HB25-1320'!C23:FX23,0)</f>
        <v>2486.8000000000002</v>
      </c>
      <c r="D23" s="219">
        <f t="shared" si="2"/>
        <v>2486.8000000000002</v>
      </c>
      <c r="F23" s="259" t="s">
        <v>488</v>
      </c>
      <c r="G23" s="225" t="s">
        <v>1116</v>
      </c>
      <c r="H23" s="260">
        <f t="shared" si="1"/>
        <v>2342.6</v>
      </c>
      <c r="I23" s="260">
        <f t="shared" si="0"/>
        <v>2319.8999999999996</v>
      </c>
    </row>
    <row r="24" spans="1:9" x14ac:dyDescent="0.3">
      <c r="A24" s="213" t="s">
        <v>1055</v>
      </c>
      <c r="B24" s="223" t="s">
        <v>671</v>
      </c>
      <c r="C24" s="219">
        <f>_xlfn.XLOOKUP($C$4,'New Formula with HB25-1320'!$C$3:$FX$3,'New Formula with HB25-1320'!C24:FX24,0)</f>
        <v>2308</v>
      </c>
      <c r="D24" s="219">
        <f t="shared" si="2"/>
        <v>2308</v>
      </c>
      <c r="F24" s="261" t="s">
        <v>489</v>
      </c>
      <c r="G24" s="261" t="s">
        <v>1117</v>
      </c>
      <c r="H24" s="262">
        <f t="shared" si="1"/>
        <v>75.8</v>
      </c>
      <c r="I24" s="262">
        <f t="shared" si="0"/>
        <v>166.8</v>
      </c>
    </row>
    <row r="25" spans="1:9" x14ac:dyDescent="0.3">
      <c r="A25" s="213" t="s">
        <v>444</v>
      </c>
      <c r="B25" s="223" t="s">
        <v>439</v>
      </c>
      <c r="C25" s="219">
        <f>_xlfn.XLOOKUP($C$4,'New Formula with HB25-1320'!$C$3:$FX$3,'New Formula with HB25-1320'!C25:FX25,0)</f>
        <v>2394.5</v>
      </c>
      <c r="D25" s="219">
        <f t="shared" si="2"/>
        <v>2394.5</v>
      </c>
      <c r="F25" s="225"/>
      <c r="G25" s="225"/>
      <c r="H25" s="263"/>
      <c r="I25" s="263"/>
    </row>
    <row r="26" spans="1:9" x14ac:dyDescent="0.3">
      <c r="A26" s="213" t="s">
        <v>445</v>
      </c>
      <c r="B26" s="223" t="s">
        <v>441</v>
      </c>
      <c r="C26" s="219">
        <f>_xlfn.XLOOKUP($C$4,'New Formula with HB25-1320'!$C$3:$FX$3,'New Formula with HB25-1320'!C26:FX26,0)</f>
        <v>2362.5</v>
      </c>
      <c r="D26" s="219">
        <f t="shared" si="2"/>
        <v>2362.5</v>
      </c>
      <c r="F26" s="218" t="s">
        <v>719</v>
      </c>
      <c r="G26" s="218" t="s">
        <v>677</v>
      </c>
      <c r="H26" s="264">
        <f>_xlfn.XLOOKUP(F26,A26:A202,C26:C202,0)</f>
        <v>8691.7999999999993</v>
      </c>
      <c r="I26" s="264">
        <f>_xlfn.XLOOKUP(F26,A26:A202,D26:D202,0)</f>
        <v>8691.7999999999993</v>
      </c>
    </row>
    <row r="27" spans="1:9" x14ac:dyDescent="0.3">
      <c r="A27" s="213" t="s">
        <v>448</v>
      </c>
      <c r="B27" s="218" t="s">
        <v>775</v>
      </c>
      <c r="C27" s="219">
        <f>_xlfn.XLOOKUP($C$4,'New Formula with HB25-1320'!$C$3:$FX$3,'New Formula with HB25-1320'!C27:FX27,0)</f>
        <v>0</v>
      </c>
      <c r="D27" s="219">
        <f t="shared" si="2"/>
        <v>0</v>
      </c>
      <c r="F27" s="218" t="s">
        <v>720</v>
      </c>
      <c r="G27" s="218" t="s">
        <v>1118</v>
      </c>
      <c r="H27" s="264">
        <f>_xlfn.XLOOKUP(F27,A27:A203,C27:C203,0)</f>
        <v>2414.4</v>
      </c>
      <c r="I27" s="264">
        <f>_xlfn.XLOOKUP(F27,A27:A203,D27:D203,0)</f>
        <v>2482.6999999999998</v>
      </c>
    </row>
    <row r="28" spans="1:9" x14ac:dyDescent="0.3">
      <c r="A28" s="213" t="s">
        <v>450</v>
      </c>
      <c r="B28" s="218" t="s">
        <v>655</v>
      </c>
      <c r="C28" s="219">
        <f>_xlfn.XLOOKUP($C$4,'New Formula with HB25-1320'!$C$3:$FX$3,'New Formula with HB25-1320'!C28:FX28,0)</f>
        <v>62</v>
      </c>
      <c r="D28" s="219">
        <f>C28*E5</f>
        <v>59.539467945922368</v>
      </c>
      <c r="F28" s="265" t="s">
        <v>721</v>
      </c>
      <c r="G28" s="265" t="s">
        <v>722</v>
      </c>
      <c r="H28" s="266">
        <f>_xlfn.XLOOKUP(F28,A28:A204,C28:C204,0)</f>
        <v>20985481.919999998</v>
      </c>
      <c r="I28" s="266">
        <f>_xlfn.XLOOKUP(F28,A28:A204,D28:D204,0)</f>
        <v>21579131.859999996</v>
      </c>
    </row>
    <row r="29" spans="1:9" x14ac:dyDescent="0.3">
      <c r="A29" s="213" t="s">
        <v>780</v>
      </c>
      <c r="B29" s="218" t="s">
        <v>1071</v>
      </c>
      <c r="C29" s="219">
        <f>_xlfn.XLOOKUP($C$4,'New Formula with HB25-1320'!$C$3:$FX$3,'New Formula with HB25-1320'!C29:FX29,0)</f>
        <v>412</v>
      </c>
      <c r="D29" s="219">
        <f>C29</f>
        <v>412</v>
      </c>
      <c r="F29" s="225"/>
      <c r="G29" s="225"/>
      <c r="H29" s="263"/>
      <c r="I29" s="263"/>
    </row>
    <row r="30" spans="1:9" x14ac:dyDescent="0.3">
      <c r="A30" s="213" t="s">
        <v>784</v>
      </c>
      <c r="B30" s="218" t="s">
        <v>656</v>
      </c>
      <c r="C30" s="219">
        <f>_xlfn.XLOOKUP($C$4,'New Formula with HB25-1320'!$C$3:$FX$3,'New Formula with HB25-1320'!C30:FX30,0)</f>
        <v>61</v>
      </c>
      <c r="D30" s="219">
        <f>C30+91</f>
        <v>152</v>
      </c>
      <c r="F30" s="218" t="s">
        <v>496</v>
      </c>
      <c r="G30" s="218" t="s">
        <v>667</v>
      </c>
      <c r="H30" s="221">
        <f>_xlfn.XLOOKUP(F30,A30:A206,C30:C206,0)</f>
        <v>1568.7</v>
      </c>
      <c r="I30" s="221">
        <f>_xlfn.XLOOKUP(F30,A30:A206,D30:D206,0)</f>
        <v>1506.4445704317488</v>
      </c>
    </row>
    <row r="31" spans="1:9" x14ac:dyDescent="0.3">
      <c r="A31" s="213" t="s">
        <v>786</v>
      </c>
      <c r="B31" s="218" t="s">
        <v>657</v>
      </c>
      <c r="C31" s="219">
        <f>_xlfn.XLOOKUP($C$4,'New Formula with HB25-1320'!$C$3:$FX$3,'New Formula with HB25-1320'!C31:FX31,0)</f>
        <v>7</v>
      </c>
      <c r="D31" s="219">
        <f t="shared" si="2"/>
        <v>7</v>
      </c>
      <c r="F31" s="218" t="s">
        <v>497</v>
      </c>
      <c r="G31" s="218" t="s">
        <v>723</v>
      </c>
      <c r="H31" s="264">
        <f>_xlfn.XLOOKUP(F31,A31:A207,C31:C207,0)</f>
        <v>2172.9499999999998</v>
      </c>
      <c r="I31" s="264">
        <f>_xlfn.XLOOKUP(F31,A31:A207,D31:D207,0)</f>
        <v>2172.9499999999998</v>
      </c>
    </row>
    <row r="32" spans="1:9" x14ac:dyDescent="0.3">
      <c r="A32" s="213" t="s">
        <v>1056</v>
      </c>
      <c r="B32" s="218" t="s">
        <v>658</v>
      </c>
      <c r="C32" s="219">
        <f>_xlfn.XLOOKUP($C$4,'New Formula with HB25-1320'!$C$3:$FX$3,'New Formula with HB25-1320'!C32:FX32,0)</f>
        <v>0</v>
      </c>
      <c r="D32" s="219">
        <f t="shared" si="2"/>
        <v>0</v>
      </c>
      <c r="F32" s="218" t="s">
        <v>498</v>
      </c>
      <c r="G32" s="218" t="s">
        <v>1040</v>
      </c>
      <c r="H32" s="242">
        <f>_xlfn.XLOOKUP(F32,A32:A208,C32:C208,0)</f>
        <v>0.66668083297917557</v>
      </c>
      <c r="I32" s="242">
        <f>_xlfn.XLOOKUP(F32,A32:A208,D32:D208,0)</f>
        <v>0.66668083297917557</v>
      </c>
    </row>
    <row r="33" spans="1:9" x14ac:dyDescent="0.3">
      <c r="A33" s="213" t="s">
        <v>788</v>
      </c>
      <c r="B33" s="218" t="s">
        <v>776</v>
      </c>
      <c r="C33" s="219">
        <f>_xlfn.XLOOKUP($C$4,'New Formula with HB25-1320'!$C$3:$FX$3,'New Formula with HB25-1320'!C33:FX33,0)</f>
        <v>0</v>
      </c>
      <c r="D33" s="219">
        <f t="shared" si="2"/>
        <v>0</v>
      </c>
      <c r="F33" s="218" t="s">
        <v>870</v>
      </c>
      <c r="G33" s="218" t="s">
        <v>1119</v>
      </c>
      <c r="H33" s="264">
        <f>_xlfn.XLOOKUP(F33,A33:A209,C33:C209,0)</f>
        <v>0</v>
      </c>
      <c r="I33" s="264">
        <f>_xlfn.XLOOKUP(F33,A33:A209,D33:D209,0)</f>
        <v>0</v>
      </c>
    </row>
    <row r="34" spans="1:9" x14ac:dyDescent="0.3">
      <c r="A34" s="213" t="s">
        <v>1057</v>
      </c>
      <c r="B34" s="218" t="s">
        <v>1073</v>
      </c>
      <c r="C34" s="219">
        <f>_xlfn.XLOOKUP($C$4,'New Formula with HB25-1320'!$C$3:$FX$3,'New Formula with HB25-1320'!C34:FX34,0)</f>
        <v>0</v>
      </c>
      <c r="D34" s="219">
        <f t="shared" si="2"/>
        <v>0</v>
      </c>
      <c r="F34" s="265" t="s">
        <v>873</v>
      </c>
      <c r="G34" s="265" t="s">
        <v>1120</v>
      </c>
      <c r="H34" s="266">
        <f>_xlfn.XLOOKUP(F34,A34:A210,C34:C210,0)</f>
        <v>3408706.665</v>
      </c>
      <c r="I34" s="266">
        <f>_xlfn.XLOOKUP(F34,A34:A210,D34:D210,0)</f>
        <v>3273428.7293196684</v>
      </c>
    </row>
    <row r="35" spans="1:9" x14ac:dyDescent="0.3">
      <c r="A35" s="213" t="s">
        <v>1072</v>
      </c>
      <c r="B35" s="218" t="s">
        <v>1009</v>
      </c>
      <c r="C35" s="219">
        <f>_xlfn.XLOOKUP($C$4,'New Formula with HB25-1320'!$C$3:$FX$3,'New Formula with HB25-1320'!C35:FX35,0)</f>
        <v>0</v>
      </c>
      <c r="D35" s="219">
        <f t="shared" si="2"/>
        <v>0</v>
      </c>
      <c r="F35" s="218"/>
      <c r="G35" s="225"/>
      <c r="H35" s="221"/>
      <c r="I35" s="221"/>
    </row>
    <row r="36" spans="1:9" x14ac:dyDescent="0.3">
      <c r="A36" s="213" t="s">
        <v>1058</v>
      </c>
      <c r="B36" s="218" t="s">
        <v>1035</v>
      </c>
      <c r="C36" s="219">
        <f>_xlfn.XLOOKUP($C$4,'New Formula with HB25-1320'!$C$3:$FX$3,'New Formula with HB25-1320'!C36:FX36,0)</f>
        <v>14.799999999999997</v>
      </c>
      <c r="D36" s="219">
        <f t="shared" si="2"/>
        <v>14.799999999999997</v>
      </c>
      <c r="F36" s="218" t="s">
        <v>499</v>
      </c>
      <c r="G36" s="218" t="s">
        <v>676</v>
      </c>
      <c r="H36" s="221">
        <f>_xlfn.XLOOKUP(F36,A36:A212,C36:C212,0)</f>
        <v>62</v>
      </c>
      <c r="I36" s="221">
        <f>_xlfn.XLOOKUP(F36,A36:A212,D36:D212,0)</f>
        <v>59.539467945922368</v>
      </c>
    </row>
    <row r="37" spans="1:9" x14ac:dyDescent="0.3">
      <c r="A37" s="213"/>
      <c r="B37" s="218"/>
      <c r="C37" s="219"/>
      <c r="D37" s="221"/>
      <c r="F37" s="218" t="s">
        <v>500</v>
      </c>
      <c r="G37" s="218" t="s">
        <v>724</v>
      </c>
      <c r="H37" s="221">
        <f>_xlfn.XLOOKUP(F37,A37:A213,C37:C213,0)</f>
        <v>2172.9499999999998</v>
      </c>
      <c r="I37" s="221">
        <f>_xlfn.XLOOKUP(F37,A37:A213,D37:D213,0)</f>
        <v>2172.9499999999998</v>
      </c>
    </row>
    <row r="38" spans="1:9" x14ac:dyDescent="0.3">
      <c r="A38" s="213"/>
      <c r="B38" s="218"/>
      <c r="C38" s="219"/>
      <c r="D38" s="224"/>
      <c r="F38" s="265" t="s">
        <v>501</v>
      </c>
      <c r="G38" s="265" t="s">
        <v>685</v>
      </c>
      <c r="H38" s="266">
        <f>_xlfn.XLOOKUP(F38,A38:A214,C38:C214,0)</f>
        <v>134722.9</v>
      </c>
      <c r="I38" s="266">
        <f>_xlfn.XLOOKUP(F38,A38:A214,D38:D214,0)</f>
        <v>129376.286873092</v>
      </c>
    </row>
    <row r="39" spans="1:9" x14ac:dyDescent="0.3">
      <c r="A39" s="218"/>
      <c r="B39" s="225" t="s">
        <v>451</v>
      </c>
      <c r="C39" s="219"/>
      <c r="D39" s="226"/>
      <c r="F39" s="225"/>
      <c r="G39" s="225"/>
      <c r="H39" s="260"/>
      <c r="I39" s="260"/>
    </row>
    <row r="40" spans="1:9" x14ac:dyDescent="0.3">
      <c r="A40" s="227" t="s">
        <v>1058</v>
      </c>
      <c r="B40" s="228" t="s">
        <v>659</v>
      </c>
      <c r="C40" s="219">
        <f>_xlfn.XLOOKUP($C$4,'New Formula with HB25-1320'!$C$3:$FX$3,'New Formula with HB25-1320'!C40:FX40,0)</f>
        <v>1314255.48</v>
      </c>
      <c r="D40" s="219">
        <f>C40</f>
        <v>1314255.48</v>
      </c>
      <c r="F40" s="218" t="s">
        <v>712</v>
      </c>
      <c r="G40" s="218" t="s">
        <v>715</v>
      </c>
      <c r="H40" s="221">
        <f>_xlfn.XLOOKUP(F40,A40:A216,C40:C216,0)</f>
        <v>4</v>
      </c>
      <c r="I40" s="221">
        <f>_xlfn.XLOOKUP(F40,A40:A216,D40:D216,0)</f>
        <v>4</v>
      </c>
    </row>
    <row r="41" spans="1:9" x14ac:dyDescent="0.3">
      <c r="A41" s="227" t="s">
        <v>1059</v>
      </c>
      <c r="B41" s="218" t="s">
        <v>660</v>
      </c>
      <c r="C41" s="219">
        <f>_xlfn.XLOOKUP($C$4,'New Formula with HB25-1320'!$C$3:$FX$3,'New Formula with HB25-1320'!C41:FX41,0)</f>
        <v>560095135.80778515</v>
      </c>
      <c r="D41" s="219">
        <f>C41</f>
        <v>560095135.80778515</v>
      </c>
      <c r="F41" s="218" t="s">
        <v>713</v>
      </c>
      <c r="G41" s="218" t="s">
        <v>716</v>
      </c>
      <c r="H41" s="221">
        <f>_xlfn.XLOOKUP(F41,A41:A217,C41:C217,0)</f>
        <v>10480</v>
      </c>
      <c r="I41" s="221">
        <f>_xlfn.XLOOKUP(F41,A41:A217,D41:D217,0)</f>
        <v>10480</v>
      </c>
    </row>
    <row r="42" spans="1:9" x14ac:dyDescent="0.3">
      <c r="A42" s="227" t="s">
        <v>452</v>
      </c>
      <c r="B42" s="229" t="s">
        <v>1079</v>
      </c>
      <c r="C42" s="219">
        <f>_xlfn.XLOOKUP($C$4,'New Formula with HB25-1320'!$C$3:$FX$3,'New Formula with HB25-1320'!C42:FX42,0)</f>
        <v>23.844999999999999</v>
      </c>
      <c r="D42" s="219">
        <f>C42</f>
        <v>23.844999999999999</v>
      </c>
      <c r="F42" s="265" t="s">
        <v>714</v>
      </c>
      <c r="G42" s="265" t="s">
        <v>717</v>
      </c>
      <c r="H42" s="266">
        <f>_xlfn.XLOOKUP(F42,A42:A218,C42:C218,0)</f>
        <v>41920</v>
      </c>
      <c r="I42" s="266">
        <f>_xlfn.XLOOKUP(F42,A42:A218,D42:D218,0)</f>
        <v>41920</v>
      </c>
    </row>
    <row r="43" spans="1:9" x14ac:dyDescent="0.3">
      <c r="A43" s="227" t="s">
        <v>453</v>
      </c>
      <c r="B43" s="218" t="s">
        <v>678</v>
      </c>
      <c r="C43" s="219">
        <f>_xlfn.XLOOKUP($C$4,'New Formula with HB25-1320'!$C$3:$FX$3,'New Formula with HB25-1320'!C43:FX43,0)</f>
        <v>999999999</v>
      </c>
      <c r="D43" s="219">
        <f>C43</f>
        <v>999999999</v>
      </c>
      <c r="F43" s="225"/>
      <c r="G43" s="225"/>
      <c r="H43" s="260"/>
      <c r="I43" s="260"/>
    </row>
    <row r="44" spans="1:9" x14ac:dyDescent="0.3">
      <c r="A44" s="213"/>
      <c r="B44" s="218"/>
      <c r="C44" s="219"/>
      <c r="D44" s="218"/>
      <c r="F44" s="218" t="s">
        <v>727</v>
      </c>
      <c r="G44" s="218" t="s">
        <v>1005</v>
      </c>
      <c r="H44" s="221">
        <f>_xlfn.XLOOKUP(F44,A44:A220,C44:C220,0)</f>
        <v>412</v>
      </c>
      <c r="I44" s="221">
        <f>_xlfn.XLOOKUP(F44,A44:A220,D44:D220,0)</f>
        <v>412</v>
      </c>
    </row>
    <row r="45" spans="1:9" x14ac:dyDescent="0.3">
      <c r="A45" s="218"/>
      <c r="B45" s="225" t="s">
        <v>464</v>
      </c>
      <c r="C45" s="219"/>
      <c r="D45" s="218"/>
      <c r="F45" s="218" t="s">
        <v>502</v>
      </c>
      <c r="G45" s="218" t="s">
        <v>726</v>
      </c>
      <c r="H45" s="221">
        <f>_xlfn.XLOOKUP(F45,A45:A221,C45:C221,0)</f>
        <v>2172.9499999999998</v>
      </c>
      <c r="I45" s="221">
        <f>_xlfn.XLOOKUP(F45,A45:A221,D45:D221,0)</f>
        <v>2172.9499999999998</v>
      </c>
    </row>
    <row r="46" spans="1:9" x14ac:dyDescent="0.3">
      <c r="A46" s="213" t="s">
        <v>454</v>
      </c>
      <c r="B46" s="218" t="s">
        <v>466</v>
      </c>
      <c r="C46" s="219">
        <f>_xlfn.XLOOKUP($C$4,'New Formula with HB25-1320'!$C$3:$FX$3,'New Formula with HB25-1320'!C46:FX46,0)</f>
        <v>0</v>
      </c>
      <c r="D46" s="219">
        <f>C46</f>
        <v>0</v>
      </c>
      <c r="F46" s="265" t="s">
        <v>728</v>
      </c>
      <c r="G46" s="265" t="s">
        <v>729</v>
      </c>
      <c r="H46" s="266">
        <f>_xlfn.XLOOKUP(F46,A46:A222,C46:C222,0)</f>
        <v>895255.39999999991</v>
      </c>
      <c r="I46" s="266">
        <f>_xlfn.XLOOKUP(F46,A46:A222,D46:D222,0)</f>
        <v>895255.39999999991</v>
      </c>
    </row>
    <row r="47" spans="1:9" x14ac:dyDescent="0.3">
      <c r="A47" s="213" t="s">
        <v>455</v>
      </c>
      <c r="B47" s="218" t="s">
        <v>468</v>
      </c>
      <c r="C47" s="219">
        <f>_xlfn.XLOOKUP($C$4,'New Formula with HB25-1320'!$C$3:$FX$3,'New Formula with HB25-1320'!C47:FX47,0)</f>
        <v>0</v>
      </c>
      <c r="D47" s="219">
        <f>C47</f>
        <v>0</v>
      </c>
      <c r="F47" s="225"/>
      <c r="G47" s="225"/>
      <c r="H47" s="260"/>
      <c r="I47" s="260"/>
    </row>
    <row r="48" spans="1:9" x14ac:dyDescent="0.3">
      <c r="A48" s="213" t="s">
        <v>1060</v>
      </c>
      <c r="B48" s="218" t="s">
        <v>470</v>
      </c>
      <c r="C48" s="219">
        <f>_xlfn.XLOOKUP($C$4,'New Formula with HB25-1320'!$C$3:$FX$3,'New Formula with HB25-1320'!C48:FX48,0)</f>
        <v>0</v>
      </c>
      <c r="D48" s="219">
        <f>C48</f>
        <v>0</v>
      </c>
      <c r="F48" s="218" t="s">
        <v>731</v>
      </c>
      <c r="G48" s="218" t="s">
        <v>1121</v>
      </c>
      <c r="H48" s="221">
        <f>_xlfn.XLOOKUP(F48,A48:A224,C48:C224,0)</f>
        <v>2414.4</v>
      </c>
      <c r="I48" s="221">
        <f>_xlfn.XLOOKUP(F48,A48:A224,D48:D224,0)</f>
        <v>2482.6999999999998</v>
      </c>
    </row>
    <row r="49" spans="1:9" x14ac:dyDescent="0.3">
      <c r="A49" s="230"/>
      <c r="B49" s="231" t="s">
        <v>471</v>
      </c>
      <c r="C49" s="219">
        <f>_xlfn.XLOOKUP($C$4,'New Formula with HB25-1320'!$C$3:$FX$3,'New Formula with HB25-1320'!C49:FX49,0)</f>
        <v>187923.21999999881</v>
      </c>
      <c r="D49" s="219">
        <f>C49</f>
        <v>187923.21999999881</v>
      </c>
      <c r="F49" s="218" t="s">
        <v>732</v>
      </c>
      <c r="G49" s="218" t="s">
        <v>736</v>
      </c>
      <c r="H49" s="221">
        <f>_xlfn.XLOOKUP(F49,A49:A225,C49:C225,0)</f>
        <v>1.125</v>
      </c>
      <c r="I49" s="221">
        <f>_xlfn.XLOOKUP(F49,A49:A225,D49:D225,0)</f>
        <v>1.125</v>
      </c>
    </row>
    <row r="50" spans="1:9" x14ac:dyDescent="0.3">
      <c r="A50" s="230"/>
      <c r="B50" s="231" t="s">
        <v>472</v>
      </c>
      <c r="C50" s="219">
        <f>_xlfn.XLOOKUP($C$4,'New Formula with HB25-1320'!$C$3:$FX$3,'New Formula with HB25-1320'!C50:FX50,0)</f>
        <v>7323498.6122499984</v>
      </c>
      <c r="D50" s="219">
        <f>C50</f>
        <v>7323498.6122499984</v>
      </c>
      <c r="F50" s="218" t="s">
        <v>733</v>
      </c>
      <c r="G50" s="218" t="s">
        <v>740</v>
      </c>
      <c r="H50" s="221">
        <f>_xlfn.XLOOKUP(F50,A50:A226,C50:C226,0)</f>
        <v>0.125</v>
      </c>
      <c r="I50" s="221">
        <f>_xlfn.XLOOKUP(F50,A50:A226,D50:D226,0)</f>
        <v>0.125</v>
      </c>
    </row>
    <row r="51" spans="1:9" x14ac:dyDescent="0.3">
      <c r="A51" s="213"/>
      <c r="B51" s="218"/>
      <c r="C51" s="218"/>
      <c r="D51" s="218"/>
      <c r="F51" s="261" t="s">
        <v>735</v>
      </c>
      <c r="G51" s="261" t="s">
        <v>1122</v>
      </c>
      <c r="H51" s="266">
        <f>_xlfn.XLOOKUP(F51,A51:A227,C51:C227,0)</f>
        <v>2623185.2399999998</v>
      </c>
      <c r="I51" s="266">
        <f>_xlfn.XLOOKUP(F51,A51:A227,D51:D227,0)</f>
        <v>2697391.4824999995</v>
      </c>
    </row>
    <row r="52" spans="1:9" x14ac:dyDescent="0.3">
      <c r="A52" s="218"/>
      <c r="B52" s="225" t="s">
        <v>1032</v>
      </c>
      <c r="C52" s="218"/>
      <c r="D52" s="218"/>
      <c r="F52" s="218"/>
      <c r="G52" s="218"/>
      <c r="H52" s="221"/>
      <c r="I52" s="221"/>
    </row>
    <row r="53" spans="1:9" x14ac:dyDescent="0.3">
      <c r="A53" s="213" t="s">
        <v>751</v>
      </c>
      <c r="B53" s="218" t="s">
        <v>661</v>
      </c>
      <c r="C53" s="218">
        <v>701621.52</v>
      </c>
      <c r="D53" s="219">
        <f t="shared" ref="D53:D59" si="3">C53</f>
        <v>701621.52</v>
      </c>
      <c r="F53" s="218" t="s">
        <v>739</v>
      </c>
      <c r="G53" s="218" t="s">
        <v>1121</v>
      </c>
      <c r="H53" s="221">
        <f>_xlfn.XLOOKUP(F53,A53:A229,C53:C229,0)</f>
        <v>2414.4</v>
      </c>
      <c r="I53" s="221">
        <f>_xlfn.XLOOKUP(F53,A53:A229,D53:D229,0)</f>
        <v>2482.6999999999998</v>
      </c>
    </row>
    <row r="54" spans="1:9" x14ac:dyDescent="0.3">
      <c r="A54" s="213" t="s">
        <v>752</v>
      </c>
      <c r="B54" s="218" t="s">
        <v>662</v>
      </c>
      <c r="C54" s="232">
        <v>0</v>
      </c>
      <c r="D54" s="219">
        <f t="shared" si="3"/>
        <v>0</v>
      </c>
      <c r="F54" s="218" t="s">
        <v>741</v>
      </c>
      <c r="G54" s="218" t="s">
        <v>743</v>
      </c>
      <c r="H54" s="221" t="str">
        <f>_xlfn.XLOOKUP(F54,A54:A230,C54:C230,0)</f>
        <v>Town: Remote</v>
      </c>
      <c r="I54" s="221" t="str">
        <f>_xlfn.XLOOKUP(F54,A54:A230,D54:D230,0)</f>
        <v>Town: Remote</v>
      </c>
    </row>
    <row r="55" spans="1:9" x14ac:dyDescent="0.3">
      <c r="A55" s="213" t="s">
        <v>753</v>
      </c>
      <c r="B55" s="218" t="s">
        <v>663</v>
      </c>
      <c r="C55" s="218">
        <v>650236.13</v>
      </c>
      <c r="D55" s="219">
        <f t="shared" si="3"/>
        <v>650236.13</v>
      </c>
      <c r="F55" s="218" t="s">
        <v>742</v>
      </c>
      <c r="G55" s="218" t="s">
        <v>1123</v>
      </c>
      <c r="H55" s="221">
        <f>_xlfn.XLOOKUP(F55,A55:A231,C55:C231,0)</f>
        <v>0.1</v>
      </c>
      <c r="I55" s="221">
        <f>_xlfn.XLOOKUP(F55,A55:A231,D55:D231,0)</f>
        <v>0.1</v>
      </c>
    </row>
    <row r="56" spans="1:9" x14ac:dyDescent="0.3">
      <c r="A56" s="213" t="s">
        <v>754</v>
      </c>
      <c r="B56" s="218" t="s">
        <v>679</v>
      </c>
      <c r="C56" s="218">
        <v>2690629.83</v>
      </c>
      <c r="D56" s="219">
        <f t="shared" si="3"/>
        <v>2690629.83</v>
      </c>
      <c r="F56" s="265" t="s">
        <v>744</v>
      </c>
      <c r="G56" s="265" t="s">
        <v>1124</v>
      </c>
      <c r="H56" s="266">
        <f>_xlfn.XLOOKUP(F56,A56:A232,C56:C232,0)</f>
        <v>2198548.1919999998</v>
      </c>
      <c r="I56" s="266">
        <f>_xlfn.XLOOKUP(F56,A56:A232,D56:D232,0)</f>
        <v>2257913.1859999998</v>
      </c>
    </row>
    <row r="57" spans="1:9" x14ac:dyDescent="0.3">
      <c r="A57" s="213" t="s">
        <v>755</v>
      </c>
      <c r="B57" s="218" t="s">
        <v>664</v>
      </c>
      <c r="C57" s="218">
        <v>72960</v>
      </c>
      <c r="D57" s="219">
        <f t="shared" si="3"/>
        <v>72960</v>
      </c>
      <c r="F57" s="218"/>
      <c r="G57" s="218"/>
      <c r="H57" s="221"/>
      <c r="I57" s="221"/>
    </row>
    <row r="58" spans="1:9" x14ac:dyDescent="0.3">
      <c r="A58" s="213" t="s">
        <v>756</v>
      </c>
      <c r="B58" s="218" t="s">
        <v>672</v>
      </c>
      <c r="C58" s="218">
        <v>0</v>
      </c>
      <c r="D58" s="219">
        <f t="shared" si="3"/>
        <v>0</v>
      </c>
      <c r="F58" s="218" t="s">
        <v>758</v>
      </c>
      <c r="G58" s="218" t="s">
        <v>734</v>
      </c>
      <c r="H58" s="221">
        <f>_xlfn.XLOOKUP(F58,A58:A234,C58:C234,0)</f>
        <v>2414.4</v>
      </c>
      <c r="I58" s="221">
        <f>_xlfn.XLOOKUP(F58,A58:A234,D58:D234,0)</f>
        <v>2482.6999999999998</v>
      </c>
    </row>
    <row r="59" spans="1:9" x14ac:dyDescent="0.3">
      <c r="A59" s="213" t="s">
        <v>757</v>
      </c>
      <c r="B59" s="218" t="s">
        <v>680</v>
      </c>
      <c r="C59" s="218">
        <f t="shared" ref="C59" si="4">SUM(C53:C58)</f>
        <v>4115447.48</v>
      </c>
      <c r="D59" s="244">
        <f t="shared" si="3"/>
        <v>4115447.48</v>
      </c>
      <c r="F59" s="218" t="s">
        <v>759</v>
      </c>
      <c r="G59" s="218" t="s">
        <v>747</v>
      </c>
      <c r="H59" s="221">
        <f>_xlfn.XLOOKUP(F59,A59:A235,C59:C235,0)</f>
        <v>1.0516000000000001</v>
      </c>
      <c r="I59" s="221">
        <f>_xlfn.XLOOKUP(F59,A59:A235,D59:D235,0)</f>
        <v>1.0507</v>
      </c>
    </row>
    <row r="60" spans="1:9" x14ac:dyDescent="0.3">
      <c r="F60" s="218" t="s">
        <v>760</v>
      </c>
      <c r="G60" s="218" t="s">
        <v>748</v>
      </c>
      <c r="H60" s="221">
        <f>_xlfn.XLOOKUP(F60,A60:A236,C60:C236,0)</f>
        <v>5.160000000000009E-2</v>
      </c>
      <c r="I60" s="221">
        <f>_xlfn.XLOOKUP(F60,A60:A236,D60:D236,0)</f>
        <v>5.0699999999999967E-2</v>
      </c>
    </row>
    <row r="61" spans="1:9" x14ac:dyDescent="0.3">
      <c r="A61" s="233">
        <v>0.08</v>
      </c>
      <c r="B61" s="218"/>
      <c r="C61" s="218"/>
      <c r="D61" s="218"/>
      <c r="F61" s="261" t="s">
        <v>761</v>
      </c>
      <c r="G61" s="261" t="s">
        <v>749</v>
      </c>
      <c r="H61" s="266">
        <f>_xlfn.XLOOKUP(F61,A61:A237,C61:C237,0)</f>
        <v>1082850.8670720018</v>
      </c>
      <c r="I61" s="266">
        <f>_xlfn.XLOOKUP(F61,A61:A237,D61:D237,0)</f>
        <v>1094061.9853019991</v>
      </c>
    </row>
    <row r="62" spans="1:9" x14ac:dyDescent="0.3">
      <c r="A62" s="218"/>
      <c r="B62" s="225" t="s">
        <v>473</v>
      </c>
      <c r="C62" s="218"/>
      <c r="D62" s="218"/>
      <c r="F62" s="218"/>
      <c r="G62" s="218"/>
      <c r="H62" s="221"/>
      <c r="I62" s="221"/>
    </row>
    <row r="63" spans="1:9" x14ac:dyDescent="0.3">
      <c r="A63" s="213" t="s">
        <v>474</v>
      </c>
      <c r="B63" s="218" t="s">
        <v>694</v>
      </c>
      <c r="C63" s="221">
        <f t="shared" ref="C63:D63" si="5">C16</f>
        <v>2289</v>
      </c>
      <c r="D63" s="221">
        <f t="shared" si="5"/>
        <v>2198</v>
      </c>
      <c r="F63" s="218" t="s">
        <v>555</v>
      </c>
      <c r="G63" s="218" t="s">
        <v>1000</v>
      </c>
      <c r="H63" s="221">
        <f>_xlfn.XLOOKUP(F63,A63:A239,C63:C239,0)</f>
        <v>31370671.18</v>
      </c>
      <c r="I63" s="221">
        <f>_xlfn.XLOOKUP(F63,A63:A239,D63:D239,0)</f>
        <v>31968478.93</v>
      </c>
    </row>
    <row r="64" spans="1:9" x14ac:dyDescent="0.3">
      <c r="A64" s="213" t="s">
        <v>475</v>
      </c>
      <c r="B64" s="218" t="s">
        <v>695</v>
      </c>
      <c r="C64" s="221">
        <f t="shared" ref="C64:D66" si="6">C24</f>
        <v>2308</v>
      </c>
      <c r="D64" s="221">
        <f t="shared" si="6"/>
        <v>2308</v>
      </c>
      <c r="F64" s="218" t="s">
        <v>556</v>
      </c>
      <c r="G64" s="218" t="s">
        <v>1084</v>
      </c>
      <c r="H64" s="221">
        <f t="shared" ref="H64:H68" si="7">_xlfn.XLOOKUP(F64,A64:A240,C64:C240,0)</f>
        <v>27665173.870000001</v>
      </c>
      <c r="I64" s="221">
        <f t="shared" ref="I64:I68" si="8">_xlfn.XLOOKUP(F64,A64:A240,D64:D240,0)</f>
        <v>27665173.870000001</v>
      </c>
    </row>
    <row r="65" spans="1:9" x14ac:dyDescent="0.3">
      <c r="A65" s="213" t="s">
        <v>476</v>
      </c>
      <c r="B65" s="218" t="s">
        <v>696</v>
      </c>
      <c r="C65" s="221">
        <f t="shared" si="6"/>
        <v>2394.5</v>
      </c>
      <c r="D65" s="221">
        <f t="shared" si="6"/>
        <v>2394.5</v>
      </c>
      <c r="F65" s="218" t="s">
        <v>557</v>
      </c>
      <c r="G65" s="218" t="s">
        <v>1135</v>
      </c>
      <c r="H65" s="221">
        <f t="shared" si="7"/>
        <v>28043177.52</v>
      </c>
      <c r="I65" s="221">
        <f t="shared" si="8"/>
        <v>27768651.140000001</v>
      </c>
    </row>
    <row r="66" spans="1:9" x14ac:dyDescent="0.3">
      <c r="A66" s="213" t="s">
        <v>477</v>
      </c>
      <c r="B66" s="218" t="s">
        <v>697</v>
      </c>
      <c r="C66" s="221">
        <f t="shared" si="6"/>
        <v>2362.5</v>
      </c>
      <c r="D66" s="221">
        <f t="shared" si="6"/>
        <v>2362.5</v>
      </c>
      <c r="F66" s="218" t="s">
        <v>999</v>
      </c>
      <c r="G66" s="218" t="s">
        <v>1125</v>
      </c>
      <c r="H66" s="221">
        <f t="shared" si="7"/>
        <v>3327493.66</v>
      </c>
      <c r="I66" s="221">
        <f t="shared" si="8"/>
        <v>4199827.7899999991</v>
      </c>
    </row>
    <row r="67" spans="1:9" x14ac:dyDescent="0.3">
      <c r="A67" s="213" t="s">
        <v>478</v>
      </c>
      <c r="B67" s="218" t="s">
        <v>698</v>
      </c>
      <c r="C67" s="221">
        <f t="shared" ref="C67:D67" si="9">ROUND(MAX(C63,ROUND(AVERAGE(C63:C64),1),ROUND(AVERAGE(C63:C65),1),ROUND(AVERAGE(C63:C66),1)),1)</f>
        <v>2338.5</v>
      </c>
      <c r="D67" s="221">
        <f t="shared" si="9"/>
        <v>2315.8000000000002</v>
      </c>
      <c r="F67" s="218" t="s">
        <v>1054</v>
      </c>
      <c r="G67" s="218" t="s">
        <v>1053</v>
      </c>
      <c r="H67" s="221">
        <f t="shared" si="7"/>
        <v>28542301.568999998</v>
      </c>
      <c r="I67" s="221">
        <f t="shared" si="8"/>
        <v>28398625.308499999</v>
      </c>
    </row>
    <row r="68" spans="1:9" x14ac:dyDescent="0.3">
      <c r="A68" s="218"/>
      <c r="B68" s="218" t="s">
        <v>699</v>
      </c>
      <c r="C68" s="218"/>
      <c r="D68" s="218"/>
      <c r="F68" s="265" t="s">
        <v>1134</v>
      </c>
      <c r="G68" s="265" t="s">
        <v>1086</v>
      </c>
      <c r="H68" s="266">
        <f t="shared" si="7"/>
        <v>28542301.568999998</v>
      </c>
      <c r="I68" s="266">
        <f t="shared" si="8"/>
        <v>28398625.308499999</v>
      </c>
    </row>
    <row r="69" spans="1:9" x14ac:dyDescent="0.3">
      <c r="A69" s="213" t="s">
        <v>479</v>
      </c>
      <c r="B69" s="218" t="s">
        <v>1006</v>
      </c>
      <c r="C69" s="234">
        <f t="shared" ref="C69:D69" si="10">ROUND(C10*2*$A$61,2)</f>
        <v>0.08</v>
      </c>
      <c r="D69" s="234">
        <f t="shared" si="10"/>
        <v>0.08</v>
      </c>
      <c r="F69" s="218" t="s">
        <v>490</v>
      </c>
      <c r="G69" s="218"/>
      <c r="H69" s="221"/>
      <c r="I69" s="221"/>
    </row>
    <row r="70" spans="1:9" x14ac:dyDescent="0.3">
      <c r="A70" s="213" t="s">
        <v>480</v>
      </c>
      <c r="B70" s="218" t="s">
        <v>689</v>
      </c>
      <c r="C70" s="220">
        <f>C30+C36</f>
        <v>75.8</v>
      </c>
      <c r="D70" s="220">
        <f>D30+D36</f>
        <v>166.8</v>
      </c>
      <c r="F70" s="218" t="s">
        <v>559</v>
      </c>
      <c r="G70" s="218" t="s">
        <v>1029</v>
      </c>
      <c r="H70" s="221">
        <f>_xlfn.XLOOKUP(F70,A69:A245,C69:C245,0)</f>
        <v>23.844999999999999</v>
      </c>
      <c r="I70" s="221">
        <f>_xlfn.XLOOKUP(F70,A69:A245,D69:D245,0)</f>
        <v>23.844999999999999</v>
      </c>
    </row>
    <row r="71" spans="1:9" x14ac:dyDescent="0.3">
      <c r="A71" s="213" t="s">
        <v>481</v>
      </c>
      <c r="B71" s="218" t="s">
        <v>1007</v>
      </c>
      <c r="C71" s="220">
        <f t="shared" ref="C71:D71" si="11">ROUND(C32*2*$A$61,2)</f>
        <v>0</v>
      </c>
      <c r="D71" s="220">
        <f t="shared" si="11"/>
        <v>0</v>
      </c>
      <c r="F71" s="218" t="s">
        <v>561</v>
      </c>
      <c r="G71" s="218" t="s">
        <v>1062</v>
      </c>
      <c r="H71" s="221">
        <f>_xlfn.XLOOKUP(F71,A70:A246,C70:C246,0)</f>
        <v>48.613</v>
      </c>
      <c r="I71" s="221">
        <f>_xlfn.XLOOKUP(F71,A70:A246,D70:D246,0)</f>
        <v>48.356999999999999</v>
      </c>
    </row>
    <row r="72" spans="1:9" x14ac:dyDescent="0.3">
      <c r="A72" s="213" t="s">
        <v>482</v>
      </c>
      <c r="B72" s="218" t="s">
        <v>700</v>
      </c>
      <c r="C72" s="235">
        <f t="shared" ref="C72:D72" si="12">ROUND(IF(AND(SUM(C67:C71)&lt;60,C12=0),60,SUM(C67:C71)),1)</f>
        <v>2414.4</v>
      </c>
      <c r="D72" s="235">
        <f t="shared" si="12"/>
        <v>2482.6999999999998</v>
      </c>
      <c r="F72" s="267" t="s">
        <v>565</v>
      </c>
      <c r="G72" s="265" t="s">
        <v>1001</v>
      </c>
      <c r="H72" s="268">
        <f>_xlfn.XLOOKUP(F72,A71:A247,C71:C247,0)</f>
        <v>23.844999999999999</v>
      </c>
      <c r="I72" s="268">
        <f>_xlfn.XLOOKUP(F72,A71:A247,D71:D247,0)</f>
        <v>23.844999999999999</v>
      </c>
    </row>
    <row r="73" spans="1:9" x14ac:dyDescent="0.3">
      <c r="A73" s="213" t="s">
        <v>483</v>
      </c>
      <c r="B73" s="218" t="s">
        <v>701</v>
      </c>
      <c r="C73" s="220">
        <f t="shared" ref="C73:D73" si="13">C13</f>
        <v>0</v>
      </c>
      <c r="D73" s="220">
        <f t="shared" si="13"/>
        <v>0</v>
      </c>
    </row>
    <row r="74" spans="1:9" x14ac:dyDescent="0.3">
      <c r="A74" s="213" t="s">
        <v>484</v>
      </c>
      <c r="B74" s="218" t="s">
        <v>1004</v>
      </c>
      <c r="C74" s="220">
        <f>C34</f>
        <v>0</v>
      </c>
      <c r="D74" s="220">
        <f>D34</f>
        <v>0</v>
      </c>
      <c r="F74" s="265" t="s">
        <v>591</v>
      </c>
      <c r="G74" s="265" t="s">
        <v>1061</v>
      </c>
      <c r="H74" s="266">
        <f>_xlfn.XLOOKUP(F74,A73:A249,C73:C249,0)</f>
        <v>28542301.568999998</v>
      </c>
      <c r="I74" s="266">
        <f>_xlfn.XLOOKUP(F74,A73:A249,D73:D249,0)</f>
        <v>28398625.308499999</v>
      </c>
    </row>
    <row r="75" spans="1:9" x14ac:dyDescent="0.3">
      <c r="A75" s="213" t="s">
        <v>1014</v>
      </c>
      <c r="B75" s="218" t="s">
        <v>1037</v>
      </c>
      <c r="C75" s="220">
        <f>C15</f>
        <v>0</v>
      </c>
      <c r="D75" s="220">
        <f>D15</f>
        <v>0</v>
      </c>
      <c r="F75" s="218"/>
      <c r="G75" s="218"/>
      <c r="H75" s="221"/>
      <c r="I75" s="221"/>
    </row>
    <row r="76" spans="1:9" x14ac:dyDescent="0.3">
      <c r="A76" s="213" t="s">
        <v>1036</v>
      </c>
      <c r="B76" s="218" t="s">
        <v>1038</v>
      </c>
      <c r="C76" s="220">
        <f>C35</f>
        <v>0</v>
      </c>
      <c r="D76" s="220">
        <f>D35</f>
        <v>0</v>
      </c>
      <c r="F76" s="218" t="s">
        <v>592</v>
      </c>
      <c r="G76" s="218" t="s">
        <v>1070</v>
      </c>
      <c r="H76" s="221">
        <f>_xlfn.XLOOKUP(F76,A75:A251,C75:C251,0)</f>
        <v>13355468.513336636</v>
      </c>
      <c r="I76" s="221">
        <f>_xlfn.XLOOKUP(F76,A75:A251,D75:D251,0)</f>
        <v>13355468.513336636</v>
      </c>
    </row>
    <row r="77" spans="1:9" x14ac:dyDescent="0.3">
      <c r="A77" s="213" t="s">
        <v>485</v>
      </c>
      <c r="B77" s="218" t="s">
        <v>702</v>
      </c>
      <c r="C77" s="236">
        <f t="shared" ref="C77:D77" si="14">C12</f>
        <v>4</v>
      </c>
      <c r="D77" s="236">
        <f t="shared" si="14"/>
        <v>4</v>
      </c>
      <c r="F77" s="218" t="s">
        <v>593</v>
      </c>
      <c r="G77" s="218" t="s">
        <v>1063</v>
      </c>
      <c r="H77" s="221">
        <f>_xlfn.XLOOKUP(F77,A76:A252,C76:C252,0)</f>
        <v>1314255.48</v>
      </c>
      <c r="I77" s="221">
        <f>_xlfn.XLOOKUP(F77,A76:A252,D76:D252,0)</f>
        <v>1314255.48</v>
      </c>
    </row>
    <row r="78" spans="1:9" x14ac:dyDescent="0.3">
      <c r="A78" s="213" t="s">
        <v>486</v>
      </c>
      <c r="B78" s="218" t="s">
        <v>703</v>
      </c>
      <c r="C78" s="236">
        <f t="shared" ref="C78:D78" si="15">C33</f>
        <v>0</v>
      </c>
      <c r="D78" s="236">
        <f t="shared" si="15"/>
        <v>0</v>
      </c>
      <c r="F78" s="265" t="s">
        <v>594</v>
      </c>
      <c r="G78" s="265" t="s">
        <v>1067</v>
      </c>
      <c r="H78" s="266">
        <f>_xlfn.XLOOKUP(F78,A77:A253,C77:C253,0)</f>
        <v>14669723.993336637</v>
      </c>
      <c r="I78" s="266">
        <f>_xlfn.XLOOKUP(F78,A77:A253,D77:D253,0)</f>
        <v>14669723.993336637</v>
      </c>
    </row>
    <row r="79" spans="1:9" x14ac:dyDescent="0.3">
      <c r="A79" s="213" t="s">
        <v>487</v>
      </c>
      <c r="B79" s="218" t="s">
        <v>704</v>
      </c>
      <c r="C79" s="235">
        <f t="shared" ref="C79:D79" si="16">ROUND(SUM(C72:C78),1)</f>
        <v>2418.4</v>
      </c>
      <c r="D79" s="235">
        <f t="shared" si="16"/>
        <v>2486.6999999999998</v>
      </c>
      <c r="H79" s="221"/>
      <c r="I79" s="221"/>
    </row>
    <row r="80" spans="1:9" x14ac:dyDescent="0.3">
      <c r="A80" s="237" t="s">
        <v>488</v>
      </c>
      <c r="B80" s="225" t="s">
        <v>705</v>
      </c>
      <c r="C80" s="220">
        <f>C79-C81</f>
        <v>2342.6</v>
      </c>
      <c r="D80" s="220">
        <f>D79-D81</f>
        <v>2319.8999999999996</v>
      </c>
      <c r="F80" s="218" t="s">
        <v>596</v>
      </c>
      <c r="G80" s="218" t="s">
        <v>1068</v>
      </c>
      <c r="H80" s="221">
        <f>_xlfn.XLOOKUP(F80,A79:A255,C79:C255,0)</f>
        <v>13872577.575663362</v>
      </c>
      <c r="I80" s="221">
        <f>_xlfn.XLOOKUP(F80,A79:A255,D79:D255,0)</f>
        <v>13728901.315163363</v>
      </c>
    </row>
    <row r="81" spans="1:9" x14ac:dyDescent="0.3">
      <c r="A81" s="237" t="s">
        <v>489</v>
      </c>
      <c r="B81" s="225" t="s">
        <v>688</v>
      </c>
      <c r="C81" s="221">
        <f>C70+C71+C78+C74+C76</f>
        <v>75.8</v>
      </c>
      <c r="D81" s="221">
        <f>D70+D71+D78+D74+D76</f>
        <v>166.8</v>
      </c>
      <c r="F81" s="218" t="s">
        <v>598</v>
      </c>
      <c r="G81" s="218" t="s">
        <v>597</v>
      </c>
      <c r="H81" s="221">
        <f>_xlfn.XLOOKUP(F81,A80:A256,C80:C256,0)</f>
        <v>0</v>
      </c>
      <c r="I81" s="221">
        <f>_xlfn.XLOOKUP(F81,A80:A256,D80:D256,0)</f>
        <v>0</v>
      </c>
    </row>
    <row r="82" spans="1:9" x14ac:dyDescent="0.3">
      <c r="A82" s="213"/>
      <c r="B82" s="225"/>
      <c r="C82" s="221"/>
      <c r="D82" s="221"/>
      <c r="F82" s="265" t="s">
        <v>600</v>
      </c>
      <c r="G82" s="265" t="s">
        <v>599</v>
      </c>
      <c r="H82" s="266">
        <f>_xlfn.XLOOKUP(F82,A81:A257,C81:C257,0)</f>
        <v>11802.14</v>
      </c>
      <c r="I82" s="266">
        <f>_xlfn.XLOOKUP(F82,A81:A257,D81:D257,0)</f>
        <v>11420.21</v>
      </c>
    </row>
    <row r="83" spans="1:9" x14ac:dyDescent="0.3">
      <c r="A83" s="213"/>
      <c r="B83" s="225" t="s">
        <v>673</v>
      </c>
      <c r="C83" s="221"/>
      <c r="D83" s="221"/>
      <c r="F83" s="218"/>
      <c r="G83" s="218"/>
      <c r="H83" s="221"/>
      <c r="I83" s="221"/>
    </row>
    <row r="84" spans="1:9" x14ac:dyDescent="0.3">
      <c r="A84" s="213" t="s">
        <v>719</v>
      </c>
      <c r="B84" s="218" t="s">
        <v>677</v>
      </c>
      <c r="C84" s="232">
        <f>$B$2</f>
        <v>8691.7999999999993</v>
      </c>
      <c r="D84" s="232">
        <f>$B$2</f>
        <v>8691.7999999999993</v>
      </c>
      <c r="F84" s="218" t="s">
        <v>615</v>
      </c>
      <c r="G84" s="218" t="s">
        <v>616</v>
      </c>
      <c r="H84" s="269">
        <f>_xlfn.XLOOKUP(F84,A83:A259,C83:C259,0)</f>
        <v>11804.33</v>
      </c>
      <c r="I84" s="269">
        <f>_xlfn.XLOOKUP(F84,A83:A259,D83:D259,0)</f>
        <v>11421.72</v>
      </c>
    </row>
    <row r="85" spans="1:9" x14ac:dyDescent="0.3">
      <c r="A85" s="213" t="s">
        <v>720</v>
      </c>
      <c r="B85" s="218" t="s">
        <v>734</v>
      </c>
      <c r="C85" s="221">
        <f t="shared" ref="C85:D85" si="17">C72</f>
        <v>2414.4</v>
      </c>
      <c r="D85" s="221">
        <f t="shared" si="17"/>
        <v>2482.6999999999998</v>
      </c>
      <c r="F85" s="218" t="s">
        <v>617</v>
      </c>
      <c r="G85" s="218" t="s">
        <v>763</v>
      </c>
      <c r="H85" s="269">
        <f>_xlfn.XLOOKUP(F85,A84:A260,C84:C260,0)</f>
        <v>10480</v>
      </c>
      <c r="I85" s="269">
        <f>_xlfn.XLOOKUP(F85,A84:A260,D84:D260,0)</f>
        <v>10480</v>
      </c>
    </row>
    <row r="86" spans="1:9" x14ac:dyDescent="0.3">
      <c r="A86" s="237" t="s">
        <v>721</v>
      </c>
      <c r="B86" s="225" t="s">
        <v>722</v>
      </c>
      <c r="C86" s="238">
        <f>C84*C85</f>
        <v>20985481.919999998</v>
      </c>
      <c r="D86" s="238">
        <f>D84*D85</f>
        <v>21579131.859999996</v>
      </c>
      <c r="F86" s="218"/>
      <c r="G86" s="218"/>
      <c r="H86" s="269"/>
      <c r="I86" s="269"/>
    </row>
    <row r="87" spans="1:9" x14ac:dyDescent="0.3">
      <c r="A87" s="213"/>
      <c r="B87" s="225"/>
      <c r="C87" s="221"/>
      <c r="D87" s="221"/>
      <c r="F87" s="218" t="s">
        <v>619</v>
      </c>
      <c r="G87" s="218" t="s">
        <v>620</v>
      </c>
      <c r="H87" s="269">
        <f>_xlfn.XLOOKUP(F87,A86:A262,C86:C262,0)</f>
        <v>-894768.21399999992</v>
      </c>
      <c r="I87" s="269">
        <f>_xlfn.XLOOKUP(F87,A86:A262,D86:D262,0)</f>
        <v>-1905142.8959999999</v>
      </c>
    </row>
    <row r="88" spans="1:9" x14ac:dyDescent="0.3">
      <c r="A88" s="218"/>
      <c r="B88" s="225" t="s">
        <v>674</v>
      </c>
      <c r="C88" s="239"/>
      <c r="D88" s="239"/>
      <c r="F88" s="218"/>
      <c r="G88" s="218"/>
      <c r="H88" s="269"/>
      <c r="I88" s="269"/>
    </row>
    <row r="89" spans="1:9" x14ac:dyDescent="0.3">
      <c r="A89" s="213" t="s">
        <v>491</v>
      </c>
      <c r="B89" s="218" t="s">
        <v>681</v>
      </c>
      <c r="C89" s="240">
        <f t="shared" ref="C89:D89" si="18">C17</f>
        <v>1006</v>
      </c>
      <c r="D89" s="240">
        <f t="shared" si="18"/>
        <v>966.07588312254688</v>
      </c>
      <c r="F89" s="218" t="s">
        <v>621</v>
      </c>
      <c r="G89" s="218" t="s">
        <v>1127</v>
      </c>
      <c r="H89" s="269">
        <f>_xlfn.XLOOKUP(F89,A88:A264,C88:C264,0)</f>
        <v>27647533.354999997</v>
      </c>
      <c r="I89" s="269">
        <f>_xlfn.XLOOKUP(F89,A88:A264,D88:D264,0)</f>
        <v>26493482.412499998</v>
      </c>
    </row>
    <row r="90" spans="1:9" x14ac:dyDescent="0.3">
      <c r="A90" s="213" t="s">
        <v>492</v>
      </c>
      <c r="B90" s="218" t="s">
        <v>682</v>
      </c>
      <c r="C90" s="240">
        <f t="shared" ref="C90:D90" si="19">C20</f>
        <v>1899.6</v>
      </c>
      <c r="D90" s="240">
        <f t="shared" si="19"/>
        <v>1824.212472743131</v>
      </c>
      <c r="F90" s="218" t="s">
        <v>623</v>
      </c>
      <c r="G90" s="218" t="s">
        <v>691</v>
      </c>
      <c r="H90" s="269">
        <f>_xlfn.XLOOKUP(F90,A89:A265,C89:C265,0)</f>
        <v>13355468.513336636</v>
      </c>
      <c r="I90" s="269">
        <f>_xlfn.XLOOKUP(F90,A89:A265,D89:D265,0)</f>
        <v>13355468.513336636</v>
      </c>
    </row>
    <row r="91" spans="1:9" x14ac:dyDescent="0.3">
      <c r="A91" s="213" t="s">
        <v>493</v>
      </c>
      <c r="B91" s="218" t="s">
        <v>686</v>
      </c>
      <c r="C91" s="241">
        <f>ROUND(C89/C90,4)</f>
        <v>0.52959999999999996</v>
      </c>
      <c r="D91" s="241">
        <f>ROUND(D89/D90,4)</f>
        <v>0.52959999999999996</v>
      </c>
      <c r="F91" s="218" t="s">
        <v>624</v>
      </c>
      <c r="G91" s="218" t="s">
        <v>692</v>
      </c>
      <c r="H91" s="269">
        <f>_xlfn.XLOOKUP(F91,A90:A266,C90:C266,0)</f>
        <v>1314255.48</v>
      </c>
      <c r="I91" s="269">
        <f>_xlfn.XLOOKUP(F91,A90:A266,D90:D266,0)</f>
        <v>1314255.48</v>
      </c>
    </row>
    <row r="92" spans="1:9" x14ac:dyDescent="0.3">
      <c r="A92" s="213" t="s">
        <v>494</v>
      </c>
      <c r="B92" s="218" t="s">
        <v>683</v>
      </c>
      <c r="C92" s="221">
        <f t="shared" ref="C92:D92" si="20">ROUND((C91*C21),1)</f>
        <v>1246.0999999999999</v>
      </c>
      <c r="D92" s="221">
        <f t="shared" si="20"/>
        <v>1196.7</v>
      </c>
      <c r="F92" s="225" t="s">
        <v>625</v>
      </c>
      <c r="G92" s="225" t="s">
        <v>626</v>
      </c>
      <c r="H92" s="260">
        <f>_xlfn.XLOOKUP(F92,A91:A267,C91:C267,0)</f>
        <v>12977809.36166336</v>
      </c>
      <c r="I92" s="260">
        <f>_xlfn.XLOOKUP(F92,A91:A267,D91:D267,0)</f>
        <v>11823758.419163361</v>
      </c>
    </row>
    <row r="93" spans="1:9" x14ac:dyDescent="0.3">
      <c r="A93" s="213" t="s">
        <v>495</v>
      </c>
      <c r="B93" s="218" t="s">
        <v>684</v>
      </c>
      <c r="C93" s="240">
        <f t="shared" ref="C93:D93" si="21">C18</f>
        <v>1568.7</v>
      </c>
      <c r="D93" s="240">
        <f t="shared" si="21"/>
        <v>1506.4445704317488</v>
      </c>
      <c r="F93" s="270" t="s">
        <v>1128</v>
      </c>
      <c r="G93" s="218" t="s">
        <v>1129</v>
      </c>
      <c r="H93" s="221">
        <f>_xlfn.XLOOKUP(F93,A92:A268,C92:C268,0)</f>
        <v>0</v>
      </c>
      <c r="I93" s="221">
        <f>_xlfn.XLOOKUP(F93,A92:A268,D92:D268,0)</f>
        <v>0</v>
      </c>
    </row>
    <row r="94" spans="1:9" x14ac:dyDescent="0.3">
      <c r="A94" s="213" t="s">
        <v>496</v>
      </c>
      <c r="B94" s="236" t="s">
        <v>667</v>
      </c>
      <c r="C94" s="240">
        <f>MAX(C92,C93)</f>
        <v>1568.7</v>
      </c>
      <c r="D94" s="240">
        <f>MAX(D92,D93)</f>
        <v>1506.4445704317488</v>
      </c>
      <c r="F94" s="218"/>
      <c r="G94" s="218"/>
    </row>
    <row r="95" spans="1:9" x14ac:dyDescent="0.3">
      <c r="A95" s="213" t="s">
        <v>497</v>
      </c>
      <c r="B95" s="218" t="s">
        <v>723</v>
      </c>
      <c r="C95" s="232">
        <f>C84*0.25</f>
        <v>2172.9499999999998</v>
      </c>
      <c r="D95" s="232">
        <f>D84*0.25</f>
        <v>2172.9499999999998</v>
      </c>
      <c r="F95" s="218" t="s">
        <v>1130</v>
      </c>
      <c r="G95" s="218" t="s">
        <v>1131</v>
      </c>
    </row>
    <row r="96" spans="1:9" x14ac:dyDescent="0.3">
      <c r="A96" s="213" t="s">
        <v>498</v>
      </c>
      <c r="B96" s="218" t="s">
        <v>1040</v>
      </c>
      <c r="C96" s="242">
        <f t="shared" ref="C96:D96" si="22">C94/C21</f>
        <v>0.66668083297917557</v>
      </c>
      <c r="D96" s="242">
        <f t="shared" si="22"/>
        <v>0.66668083297917557</v>
      </c>
      <c r="F96" s="218"/>
      <c r="G96" s="218"/>
    </row>
    <row r="97" spans="1:7" x14ac:dyDescent="0.3">
      <c r="A97" s="213" t="s">
        <v>870</v>
      </c>
      <c r="B97" s="218" t="s">
        <v>1041</v>
      </c>
      <c r="C97" s="243">
        <f>IF(AND(C96&gt;0.7,C79&lt;7000),C94*0.07*C84,0)</f>
        <v>0</v>
      </c>
      <c r="D97" s="243">
        <f>IF(AND(D96&gt;0.7,D79&lt;7000),D94*0.07*D84,0)</f>
        <v>0</v>
      </c>
      <c r="F97" s="218"/>
      <c r="G97" s="218"/>
    </row>
    <row r="98" spans="1:7" x14ac:dyDescent="0.3">
      <c r="A98" s="237" t="s">
        <v>873</v>
      </c>
      <c r="B98" s="225" t="s">
        <v>1120</v>
      </c>
      <c r="C98" s="238">
        <f>(C94*C95)+C97</f>
        <v>3408706.665</v>
      </c>
      <c r="D98" s="238">
        <f>(D94*D95)+D97</f>
        <v>3273428.7293196684</v>
      </c>
      <c r="F98" s="218"/>
      <c r="G98" s="218"/>
    </row>
    <row r="99" spans="1:7" x14ac:dyDescent="0.3">
      <c r="A99" s="213"/>
      <c r="B99" s="225"/>
      <c r="C99" s="232"/>
      <c r="D99" s="232"/>
      <c r="F99" s="218"/>
      <c r="G99" s="218"/>
    </row>
    <row r="100" spans="1:7" x14ac:dyDescent="0.3">
      <c r="A100" s="213"/>
      <c r="B100" s="225" t="s">
        <v>675</v>
      </c>
      <c r="C100" s="244"/>
      <c r="D100" s="244"/>
      <c r="F100" s="218"/>
      <c r="G100" s="218"/>
    </row>
    <row r="101" spans="1:7" x14ac:dyDescent="0.3">
      <c r="A101" s="213" t="s">
        <v>499</v>
      </c>
      <c r="B101" s="218" t="s">
        <v>676</v>
      </c>
      <c r="C101" s="240">
        <f t="shared" ref="C101:D101" si="23">C28</f>
        <v>62</v>
      </c>
      <c r="D101" s="240">
        <f t="shared" si="23"/>
        <v>59.539467945922368</v>
      </c>
      <c r="F101" s="218"/>
      <c r="G101" s="218"/>
    </row>
    <row r="102" spans="1:7" x14ac:dyDescent="0.3">
      <c r="A102" s="213" t="s">
        <v>500</v>
      </c>
      <c r="B102" s="218" t="s">
        <v>724</v>
      </c>
      <c r="C102" s="244">
        <f>C84*0.25</f>
        <v>2172.9499999999998</v>
      </c>
      <c r="D102" s="244">
        <f>D84*0.25</f>
        <v>2172.9499999999998</v>
      </c>
      <c r="F102" s="218"/>
      <c r="G102" s="218"/>
    </row>
    <row r="103" spans="1:7" x14ac:dyDescent="0.3">
      <c r="A103" s="237" t="s">
        <v>501</v>
      </c>
      <c r="B103" s="225" t="s">
        <v>685</v>
      </c>
      <c r="C103" s="245">
        <f>C101*C102</f>
        <v>134722.9</v>
      </c>
      <c r="D103" s="245">
        <f>D101*D102</f>
        <v>129376.286873092</v>
      </c>
      <c r="F103" s="218"/>
      <c r="G103" s="218"/>
    </row>
    <row r="104" spans="1:7" x14ac:dyDescent="0.3">
      <c r="A104" s="213"/>
      <c r="B104" s="225"/>
      <c r="C104" s="221"/>
      <c r="D104" s="221"/>
      <c r="F104" s="218"/>
      <c r="G104" s="218"/>
    </row>
    <row r="105" spans="1:7" x14ac:dyDescent="0.3">
      <c r="A105" s="213"/>
      <c r="B105" s="225" t="s">
        <v>687</v>
      </c>
      <c r="C105" s="221"/>
      <c r="D105" s="221"/>
    </row>
    <row r="106" spans="1:7" x14ac:dyDescent="0.3">
      <c r="A106" s="213" t="s">
        <v>708</v>
      </c>
      <c r="B106" s="218" t="s">
        <v>1048</v>
      </c>
      <c r="C106" s="221">
        <f t="shared" ref="C106:D106" si="24">C13+C14+C34</f>
        <v>0</v>
      </c>
      <c r="D106" s="221">
        <f t="shared" si="24"/>
        <v>0</v>
      </c>
    </row>
    <row r="107" spans="1:7" x14ac:dyDescent="0.3">
      <c r="A107" s="213" t="s">
        <v>709</v>
      </c>
      <c r="B107" s="218" t="s">
        <v>711</v>
      </c>
      <c r="C107" s="221">
        <f t="shared" ref="C107:D107" si="25">$B$3</f>
        <v>10480</v>
      </c>
      <c r="D107" s="221">
        <f t="shared" si="25"/>
        <v>10480</v>
      </c>
    </row>
    <row r="108" spans="1:7" x14ac:dyDescent="0.3">
      <c r="A108" s="213" t="s">
        <v>710</v>
      </c>
      <c r="B108" s="218" t="s">
        <v>1047</v>
      </c>
      <c r="C108" s="221">
        <f t="shared" ref="C108:D108" si="26">C106*C107</f>
        <v>0</v>
      </c>
      <c r="D108" s="221">
        <f t="shared" si="26"/>
        <v>0</v>
      </c>
    </row>
    <row r="109" spans="1:7" x14ac:dyDescent="0.3">
      <c r="A109" s="213" t="s">
        <v>1043</v>
      </c>
      <c r="B109" s="218" t="s">
        <v>1045</v>
      </c>
      <c r="C109" s="221">
        <f t="shared" ref="C109:D109" si="27">C15+C35</f>
        <v>0</v>
      </c>
      <c r="D109" s="221">
        <f t="shared" si="27"/>
        <v>0</v>
      </c>
    </row>
    <row r="110" spans="1:7" x14ac:dyDescent="0.3">
      <c r="A110" s="213" t="s">
        <v>1044</v>
      </c>
      <c r="B110" s="218" t="s">
        <v>1132</v>
      </c>
      <c r="C110" s="221">
        <f t="shared" ref="C110:D110" si="28">C109*C107</f>
        <v>0</v>
      </c>
      <c r="D110" s="221">
        <f t="shared" si="28"/>
        <v>0</v>
      </c>
    </row>
    <row r="111" spans="1:7" x14ac:dyDescent="0.3">
      <c r="A111" s="237" t="s">
        <v>1046</v>
      </c>
      <c r="B111" s="225" t="s">
        <v>707</v>
      </c>
      <c r="C111" s="238">
        <f t="shared" ref="C111:D111" si="29">(C106*C107)+C110</f>
        <v>0</v>
      </c>
      <c r="D111" s="238">
        <f t="shared" si="29"/>
        <v>0</v>
      </c>
    </row>
    <row r="112" spans="1:7" x14ac:dyDescent="0.3">
      <c r="A112" s="213"/>
      <c r="B112" s="218"/>
      <c r="C112" s="221"/>
      <c r="D112" s="221"/>
    </row>
    <row r="113" spans="1:4" x14ac:dyDescent="0.3">
      <c r="A113" s="213"/>
      <c r="B113" s="225" t="s">
        <v>718</v>
      </c>
      <c r="C113" s="221"/>
      <c r="D113" s="221"/>
    </row>
    <row r="114" spans="1:4" x14ac:dyDescent="0.3">
      <c r="A114" s="213" t="s">
        <v>712</v>
      </c>
      <c r="B114" s="218" t="s">
        <v>715</v>
      </c>
      <c r="C114" s="221">
        <f t="shared" ref="C114:D114" si="30">C12+C33</f>
        <v>4</v>
      </c>
      <c r="D114" s="221">
        <f t="shared" si="30"/>
        <v>4</v>
      </c>
    </row>
    <row r="115" spans="1:4" x14ac:dyDescent="0.3">
      <c r="A115" s="213" t="s">
        <v>713</v>
      </c>
      <c r="B115" s="218" t="s">
        <v>716</v>
      </c>
      <c r="C115" s="221">
        <f t="shared" ref="C115:D115" si="31">$B$3</f>
        <v>10480</v>
      </c>
      <c r="D115" s="221">
        <f t="shared" si="31"/>
        <v>10480</v>
      </c>
    </row>
    <row r="116" spans="1:4" x14ac:dyDescent="0.3">
      <c r="A116" s="237" t="s">
        <v>714</v>
      </c>
      <c r="B116" s="225" t="s">
        <v>717</v>
      </c>
      <c r="C116" s="238">
        <f t="shared" ref="C116:D116" si="32">C114*C115</f>
        <v>41920</v>
      </c>
      <c r="D116" s="238">
        <f t="shared" si="32"/>
        <v>41920</v>
      </c>
    </row>
    <row r="117" spans="1:4" x14ac:dyDescent="0.3">
      <c r="A117" s="213"/>
      <c r="B117" s="218"/>
      <c r="C117" s="221"/>
      <c r="D117" s="221"/>
    </row>
    <row r="118" spans="1:4" x14ac:dyDescent="0.3">
      <c r="A118" s="213"/>
      <c r="B118" s="225" t="s">
        <v>725</v>
      </c>
      <c r="C118" s="221"/>
      <c r="D118" s="221"/>
    </row>
    <row r="119" spans="1:4" x14ac:dyDescent="0.3">
      <c r="A119" s="213" t="s">
        <v>727</v>
      </c>
      <c r="B119" s="218" t="s">
        <v>1005</v>
      </c>
      <c r="C119" s="240">
        <f t="shared" ref="C119:D119" si="33">C29</f>
        <v>412</v>
      </c>
      <c r="D119" s="240">
        <f t="shared" si="33"/>
        <v>412</v>
      </c>
    </row>
    <row r="120" spans="1:4" x14ac:dyDescent="0.3">
      <c r="A120" s="213" t="s">
        <v>502</v>
      </c>
      <c r="B120" s="218" t="s">
        <v>726</v>
      </c>
      <c r="C120" s="232">
        <f t="shared" ref="C120:D120" si="34">C84*0.25</f>
        <v>2172.9499999999998</v>
      </c>
      <c r="D120" s="232">
        <f t="shared" si="34"/>
        <v>2172.9499999999998</v>
      </c>
    </row>
    <row r="121" spans="1:4" x14ac:dyDescent="0.3">
      <c r="A121" s="237" t="s">
        <v>728</v>
      </c>
      <c r="B121" s="225" t="s">
        <v>729</v>
      </c>
      <c r="C121" s="245">
        <f t="shared" ref="C121:D121" si="35">C119*C120</f>
        <v>895255.39999999991</v>
      </c>
      <c r="D121" s="245">
        <f t="shared" si="35"/>
        <v>895255.39999999991</v>
      </c>
    </row>
    <row r="122" spans="1:4" x14ac:dyDescent="0.3">
      <c r="A122" s="213"/>
      <c r="B122" s="218"/>
      <c r="C122" s="221"/>
      <c r="D122" s="221"/>
    </row>
    <row r="123" spans="1:4" x14ac:dyDescent="0.3">
      <c r="A123" s="213"/>
      <c r="B123" s="225" t="s">
        <v>738</v>
      </c>
      <c r="C123" s="221"/>
      <c r="D123" s="221"/>
    </row>
    <row r="124" spans="1:4" x14ac:dyDescent="0.3">
      <c r="A124" s="213" t="s">
        <v>731</v>
      </c>
      <c r="B124" s="218" t="s">
        <v>734</v>
      </c>
      <c r="C124" s="221">
        <f t="shared" ref="C124:D124" si="36">C72</f>
        <v>2414.4</v>
      </c>
      <c r="D124" s="221">
        <f t="shared" si="36"/>
        <v>2482.6999999999998</v>
      </c>
    </row>
    <row r="125" spans="1:4" x14ac:dyDescent="0.3">
      <c r="A125" s="213" t="s">
        <v>732</v>
      </c>
      <c r="B125" s="218" t="s">
        <v>736</v>
      </c>
      <c r="C125" s="246">
        <f>_xlfn.XLOOKUP($C$4,'New Formula with HB25-1320'!$C$3:$FX$3,'New Formula with HB25-1320'!C125:FX125,0)</f>
        <v>1.125</v>
      </c>
      <c r="D125" s="246">
        <f>_xlfn.XLOOKUP($C$4,'New Formula with HB25-1320'!$C$3:$FX$3,'New Formula with HB25-1320'!C125:FX125,0)</f>
        <v>1.125</v>
      </c>
    </row>
    <row r="126" spans="1:4" x14ac:dyDescent="0.3">
      <c r="A126" s="213" t="s">
        <v>733</v>
      </c>
      <c r="B126" s="218" t="s">
        <v>740</v>
      </c>
      <c r="C126" s="246">
        <f t="shared" ref="C126:D126" si="37">MIN(C125-1,$B$4)</f>
        <v>0.125</v>
      </c>
      <c r="D126" s="246">
        <f t="shared" si="37"/>
        <v>0.125</v>
      </c>
    </row>
    <row r="127" spans="1:4" x14ac:dyDescent="0.3">
      <c r="A127" s="237" t="s">
        <v>735</v>
      </c>
      <c r="B127" s="225" t="s">
        <v>745</v>
      </c>
      <c r="C127" s="238">
        <f t="shared" ref="C127:D127" si="38">(C124*C84*C126)</f>
        <v>2623185.2399999998</v>
      </c>
      <c r="D127" s="238">
        <f t="shared" si="38"/>
        <v>2697391.4824999995</v>
      </c>
    </row>
    <row r="128" spans="1:4" x14ac:dyDescent="0.3">
      <c r="A128" s="213"/>
      <c r="B128" s="218"/>
      <c r="C128" s="221"/>
      <c r="D128" s="221"/>
    </row>
    <row r="129" spans="1:4" x14ac:dyDescent="0.3">
      <c r="A129" s="213"/>
      <c r="B129" s="225" t="s">
        <v>737</v>
      </c>
      <c r="C129" s="221"/>
      <c r="D129" s="221"/>
    </row>
    <row r="130" spans="1:4" x14ac:dyDescent="0.3">
      <c r="A130" s="213" t="s">
        <v>739</v>
      </c>
      <c r="B130" s="218" t="s">
        <v>734</v>
      </c>
      <c r="C130" s="212">
        <f t="shared" ref="C130:D130" si="39">C72</f>
        <v>2414.4</v>
      </c>
      <c r="D130" s="212">
        <f t="shared" si="39"/>
        <v>2482.6999999999998</v>
      </c>
    </row>
    <row r="131" spans="1:4" x14ac:dyDescent="0.3">
      <c r="A131" s="213" t="s">
        <v>741</v>
      </c>
      <c r="B131" s="218" t="s">
        <v>743</v>
      </c>
      <c r="C131" s="247" t="str">
        <f>_xlfn.XLOOKUP($C$4,'New Formula with HB25-1320'!$C$3:$FX$3,'New Formula with HB25-1320'!C131:FX131,0)</f>
        <v>Town: Remote</v>
      </c>
      <c r="D131" s="247" t="str">
        <f>C131</f>
        <v>Town: Remote</v>
      </c>
    </row>
    <row r="132" spans="1:4" x14ac:dyDescent="0.3">
      <c r="A132" s="213" t="s">
        <v>742</v>
      </c>
      <c r="B132" s="218" t="s">
        <v>1049</v>
      </c>
      <c r="C132" s="248">
        <f t="shared" ref="C132:D132" si="40">IF(C131="Town: Remote",0.1,IF(C131="Town: Fringe",0.025,IF(C131="Town: Distant",0.05,IF(C131="Rural: Fringe",0.15,IF(C131="Rural: Distant",0.2,IF(C131="Rural: Remote",0.25,0))))))</f>
        <v>0.1</v>
      </c>
      <c r="D132" s="248">
        <f t="shared" si="40"/>
        <v>0.1</v>
      </c>
    </row>
    <row r="133" spans="1:4" x14ac:dyDescent="0.3">
      <c r="A133" s="237" t="s">
        <v>744</v>
      </c>
      <c r="B133" s="225" t="s">
        <v>1050</v>
      </c>
      <c r="C133" s="238">
        <f t="shared" ref="C133:D133" si="41">IF(OR(C131="Rural: Remote",C131="Town: Remote"),(C130*C84*C132)+100000,(C130*C84*C132))</f>
        <v>2198548.1919999998</v>
      </c>
      <c r="D133" s="238">
        <f t="shared" si="41"/>
        <v>2257913.1859999998</v>
      </c>
    </row>
    <row r="134" spans="1:4" x14ac:dyDescent="0.3">
      <c r="A134" s="213"/>
      <c r="B134" s="225"/>
      <c r="C134" s="221"/>
      <c r="D134" s="221"/>
    </row>
    <row r="135" spans="1:4" x14ac:dyDescent="0.3">
      <c r="A135" s="213"/>
      <c r="B135" s="225" t="s">
        <v>746</v>
      </c>
      <c r="C135" s="221"/>
      <c r="D135" s="221"/>
    </row>
    <row r="136" spans="1:4" x14ac:dyDescent="0.3">
      <c r="A136" s="213" t="s">
        <v>758</v>
      </c>
      <c r="B136" s="218" t="s">
        <v>734</v>
      </c>
      <c r="C136" s="212">
        <f>C72</f>
        <v>2414.4</v>
      </c>
      <c r="D136" s="212">
        <f>D72</f>
        <v>2482.6999999999998</v>
      </c>
    </row>
    <row r="137" spans="1:4" x14ac:dyDescent="0.3">
      <c r="A137" s="213" t="s">
        <v>759</v>
      </c>
      <c r="B137" s="218" t="s">
        <v>747</v>
      </c>
      <c r="C137" s="222">
        <f t="shared" ref="C137:D137" si="42">ROUND(IF(C136&lt;276,((276-C136)*0.00376159)+1.5457,IF(C136&lt;459,((459-C136)*0.00167869)+1.2385,IF(C136&lt;1027,((1027-C136)*0.00020599)+1.1215,IF(C136&lt;2293,((2293-C136)*0.00005387)+1.0533,IF(C136&lt;3500,((3500-C136)*0.00001367)+1.0368,IF(C136&lt;5000,((5000-C136)*0.00000473)+1.0297,IF(C136&gt;=5000,1.0297))))))),4)</f>
        <v>1.0516000000000001</v>
      </c>
      <c r="D137" s="222">
        <f t="shared" si="42"/>
        <v>1.0507</v>
      </c>
    </row>
    <row r="138" spans="1:4" x14ac:dyDescent="0.3">
      <c r="A138" s="213" t="s">
        <v>760</v>
      </c>
      <c r="B138" s="218" t="s">
        <v>748</v>
      </c>
      <c r="C138" s="222">
        <f t="shared" ref="C138:D138" si="43">IF(C136&lt;6500,C137-1,0)</f>
        <v>5.160000000000009E-2</v>
      </c>
      <c r="D138" s="222">
        <f t="shared" si="43"/>
        <v>5.0699999999999967E-2</v>
      </c>
    </row>
    <row r="139" spans="1:4" x14ac:dyDescent="0.3">
      <c r="A139" s="237" t="s">
        <v>761</v>
      </c>
      <c r="B139" s="225" t="s">
        <v>749</v>
      </c>
      <c r="C139" s="238">
        <f t="shared" ref="C139:D139" si="44">C136*C84*C138</f>
        <v>1082850.8670720018</v>
      </c>
      <c r="D139" s="238">
        <f t="shared" si="44"/>
        <v>1094061.9853019991</v>
      </c>
    </row>
    <row r="140" spans="1:4" x14ac:dyDescent="0.3">
      <c r="A140" s="213"/>
      <c r="B140" s="225"/>
      <c r="C140" s="238"/>
      <c r="D140" s="238"/>
    </row>
    <row r="141" spans="1:4" x14ac:dyDescent="0.3">
      <c r="A141" s="249"/>
      <c r="B141" s="225" t="s">
        <v>604</v>
      </c>
      <c r="C141" s="221"/>
      <c r="D141" s="221"/>
    </row>
    <row r="142" spans="1:4" x14ac:dyDescent="0.3">
      <c r="A142" s="213" t="s">
        <v>555</v>
      </c>
      <c r="B142" s="218" t="s">
        <v>1000</v>
      </c>
      <c r="C142" s="232">
        <f t="shared" ref="C142:D142" si="45">ROUND(C86+C98+C103+C111+C116+C121+C127+C133+C139,2)</f>
        <v>31370671.18</v>
      </c>
      <c r="D142" s="232">
        <f t="shared" si="45"/>
        <v>31968478.93</v>
      </c>
    </row>
    <row r="143" spans="1:4" x14ac:dyDescent="0.3">
      <c r="A143" s="213" t="s">
        <v>556</v>
      </c>
      <c r="B143" s="271" t="s">
        <v>1084</v>
      </c>
      <c r="C143" s="232">
        <f>_xlfn.XLOOKUP(C4,'New Formula with HB25-1320'!C3:FX3,'New Formula with HB25-1320'!C143:FX143,0)</f>
        <v>27665173.870000001</v>
      </c>
      <c r="D143" s="232">
        <f>C143</f>
        <v>27665173.870000001</v>
      </c>
    </row>
    <row r="144" spans="1:4" x14ac:dyDescent="0.3">
      <c r="A144" s="213" t="s">
        <v>557</v>
      </c>
      <c r="B144" s="271" t="s">
        <v>1135</v>
      </c>
      <c r="C144" s="232">
        <f>_xlfn.XLOOKUP(C4,FY26SFA1994!C5:FX5,FY26SFA1994!C259:FX259,0)</f>
        <v>28043177.52</v>
      </c>
      <c r="D144" s="232">
        <f>_xlfn.XLOOKUP(D4,OldFormDistCalc!C5:FX5,OldFormDistCalc!C259:FX259,0)</f>
        <v>27768651.140000001</v>
      </c>
    </row>
    <row r="145" spans="1:4" x14ac:dyDescent="0.3">
      <c r="A145" s="213" t="s">
        <v>999</v>
      </c>
      <c r="B145" s="218" t="s">
        <v>1125</v>
      </c>
      <c r="C145" s="232">
        <f>IF(C142-C144&lt;0,0,C142-C144)</f>
        <v>3327493.66</v>
      </c>
      <c r="D145" s="232">
        <f>IF(D142-_xlfn.XLOOKUP(D4,OldFormDistCalc!C5:FX5,OldFormDistCalc!C259:FX259,0)&lt;0,0,D142-_xlfn.XLOOKUP(D4,OldFormDistCalc!C5:FX5,OldFormDistCalc!C259:FX259,0))</f>
        <v>4199827.7899999991</v>
      </c>
    </row>
    <row r="146" spans="1:4" x14ac:dyDescent="0.3">
      <c r="A146" s="213" t="s">
        <v>1054</v>
      </c>
      <c r="B146" s="218" t="s">
        <v>1053</v>
      </c>
      <c r="C146" s="250">
        <f>IF(C144&gt;C142,C144,C144+(C145*$B$6))</f>
        <v>28542301.568999998</v>
      </c>
      <c r="D146" s="250">
        <f>IF(_xlfn.XLOOKUP(D4,OldFormDistCalc!C5:FX5,OldFormDistCalc!C259:FX259,0)&gt;D142,_xlfn.XLOOKUP(D4,OldFormDistCalc!C5:FX5,OldFormDistCalc!C259:FX259,0),_xlfn.XLOOKUP(D4,OldFormDistCalc!C5:FX5,OldFormDistCalc!C259:FX259,0)+(D145*$B$6))</f>
        <v>28398625.308499999</v>
      </c>
    </row>
    <row r="147" spans="1:4" x14ac:dyDescent="0.3">
      <c r="A147" s="237" t="s">
        <v>1134</v>
      </c>
      <c r="B147" s="225" t="s">
        <v>1086</v>
      </c>
      <c r="C147" s="250">
        <f>MAX(C143,C146)</f>
        <v>28542301.568999998</v>
      </c>
      <c r="D147" s="250">
        <f>MAX(D143,D146)</f>
        <v>28398625.308499999</v>
      </c>
    </row>
    <row r="148" spans="1:4" x14ac:dyDescent="0.3">
      <c r="A148" s="237"/>
      <c r="B148" s="225"/>
      <c r="C148" s="250"/>
      <c r="D148" s="250"/>
    </row>
    <row r="149" spans="1:4" x14ac:dyDescent="0.3">
      <c r="A149" s="213" t="s">
        <v>490</v>
      </c>
      <c r="B149" s="225" t="s">
        <v>558</v>
      </c>
      <c r="C149" s="218"/>
      <c r="D149" s="218"/>
    </row>
    <row r="150" spans="1:4" x14ac:dyDescent="0.3">
      <c r="A150" s="213" t="s">
        <v>559</v>
      </c>
      <c r="B150" s="218" t="s">
        <v>1029</v>
      </c>
      <c r="C150" s="226">
        <f t="shared" ref="C150:D150" si="46">C42</f>
        <v>23.844999999999999</v>
      </c>
      <c r="D150" s="226">
        <f t="shared" si="46"/>
        <v>23.844999999999999</v>
      </c>
    </row>
    <row r="151" spans="1:4" x14ac:dyDescent="0.3">
      <c r="A151" s="213" t="s">
        <v>561</v>
      </c>
      <c r="B151" s="218" t="s">
        <v>1062</v>
      </c>
      <c r="C151" s="226">
        <f t="shared" ref="C151:D151" si="47">ROUND(((C147-C40)/C41)*1000,3)</f>
        <v>48.613</v>
      </c>
      <c r="D151" s="226">
        <f t="shared" si="47"/>
        <v>48.356999999999999</v>
      </c>
    </row>
    <row r="152" spans="1:4" x14ac:dyDescent="0.3">
      <c r="A152" s="237" t="s">
        <v>565</v>
      </c>
      <c r="B152" s="225" t="s">
        <v>1001</v>
      </c>
      <c r="C152" s="251">
        <f t="shared" ref="C152:D152" si="48">MIN(C150,C151)</f>
        <v>23.844999999999999</v>
      </c>
      <c r="D152" s="251">
        <f t="shared" si="48"/>
        <v>23.844999999999999</v>
      </c>
    </row>
    <row r="153" spans="1:4" x14ac:dyDescent="0.3">
      <c r="A153" s="213" t="s">
        <v>569</v>
      </c>
      <c r="B153" s="218" t="s">
        <v>1028</v>
      </c>
      <c r="C153" s="226">
        <f t="shared" ref="C153:D153" si="49">C150-C152-C158</f>
        <v>0</v>
      </c>
      <c r="D153" s="226">
        <f t="shared" si="49"/>
        <v>0</v>
      </c>
    </row>
    <row r="154" spans="1:4" x14ac:dyDescent="0.3">
      <c r="A154" s="213"/>
      <c r="B154" s="218"/>
      <c r="C154" s="252"/>
      <c r="D154" s="252"/>
    </row>
    <row r="155" spans="1:4" x14ac:dyDescent="0.3">
      <c r="A155" s="213" t="s">
        <v>490</v>
      </c>
      <c r="B155" s="225" t="s">
        <v>578</v>
      </c>
      <c r="C155" s="226"/>
      <c r="D155" s="226"/>
    </row>
    <row r="156" spans="1:4" x14ac:dyDescent="0.3">
      <c r="A156" s="213" t="s">
        <v>579</v>
      </c>
      <c r="B156" s="218" t="s">
        <v>690</v>
      </c>
      <c r="C156" s="218">
        <f t="shared" ref="C156:D156" si="50">ROUND(C59,2)</f>
        <v>4115447.48</v>
      </c>
      <c r="D156" s="218">
        <f t="shared" si="50"/>
        <v>4115447.48</v>
      </c>
    </row>
    <row r="157" spans="1:4" x14ac:dyDescent="0.3">
      <c r="A157" s="213" t="s">
        <v>580</v>
      </c>
      <c r="B157" s="218" t="s">
        <v>1064</v>
      </c>
      <c r="C157" s="226">
        <f t="shared" ref="C157:D157" si="51">ROUND(C156/C41,6)*1000</f>
        <v>7.3480000000000008</v>
      </c>
      <c r="D157" s="226">
        <f t="shared" si="51"/>
        <v>7.3480000000000008</v>
      </c>
    </row>
    <row r="158" spans="1:4" x14ac:dyDescent="0.3">
      <c r="A158" s="237" t="s">
        <v>582</v>
      </c>
      <c r="B158" s="225" t="s">
        <v>583</v>
      </c>
      <c r="C158" s="251">
        <f t="shared" ref="C158:D158" si="52">IF(ROUND(MIN(C157,(C150-C152)),6)&lt;0,0,(ROUND(MIN(C157,(C150-C152)),6)))</f>
        <v>0</v>
      </c>
      <c r="D158" s="251">
        <f t="shared" si="52"/>
        <v>0</v>
      </c>
    </row>
    <row r="159" spans="1:4" x14ac:dyDescent="0.3">
      <c r="A159" s="218"/>
      <c r="B159" s="218" t="s">
        <v>1065</v>
      </c>
      <c r="C159" s="218"/>
      <c r="D159" s="218"/>
    </row>
    <row r="160" spans="1:4" x14ac:dyDescent="0.3">
      <c r="A160" s="213"/>
      <c r="B160" s="218"/>
      <c r="C160" s="218"/>
      <c r="D160" s="218"/>
    </row>
    <row r="161" spans="1:4" x14ac:dyDescent="0.3">
      <c r="A161" s="213" t="s">
        <v>490</v>
      </c>
      <c r="B161" s="225" t="s">
        <v>1066</v>
      </c>
      <c r="C161" s="253"/>
      <c r="D161" s="253"/>
    </row>
    <row r="162" spans="1:4" x14ac:dyDescent="0.3">
      <c r="A162" s="213" t="s">
        <v>591</v>
      </c>
      <c r="B162" s="218" t="s">
        <v>1061</v>
      </c>
      <c r="C162" s="218">
        <f t="shared" ref="C162:D162" si="53">C147</f>
        <v>28542301.568999998</v>
      </c>
      <c r="D162" s="218">
        <f t="shared" si="53"/>
        <v>28398625.308499999</v>
      </c>
    </row>
    <row r="163" spans="1:4" x14ac:dyDescent="0.3">
      <c r="A163" s="213"/>
      <c r="B163" s="218"/>
      <c r="C163" s="218"/>
      <c r="D163" s="218"/>
    </row>
    <row r="164" spans="1:4" x14ac:dyDescent="0.3">
      <c r="A164" s="213" t="s">
        <v>592</v>
      </c>
      <c r="B164" s="218" t="s">
        <v>1070</v>
      </c>
      <c r="C164" s="218">
        <f t="shared" ref="C164:D164" si="54">((C152*C41)/1000)-C171</f>
        <v>13355468.513336636</v>
      </c>
      <c r="D164" s="218">
        <f t="shared" si="54"/>
        <v>13355468.513336636</v>
      </c>
    </row>
    <row r="165" spans="1:4" x14ac:dyDescent="0.3">
      <c r="A165" s="213" t="s">
        <v>593</v>
      </c>
      <c r="B165" s="218" t="s">
        <v>1063</v>
      </c>
      <c r="C165" s="218">
        <f t="shared" ref="C165:D165" si="55">C40</f>
        <v>1314255.48</v>
      </c>
      <c r="D165" s="218">
        <f t="shared" si="55"/>
        <v>1314255.48</v>
      </c>
    </row>
    <row r="166" spans="1:4" x14ac:dyDescent="0.3">
      <c r="A166" s="237" t="s">
        <v>594</v>
      </c>
      <c r="B166" s="225" t="s">
        <v>1067</v>
      </c>
      <c r="C166" s="225">
        <f t="shared" ref="C166:D166" si="56">C164+C165</f>
        <v>14669723.993336637</v>
      </c>
      <c r="D166" s="225">
        <f t="shared" si="56"/>
        <v>14669723.993336637</v>
      </c>
    </row>
    <row r="167" spans="1:4" x14ac:dyDescent="0.3">
      <c r="A167" s="237"/>
      <c r="B167" s="225"/>
      <c r="C167" s="218"/>
      <c r="D167" s="218"/>
    </row>
    <row r="168" spans="1:4" x14ac:dyDescent="0.3">
      <c r="A168" s="237" t="s">
        <v>596</v>
      </c>
      <c r="B168" s="225" t="s">
        <v>1068</v>
      </c>
      <c r="C168" s="225">
        <f t="shared" ref="C168:D168" si="57">IF(C162-C164-C165&lt;0,0,C162-C164-C165)</f>
        <v>13872577.575663362</v>
      </c>
      <c r="D168" s="225">
        <f t="shared" si="57"/>
        <v>13728901.315163363</v>
      </c>
    </row>
    <row r="169" spans="1:4" x14ac:dyDescent="0.3">
      <c r="A169" s="213" t="s">
        <v>598</v>
      </c>
      <c r="B169" s="218" t="s">
        <v>1069</v>
      </c>
      <c r="C169" s="218">
        <f t="shared" ref="C169:D169" si="58">ROUND(C158*C41,2)/1000</f>
        <v>0</v>
      </c>
      <c r="D169" s="218">
        <f t="shared" si="58"/>
        <v>0</v>
      </c>
    </row>
    <row r="170" spans="1:4" x14ac:dyDescent="0.3">
      <c r="A170" s="237" t="s">
        <v>600</v>
      </c>
      <c r="B170" s="225" t="s">
        <v>599</v>
      </c>
      <c r="C170" s="225">
        <f t="shared" ref="C170:D170" si="59">ROUND(C162/C79,2)</f>
        <v>11802.14</v>
      </c>
      <c r="D170" s="225">
        <f t="shared" si="59"/>
        <v>11420.21</v>
      </c>
    </row>
    <row r="171" spans="1:4" x14ac:dyDescent="0.3">
      <c r="A171" s="218"/>
      <c r="B171" s="218" t="s">
        <v>1002</v>
      </c>
      <c r="C171" s="218">
        <v>0</v>
      </c>
      <c r="D171" s="218">
        <v>0</v>
      </c>
    </row>
    <row r="172" spans="1:4" x14ac:dyDescent="0.3">
      <c r="A172" s="213"/>
      <c r="B172" s="218"/>
      <c r="C172" s="218">
        <f t="shared" ref="C172:D172" si="60">(C164+C165+C168)-C162</f>
        <v>0</v>
      </c>
      <c r="D172" s="218">
        <f t="shared" si="60"/>
        <v>0</v>
      </c>
    </row>
    <row r="173" spans="1:4" x14ac:dyDescent="0.3">
      <c r="A173" s="218"/>
      <c r="B173" s="225" t="s">
        <v>762</v>
      </c>
      <c r="C173" s="218"/>
      <c r="D173" s="218"/>
    </row>
    <row r="174" spans="1:4" x14ac:dyDescent="0.3">
      <c r="A174" s="213" t="s">
        <v>615</v>
      </c>
      <c r="B174" s="218" t="s">
        <v>616</v>
      </c>
      <c r="C174" s="234">
        <f t="shared" ref="C174:D174" si="61">ROUND(((C162-C169)-((C106+C114)*C175))/C72,2)</f>
        <v>11804.33</v>
      </c>
      <c r="D174" s="234">
        <f t="shared" si="61"/>
        <v>11421.72</v>
      </c>
    </row>
    <row r="175" spans="1:4" x14ac:dyDescent="0.3">
      <c r="A175" s="213" t="s">
        <v>617</v>
      </c>
      <c r="B175" s="218" t="s">
        <v>763</v>
      </c>
      <c r="C175" s="234">
        <f t="shared" ref="C175:D175" si="62">$B$3</f>
        <v>10480</v>
      </c>
      <c r="D175" s="234">
        <f t="shared" si="62"/>
        <v>10480</v>
      </c>
    </row>
    <row r="176" spans="1:4" x14ac:dyDescent="0.3">
      <c r="A176" s="213"/>
      <c r="B176" s="218"/>
      <c r="C176" s="218"/>
      <c r="D176" s="218"/>
    </row>
    <row r="177" spans="1:4" x14ac:dyDescent="0.3">
      <c r="A177" s="213" t="s">
        <v>619</v>
      </c>
      <c r="B177" s="218" t="s">
        <v>620</v>
      </c>
      <c r="C177" s="218">
        <f t="shared" ref="C177:D177" si="63">((C174*(C70+C71)+(C175*(C74+C78))+(C76*10521))*-1)</f>
        <v>-894768.21399999992</v>
      </c>
      <c r="D177" s="218">
        <f t="shared" si="63"/>
        <v>-1905142.8959999999</v>
      </c>
    </row>
    <row r="178" spans="1:4" x14ac:dyDescent="0.3">
      <c r="A178" s="213"/>
      <c r="B178" s="218"/>
      <c r="C178" s="218"/>
      <c r="D178" s="218"/>
    </row>
    <row r="179" spans="1:4" x14ac:dyDescent="0.3">
      <c r="A179" s="213" t="s">
        <v>621</v>
      </c>
      <c r="B179" s="218" t="s">
        <v>622</v>
      </c>
      <c r="C179" s="218">
        <f t="shared" ref="C179:D179" si="64">C162+C177</f>
        <v>27647533.354999997</v>
      </c>
      <c r="D179" s="218">
        <f t="shared" si="64"/>
        <v>26493482.412499998</v>
      </c>
    </row>
    <row r="180" spans="1:4" x14ac:dyDescent="0.3">
      <c r="A180" s="213" t="s">
        <v>623</v>
      </c>
      <c r="B180" s="218" t="s">
        <v>691</v>
      </c>
      <c r="C180" s="218">
        <f t="shared" ref="C180:D181" si="65">C164</f>
        <v>13355468.513336636</v>
      </c>
      <c r="D180" s="218">
        <f t="shared" si="65"/>
        <v>13355468.513336636</v>
      </c>
    </row>
    <row r="181" spans="1:4" x14ac:dyDescent="0.3">
      <c r="A181" s="213" t="s">
        <v>624</v>
      </c>
      <c r="B181" s="218" t="s">
        <v>692</v>
      </c>
      <c r="C181" s="218">
        <f t="shared" si="65"/>
        <v>1314255.48</v>
      </c>
      <c r="D181" s="218">
        <f t="shared" si="65"/>
        <v>1314255.48</v>
      </c>
    </row>
    <row r="182" spans="1:4" x14ac:dyDescent="0.3">
      <c r="A182" s="237" t="s">
        <v>625</v>
      </c>
      <c r="B182" s="225" t="s">
        <v>626</v>
      </c>
      <c r="C182" s="225">
        <f t="shared" ref="C182:D182" si="66">C179-C180-C181</f>
        <v>12977809.36166336</v>
      </c>
      <c r="D182" s="225">
        <f t="shared" si="66"/>
        <v>11823758.419163361</v>
      </c>
    </row>
    <row r="183" spans="1:4" x14ac:dyDescent="0.3">
      <c r="A183" s="218"/>
      <c r="B183" s="218" t="s">
        <v>693</v>
      </c>
      <c r="C183" s="218"/>
      <c r="D183" s="218"/>
    </row>
    <row r="184" spans="1:4" x14ac:dyDescent="0.3">
      <c r="A184" s="254" t="s">
        <v>1128</v>
      </c>
      <c r="B184" s="218" t="s">
        <v>627</v>
      </c>
      <c r="C184" s="218">
        <f t="shared" ref="C184:D184" si="67">C169</f>
        <v>0</v>
      </c>
      <c r="D184" s="218">
        <f t="shared" si="67"/>
        <v>0</v>
      </c>
    </row>
  </sheetData>
  <phoneticPr fontId="11" type="noConversion"/>
  <conditionalFormatting sqref="C89:D90">
    <cfRule type="cellIs" dxfId="12" priority="7" operator="lessThanOrEqual">
      <formula>16</formula>
    </cfRule>
  </conditionalFormatting>
  <conditionalFormatting sqref="C93:D94">
    <cfRule type="cellIs" dxfId="11" priority="6" operator="lessThanOrEqual">
      <formula>16</formula>
    </cfRule>
  </conditionalFormatting>
  <conditionalFormatting sqref="C98:D98">
    <cfRule type="expression" dxfId="10" priority="3">
      <formula>C94&lt;17</formula>
    </cfRule>
  </conditionalFormatting>
  <conditionalFormatting sqref="C101:D101">
    <cfRule type="cellIs" dxfId="9" priority="5" operator="lessThanOrEqual">
      <formula>16</formula>
    </cfRule>
  </conditionalFormatting>
  <conditionalFormatting sqref="C103:D103">
    <cfRule type="expression" dxfId="8" priority="4">
      <formula>(C103/C102)&lt;17</formula>
    </cfRule>
  </conditionalFormatting>
  <conditionalFormatting sqref="C119:D119">
    <cfRule type="cellIs" dxfId="7" priority="2" operator="lessThanOrEqual">
      <formula>16</formula>
    </cfRule>
  </conditionalFormatting>
  <conditionalFormatting sqref="C121:D121">
    <cfRule type="expression" dxfId="6" priority="1">
      <formula>C119&lt;17</formula>
    </cfRule>
  </conditionalFormatting>
  <pageMargins left="0.7" right="0.7" top="0.47" bottom="0.35" header="0.17" footer="0.17"/>
  <pageSetup scale="93" fitToHeight="0" orientation="portrait" r:id="rId1"/>
  <rowBreaks count="1" manualBreakCount="1">
    <brk id="51" min="5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E58FE-91D1-45CE-84A7-968CCECDCEF5}">
  <sheetPr transitionEntry="1">
    <tabColor theme="9" tint="0.59999389629810485"/>
    <pageSetUpPr fitToPage="1"/>
  </sheetPr>
  <dimension ref="A1:IT441"/>
  <sheetViews>
    <sheetView zoomScaleNormal="100" workbookViewId="0">
      <pane xSplit="2" ySplit="7" topLeftCell="C8" activePane="bottomRight" state="frozenSplit"/>
      <selection activeCell="C7" sqref="C7"/>
      <selection pane="topRight" activeCell="C7" sqref="C7"/>
      <selection pane="bottomLeft" activeCell="C7" sqref="C7"/>
      <selection pane="bottomRight" activeCell="C8" sqref="C8"/>
    </sheetView>
  </sheetViews>
  <sheetFormatPr defaultColWidth="19.84375" defaultRowHeight="15.5" x14ac:dyDescent="0.35"/>
  <cols>
    <col min="1" max="1" width="14.07421875" customWidth="1"/>
    <col min="2" max="2" width="77.4609375" bestFit="1" customWidth="1"/>
    <col min="3" max="3" width="17" customWidth="1"/>
    <col min="182" max="185" width="21.84375" customWidth="1"/>
    <col min="186" max="186" width="22.07421875" customWidth="1"/>
    <col min="255" max="255" width="9.07421875" bestFit="1" customWidth="1"/>
    <col min="256" max="256" width="67" customWidth="1"/>
    <col min="257" max="257" width="17" customWidth="1"/>
    <col min="436" max="440" width="21.84375" customWidth="1"/>
    <col min="441" max="442" width="22.07421875" customWidth="1"/>
    <col min="511" max="511" width="9.07421875" bestFit="1" customWidth="1"/>
    <col min="512" max="512" width="67" customWidth="1"/>
    <col min="513" max="513" width="17" customWidth="1"/>
    <col min="692" max="696" width="21.84375" customWidth="1"/>
    <col min="697" max="698" width="22.07421875" customWidth="1"/>
    <col min="767" max="767" width="9.07421875" bestFit="1" customWidth="1"/>
    <col min="768" max="768" width="67" customWidth="1"/>
    <col min="769" max="769" width="17" customWidth="1"/>
    <col min="948" max="952" width="21.84375" customWidth="1"/>
    <col min="953" max="954" width="22.07421875" customWidth="1"/>
    <col min="1023" max="1023" width="9.07421875" bestFit="1" customWidth="1"/>
    <col min="1024" max="1024" width="67" customWidth="1"/>
    <col min="1025" max="1025" width="17" customWidth="1"/>
    <col min="1204" max="1208" width="21.84375" customWidth="1"/>
    <col min="1209" max="1210" width="22.07421875" customWidth="1"/>
    <col min="1279" max="1279" width="9.07421875" bestFit="1" customWidth="1"/>
    <col min="1280" max="1280" width="67" customWidth="1"/>
    <col min="1281" max="1281" width="17" customWidth="1"/>
    <col min="1460" max="1464" width="21.84375" customWidth="1"/>
    <col min="1465" max="1466" width="22.07421875" customWidth="1"/>
    <col min="1535" max="1535" width="9.07421875" bestFit="1" customWidth="1"/>
    <col min="1536" max="1536" width="67" customWidth="1"/>
    <col min="1537" max="1537" width="17" customWidth="1"/>
    <col min="1716" max="1720" width="21.84375" customWidth="1"/>
    <col min="1721" max="1722" width="22.07421875" customWidth="1"/>
    <col min="1791" max="1791" width="9.07421875" bestFit="1" customWidth="1"/>
    <col min="1792" max="1792" width="67" customWidth="1"/>
    <col min="1793" max="1793" width="17" customWidth="1"/>
    <col min="1972" max="1976" width="21.84375" customWidth="1"/>
    <col min="1977" max="1978" width="22.07421875" customWidth="1"/>
    <col min="2047" max="2047" width="9.07421875" bestFit="1" customWidth="1"/>
    <col min="2048" max="2048" width="67" customWidth="1"/>
    <col min="2049" max="2049" width="17" customWidth="1"/>
    <col min="2228" max="2232" width="21.84375" customWidth="1"/>
    <col min="2233" max="2234" width="22.07421875" customWidth="1"/>
    <col min="2303" max="2303" width="9.07421875" bestFit="1" customWidth="1"/>
    <col min="2304" max="2304" width="67" customWidth="1"/>
    <col min="2305" max="2305" width="17" customWidth="1"/>
    <col min="2484" max="2488" width="21.84375" customWidth="1"/>
    <col min="2489" max="2490" width="22.07421875" customWidth="1"/>
    <col min="2559" max="2559" width="9.07421875" bestFit="1" customWidth="1"/>
    <col min="2560" max="2560" width="67" customWidth="1"/>
    <col min="2561" max="2561" width="17" customWidth="1"/>
    <col min="2740" max="2744" width="21.84375" customWidth="1"/>
    <col min="2745" max="2746" width="22.07421875" customWidth="1"/>
    <col min="2815" max="2815" width="9.07421875" bestFit="1" customWidth="1"/>
    <col min="2816" max="2816" width="67" customWidth="1"/>
    <col min="2817" max="2817" width="17" customWidth="1"/>
    <col min="2996" max="3000" width="21.84375" customWidth="1"/>
    <col min="3001" max="3002" width="22.07421875" customWidth="1"/>
    <col min="3071" max="3071" width="9.07421875" bestFit="1" customWidth="1"/>
    <col min="3072" max="3072" width="67" customWidth="1"/>
    <col min="3073" max="3073" width="17" customWidth="1"/>
    <col min="3252" max="3256" width="21.84375" customWidth="1"/>
    <col min="3257" max="3258" width="22.07421875" customWidth="1"/>
    <col min="3327" max="3327" width="9.07421875" bestFit="1" customWidth="1"/>
    <col min="3328" max="3328" width="67" customWidth="1"/>
    <col min="3329" max="3329" width="17" customWidth="1"/>
    <col min="3508" max="3512" width="21.84375" customWidth="1"/>
    <col min="3513" max="3514" width="22.07421875" customWidth="1"/>
    <col min="3583" max="3583" width="9.07421875" bestFit="1" customWidth="1"/>
    <col min="3584" max="3584" width="67" customWidth="1"/>
    <col min="3585" max="3585" width="17" customWidth="1"/>
    <col min="3764" max="3768" width="21.84375" customWidth="1"/>
    <col min="3769" max="3770" width="22.07421875" customWidth="1"/>
    <col min="3839" max="3839" width="9.07421875" bestFit="1" customWidth="1"/>
    <col min="3840" max="3840" width="67" customWidth="1"/>
    <col min="3841" max="3841" width="17" customWidth="1"/>
    <col min="4020" max="4024" width="21.84375" customWidth="1"/>
    <col min="4025" max="4026" width="22.07421875" customWidth="1"/>
    <col min="4095" max="4095" width="9.07421875" bestFit="1" customWidth="1"/>
    <col min="4096" max="4096" width="67" customWidth="1"/>
    <col min="4097" max="4097" width="17" customWidth="1"/>
    <col min="4276" max="4280" width="21.84375" customWidth="1"/>
    <col min="4281" max="4282" width="22.07421875" customWidth="1"/>
    <col min="4351" max="4351" width="9.07421875" bestFit="1" customWidth="1"/>
    <col min="4352" max="4352" width="67" customWidth="1"/>
    <col min="4353" max="4353" width="17" customWidth="1"/>
    <col min="4532" max="4536" width="21.84375" customWidth="1"/>
    <col min="4537" max="4538" width="22.07421875" customWidth="1"/>
    <col min="4607" max="4607" width="9.07421875" bestFit="1" customWidth="1"/>
    <col min="4608" max="4608" width="67" customWidth="1"/>
    <col min="4609" max="4609" width="17" customWidth="1"/>
    <col min="4788" max="4792" width="21.84375" customWidth="1"/>
    <col min="4793" max="4794" width="22.07421875" customWidth="1"/>
    <col min="4863" max="4863" width="9.07421875" bestFit="1" customWidth="1"/>
    <col min="4864" max="4864" width="67" customWidth="1"/>
    <col min="4865" max="4865" width="17" customWidth="1"/>
    <col min="5044" max="5048" width="21.84375" customWidth="1"/>
    <col min="5049" max="5050" width="22.07421875" customWidth="1"/>
    <col min="5119" max="5119" width="9.07421875" bestFit="1" customWidth="1"/>
    <col min="5120" max="5120" width="67" customWidth="1"/>
    <col min="5121" max="5121" width="17" customWidth="1"/>
    <col min="5300" max="5304" width="21.84375" customWidth="1"/>
    <col min="5305" max="5306" width="22.07421875" customWidth="1"/>
    <col min="5375" max="5375" width="9.07421875" bestFit="1" customWidth="1"/>
    <col min="5376" max="5376" width="67" customWidth="1"/>
    <col min="5377" max="5377" width="17" customWidth="1"/>
    <col min="5556" max="5560" width="21.84375" customWidth="1"/>
    <col min="5561" max="5562" width="22.07421875" customWidth="1"/>
    <col min="5631" max="5631" width="9.07421875" bestFit="1" customWidth="1"/>
    <col min="5632" max="5632" width="67" customWidth="1"/>
    <col min="5633" max="5633" width="17" customWidth="1"/>
    <col min="5812" max="5816" width="21.84375" customWidth="1"/>
    <col min="5817" max="5818" width="22.07421875" customWidth="1"/>
    <col min="5887" max="5887" width="9.07421875" bestFit="1" customWidth="1"/>
    <col min="5888" max="5888" width="67" customWidth="1"/>
    <col min="5889" max="5889" width="17" customWidth="1"/>
    <col min="6068" max="6072" width="21.84375" customWidth="1"/>
    <col min="6073" max="6074" width="22.07421875" customWidth="1"/>
    <col min="6143" max="6143" width="9.07421875" bestFit="1" customWidth="1"/>
    <col min="6144" max="6144" width="67" customWidth="1"/>
    <col min="6145" max="6145" width="17" customWidth="1"/>
    <col min="6324" max="6328" width="21.84375" customWidth="1"/>
    <col min="6329" max="6330" width="22.07421875" customWidth="1"/>
    <col min="6399" max="6399" width="9.07421875" bestFit="1" customWidth="1"/>
    <col min="6400" max="6400" width="67" customWidth="1"/>
    <col min="6401" max="6401" width="17" customWidth="1"/>
    <col min="6580" max="6584" width="21.84375" customWidth="1"/>
    <col min="6585" max="6586" width="22.07421875" customWidth="1"/>
    <col min="6655" max="6655" width="9.07421875" bestFit="1" customWidth="1"/>
    <col min="6656" max="6656" width="67" customWidth="1"/>
    <col min="6657" max="6657" width="17" customWidth="1"/>
    <col min="6836" max="6840" width="21.84375" customWidth="1"/>
    <col min="6841" max="6842" width="22.07421875" customWidth="1"/>
    <col min="6911" max="6911" width="9.07421875" bestFit="1" customWidth="1"/>
    <col min="6912" max="6912" width="67" customWidth="1"/>
    <col min="6913" max="6913" width="17" customWidth="1"/>
    <col min="7092" max="7096" width="21.84375" customWidth="1"/>
    <col min="7097" max="7098" width="22.07421875" customWidth="1"/>
    <col min="7167" max="7167" width="9.07421875" bestFit="1" customWidth="1"/>
    <col min="7168" max="7168" width="67" customWidth="1"/>
    <col min="7169" max="7169" width="17" customWidth="1"/>
    <col min="7348" max="7352" width="21.84375" customWidth="1"/>
    <col min="7353" max="7354" width="22.07421875" customWidth="1"/>
    <col min="7423" max="7423" width="9.07421875" bestFit="1" customWidth="1"/>
    <col min="7424" max="7424" width="67" customWidth="1"/>
    <col min="7425" max="7425" width="17" customWidth="1"/>
    <col min="7604" max="7608" width="21.84375" customWidth="1"/>
    <col min="7609" max="7610" width="22.07421875" customWidth="1"/>
    <col min="7679" max="7679" width="9.07421875" bestFit="1" customWidth="1"/>
    <col min="7680" max="7680" width="67" customWidth="1"/>
    <col min="7681" max="7681" width="17" customWidth="1"/>
    <col min="7860" max="7864" width="21.84375" customWidth="1"/>
    <col min="7865" max="7866" width="22.07421875" customWidth="1"/>
    <col min="7935" max="7935" width="9.07421875" bestFit="1" customWidth="1"/>
    <col min="7936" max="7936" width="67" customWidth="1"/>
    <col min="7937" max="7937" width="17" customWidth="1"/>
    <col min="8116" max="8120" width="21.84375" customWidth="1"/>
    <col min="8121" max="8122" width="22.07421875" customWidth="1"/>
    <col min="8191" max="8191" width="9.07421875" bestFit="1" customWidth="1"/>
    <col min="8192" max="8192" width="67" customWidth="1"/>
    <col min="8193" max="8193" width="17" customWidth="1"/>
    <col min="8372" max="8376" width="21.84375" customWidth="1"/>
    <col min="8377" max="8378" width="22.07421875" customWidth="1"/>
    <col min="8447" max="8447" width="9.07421875" bestFit="1" customWidth="1"/>
    <col min="8448" max="8448" width="67" customWidth="1"/>
    <col min="8449" max="8449" width="17" customWidth="1"/>
    <col min="8628" max="8632" width="21.84375" customWidth="1"/>
    <col min="8633" max="8634" width="22.07421875" customWidth="1"/>
    <col min="8703" max="8703" width="9.07421875" bestFit="1" customWidth="1"/>
    <col min="8704" max="8704" width="67" customWidth="1"/>
    <col min="8705" max="8705" width="17" customWidth="1"/>
    <col min="8884" max="8888" width="21.84375" customWidth="1"/>
    <col min="8889" max="8890" width="22.07421875" customWidth="1"/>
    <col min="8959" max="8959" width="9.07421875" bestFit="1" customWidth="1"/>
    <col min="8960" max="8960" width="67" customWidth="1"/>
    <col min="8961" max="8961" width="17" customWidth="1"/>
    <col min="9140" max="9144" width="21.84375" customWidth="1"/>
    <col min="9145" max="9146" width="22.07421875" customWidth="1"/>
    <col min="9215" max="9215" width="9.07421875" bestFit="1" customWidth="1"/>
    <col min="9216" max="9216" width="67" customWidth="1"/>
    <col min="9217" max="9217" width="17" customWidth="1"/>
    <col min="9396" max="9400" width="21.84375" customWidth="1"/>
    <col min="9401" max="9402" width="22.07421875" customWidth="1"/>
    <col min="9471" max="9471" width="9.07421875" bestFit="1" customWidth="1"/>
    <col min="9472" max="9472" width="67" customWidth="1"/>
    <col min="9473" max="9473" width="17" customWidth="1"/>
    <col min="9652" max="9656" width="21.84375" customWidth="1"/>
    <col min="9657" max="9658" width="22.07421875" customWidth="1"/>
    <col min="9727" max="9727" width="9.07421875" bestFit="1" customWidth="1"/>
    <col min="9728" max="9728" width="67" customWidth="1"/>
    <col min="9729" max="9729" width="17" customWidth="1"/>
    <col min="9908" max="9912" width="21.84375" customWidth="1"/>
    <col min="9913" max="9914" width="22.07421875" customWidth="1"/>
    <col min="9983" max="9983" width="9.07421875" bestFit="1" customWidth="1"/>
    <col min="9984" max="9984" width="67" customWidth="1"/>
    <col min="9985" max="9985" width="17" customWidth="1"/>
    <col min="10164" max="10168" width="21.84375" customWidth="1"/>
    <col min="10169" max="10170" width="22.07421875" customWidth="1"/>
    <col min="10239" max="10239" width="9.07421875" bestFit="1" customWidth="1"/>
    <col min="10240" max="10240" width="67" customWidth="1"/>
    <col min="10241" max="10241" width="17" customWidth="1"/>
    <col min="10420" max="10424" width="21.84375" customWidth="1"/>
    <col min="10425" max="10426" width="22.07421875" customWidth="1"/>
    <col min="10495" max="10495" width="9.07421875" bestFit="1" customWidth="1"/>
    <col min="10496" max="10496" width="67" customWidth="1"/>
    <col min="10497" max="10497" width="17" customWidth="1"/>
    <col min="10676" max="10680" width="21.84375" customWidth="1"/>
    <col min="10681" max="10682" width="22.07421875" customWidth="1"/>
    <col min="10751" max="10751" width="9.07421875" bestFit="1" customWidth="1"/>
    <col min="10752" max="10752" width="67" customWidth="1"/>
    <col min="10753" max="10753" width="17" customWidth="1"/>
    <col min="10932" max="10936" width="21.84375" customWidth="1"/>
    <col min="10937" max="10938" width="22.07421875" customWidth="1"/>
    <col min="11007" max="11007" width="9.07421875" bestFit="1" customWidth="1"/>
    <col min="11008" max="11008" width="67" customWidth="1"/>
    <col min="11009" max="11009" width="17" customWidth="1"/>
    <col min="11188" max="11192" width="21.84375" customWidth="1"/>
    <col min="11193" max="11194" width="22.07421875" customWidth="1"/>
    <col min="11263" max="11263" width="9.07421875" bestFit="1" customWidth="1"/>
    <col min="11264" max="11264" width="67" customWidth="1"/>
    <col min="11265" max="11265" width="17" customWidth="1"/>
    <col min="11444" max="11448" width="21.84375" customWidth="1"/>
    <col min="11449" max="11450" width="22.07421875" customWidth="1"/>
    <col min="11519" max="11519" width="9.07421875" bestFit="1" customWidth="1"/>
    <col min="11520" max="11520" width="67" customWidth="1"/>
    <col min="11521" max="11521" width="17" customWidth="1"/>
    <col min="11700" max="11704" width="21.84375" customWidth="1"/>
    <col min="11705" max="11706" width="22.07421875" customWidth="1"/>
    <col min="11775" max="11775" width="9.07421875" bestFit="1" customWidth="1"/>
    <col min="11776" max="11776" width="67" customWidth="1"/>
    <col min="11777" max="11777" width="17" customWidth="1"/>
    <col min="11956" max="11960" width="21.84375" customWidth="1"/>
    <col min="11961" max="11962" width="22.07421875" customWidth="1"/>
    <col min="12031" max="12031" width="9.07421875" bestFit="1" customWidth="1"/>
    <col min="12032" max="12032" width="67" customWidth="1"/>
    <col min="12033" max="12033" width="17" customWidth="1"/>
    <col min="12212" max="12216" width="21.84375" customWidth="1"/>
    <col min="12217" max="12218" width="22.07421875" customWidth="1"/>
    <col min="12287" max="12287" width="9.07421875" bestFit="1" customWidth="1"/>
    <col min="12288" max="12288" width="67" customWidth="1"/>
    <col min="12289" max="12289" width="17" customWidth="1"/>
    <col min="12468" max="12472" width="21.84375" customWidth="1"/>
    <col min="12473" max="12474" width="22.07421875" customWidth="1"/>
    <col min="12543" max="12543" width="9.07421875" bestFit="1" customWidth="1"/>
    <col min="12544" max="12544" width="67" customWidth="1"/>
    <col min="12545" max="12545" width="17" customWidth="1"/>
    <col min="12724" max="12728" width="21.84375" customWidth="1"/>
    <col min="12729" max="12730" width="22.07421875" customWidth="1"/>
    <col min="12799" max="12799" width="9.07421875" bestFit="1" customWidth="1"/>
    <col min="12800" max="12800" width="67" customWidth="1"/>
    <col min="12801" max="12801" width="17" customWidth="1"/>
    <col min="12980" max="12984" width="21.84375" customWidth="1"/>
    <col min="12985" max="12986" width="22.07421875" customWidth="1"/>
    <col min="13055" max="13055" width="9.07421875" bestFit="1" customWidth="1"/>
    <col min="13056" max="13056" width="67" customWidth="1"/>
    <col min="13057" max="13057" width="17" customWidth="1"/>
    <col min="13236" max="13240" width="21.84375" customWidth="1"/>
    <col min="13241" max="13242" width="22.07421875" customWidth="1"/>
    <col min="13311" max="13311" width="9.07421875" bestFit="1" customWidth="1"/>
    <col min="13312" max="13312" width="67" customWidth="1"/>
    <col min="13313" max="13313" width="17" customWidth="1"/>
    <col min="13492" max="13496" width="21.84375" customWidth="1"/>
    <col min="13497" max="13498" width="22.07421875" customWidth="1"/>
    <col min="13567" max="13567" width="9.07421875" bestFit="1" customWidth="1"/>
    <col min="13568" max="13568" width="67" customWidth="1"/>
    <col min="13569" max="13569" width="17" customWidth="1"/>
    <col min="13748" max="13752" width="21.84375" customWidth="1"/>
    <col min="13753" max="13754" width="22.07421875" customWidth="1"/>
    <col min="13823" max="13823" width="9.07421875" bestFit="1" customWidth="1"/>
    <col min="13824" max="13824" width="67" customWidth="1"/>
    <col min="13825" max="13825" width="17" customWidth="1"/>
    <col min="14004" max="14008" width="21.84375" customWidth="1"/>
    <col min="14009" max="14010" width="22.07421875" customWidth="1"/>
    <col min="14079" max="14079" width="9.07421875" bestFit="1" customWidth="1"/>
    <col min="14080" max="14080" width="67" customWidth="1"/>
    <col min="14081" max="14081" width="17" customWidth="1"/>
    <col min="14260" max="14264" width="21.84375" customWidth="1"/>
    <col min="14265" max="14266" width="22.07421875" customWidth="1"/>
    <col min="14335" max="14335" width="9.07421875" bestFit="1" customWidth="1"/>
    <col min="14336" max="14336" width="67" customWidth="1"/>
    <col min="14337" max="14337" width="17" customWidth="1"/>
    <col min="14516" max="14520" width="21.84375" customWidth="1"/>
    <col min="14521" max="14522" width="22.07421875" customWidth="1"/>
    <col min="14591" max="14591" width="9.07421875" bestFit="1" customWidth="1"/>
    <col min="14592" max="14592" width="67" customWidth="1"/>
    <col min="14593" max="14593" width="17" customWidth="1"/>
    <col min="14772" max="14776" width="21.84375" customWidth="1"/>
    <col min="14777" max="14778" width="22.07421875" customWidth="1"/>
    <col min="14847" max="14847" width="9.07421875" bestFit="1" customWidth="1"/>
    <col min="14848" max="14848" width="67" customWidth="1"/>
    <col min="14849" max="14849" width="17" customWidth="1"/>
    <col min="15028" max="15032" width="21.84375" customWidth="1"/>
    <col min="15033" max="15034" width="22.07421875" customWidth="1"/>
    <col min="15103" max="15103" width="9.07421875" bestFit="1" customWidth="1"/>
    <col min="15104" max="15104" width="67" customWidth="1"/>
    <col min="15105" max="15105" width="17" customWidth="1"/>
    <col min="15284" max="15288" width="21.84375" customWidth="1"/>
    <col min="15289" max="15290" width="22.07421875" customWidth="1"/>
    <col min="15359" max="15359" width="9.07421875" bestFit="1" customWidth="1"/>
    <col min="15360" max="15360" width="67" customWidth="1"/>
    <col min="15361" max="15361" width="17" customWidth="1"/>
    <col min="15540" max="15544" width="21.84375" customWidth="1"/>
    <col min="15545" max="15546" width="22.07421875" customWidth="1"/>
    <col min="15615" max="15615" width="9.07421875" bestFit="1" customWidth="1"/>
    <col min="15616" max="15616" width="67" customWidth="1"/>
    <col min="15617" max="15617" width="17" customWidth="1"/>
    <col min="15796" max="15800" width="21.84375" customWidth="1"/>
    <col min="15801" max="15802" width="22.07421875" customWidth="1"/>
    <col min="15871" max="15871" width="9.07421875" bestFit="1" customWidth="1"/>
    <col min="15872" max="15872" width="67" customWidth="1"/>
    <col min="15873" max="15873" width="17" customWidth="1"/>
    <col min="16052" max="16056" width="21.84375" customWidth="1"/>
    <col min="16057" max="16058" width="22.07421875" customWidth="1"/>
    <col min="16127" max="16127" width="9.07421875" bestFit="1" customWidth="1"/>
    <col min="16128" max="16128" width="67" customWidth="1"/>
    <col min="16129" max="16129" width="17" customWidth="1"/>
    <col min="16308" max="16312" width="21.84375" customWidth="1"/>
    <col min="16313" max="16314" width="22.07421875" customWidth="1"/>
  </cols>
  <sheetData>
    <row r="1" spans="1:254" x14ac:dyDescent="0.35">
      <c r="A1" s="1" t="s">
        <v>764</v>
      </c>
      <c r="B1" s="89">
        <f>'New Formula with HB25-1320'!B1</f>
        <v>2.3E-2</v>
      </c>
      <c r="C1" s="1" t="s">
        <v>927</v>
      </c>
      <c r="D1" s="45">
        <f>ROUND(470.75*(1+B1),2)</f>
        <v>481.58</v>
      </c>
      <c r="E1" s="202"/>
      <c r="F1" s="202"/>
      <c r="G1" s="202"/>
      <c r="H1" s="202"/>
      <c r="I1" s="80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 t="s">
        <v>765</v>
      </c>
      <c r="GA1" s="3"/>
      <c r="GB1" s="3"/>
      <c r="GC1" s="3"/>
      <c r="GD1" s="2"/>
      <c r="GE1" s="2" t="s">
        <v>456</v>
      </c>
      <c r="GF1" s="2"/>
      <c r="GG1" s="2"/>
      <c r="GH1" s="2"/>
      <c r="GI1" s="2"/>
      <c r="GJ1" s="2"/>
      <c r="GK1" s="2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</row>
    <row r="2" spans="1:254" x14ac:dyDescent="0.35">
      <c r="A2" s="1" t="s">
        <v>766</v>
      </c>
      <c r="B2" s="45">
        <v>8496.3799999999992</v>
      </c>
      <c r="C2" s="1" t="s">
        <v>926</v>
      </c>
      <c r="D2" s="45">
        <f>ROUND(177.8*(1+B1),2)</f>
        <v>181.89</v>
      </c>
      <c r="E2" s="202"/>
      <c r="F2" s="202"/>
      <c r="G2" s="202"/>
      <c r="H2" s="202"/>
      <c r="I2" s="80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2"/>
      <c r="GE2" s="2"/>
      <c r="GF2" s="2"/>
      <c r="GG2" s="2"/>
      <c r="GH2" s="2"/>
      <c r="GI2" s="2"/>
      <c r="GJ2" s="2"/>
      <c r="GK2" s="2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</row>
    <row r="3" spans="1:254" x14ac:dyDescent="0.35">
      <c r="A3" s="1" t="s">
        <v>767</v>
      </c>
      <c r="B3" s="45">
        <v>10244</v>
      </c>
      <c r="C3" s="201"/>
      <c r="D3" s="202"/>
      <c r="E3" s="202"/>
      <c r="F3" s="202"/>
      <c r="G3" s="202"/>
      <c r="H3" s="202"/>
      <c r="I3" s="8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2"/>
      <c r="GE3" s="2"/>
      <c r="GF3" s="2"/>
      <c r="GG3" s="2"/>
      <c r="GH3" s="2"/>
      <c r="GI3" s="2"/>
      <c r="GJ3" s="2"/>
      <c r="GK3" s="2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</row>
    <row r="4" spans="1:254" x14ac:dyDescent="0.35">
      <c r="A4" s="1" t="s">
        <v>768</v>
      </c>
      <c r="B4" s="2">
        <f>ROUND(B2*(1+B1),2)</f>
        <v>8691.7999999999993</v>
      </c>
      <c r="C4" s="202"/>
      <c r="D4" s="202"/>
      <c r="E4" s="202"/>
      <c r="F4" s="202"/>
      <c r="G4" s="202"/>
      <c r="H4" s="202"/>
      <c r="I4" s="80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2"/>
      <c r="GE4" s="2"/>
      <c r="GF4" s="2"/>
      <c r="GG4" s="2"/>
      <c r="GH4" s="2"/>
      <c r="GI4" s="2"/>
      <c r="GJ4" s="2"/>
      <c r="GK4" s="2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</row>
    <row r="5" spans="1:254" x14ac:dyDescent="0.35">
      <c r="A5" s="1" t="s">
        <v>769</v>
      </c>
      <c r="B5" s="2">
        <f>ROUND(B3*(1+B1),0)</f>
        <v>10480</v>
      </c>
      <c r="C5" s="5" t="s">
        <v>1</v>
      </c>
      <c r="D5" s="5" t="s">
        <v>2</v>
      </c>
      <c r="E5" s="5" t="s">
        <v>3</v>
      </c>
      <c r="F5" s="5" t="s">
        <v>4</v>
      </c>
      <c r="G5" s="5" t="s">
        <v>5</v>
      </c>
      <c r="H5" s="5" t="s">
        <v>6</v>
      </c>
      <c r="I5" s="3" t="s">
        <v>7</v>
      </c>
      <c r="J5" s="3" t="s">
        <v>8</v>
      </c>
      <c r="K5" s="3" t="s">
        <v>9</v>
      </c>
      <c r="L5" s="3" t="s">
        <v>10</v>
      </c>
      <c r="M5" s="3" t="s">
        <v>11</v>
      </c>
      <c r="N5" s="3" t="s">
        <v>12</v>
      </c>
      <c r="O5" s="3" t="s">
        <v>13</v>
      </c>
      <c r="P5" s="3" t="s">
        <v>14</v>
      </c>
      <c r="Q5" s="3" t="s">
        <v>15</v>
      </c>
      <c r="R5" s="3" t="s">
        <v>16</v>
      </c>
      <c r="S5" s="3" t="s">
        <v>17</v>
      </c>
      <c r="T5" s="3" t="s">
        <v>18</v>
      </c>
      <c r="U5" s="3" t="s">
        <v>19</v>
      </c>
      <c r="V5" s="3" t="s">
        <v>20</v>
      </c>
      <c r="W5" s="3" t="s">
        <v>21</v>
      </c>
      <c r="X5" s="3" t="s">
        <v>22</v>
      </c>
      <c r="Y5" s="3" t="s">
        <v>23</v>
      </c>
      <c r="Z5" s="3" t="s">
        <v>24</v>
      </c>
      <c r="AA5" s="3" t="s">
        <v>25</v>
      </c>
      <c r="AB5" s="3" t="s">
        <v>26</v>
      </c>
      <c r="AC5" s="3" t="s">
        <v>27</v>
      </c>
      <c r="AD5" s="3" t="s">
        <v>28</v>
      </c>
      <c r="AE5" s="3" t="s">
        <v>29</v>
      </c>
      <c r="AF5" s="3" t="s">
        <v>30</v>
      </c>
      <c r="AG5" s="3" t="s">
        <v>31</v>
      </c>
      <c r="AH5" s="3" t="s">
        <v>32</v>
      </c>
      <c r="AI5" s="3" t="s">
        <v>33</v>
      </c>
      <c r="AJ5" s="3" t="s">
        <v>34</v>
      </c>
      <c r="AK5" s="3" t="s">
        <v>35</v>
      </c>
      <c r="AL5" s="3" t="s">
        <v>36</v>
      </c>
      <c r="AM5" s="3" t="s">
        <v>37</v>
      </c>
      <c r="AN5" s="3" t="s">
        <v>38</v>
      </c>
      <c r="AO5" s="3" t="s">
        <v>39</v>
      </c>
      <c r="AP5" s="3" t="s">
        <v>40</v>
      </c>
      <c r="AQ5" s="3" t="s">
        <v>41</v>
      </c>
      <c r="AR5" s="3" t="s">
        <v>42</v>
      </c>
      <c r="AS5" s="3" t="s">
        <v>43</v>
      </c>
      <c r="AT5" s="3" t="s">
        <v>44</v>
      </c>
      <c r="AU5" s="3" t="s">
        <v>45</v>
      </c>
      <c r="AV5" s="3" t="s">
        <v>46</v>
      </c>
      <c r="AW5" s="3" t="s">
        <v>47</v>
      </c>
      <c r="AX5" s="3" t="s">
        <v>48</v>
      </c>
      <c r="AY5" s="3" t="s">
        <v>49</v>
      </c>
      <c r="AZ5" s="3" t="s">
        <v>50</v>
      </c>
      <c r="BA5" s="3" t="s">
        <v>51</v>
      </c>
      <c r="BB5" s="3" t="s">
        <v>52</v>
      </c>
      <c r="BC5" s="3" t="s">
        <v>53</v>
      </c>
      <c r="BD5" s="3" t="s">
        <v>54</v>
      </c>
      <c r="BE5" s="3" t="s">
        <v>55</v>
      </c>
      <c r="BF5" s="3" t="s">
        <v>56</v>
      </c>
      <c r="BG5" s="3" t="s">
        <v>57</v>
      </c>
      <c r="BH5" s="3" t="s">
        <v>58</v>
      </c>
      <c r="BI5" s="3" t="s">
        <v>59</v>
      </c>
      <c r="BJ5" s="3" t="s">
        <v>60</v>
      </c>
      <c r="BK5" s="3" t="s">
        <v>61</v>
      </c>
      <c r="BL5" s="3" t="s">
        <v>62</v>
      </c>
      <c r="BM5" s="3" t="s">
        <v>63</v>
      </c>
      <c r="BN5" s="3" t="s">
        <v>64</v>
      </c>
      <c r="BO5" s="3" t="s">
        <v>65</v>
      </c>
      <c r="BP5" s="3" t="s">
        <v>66</v>
      </c>
      <c r="BQ5" s="3" t="s">
        <v>67</v>
      </c>
      <c r="BR5" s="3" t="s">
        <v>68</v>
      </c>
      <c r="BS5" s="3" t="s">
        <v>69</v>
      </c>
      <c r="BT5" s="3" t="s">
        <v>70</v>
      </c>
      <c r="BU5" s="3" t="s">
        <v>71</v>
      </c>
      <c r="BV5" s="3" t="s">
        <v>72</v>
      </c>
      <c r="BW5" s="3" t="s">
        <v>73</v>
      </c>
      <c r="BX5" s="3" t="s">
        <v>74</v>
      </c>
      <c r="BY5" s="3" t="s">
        <v>75</v>
      </c>
      <c r="BZ5" s="3" t="s">
        <v>76</v>
      </c>
      <c r="CA5" s="3" t="s">
        <v>77</v>
      </c>
      <c r="CB5" s="3" t="s">
        <v>78</v>
      </c>
      <c r="CC5" s="3" t="s">
        <v>79</v>
      </c>
      <c r="CD5" s="3" t="s">
        <v>80</v>
      </c>
      <c r="CE5" s="3" t="s">
        <v>81</v>
      </c>
      <c r="CF5" s="3" t="s">
        <v>82</v>
      </c>
      <c r="CG5" s="3" t="s">
        <v>83</v>
      </c>
      <c r="CH5" s="3" t="s">
        <v>84</v>
      </c>
      <c r="CI5" s="3" t="s">
        <v>85</v>
      </c>
      <c r="CJ5" s="3" t="s">
        <v>86</v>
      </c>
      <c r="CK5" s="3" t="s">
        <v>87</v>
      </c>
      <c r="CL5" s="3" t="s">
        <v>88</v>
      </c>
      <c r="CM5" s="3" t="s">
        <v>89</v>
      </c>
      <c r="CN5" s="3" t="s">
        <v>90</v>
      </c>
      <c r="CO5" s="3" t="s">
        <v>91</v>
      </c>
      <c r="CP5" s="3" t="s">
        <v>92</v>
      </c>
      <c r="CQ5" s="3" t="s">
        <v>93</v>
      </c>
      <c r="CR5" s="3" t="s">
        <v>94</v>
      </c>
      <c r="CS5" s="3" t="s">
        <v>95</v>
      </c>
      <c r="CT5" s="3" t="s">
        <v>96</v>
      </c>
      <c r="CU5" s="3" t="s">
        <v>97</v>
      </c>
      <c r="CV5" s="3" t="s">
        <v>98</v>
      </c>
      <c r="CW5" s="3" t="s">
        <v>99</v>
      </c>
      <c r="CX5" s="3" t="s">
        <v>100</v>
      </c>
      <c r="CY5" s="3" t="s">
        <v>101</v>
      </c>
      <c r="CZ5" s="3" t="s">
        <v>102</v>
      </c>
      <c r="DA5" s="3" t="s">
        <v>103</v>
      </c>
      <c r="DB5" s="3" t="s">
        <v>104</v>
      </c>
      <c r="DC5" s="3" t="s">
        <v>105</v>
      </c>
      <c r="DD5" s="3" t="s">
        <v>106</v>
      </c>
      <c r="DE5" s="3" t="s">
        <v>107</v>
      </c>
      <c r="DF5" s="3" t="s">
        <v>108</v>
      </c>
      <c r="DG5" s="3" t="s">
        <v>109</v>
      </c>
      <c r="DH5" s="3" t="s">
        <v>110</v>
      </c>
      <c r="DI5" s="3" t="s">
        <v>111</v>
      </c>
      <c r="DJ5" s="3" t="s">
        <v>112</v>
      </c>
      <c r="DK5" s="3" t="s">
        <v>113</v>
      </c>
      <c r="DL5" s="3" t="s">
        <v>114</v>
      </c>
      <c r="DM5" s="3" t="s">
        <v>115</v>
      </c>
      <c r="DN5" s="3" t="s">
        <v>116</v>
      </c>
      <c r="DO5" s="3" t="s">
        <v>117</v>
      </c>
      <c r="DP5" s="3" t="s">
        <v>118</v>
      </c>
      <c r="DQ5" s="3" t="s">
        <v>119</v>
      </c>
      <c r="DR5" s="3" t="s">
        <v>120</v>
      </c>
      <c r="DS5" s="3" t="s">
        <v>121</v>
      </c>
      <c r="DT5" s="3" t="s">
        <v>122</v>
      </c>
      <c r="DU5" s="3" t="s">
        <v>123</v>
      </c>
      <c r="DV5" s="3" t="s">
        <v>124</v>
      </c>
      <c r="DW5" s="3" t="s">
        <v>125</v>
      </c>
      <c r="DX5" s="3" t="s">
        <v>126</v>
      </c>
      <c r="DY5" s="3" t="s">
        <v>127</v>
      </c>
      <c r="DZ5" s="3" t="s">
        <v>128</v>
      </c>
      <c r="EA5" s="3" t="s">
        <v>129</v>
      </c>
      <c r="EB5" s="3" t="s">
        <v>130</v>
      </c>
      <c r="EC5" s="3" t="s">
        <v>131</v>
      </c>
      <c r="ED5" s="3" t="s">
        <v>132</v>
      </c>
      <c r="EE5" s="3" t="s">
        <v>133</v>
      </c>
      <c r="EF5" s="3" t="s">
        <v>134</v>
      </c>
      <c r="EG5" s="3" t="s">
        <v>135</v>
      </c>
      <c r="EH5" s="3" t="s">
        <v>136</v>
      </c>
      <c r="EI5" s="3" t="s">
        <v>137</v>
      </c>
      <c r="EJ5" s="3" t="s">
        <v>138</v>
      </c>
      <c r="EK5" s="3" t="s">
        <v>139</v>
      </c>
      <c r="EL5" s="3" t="s">
        <v>140</v>
      </c>
      <c r="EM5" s="3" t="s">
        <v>141</v>
      </c>
      <c r="EN5" s="3" t="s">
        <v>142</v>
      </c>
      <c r="EO5" s="3" t="s">
        <v>143</v>
      </c>
      <c r="EP5" s="3" t="s">
        <v>144</v>
      </c>
      <c r="EQ5" s="3" t="s">
        <v>145</v>
      </c>
      <c r="ER5" s="3" t="s">
        <v>146</v>
      </c>
      <c r="ES5" s="3" t="s">
        <v>147</v>
      </c>
      <c r="ET5" s="3" t="s">
        <v>148</v>
      </c>
      <c r="EU5" s="3" t="s">
        <v>149</v>
      </c>
      <c r="EV5" s="3" t="s">
        <v>150</v>
      </c>
      <c r="EW5" s="3" t="s">
        <v>151</v>
      </c>
      <c r="EX5" s="3" t="s">
        <v>152</v>
      </c>
      <c r="EY5" s="3" t="s">
        <v>153</v>
      </c>
      <c r="EZ5" s="3" t="s">
        <v>154</v>
      </c>
      <c r="FA5" s="3" t="s">
        <v>155</v>
      </c>
      <c r="FB5" s="3" t="s">
        <v>156</v>
      </c>
      <c r="FC5" s="3" t="s">
        <v>157</v>
      </c>
      <c r="FD5" s="3" t="s">
        <v>158</v>
      </c>
      <c r="FE5" s="3" t="s">
        <v>159</v>
      </c>
      <c r="FF5" s="3" t="s">
        <v>160</v>
      </c>
      <c r="FG5" s="3" t="s">
        <v>161</v>
      </c>
      <c r="FH5" s="3" t="s">
        <v>162</v>
      </c>
      <c r="FI5" s="3" t="s">
        <v>163</v>
      </c>
      <c r="FJ5" s="3" t="s">
        <v>164</v>
      </c>
      <c r="FK5" s="3" t="s">
        <v>165</v>
      </c>
      <c r="FL5" s="3" t="s">
        <v>166</v>
      </c>
      <c r="FM5" s="3" t="s">
        <v>167</v>
      </c>
      <c r="FN5" s="3" t="s">
        <v>168</v>
      </c>
      <c r="FO5" s="3" t="s">
        <v>169</v>
      </c>
      <c r="FP5" s="3" t="s">
        <v>170</v>
      </c>
      <c r="FQ5" s="3" t="s">
        <v>171</v>
      </c>
      <c r="FR5" s="3" t="s">
        <v>172</v>
      </c>
      <c r="FS5" s="3" t="s">
        <v>173</v>
      </c>
      <c r="FT5" s="3" t="s">
        <v>174</v>
      </c>
      <c r="FU5" s="3" t="s">
        <v>175</v>
      </c>
      <c r="FV5" s="3" t="s">
        <v>176</v>
      </c>
      <c r="FW5" s="3" t="s">
        <v>177</v>
      </c>
      <c r="FX5" s="3" t="s">
        <v>178</v>
      </c>
      <c r="FY5" s="3" t="s">
        <v>179</v>
      </c>
      <c r="FZ5" s="3"/>
      <c r="GA5" s="3"/>
      <c r="GB5" s="3"/>
      <c r="GC5" s="3"/>
      <c r="GD5" s="2"/>
      <c r="GE5" s="2"/>
      <c r="GF5" s="2"/>
      <c r="GG5" s="2"/>
      <c r="GH5" s="2"/>
      <c r="GI5" s="2"/>
      <c r="GJ5" s="2"/>
      <c r="GK5" s="2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</row>
    <row r="6" spans="1:254" x14ac:dyDescent="0.35">
      <c r="A6" s="1"/>
      <c r="B6" s="2"/>
      <c r="C6" s="3" t="s">
        <v>180</v>
      </c>
      <c r="D6" s="3" t="s">
        <v>180</v>
      </c>
      <c r="E6" s="3" t="s">
        <v>180</v>
      </c>
      <c r="F6" s="3" t="s">
        <v>180</v>
      </c>
      <c r="G6" s="3" t="s">
        <v>180</v>
      </c>
      <c r="H6" s="3" t="s">
        <v>180</v>
      </c>
      <c r="I6" s="3" t="s">
        <v>180</v>
      </c>
      <c r="J6" s="3" t="s">
        <v>181</v>
      </c>
      <c r="K6" s="3" t="s">
        <v>181</v>
      </c>
      <c r="L6" s="3" t="s">
        <v>182</v>
      </c>
      <c r="M6" s="3" t="s">
        <v>182</v>
      </c>
      <c r="N6" s="3" t="s">
        <v>182</v>
      </c>
      <c r="O6" s="3" t="s">
        <v>182</v>
      </c>
      <c r="P6" s="3" t="s">
        <v>182</v>
      </c>
      <c r="Q6" s="3" t="s">
        <v>182</v>
      </c>
      <c r="R6" s="3" t="s">
        <v>182</v>
      </c>
      <c r="S6" s="3" t="s">
        <v>183</v>
      </c>
      <c r="T6" s="3" t="s">
        <v>184</v>
      </c>
      <c r="U6" s="3" t="s">
        <v>184</v>
      </c>
      <c r="V6" s="3" t="s">
        <v>184</v>
      </c>
      <c r="W6" s="3" t="s">
        <v>184</v>
      </c>
      <c r="X6" s="3" t="s">
        <v>184</v>
      </c>
      <c r="Y6" s="3" t="s">
        <v>185</v>
      </c>
      <c r="Z6" s="3" t="s">
        <v>185</v>
      </c>
      <c r="AA6" s="3" t="s">
        <v>186</v>
      </c>
      <c r="AB6" s="3" t="s">
        <v>186</v>
      </c>
      <c r="AC6" s="3" t="s">
        <v>187</v>
      </c>
      <c r="AD6" s="3" t="s">
        <v>187</v>
      </c>
      <c r="AE6" s="3" t="s">
        <v>188</v>
      </c>
      <c r="AF6" s="3" t="s">
        <v>188</v>
      </c>
      <c r="AG6" s="3" t="s">
        <v>189</v>
      </c>
      <c r="AH6" s="3" t="s">
        <v>190</v>
      </c>
      <c r="AI6" s="3" t="s">
        <v>190</v>
      </c>
      <c r="AJ6" s="3" t="s">
        <v>190</v>
      </c>
      <c r="AK6" s="3" t="s">
        <v>191</v>
      </c>
      <c r="AL6" s="3" t="s">
        <v>191</v>
      </c>
      <c r="AM6" s="3" t="s">
        <v>192</v>
      </c>
      <c r="AN6" s="3" t="s">
        <v>193</v>
      </c>
      <c r="AO6" s="3" t="s">
        <v>194</v>
      </c>
      <c r="AP6" s="3" t="s">
        <v>195</v>
      </c>
      <c r="AQ6" s="3" t="s">
        <v>196</v>
      </c>
      <c r="AR6" s="3" t="s">
        <v>197</v>
      </c>
      <c r="AS6" s="3" t="s">
        <v>198</v>
      </c>
      <c r="AT6" s="3" t="s">
        <v>199</v>
      </c>
      <c r="AU6" s="3" t="s">
        <v>199</v>
      </c>
      <c r="AV6" s="3" t="s">
        <v>199</v>
      </c>
      <c r="AW6" s="3" t="s">
        <v>199</v>
      </c>
      <c r="AX6" s="3" t="s">
        <v>199</v>
      </c>
      <c r="AY6" s="3" t="s">
        <v>200</v>
      </c>
      <c r="AZ6" s="3" t="s">
        <v>200</v>
      </c>
      <c r="BA6" s="3" t="s">
        <v>200</v>
      </c>
      <c r="BB6" s="3" t="s">
        <v>200</v>
      </c>
      <c r="BC6" s="3" t="s">
        <v>200</v>
      </c>
      <c r="BD6" s="3" t="s">
        <v>200</v>
      </c>
      <c r="BE6" s="3" t="s">
        <v>200</v>
      </c>
      <c r="BF6" s="3" t="s">
        <v>200</v>
      </c>
      <c r="BG6" s="3" t="s">
        <v>200</v>
      </c>
      <c r="BH6" s="3" t="s">
        <v>200</v>
      </c>
      <c r="BI6" s="3" t="s">
        <v>200</v>
      </c>
      <c r="BJ6" s="3" t="s">
        <v>200</v>
      </c>
      <c r="BK6" s="3" t="s">
        <v>200</v>
      </c>
      <c r="BL6" s="3" t="s">
        <v>200</v>
      </c>
      <c r="BM6" s="3" t="s">
        <v>200</v>
      </c>
      <c r="BN6" s="3" t="s">
        <v>201</v>
      </c>
      <c r="BO6" s="3" t="s">
        <v>201</v>
      </c>
      <c r="BP6" s="3" t="s">
        <v>201</v>
      </c>
      <c r="BQ6" s="3" t="s">
        <v>202</v>
      </c>
      <c r="BR6" s="3" t="s">
        <v>202</v>
      </c>
      <c r="BS6" s="3" t="s">
        <v>202</v>
      </c>
      <c r="BT6" s="3" t="s">
        <v>203</v>
      </c>
      <c r="BU6" s="3" t="s">
        <v>204</v>
      </c>
      <c r="BV6" s="3" t="s">
        <v>204</v>
      </c>
      <c r="BW6" s="3" t="s">
        <v>205</v>
      </c>
      <c r="BX6" s="3" t="s">
        <v>206</v>
      </c>
      <c r="BY6" s="3" t="s">
        <v>207</v>
      </c>
      <c r="BZ6" s="3" t="s">
        <v>207</v>
      </c>
      <c r="CA6" s="3" t="s">
        <v>208</v>
      </c>
      <c r="CB6" s="3" t="s">
        <v>209</v>
      </c>
      <c r="CC6" s="3" t="s">
        <v>210</v>
      </c>
      <c r="CD6" s="3" t="s">
        <v>210</v>
      </c>
      <c r="CE6" s="3" t="s">
        <v>211</v>
      </c>
      <c r="CF6" s="3" t="s">
        <v>211</v>
      </c>
      <c r="CG6" s="3" t="s">
        <v>211</v>
      </c>
      <c r="CH6" s="3" t="s">
        <v>211</v>
      </c>
      <c r="CI6" s="3" t="s">
        <v>211</v>
      </c>
      <c r="CJ6" s="3" t="s">
        <v>212</v>
      </c>
      <c r="CK6" s="3" t="s">
        <v>213</v>
      </c>
      <c r="CL6" s="3" t="s">
        <v>213</v>
      </c>
      <c r="CM6" s="3" t="s">
        <v>213</v>
      </c>
      <c r="CN6" s="3" t="s">
        <v>214</v>
      </c>
      <c r="CO6" s="3" t="s">
        <v>214</v>
      </c>
      <c r="CP6" s="3" t="s">
        <v>214</v>
      </c>
      <c r="CQ6" s="3" t="s">
        <v>215</v>
      </c>
      <c r="CR6" s="3" t="s">
        <v>215</v>
      </c>
      <c r="CS6" s="3" t="s">
        <v>215</v>
      </c>
      <c r="CT6" s="3" t="s">
        <v>215</v>
      </c>
      <c r="CU6" s="3" t="s">
        <v>215</v>
      </c>
      <c r="CV6" s="3" t="s">
        <v>215</v>
      </c>
      <c r="CW6" s="3" t="s">
        <v>216</v>
      </c>
      <c r="CX6" s="3" t="s">
        <v>216</v>
      </c>
      <c r="CY6" s="3" t="s">
        <v>216</v>
      </c>
      <c r="CZ6" s="3" t="s">
        <v>217</v>
      </c>
      <c r="DA6" s="3" t="s">
        <v>217</v>
      </c>
      <c r="DB6" s="3" t="s">
        <v>217</v>
      </c>
      <c r="DC6" s="3" t="s">
        <v>217</v>
      </c>
      <c r="DD6" s="3" t="s">
        <v>218</v>
      </c>
      <c r="DE6" s="3" t="s">
        <v>218</v>
      </c>
      <c r="DF6" s="3" t="s">
        <v>218</v>
      </c>
      <c r="DG6" s="3" t="s">
        <v>219</v>
      </c>
      <c r="DH6" s="3" t="s">
        <v>220</v>
      </c>
      <c r="DI6" s="3" t="s">
        <v>221</v>
      </c>
      <c r="DJ6" s="3" t="s">
        <v>221</v>
      </c>
      <c r="DK6" s="3" t="s">
        <v>221</v>
      </c>
      <c r="DL6" s="3" t="s">
        <v>222</v>
      </c>
      <c r="DM6" s="3" t="s">
        <v>222</v>
      </c>
      <c r="DN6" s="3" t="s">
        <v>223</v>
      </c>
      <c r="DO6" s="3" t="s">
        <v>223</v>
      </c>
      <c r="DP6" s="3" t="s">
        <v>223</v>
      </c>
      <c r="DQ6" s="3" t="s">
        <v>223</v>
      </c>
      <c r="DR6" s="3" t="s">
        <v>224</v>
      </c>
      <c r="DS6" s="3" t="s">
        <v>224</v>
      </c>
      <c r="DT6" s="3" t="s">
        <v>224</v>
      </c>
      <c r="DU6" s="3" t="s">
        <v>224</v>
      </c>
      <c r="DV6" s="3" t="s">
        <v>224</v>
      </c>
      <c r="DW6" s="3" t="s">
        <v>224</v>
      </c>
      <c r="DX6" s="3" t="s">
        <v>225</v>
      </c>
      <c r="DY6" s="3" t="s">
        <v>225</v>
      </c>
      <c r="DZ6" s="3" t="s">
        <v>226</v>
      </c>
      <c r="EA6" s="3" t="s">
        <v>226</v>
      </c>
      <c r="EB6" s="3" t="s">
        <v>227</v>
      </c>
      <c r="EC6" s="3" t="s">
        <v>227</v>
      </c>
      <c r="ED6" s="3" t="s">
        <v>228</v>
      </c>
      <c r="EE6" s="3" t="s">
        <v>229</v>
      </c>
      <c r="EF6" s="3" t="s">
        <v>229</v>
      </c>
      <c r="EG6" s="3" t="s">
        <v>229</v>
      </c>
      <c r="EH6" s="3" t="s">
        <v>229</v>
      </c>
      <c r="EI6" s="3" t="s">
        <v>230</v>
      </c>
      <c r="EJ6" s="3" t="s">
        <v>230</v>
      </c>
      <c r="EK6" s="3" t="s">
        <v>231</v>
      </c>
      <c r="EL6" s="3" t="s">
        <v>231</v>
      </c>
      <c r="EM6" s="3" t="s">
        <v>232</v>
      </c>
      <c r="EN6" s="3" t="s">
        <v>232</v>
      </c>
      <c r="EO6" s="3" t="s">
        <v>232</v>
      </c>
      <c r="EP6" s="3" t="s">
        <v>233</v>
      </c>
      <c r="EQ6" s="3" t="s">
        <v>233</v>
      </c>
      <c r="ER6" s="3" t="s">
        <v>233</v>
      </c>
      <c r="ES6" s="3" t="s">
        <v>234</v>
      </c>
      <c r="ET6" s="3" t="s">
        <v>234</v>
      </c>
      <c r="EU6" s="3" t="s">
        <v>234</v>
      </c>
      <c r="EV6" s="3" t="s">
        <v>235</v>
      </c>
      <c r="EW6" s="3" t="s">
        <v>236</v>
      </c>
      <c r="EX6" s="3" t="s">
        <v>236</v>
      </c>
      <c r="EY6" s="3" t="s">
        <v>237</v>
      </c>
      <c r="EZ6" s="3" t="s">
        <v>237</v>
      </c>
      <c r="FA6" s="3" t="s">
        <v>238</v>
      </c>
      <c r="FB6" s="3" t="s">
        <v>239</v>
      </c>
      <c r="FC6" s="3" t="s">
        <v>239</v>
      </c>
      <c r="FD6" s="3" t="s">
        <v>240</v>
      </c>
      <c r="FE6" s="3" t="s">
        <v>240</v>
      </c>
      <c r="FF6" s="3" t="s">
        <v>240</v>
      </c>
      <c r="FG6" s="3" t="s">
        <v>240</v>
      </c>
      <c r="FH6" s="3" t="s">
        <v>240</v>
      </c>
      <c r="FI6" s="3" t="s">
        <v>241</v>
      </c>
      <c r="FJ6" s="3" t="s">
        <v>241</v>
      </c>
      <c r="FK6" s="3" t="s">
        <v>241</v>
      </c>
      <c r="FL6" s="3" t="s">
        <v>241</v>
      </c>
      <c r="FM6" s="3" t="s">
        <v>241</v>
      </c>
      <c r="FN6" s="3" t="s">
        <v>241</v>
      </c>
      <c r="FO6" s="3" t="s">
        <v>241</v>
      </c>
      <c r="FP6" s="3" t="s">
        <v>241</v>
      </c>
      <c r="FQ6" s="3" t="s">
        <v>241</v>
      </c>
      <c r="FR6" s="3" t="s">
        <v>241</v>
      </c>
      <c r="FS6" s="3" t="s">
        <v>241</v>
      </c>
      <c r="FT6" s="3" t="s">
        <v>241</v>
      </c>
      <c r="FU6" s="3" t="s">
        <v>242</v>
      </c>
      <c r="FV6" s="3" t="s">
        <v>242</v>
      </c>
      <c r="FW6" s="3" t="s">
        <v>242</v>
      </c>
      <c r="FX6" s="3" t="s">
        <v>242</v>
      </c>
      <c r="FY6" s="3"/>
      <c r="FZ6" s="3"/>
      <c r="GA6" s="3"/>
      <c r="GB6" s="3"/>
      <c r="GC6" s="3"/>
      <c r="GD6" s="2"/>
      <c r="GE6" s="2"/>
      <c r="GF6" s="2"/>
      <c r="GG6" s="2"/>
      <c r="GH6" s="2"/>
      <c r="GI6" s="2"/>
      <c r="GJ6" s="2"/>
      <c r="GK6" s="2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</row>
    <row r="7" spans="1:254" s="6" customFormat="1" ht="46.5" x14ac:dyDescent="0.35">
      <c r="C7" s="7" t="s">
        <v>243</v>
      </c>
      <c r="D7" s="7" t="s">
        <v>244</v>
      </c>
      <c r="E7" s="7" t="s">
        <v>245</v>
      </c>
      <c r="F7" s="8" t="s">
        <v>246</v>
      </c>
      <c r="G7" s="7" t="s">
        <v>247</v>
      </c>
      <c r="H7" s="7" t="s">
        <v>248</v>
      </c>
      <c r="I7" s="7" t="s">
        <v>249</v>
      </c>
      <c r="J7" s="7" t="s">
        <v>250</v>
      </c>
      <c r="K7" s="7" t="s">
        <v>251</v>
      </c>
      <c r="L7" s="7" t="s">
        <v>252</v>
      </c>
      <c r="M7" s="7" t="s">
        <v>253</v>
      </c>
      <c r="N7" s="7" t="s">
        <v>254</v>
      </c>
      <c r="O7" s="7" t="s">
        <v>255</v>
      </c>
      <c r="P7" s="7" t="s">
        <v>256</v>
      </c>
      <c r="Q7" s="7" t="s">
        <v>257</v>
      </c>
      <c r="R7" s="7" t="s">
        <v>258</v>
      </c>
      <c r="S7" s="7" t="s">
        <v>259</v>
      </c>
      <c r="T7" s="7" t="s">
        <v>260</v>
      </c>
      <c r="U7" s="7" t="s">
        <v>261</v>
      </c>
      <c r="V7" s="7" t="s">
        <v>262</v>
      </c>
      <c r="W7" s="7" t="s">
        <v>263</v>
      </c>
      <c r="X7" s="7" t="s">
        <v>264</v>
      </c>
      <c r="Y7" s="7" t="s">
        <v>265</v>
      </c>
      <c r="Z7" s="7" t="s">
        <v>266</v>
      </c>
      <c r="AA7" s="7" t="s">
        <v>267</v>
      </c>
      <c r="AB7" s="7" t="s">
        <v>268</v>
      </c>
      <c r="AC7" s="7" t="s">
        <v>269</v>
      </c>
      <c r="AD7" s="7" t="s">
        <v>270</v>
      </c>
      <c r="AE7" s="7" t="s">
        <v>271</v>
      </c>
      <c r="AF7" s="7" t="s">
        <v>272</v>
      </c>
      <c r="AG7" s="7" t="s">
        <v>273</v>
      </c>
      <c r="AH7" s="7" t="s">
        <v>274</v>
      </c>
      <c r="AI7" s="7" t="s">
        <v>275</v>
      </c>
      <c r="AJ7" s="7" t="s">
        <v>276</v>
      </c>
      <c r="AK7" s="7" t="s">
        <v>277</v>
      </c>
      <c r="AL7" s="7" t="s">
        <v>278</v>
      </c>
      <c r="AM7" s="7" t="s">
        <v>279</v>
      </c>
      <c r="AN7" s="7" t="s">
        <v>280</v>
      </c>
      <c r="AO7" s="7" t="s">
        <v>281</v>
      </c>
      <c r="AP7" s="7" t="s">
        <v>282</v>
      </c>
      <c r="AQ7" s="7" t="s">
        <v>283</v>
      </c>
      <c r="AR7" s="7" t="s">
        <v>284</v>
      </c>
      <c r="AS7" s="7" t="s">
        <v>285</v>
      </c>
      <c r="AT7" s="7" t="s">
        <v>286</v>
      </c>
      <c r="AU7" s="7" t="s">
        <v>287</v>
      </c>
      <c r="AV7" s="7" t="s">
        <v>288</v>
      </c>
      <c r="AW7" s="7" t="s">
        <v>289</v>
      </c>
      <c r="AX7" s="7" t="s">
        <v>290</v>
      </c>
      <c r="AY7" s="7" t="s">
        <v>291</v>
      </c>
      <c r="AZ7" s="7" t="s">
        <v>292</v>
      </c>
      <c r="BA7" s="7" t="s">
        <v>293</v>
      </c>
      <c r="BB7" s="7" t="s">
        <v>294</v>
      </c>
      <c r="BC7" s="7" t="s">
        <v>295</v>
      </c>
      <c r="BD7" s="7" t="s">
        <v>296</v>
      </c>
      <c r="BE7" s="7" t="s">
        <v>297</v>
      </c>
      <c r="BF7" s="7" t="s">
        <v>298</v>
      </c>
      <c r="BG7" s="7" t="s">
        <v>299</v>
      </c>
      <c r="BH7" s="7" t="s">
        <v>300</v>
      </c>
      <c r="BI7" s="7" t="s">
        <v>301</v>
      </c>
      <c r="BJ7" s="7" t="s">
        <v>302</v>
      </c>
      <c r="BK7" s="7" t="s">
        <v>303</v>
      </c>
      <c r="BL7" s="7" t="s">
        <v>304</v>
      </c>
      <c r="BM7" s="7" t="s">
        <v>305</v>
      </c>
      <c r="BN7" s="7" t="s">
        <v>306</v>
      </c>
      <c r="BO7" s="7" t="s">
        <v>307</v>
      </c>
      <c r="BP7" s="7" t="s">
        <v>308</v>
      </c>
      <c r="BQ7" s="7" t="s">
        <v>309</v>
      </c>
      <c r="BR7" s="7" t="s">
        <v>310</v>
      </c>
      <c r="BS7" s="7" t="s">
        <v>311</v>
      </c>
      <c r="BT7" s="7" t="s">
        <v>312</v>
      </c>
      <c r="BU7" s="7" t="s">
        <v>313</v>
      </c>
      <c r="BV7" s="7" t="s">
        <v>314</v>
      </c>
      <c r="BW7" s="7" t="s">
        <v>315</v>
      </c>
      <c r="BX7" s="7" t="s">
        <v>316</v>
      </c>
      <c r="BY7" s="7" t="s">
        <v>317</v>
      </c>
      <c r="BZ7" s="7" t="s">
        <v>318</v>
      </c>
      <c r="CA7" s="7" t="s">
        <v>319</v>
      </c>
      <c r="CB7" s="7" t="s">
        <v>320</v>
      </c>
      <c r="CC7" s="7" t="s">
        <v>321</v>
      </c>
      <c r="CD7" s="7" t="s">
        <v>322</v>
      </c>
      <c r="CE7" s="7" t="s">
        <v>323</v>
      </c>
      <c r="CF7" s="7" t="s">
        <v>324</v>
      </c>
      <c r="CG7" s="7" t="s">
        <v>325</v>
      </c>
      <c r="CH7" s="7" t="s">
        <v>326</v>
      </c>
      <c r="CI7" s="7" t="s">
        <v>327</v>
      </c>
      <c r="CJ7" s="7" t="s">
        <v>328</v>
      </c>
      <c r="CK7" s="7" t="s">
        <v>329</v>
      </c>
      <c r="CL7" s="7" t="s">
        <v>330</v>
      </c>
      <c r="CM7" s="7" t="s">
        <v>331</v>
      </c>
      <c r="CN7" s="7" t="s">
        <v>332</v>
      </c>
      <c r="CO7" s="7" t="s">
        <v>333</v>
      </c>
      <c r="CP7" s="7" t="s">
        <v>334</v>
      </c>
      <c r="CQ7" s="7" t="s">
        <v>335</v>
      </c>
      <c r="CR7" s="7" t="s">
        <v>336</v>
      </c>
      <c r="CS7" s="7" t="s">
        <v>337</v>
      </c>
      <c r="CT7" s="7" t="s">
        <v>338</v>
      </c>
      <c r="CU7" s="7" t="s">
        <v>339</v>
      </c>
      <c r="CV7" s="7" t="s">
        <v>340</v>
      </c>
      <c r="CW7" s="7" t="s">
        <v>341</v>
      </c>
      <c r="CX7" s="7" t="s">
        <v>342</v>
      </c>
      <c r="CY7" s="7" t="s">
        <v>343</v>
      </c>
      <c r="CZ7" s="7" t="s">
        <v>344</v>
      </c>
      <c r="DA7" s="7" t="s">
        <v>345</v>
      </c>
      <c r="DB7" s="7" t="s">
        <v>346</v>
      </c>
      <c r="DC7" s="7" t="s">
        <v>347</v>
      </c>
      <c r="DD7" s="7" t="s">
        <v>348</v>
      </c>
      <c r="DE7" s="7" t="s">
        <v>349</v>
      </c>
      <c r="DF7" s="7" t="s">
        <v>350</v>
      </c>
      <c r="DG7" s="7" t="s">
        <v>351</v>
      </c>
      <c r="DH7" s="7" t="s">
        <v>352</v>
      </c>
      <c r="DI7" s="7" t="s">
        <v>353</v>
      </c>
      <c r="DJ7" s="7" t="s">
        <v>354</v>
      </c>
      <c r="DK7" s="7" t="s">
        <v>355</v>
      </c>
      <c r="DL7" s="7" t="s">
        <v>356</v>
      </c>
      <c r="DM7" s="7" t="s">
        <v>357</v>
      </c>
      <c r="DN7" s="7" t="s">
        <v>358</v>
      </c>
      <c r="DO7" s="7" t="s">
        <v>359</v>
      </c>
      <c r="DP7" s="7" t="s">
        <v>360</v>
      </c>
      <c r="DQ7" s="7" t="s">
        <v>361</v>
      </c>
      <c r="DR7" s="7" t="s">
        <v>362</v>
      </c>
      <c r="DS7" s="7" t="s">
        <v>363</v>
      </c>
      <c r="DT7" s="7" t="s">
        <v>364</v>
      </c>
      <c r="DU7" s="7" t="s">
        <v>365</v>
      </c>
      <c r="DV7" s="7" t="s">
        <v>366</v>
      </c>
      <c r="DW7" s="7" t="s">
        <v>367</v>
      </c>
      <c r="DX7" s="7" t="s">
        <v>368</v>
      </c>
      <c r="DY7" s="7" t="s">
        <v>369</v>
      </c>
      <c r="DZ7" s="7" t="s">
        <v>370</v>
      </c>
      <c r="EA7" s="7" t="s">
        <v>371</v>
      </c>
      <c r="EB7" s="7" t="s">
        <v>372</v>
      </c>
      <c r="EC7" s="7" t="s">
        <v>373</v>
      </c>
      <c r="ED7" s="7" t="s">
        <v>374</v>
      </c>
      <c r="EE7" s="7" t="s">
        <v>375</v>
      </c>
      <c r="EF7" s="7" t="s">
        <v>376</v>
      </c>
      <c r="EG7" s="7" t="s">
        <v>377</v>
      </c>
      <c r="EH7" s="7" t="s">
        <v>378</v>
      </c>
      <c r="EI7" s="7" t="s">
        <v>379</v>
      </c>
      <c r="EJ7" s="7" t="s">
        <v>380</v>
      </c>
      <c r="EK7" s="7" t="s">
        <v>381</v>
      </c>
      <c r="EL7" s="7" t="s">
        <v>382</v>
      </c>
      <c r="EM7" s="7" t="s">
        <v>383</v>
      </c>
      <c r="EN7" s="7" t="s">
        <v>384</v>
      </c>
      <c r="EO7" s="7" t="s">
        <v>385</v>
      </c>
      <c r="EP7" s="7" t="s">
        <v>386</v>
      </c>
      <c r="EQ7" s="7" t="s">
        <v>387</v>
      </c>
      <c r="ER7" s="7" t="s">
        <v>388</v>
      </c>
      <c r="ES7" s="7" t="s">
        <v>389</v>
      </c>
      <c r="ET7" s="7" t="s">
        <v>390</v>
      </c>
      <c r="EU7" s="7" t="s">
        <v>391</v>
      </c>
      <c r="EV7" s="7" t="s">
        <v>392</v>
      </c>
      <c r="EW7" s="7" t="s">
        <v>393</v>
      </c>
      <c r="EX7" s="7" t="s">
        <v>394</v>
      </c>
      <c r="EY7" s="7" t="s">
        <v>395</v>
      </c>
      <c r="EZ7" s="7" t="s">
        <v>396</v>
      </c>
      <c r="FA7" s="7" t="s">
        <v>397</v>
      </c>
      <c r="FB7" s="7" t="s">
        <v>398</v>
      </c>
      <c r="FC7" s="7" t="s">
        <v>399</v>
      </c>
      <c r="FD7" s="7" t="s">
        <v>400</v>
      </c>
      <c r="FE7" s="7" t="s">
        <v>401</v>
      </c>
      <c r="FF7" s="7" t="s">
        <v>402</v>
      </c>
      <c r="FG7" s="7" t="s">
        <v>403</v>
      </c>
      <c r="FH7" s="7" t="s">
        <v>404</v>
      </c>
      <c r="FI7" s="7" t="s">
        <v>405</v>
      </c>
      <c r="FJ7" s="7" t="s">
        <v>406</v>
      </c>
      <c r="FK7" s="7" t="s">
        <v>407</v>
      </c>
      <c r="FL7" s="7" t="s">
        <v>408</v>
      </c>
      <c r="FM7" s="7" t="s">
        <v>409</v>
      </c>
      <c r="FN7" s="7" t="s">
        <v>410</v>
      </c>
      <c r="FO7" s="7" t="s">
        <v>411</v>
      </c>
      <c r="FP7" s="7" t="s">
        <v>412</v>
      </c>
      <c r="FQ7" s="7" t="s">
        <v>413</v>
      </c>
      <c r="FR7" s="7" t="s">
        <v>414</v>
      </c>
      <c r="FS7" s="7" t="s">
        <v>415</v>
      </c>
      <c r="FT7" s="7" t="s">
        <v>416</v>
      </c>
      <c r="FU7" s="7" t="s">
        <v>417</v>
      </c>
      <c r="FV7" s="7" t="s">
        <v>418</v>
      </c>
      <c r="FW7" s="7" t="s">
        <v>419</v>
      </c>
      <c r="FX7" s="7" t="s">
        <v>420</v>
      </c>
      <c r="FY7" s="7" t="s">
        <v>421</v>
      </c>
      <c r="FZ7" s="7" t="s">
        <v>422</v>
      </c>
      <c r="GA7" s="7"/>
      <c r="GB7" s="7"/>
      <c r="GC7" s="7"/>
      <c r="GD7" s="9"/>
      <c r="GE7" s="9"/>
      <c r="GF7" s="9"/>
      <c r="GG7" s="9"/>
      <c r="GH7" s="9"/>
      <c r="GI7" s="9"/>
      <c r="GJ7" s="9"/>
      <c r="GK7" s="9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</row>
    <row r="8" spans="1:254" x14ac:dyDescent="0.35">
      <c r="A8" s="3" t="s">
        <v>423</v>
      </c>
      <c r="B8" s="2" t="s">
        <v>644</v>
      </c>
      <c r="C8" s="11">
        <f>IF(C5=DistCalc!$C$4,DistCalc!$D8,'New Formula with HB25-1320'!C8)</f>
        <v>6052.5</v>
      </c>
      <c r="D8" s="11">
        <f>IF(D5=DistCalc!$C$4,DistCalc!$D8,'New Formula with HB25-1320'!D8)</f>
        <v>30633.5</v>
      </c>
      <c r="E8" s="11">
        <f>IF(E5=DistCalc!$C$4,DistCalc!$D8,'New Formula with HB25-1320'!E8)</f>
        <v>4402.5</v>
      </c>
      <c r="F8" s="11">
        <f>IF(F5=DistCalc!$C$4,DistCalc!$D8,'New Formula with HB25-1320'!F8)</f>
        <v>21926.5</v>
      </c>
      <c r="G8" s="11">
        <f>IF(G5=DistCalc!$C$4,DistCalc!$D8,'New Formula with HB25-1320'!G8)</f>
        <v>1683</v>
      </c>
      <c r="H8" s="11">
        <f>IF(H5=DistCalc!$C$4,DistCalc!$D8,'New Formula with HB25-1320'!H8)</f>
        <v>996</v>
      </c>
      <c r="I8" s="11">
        <f>IF(I5=DistCalc!$C$4,DistCalc!$D8,'New Formula with HB25-1320'!I8)</f>
        <v>6581</v>
      </c>
      <c r="J8" s="11">
        <f>IF(J5=DistCalc!$C$4,DistCalc!$D8,'New Formula with HB25-1320'!J8)</f>
        <v>1852.5</v>
      </c>
      <c r="K8" s="11">
        <f>IF(K5=DistCalc!$C$4,DistCalc!$D8,'New Formula with HB25-1320'!K8)</f>
        <v>238.5</v>
      </c>
      <c r="L8" s="11">
        <f>IF(L5=DistCalc!$C$4,DistCalc!$D8,'New Formula with HB25-1320'!L8)</f>
        <v>1915</v>
      </c>
      <c r="M8" s="11">
        <f>IF(M5=DistCalc!$C$4,DistCalc!$D8,'New Formula with HB25-1320'!M8)</f>
        <v>801</v>
      </c>
      <c r="N8" s="11">
        <f>IF(N5=DistCalc!$C$4,DistCalc!$D8,'New Formula with HB25-1320'!N8)</f>
        <v>46607.5</v>
      </c>
      <c r="O8" s="11">
        <f>IF(O5=DistCalc!$C$4,DistCalc!$D8,'New Formula with HB25-1320'!O8)</f>
        <v>11609.5</v>
      </c>
      <c r="P8" s="11">
        <f>IF(P5=DistCalc!$C$4,DistCalc!$D8,'New Formula with HB25-1320'!P8)</f>
        <v>285</v>
      </c>
      <c r="Q8" s="11">
        <f>IF(Q5=DistCalc!$C$4,DistCalc!$D8,'New Formula with HB25-1320'!Q8)</f>
        <v>34654</v>
      </c>
      <c r="R8" s="11">
        <f>IF(R5=DistCalc!$C$4,DistCalc!$D8,'New Formula with HB25-1320'!R8)</f>
        <v>6940</v>
      </c>
      <c r="S8" s="11">
        <f>IF(S5=DistCalc!$C$4,DistCalc!$D8,'New Formula with HB25-1320'!S8)</f>
        <v>1459</v>
      </c>
      <c r="T8" s="11">
        <f>IF(T5=DistCalc!$C$4,DistCalc!$D8,'New Formula with HB25-1320'!T8)</f>
        <v>149</v>
      </c>
      <c r="U8" s="11">
        <f>IF(U5=DistCalc!$C$4,DistCalc!$D8,'New Formula with HB25-1320'!U8)</f>
        <v>48</v>
      </c>
      <c r="V8" s="11">
        <f>IF(V5=DistCalc!$C$4,DistCalc!$D8,'New Formula with HB25-1320'!V8)</f>
        <v>232</v>
      </c>
      <c r="W8" s="11">
        <f>IF(W5=DistCalc!$C$4,DistCalc!$D8,'New Formula with HB25-1320'!W8)</f>
        <v>45</v>
      </c>
      <c r="X8" s="11">
        <f>IF(X5=DistCalc!$C$4,DistCalc!$D8,'New Formula with HB25-1320'!X8)</f>
        <v>33</v>
      </c>
      <c r="Y8" s="11">
        <f>IF(Y5=DistCalc!$C$4,DistCalc!$D8,'New Formula with HB25-1320'!Y8)</f>
        <v>844.5</v>
      </c>
      <c r="Z8" s="11">
        <f>IF(Z5=DistCalc!$C$4,DistCalc!$D8,'New Formula with HB25-1320'!Z8)</f>
        <v>212</v>
      </c>
      <c r="AA8" s="11">
        <f>IF(AA5=DistCalc!$C$4,DistCalc!$D8,'New Formula with HB25-1320'!AA8)</f>
        <v>28572</v>
      </c>
      <c r="AB8" s="11">
        <f>IF(AB5=DistCalc!$C$4,DistCalc!$D8,'New Formula with HB25-1320'!AB8)</f>
        <v>25199.5</v>
      </c>
      <c r="AC8" s="11">
        <f>IF(AC5=DistCalc!$C$4,DistCalc!$D8,'New Formula with HB25-1320'!AC8)</f>
        <v>785.5</v>
      </c>
      <c r="AD8" s="11">
        <f>IF(AD5=DistCalc!$C$4,DistCalc!$D8,'New Formula with HB25-1320'!AD8)</f>
        <v>1203.5</v>
      </c>
      <c r="AE8" s="11">
        <f>IF(AE5=DistCalc!$C$4,DistCalc!$D8,'New Formula with HB25-1320'!AE8)</f>
        <v>91</v>
      </c>
      <c r="AF8" s="11">
        <f>IF(AF5=DistCalc!$C$4,DistCalc!$D8,'New Formula with HB25-1320'!AF8)</f>
        <v>157</v>
      </c>
      <c r="AG8" s="11">
        <f>IF(AG5=DistCalc!$C$4,DistCalc!$D8,'New Formula with HB25-1320'!AG8)</f>
        <v>537</v>
      </c>
      <c r="AH8" s="11">
        <f>IF(AH5=DistCalc!$C$4,DistCalc!$D8,'New Formula with HB25-1320'!AH8)</f>
        <v>850.5</v>
      </c>
      <c r="AI8" s="11">
        <f>IF(AI5=DistCalc!$C$4,DistCalc!$D8,'New Formula with HB25-1320'!AI8)</f>
        <v>363</v>
      </c>
      <c r="AJ8" s="11">
        <f>IF(AJ5=DistCalc!$C$4,DistCalc!$D8,'New Formula with HB25-1320'!AJ8)</f>
        <v>169.5</v>
      </c>
      <c r="AK8" s="11">
        <f>IF(AK5=DistCalc!$C$4,DistCalc!$D8,'New Formula with HB25-1320'!AK8)</f>
        <v>149</v>
      </c>
      <c r="AL8" s="11">
        <f>IF(AL5=DistCalc!$C$4,DistCalc!$D8,'New Formula with HB25-1320'!AL8)</f>
        <v>270.5</v>
      </c>
      <c r="AM8" s="11">
        <f>IF(AM5=DistCalc!$C$4,DistCalc!$D8,'New Formula with HB25-1320'!AM8)</f>
        <v>290</v>
      </c>
      <c r="AN8" s="11">
        <f>IF(AN5=DistCalc!$C$4,DistCalc!$D8,'New Formula with HB25-1320'!AN8)</f>
        <v>248</v>
      </c>
      <c r="AO8" s="11">
        <f>IF(AO5=DistCalc!$C$4,DistCalc!$D8,'New Formula with HB25-1320'!AO8)</f>
        <v>3797.5</v>
      </c>
      <c r="AP8" s="11">
        <f>IF(AP5=DistCalc!$C$4,DistCalc!$D8,'New Formula with HB25-1320'!AP8)</f>
        <v>77839</v>
      </c>
      <c r="AQ8" s="11">
        <f>IF(AQ5=DistCalc!$C$4,DistCalc!$D8,'New Formula with HB25-1320'!AQ8)</f>
        <v>232</v>
      </c>
      <c r="AR8" s="11">
        <f>IF(AR5=DistCalc!$C$4,DistCalc!$D8,'New Formula with HB25-1320'!AR8)</f>
        <v>54639.5</v>
      </c>
      <c r="AS8" s="11">
        <f>IF(AS5=DistCalc!$C$4,DistCalc!$D8,'New Formula with HB25-1320'!AS8)</f>
        <v>5616.5</v>
      </c>
      <c r="AT8" s="11">
        <f>IF(AT5=DistCalc!$C$4,DistCalc!$D8,'New Formula with HB25-1320'!AT8)</f>
        <v>2180</v>
      </c>
      <c r="AU8" s="11">
        <f>IF(AU5=DistCalc!$C$4,DistCalc!$D8,'New Formula with HB25-1320'!AU8)</f>
        <v>244</v>
      </c>
      <c r="AV8" s="11">
        <f>IF(AV5=DistCalc!$C$4,DistCalc!$D8,'New Formula with HB25-1320'!AV8)</f>
        <v>277</v>
      </c>
      <c r="AW8" s="11">
        <f>IF(AW5=DistCalc!$C$4,DistCalc!$D8,'New Formula with HB25-1320'!AW8)</f>
        <v>242</v>
      </c>
      <c r="AX8" s="11">
        <f>IF(AX5=DistCalc!$C$4,DistCalc!$D8,'New Formula with HB25-1320'!AX8)</f>
        <v>71</v>
      </c>
      <c r="AY8" s="11">
        <f>IF(AY5=DistCalc!$C$4,DistCalc!$D8,'New Formula with HB25-1320'!AY8)</f>
        <v>363.5</v>
      </c>
      <c r="AZ8" s="11">
        <f>IF(AZ5=DistCalc!$C$4,DistCalc!$D8,'New Formula with HB25-1320'!AZ8)</f>
        <v>10932.5</v>
      </c>
      <c r="BA8" s="11">
        <f>IF(BA5=DistCalc!$C$4,DistCalc!$D8,'New Formula with HB25-1320'!BA8)</f>
        <v>8424</v>
      </c>
      <c r="BB8" s="11">
        <f>IF(BB5=DistCalc!$C$4,DistCalc!$D8,'New Formula with HB25-1320'!BB8)</f>
        <v>6813.5</v>
      </c>
      <c r="BC8" s="11">
        <f>IF(BC5=DistCalc!$C$4,DistCalc!$D8,'New Formula with HB25-1320'!BC8)</f>
        <v>19749</v>
      </c>
      <c r="BD8" s="11">
        <f>IF(BD5=DistCalc!$C$4,DistCalc!$D8,'New Formula with HB25-1320'!BD8)</f>
        <v>3438.5</v>
      </c>
      <c r="BE8" s="11">
        <f>IF(BE5=DistCalc!$C$4,DistCalc!$D8,'New Formula with HB25-1320'!BE8)</f>
        <v>1055</v>
      </c>
      <c r="BF8" s="11">
        <f>IF(BF5=DistCalc!$C$4,DistCalc!$D8,'New Formula with HB25-1320'!BF8)</f>
        <v>24083.5</v>
      </c>
      <c r="BG8" s="11">
        <f>IF(BG5=DistCalc!$C$4,DistCalc!$D8,'New Formula with HB25-1320'!BG8)</f>
        <v>843</v>
      </c>
      <c r="BH8" s="11">
        <f>IF(BH5=DistCalc!$C$4,DistCalc!$D8,'New Formula with HB25-1320'!BH8)</f>
        <v>542</v>
      </c>
      <c r="BI8" s="11">
        <f>IF(BI5=DistCalc!$C$4,DistCalc!$D8,'New Formula with HB25-1320'!BI8)</f>
        <v>235.5</v>
      </c>
      <c r="BJ8" s="11">
        <f>IF(BJ5=DistCalc!$C$4,DistCalc!$D8,'New Formula with HB25-1320'!BJ8)</f>
        <v>5955</v>
      </c>
      <c r="BK8" s="11">
        <f>IF(BK5=DistCalc!$C$4,DistCalc!$D8,'New Formula with HB25-1320'!BK8)</f>
        <v>33128.5</v>
      </c>
      <c r="BL8" s="11">
        <f>IF(BL5=DistCalc!$C$4,DistCalc!$D8,'New Formula with HB25-1320'!BL8)</f>
        <v>67.5</v>
      </c>
      <c r="BM8" s="11">
        <f>IF(BM5=DistCalc!$C$4,DistCalc!$D8,'New Formula with HB25-1320'!BM8)</f>
        <v>324</v>
      </c>
      <c r="BN8" s="11">
        <f>IF(BN5=DistCalc!$C$4,DistCalc!$D8,'New Formula with HB25-1320'!BN8)</f>
        <v>2800</v>
      </c>
      <c r="BO8" s="11">
        <f>IF(BO5=DistCalc!$C$4,DistCalc!$D8,'New Formula with HB25-1320'!BO8)</f>
        <v>1098</v>
      </c>
      <c r="BP8" s="11">
        <f>IF(BP5=DistCalc!$C$4,DistCalc!$D8,'New Formula with HB25-1320'!BP8)</f>
        <v>126</v>
      </c>
      <c r="BQ8" s="11">
        <f>IF(BQ5=DistCalc!$C$4,DistCalc!$D8,'New Formula with HB25-1320'!BQ8)</f>
        <v>5216.5</v>
      </c>
      <c r="BR8" s="11">
        <f>IF(BR5=DistCalc!$C$4,DistCalc!$D8,'New Formula with HB25-1320'!BR8)</f>
        <v>4149</v>
      </c>
      <c r="BS8" s="11">
        <f>IF(BS5=DistCalc!$C$4,DistCalc!$D8,'New Formula with HB25-1320'!BS8)</f>
        <v>1060</v>
      </c>
      <c r="BT8" s="11">
        <f>IF(BT5=DistCalc!$C$4,DistCalc!$D8,'New Formula with HB25-1320'!BT8)</f>
        <v>324</v>
      </c>
      <c r="BU8" s="11">
        <f>IF(BU5=DistCalc!$C$4,DistCalc!$D8,'New Formula with HB25-1320'!BU8)</f>
        <v>360.5</v>
      </c>
      <c r="BV8" s="11">
        <f>IF(BV5=DistCalc!$C$4,DistCalc!$D8,'New Formula with HB25-1320'!BV8)</f>
        <v>1159</v>
      </c>
      <c r="BW8" s="11">
        <f>IF(BW5=DistCalc!$C$4,DistCalc!$D8,'New Formula with HB25-1320'!BW8)</f>
        <v>1873.5</v>
      </c>
      <c r="BX8" s="11">
        <f>IF(BX5=DistCalc!$C$4,DistCalc!$D8,'New Formula with HB25-1320'!BX8)</f>
        <v>55</v>
      </c>
      <c r="BY8" s="11">
        <f>IF(BY5=DistCalc!$C$4,DistCalc!$D8,'New Formula with HB25-1320'!BY8)</f>
        <v>369</v>
      </c>
      <c r="BZ8" s="11">
        <f>IF(BZ5=DistCalc!$C$4,DistCalc!$D8,'New Formula with HB25-1320'!BZ8)</f>
        <v>216</v>
      </c>
      <c r="CA8" s="11">
        <f>IF(CA5=DistCalc!$C$4,DistCalc!$D8,'New Formula with HB25-1320'!CA8)</f>
        <v>129.5</v>
      </c>
      <c r="CB8" s="11">
        <f>IF(CB5=DistCalc!$C$4,DistCalc!$D8,'New Formula with HB25-1320'!CB8)</f>
        <v>66247.5</v>
      </c>
      <c r="CC8" s="11">
        <f>IF(CC5=DistCalc!$C$4,DistCalc!$D8,'New Formula with HB25-1320'!CC8)</f>
        <v>174</v>
      </c>
      <c r="CD8" s="11">
        <f>IF(CD5=DistCalc!$C$4,DistCalc!$D8,'New Formula with HB25-1320'!CD8)</f>
        <v>27</v>
      </c>
      <c r="CE8" s="11">
        <f>IF(CE5=DistCalc!$C$4,DistCalc!$D8,'New Formula with HB25-1320'!CE8)</f>
        <v>144</v>
      </c>
      <c r="CF8" s="11">
        <f>IF(CF5=DistCalc!$C$4,DistCalc!$D8,'New Formula with HB25-1320'!CF8)</f>
        <v>94</v>
      </c>
      <c r="CG8" s="11">
        <f>IF(CG5=DistCalc!$C$4,DistCalc!$D8,'New Formula with HB25-1320'!CG8)</f>
        <v>182</v>
      </c>
      <c r="CH8" s="11">
        <f>IF(CH5=DistCalc!$C$4,DistCalc!$D8,'New Formula with HB25-1320'!CH8)</f>
        <v>85</v>
      </c>
      <c r="CI8" s="11">
        <f>IF(CI5=DistCalc!$C$4,DistCalc!$D8,'New Formula with HB25-1320'!CI8)</f>
        <v>631</v>
      </c>
      <c r="CJ8" s="11">
        <f>IF(CJ5=DistCalc!$C$4,DistCalc!$D8,'New Formula with HB25-1320'!CJ8)</f>
        <v>764</v>
      </c>
      <c r="CK8" s="11">
        <f>IF(CK5=DistCalc!$C$4,DistCalc!$D8,'New Formula with HB25-1320'!CK8)</f>
        <v>3908</v>
      </c>
      <c r="CL8" s="11">
        <f>IF(CL5=DistCalc!$C$4,DistCalc!$D8,'New Formula with HB25-1320'!CL8)</f>
        <v>1095</v>
      </c>
      <c r="CM8" s="11">
        <f>IF(CM5=DistCalc!$C$4,DistCalc!$D8,'New Formula with HB25-1320'!CM8)</f>
        <v>623</v>
      </c>
      <c r="CN8" s="11">
        <f>IF(CN5=DistCalc!$C$4,DistCalc!$D8,'New Formula with HB25-1320'!CN8)</f>
        <v>26610</v>
      </c>
      <c r="CO8" s="11">
        <f>IF(CO5=DistCalc!$C$4,DistCalc!$D8,'New Formula with HB25-1320'!CO8)</f>
        <v>13066</v>
      </c>
      <c r="CP8" s="11">
        <f>IF(CP5=DistCalc!$C$4,DistCalc!$D8,'New Formula with HB25-1320'!CP8)</f>
        <v>808</v>
      </c>
      <c r="CQ8" s="11">
        <f>IF(CQ5=DistCalc!$C$4,DistCalc!$D8,'New Formula with HB25-1320'!CQ8)</f>
        <v>701</v>
      </c>
      <c r="CR8" s="11">
        <f>IF(CR5=DistCalc!$C$4,DistCalc!$D8,'New Formula with HB25-1320'!CR8)</f>
        <v>176</v>
      </c>
      <c r="CS8" s="11">
        <f>IF(CS5=DistCalc!$C$4,DistCalc!$D8,'New Formula with HB25-1320'!CS8)</f>
        <v>243</v>
      </c>
      <c r="CT8" s="11">
        <f>IF(CT5=DistCalc!$C$4,DistCalc!$D8,'New Formula with HB25-1320'!CT8)</f>
        <v>102</v>
      </c>
      <c r="CU8" s="11">
        <f>IF(CU5=DistCalc!$C$4,DistCalc!$D8,'New Formula with HB25-1320'!CU8)</f>
        <v>447</v>
      </c>
      <c r="CV8" s="11">
        <f>IF(CV5=DistCalc!$C$4,DistCalc!$D8,'New Formula with HB25-1320'!CV8)</f>
        <v>21</v>
      </c>
      <c r="CW8" s="11">
        <f>IF(CW5=DistCalc!$C$4,DistCalc!$D8,'New Formula with HB25-1320'!CW8)</f>
        <v>175</v>
      </c>
      <c r="CX8" s="11">
        <f>IF(CX5=DistCalc!$C$4,DistCalc!$D8,'New Formula with HB25-1320'!CX8)</f>
        <v>418</v>
      </c>
      <c r="CY8" s="11">
        <f>IF(CY5=DistCalc!$C$4,DistCalc!$D8,'New Formula with HB25-1320'!CY8)</f>
        <v>23</v>
      </c>
      <c r="CZ8" s="11">
        <f>IF(CZ5=DistCalc!$C$4,DistCalc!$D8,'New Formula with HB25-1320'!CZ8)</f>
        <v>1631</v>
      </c>
      <c r="DA8" s="11">
        <f>IF(DA5=DistCalc!$C$4,DistCalc!$D8,'New Formula with HB25-1320'!DA8)</f>
        <v>190</v>
      </c>
      <c r="DB8" s="11">
        <f>IF(DB5=DistCalc!$C$4,DistCalc!$D8,'New Formula with HB25-1320'!DB8)</f>
        <v>290</v>
      </c>
      <c r="DC8" s="11">
        <f>IF(DC5=DistCalc!$C$4,DistCalc!$D8,'New Formula with HB25-1320'!DC8)</f>
        <v>174</v>
      </c>
      <c r="DD8" s="11">
        <f>IF(DD5=DistCalc!$C$4,DistCalc!$D8,'New Formula with HB25-1320'!DD8)</f>
        <v>165.5</v>
      </c>
      <c r="DE8" s="11">
        <f>IF(DE5=DistCalc!$C$4,DistCalc!$D8,'New Formula with HB25-1320'!DE8)</f>
        <v>264.5</v>
      </c>
      <c r="DF8" s="11">
        <f>IF(DF5=DistCalc!$C$4,DistCalc!$D8,'New Formula with HB25-1320'!DF8)</f>
        <v>17227.5</v>
      </c>
      <c r="DG8" s="11">
        <f>IF(DG5=DistCalc!$C$4,DistCalc!$D8,'New Formula with HB25-1320'!DG8)</f>
        <v>86</v>
      </c>
      <c r="DH8" s="11">
        <f>IF(DH5=DistCalc!$C$4,DistCalc!$D8,'New Formula with HB25-1320'!DH8)</f>
        <v>1552.5</v>
      </c>
      <c r="DI8" s="11">
        <f>IF(DI5=DistCalc!$C$4,DistCalc!$D8,'New Formula with HB25-1320'!DI8)</f>
        <v>2050.5</v>
      </c>
      <c r="DJ8" s="11">
        <f>IF(DJ5=DistCalc!$C$4,DistCalc!$D8,'New Formula with HB25-1320'!DJ8)</f>
        <v>566</v>
      </c>
      <c r="DK8" s="11">
        <f>IF(DK5=DistCalc!$C$4,DistCalc!$D8,'New Formula with HB25-1320'!DK8)</f>
        <v>437.5</v>
      </c>
      <c r="DL8" s="11">
        <f>IF(DL5=DistCalc!$C$4,DistCalc!$D8,'New Formula with HB25-1320'!DL8)</f>
        <v>5292.5</v>
      </c>
      <c r="DM8" s="11">
        <f>IF(DM5=DistCalc!$C$4,DistCalc!$D8,'New Formula with HB25-1320'!DM8)</f>
        <v>216</v>
      </c>
      <c r="DN8" s="11">
        <f>IF(DN5=DistCalc!$C$4,DistCalc!$D8,'New Formula with HB25-1320'!DN8)</f>
        <v>1197</v>
      </c>
      <c r="DO8" s="11">
        <f>IF(DO5=DistCalc!$C$4,DistCalc!$D8,'New Formula with HB25-1320'!DO8)</f>
        <v>3055</v>
      </c>
      <c r="DP8" s="11">
        <f>IF(DP5=DistCalc!$C$4,DistCalc!$D8,'New Formula with HB25-1320'!DP8)</f>
        <v>185</v>
      </c>
      <c r="DQ8" s="11">
        <f>IF(DQ5=DistCalc!$C$4,DistCalc!$D8,'New Formula with HB25-1320'!DQ8)</f>
        <v>828</v>
      </c>
      <c r="DR8" s="11">
        <f>IF(DR5=DistCalc!$C$4,DistCalc!$D8,'New Formula with HB25-1320'!DR8)</f>
        <v>1169.5</v>
      </c>
      <c r="DS8" s="11">
        <f>IF(DS5=DistCalc!$C$4,DistCalc!$D8,'New Formula with HB25-1320'!DS8)</f>
        <v>517</v>
      </c>
      <c r="DT8" s="11">
        <f>IF(DT5=DistCalc!$C$4,DistCalc!$D8,'New Formula with HB25-1320'!DT8)</f>
        <v>164</v>
      </c>
      <c r="DU8" s="11">
        <f>IF(DU5=DistCalc!$C$4,DistCalc!$D8,'New Formula with HB25-1320'!DU8)</f>
        <v>323</v>
      </c>
      <c r="DV8" s="11">
        <f>IF(DV5=DistCalc!$C$4,DistCalc!$D8,'New Formula with HB25-1320'!DV8)</f>
        <v>186</v>
      </c>
      <c r="DW8" s="11">
        <f>IF(DW5=DistCalc!$C$4,DistCalc!$D8,'New Formula with HB25-1320'!DW8)</f>
        <v>264</v>
      </c>
      <c r="DX8" s="11">
        <f>IF(DX5=DistCalc!$C$4,DistCalc!$D8,'New Formula with HB25-1320'!DX8)</f>
        <v>160</v>
      </c>
      <c r="DY8" s="11">
        <f>IF(DY5=DistCalc!$C$4,DistCalc!$D8,'New Formula with HB25-1320'!DY8)</f>
        <v>264</v>
      </c>
      <c r="DZ8" s="11">
        <f>IF(DZ5=DistCalc!$C$4,DistCalc!$D8,'New Formula with HB25-1320'!DZ8)</f>
        <v>558</v>
      </c>
      <c r="EA8" s="11">
        <f>IF(EA5=DistCalc!$C$4,DistCalc!$D8,'New Formula with HB25-1320'!EA8)</f>
        <v>460</v>
      </c>
      <c r="EB8" s="11">
        <f>IF(EB5=DistCalc!$C$4,DistCalc!$D8,'New Formula with HB25-1320'!EB8)</f>
        <v>463</v>
      </c>
      <c r="EC8" s="11">
        <f>IF(EC5=DistCalc!$C$4,DistCalc!$D8,'New Formula with HB25-1320'!EC8)</f>
        <v>245</v>
      </c>
      <c r="ED8" s="11">
        <f>IF(ED5=DistCalc!$C$4,DistCalc!$D8,'New Formula with HB25-1320'!ED8)</f>
        <v>1453</v>
      </c>
      <c r="EE8" s="11">
        <f>IF(EE5=DistCalc!$C$4,DistCalc!$D8,'New Formula with HB25-1320'!EE8)</f>
        <v>175.5</v>
      </c>
      <c r="EF8" s="11">
        <f>IF(EF5=DistCalc!$C$4,DistCalc!$D8,'New Formula with HB25-1320'!EF8)</f>
        <v>1175</v>
      </c>
      <c r="EG8" s="11">
        <f>IF(EG5=DistCalc!$C$4,DistCalc!$D8,'New Formula with HB25-1320'!EG8)</f>
        <v>235</v>
      </c>
      <c r="EH8" s="11">
        <f>IF(EH5=DistCalc!$C$4,DistCalc!$D8,'New Formula with HB25-1320'!EH8)</f>
        <v>228</v>
      </c>
      <c r="EI8" s="11">
        <f>IF(EI5=DistCalc!$C$4,DistCalc!$D8,'New Formula with HB25-1320'!EI8)</f>
        <v>12345</v>
      </c>
      <c r="EJ8" s="11">
        <f>IF(EJ5=DistCalc!$C$4,DistCalc!$D8,'New Formula with HB25-1320'!EJ8)</f>
        <v>9340.5</v>
      </c>
      <c r="EK8" s="11">
        <f>IF(EK5=DistCalc!$C$4,DistCalc!$D8,'New Formula with HB25-1320'!EK8)</f>
        <v>629.5</v>
      </c>
      <c r="EL8" s="11">
        <f>IF(EL5=DistCalc!$C$4,DistCalc!$D8,'New Formula with HB25-1320'!EL8)</f>
        <v>415</v>
      </c>
      <c r="EM8" s="11">
        <f>IF(EM5=DistCalc!$C$4,DistCalc!$D8,'New Formula with HB25-1320'!EM8)</f>
        <v>336.5</v>
      </c>
      <c r="EN8" s="11">
        <f>IF(EN5=DistCalc!$C$4,DistCalc!$D8,'New Formula with HB25-1320'!EN8)</f>
        <v>865.5</v>
      </c>
      <c r="EO8" s="11">
        <f>IF(EO5=DistCalc!$C$4,DistCalc!$D8,'New Formula with HB25-1320'!EO8)</f>
        <v>262</v>
      </c>
      <c r="EP8" s="11">
        <f>IF(EP5=DistCalc!$C$4,DistCalc!$D8,'New Formula with HB25-1320'!EP8)</f>
        <v>395.5</v>
      </c>
      <c r="EQ8" s="11">
        <f>IF(EQ5=DistCalc!$C$4,DistCalc!$D8,'New Formula with HB25-1320'!EQ8)</f>
        <v>2280.5</v>
      </c>
      <c r="ER8" s="11">
        <f>IF(ER5=DistCalc!$C$4,DistCalc!$D8,'New Formula with HB25-1320'!ER8)</f>
        <v>285</v>
      </c>
      <c r="ES8" s="11">
        <f>IF(ES5=DistCalc!$C$4,DistCalc!$D8,'New Formula with HB25-1320'!ES8)</f>
        <v>138.5</v>
      </c>
      <c r="ET8" s="11">
        <f>IF(ET5=DistCalc!$C$4,DistCalc!$D8,'New Formula with HB25-1320'!ET8)</f>
        <v>183.5</v>
      </c>
      <c r="EU8" s="11">
        <f>IF(EU5=DistCalc!$C$4,DistCalc!$D8,'New Formula with HB25-1320'!EU8)</f>
        <v>526.5</v>
      </c>
      <c r="EV8" s="11">
        <f>IF(EV5=DistCalc!$C$4,DistCalc!$D8,'New Formula with HB25-1320'!EV8)</f>
        <v>64</v>
      </c>
      <c r="EW8" s="11">
        <f>IF(EW5=DistCalc!$C$4,DistCalc!$D8,'New Formula with HB25-1320'!EW8)</f>
        <v>694.5</v>
      </c>
      <c r="EX8" s="11">
        <f>IF(EX5=DistCalc!$C$4,DistCalc!$D8,'New Formula with HB25-1320'!EX8)</f>
        <v>163.5</v>
      </c>
      <c r="EY8" s="11">
        <f>IF(EY5=DistCalc!$C$4,DistCalc!$D8,'New Formula with HB25-1320'!EY8)</f>
        <v>641</v>
      </c>
      <c r="EZ8" s="11">
        <f>IF(EZ5=DistCalc!$C$4,DistCalc!$D8,'New Formula with HB25-1320'!EZ8)</f>
        <v>119</v>
      </c>
      <c r="FA8" s="11">
        <f>IF(FA5=DistCalc!$C$4,DistCalc!$D8,'New Formula with HB25-1320'!FA8)</f>
        <v>3029.5</v>
      </c>
      <c r="FB8" s="11">
        <f>IF(FB5=DistCalc!$C$4,DistCalc!$D8,'New Formula with HB25-1320'!FB8)</f>
        <v>250.5</v>
      </c>
      <c r="FC8" s="11">
        <f>IF(FC5=DistCalc!$C$4,DistCalc!$D8,'New Formula with HB25-1320'!FC8)</f>
        <v>1503</v>
      </c>
      <c r="FD8" s="11">
        <f>IF(FD5=DistCalc!$C$4,DistCalc!$D8,'New Formula with HB25-1320'!FD8)</f>
        <v>365</v>
      </c>
      <c r="FE8" s="11">
        <f>IF(FE5=DistCalc!$C$4,DistCalc!$D8,'New Formula with HB25-1320'!FE8)</f>
        <v>66</v>
      </c>
      <c r="FF8" s="11">
        <f>IF(FF5=DistCalc!$C$4,DistCalc!$D8,'New Formula with HB25-1320'!FF8)</f>
        <v>162</v>
      </c>
      <c r="FG8" s="11">
        <f>IF(FG5=DistCalc!$C$4,DistCalc!$D8,'New Formula with HB25-1320'!FG8)</f>
        <v>107</v>
      </c>
      <c r="FH8" s="11">
        <f>IF(FH5=DistCalc!$C$4,DistCalc!$D8,'New Formula with HB25-1320'!FH8)</f>
        <v>62</v>
      </c>
      <c r="FI8" s="11">
        <f>IF(FI5=DistCalc!$C$4,DistCalc!$D8,'New Formula with HB25-1320'!FI8)</f>
        <v>1522.5</v>
      </c>
      <c r="FJ8" s="11">
        <f>IF(FJ5=DistCalc!$C$4,DistCalc!$D8,'New Formula with HB25-1320'!FJ8)</f>
        <v>1876.5</v>
      </c>
      <c r="FK8" s="11">
        <f>IF(FK5=DistCalc!$C$4,DistCalc!$D8,'New Formula with HB25-1320'!FK8)</f>
        <v>2279.5</v>
      </c>
      <c r="FL8" s="11">
        <f>IF(FL5=DistCalc!$C$4,DistCalc!$D8,'New Formula with HB25-1320'!FL8)</f>
        <v>7819.5</v>
      </c>
      <c r="FM8" s="11">
        <f>IF(FM5=DistCalc!$C$4,DistCalc!$D8,'New Formula with HB25-1320'!FM8)</f>
        <v>3685.5</v>
      </c>
      <c r="FN8" s="11">
        <f>IF(FN5=DistCalc!$C$4,DistCalc!$D8,'New Formula with HB25-1320'!FN8)</f>
        <v>21021</v>
      </c>
      <c r="FO8" s="11">
        <f>IF(FO5=DistCalc!$C$4,DistCalc!$D8,'New Formula with HB25-1320'!FO8)</f>
        <v>1038</v>
      </c>
      <c r="FP8" s="11">
        <f>IF(FP5=DistCalc!$C$4,DistCalc!$D8,'New Formula with HB25-1320'!FP8)</f>
        <v>2167</v>
      </c>
      <c r="FQ8" s="11">
        <f>IF(FQ5=DistCalc!$C$4,DistCalc!$D8,'New Formula with HB25-1320'!FQ8)</f>
        <v>919</v>
      </c>
      <c r="FR8" s="11">
        <f>IF(FR5=DistCalc!$C$4,DistCalc!$D8,'New Formula with HB25-1320'!FR8)</f>
        <v>149.5</v>
      </c>
      <c r="FS8" s="11">
        <f>IF(FS5=DistCalc!$C$4,DistCalc!$D8,'New Formula with HB25-1320'!FS8)</f>
        <v>148.5</v>
      </c>
      <c r="FT8" s="11">
        <f>IF(FT5=DistCalc!$C$4,DistCalc!$D8,'New Formula with HB25-1320'!FT8)</f>
        <v>50</v>
      </c>
      <c r="FU8" s="11">
        <f>IF(FU5=DistCalc!$C$4,DistCalc!$D8,'New Formula with HB25-1320'!FU8)</f>
        <v>699</v>
      </c>
      <c r="FV8" s="11">
        <f>IF(FV5=DistCalc!$C$4,DistCalc!$D8,'New Formula with HB25-1320'!FV8)</f>
        <v>638</v>
      </c>
      <c r="FW8" s="11">
        <f>IF(FW5=DistCalc!$C$4,DistCalc!$D8,'New Formula with HB25-1320'!FW8)</f>
        <v>121</v>
      </c>
      <c r="FX8" s="11">
        <f>IF(FX5=DistCalc!$C$4,DistCalc!$D8,'New Formula with HB25-1320'!FX8)</f>
        <v>58</v>
      </c>
      <c r="FY8" s="12"/>
      <c r="FZ8" s="12">
        <f>SUM(C8:FY8)</f>
        <v>758752</v>
      </c>
      <c r="GA8" s="12"/>
      <c r="GB8" s="12"/>
      <c r="GC8" s="3"/>
      <c r="GD8" s="12"/>
      <c r="GE8" s="2"/>
      <c r="GF8" s="2"/>
      <c r="GG8" s="2"/>
      <c r="GH8" s="2"/>
      <c r="GI8" s="2"/>
      <c r="GJ8" s="2"/>
      <c r="GK8" s="2"/>
    </row>
    <row r="9" spans="1:254" x14ac:dyDescent="0.35">
      <c r="A9" s="3" t="s">
        <v>424</v>
      </c>
      <c r="B9" s="2" t="s">
        <v>645</v>
      </c>
      <c r="C9" s="13">
        <f>IF(C5=DistCalc!$C$4,DistCalc!$D9,'New Formula with HB25-1320'!C9)</f>
        <v>468</v>
      </c>
      <c r="D9" s="14">
        <f>IF(D5=DistCalc!$C$4,DistCalc!$D9,'New Formula with HB25-1320'!D9)</f>
        <v>2050.5</v>
      </c>
      <c r="E9" s="14">
        <f>IF(E5=DistCalc!$C$4,DistCalc!$D9,'New Formula with HB25-1320'!E9)</f>
        <v>299.5</v>
      </c>
      <c r="F9" s="14">
        <f>IF(F5=DistCalc!$C$4,DistCalc!$D9,'New Formula with HB25-1320'!F9)</f>
        <v>1579</v>
      </c>
      <c r="G9" s="14">
        <f>IF(G5=DistCalc!$C$4,DistCalc!$D9,'New Formula with HB25-1320'!G9)</f>
        <v>162</v>
      </c>
      <c r="H9" s="14">
        <f>IF(H5=DistCalc!$C$4,DistCalc!$D9,'New Formula with HB25-1320'!H9)</f>
        <v>75</v>
      </c>
      <c r="I9" s="14">
        <f>IF(I5=DistCalc!$C$4,DistCalc!$D9,'New Formula with HB25-1320'!I9)</f>
        <v>460</v>
      </c>
      <c r="J9" s="14">
        <f>IF(J5=DistCalc!$C$4,DistCalc!$D9,'New Formula with HB25-1320'!J9)</f>
        <v>135.5</v>
      </c>
      <c r="K9" s="14">
        <f>IF(K5=DistCalc!$C$4,DistCalc!$D9,'New Formula with HB25-1320'!K9)</f>
        <v>10</v>
      </c>
      <c r="L9" s="14">
        <f>IF(L5=DistCalc!$C$4,DistCalc!$D9,'New Formula with HB25-1320'!L9)</f>
        <v>170</v>
      </c>
      <c r="M9" s="14">
        <f>IF(M5=DistCalc!$C$4,DistCalc!$D9,'New Formula with HB25-1320'!M9)</f>
        <v>52</v>
      </c>
      <c r="N9" s="14">
        <f>IF(N5=DistCalc!$C$4,DistCalc!$D9,'New Formula with HB25-1320'!N9)</f>
        <v>3139.5</v>
      </c>
      <c r="O9" s="14">
        <f>IF(O5=DistCalc!$C$4,DistCalc!$D9,'New Formula with HB25-1320'!O9)</f>
        <v>758</v>
      </c>
      <c r="P9" s="14">
        <f>IF(P5=DistCalc!$C$4,DistCalc!$D9,'New Formula with HB25-1320'!P9)</f>
        <v>28</v>
      </c>
      <c r="Q9" s="14">
        <f>IF(Q5=DistCalc!$C$4,DistCalc!$D9,'New Formula with HB25-1320'!Q9)</f>
        <v>2910</v>
      </c>
      <c r="R9" s="14">
        <f>IF(R5=DistCalc!$C$4,DistCalc!$D9,'New Formula with HB25-1320'!R9)</f>
        <v>160</v>
      </c>
      <c r="S9" s="14">
        <f>IF(S5=DistCalc!$C$4,DistCalc!$D9,'New Formula with HB25-1320'!S9)</f>
        <v>100.5</v>
      </c>
      <c r="T9" s="14">
        <f>IF(T5=DistCalc!$C$4,DistCalc!$D9,'New Formula with HB25-1320'!T9)</f>
        <v>11</v>
      </c>
      <c r="U9" s="14">
        <f>IF(U5=DistCalc!$C$4,DistCalc!$D9,'New Formula with HB25-1320'!U9)</f>
        <v>6</v>
      </c>
      <c r="V9" s="14">
        <f>IF(V5=DistCalc!$C$4,DistCalc!$D9,'New Formula with HB25-1320'!V9)</f>
        <v>21</v>
      </c>
      <c r="W9" s="14">
        <f>IF(W5=DistCalc!$C$4,DistCalc!$D9,'New Formula with HB25-1320'!W9)</f>
        <v>2</v>
      </c>
      <c r="X9" s="14">
        <f>IF(X5=DistCalc!$C$4,DistCalc!$D9,'New Formula with HB25-1320'!X9)</f>
        <v>4.5</v>
      </c>
      <c r="Y9" s="14">
        <f>IF(Y5=DistCalc!$C$4,DistCalc!$D9,'New Formula with HB25-1320'!Y9)</f>
        <v>26</v>
      </c>
      <c r="Z9" s="14">
        <f>IF(Z5=DistCalc!$C$4,DistCalc!$D9,'New Formula with HB25-1320'!Z9)</f>
        <v>19</v>
      </c>
      <c r="AA9" s="14">
        <f>IF(AA5=DistCalc!$C$4,DistCalc!$D9,'New Formula with HB25-1320'!AA9)</f>
        <v>2101</v>
      </c>
      <c r="AB9" s="14">
        <f>IF(AB5=DistCalc!$C$4,DistCalc!$D9,'New Formula with HB25-1320'!AB9)</f>
        <v>1586</v>
      </c>
      <c r="AC9" s="14">
        <f>IF(AC5=DistCalc!$C$4,DistCalc!$D9,'New Formula with HB25-1320'!AC9)</f>
        <v>62</v>
      </c>
      <c r="AD9" s="14">
        <f>IF(AD5=DistCalc!$C$4,DistCalc!$D9,'New Formula with HB25-1320'!AD9)</f>
        <v>84</v>
      </c>
      <c r="AE9" s="14">
        <f>IF(AE5=DistCalc!$C$4,DistCalc!$D9,'New Formula with HB25-1320'!AE9)</f>
        <v>6</v>
      </c>
      <c r="AF9" s="14">
        <f>IF(AF5=DistCalc!$C$4,DistCalc!$D9,'New Formula with HB25-1320'!AF9)</f>
        <v>7</v>
      </c>
      <c r="AG9" s="14">
        <f>IF(AG5=DistCalc!$C$4,DistCalc!$D9,'New Formula with HB25-1320'!AG9)</f>
        <v>48.5</v>
      </c>
      <c r="AH9" s="14">
        <f>IF(AH5=DistCalc!$C$4,DistCalc!$D9,'New Formula with HB25-1320'!AH9)</f>
        <v>57.5</v>
      </c>
      <c r="AI9" s="14">
        <f>IF(AI5=DistCalc!$C$4,DistCalc!$D9,'New Formula with HB25-1320'!AI9)</f>
        <v>20</v>
      </c>
      <c r="AJ9" s="14">
        <f>IF(AJ5=DistCalc!$C$4,DistCalc!$D9,'New Formula with HB25-1320'!AJ9)</f>
        <v>12</v>
      </c>
      <c r="AK9" s="14">
        <f>IF(AK5=DistCalc!$C$4,DistCalc!$D9,'New Formula with HB25-1320'!AK9)</f>
        <v>13.5</v>
      </c>
      <c r="AL9" s="14">
        <f>IF(AL5=DistCalc!$C$4,DistCalc!$D9,'New Formula with HB25-1320'!AL9)</f>
        <v>18</v>
      </c>
      <c r="AM9" s="14">
        <f>IF(AM5=DistCalc!$C$4,DistCalc!$D9,'New Formula with HB25-1320'!AM9)</f>
        <v>16</v>
      </c>
      <c r="AN9" s="14">
        <f>IF(AN5=DistCalc!$C$4,DistCalc!$D9,'New Formula with HB25-1320'!AN9)</f>
        <v>20</v>
      </c>
      <c r="AO9" s="14">
        <f>IF(AO5=DistCalc!$C$4,DistCalc!$D9,'New Formula with HB25-1320'!AO9)</f>
        <v>254</v>
      </c>
      <c r="AP9" s="14">
        <f>IF(AP5=DistCalc!$C$4,DistCalc!$D9,'New Formula with HB25-1320'!AP9)</f>
        <v>6477.5</v>
      </c>
      <c r="AQ9" s="14">
        <f>IF(AQ5=DistCalc!$C$4,DistCalc!$D9,'New Formula with HB25-1320'!AQ9)</f>
        <v>19</v>
      </c>
      <c r="AR9" s="14">
        <f>IF(AR5=DistCalc!$C$4,DistCalc!$D9,'New Formula with HB25-1320'!AR9)</f>
        <v>4138.5</v>
      </c>
      <c r="AS9" s="14">
        <f>IF(AS5=DistCalc!$C$4,DistCalc!$D9,'New Formula with HB25-1320'!AS9)</f>
        <v>355</v>
      </c>
      <c r="AT9" s="14">
        <f>IF(AT5=DistCalc!$C$4,DistCalc!$D9,'New Formula with HB25-1320'!AT9)</f>
        <v>181</v>
      </c>
      <c r="AU9" s="14">
        <f>IF(AU5=DistCalc!$C$4,DistCalc!$D9,'New Formula with HB25-1320'!AU9)</f>
        <v>24</v>
      </c>
      <c r="AV9" s="14">
        <f>IF(AV5=DistCalc!$C$4,DistCalc!$D9,'New Formula with HB25-1320'!AV9)</f>
        <v>19</v>
      </c>
      <c r="AW9" s="14">
        <f>IF(AW5=DistCalc!$C$4,DistCalc!$D9,'New Formula with HB25-1320'!AW9)</f>
        <v>15</v>
      </c>
      <c r="AX9" s="14">
        <f>IF(AX5=DistCalc!$C$4,DistCalc!$D9,'New Formula with HB25-1320'!AX9)</f>
        <v>10</v>
      </c>
      <c r="AY9" s="14">
        <f>IF(AY5=DistCalc!$C$4,DistCalc!$D9,'New Formula with HB25-1320'!AY9)</f>
        <v>28</v>
      </c>
      <c r="AZ9" s="14">
        <f>IF(AZ5=DistCalc!$C$4,DistCalc!$D9,'New Formula with HB25-1320'!AZ9)</f>
        <v>945</v>
      </c>
      <c r="BA9" s="14">
        <f>IF(BA5=DistCalc!$C$4,DistCalc!$D9,'New Formula with HB25-1320'!BA9)</f>
        <v>666</v>
      </c>
      <c r="BB9" s="14">
        <f>IF(BB5=DistCalc!$C$4,DistCalc!$D9,'New Formula with HB25-1320'!BB9)</f>
        <v>637.5</v>
      </c>
      <c r="BC9" s="14">
        <f>IF(BC5=DistCalc!$C$4,DistCalc!$D9,'New Formula with HB25-1320'!BC9)</f>
        <v>1742</v>
      </c>
      <c r="BD9" s="14">
        <f>IF(BD5=DistCalc!$C$4,DistCalc!$D9,'New Formula with HB25-1320'!BD9)</f>
        <v>199</v>
      </c>
      <c r="BE9" s="14">
        <f>IF(BE5=DistCalc!$C$4,DistCalc!$D9,'New Formula with HB25-1320'!BE9)</f>
        <v>37</v>
      </c>
      <c r="BF9" s="14">
        <f>IF(BF5=DistCalc!$C$4,DistCalc!$D9,'New Formula with HB25-1320'!BF9)</f>
        <v>1488.5</v>
      </c>
      <c r="BG9" s="14">
        <f>IF(BG5=DistCalc!$C$4,DistCalc!$D9,'New Formula with HB25-1320'!BG9)</f>
        <v>76.5</v>
      </c>
      <c r="BH9" s="14">
        <f>IF(BH5=DistCalc!$C$4,DistCalc!$D9,'New Formula with HB25-1320'!BH9)</f>
        <v>32</v>
      </c>
      <c r="BI9" s="14">
        <f>IF(BI5=DistCalc!$C$4,DistCalc!$D9,'New Formula with HB25-1320'!BI9)</f>
        <v>19</v>
      </c>
      <c r="BJ9" s="14">
        <f>IF(BJ5=DistCalc!$C$4,DistCalc!$D9,'New Formula with HB25-1320'!BJ9)</f>
        <v>356.5</v>
      </c>
      <c r="BK9" s="14">
        <f>IF(BK5=DistCalc!$C$4,DistCalc!$D9,'New Formula with HB25-1320'!BK9)</f>
        <v>1966</v>
      </c>
      <c r="BL9" s="14">
        <f>IF(BL5=DistCalc!$C$4,DistCalc!$D9,'New Formula with HB25-1320'!BL9)</f>
        <v>5</v>
      </c>
      <c r="BM9" s="14">
        <f>IF(BM5=DistCalc!$C$4,DistCalc!$D9,'New Formula with HB25-1320'!BM9)</f>
        <v>25</v>
      </c>
      <c r="BN9" s="14">
        <f>IF(BN5=DistCalc!$C$4,DistCalc!$D9,'New Formula with HB25-1320'!BN9)</f>
        <v>238.5</v>
      </c>
      <c r="BO9" s="14">
        <f>IF(BO5=DistCalc!$C$4,DistCalc!$D9,'New Formula with HB25-1320'!BO9)</f>
        <v>91</v>
      </c>
      <c r="BP9" s="14">
        <f>IF(BP5=DistCalc!$C$4,DistCalc!$D9,'New Formula with HB25-1320'!BP9)</f>
        <v>11</v>
      </c>
      <c r="BQ9" s="14">
        <f>IF(BQ5=DistCalc!$C$4,DistCalc!$D9,'New Formula with HB25-1320'!BQ9)</f>
        <v>368</v>
      </c>
      <c r="BR9" s="14">
        <f>IF(BR5=DistCalc!$C$4,DistCalc!$D9,'New Formula with HB25-1320'!BR9)</f>
        <v>325.5</v>
      </c>
      <c r="BS9" s="14">
        <f>IF(BS5=DistCalc!$C$4,DistCalc!$D9,'New Formula with HB25-1320'!BS9)</f>
        <v>98</v>
      </c>
      <c r="BT9" s="14">
        <f>IF(BT5=DistCalc!$C$4,DistCalc!$D9,'New Formula with HB25-1320'!BT9)</f>
        <v>29</v>
      </c>
      <c r="BU9" s="14">
        <f>IF(BU5=DistCalc!$C$4,DistCalc!$D9,'New Formula with HB25-1320'!BU9)</f>
        <v>21.5</v>
      </c>
      <c r="BV9" s="14">
        <f>IF(BV5=DistCalc!$C$4,DistCalc!$D9,'New Formula with HB25-1320'!BV9)</f>
        <v>84</v>
      </c>
      <c r="BW9" s="14">
        <f>IF(BW5=DistCalc!$C$4,DistCalc!$D9,'New Formula with HB25-1320'!BW9)</f>
        <v>144</v>
      </c>
      <c r="BX9" s="14">
        <f>IF(BX5=DistCalc!$C$4,DistCalc!$D9,'New Formula with HB25-1320'!BX9)</f>
        <v>2</v>
      </c>
      <c r="BY9" s="14">
        <f>IF(BY5=DistCalc!$C$4,DistCalc!$D9,'New Formula with HB25-1320'!BY9)</f>
        <v>23.5</v>
      </c>
      <c r="BZ9" s="14">
        <f>IF(BZ5=DistCalc!$C$4,DistCalc!$D9,'New Formula with HB25-1320'!BZ9)</f>
        <v>12</v>
      </c>
      <c r="CA9" s="14">
        <f>IF(CA5=DistCalc!$C$4,DistCalc!$D9,'New Formula with HB25-1320'!CA9)</f>
        <v>12</v>
      </c>
      <c r="CB9" s="14">
        <f>IF(CB5=DistCalc!$C$4,DistCalc!$D9,'New Formula with HB25-1320'!CB9)</f>
        <v>5027.5</v>
      </c>
      <c r="CC9" s="14">
        <f>IF(CC5=DistCalc!$C$4,DistCalc!$D9,'New Formula with HB25-1320'!CC9)</f>
        <v>12</v>
      </c>
      <c r="CD9" s="14">
        <f>IF(CD5=DistCalc!$C$4,DistCalc!$D9,'New Formula with HB25-1320'!CD9)</f>
        <v>3</v>
      </c>
      <c r="CE9" s="14">
        <f>IF(CE5=DistCalc!$C$4,DistCalc!$D9,'New Formula with HB25-1320'!CE9)</f>
        <v>14</v>
      </c>
      <c r="CF9" s="14">
        <f>IF(CF5=DistCalc!$C$4,DistCalc!$D9,'New Formula with HB25-1320'!CF9)</f>
        <v>6</v>
      </c>
      <c r="CG9" s="14">
        <f>IF(CG5=DistCalc!$C$4,DistCalc!$D9,'New Formula with HB25-1320'!CG9)</f>
        <v>9</v>
      </c>
      <c r="CH9" s="14">
        <f>IF(CH5=DistCalc!$C$4,DistCalc!$D9,'New Formula with HB25-1320'!CH9)</f>
        <v>5</v>
      </c>
      <c r="CI9" s="14">
        <f>IF(CI5=DistCalc!$C$4,DistCalc!$D9,'New Formula with HB25-1320'!CI9)</f>
        <v>52</v>
      </c>
      <c r="CJ9" s="14">
        <f>IF(CJ5=DistCalc!$C$4,DistCalc!$D9,'New Formula with HB25-1320'!CJ9)</f>
        <v>58.5</v>
      </c>
      <c r="CK9" s="14">
        <f>IF(CK5=DistCalc!$C$4,DistCalc!$D9,'New Formula with HB25-1320'!CK9)</f>
        <v>304</v>
      </c>
      <c r="CL9" s="14">
        <f>IF(CL5=DistCalc!$C$4,DistCalc!$D9,'New Formula with HB25-1320'!CL9)</f>
        <v>62.5</v>
      </c>
      <c r="CM9" s="14">
        <f>IF(CM5=DistCalc!$C$4,DistCalc!$D9,'New Formula with HB25-1320'!CM9)</f>
        <v>54.5</v>
      </c>
      <c r="CN9" s="14">
        <f>IF(CN5=DistCalc!$C$4,DistCalc!$D9,'New Formula with HB25-1320'!CN9)</f>
        <v>1807</v>
      </c>
      <c r="CO9" s="14">
        <f>IF(CO5=DistCalc!$C$4,DistCalc!$D9,'New Formula with HB25-1320'!CO9)</f>
        <v>924</v>
      </c>
      <c r="CP9" s="14">
        <f>IF(CP5=DistCalc!$C$4,DistCalc!$D9,'New Formula with HB25-1320'!CP9)</f>
        <v>53.5</v>
      </c>
      <c r="CQ9" s="14">
        <f>IF(CQ5=DistCalc!$C$4,DistCalc!$D9,'New Formula with HB25-1320'!CQ9)</f>
        <v>58</v>
      </c>
      <c r="CR9" s="14">
        <f>IF(CR5=DistCalc!$C$4,DistCalc!$D9,'New Formula with HB25-1320'!CR9)</f>
        <v>19</v>
      </c>
      <c r="CS9" s="14">
        <f>IF(CS5=DistCalc!$C$4,DistCalc!$D9,'New Formula with HB25-1320'!CS9)</f>
        <v>2.5</v>
      </c>
      <c r="CT9" s="14">
        <f>IF(CT5=DistCalc!$C$4,DistCalc!$D9,'New Formula with HB25-1320'!CT9)</f>
        <v>10</v>
      </c>
      <c r="CU9" s="14">
        <f>IF(CU5=DistCalc!$C$4,DistCalc!$D9,'New Formula with HB25-1320'!CU9)</f>
        <v>18</v>
      </c>
      <c r="CV9" s="14">
        <f>IF(CV5=DistCalc!$C$4,DistCalc!$D9,'New Formula with HB25-1320'!CV9)</f>
        <v>3</v>
      </c>
      <c r="CW9" s="14">
        <f>IF(CW5=DistCalc!$C$4,DistCalc!$D9,'New Formula with HB25-1320'!CW9)</f>
        <v>12</v>
      </c>
      <c r="CX9" s="14">
        <f>IF(CX5=DistCalc!$C$4,DistCalc!$D9,'New Formula with HB25-1320'!CX9)</f>
        <v>39</v>
      </c>
      <c r="CY9" s="14">
        <f>IF(CY5=DistCalc!$C$4,DistCalc!$D9,'New Formula with HB25-1320'!CY9)</f>
        <v>2</v>
      </c>
      <c r="CZ9" s="14">
        <f>IF(CZ5=DistCalc!$C$4,DistCalc!$D9,'New Formula with HB25-1320'!CZ9)</f>
        <v>137</v>
      </c>
      <c r="DA9" s="14">
        <f>IF(DA5=DistCalc!$C$4,DistCalc!$D9,'New Formula with HB25-1320'!DA9)</f>
        <v>13.5</v>
      </c>
      <c r="DB9" s="14">
        <f>IF(DB5=DistCalc!$C$4,DistCalc!$D9,'New Formula with HB25-1320'!DB9)</f>
        <v>20.5</v>
      </c>
      <c r="DC9" s="14">
        <f>IF(DC5=DistCalc!$C$4,DistCalc!$D9,'New Formula with HB25-1320'!DC9)</f>
        <v>19</v>
      </c>
      <c r="DD9" s="14">
        <f>IF(DD5=DistCalc!$C$4,DistCalc!$D9,'New Formula with HB25-1320'!DD9)</f>
        <v>9</v>
      </c>
      <c r="DE9" s="14">
        <f>IF(DE5=DistCalc!$C$4,DistCalc!$D9,'New Formula with HB25-1320'!DE9)</f>
        <v>15</v>
      </c>
      <c r="DF9" s="14">
        <f>IF(DF5=DistCalc!$C$4,DistCalc!$D9,'New Formula with HB25-1320'!DF9)</f>
        <v>1262.5</v>
      </c>
      <c r="DG9" s="14">
        <f>IF(DG5=DistCalc!$C$4,DistCalc!$D9,'New Formula with HB25-1320'!DG9)</f>
        <v>7.5</v>
      </c>
      <c r="DH9" s="14">
        <f>IF(DH5=DistCalc!$C$4,DistCalc!$D9,'New Formula with HB25-1320'!DH9)</f>
        <v>131.5</v>
      </c>
      <c r="DI9" s="14">
        <f>IF(DI5=DistCalc!$C$4,DistCalc!$D9,'New Formula with HB25-1320'!DI9)</f>
        <v>151.5</v>
      </c>
      <c r="DJ9" s="14">
        <f>IF(DJ5=DistCalc!$C$4,DistCalc!$D9,'New Formula with HB25-1320'!DJ9)</f>
        <v>35</v>
      </c>
      <c r="DK9" s="14">
        <f>IF(DK5=DistCalc!$C$4,DistCalc!$D9,'New Formula with HB25-1320'!DK9)</f>
        <v>36</v>
      </c>
      <c r="DL9" s="14">
        <f>IF(DL5=DistCalc!$C$4,DistCalc!$D9,'New Formula with HB25-1320'!DL9)</f>
        <v>323.5</v>
      </c>
      <c r="DM9" s="14">
        <f>IF(DM5=DistCalc!$C$4,DistCalc!$D9,'New Formula with HB25-1320'!DM9)</f>
        <v>19</v>
      </c>
      <c r="DN9" s="14">
        <f>IF(DN5=DistCalc!$C$4,DistCalc!$D9,'New Formula with HB25-1320'!DN9)</f>
        <v>99</v>
      </c>
      <c r="DO9" s="14">
        <f>IF(DO5=DistCalc!$C$4,DistCalc!$D9,'New Formula with HB25-1320'!DO9)</f>
        <v>235</v>
      </c>
      <c r="DP9" s="14">
        <f>IF(DP5=DistCalc!$C$4,DistCalc!$D9,'New Formula with HB25-1320'!DP9)</f>
        <v>14</v>
      </c>
      <c r="DQ9" s="14">
        <f>IF(DQ5=DistCalc!$C$4,DistCalc!$D9,'New Formula with HB25-1320'!DQ9)</f>
        <v>60</v>
      </c>
      <c r="DR9" s="14">
        <f>IF(DR5=DistCalc!$C$4,DistCalc!$D9,'New Formula with HB25-1320'!DR9)</f>
        <v>96.5</v>
      </c>
      <c r="DS9" s="14">
        <f>IF(DS5=DistCalc!$C$4,DistCalc!$D9,'New Formula with HB25-1320'!DS9)</f>
        <v>28</v>
      </c>
      <c r="DT9" s="14">
        <f>IF(DT5=DistCalc!$C$4,DistCalc!$D9,'New Formula with HB25-1320'!DT9)</f>
        <v>11</v>
      </c>
      <c r="DU9" s="14">
        <f>IF(DU5=DistCalc!$C$4,DistCalc!$D9,'New Formula with HB25-1320'!DU9)</f>
        <v>23</v>
      </c>
      <c r="DV9" s="14">
        <f>IF(DV5=DistCalc!$C$4,DistCalc!$D9,'New Formula with HB25-1320'!DV9)</f>
        <v>12</v>
      </c>
      <c r="DW9" s="14">
        <f>IF(DW5=DistCalc!$C$4,DistCalc!$D9,'New Formula with HB25-1320'!DW9)</f>
        <v>21</v>
      </c>
      <c r="DX9" s="14">
        <f>IF(DX5=DistCalc!$C$4,DistCalc!$D9,'New Formula with HB25-1320'!DX9)</f>
        <v>8</v>
      </c>
      <c r="DY9" s="14">
        <f>IF(DY5=DistCalc!$C$4,DistCalc!$D9,'New Formula with HB25-1320'!DY9)</f>
        <v>16</v>
      </c>
      <c r="DZ9" s="14">
        <f>IF(DZ5=DistCalc!$C$4,DistCalc!$D9,'New Formula with HB25-1320'!DZ9)</f>
        <v>49.5</v>
      </c>
      <c r="EA9" s="14">
        <f>IF(EA5=DistCalc!$C$4,DistCalc!$D9,'New Formula with HB25-1320'!EA9)</f>
        <v>27.5</v>
      </c>
      <c r="EB9" s="14">
        <f>IF(EB5=DistCalc!$C$4,DistCalc!$D9,'New Formula with HB25-1320'!EB9)</f>
        <v>35</v>
      </c>
      <c r="EC9" s="14">
        <f>IF(EC5=DistCalc!$C$4,DistCalc!$D9,'New Formula with HB25-1320'!EC9)</f>
        <v>15</v>
      </c>
      <c r="ED9" s="14">
        <f>IF(ED5=DistCalc!$C$4,DistCalc!$D9,'New Formula with HB25-1320'!ED9)</f>
        <v>93.5</v>
      </c>
      <c r="EE9" s="14">
        <f>IF(EE5=DistCalc!$C$4,DistCalc!$D9,'New Formula with HB25-1320'!EE9)</f>
        <v>10</v>
      </c>
      <c r="EF9" s="14">
        <f>IF(EF5=DistCalc!$C$4,DistCalc!$D9,'New Formula with HB25-1320'!EF9)</f>
        <v>87</v>
      </c>
      <c r="EG9" s="14">
        <f>IF(EG5=DistCalc!$C$4,DistCalc!$D9,'New Formula with HB25-1320'!EG9)</f>
        <v>15</v>
      </c>
      <c r="EH9" s="14">
        <f>IF(EH5=DistCalc!$C$4,DistCalc!$D9,'New Formula with HB25-1320'!EH9)</f>
        <v>18</v>
      </c>
      <c r="EI9" s="14">
        <f>IF(EI5=DistCalc!$C$4,DistCalc!$D9,'New Formula with HB25-1320'!EI9)</f>
        <v>938</v>
      </c>
      <c r="EJ9" s="14">
        <f>IF(EJ5=DistCalc!$C$4,DistCalc!$D9,'New Formula with HB25-1320'!EJ9)</f>
        <v>647</v>
      </c>
      <c r="EK9" s="14">
        <f>IF(EK5=DistCalc!$C$4,DistCalc!$D9,'New Formula with HB25-1320'!EK9)</f>
        <v>34</v>
      </c>
      <c r="EL9" s="14">
        <f>IF(EL5=DistCalc!$C$4,DistCalc!$D9,'New Formula with HB25-1320'!EL9)</f>
        <v>32</v>
      </c>
      <c r="EM9" s="14">
        <f>IF(EM5=DistCalc!$C$4,DistCalc!$D9,'New Formula with HB25-1320'!EM9)</f>
        <v>18.5</v>
      </c>
      <c r="EN9" s="14">
        <f>IF(EN5=DistCalc!$C$4,DistCalc!$D9,'New Formula with HB25-1320'!EN9)</f>
        <v>54</v>
      </c>
      <c r="EO9" s="14">
        <f>IF(EO5=DistCalc!$C$4,DistCalc!$D9,'New Formula with HB25-1320'!EO9)</f>
        <v>25</v>
      </c>
      <c r="EP9" s="14">
        <f>IF(EP5=DistCalc!$C$4,DistCalc!$D9,'New Formula with HB25-1320'!EP9)</f>
        <v>33</v>
      </c>
      <c r="EQ9" s="14">
        <f>IF(EQ5=DistCalc!$C$4,DistCalc!$D9,'New Formula with HB25-1320'!EQ9)</f>
        <v>126.5</v>
      </c>
      <c r="ER9" s="14">
        <f>IF(ER5=DistCalc!$C$4,DistCalc!$D9,'New Formula with HB25-1320'!ER9)</f>
        <v>23.5</v>
      </c>
      <c r="ES9" s="14">
        <f>IF(ES5=DistCalc!$C$4,DistCalc!$D9,'New Formula with HB25-1320'!ES9)</f>
        <v>17</v>
      </c>
      <c r="ET9" s="14">
        <f>IF(ET5=DistCalc!$C$4,DistCalc!$D9,'New Formula with HB25-1320'!ET9)</f>
        <v>14</v>
      </c>
      <c r="EU9" s="14">
        <f>IF(EU5=DistCalc!$C$4,DistCalc!$D9,'New Formula with HB25-1320'!EU9)</f>
        <v>41.5</v>
      </c>
      <c r="EV9" s="14">
        <f>IF(EV5=DistCalc!$C$4,DistCalc!$D9,'New Formula with HB25-1320'!EV9)</f>
        <v>2</v>
      </c>
      <c r="EW9" s="14">
        <f>IF(EW5=DistCalc!$C$4,DistCalc!$D9,'New Formula with HB25-1320'!EW9)</f>
        <v>52</v>
      </c>
      <c r="EX9" s="14">
        <f>IF(EX5=DistCalc!$C$4,DistCalc!$D9,'New Formula with HB25-1320'!EX9)</f>
        <v>10</v>
      </c>
      <c r="EY9" s="14">
        <f>IF(EY5=DistCalc!$C$4,DistCalc!$D9,'New Formula with HB25-1320'!EY9)</f>
        <v>10</v>
      </c>
      <c r="EZ9" s="14">
        <f>IF(EZ5=DistCalc!$C$4,DistCalc!$D9,'New Formula with HB25-1320'!EZ9)</f>
        <v>8</v>
      </c>
      <c r="FA9" s="14">
        <f>IF(FA5=DistCalc!$C$4,DistCalc!$D9,'New Formula with HB25-1320'!FA9)</f>
        <v>227.5</v>
      </c>
      <c r="FB9" s="14">
        <f>IF(FB5=DistCalc!$C$4,DistCalc!$D9,'New Formula with HB25-1320'!FB9)</f>
        <v>25</v>
      </c>
      <c r="FC9" s="14">
        <f>IF(FC5=DistCalc!$C$4,DistCalc!$D9,'New Formula with HB25-1320'!FC9)</f>
        <v>141</v>
      </c>
      <c r="FD9" s="14">
        <f>IF(FD5=DistCalc!$C$4,DistCalc!$D9,'New Formula with HB25-1320'!FD9)</f>
        <v>34</v>
      </c>
      <c r="FE9" s="14">
        <f>IF(FE5=DistCalc!$C$4,DistCalc!$D9,'New Formula with HB25-1320'!FE9)</f>
        <v>4</v>
      </c>
      <c r="FF9" s="14">
        <f>IF(FF5=DistCalc!$C$4,DistCalc!$D9,'New Formula with HB25-1320'!FF9)</f>
        <v>13</v>
      </c>
      <c r="FG9" s="14">
        <f>IF(FG5=DistCalc!$C$4,DistCalc!$D9,'New Formula with HB25-1320'!FG9)</f>
        <v>7</v>
      </c>
      <c r="FH9" s="14">
        <f>IF(FH5=DistCalc!$C$4,DistCalc!$D9,'New Formula with HB25-1320'!FH9)</f>
        <v>7</v>
      </c>
      <c r="FI9" s="14">
        <f>IF(FI5=DistCalc!$C$4,DistCalc!$D9,'New Formula with HB25-1320'!FI9)</f>
        <v>122.5</v>
      </c>
      <c r="FJ9" s="14">
        <f>IF(FJ5=DistCalc!$C$4,DistCalc!$D9,'New Formula with HB25-1320'!FJ9)</f>
        <v>140</v>
      </c>
      <c r="FK9" s="14">
        <f>IF(FK5=DistCalc!$C$4,DistCalc!$D9,'New Formula with HB25-1320'!FK9)</f>
        <v>202.5</v>
      </c>
      <c r="FL9" s="14">
        <f>IF(FL5=DistCalc!$C$4,DistCalc!$D9,'New Formula with HB25-1320'!FL9)</f>
        <v>718</v>
      </c>
      <c r="FM9" s="14">
        <f>IF(FM5=DistCalc!$C$4,DistCalc!$D9,'New Formula with HB25-1320'!FM9)</f>
        <v>296</v>
      </c>
      <c r="FN9" s="14">
        <f>IF(FN5=DistCalc!$C$4,DistCalc!$D9,'New Formula with HB25-1320'!FN9)</f>
        <v>1682.5</v>
      </c>
      <c r="FO9" s="14">
        <f>IF(FO5=DistCalc!$C$4,DistCalc!$D9,'New Formula with HB25-1320'!FO9)</f>
        <v>81</v>
      </c>
      <c r="FP9" s="14">
        <f>IF(FP5=DistCalc!$C$4,DistCalc!$D9,'New Formula with HB25-1320'!FP9)</f>
        <v>174.5</v>
      </c>
      <c r="FQ9" s="14">
        <f>IF(FQ5=DistCalc!$C$4,DistCalc!$D9,'New Formula with HB25-1320'!FQ9)</f>
        <v>63.5</v>
      </c>
      <c r="FR9" s="14">
        <f>IF(FR5=DistCalc!$C$4,DistCalc!$D9,'New Formula with HB25-1320'!FR9)</f>
        <v>13</v>
      </c>
      <c r="FS9" s="14">
        <f>IF(FS5=DistCalc!$C$4,DistCalc!$D9,'New Formula with HB25-1320'!FS9)</f>
        <v>12</v>
      </c>
      <c r="FT9" s="14">
        <f>IF(FT5=DistCalc!$C$4,DistCalc!$D9,'New Formula with HB25-1320'!FT9)</f>
        <v>4</v>
      </c>
      <c r="FU9" s="14">
        <f>IF(FU5=DistCalc!$C$4,DistCalc!$D9,'New Formula with HB25-1320'!FU9)</f>
        <v>61</v>
      </c>
      <c r="FV9" s="14">
        <f>IF(FV5=DistCalc!$C$4,DistCalc!$D9,'New Formula with HB25-1320'!FV9)</f>
        <v>55</v>
      </c>
      <c r="FW9" s="14">
        <f>IF(FW5=DistCalc!$C$4,DistCalc!$D9,'New Formula with HB25-1320'!FW9)</f>
        <v>9</v>
      </c>
      <c r="FX9" s="14">
        <f>IF(FX5=DistCalc!$C$4,DistCalc!$D9,'New Formula with HB25-1320'!FX9)</f>
        <v>6</v>
      </c>
      <c r="FY9" s="12"/>
      <c r="FZ9" s="12">
        <f>SUM(C9:FX9)</f>
        <v>55770</v>
      </c>
      <c r="GA9" s="12"/>
      <c r="GB9" s="12"/>
      <c r="GC9" s="3"/>
      <c r="GD9" s="12"/>
      <c r="GE9" s="2"/>
      <c r="GF9" s="2"/>
      <c r="GG9" s="2"/>
      <c r="GH9" s="2"/>
      <c r="GI9" s="2"/>
      <c r="GJ9" s="2"/>
      <c r="GK9" s="2"/>
    </row>
    <row r="10" spans="1:254" x14ac:dyDescent="0.35">
      <c r="A10" s="3" t="s">
        <v>425</v>
      </c>
      <c r="B10" s="2" t="s">
        <v>646</v>
      </c>
      <c r="C10" s="13">
        <f>IF(C5=DistCalc!$C$4,DistCalc!$D10,'New Formula with HB25-1320'!C10)</f>
        <v>0</v>
      </c>
      <c r="D10" s="14">
        <f>IF(D5=DistCalc!$C$4,DistCalc!$D10,'New Formula with HB25-1320'!D10)</f>
        <v>0.5</v>
      </c>
      <c r="E10" s="14">
        <f>IF(E5=DistCalc!$C$4,DistCalc!$D10,'New Formula with HB25-1320'!E10)</f>
        <v>1.5</v>
      </c>
      <c r="F10" s="14">
        <f>IF(F5=DistCalc!$C$4,DistCalc!$D10,'New Formula with HB25-1320'!F10)</f>
        <v>17.5</v>
      </c>
      <c r="G10" s="14">
        <f>IF(G5=DistCalc!$C$4,DistCalc!$D10,'New Formula with HB25-1320'!G10)</f>
        <v>0</v>
      </c>
      <c r="H10" s="14">
        <f>IF(H5=DistCalc!$C$4,DistCalc!$D10,'New Formula with HB25-1320'!H10)</f>
        <v>0</v>
      </c>
      <c r="I10" s="14">
        <f>IF(I5=DistCalc!$C$4,DistCalc!$D10,'New Formula with HB25-1320'!I10)</f>
        <v>0</v>
      </c>
      <c r="J10" s="14">
        <f>IF(J5=DistCalc!$C$4,DistCalc!$D10,'New Formula with HB25-1320'!J10)</f>
        <v>0</v>
      </c>
      <c r="K10" s="14">
        <f>IF(K5=DistCalc!$C$4,DistCalc!$D10,'New Formula with HB25-1320'!K10)</f>
        <v>0</v>
      </c>
      <c r="L10" s="14">
        <f>IF(L5=DistCalc!$C$4,DistCalc!$D10,'New Formula with HB25-1320'!L10)</f>
        <v>0</v>
      </c>
      <c r="M10" s="14">
        <f>IF(M5=DistCalc!$C$4,DistCalc!$D10,'New Formula with HB25-1320'!M10)</f>
        <v>0</v>
      </c>
      <c r="N10" s="14">
        <f>IF(N5=DistCalc!$C$4,DistCalc!$D10,'New Formula with HB25-1320'!N10)</f>
        <v>29</v>
      </c>
      <c r="O10" s="14">
        <f>IF(O5=DistCalc!$C$4,DistCalc!$D10,'New Formula with HB25-1320'!O10)</f>
        <v>2</v>
      </c>
      <c r="P10" s="14">
        <f>IF(P5=DistCalc!$C$4,DistCalc!$D10,'New Formula with HB25-1320'!P10)</f>
        <v>0</v>
      </c>
      <c r="Q10" s="14">
        <f>IF(Q5=DistCalc!$C$4,DistCalc!$D10,'New Formula with HB25-1320'!Q10)</f>
        <v>47</v>
      </c>
      <c r="R10" s="14">
        <f>IF(R5=DistCalc!$C$4,DistCalc!$D10,'New Formula with HB25-1320'!R10)</f>
        <v>0</v>
      </c>
      <c r="S10" s="14">
        <f>IF(S5=DistCalc!$C$4,DistCalc!$D10,'New Formula with HB25-1320'!S10)</f>
        <v>3</v>
      </c>
      <c r="T10" s="14">
        <f>IF(T5=DistCalc!$C$4,DistCalc!$D10,'New Formula with HB25-1320'!T10)</f>
        <v>0</v>
      </c>
      <c r="U10" s="14">
        <f>IF(U5=DistCalc!$C$4,DistCalc!$D10,'New Formula with HB25-1320'!U10)</f>
        <v>0</v>
      </c>
      <c r="V10" s="14">
        <f>IF(V5=DistCalc!$C$4,DistCalc!$D10,'New Formula with HB25-1320'!V10)</f>
        <v>0</v>
      </c>
      <c r="W10" s="14">
        <f>IF(W5=DistCalc!$C$4,DistCalc!$D10,'New Formula with HB25-1320'!W10)</f>
        <v>0</v>
      </c>
      <c r="X10" s="14">
        <f>IF(X5=DistCalc!$C$4,DistCalc!$D10,'New Formula with HB25-1320'!X10)</f>
        <v>2.5</v>
      </c>
      <c r="Y10" s="14">
        <f>IF(Y5=DistCalc!$C$4,DistCalc!$D10,'New Formula with HB25-1320'!Y10)</f>
        <v>0</v>
      </c>
      <c r="Z10" s="14">
        <f>IF(Z5=DistCalc!$C$4,DistCalc!$D10,'New Formula with HB25-1320'!Z10)</f>
        <v>0</v>
      </c>
      <c r="AA10" s="14">
        <f>IF(AA5=DistCalc!$C$4,DistCalc!$D10,'New Formula with HB25-1320'!AA10)</f>
        <v>27</v>
      </c>
      <c r="AB10" s="14">
        <f>IF(AB5=DistCalc!$C$4,DistCalc!$D10,'New Formula with HB25-1320'!AB10)</f>
        <v>1</v>
      </c>
      <c r="AC10" s="14">
        <f>IF(AC5=DistCalc!$C$4,DistCalc!$D10,'New Formula with HB25-1320'!AC10)</f>
        <v>0</v>
      </c>
      <c r="AD10" s="14">
        <f>IF(AD5=DistCalc!$C$4,DistCalc!$D10,'New Formula with HB25-1320'!AD10)</f>
        <v>0.5</v>
      </c>
      <c r="AE10" s="14">
        <f>IF(AE5=DistCalc!$C$4,DistCalc!$D10,'New Formula with HB25-1320'!AE10)</f>
        <v>0</v>
      </c>
      <c r="AF10" s="14">
        <f>IF(AF5=DistCalc!$C$4,DistCalc!$D10,'New Formula with HB25-1320'!AF10)</f>
        <v>0</v>
      </c>
      <c r="AG10" s="14">
        <f>IF(AG5=DistCalc!$C$4,DistCalc!$D10,'New Formula with HB25-1320'!AG10)</f>
        <v>0</v>
      </c>
      <c r="AH10" s="14">
        <f>IF(AH5=DistCalc!$C$4,DistCalc!$D10,'New Formula with HB25-1320'!AH10)</f>
        <v>0</v>
      </c>
      <c r="AI10" s="14">
        <f>IF(AI5=DistCalc!$C$4,DistCalc!$D10,'New Formula with HB25-1320'!AI10)</f>
        <v>0</v>
      </c>
      <c r="AJ10" s="14">
        <f>IF(AJ5=DistCalc!$C$4,DistCalc!$D10,'New Formula with HB25-1320'!AJ10)</f>
        <v>0</v>
      </c>
      <c r="AK10" s="14">
        <f>IF(AK5=DistCalc!$C$4,DistCalc!$D10,'New Formula with HB25-1320'!AK10)</f>
        <v>0</v>
      </c>
      <c r="AL10" s="14">
        <f>IF(AL5=DistCalc!$C$4,DistCalc!$D10,'New Formula with HB25-1320'!AL10)</f>
        <v>0</v>
      </c>
      <c r="AM10" s="14">
        <f>IF(AM5=DistCalc!$C$4,DistCalc!$D10,'New Formula with HB25-1320'!AM10)</f>
        <v>0</v>
      </c>
      <c r="AN10" s="14">
        <f>IF(AN5=DistCalc!$C$4,DistCalc!$D10,'New Formula with HB25-1320'!AN10)</f>
        <v>0</v>
      </c>
      <c r="AO10" s="14">
        <f>IF(AO5=DistCalc!$C$4,DistCalc!$D10,'New Formula with HB25-1320'!AO10)</f>
        <v>4</v>
      </c>
      <c r="AP10" s="14">
        <f>IF(AP5=DistCalc!$C$4,DistCalc!$D10,'New Formula with HB25-1320'!AP10)</f>
        <v>0.5</v>
      </c>
      <c r="AQ10" s="14">
        <f>IF(AQ5=DistCalc!$C$4,DistCalc!$D10,'New Formula with HB25-1320'!AQ10)</f>
        <v>0</v>
      </c>
      <c r="AR10" s="14">
        <f>IF(AR5=DistCalc!$C$4,DistCalc!$D10,'New Formula with HB25-1320'!AR10)</f>
        <v>81.5</v>
      </c>
      <c r="AS10" s="14">
        <f>IF(AS5=DistCalc!$C$4,DistCalc!$D10,'New Formula with HB25-1320'!AS10)</f>
        <v>0</v>
      </c>
      <c r="AT10" s="14">
        <f>IF(AT5=DistCalc!$C$4,DistCalc!$D10,'New Formula with HB25-1320'!AT10)</f>
        <v>14</v>
      </c>
      <c r="AU10" s="14">
        <f>IF(AU5=DistCalc!$C$4,DistCalc!$D10,'New Formula with HB25-1320'!AU10)</f>
        <v>0</v>
      </c>
      <c r="AV10" s="14">
        <f>IF(AV5=DistCalc!$C$4,DistCalc!$D10,'New Formula with HB25-1320'!AV10)</f>
        <v>0</v>
      </c>
      <c r="AW10" s="14">
        <f>IF(AW5=DistCalc!$C$4,DistCalc!$D10,'New Formula with HB25-1320'!AW10)</f>
        <v>0</v>
      </c>
      <c r="AX10" s="14">
        <f>IF(AX5=DistCalc!$C$4,DistCalc!$D10,'New Formula with HB25-1320'!AX10)</f>
        <v>0</v>
      </c>
      <c r="AY10" s="14">
        <f>IF(AY5=DistCalc!$C$4,DistCalc!$D10,'New Formula with HB25-1320'!AY10)</f>
        <v>0</v>
      </c>
      <c r="AZ10" s="14">
        <f>IF(AZ5=DistCalc!$C$4,DistCalc!$D10,'New Formula with HB25-1320'!AZ10)</f>
        <v>15</v>
      </c>
      <c r="BA10" s="14">
        <f>IF(BA5=DistCalc!$C$4,DistCalc!$D10,'New Formula with HB25-1320'!BA10)</f>
        <v>0</v>
      </c>
      <c r="BB10" s="14">
        <f>IF(BB5=DistCalc!$C$4,DistCalc!$D10,'New Formula with HB25-1320'!BB10)</f>
        <v>1</v>
      </c>
      <c r="BC10" s="14">
        <f>IF(BC5=DistCalc!$C$4,DistCalc!$D10,'New Formula with HB25-1320'!BC10)</f>
        <v>40.5</v>
      </c>
      <c r="BD10" s="14">
        <f>IF(BD5=DistCalc!$C$4,DistCalc!$D10,'New Formula with HB25-1320'!BD10)</f>
        <v>0</v>
      </c>
      <c r="BE10" s="14">
        <f>IF(BE5=DistCalc!$C$4,DistCalc!$D10,'New Formula with HB25-1320'!BE10)</f>
        <v>0</v>
      </c>
      <c r="BF10" s="14">
        <f>IF(BF5=DistCalc!$C$4,DistCalc!$D10,'New Formula with HB25-1320'!BF10)</f>
        <v>210.5</v>
      </c>
      <c r="BG10" s="14">
        <f>IF(BG5=DistCalc!$C$4,DistCalc!$D10,'New Formula with HB25-1320'!BG10)</f>
        <v>0.5</v>
      </c>
      <c r="BH10" s="14">
        <f>IF(BH5=DistCalc!$C$4,DistCalc!$D10,'New Formula with HB25-1320'!BH10)</f>
        <v>0</v>
      </c>
      <c r="BI10" s="14">
        <f>IF(BI5=DistCalc!$C$4,DistCalc!$D10,'New Formula with HB25-1320'!BI10)</f>
        <v>0</v>
      </c>
      <c r="BJ10" s="14">
        <f>IF(BJ5=DistCalc!$C$4,DistCalc!$D10,'New Formula with HB25-1320'!BJ10)</f>
        <v>21.5</v>
      </c>
      <c r="BK10" s="14">
        <f>IF(BK5=DistCalc!$C$4,DistCalc!$D10,'New Formula with HB25-1320'!BK10)</f>
        <v>326</v>
      </c>
      <c r="BL10" s="14">
        <f>IF(BL5=DistCalc!$C$4,DistCalc!$D10,'New Formula with HB25-1320'!BL10)</f>
        <v>0</v>
      </c>
      <c r="BM10" s="14">
        <f>IF(BM5=DistCalc!$C$4,DistCalc!$D10,'New Formula with HB25-1320'!BM10)</f>
        <v>0</v>
      </c>
      <c r="BN10" s="14">
        <f>IF(BN5=DistCalc!$C$4,DistCalc!$D10,'New Formula with HB25-1320'!BN10)</f>
        <v>0.5</v>
      </c>
      <c r="BO10" s="14">
        <f>IF(BO5=DistCalc!$C$4,DistCalc!$D10,'New Formula with HB25-1320'!BO10)</f>
        <v>0</v>
      </c>
      <c r="BP10" s="14">
        <f>IF(BP5=DistCalc!$C$4,DistCalc!$D10,'New Formula with HB25-1320'!BP10)</f>
        <v>0</v>
      </c>
      <c r="BQ10" s="14">
        <f>IF(BQ5=DistCalc!$C$4,DistCalc!$D10,'New Formula with HB25-1320'!BQ10)</f>
        <v>0</v>
      </c>
      <c r="BR10" s="14">
        <f>IF(BR5=DistCalc!$C$4,DistCalc!$D10,'New Formula with HB25-1320'!BR10)</f>
        <v>0</v>
      </c>
      <c r="BS10" s="14">
        <f>IF(BS5=DistCalc!$C$4,DistCalc!$D10,'New Formula with HB25-1320'!BS10)</f>
        <v>0.5</v>
      </c>
      <c r="BT10" s="14">
        <f>IF(BT5=DistCalc!$C$4,DistCalc!$D10,'New Formula with HB25-1320'!BT10)</f>
        <v>0</v>
      </c>
      <c r="BU10" s="14">
        <f>IF(BU5=DistCalc!$C$4,DistCalc!$D10,'New Formula with HB25-1320'!BU10)</f>
        <v>0</v>
      </c>
      <c r="BV10" s="14">
        <f>IF(BV5=DistCalc!$C$4,DistCalc!$D10,'New Formula with HB25-1320'!BV10)</f>
        <v>0</v>
      </c>
      <c r="BW10" s="14">
        <f>IF(BW5=DistCalc!$C$4,DistCalc!$D10,'New Formula with HB25-1320'!BW10)</f>
        <v>0</v>
      </c>
      <c r="BX10" s="14">
        <f>IF(BX5=DistCalc!$C$4,DistCalc!$D10,'New Formula with HB25-1320'!BX10)</f>
        <v>0</v>
      </c>
      <c r="BY10" s="14">
        <f>IF(BY5=DistCalc!$C$4,DistCalc!$D10,'New Formula with HB25-1320'!BY10)</f>
        <v>0.5</v>
      </c>
      <c r="BZ10" s="14">
        <f>IF(BZ5=DistCalc!$C$4,DistCalc!$D10,'New Formula with HB25-1320'!BZ10)</f>
        <v>0</v>
      </c>
      <c r="CA10" s="14">
        <f>IF(CA5=DistCalc!$C$4,DistCalc!$D10,'New Formula with HB25-1320'!CA10)</f>
        <v>0</v>
      </c>
      <c r="CB10" s="14">
        <f>IF(CB5=DistCalc!$C$4,DistCalc!$D10,'New Formula with HB25-1320'!CB10)</f>
        <v>74.5</v>
      </c>
      <c r="CC10" s="14">
        <f>IF(CC5=DistCalc!$C$4,DistCalc!$D10,'New Formula with HB25-1320'!CC10)</f>
        <v>0</v>
      </c>
      <c r="CD10" s="14">
        <f>IF(CD5=DistCalc!$C$4,DistCalc!$D10,'New Formula with HB25-1320'!CD10)</f>
        <v>0</v>
      </c>
      <c r="CE10" s="14">
        <f>IF(CE5=DistCalc!$C$4,DistCalc!$D10,'New Formula with HB25-1320'!CE10)</f>
        <v>0</v>
      </c>
      <c r="CF10" s="14">
        <f>IF(CF5=DistCalc!$C$4,DistCalc!$D10,'New Formula with HB25-1320'!CF10)</f>
        <v>0</v>
      </c>
      <c r="CG10" s="14">
        <f>IF(CG5=DistCalc!$C$4,DistCalc!$D10,'New Formula with HB25-1320'!CG10)</f>
        <v>0</v>
      </c>
      <c r="CH10" s="14">
        <f>IF(CH5=DistCalc!$C$4,DistCalc!$D10,'New Formula with HB25-1320'!CH10)</f>
        <v>0</v>
      </c>
      <c r="CI10" s="14">
        <f>IF(CI5=DistCalc!$C$4,DistCalc!$D10,'New Formula with HB25-1320'!CI10)</f>
        <v>0</v>
      </c>
      <c r="CJ10" s="14">
        <f>IF(CJ5=DistCalc!$C$4,DistCalc!$D10,'New Formula with HB25-1320'!CJ10)</f>
        <v>0</v>
      </c>
      <c r="CK10" s="14">
        <f>IF(CK5=DistCalc!$C$4,DistCalc!$D10,'New Formula with HB25-1320'!CK10)</f>
        <v>12.5</v>
      </c>
      <c r="CL10" s="14">
        <f>IF(CL5=DistCalc!$C$4,DistCalc!$D10,'New Formula with HB25-1320'!CL10)</f>
        <v>0</v>
      </c>
      <c r="CM10" s="14">
        <f>IF(CM5=DistCalc!$C$4,DistCalc!$D10,'New Formula with HB25-1320'!CM10)</f>
        <v>7</v>
      </c>
      <c r="CN10" s="14">
        <f>IF(CN5=DistCalc!$C$4,DistCalc!$D10,'New Formula with HB25-1320'!CN10)</f>
        <v>102</v>
      </c>
      <c r="CO10" s="14">
        <f>IF(CO5=DistCalc!$C$4,DistCalc!$D10,'New Formula with HB25-1320'!CO10)</f>
        <v>29</v>
      </c>
      <c r="CP10" s="14">
        <f>IF(CP5=DistCalc!$C$4,DistCalc!$D10,'New Formula with HB25-1320'!CP10)</f>
        <v>5</v>
      </c>
      <c r="CQ10" s="14">
        <f>IF(CQ5=DistCalc!$C$4,DistCalc!$D10,'New Formula with HB25-1320'!CQ10)</f>
        <v>0</v>
      </c>
      <c r="CR10" s="14">
        <f>IF(CR5=DistCalc!$C$4,DistCalc!$D10,'New Formula with HB25-1320'!CR10)</f>
        <v>0</v>
      </c>
      <c r="CS10" s="14">
        <f>IF(CS5=DistCalc!$C$4,DistCalc!$D10,'New Formula with HB25-1320'!CS10)</f>
        <v>0</v>
      </c>
      <c r="CT10" s="14">
        <f>IF(CT5=DistCalc!$C$4,DistCalc!$D10,'New Formula with HB25-1320'!CT10)</f>
        <v>0</v>
      </c>
      <c r="CU10" s="14">
        <f>IF(CU5=DistCalc!$C$4,DistCalc!$D10,'New Formula with HB25-1320'!CU10)</f>
        <v>0</v>
      </c>
      <c r="CV10" s="14">
        <f>IF(CV5=DistCalc!$C$4,DistCalc!$D10,'New Formula with HB25-1320'!CV10)</f>
        <v>0</v>
      </c>
      <c r="CW10" s="14">
        <f>IF(CW5=DistCalc!$C$4,DistCalc!$D10,'New Formula with HB25-1320'!CW10)</f>
        <v>0</v>
      </c>
      <c r="CX10" s="14">
        <f>IF(CX5=DistCalc!$C$4,DistCalc!$D10,'New Formula with HB25-1320'!CX10)</f>
        <v>0</v>
      </c>
      <c r="CY10" s="14">
        <f>IF(CY5=DistCalc!$C$4,DistCalc!$D10,'New Formula with HB25-1320'!CY10)</f>
        <v>0</v>
      </c>
      <c r="CZ10" s="14">
        <f>IF(CZ5=DistCalc!$C$4,DistCalc!$D10,'New Formula with HB25-1320'!CZ10)</f>
        <v>1</v>
      </c>
      <c r="DA10" s="14">
        <f>IF(DA5=DistCalc!$C$4,DistCalc!$D10,'New Formula with HB25-1320'!DA10)</f>
        <v>0</v>
      </c>
      <c r="DB10" s="14">
        <f>IF(DB5=DistCalc!$C$4,DistCalc!$D10,'New Formula with HB25-1320'!DB10)</f>
        <v>0</v>
      </c>
      <c r="DC10" s="14">
        <f>IF(DC5=DistCalc!$C$4,DistCalc!$D10,'New Formula with HB25-1320'!DC10)</f>
        <v>0</v>
      </c>
      <c r="DD10" s="14">
        <f>IF(DD5=DistCalc!$C$4,DistCalc!$D10,'New Formula with HB25-1320'!DD10)</f>
        <v>0</v>
      </c>
      <c r="DE10" s="14">
        <f>IF(DE5=DistCalc!$C$4,DistCalc!$D10,'New Formula with HB25-1320'!DE10)</f>
        <v>0</v>
      </c>
      <c r="DF10" s="14">
        <f>IF(DF5=DistCalc!$C$4,DistCalc!$D10,'New Formula with HB25-1320'!DF10)</f>
        <v>23.5</v>
      </c>
      <c r="DG10" s="14">
        <f>IF(DG5=DistCalc!$C$4,DistCalc!$D10,'New Formula with HB25-1320'!DG10)</f>
        <v>0</v>
      </c>
      <c r="DH10" s="14">
        <f>IF(DH5=DistCalc!$C$4,DistCalc!$D10,'New Formula with HB25-1320'!DH10)</f>
        <v>0</v>
      </c>
      <c r="DI10" s="14">
        <f>IF(DI5=DistCalc!$C$4,DistCalc!$D10,'New Formula with HB25-1320'!DI10)</f>
        <v>0.5</v>
      </c>
      <c r="DJ10" s="14">
        <f>IF(DJ5=DistCalc!$C$4,DistCalc!$D10,'New Formula with HB25-1320'!DJ10)</f>
        <v>0</v>
      </c>
      <c r="DK10" s="14">
        <f>IF(DK5=DistCalc!$C$4,DistCalc!$D10,'New Formula with HB25-1320'!DK10)</f>
        <v>0</v>
      </c>
      <c r="DL10" s="14">
        <f>IF(DL5=DistCalc!$C$4,DistCalc!$D10,'New Formula with HB25-1320'!DL10)</f>
        <v>0.5</v>
      </c>
      <c r="DM10" s="14">
        <f>IF(DM5=DistCalc!$C$4,DistCalc!$D10,'New Formula with HB25-1320'!DM10)</f>
        <v>0</v>
      </c>
      <c r="DN10" s="14">
        <f>IF(DN5=DistCalc!$C$4,DistCalc!$D10,'New Formula with HB25-1320'!DN10)</f>
        <v>0</v>
      </c>
      <c r="DO10" s="14">
        <f>IF(DO5=DistCalc!$C$4,DistCalc!$D10,'New Formula with HB25-1320'!DO10)</f>
        <v>0</v>
      </c>
      <c r="DP10" s="14">
        <f>IF(DP5=DistCalc!$C$4,DistCalc!$D10,'New Formula with HB25-1320'!DP10)</f>
        <v>0</v>
      </c>
      <c r="DQ10" s="14">
        <f>IF(DQ5=DistCalc!$C$4,DistCalc!$D10,'New Formula with HB25-1320'!DQ10)</f>
        <v>0</v>
      </c>
      <c r="DR10" s="14">
        <f>IF(DR5=DistCalc!$C$4,DistCalc!$D10,'New Formula with HB25-1320'!DR10)</f>
        <v>0.5</v>
      </c>
      <c r="DS10" s="14">
        <f>IF(DS5=DistCalc!$C$4,DistCalc!$D10,'New Formula with HB25-1320'!DS10)</f>
        <v>0</v>
      </c>
      <c r="DT10" s="14">
        <f>IF(DT5=DistCalc!$C$4,DistCalc!$D10,'New Formula with HB25-1320'!DT10)</f>
        <v>0</v>
      </c>
      <c r="DU10" s="14">
        <f>IF(DU5=DistCalc!$C$4,DistCalc!$D10,'New Formula with HB25-1320'!DU10)</f>
        <v>0</v>
      </c>
      <c r="DV10" s="14">
        <f>IF(DV5=DistCalc!$C$4,DistCalc!$D10,'New Formula with HB25-1320'!DV10)</f>
        <v>0</v>
      </c>
      <c r="DW10" s="14">
        <f>IF(DW5=DistCalc!$C$4,DistCalc!$D10,'New Formula with HB25-1320'!DW10)</f>
        <v>0</v>
      </c>
      <c r="DX10" s="14">
        <f>IF(DX5=DistCalc!$C$4,DistCalc!$D10,'New Formula with HB25-1320'!DX10)</f>
        <v>0</v>
      </c>
      <c r="DY10" s="14">
        <f>IF(DY5=DistCalc!$C$4,DistCalc!$D10,'New Formula with HB25-1320'!DY10)</f>
        <v>0</v>
      </c>
      <c r="DZ10" s="14">
        <f>IF(DZ5=DistCalc!$C$4,DistCalc!$D10,'New Formula with HB25-1320'!DZ10)</f>
        <v>0</v>
      </c>
      <c r="EA10" s="14">
        <f>IF(EA5=DistCalc!$C$4,DistCalc!$D10,'New Formula with HB25-1320'!EA10)</f>
        <v>0</v>
      </c>
      <c r="EB10" s="14">
        <f>IF(EB5=DistCalc!$C$4,DistCalc!$D10,'New Formula with HB25-1320'!EB10)</f>
        <v>0</v>
      </c>
      <c r="EC10" s="14">
        <f>IF(EC5=DistCalc!$C$4,DistCalc!$D10,'New Formula with HB25-1320'!EC10)</f>
        <v>0</v>
      </c>
      <c r="ED10" s="14">
        <f>IF(ED5=DistCalc!$C$4,DistCalc!$D10,'New Formula with HB25-1320'!ED10)</f>
        <v>0</v>
      </c>
      <c r="EE10" s="14">
        <f>IF(EE5=DistCalc!$C$4,DistCalc!$D10,'New Formula with HB25-1320'!EE10)</f>
        <v>0</v>
      </c>
      <c r="EF10" s="14">
        <f>IF(EF5=DistCalc!$C$4,DistCalc!$D10,'New Formula with HB25-1320'!EF10)</f>
        <v>0</v>
      </c>
      <c r="EG10" s="14">
        <f>IF(EG5=DistCalc!$C$4,DistCalc!$D10,'New Formula with HB25-1320'!EG10)</f>
        <v>0</v>
      </c>
      <c r="EH10" s="14">
        <f>IF(EH5=DistCalc!$C$4,DistCalc!$D10,'New Formula with HB25-1320'!EH10)</f>
        <v>0</v>
      </c>
      <c r="EI10" s="14">
        <f>IF(EI5=DistCalc!$C$4,DistCalc!$D10,'New Formula with HB25-1320'!EI10)</f>
        <v>0</v>
      </c>
      <c r="EJ10" s="14">
        <f>IF(EJ5=DistCalc!$C$4,DistCalc!$D10,'New Formula with HB25-1320'!EJ10)</f>
        <v>0</v>
      </c>
      <c r="EK10" s="14">
        <f>IF(EK5=DistCalc!$C$4,DistCalc!$D10,'New Formula with HB25-1320'!EK10)</f>
        <v>0</v>
      </c>
      <c r="EL10" s="14">
        <f>IF(EL5=DistCalc!$C$4,DistCalc!$D10,'New Formula with HB25-1320'!EL10)</f>
        <v>0</v>
      </c>
      <c r="EM10" s="14">
        <f>IF(EM5=DistCalc!$C$4,DistCalc!$D10,'New Formula with HB25-1320'!EM10)</f>
        <v>0</v>
      </c>
      <c r="EN10" s="14">
        <f>IF(EN5=DistCalc!$C$4,DistCalc!$D10,'New Formula with HB25-1320'!EN10)</f>
        <v>0</v>
      </c>
      <c r="EO10" s="14">
        <f>IF(EO5=DistCalc!$C$4,DistCalc!$D10,'New Formula with HB25-1320'!EO10)</f>
        <v>0</v>
      </c>
      <c r="EP10" s="14">
        <f>IF(EP5=DistCalc!$C$4,DistCalc!$D10,'New Formula with HB25-1320'!EP10)</f>
        <v>0</v>
      </c>
      <c r="EQ10" s="14">
        <f>IF(EQ5=DistCalc!$C$4,DistCalc!$D10,'New Formula with HB25-1320'!EQ10)</f>
        <v>1</v>
      </c>
      <c r="ER10" s="14">
        <f>IF(ER5=DistCalc!$C$4,DistCalc!$D10,'New Formula with HB25-1320'!ER10)</f>
        <v>0</v>
      </c>
      <c r="ES10" s="14">
        <f>IF(ES5=DistCalc!$C$4,DistCalc!$D10,'New Formula with HB25-1320'!ES10)</f>
        <v>9.5</v>
      </c>
      <c r="ET10" s="14">
        <f>IF(ET5=DistCalc!$C$4,DistCalc!$D10,'New Formula with HB25-1320'!ET10)</f>
        <v>0</v>
      </c>
      <c r="EU10" s="14">
        <f>IF(EU5=DistCalc!$C$4,DistCalc!$D10,'New Formula with HB25-1320'!EU10)</f>
        <v>0</v>
      </c>
      <c r="EV10" s="14">
        <f>IF(EV5=DistCalc!$C$4,DistCalc!$D10,'New Formula with HB25-1320'!EV10)</f>
        <v>0</v>
      </c>
      <c r="EW10" s="14">
        <f>IF(EW5=DistCalc!$C$4,DistCalc!$D10,'New Formula with HB25-1320'!EW10)</f>
        <v>0</v>
      </c>
      <c r="EX10" s="14">
        <f>IF(EX5=DistCalc!$C$4,DistCalc!$D10,'New Formula with HB25-1320'!EX10)</f>
        <v>0</v>
      </c>
      <c r="EY10" s="14">
        <f>IF(EY5=DistCalc!$C$4,DistCalc!$D10,'New Formula with HB25-1320'!EY10)</f>
        <v>0</v>
      </c>
      <c r="EZ10" s="14">
        <f>IF(EZ5=DistCalc!$C$4,DistCalc!$D10,'New Formula with HB25-1320'!EZ10)</f>
        <v>0</v>
      </c>
      <c r="FA10" s="14">
        <f>IF(FA5=DistCalc!$C$4,DistCalc!$D10,'New Formula with HB25-1320'!FA10)</f>
        <v>0</v>
      </c>
      <c r="FB10" s="14">
        <f>IF(FB5=DistCalc!$C$4,DistCalc!$D10,'New Formula with HB25-1320'!FB10)</f>
        <v>0</v>
      </c>
      <c r="FC10" s="14">
        <f>IF(FC5=DistCalc!$C$4,DistCalc!$D10,'New Formula with HB25-1320'!FC10)</f>
        <v>5.5</v>
      </c>
      <c r="FD10" s="14">
        <f>IF(FD5=DistCalc!$C$4,DistCalc!$D10,'New Formula with HB25-1320'!FD10)</f>
        <v>0</v>
      </c>
      <c r="FE10" s="14">
        <f>IF(FE5=DistCalc!$C$4,DistCalc!$D10,'New Formula with HB25-1320'!FE10)</f>
        <v>0</v>
      </c>
      <c r="FF10" s="14">
        <f>IF(FF5=DistCalc!$C$4,DistCalc!$D10,'New Formula with HB25-1320'!FF10)</f>
        <v>0</v>
      </c>
      <c r="FG10" s="14">
        <f>IF(FG5=DistCalc!$C$4,DistCalc!$D10,'New Formula with HB25-1320'!FG10)</f>
        <v>0</v>
      </c>
      <c r="FH10" s="14">
        <f>IF(FH5=DistCalc!$C$4,DistCalc!$D10,'New Formula with HB25-1320'!FH10)</f>
        <v>0</v>
      </c>
      <c r="FI10" s="14">
        <f>IF(FI5=DistCalc!$C$4,DistCalc!$D10,'New Formula with HB25-1320'!FI10)</f>
        <v>0</v>
      </c>
      <c r="FJ10" s="14">
        <f>IF(FJ5=DistCalc!$C$4,DistCalc!$D10,'New Formula with HB25-1320'!FJ10)</f>
        <v>0</v>
      </c>
      <c r="FK10" s="14">
        <f>IF(FK5=DistCalc!$C$4,DistCalc!$D10,'New Formula with HB25-1320'!FK10)</f>
        <v>0</v>
      </c>
      <c r="FL10" s="14">
        <f>IF(FL5=DistCalc!$C$4,DistCalc!$D10,'New Formula with HB25-1320'!FL10)</f>
        <v>6</v>
      </c>
      <c r="FM10" s="14">
        <f>IF(FM5=DistCalc!$C$4,DistCalc!$D10,'New Formula with HB25-1320'!FM10)</f>
        <v>0</v>
      </c>
      <c r="FN10" s="14">
        <f>IF(FN5=DistCalc!$C$4,DistCalc!$D10,'New Formula with HB25-1320'!FN10)</f>
        <v>11.5</v>
      </c>
      <c r="FO10" s="14">
        <f>IF(FO5=DistCalc!$C$4,DistCalc!$D10,'New Formula with HB25-1320'!FO10)</f>
        <v>1</v>
      </c>
      <c r="FP10" s="14">
        <f>IF(FP5=DistCalc!$C$4,DistCalc!$D10,'New Formula with HB25-1320'!FP10)</f>
        <v>0</v>
      </c>
      <c r="FQ10" s="14">
        <f>IF(FQ5=DistCalc!$C$4,DistCalc!$D10,'New Formula with HB25-1320'!FQ10)</f>
        <v>0</v>
      </c>
      <c r="FR10" s="14">
        <f>IF(FR5=DistCalc!$C$4,DistCalc!$D10,'New Formula with HB25-1320'!FR10)</f>
        <v>0</v>
      </c>
      <c r="FS10" s="14">
        <f>IF(FS5=DistCalc!$C$4,DistCalc!$D10,'New Formula with HB25-1320'!FS10)</f>
        <v>0</v>
      </c>
      <c r="FT10" s="14">
        <f>IF(FT5=DistCalc!$C$4,DistCalc!$D10,'New Formula with HB25-1320'!FT10)</f>
        <v>0</v>
      </c>
      <c r="FU10" s="14">
        <f>IF(FU5=DistCalc!$C$4,DistCalc!$D10,'New Formula with HB25-1320'!FU10)</f>
        <v>0</v>
      </c>
      <c r="FV10" s="14">
        <f>IF(FV5=DistCalc!$C$4,DistCalc!$D10,'New Formula with HB25-1320'!FV10)</f>
        <v>0</v>
      </c>
      <c r="FW10" s="14">
        <f>IF(FW5=DistCalc!$C$4,DistCalc!$D10,'New Formula with HB25-1320'!FW10)</f>
        <v>0</v>
      </c>
      <c r="FX10" s="14">
        <f>IF(FX5=DistCalc!$C$4,DistCalc!$D10,'New Formula with HB25-1320'!FX10)</f>
        <v>0</v>
      </c>
      <c r="FY10" s="12"/>
      <c r="FZ10" s="12">
        <f>SUM(C10:FX10)</f>
        <v>1138.5</v>
      </c>
      <c r="GA10" s="12"/>
      <c r="GB10" s="12"/>
      <c r="GC10" s="3"/>
      <c r="GD10" s="12"/>
      <c r="GE10" s="2"/>
      <c r="GF10" s="2"/>
      <c r="GG10" s="2"/>
      <c r="GH10" s="2"/>
      <c r="GI10" s="2"/>
      <c r="GJ10" s="2"/>
      <c r="GK10" s="2"/>
    </row>
    <row r="11" spans="1:254" x14ac:dyDescent="0.35">
      <c r="A11" s="3" t="s">
        <v>426</v>
      </c>
      <c r="B11" s="2" t="s">
        <v>647</v>
      </c>
      <c r="C11" s="15">
        <f t="shared" ref="C11:BN11" si="0">C8+C9</f>
        <v>6520.5</v>
      </c>
      <c r="D11" s="15">
        <f t="shared" si="0"/>
        <v>32684</v>
      </c>
      <c r="E11" s="15">
        <f t="shared" si="0"/>
        <v>4702</v>
      </c>
      <c r="F11" s="15">
        <f t="shared" si="0"/>
        <v>23505.5</v>
      </c>
      <c r="G11" s="15">
        <f t="shared" si="0"/>
        <v>1845</v>
      </c>
      <c r="H11" s="15">
        <f t="shared" si="0"/>
        <v>1071</v>
      </c>
      <c r="I11" s="15">
        <f t="shared" si="0"/>
        <v>7041</v>
      </c>
      <c r="J11" s="15">
        <f t="shared" si="0"/>
        <v>1988</v>
      </c>
      <c r="K11" s="15">
        <f t="shared" si="0"/>
        <v>248.5</v>
      </c>
      <c r="L11" s="15">
        <f t="shared" si="0"/>
        <v>2085</v>
      </c>
      <c r="M11" s="15">
        <f t="shared" si="0"/>
        <v>853</v>
      </c>
      <c r="N11" s="15">
        <f t="shared" si="0"/>
        <v>49747</v>
      </c>
      <c r="O11" s="15">
        <f t="shared" si="0"/>
        <v>12367.5</v>
      </c>
      <c r="P11" s="15">
        <f t="shared" si="0"/>
        <v>313</v>
      </c>
      <c r="Q11" s="15">
        <f t="shared" si="0"/>
        <v>37564</v>
      </c>
      <c r="R11" s="15">
        <f t="shared" si="0"/>
        <v>7100</v>
      </c>
      <c r="S11" s="15">
        <f t="shared" si="0"/>
        <v>1559.5</v>
      </c>
      <c r="T11" s="15">
        <f t="shared" si="0"/>
        <v>160</v>
      </c>
      <c r="U11" s="15">
        <f t="shared" si="0"/>
        <v>54</v>
      </c>
      <c r="V11" s="15">
        <f t="shared" si="0"/>
        <v>253</v>
      </c>
      <c r="W11" s="15">
        <f t="shared" si="0"/>
        <v>47</v>
      </c>
      <c r="X11" s="15">
        <f t="shared" si="0"/>
        <v>37.5</v>
      </c>
      <c r="Y11" s="15">
        <f t="shared" si="0"/>
        <v>870.5</v>
      </c>
      <c r="Z11" s="15">
        <f t="shared" si="0"/>
        <v>231</v>
      </c>
      <c r="AA11" s="15">
        <f t="shared" si="0"/>
        <v>30673</v>
      </c>
      <c r="AB11" s="15">
        <f t="shared" si="0"/>
        <v>26785.5</v>
      </c>
      <c r="AC11" s="15">
        <f t="shared" si="0"/>
        <v>847.5</v>
      </c>
      <c r="AD11" s="15">
        <f t="shared" si="0"/>
        <v>1287.5</v>
      </c>
      <c r="AE11" s="15">
        <f t="shared" si="0"/>
        <v>97</v>
      </c>
      <c r="AF11" s="15">
        <f t="shared" si="0"/>
        <v>164</v>
      </c>
      <c r="AG11" s="15">
        <f t="shared" si="0"/>
        <v>585.5</v>
      </c>
      <c r="AH11" s="15">
        <f t="shared" si="0"/>
        <v>908</v>
      </c>
      <c r="AI11" s="15">
        <f t="shared" si="0"/>
        <v>383</v>
      </c>
      <c r="AJ11" s="15">
        <f t="shared" si="0"/>
        <v>181.5</v>
      </c>
      <c r="AK11" s="15">
        <f t="shared" si="0"/>
        <v>162.5</v>
      </c>
      <c r="AL11" s="15">
        <f t="shared" si="0"/>
        <v>288.5</v>
      </c>
      <c r="AM11" s="15">
        <f t="shared" si="0"/>
        <v>306</v>
      </c>
      <c r="AN11" s="15">
        <f t="shared" si="0"/>
        <v>268</v>
      </c>
      <c r="AO11" s="15">
        <f t="shared" si="0"/>
        <v>4051.5</v>
      </c>
      <c r="AP11" s="15">
        <f t="shared" si="0"/>
        <v>84316.5</v>
      </c>
      <c r="AQ11" s="15">
        <f t="shared" si="0"/>
        <v>251</v>
      </c>
      <c r="AR11" s="15">
        <f t="shared" si="0"/>
        <v>58778</v>
      </c>
      <c r="AS11" s="15">
        <f t="shared" si="0"/>
        <v>5971.5</v>
      </c>
      <c r="AT11" s="15">
        <f t="shared" si="0"/>
        <v>2361</v>
      </c>
      <c r="AU11" s="15">
        <f t="shared" si="0"/>
        <v>268</v>
      </c>
      <c r="AV11" s="15">
        <f t="shared" si="0"/>
        <v>296</v>
      </c>
      <c r="AW11" s="15">
        <f t="shared" si="0"/>
        <v>257</v>
      </c>
      <c r="AX11" s="15">
        <f t="shared" si="0"/>
        <v>81</v>
      </c>
      <c r="AY11" s="15">
        <f t="shared" si="0"/>
        <v>391.5</v>
      </c>
      <c r="AZ11" s="15">
        <f t="shared" si="0"/>
        <v>11877.5</v>
      </c>
      <c r="BA11" s="15">
        <f t="shared" si="0"/>
        <v>9090</v>
      </c>
      <c r="BB11" s="15">
        <f t="shared" si="0"/>
        <v>7451</v>
      </c>
      <c r="BC11" s="15">
        <f t="shared" si="0"/>
        <v>21491</v>
      </c>
      <c r="BD11" s="15">
        <f t="shared" si="0"/>
        <v>3637.5</v>
      </c>
      <c r="BE11" s="15">
        <f t="shared" si="0"/>
        <v>1092</v>
      </c>
      <c r="BF11" s="15">
        <f t="shared" si="0"/>
        <v>25572</v>
      </c>
      <c r="BG11" s="15">
        <f t="shared" si="0"/>
        <v>919.5</v>
      </c>
      <c r="BH11" s="15">
        <f t="shared" si="0"/>
        <v>574</v>
      </c>
      <c r="BI11" s="15">
        <f t="shared" si="0"/>
        <v>254.5</v>
      </c>
      <c r="BJ11" s="15">
        <f t="shared" si="0"/>
        <v>6311.5</v>
      </c>
      <c r="BK11" s="15">
        <f t="shared" si="0"/>
        <v>35094.5</v>
      </c>
      <c r="BL11" s="15">
        <f t="shared" si="0"/>
        <v>72.5</v>
      </c>
      <c r="BM11" s="15">
        <f t="shared" si="0"/>
        <v>349</v>
      </c>
      <c r="BN11" s="15">
        <f t="shared" si="0"/>
        <v>3038.5</v>
      </c>
      <c r="BO11" s="15">
        <f t="shared" ref="BO11:DZ11" si="1">BO8+BO9</f>
        <v>1189</v>
      </c>
      <c r="BP11" s="15">
        <f t="shared" si="1"/>
        <v>137</v>
      </c>
      <c r="BQ11" s="15">
        <f t="shared" si="1"/>
        <v>5584.5</v>
      </c>
      <c r="BR11" s="15">
        <f t="shared" si="1"/>
        <v>4474.5</v>
      </c>
      <c r="BS11" s="15">
        <f t="shared" si="1"/>
        <v>1158</v>
      </c>
      <c r="BT11" s="15">
        <f t="shared" si="1"/>
        <v>353</v>
      </c>
      <c r="BU11" s="15">
        <f t="shared" si="1"/>
        <v>382</v>
      </c>
      <c r="BV11" s="15">
        <f t="shared" si="1"/>
        <v>1243</v>
      </c>
      <c r="BW11" s="15">
        <f t="shared" si="1"/>
        <v>2017.5</v>
      </c>
      <c r="BX11" s="15">
        <f t="shared" si="1"/>
        <v>57</v>
      </c>
      <c r="BY11" s="15">
        <f t="shared" si="1"/>
        <v>392.5</v>
      </c>
      <c r="BZ11" s="15">
        <f t="shared" si="1"/>
        <v>228</v>
      </c>
      <c r="CA11" s="15">
        <f t="shared" si="1"/>
        <v>141.5</v>
      </c>
      <c r="CB11" s="15">
        <f t="shared" si="1"/>
        <v>71275</v>
      </c>
      <c r="CC11" s="15">
        <f t="shared" si="1"/>
        <v>186</v>
      </c>
      <c r="CD11" s="15">
        <f t="shared" si="1"/>
        <v>30</v>
      </c>
      <c r="CE11" s="15">
        <f t="shared" si="1"/>
        <v>158</v>
      </c>
      <c r="CF11" s="15">
        <f t="shared" si="1"/>
        <v>100</v>
      </c>
      <c r="CG11" s="15">
        <f t="shared" si="1"/>
        <v>191</v>
      </c>
      <c r="CH11" s="15">
        <f t="shared" si="1"/>
        <v>90</v>
      </c>
      <c r="CI11" s="15">
        <f t="shared" si="1"/>
        <v>683</v>
      </c>
      <c r="CJ11" s="15">
        <f t="shared" si="1"/>
        <v>822.5</v>
      </c>
      <c r="CK11" s="15">
        <f t="shared" si="1"/>
        <v>4212</v>
      </c>
      <c r="CL11" s="15">
        <f t="shared" si="1"/>
        <v>1157.5</v>
      </c>
      <c r="CM11" s="15">
        <f t="shared" si="1"/>
        <v>677.5</v>
      </c>
      <c r="CN11" s="15">
        <f t="shared" si="1"/>
        <v>28417</v>
      </c>
      <c r="CO11" s="15">
        <f t="shared" si="1"/>
        <v>13990</v>
      </c>
      <c r="CP11" s="15">
        <f t="shared" si="1"/>
        <v>861.5</v>
      </c>
      <c r="CQ11" s="15">
        <f t="shared" si="1"/>
        <v>759</v>
      </c>
      <c r="CR11" s="15">
        <f t="shared" si="1"/>
        <v>195</v>
      </c>
      <c r="CS11" s="15">
        <f t="shared" si="1"/>
        <v>245.5</v>
      </c>
      <c r="CT11" s="15">
        <f t="shared" si="1"/>
        <v>112</v>
      </c>
      <c r="CU11" s="15">
        <f t="shared" si="1"/>
        <v>465</v>
      </c>
      <c r="CV11" s="15">
        <f t="shared" si="1"/>
        <v>24</v>
      </c>
      <c r="CW11" s="15">
        <f t="shared" si="1"/>
        <v>187</v>
      </c>
      <c r="CX11" s="15">
        <f t="shared" si="1"/>
        <v>457</v>
      </c>
      <c r="CY11" s="15">
        <f t="shared" si="1"/>
        <v>25</v>
      </c>
      <c r="CZ11" s="15">
        <f t="shared" si="1"/>
        <v>1768</v>
      </c>
      <c r="DA11" s="15">
        <f t="shared" si="1"/>
        <v>203.5</v>
      </c>
      <c r="DB11" s="15">
        <f t="shared" si="1"/>
        <v>310.5</v>
      </c>
      <c r="DC11" s="15">
        <f t="shared" si="1"/>
        <v>193</v>
      </c>
      <c r="DD11" s="15">
        <f t="shared" si="1"/>
        <v>174.5</v>
      </c>
      <c r="DE11" s="15">
        <f t="shared" si="1"/>
        <v>279.5</v>
      </c>
      <c r="DF11" s="15">
        <f t="shared" si="1"/>
        <v>18490</v>
      </c>
      <c r="DG11" s="15">
        <f t="shared" si="1"/>
        <v>93.5</v>
      </c>
      <c r="DH11" s="15">
        <f t="shared" si="1"/>
        <v>1684</v>
      </c>
      <c r="DI11" s="15">
        <f t="shared" si="1"/>
        <v>2202</v>
      </c>
      <c r="DJ11" s="15">
        <f t="shared" si="1"/>
        <v>601</v>
      </c>
      <c r="DK11" s="15">
        <f t="shared" si="1"/>
        <v>473.5</v>
      </c>
      <c r="DL11" s="15">
        <f t="shared" si="1"/>
        <v>5616</v>
      </c>
      <c r="DM11" s="15">
        <f t="shared" si="1"/>
        <v>235</v>
      </c>
      <c r="DN11" s="15">
        <f t="shared" si="1"/>
        <v>1296</v>
      </c>
      <c r="DO11" s="15">
        <f t="shared" si="1"/>
        <v>3290</v>
      </c>
      <c r="DP11" s="15">
        <f t="shared" si="1"/>
        <v>199</v>
      </c>
      <c r="DQ11" s="15">
        <f t="shared" si="1"/>
        <v>888</v>
      </c>
      <c r="DR11" s="15">
        <f t="shared" si="1"/>
        <v>1266</v>
      </c>
      <c r="DS11" s="15">
        <f t="shared" si="1"/>
        <v>545</v>
      </c>
      <c r="DT11" s="15">
        <f t="shared" si="1"/>
        <v>175</v>
      </c>
      <c r="DU11" s="15">
        <f t="shared" si="1"/>
        <v>346</v>
      </c>
      <c r="DV11" s="15">
        <f t="shared" si="1"/>
        <v>198</v>
      </c>
      <c r="DW11" s="15">
        <f t="shared" si="1"/>
        <v>285</v>
      </c>
      <c r="DX11" s="15">
        <f t="shared" si="1"/>
        <v>168</v>
      </c>
      <c r="DY11" s="15">
        <f t="shared" si="1"/>
        <v>280</v>
      </c>
      <c r="DZ11" s="15">
        <f t="shared" si="1"/>
        <v>607.5</v>
      </c>
      <c r="EA11" s="15">
        <f t="shared" ref="EA11:FX11" si="2">EA8+EA9</f>
        <v>487.5</v>
      </c>
      <c r="EB11" s="15">
        <f t="shared" si="2"/>
        <v>498</v>
      </c>
      <c r="EC11" s="15">
        <f t="shared" si="2"/>
        <v>260</v>
      </c>
      <c r="ED11" s="15">
        <f t="shared" si="2"/>
        <v>1546.5</v>
      </c>
      <c r="EE11" s="15">
        <f t="shared" si="2"/>
        <v>185.5</v>
      </c>
      <c r="EF11" s="15">
        <f t="shared" si="2"/>
        <v>1262</v>
      </c>
      <c r="EG11" s="15">
        <f t="shared" si="2"/>
        <v>250</v>
      </c>
      <c r="EH11" s="15">
        <f t="shared" si="2"/>
        <v>246</v>
      </c>
      <c r="EI11" s="15">
        <f t="shared" si="2"/>
        <v>13283</v>
      </c>
      <c r="EJ11" s="15">
        <f t="shared" si="2"/>
        <v>9987.5</v>
      </c>
      <c r="EK11" s="15">
        <f t="shared" si="2"/>
        <v>663.5</v>
      </c>
      <c r="EL11" s="15">
        <f t="shared" si="2"/>
        <v>447</v>
      </c>
      <c r="EM11" s="15">
        <f t="shared" si="2"/>
        <v>355</v>
      </c>
      <c r="EN11" s="15">
        <f t="shared" si="2"/>
        <v>919.5</v>
      </c>
      <c r="EO11" s="15">
        <f t="shared" si="2"/>
        <v>287</v>
      </c>
      <c r="EP11" s="15">
        <f t="shared" si="2"/>
        <v>428.5</v>
      </c>
      <c r="EQ11" s="15">
        <f t="shared" si="2"/>
        <v>2407</v>
      </c>
      <c r="ER11" s="15">
        <f t="shared" si="2"/>
        <v>308.5</v>
      </c>
      <c r="ES11" s="15">
        <f t="shared" si="2"/>
        <v>155.5</v>
      </c>
      <c r="ET11" s="15">
        <f t="shared" si="2"/>
        <v>197.5</v>
      </c>
      <c r="EU11" s="15">
        <f t="shared" si="2"/>
        <v>568</v>
      </c>
      <c r="EV11" s="15">
        <f t="shared" si="2"/>
        <v>66</v>
      </c>
      <c r="EW11" s="15">
        <f t="shared" si="2"/>
        <v>746.5</v>
      </c>
      <c r="EX11" s="15">
        <f t="shared" si="2"/>
        <v>173.5</v>
      </c>
      <c r="EY11" s="15">
        <f t="shared" si="2"/>
        <v>651</v>
      </c>
      <c r="EZ11" s="15">
        <f t="shared" si="2"/>
        <v>127</v>
      </c>
      <c r="FA11" s="15">
        <f t="shared" si="2"/>
        <v>3257</v>
      </c>
      <c r="FB11" s="15">
        <f t="shared" si="2"/>
        <v>275.5</v>
      </c>
      <c r="FC11" s="15">
        <f t="shared" si="2"/>
        <v>1644</v>
      </c>
      <c r="FD11" s="15">
        <f t="shared" si="2"/>
        <v>399</v>
      </c>
      <c r="FE11" s="15">
        <f t="shared" si="2"/>
        <v>70</v>
      </c>
      <c r="FF11" s="15">
        <f t="shared" si="2"/>
        <v>175</v>
      </c>
      <c r="FG11" s="15">
        <f t="shared" si="2"/>
        <v>114</v>
      </c>
      <c r="FH11" s="15">
        <f t="shared" si="2"/>
        <v>69</v>
      </c>
      <c r="FI11" s="15">
        <f t="shared" si="2"/>
        <v>1645</v>
      </c>
      <c r="FJ11" s="15">
        <f t="shared" si="2"/>
        <v>2016.5</v>
      </c>
      <c r="FK11" s="15">
        <f t="shared" si="2"/>
        <v>2482</v>
      </c>
      <c r="FL11" s="15">
        <f t="shared" si="2"/>
        <v>8537.5</v>
      </c>
      <c r="FM11" s="15">
        <f t="shared" si="2"/>
        <v>3981.5</v>
      </c>
      <c r="FN11" s="15">
        <f t="shared" si="2"/>
        <v>22703.5</v>
      </c>
      <c r="FO11" s="15">
        <f t="shared" si="2"/>
        <v>1119</v>
      </c>
      <c r="FP11" s="15">
        <f t="shared" si="2"/>
        <v>2341.5</v>
      </c>
      <c r="FQ11" s="15">
        <f t="shared" si="2"/>
        <v>982.5</v>
      </c>
      <c r="FR11" s="15">
        <f t="shared" si="2"/>
        <v>162.5</v>
      </c>
      <c r="FS11" s="15">
        <f t="shared" si="2"/>
        <v>160.5</v>
      </c>
      <c r="FT11" s="15">
        <f t="shared" si="2"/>
        <v>54</v>
      </c>
      <c r="FU11" s="15">
        <f t="shared" si="2"/>
        <v>760</v>
      </c>
      <c r="FV11" s="15">
        <f t="shared" si="2"/>
        <v>693</v>
      </c>
      <c r="FW11" s="15">
        <f t="shared" si="2"/>
        <v>130</v>
      </c>
      <c r="FX11" s="15">
        <f t="shared" si="2"/>
        <v>64</v>
      </c>
      <c r="FY11" s="12"/>
      <c r="FZ11" s="12">
        <f>SUM(C11:FX11)</f>
        <v>814522</v>
      </c>
      <c r="GA11" s="12"/>
      <c r="GB11" s="12"/>
      <c r="GC11" s="12"/>
      <c r="GD11" s="12"/>
      <c r="GE11" s="2"/>
      <c r="GF11" s="2"/>
      <c r="GG11" s="2"/>
      <c r="GH11" s="2"/>
      <c r="GI11" s="2"/>
      <c r="GJ11" s="2"/>
      <c r="GK11" s="2"/>
    </row>
    <row r="12" spans="1:254" x14ac:dyDescent="0.35">
      <c r="A12" s="3" t="s">
        <v>427</v>
      </c>
      <c r="B12" s="2" t="s">
        <v>770</v>
      </c>
      <c r="C12" s="13">
        <f>IF(C5=DistCalc!$C$4,DistCalc!$D12,'New Formula with HB25-1320'!C12)</f>
        <v>152</v>
      </c>
      <c r="D12" s="14">
        <f>IF(D5=DistCalc!$C$4,DistCalc!$D12,'New Formula with HB25-1320'!D12)</f>
        <v>499</v>
      </c>
      <c r="E12" s="14">
        <f>IF(E5=DistCalc!$C$4,DistCalc!$D12,'New Formula with HB25-1320'!E12)</f>
        <v>0</v>
      </c>
      <c r="F12" s="14">
        <f>IF(F5=DistCalc!$C$4,DistCalc!$D12,'New Formula with HB25-1320'!F12)</f>
        <v>2031</v>
      </c>
      <c r="G12" s="14">
        <f>IF(G5=DistCalc!$C$4,DistCalc!$D12,'New Formula with HB25-1320'!G12)</f>
        <v>0</v>
      </c>
      <c r="H12" s="14">
        <f>IF(H5=DistCalc!$C$4,DistCalc!$D12,'New Formula with HB25-1320'!H12)</f>
        <v>0</v>
      </c>
      <c r="I12" s="14">
        <f>IF(I5=DistCalc!$C$4,DistCalc!$D12,'New Formula with HB25-1320'!I12)</f>
        <v>0</v>
      </c>
      <c r="J12" s="14">
        <f>IF(J5=DistCalc!$C$4,DistCalc!$D12,'New Formula with HB25-1320'!J12)</f>
        <v>0</v>
      </c>
      <c r="K12" s="14">
        <f>IF(K5=DistCalc!$C$4,DistCalc!$D12,'New Formula with HB25-1320'!K12)</f>
        <v>0</v>
      </c>
      <c r="L12" s="14">
        <f>IF(L5=DistCalc!$C$4,DistCalc!$D12,'New Formula with HB25-1320'!L12)</f>
        <v>0</v>
      </c>
      <c r="M12" s="14">
        <f>IF(M5=DistCalc!$C$4,DistCalc!$D12,'New Formula with HB25-1320'!M12)</f>
        <v>0</v>
      </c>
      <c r="N12" s="14">
        <f>IF(N5=DistCalc!$C$4,DistCalc!$D12,'New Formula with HB25-1320'!N12)</f>
        <v>0</v>
      </c>
      <c r="O12" s="14">
        <f>IF(O5=DistCalc!$C$4,DistCalc!$D12,'New Formula with HB25-1320'!O12)</f>
        <v>0</v>
      </c>
      <c r="P12" s="14">
        <f>IF(P5=DistCalc!$C$4,DistCalc!$D12,'New Formula with HB25-1320'!P12)</f>
        <v>0</v>
      </c>
      <c r="Q12" s="14">
        <f>IF(Q5=DistCalc!$C$4,DistCalc!$D12,'New Formula with HB25-1320'!Q12)</f>
        <v>0</v>
      </c>
      <c r="R12" s="14">
        <f>IF(R5=DistCalc!$C$4,DistCalc!$D12,'New Formula with HB25-1320'!R12)</f>
        <v>6618</v>
      </c>
      <c r="S12" s="14">
        <f>IF(S5=DistCalc!$C$4,DistCalc!$D12,'New Formula with HB25-1320'!S12)</f>
        <v>14</v>
      </c>
      <c r="T12" s="14">
        <f>IF(T5=DistCalc!$C$4,DistCalc!$D12,'New Formula with HB25-1320'!T12)</f>
        <v>0</v>
      </c>
      <c r="U12" s="14">
        <f>IF(U5=DistCalc!$C$4,DistCalc!$D12,'New Formula with HB25-1320'!U12)</f>
        <v>0</v>
      </c>
      <c r="V12" s="14">
        <f>IF(V5=DistCalc!$C$4,DistCalc!$D12,'New Formula with HB25-1320'!V12)</f>
        <v>0</v>
      </c>
      <c r="W12" s="14">
        <f>IF(W5=DistCalc!$C$4,DistCalc!$D12,'New Formula with HB25-1320'!W12)</f>
        <v>0</v>
      </c>
      <c r="X12" s="14">
        <f>IF(X5=DistCalc!$C$4,DistCalc!$D12,'New Formula with HB25-1320'!X12)</f>
        <v>0</v>
      </c>
      <c r="Y12" s="14">
        <f>IF(Y5=DistCalc!$C$4,DistCalc!$D12,'New Formula with HB25-1320'!Y12)</f>
        <v>473.5</v>
      </c>
      <c r="Z12" s="14">
        <f>IF(Z5=DistCalc!$C$4,DistCalc!$D12,'New Formula with HB25-1320'!Z12)</f>
        <v>0</v>
      </c>
      <c r="AA12" s="14">
        <f>IF(AA5=DistCalc!$C$4,DistCalc!$D12,'New Formula with HB25-1320'!AA12)</f>
        <v>336.5</v>
      </c>
      <c r="AB12" s="14">
        <f>IF(AB5=DistCalc!$C$4,DistCalc!$D12,'New Formula with HB25-1320'!AB12)</f>
        <v>224</v>
      </c>
      <c r="AC12" s="14">
        <f>IF(AC5=DistCalc!$C$4,DistCalc!$D12,'New Formula with HB25-1320'!AC12)</f>
        <v>0</v>
      </c>
      <c r="AD12" s="14">
        <f>IF(AD5=DistCalc!$C$4,DistCalc!$D12,'New Formula with HB25-1320'!AD12)</f>
        <v>0</v>
      </c>
      <c r="AE12" s="14">
        <f>IF(AE5=DistCalc!$C$4,DistCalc!$D12,'New Formula with HB25-1320'!AE12)</f>
        <v>0</v>
      </c>
      <c r="AF12" s="14">
        <f>IF(AF5=DistCalc!$C$4,DistCalc!$D12,'New Formula with HB25-1320'!AF12)</f>
        <v>0</v>
      </c>
      <c r="AG12" s="14">
        <f>IF(AG5=DistCalc!$C$4,DistCalc!$D12,'New Formula with HB25-1320'!AG12)</f>
        <v>0</v>
      </c>
      <c r="AH12" s="14">
        <f>IF(AH5=DistCalc!$C$4,DistCalc!$D12,'New Formula with HB25-1320'!AH12)</f>
        <v>0</v>
      </c>
      <c r="AI12" s="14">
        <f>IF(AI5=DistCalc!$C$4,DistCalc!$D12,'New Formula with HB25-1320'!AI12)</f>
        <v>0</v>
      </c>
      <c r="AJ12" s="14">
        <f>IF(AJ5=DistCalc!$C$4,DistCalc!$D12,'New Formula with HB25-1320'!AJ12)</f>
        <v>0</v>
      </c>
      <c r="AK12" s="14">
        <f>IF(AK5=DistCalc!$C$4,DistCalc!$D12,'New Formula with HB25-1320'!AK12)</f>
        <v>0</v>
      </c>
      <c r="AL12" s="14">
        <f>IF(AL5=DistCalc!$C$4,DistCalc!$D12,'New Formula with HB25-1320'!AL12)</f>
        <v>0</v>
      </c>
      <c r="AM12" s="14">
        <f>IF(AM5=DistCalc!$C$4,DistCalc!$D12,'New Formula with HB25-1320'!AM12)</f>
        <v>0</v>
      </c>
      <c r="AN12" s="14">
        <f>IF(AN5=DistCalc!$C$4,DistCalc!$D12,'New Formula with HB25-1320'!AN12)</f>
        <v>0</v>
      </c>
      <c r="AO12" s="14">
        <f>IF(AO5=DistCalc!$C$4,DistCalc!$D12,'New Formula with HB25-1320'!AO12)</f>
        <v>370.5</v>
      </c>
      <c r="AP12" s="14">
        <f>IF(AP5=DistCalc!$C$4,DistCalc!$D12,'New Formula with HB25-1320'!AP12)</f>
        <v>595.5</v>
      </c>
      <c r="AQ12" s="14">
        <f>IF(AQ5=DistCalc!$C$4,DistCalc!$D12,'New Formula with HB25-1320'!AQ12)</f>
        <v>0</v>
      </c>
      <c r="AR12" s="14">
        <f>IF(AR5=DistCalc!$C$4,DistCalc!$D12,'New Formula with HB25-1320'!AR12)</f>
        <v>1303</v>
      </c>
      <c r="AS12" s="14">
        <f>IF(AS5=DistCalc!$C$4,DistCalc!$D12,'New Formula with HB25-1320'!AS12)</f>
        <v>0</v>
      </c>
      <c r="AT12" s="14">
        <f>IF(AT5=DistCalc!$C$4,DistCalc!$D12,'New Formula with HB25-1320'!AT12)</f>
        <v>0</v>
      </c>
      <c r="AU12" s="14">
        <f>IF(AU5=DistCalc!$C$4,DistCalc!$D12,'New Formula with HB25-1320'!AU12)</f>
        <v>0</v>
      </c>
      <c r="AV12" s="14">
        <f>IF(AV5=DistCalc!$C$4,DistCalc!$D12,'New Formula with HB25-1320'!AV12)</f>
        <v>0</v>
      </c>
      <c r="AW12" s="14">
        <f>IF(AW5=DistCalc!$C$4,DistCalc!$D12,'New Formula with HB25-1320'!AW12)</f>
        <v>0</v>
      </c>
      <c r="AX12" s="14">
        <f>IF(AX5=DistCalc!$C$4,DistCalc!$D12,'New Formula with HB25-1320'!AX12)</f>
        <v>0</v>
      </c>
      <c r="AY12" s="14">
        <f>IF(AY5=DistCalc!$C$4,DistCalc!$D12,'New Formula with HB25-1320'!AY12)</f>
        <v>0</v>
      </c>
      <c r="AZ12" s="14">
        <f>IF(AZ5=DistCalc!$C$4,DistCalc!$D12,'New Formula with HB25-1320'!AZ12)</f>
        <v>98</v>
      </c>
      <c r="BA12" s="14">
        <f>IF(BA5=DistCalc!$C$4,DistCalc!$D12,'New Formula with HB25-1320'!BA12)</f>
        <v>240</v>
      </c>
      <c r="BB12" s="14">
        <f>IF(BB5=DistCalc!$C$4,DistCalc!$D12,'New Formula with HB25-1320'!BB12)</f>
        <v>0</v>
      </c>
      <c r="BC12" s="14">
        <f>IF(BC5=DistCalc!$C$4,DistCalc!$D12,'New Formula with HB25-1320'!BC12)</f>
        <v>475</v>
      </c>
      <c r="BD12" s="14">
        <f>IF(BD5=DistCalc!$C$4,DistCalc!$D12,'New Formula with HB25-1320'!BD12)</f>
        <v>0</v>
      </c>
      <c r="BE12" s="14">
        <f>IF(BE5=DistCalc!$C$4,DistCalc!$D12,'New Formula with HB25-1320'!BE12)</f>
        <v>0</v>
      </c>
      <c r="BF12" s="14">
        <f>IF(BF5=DistCalc!$C$4,DistCalc!$D12,'New Formula with HB25-1320'!BF12)</f>
        <v>1194.5</v>
      </c>
      <c r="BG12" s="14">
        <f>IF(BG5=DistCalc!$C$4,DistCalc!$D12,'New Formula with HB25-1320'!BG12)</f>
        <v>0</v>
      </c>
      <c r="BH12" s="14">
        <f>IF(BH5=DistCalc!$C$4,DistCalc!$D12,'New Formula with HB25-1320'!BH12)</f>
        <v>28</v>
      </c>
      <c r="BI12" s="14">
        <f>IF(BI5=DistCalc!$C$4,DistCalc!$D12,'New Formula with HB25-1320'!BI12)</f>
        <v>0</v>
      </c>
      <c r="BJ12" s="14">
        <f>IF(BJ5=DistCalc!$C$4,DistCalc!$D12,'New Formula with HB25-1320'!BJ12)</f>
        <v>0</v>
      </c>
      <c r="BK12" s="14">
        <f>IF(BK5=DistCalc!$C$4,DistCalc!$D12,'New Formula with HB25-1320'!BK12)</f>
        <v>13175.5</v>
      </c>
      <c r="BL12" s="14">
        <f>IF(BL5=DistCalc!$C$4,DistCalc!$D12,'New Formula with HB25-1320'!BL12)</f>
        <v>0</v>
      </c>
      <c r="BM12" s="14">
        <f>IF(BM5=DistCalc!$C$4,DistCalc!$D12,'New Formula with HB25-1320'!BM12)</f>
        <v>0</v>
      </c>
      <c r="BN12" s="14">
        <f>IF(BN5=DistCalc!$C$4,DistCalc!$D12,'New Formula with HB25-1320'!BN12)</f>
        <v>0</v>
      </c>
      <c r="BO12" s="14">
        <f>IF(BO5=DistCalc!$C$4,DistCalc!$D12,'New Formula with HB25-1320'!BO12)</f>
        <v>0</v>
      </c>
      <c r="BP12" s="14">
        <f>IF(BP5=DistCalc!$C$4,DistCalc!$D12,'New Formula with HB25-1320'!BP12)</f>
        <v>0</v>
      </c>
      <c r="BQ12" s="14">
        <f>IF(BQ5=DistCalc!$C$4,DistCalc!$D12,'New Formula with HB25-1320'!BQ12)</f>
        <v>0</v>
      </c>
      <c r="BR12" s="14">
        <f>IF(BR5=DistCalc!$C$4,DistCalc!$D12,'New Formula with HB25-1320'!BR12)</f>
        <v>0</v>
      </c>
      <c r="BS12" s="14">
        <f>IF(BS5=DistCalc!$C$4,DistCalc!$D12,'New Formula with HB25-1320'!BS12)</f>
        <v>0</v>
      </c>
      <c r="BT12" s="14">
        <f>IF(BT5=DistCalc!$C$4,DistCalc!$D12,'New Formula with HB25-1320'!BT12)</f>
        <v>0</v>
      </c>
      <c r="BU12" s="14">
        <f>IF(BU5=DistCalc!$C$4,DistCalc!$D12,'New Formula with HB25-1320'!BU12)</f>
        <v>0</v>
      </c>
      <c r="BV12" s="14">
        <f>IF(BV5=DistCalc!$C$4,DistCalc!$D12,'New Formula with HB25-1320'!BV12)</f>
        <v>0</v>
      </c>
      <c r="BW12" s="14">
        <f>IF(BW5=DistCalc!$C$4,DistCalc!$D12,'New Formula with HB25-1320'!BW12)</f>
        <v>0</v>
      </c>
      <c r="BX12" s="14">
        <f>IF(BX5=DistCalc!$C$4,DistCalc!$D12,'New Formula with HB25-1320'!BX12)</f>
        <v>0</v>
      </c>
      <c r="BY12" s="14">
        <f>IF(BY5=DistCalc!$C$4,DistCalc!$D12,'New Formula with HB25-1320'!BY12)</f>
        <v>0</v>
      </c>
      <c r="BZ12" s="14">
        <f>IF(BZ5=DistCalc!$C$4,DistCalc!$D12,'New Formula with HB25-1320'!BZ12)</f>
        <v>0</v>
      </c>
      <c r="CA12" s="14">
        <f>IF(CA5=DistCalc!$C$4,DistCalc!$D12,'New Formula with HB25-1320'!CA12)</f>
        <v>0</v>
      </c>
      <c r="CB12" s="14">
        <f>IF(CB5=DistCalc!$C$4,DistCalc!$D12,'New Formula with HB25-1320'!CB12)</f>
        <v>815.5</v>
      </c>
      <c r="CC12" s="14">
        <f>IF(CC5=DistCalc!$C$4,DistCalc!$D12,'New Formula with HB25-1320'!CC12)</f>
        <v>0</v>
      </c>
      <c r="CD12" s="14">
        <f>IF(CD5=DistCalc!$C$4,DistCalc!$D12,'New Formula with HB25-1320'!CD12)</f>
        <v>0</v>
      </c>
      <c r="CE12" s="14">
        <f>IF(CE5=DistCalc!$C$4,DistCalc!$D12,'New Formula with HB25-1320'!CE12)</f>
        <v>0</v>
      </c>
      <c r="CF12" s="14">
        <f>IF(CF5=DistCalc!$C$4,DistCalc!$D12,'New Formula with HB25-1320'!CF12)</f>
        <v>0</v>
      </c>
      <c r="CG12" s="14">
        <f>IF(CG5=DistCalc!$C$4,DistCalc!$D12,'New Formula with HB25-1320'!CG12)</f>
        <v>0</v>
      </c>
      <c r="CH12" s="14">
        <f>IF(CH5=DistCalc!$C$4,DistCalc!$D12,'New Formula with HB25-1320'!CH12)</f>
        <v>0</v>
      </c>
      <c r="CI12" s="14">
        <f>IF(CI5=DistCalc!$C$4,DistCalc!$D12,'New Formula with HB25-1320'!CI12)</f>
        <v>0</v>
      </c>
      <c r="CJ12" s="14">
        <f>IF(CJ5=DistCalc!$C$4,DistCalc!$D12,'New Formula with HB25-1320'!CJ12)</f>
        <v>0</v>
      </c>
      <c r="CK12" s="14">
        <f>IF(CK5=DistCalc!$C$4,DistCalc!$D12,'New Formula with HB25-1320'!CK12)</f>
        <v>23.5</v>
      </c>
      <c r="CL12" s="14">
        <f>IF(CL5=DistCalc!$C$4,DistCalc!$D12,'New Formula with HB25-1320'!CL12)</f>
        <v>5.5</v>
      </c>
      <c r="CM12" s="14">
        <f>IF(CM5=DistCalc!$C$4,DistCalc!$D12,'New Formula with HB25-1320'!CM12)</f>
        <v>2</v>
      </c>
      <c r="CN12" s="14">
        <f>IF(CN5=DistCalc!$C$4,DistCalc!$D12,'New Formula with HB25-1320'!CN12)</f>
        <v>254</v>
      </c>
      <c r="CO12" s="14">
        <f>IF(CO5=DistCalc!$C$4,DistCalc!$D12,'New Formula with HB25-1320'!CO12)</f>
        <v>0</v>
      </c>
      <c r="CP12" s="14">
        <f>IF(CP5=DistCalc!$C$4,DistCalc!$D12,'New Formula with HB25-1320'!CP12)</f>
        <v>0</v>
      </c>
      <c r="CQ12" s="14">
        <f>IF(CQ5=DistCalc!$C$4,DistCalc!$D12,'New Formula with HB25-1320'!CQ12)</f>
        <v>0</v>
      </c>
      <c r="CR12" s="14">
        <f>IF(CR5=DistCalc!$C$4,DistCalc!$D12,'New Formula with HB25-1320'!CR12)</f>
        <v>0</v>
      </c>
      <c r="CS12" s="14">
        <f>IF(CS5=DistCalc!$C$4,DistCalc!$D12,'New Formula with HB25-1320'!CS12)</f>
        <v>0</v>
      </c>
      <c r="CT12" s="14">
        <f>IF(CT5=DistCalc!$C$4,DistCalc!$D12,'New Formula with HB25-1320'!CT12)</f>
        <v>0</v>
      </c>
      <c r="CU12" s="14">
        <f>IF(CU5=DistCalc!$C$4,DistCalc!$D12,'New Formula with HB25-1320'!CU12)</f>
        <v>396</v>
      </c>
      <c r="CV12" s="14">
        <f>IF(CV5=DistCalc!$C$4,DistCalc!$D12,'New Formula with HB25-1320'!CV12)</f>
        <v>0</v>
      </c>
      <c r="CW12" s="14">
        <f>IF(CW5=DistCalc!$C$4,DistCalc!$D12,'New Formula with HB25-1320'!CW12)</f>
        <v>0</v>
      </c>
      <c r="CX12" s="14">
        <f>IF(CX5=DistCalc!$C$4,DistCalc!$D12,'New Formula with HB25-1320'!CX12)</f>
        <v>0</v>
      </c>
      <c r="CY12" s="14">
        <f>IF(CY5=DistCalc!$C$4,DistCalc!$D12,'New Formula with HB25-1320'!CY12)</f>
        <v>0</v>
      </c>
      <c r="CZ12" s="14">
        <f>IF(CZ5=DistCalc!$C$4,DistCalc!$D12,'New Formula with HB25-1320'!CZ12)</f>
        <v>0</v>
      </c>
      <c r="DA12" s="14">
        <f>IF(DA5=DistCalc!$C$4,DistCalc!$D12,'New Formula with HB25-1320'!DA12)</f>
        <v>0</v>
      </c>
      <c r="DB12" s="14">
        <f>IF(DB5=DistCalc!$C$4,DistCalc!$D12,'New Formula with HB25-1320'!DB12)</f>
        <v>0</v>
      </c>
      <c r="DC12" s="14">
        <f>IF(DC5=DistCalc!$C$4,DistCalc!$D12,'New Formula with HB25-1320'!DC12)</f>
        <v>0</v>
      </c>
      <c r="DD12" s="14">
        <f>IF(DD5=DistCalc!$C$4,DistCalc!$D12,'New Formula with HB25-1320'!DD12)</f>
        <v>0</v>
      </c>
      <c r="DE12" s="14">
        <f>IF(DE5=DistCalc!$C$4,DistCalc!$D12,'New Formula with HB25-1320'!DE12)</f>
        <v>0</v>
      </c>
      <c r="DF12" s="14">
        <f>IF(DF5=DistCalc!$C$4,DistCalc!$D12,'New Formula with HB25-1320'!DF12)</f>
        <v>0</v>
      </c>
      <c r="DG12" s="14">
        <f>IF(DG5=DistCalc!$C$4,DistCalc!$D12,'New Formula with HB25-1320'!DG12)</f>
        <v>0</v>
      </c>
      <c r="DH12" s="14">
        <f>IF(DH5=DistCalc!$C$4,DistCalc!$D12,'New Formula with HB25-1320'!DH12)</f>
        <v>0</v>
      </c>
      <c r="DI12" s="14">
        <f>IF(DI5=DistCalc!$C$4,DistCalc!$D12,'New Formula with HB25-1320'!DI12)</f>
        <v>4</v>
      </c>
      <c r="DJ12" s="14">
        <f>IF(DJ5=DistCalc!$C$4,DistCalc!$D12,'New Formula with HB25-1320'!DJ12)</f>
        <v>1</v>
      </c>
      <c r="DK12" s="14">
        <f>IF(DK5=DistCalc!$C$4,DistCalc!$D12,'New Formula with HB25-1320'!DK12)</f>
        <v>1</v>
      </c>
      <c r="DL12" s="14">
        <f>IF(DL5=DistCalc!$C$4,DistCalc!$D12,'New Formula with HB25-1320'!DL12)</f>
        <v>0</v>
      </c>
      <c r="DM12" s="14">
        <f>IF(DM5=DistCalc!$C$4,DistCalc!$D12,'New Formula with HB25-1320'!DM12)</f>
        <v>0</v>
      </c>
      <c r="DN12" s="14">
        <f>IF(DN5=DistCalc!$C$4,DistCalc!$D12,'New Formula with HB25-1320'!DN12)</f>
        <v>0</v>
      </c>
      <c r="DO12" s="14">
        <f>IF(DO5=DistCalc!$C$4,DistCalc!$D12,'New Formula with HB25-1320'!DO12)</f>
        <v>0</v>
      </c>
      <c r="DP12" s="14">
        <f>IF(DP5=DistCalc!$C$4,DistCalc!$D12,'New Formula with HB25-1320'!DP12)</f>
        <v>0</v>
      </c>
      <c r="DQ12" s="14">
        <f>IF(DQ5=DistCalc!$C$4,DistCalc!$D12,'New Formula with HB25-1320'!DQ12)</f>
        <v>0</v>
      </c>
      <c r="DR12" s="14">
        <f>IF(DR5=DistCalc!$C$4,DistCalc!$D12,'New Formula with HB25-1320'!DR12)</f>
        <v>0</v>
      </c>
      <c r="DS12" s="14">
        <f>IF(DS5=DistCalc!$C$4,DistCalc!$D12,'New Formula with HB25-1320'!DS12)</f>
        <v>0</v>
      </c>
      <c r="DT12" s="14">
        <f>IF(DT5=DistCalc!$C$4,DistCalc!$D12,'New Formula with HB25-1320'!DT12)</f>
        <v>0</v>
      </c>
      <c r="DU12" s="14">
        <f>IF(DU5=DistCalc!$C$4,DistCalc!$D12,'New Formula with HB25-1320'!DU12)</f>
        <v>0</v>
      </c>
      <c r="DV12" s="14">
        <f>IF(DV5=DistCalc!$C$4,DistCalc!$D12,'New Formula with HB25-1320'!DV12)</f>
        <v>0</v>
      </c>
      <c r="DW12" s="14">
        <f>IF(DW5=DistCalc!$C$4,DistCalc!$D12,'New Formula with HB25-1320'!DW12)</f>
        <v>0</v>
      </c>
      <c r="DX12" s="14">
        <f>IF(DX5=DistCalc!$C$4,DistCalc!$D12,'New Formula with HB25-1320'!DX12)</f>
        <v>0</v>
      </c>
      <c r="DY12" s="14">
        <f>IF(DY5=DistCalc!$C$4,DistCalc!$D12,'New Formula with HB25-1320'!DY12)</f>
        <v>0</v>
      </c>
      <c r="DZ12" s="14">
        <f>IF(DZ5=DistCalc!$C$4,DistCalc!$D12,'New Formula with HB25-1320'!DZ12)</f>
        <v>0</v>
      </c>
      <c r="EA12" s="14">
        <f>IF(EA5=DistCalc!$C$4,DistCalc!$D12,'New Formula with HB25-1320'!EA12)</f>
        <v>0</v>
      </c>
      <c r="EB12" s="14">
        <f>IF(EB5=DistCalc!$C$4,DistCalc!$D12,'New Formula with HB25-1320'!EB12)</f>
        <v>0</v>
      </c>
      <c r="EC12" s="14">
        <f>IF(EC5=DistCalc!$C$4,DistCalc!$D12,'New Formula with HB25-1320'!EC12)</f>
        <v>0</v>
      </c>
      <c r="ED12" s="14">
        <f>IF(ED5=DistCalc!$C$4,DistCalc!$D12,'New Formula with HB25-1320'!ED12)</f>
        <v>0</v>
      </c>
      <c r="EE12" s="14">
        <f>IF(EE5=DistCalc!$C$4,DistCalc!$D12,'New Formula with HB25-1320'!EE12)</f>
        <v>0</v>
      </c>
      <c r="EF12" s="14">
        <f>IF(EF5=DistCalc!$C$4,DistCalc!$D12,'New Formula with HB25-1320'!EF12)</f>
        <v>0</v>
      </c>
      <c r="EG12" s="14">
        <f>IF(EG5=DistCalc!$C$4,DistCalc!$D12,'New Formula with HB25-1320'!EG12)</f>
        <v>0</v>
      </c>
      <c r="EH12" s="14">
        <f>IF(EH5=DistCalc!$C$4,DistCalc!$D12,'New Formula with HB25-1320'!EH12)</f>
        <v>0</v>
      </c>
      <c r="EI12" s="14">
        <f>IF(EI5=DistCalc!$C$4,DistCalc!$D12,'New Formula with HB25-1320'!EI12)</f>
        <v>0</v>
      </c>
      <c r="EJ12" s="14">
        <f>IF(EJ5=DistCalc!$C$4,DistCalc!$D12,'New Formula with HB25-1320'!EJ12)</f>
        <v>207.5</v>
      </c>
      <c r="EK12" s="14">
        <f>IF(EK5=DistCalc!$C$4,DistCalc!$D12,'New Formula with HB25-1320'!EK12)</f>
        <v>0</v>
      </c>
      <c r="EL12" s="14">
        <f>IF(EL5=DistCalc!$C$4,DistCalc!$D12,'New Formula with HB25-1320'!EL12)</f>
        <v>0</v>
      </c>
      <c r="EM12" s="14">
        <f>IF(EM5=DistCalc!$C$4,DistCalc!$D12,'New Formula with HB25-1320'!EM12)</f>
        <v>0</v>
      </c>
      <c r="EN12" s="14">
        <f>IF(EN5=DistCalc!$C$4,DistCalc!$D12,'New Formula with HB25-1320'!EN12)</f>
        <v>43</v>
      </c>
      <c r="EO12" s="14">
        <f>IF(EO5=DistCalc!$C$4,DistCalc!$D12,'New Formula with HB25-1320'!EO12)</f>
        <v>0</v>
      </c>
      <c r="EP12" s="14">
        <f>IF(EP5=DistCalc!$C$4,DistCalc!$D12,'New Formula with HB25-1320'!EP12)</f>
        <v>0</v>
      </c>
      <c r="EQ12" s="14">
        <f>IF(EQ5=DistCalc!$C$4,DistCalc!$D12,'New Formula with HB25-1320'!EQ12)</f>
        <v>0</v>
      </c>
      <c r="ER12" s="14">
        <f>IF(ER5=DistCalc!$C$4,DistCalc!$D12,'New Formula with HB25-1320'!ER12)</f>
        <v>0</v>
      </c>
      <c r="ES12" s="14">
        <f>IF(ES5=DistCalc!$C$4,DistCalc!$D12,'New Formula with HB25-1320'!ES12)</f>
        <v>0</v>
      </c>
      <c r="ET12" s="14">
        <f>IF(ET5=DistCalc!$C$4,DistCalc!$D12,'New Formula with HB25-1320'!ET12)</f>
        <v>0</v>
      </c>
      <c r="EU12" s="14">
        <f>IF(EU5=DistCalc!$C$4,DistCalc!$D12,'New Formula with HB25-1320'!EU12)</f>
        <v>0</v>
      </c>
      <c r="EV12" s="14">
        <f>IF(EV5=DistCalc!$C$4,DistCalc!$D12,'New Formula with HB25-1320'!EV12)</f>
        <v>0</v>
      </c>
      <c r="EW12" s="14">
        <f>IF(EW5=DistCalc!$C$4,DistCalc!$D12,'New Formula with HB25-1320'!EW12)</f>
        <v>0</v>
      </c>
      <c r="EX12" s="14">
        <f>IF(EX5=DistCalc!$C$4,DistCalc!$D12,'New Formula with HB25-1320'!EX12)</f>
        <v>0</v>
      </c>
      <c r="EY12" s="14">
        <f>IF(EY5=DistCalc!$C$4,DistCalc!$D12,'New Formula with HB25-1320'!EY12)</f>
        <v>450</v>
      </c>
      <c r="EZ12" s="14">
        <f>IF(EZ5=DistCalc!$C$4,DistCalc!$D12,'New Formula with HB25-1320'!EZ12)</f>
        <v>0</v>
      </c>
      <c r="FA12" s="14">
        <f>IF(FA5=DistCalc!$C$4,DistCalc!$D12,'New Formula with HB25-1320'!FA12)</f>
        <v>0</v>
      </c>
      <c r="FB12" s="14">
        <f>IF(FB5=DistCalc!$C$4,DistCalc!$D12,'New Formula with HB25-1320'!FB12)</f>
        <v>0</v>
      </c>
      <c r="FC12" s="14">
        <f>IF(FC5=DistCalc!$C$4,DistCalc!$D12,'New Formula with HB25-1320'!FC12)</f>
        <v>0</v>
      </c>
      <c r="FD12" s="14">
        <f>IF(FD5=DistCalc!$C$4,DistCalc!$D12,'New Formula with HB25-1320'!FD12)</f>
        <v>0</v>
      </c>
      <c r="FE12" s="14">
        <f>IF(FE5=DistCalc!$C$4,DistCalc!$D12,'New Formula with HB25-1320'!FE12)</f>
        <v>0</v>
      </c>
      <c r="FF12" s="14">
        <f>IF(FF5=DistCalc!$C$4,DistCalc!$D12,'New Formula with HB25-1320'!FF12)</f>
        <v>0</v>
      </c>
      <c r="FG12" s="14">
        <f>IF(FG5=DistCalc!$C$4,DistCalc!$D12,'New Formula with HB25-1320'!FG12)</f>
        <v>0</v>
      </c>
      <c r="FH12" s="14">
        <f>IF(FH5=DistCalc!$C$4,DistCalc!$D12,'New Formula with HB25-1320'!FH12)</f>
        <v>0</v>
      </c>
      <c r="FI12" s="14">
        <f>IF(FI5=DistCalc!$C$4,DistCalc!$D12,'New Formula with HB25-1320'!FI12)</f>
        <v>0</v>
      </c>
      <c r="FJ12" s="14">
        <f>IF(FJ5=DistCalc!$C$4,DistCalc!$D12,'New Formula with HB25-1320'!FJ12)</f>
        <v>0</v>
      </c>
      <c r="FK12" s="14">
        <f>IF(FK5=DistCalc!$C$4,DistCalc!$D12,'New Formula with HB25-1320'!FK12)</f>
        <v>0</v>
      </c>
      <c r="FL12" s="14">
        <f>IF(FL5=DistCalc!$C$4,DistCalc!$D12,'New Formula with HB25-1320'!FL12)</f>
        <v>0</v>
      </c>
      <c r="FM12" s="14">
        <f>IF(FM5=DistCalc!$C$4,DistCalc!$D12,'New Formula with HB25-1320'!FM12)</f>
        <v>0</v>
      </c>
      <c r="FN12" s="14">
        <f>IF(FN5=DistCalc!$C$4,DistCalc!$D12,'New Formula with HB25-1320'!FN12)</f>
        <v>254.5</v>
      </c>
      <c r="FO12" s="14">
        <f>IF(FO5=DistCalc!$C$4,DistCalc!$D12,'New Formula with HB25-1320'!FO12)</f>
        <v>0</v>
      </c>
      <c r="FP12" s="14">
        <f>IF(FP5=DistCalc!$C$4,DistCalc!$D12,'New Formula with HB25-1320'!FP12)</f>
        <v>0</v>
      </c>
      <c r="FQ12" s="14">
        <f>IF(FQ5=DistCalc!$C$4,DistCalc!$D12,'New Formula with HB25-1320'!FQ12)</f>
        <v>0</v>
      </c>
      <c r="FR12" s="14">
        <f>IF(FR5=DistCalc!$C$4,DistCalc!$D12,'New Formula with HB25-1320'!FR12)</f>
        <v>0</v>
      </c>
      <c r="FS12" s="14">
        <f>IF(FS5=DistCalc!$C$4,DistCalc!$D12,'New Formula with HB25-1320'!FS12)</f>
        <v>0</v>
      </c>
      <c r="FT12" s="14">
        <f>IF(FT5=DistCalc!$C$4,DistCalc!$D12,'New Formula with HB25-1320'!FT12)</f>
        <v>0</v>
      </c>
      <c r="FU12" s="14">
        <f>IF(FU5=DistCalc!$C$4,DistCalc!$D12,'New Formula with HB25-1320'!FU12)</f>
        <v>0</v>
      </c>
      <c r="FV12" s="14">
        <f>IF(FV5=DistCalc!$C$4,DistCalc!$D12,'New Formula with HB25-1320'!FV12)</f>
        <v>0</v>
      </c>
      <c r="FW12" s="14">
        <f>IF(FW5=DistCalc!$C$4,DistCalc!$D12,'New Formula with HB25-1320'!FW12)</f>
        <v>0</v>
      </c>
      <c r="FX12" s="14">
        <f>IF(FX5=DistCalc!$C$4,DistCalc!$D12,'New Formula with HB25-1320'!FX12)</f>
        <v>0</v>
      </c>
      <c r="FY12" s="14"/>
      <c r="FZ12" s="12">
        <f>SUM(C12:FX12)</f>
        <v>30285.5</v>
      </c>
      <c r="GA12" s="12"/>
      <c r="GB12" s="12"/>
      <c r="GC12" s="12"/>
      <c r="GD12" s="12"/>
      <c r="GE12" s="2"/>
      <c r="GF12" s="2"/>
      <c r="GG12" s="2"/>
      <c r="GH12" s="2"/>
      <c r="GI12" s="2"/>
      <c r="GJ12" s="2"/>
      <c r="GK12" s="2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</row>
    <row r="13" spans="1:254" x14ac:dyDescent="0.35">
      <c r="A13" s="3" t="s">
        <v>428</v>
      </c>
      <c r="B13" s="2" t="s">
        <v>771</v>
      </c>
      <c r="C13" s="13">
        <f>IF(C5=DistCalc!$C$4,DistCalc!$D13,'New Formula with HB25-1320'!C13)</f>
        <v>0</v>
      </c>
      <c r="D13" s="14">
        <f>IF(D5=DistCalc!$C$4,DistCalc!$D13,'New Formula with HB25-1320'!D13)</f>
        <v>38</v>
      </c>
      <c r="E13" s="14">
        <f>IF(E5=DistCalc!$C$4,DistCalc!$D13,'New Formula with HB25-1320'!E13)</f>
        <v>0</v>
      </c>
      <c r="F13" s="14">
        <f>IF(F5=DistCalc!$C$4,DistCalc!$D13,'New Formula with HB25-1320'!F13)</f>
        <v>1</v>
      </c>
      <c r="G13" s="14">
        <f>IF(G5=DistCalc!$C$4,DistCalc!$D13,'New Formula with HB25-1320'!G13)</f>
        <v>0</v>
      </c>
      <c r="H13" s="14">
        <f>IF(H5=DistCalc!$C$4,DistCalc!$D13,'New Formula with HB25-1320'!H13)</f>
        <v>0</v>
      </c>
      <c r="I13" s="14">
        <f>IF(I5=DistCalc!$C$4,DistCalc!$D13,'New Formula with HB25-1320'!I13)</f>
        <v>5</v>
      </c>
      <c r="J13" s="14">
        <f>IF(J5=DistCalc!$C$4,DistCalc!$D13,'New Formula with HB25-1320'!J13)</f>
        <v>0</v>
      </c>
      <c r="K13" s="14">
        <f>IF(K5=DistCalc!$C$4,DistCalc!$D13,'New Formula with HB25-1320'!K13)</f>
        <v>0</v>
      </c>
      <c r="L13" s="14">
        <f>IF(L5=DistCalc!$C$4,DistCalc!$D13,'New Formula with HB25-1320'!L13)</f>
        <v>0</v>
      </c>
      <c r="M13" s="14">
        <f>IF(M5=DistCalc!$C$4,DistCalc!$D13,'New Formula with HB25-1320'!M13)</f>
        <v>0</v>
      </c>
      <c r="N13" s="14">
        <f>IF(N5=DistCalc!$C$4,DistCalc!$D13,'New Formula with HB25-1320'!N13)</f>
        <v>30.5</v>
      </c>
      <c r="O13" s="14">
        <f>IF(O5=DistCalc!$C$4,DistCalc!$D13,'New Formula with HB25-1320'!O13)</f>
        <v>6</v>
      </c>
      <c r="P13" s="14">
        <f>IF(P5=DistCalc!$C$4,DistCalc!$D13,'New Formula with HB25-1320'!P13)</f>
        <v>0</v>
      </c>
      <c r="Q13" s="14">
        <f>IF(Q5=DistCalc!$C$4,DistCalc!$D13,'New Formula with HB25-1320'!Q13)</f>
        <v>3</v>
      </c>
      <c r="R13" s="14">
        <f>IF(R5=DistCalc!$C$4,DistCalc!$D13,'New Formula with HB25-1320'!R13)</f>
        <v>0</v>
      </c>
      <c r="S13" s="14">
        <f>IF(S5=DistCalc!$C$4,DistCalc!$D13,'New Formula with HB25-1320'!S13)</f>
        <v>0</v>
      </c>
      <c r="T13" s="14">
        <f>IF(T5=DistCalc!$C$4,DistCalc!$D13,'New Formula with HB25-1320'!T13)</f>
        <v>0</v>
      </c>
      <c r="U13" s="14">
        <f>IF(U5=DistCalc!$C$4,DistCalc!$D13,'New Formula with HB25-1320'!U13)</f>
        <v>0</v>
      </c>
      <c r="V13" s="14">
        <f>IF(V5=DistCalc!$C$4,DistCalc!$D13,'New Formula with HB25-1320'!V13)</f>
        <v>0</v>
      </c>
      <c r="W13" s="14">
        <f>IF(W5=DistCalc!$C$4,DistCalc!$D13,'New Formula with HB25-1320'!W13)</f>
        <v>0</v>
      </c>
      <c r="X13" s="14">
        <f>IF(X5=DistCalc!$C$4,DistCalc!$D13,'New Formula with HB25-1320'!X13)</f>
        <v>0</v>
      </c>
      <c r="Y13" s="14">
        <f>IF(Y5=DistCalc!$C$4,DistCalc!$D13,'New Formula with HB25-1320'!Y13)</f>
        <v>0</v>
      </c>
      <c r="Z13" s="14">
        <f>IF(Z5=DistCalc!$C$4,DistCalc!$D13,'New Formula with HB25-1320'!Z13)</f>
        <v>0</v>
      </c>
      <c r="AA13" s="14">
        <f>IF(AA5=DistCalc!$C$4,DistCalc!$D13,'New Formula with HB25-1320'!AA13)</f>
        <v>45</v>
      </c>
      <c r="AB13" s="14">
        <f>IF(AB5=DistCalc!$C$4,DistCalc!$D13,'New Formula with HB25-1320'!AB13)</f>
        <v>1</v>
      </c>
      <c r="AC13" s="14">
        <f>IF(AC5=DistCalc!$C$4,DistCalc!$D13,'New Formula with HB25-1320'!AC13)</f>
        <v>0</v>
      </c>
      <c r="AD13" s="14">
        <f>IF(AD5=DistCalc!$C$4,DistCalc!$D13,'New Formula with HB25-1320'!AD13)</f>
        <v>0</v>
      </c>
      <c r="AE13" s="14">
        <f>IF(AE5=DistCalc!$C$4,DistCalc!$D13,'New Formula with HB25-1320'!AE13)</f>
        <v>0</v>
      </c>
      <c r="AF13" s="14">
        <f>IF(AF5=DistCalc!$C$4,DistCalc!$D13,'New Formula with HB25-1320'!AF13)</f>
        <v>0</v>
      </c>
      <c r="AG13" s="14">
        <f>IF(AG5=DistCalc!$C$4,DistCalc!$D13,'New Formula with HB25-1320'!AG13)</f>
        <v>0</v>
      </c>
      <c r="AH13" s="14">
        <f>IF(AH5=DistCalc!$C$4,DistCalc!$D13,'New Formula with HB25-1320'!AH13)</f>
        <v>0</v>
      </c>
      <c r="AI13" s="14">
        <f>IF(AI5=DistCalc!$C$4,DistCalc!$D13,'New Formula with HB25-1320'!AI13)</f>
        <v>0</v>
      </c>
      <c r="AJ13" s="14">
        <f>IF(AJ5=DistCalc!$C$4,DistCalc!$D13,'New Formula with HB25-1320'!AJ13)</f>
        <v>0</v>
      </c>
      <c r="AK13" s="14">
        <f>IF(AK5=DistCalc!$C$4,DistCalc!$D13,'New Formula with HB25-1320'!AK13)</f>
        <v>0</v>
      </c>
      <c r="AL13" s="14">
        <f>IF(AL5=DistCalc!$C$4,DistCalc!$D13,'New Formula with HB25-1320'!AL13)</f>
        <v>0</v>
      </c>
      <c r="AM13" s="14">
        <f>IF(AM5=DistCalc!$C$4,DistCalc!$D13,'New Formula with HB25-1320'!AM13)</f>
        <v>0</v>
      </c>
      <c r="AN13" s="14">
        <f>IF(AN5=DistCalc!$C$4,DistCalc!$D13,'New Formula with HB25-1320'!AN13)</f>
        <v>0</v>
      </c>
      <c r="AO13" s="14">
        <f>IF(AO5=DistCalc!$C$4,DistCalc!$D13,'New Formula with HB25-1320'!AO13)</f>
        <v>0</v>
      </c>
      <c r="AP13" s="14">
        <f>IF(AP5=DistCalc!$C$4,DistCalc!$D13,'New Formula with HB25-1320'!AP13)</f>
        <v>7.5</v>
      </c>
      <c r="AQ13" s="14">
        <f>IF(AQ5=DistCalc!$C$4,DistCalc!$D13,'New Formula with HB25-1320'!AQ13)</f>
        <v>0</v>
      </c>
      <c r="AR13" s="14">
        <f>IF(AR5=DistCalc!$C$4,DistCalc!$D13,'New Formula with HB25-1320'!AR13)</f>
        <v>8</v>
      </c>
      <c r="AS13" s="14">
        <f>IF(AS5=DistCalc!$C$4,DistCalc!$D13,'New Formula with HB25-1320'!AS13)</f>
        <v>1</v>
      </c>
      <c r="AT13" s="14">
        <f>IF(AT5=DistCalc!$C$4,DistCalc!$D13,'New Formula with HB25-1320'!AT13)</f>
        <v>0</v>
      </c>
      <c r="AU13" s="14">
        <f>IF(AU5=DistCalc!$C$4,DistCalc!$D13,'New Formula with HB25-1320'!AU13)</f>
        <v>0</v>
      </c>
      <c r="AV13" s="14">
        <f>IF(AV5=DistCalc!$C$4,DistCalc!$D13,'New Formula with HB25-1320'!AV13)</f>
        <v>0</v>
      </c>
      <c r="AW13" s="14">
        <f>IF(AW5=DistCalc!$C$4,DistCalc!$D13,'New Formula with HB25-1320'!AW13)</f>
        <v>0</v>
      </c>
      <c r="AX13" s="14">
        <f>IF(AX5=DistCalc!$C$4,DistCalc!$D13,'New Formula with HB25-1320'!AX13)</f>
        <v>0</v>
      </c>
      <c r="AY13" s="14">
        <f>IF(AY5=DistCalc!$C$4,DistCalc!$D13,'New Formula with HB25-1320'!AY13)</f>
        <v>0</v>
      </c>
      <c r="AZ13" s="14">
        <f>IF(AZ5=DistCalc!$C$4,DistCalc!$D13,'New Formula with HB25-1320'!AZ13)</f>
        <v>0</v>
      </c>
      <c r="BA13" s="14">
        <f>IF(BA5=DistCalc!$C$4,DistCalc!$D13,'New Formula with HB25-1320'!BA13)</f>
        <v>0</v>
      </c>
      <c r="BB13" s="14">
        <f>IF(BB5=DistCalc!$C$4,DistCalc!$D13,'New Formula with HB25-1320'!BB13)</f>
        <v>1</v>
      </c>
      <c r="BC13" s="14">
        <f>IF(BC5=DistCalc!$C$4,DistCalc!$D13,'New Formula with HB25-1320'!BC13)</f>
        <v>17.5</v>
      </c>
      <c r="BD13" s="14">
        <f>IF(BD5=DistCalc!$C$4,DistCalc!$D13,'New Formula with HB25-1320'!BD13)</f>
        <v>0</v>
      </c>
      <c r="BE13" s="14">
        <f>IF(BE5=DistCalc!$C$4,DistCalc!$D13,'New Formula with HB25-1320'!BE13)</f>
        <v>0</v>
      </c>
      <c r="BF13" s="14">
        <f>IF(BF5=DistCalc!$C$4,DistCalc!$D13,'New Formula with HB25-1320'!BF13)</f>
        <v>2</v>
      </c>
      <c r="BG13" s="14">
        <f>IF(BG5=DistCalc!$C$4,DistCalc!$D13,'New Formula with HB25-1320'!BG13)</f>
        <v>0</v>
      </c>
      <c r="BH13" s="14">
        <f>IF(BH5=DistCalc!$C$4,DistCalc!$D13,'New Formula with HB25-1320'!BH13)</f>
        <v>0</v>
      </c>
      <c r="BI13" s="14">
        <f>IF(BI5=DistCalc!$C$4,DistCalc!$D13,'New Formula with HB25-1320'!BI13)</f>
        <v>0</v>
      </c>
      <c r="BJ13" s="14">
        <f>IF(BJ5=DistCalc!$C$4,DistCalc!$D13,'New Formula with HB25-1320'!BJ13)</f>
        <v>2</v>
      </c>
      <c r="BK13" s="14">
        <f>IF(BK5=DistCalc!$C$4,DistCalc!$D13,'New Formula with HB25-1320'!BK13)</f>
        <v>23.5</v>
      </c>
      <c r="BL13" s="14">
        <f>IF(BL5=DistCalc!$C$4,DistCalc!$D13,'New Formula with HB25-1320'!BL13)</f>
        <v>0.5</v>
      </c>
      <c r="BM13" s="14">
        <f>IF(BM5=DistCalc!$C$4,DistCalc!$D13,'New Formula with HB25-1320'!BM13)</f>
        <v>0</v>
      </c>
      <c r="BN13" s="14">
        <f>IF(BN5=DistCalc!$C$4,DistCalc!$D13,'New Formula with HB25-1320'!BN13)</f>
        <v>12</v>
      </c>
      <c r="BO13" s="14">
        <f>IF(BO5=DistCalc!$C$4,DistCalc!$D13,'New Formula with HB25-1320'!BO13)</f>
        <v>0</v>
      </c>
      <c r="BP13" s="14">
        <f>IF(BP5=DistCalc!$C$4,DistCalc!$D13,'New Formula with HB25-1320'!BP13)</f>
        <v>0</v>
      </c>
      <c r="BQ13" s="14">
        <f>IF(BQ5=DistCalc!$C$4,DistCalc!$D13,'New Formula with HB25-1320'!BQ13)</f>
        <v>0.5</v>
      </c>
      <c r="BR13" s="14">
        <f>IF(BR5=DistCalc!$C$4,DistCalc!$D13,'New Formula with HB25-1320'!BR13)</f>
        <v>0</v>
      </c>
      <c r="BS13" s="14">
        <f>IF(BS5=DistCalc!$C$4,DistCalc!$D13,'New Formula with HB25-1320'!BS13)</f>
        <v>0</v>
      </c>
      <c r="BT13" s="14">
        <f>IF(BT5=DistCalc!$C$4,DistCalc!$D13,'New Formula with HB25-1320'!BT13)</f>
        <v>0</v>
      </c>
      <c r="BU13" s="14">
        <f>IF(BU5=DistCalc!$C$4,DistCalc!$D13,'New Formula with HB25-1320'!BU13)</f>
        <v>0</v>
      </c>
      <c r="BV13" s="14">
        <f>IF(BV5=DistCalc!$C$4,DistCalc!$D13,'New Formula with HB25-1320'!BV13)</f>
        <v>0</v>
      </c>
      <c r="BW13" s="14">
        <f>IF(BW5=DistCalc!$C$4,DistCalc!$D13,'New Formula with HB25-1320'!BW13)</f>
        <v>0</v>
      </c>
      <c r="BX13" s="14">
        <f>IF(BX5=DistCalc!$C$4,DistCalc!$D13,'New Formula with HB25-1320'!BX13)</f>
        <v>0</v>
      </c>
      <c r="BY13" s="14">
        <f>IF(BY5=DistCalc!$C$4,DistCalc!$D13,'New Formula with HB25-1320'!BY13)</f>
        <v>0</v>
      </c>
      <c r="BZ13" s="14">
        <f>IF(BZ5=DistCalc!$C$4,DistCalc!$D13,'New Formula with HB25-1320'!BZ13)</f>
        <v>0</v>
      </c>
      <c r="CA13" s="14">
        <f>IF(CA5=DistCalc!$C$4,DistCalc!$D13,'New Formula with HB25-1320'!CA13)</f>
        <v>0</v>
      </c>
      <c r="CB13" s="14">
        <f>IF(CB5=DistCalc!$C$4,DistCalc!$D13,'New Formula with HB25-1320'!CB13)</f>
        <v>17</v>
      </c>
      <c r="CC13" s="14">
        <f>IF(CC5=DistCalc!$C$4,DistCalc!$D13,'New Formula with HB25-1320'!CC13)</f>
        <v>0</v>
      </c>
      <c r="CD13" s="14">
        <f>IF(CD5=DistCalc!$C$4,DistCalc!$D13,'New Formula with HB25-1320'!CD13)</f>
        <v>0</v>
      </c>
      <c r="CE13" s="14">
        <f>IF(CE5=DistCalc!$C$4,DistCalc!$D13,'New Formula with HB25-1320'!CE13)</f>
        <v>0</v>
      </c>
      <c r="CF13" s="14">
        <f>IF(CF5=DistCalc!$C$4,DistCalc!$D13,'New Formula with HB25-1320'!CF13)</f>
        <v>0</v>
      </c>
      <c r="CG13" s="14">
        <f>IF(CG5=DistCalc!$C$4,DistCalc!$D13,'New Formula with HB25-1320'!CG13)</f>
        <v>0</v>
      </c>
      <c r="CH13" s="14">
        <f>IF(CH5=DistCalc!$C$4,DistCalc!$D13,'New Formula with HB25-1320'!CH13)</f>
        <v>0</v>
      </c>
      <c r="CI13" s="14">
        <f>IF(CI5=DistCalc!$C$4,DistCalc!$D13,'New Formula with HB25-1320'!CI13)</f>
        <v>0</v>
      </c>
      <c r="CJ13" s="14">
        <f>IF(CJ5=DistCalc!$C$4,DistCalc!$D13,'New Formula with HB25-1320'!CJ13)</f>
        <v>0</v>
      </c>
      <c r="CK13" s="14">
        <f>IF(CK5=DistCalc!$C$4,DistCalc!$D13,'New Formula with HB25-1320'!CK13)</f>
        <v>0</v>
      </c>
      <c r="CL13" s="14">
        <f>IF(CL5=DistCalc!$C$4,DistCalc!$D13,'New Formula with HB25-1320'!CL13)</f>
        <v>0</v>
      </c>
      <c r="CM13" s="14">
        <f>IF(CM5=DistCalc!$C$4,DistCalc!$D13,'New Formula with HB25-1320'!CM13)</f>
        <v>0</v>
      </c>
      <c r="CN13" s="14">
        <f>IF(CN5=DistCalc!$C$4,DistCalc!$D13,'New Formula with HB25-1320'!CN13)</f>
        <v>25.5</v>
      </c>
      <c r="CO13" s="14">
        <f>IF(CO5=DistCalc!$C$4,DistCalc!$D13,'New Formula with HB25-1320'!CO13)</f>
        <v>1</v>
      </c>
      <c r="CP13" s="14">
        <f>IF(CP5=DistCalc!$C$4,DistCalc!$D13,'New Formula with HB25-1320'!CP13)</f>
        <v>2</v>
      </c>
      <c r="CQ13" s="14">
        <f>IF(CQ5=DistCalc!$C$4,DistCalc!$D13,'New Formula with HB25-1320'!CQ13)</f>
        <v>0</v>
      </c>
      <c r="CR13" s="14">
        <f>IF(CR5=DistCalc!$C$4,DistCalc!$D13,'New Formula with HB25-1320'!CR13)</f>
        <v>0</v>
      </c>
      <c r="CS13" s="14">
        <f>IF(CS5=DistCalc!$C$4,DistCalc!$D13,'New Formula with HB25-1320'!CS13)</f>
        <v>0</v>
      </c>
      <c r="CT13" s="14">
        <f>IF(CT5=DistCalc!$C$4,DistCalc!$D13,'New Formula with HB25-1320'!CT13)</f>
        <v>0</v>
      </c>
      <c r="CU13" s="14">
        <f>IF(CU5=DistCalc!$C$4,DistCalc!$D13,'New Formula with HB25-1320'!CU13)</f>
        <v>0</v>
      </c>
      <c r="CV13" s="14">
        <f>IF(CV5=DistCalc!$C$4,DistCalc!$D13,'New Formula with HB25-1320'!CV13)</f>
        <v>0</v>
      </c>
      <c r="CW13" s="14">
        <f>IF(CW5=DistCalc!$C$4,DistCalc!$D13,'New Formula with HB25-1320'!CW13)</f>
        <v>0</v>
      </c>
      <c r="CX13" s="14">
        <f>IF(CX5=DistCalc!$C$4,DistCalc!$D13,'New Formula with HB25-1320'!CX13)</f>
        <v>0</v>
      </c>
      <c r="CY13" s="14">
        <f>IF(CY5=DistCalc!$C$4,DistCalc!$D13,'New Formula with HB25-1320'!CY13)</f>
        <v>0</v>
      </c>
      <c r="CZ13" s="14">
        <f>IF(CZ5=DistCalc!$C$4,DistCalc!$D13,'New Formula with HB25-1320'!CZ13)</f>
        <v>0</v>
      </c>
      <c r="DA13" s="14">
        <f>IF(DA5=DistCalc!$C$4,DistCalc!$D13,'New Formula with HB25-1320'!DA13)</f>
        <v>0</v>
      </c>
      <c r="DB13" s="14">
        <f>IF(DB5=DistCalc!$C$4,DistCalc!$D13,'New Formula with HB25-1320'!DB13)</f>
        <v>0</v>
      </c>
      <c r="DC13" s="14">
        <f>IF(DC5=DistCalc!$C$4,DistCalc!$D13,'New Formula with HB25-1320'!DC13)</f>
        <v>0</v>
      </c>
      <c r="DD13" s="14">
        <f>IF(DD5=DistCalc!$C$4,DistCalc!$D13,'New Formula with HB25-1320'!DD13)</f>
        <v>0</v>
      </c>
      <c r="DE13" s="14">
        <f>IF(DE5=DistCalc!$C$4,DistCalc!$D13,'New Formula with HB25-1320'!DE13)</f>
        <v>0</v>
      </c>
      <c r="DF13" s="14">
        <f>IF(DF5=DistCalc!$C$4,DistCalc!$D13,'New Formula with HB25-1320'!DF13)</f>
        <v>26</v>
      </c>
      <c r="DG13" s="14">
        <f>IF(DG5=DistCalc!$C$4,DistCalc!$D13,'New Formula with HB25-1320'!DG13)</f>
        <v>0</v>
      </c>
      <c r="DH13" s="14">
        <f>IF(DH5=DistCalc!$C$4,DistCalc!$D13,'New Formula with HB25-1320'!DH13)</f>
        <v>0</v>
      </c>
      <c r="DI13" s="14">
        <f>IF(DI5=DistCalc!$C$4,DistCalc!$D13,'New Formula with HB25-1320'!DI13)</f>
        <v>0</v>
      </c>
      <c r="DJ13" s="14">
        <f>IF(DJ5=DistCalc!$C$4,DistCalc!$D13,'New Formula with HB25-1320'!DJ13)</f>
        <v>0</v>
      </c>
      <c r="DK13" s="14">
        <f>IF(DK5=DistCalc!$C$4,DistCalc!$D13,'New Formula with HB25-1320'!DK13)</f>
        <v>0</v>
      </c>
      <c r="DL13" s="14">
        <f>IF(DL5=DistCalc!$C$4,DistCalc!$D13,'New Formula with HB25-1320'!DL13)</f>
        <v>0</v>
      </c>
      <c r="DM13" s="14">
        <f>IF(DM5=DistCalc!$C$4,DistCalc!$D13,'New Formula with HB25-1320'!DM13)</f>
        <v>0</v>
      </c>
      <c r="DN13" s="14">
        <f>IF(DN5=DistCalc!$C$4,DistCalc!$D13,'New Formula with HB25-1320'!DN13)</f>
        <v>0.5</v>
      </c>
      <c r="DO13" s="14">
        <f>IF(DO5=DistCalc!$C$4,DistCalc!$D13,'New Formula with HB25-1320'!DO13)</f>
        <v>0</v>
      </c>
      <c r="DP13" s="14">
        <f>IF(DP5=DistCalc!$C$4,DistCalc!$D13,'New Formula with HB25-1320'!DP13)</f>
        <v>0</v>
      </c>
      <c r="DQ13" s="14">
        <f>IF(DQ5=DistCalc!$C$4,DistCalc!$D13,'New Formula with HB25-1320'!DQ13)</f>
        <v>0</v>
      </c>
      <c r="DR13" s="14">
        <f>IF(DR5=DistCalc!$C$4,DistCalc!$D13,'New Formula with HB25-1320'!DR13)</f>
        <v>0</v>
      </c>
      <c r="DS13" s="14">
        <f>IF(DS5=DistCalc!$C$4,DistCalc!$D13,'New Formula with HB25-1320'!DS13)</f>
        <v>0</v>
      </c>
      <c r="DT13" s="14">
        <f>IF(DT5=DistCalc!$C$4,DistCalc!$D13,'New Formula with HB25-1320'!DT13)</f>
        <v>0</v>
      </c>
      <c r="DU13" s="14">
        <f>IF(DU5=DistCalc!$C$4,DistCalc!$D13,'New Formula with HB25-1320'!DU13)</f>
        <v>0</v>
      </c>
      <c r="DV13" s="14">
        <f>IF(DV5=DistCalc!$C$4,DistCalc!$D13,'New Formula with HB25-1320'!DV13)</f>
        <v>0</v>
      </c>
      <c r="DW13" s="14">
        <f>IF(DW5=DistCalc!$C$4,DistCalc!$D13,'New Formula with HB25-1320'!DW13)</f>
        <v>0</v>
      </c>
      <c r="DX13" s="14">
        <f>IF(DX5=DistCalc!$C$4,DistCalc!$D13,'New Formula with HB25-1320'!DX13)</f>
        <v>0</v>
      </c>
      <c r="DY13" s="14">
        <f>IF(DY5=DistCalc!$C$4,DistCalc!$D13,'New Formula with HB25-1320'!DY13)</f>
        <v>0</v>
      </c>
      <c r="DZ13" s="14">
        <f>IF(DZ5=DistCalc!$C$4,DistCalc!$D13,'New Formula with HB25-1320'!DZ13)</f>
        <v>0</v>
      </c>
      <c r="EA13" s="14">
        <f>IF(EA5=DistCalc!$C$4,DistCalc!$D13,'New Formula with HB25-1320'!EA13)</f>
        <v>0</v>
      </c>
      <c r="EB13" s="14">
        <f>IF(EB5=DistCalc!$C$4,DistCalc!$D13,'New Formula with HB25-1320'!EB13)</f>
        <v>0</v>
      </c>
      <c r="EC13" s="14">
        <f>IF(EC5=DistCalc!$C$4,DistCalc!$D13,'New Formula with HB25-1320'!EC13)</f>
        <v>0</v>
      </c>
      <c r="ED13" s="14">
        <f>IF(ED5=DistCalc!$C$4,DistCalc!$D13,'New Formula with HB25-1320'!ED13)</f>
        <v>0</v>
      </c>
      <c r="EE13" s="14">
        <f>IF(EE5=DistCalc!$C$4,DistCalc!$D13,'New Formula with HB25-1320'!EE13)</f>
        <v>0</v>
      </c>
      <c r="EF13" s="14">
        <f>IF(EF5=DistCalc!$C$4,DistCalc!$D13,'New Formula with HB25-1320'!EF13)</f>
        <v>0</v>
      </c>
      <c r="EG13" s="14">
        <f>IF(EG5=DistCalc!$C$4,DistCalc!$D13,'New Formula with HB25-1320'!EG13)</f>
        <v>0</v>
      </c>
      <c r="EH13" s="14">
        <f>IF(EH5=DistCalc!$C$4,DistCalc!$D13,'New Formula with HB25-1320'!EH13)</f>
        <v>0</v>
      </c>
      <c r="EI13" s="14">
        <f>IF(EI5=DistCalc!$C$4,DistCalc!$D13,'New Formula with HB25-1320'!EI13)</f>
        <v>0</v>
      </c>
      <c r="EJ13" s="14">
        <f>IF(EJ5=DistCalc!$C$4,DistCalc!$D13,'New Formula with HB25-1320'!EJ13)</f>
        <v>2</v>
      </c>
      <c r="EK13" s="14">
        <f>IF(EK5=DistCalc!$C$4,DistCalc!$D13,'New Formula with HB25-1320'!EK13)</f>
        <v>0</v>
      </c>
      <c r="EL13" s="14">
        <f>IF(EL5=DistCalc!$C$4,DistCalc!$D13,'New Formula with HB25-1320'!EL13)</f>
        <v>0</v>
      </c>
      <c r="EM13" s="14">
        <f>IF(EM5=DistCalc!$C$4,DistCalc!$D13,'New Formula with HB25-1320'!EM13)</f>
        <v>0</v>
      </c>
      <c r="EN13" s="14">
        <f>IF(EN5=DistCalc!$C$4,DistCalc!$D13,'New Formula with HB25-1320'!EN13)</f>
        <v>0</v>
      </c>
      <c r="EO13" s="14">
        <f>IF(EO5=DistCalc!$C$4,DistCalc!$D13,'New Formula with HB25-1320'!EO13)</f>
        <v>0</v>
      </c>
      <c r="EP13" s="14">
        <f>IF(EP5=DistCalc!$C$4,DistCalc!$D13,'New Formula with HB25-1320'!EP13)</f>
        <v>0</v>
      </c>
      <c r="EQ13" s="14">
        <f>IF(EQ5=DistCalc!$C$4,DistCalc!$D13,'New Formula with HB25-1320'!EQ13)</f>
        <v>0</v>
      </c>
      <c r="ER13" s="14">
        <f>IF(ER5=DistCalc!$C$4,DistCalc!$D13,'New Formula with HB25-1320'!ER13)</f>
        <v>0</v>
      </c>
      <c r="ES13" s="14">
        <f>IF(ES5=DistCalc!$C$4,DistCalc!$D13,'New Formula with HB25-1320'!ES13)</f>
        <v>0</v>
      </c>
      <c r="ET13" s="14">
        <f>IF(ET5=DistCalc!$C$4,DistCalc!$D13,'New Formula with HB25-1320'!ET13)</f>
        <v>0</v>
      </c>
      <c r="EU13" s="14">
        <f>IF(EU5=DistCalc!$C$4,DistCalc!$D13,'New Formula with HB25-1320'!EU13)</f>
        <v>0</v>
      </c>
      <c r="EV13" s="14">
        <f>IF(EV5=DistCalc!$C$4,DistCalc!$D13,'New Formula with HB25-1320'!EV13)</f>
        <v>0</v>
      </c>
      <c r="EW13" s="14">
        <f>IF(EW5=DistCalc!$C$4,DistCalc!$D13,'New Formula with HB25-1320'!EW13)</f>
        <v>0</v>
      </c>
      <c r="EX13" s="14">
        <f>IF(EX5=DistCalc!$C$4,DistCalc!$D13,'New Formula with HB25-1320'!EX13)</f>
        <v>0</v>
      </c>
      <c r="EY13" s="14">
        <f>IF(EY5=DistCalc!$C$4,DistCalc!$D13,'New Formula with HB25-1320'!EY13)</f>
        <v>0</v>
      </c>
      <c r="EZ13" s="14">
        <f>IF(EZ5=DistCalc!$C$4,DistCalc!$D13,'New Formula with HB25-1320'!EZ13)</f>
        <v>0</v>
      </c>
      <c r="FA13" s="14">
        <f>IF(FA5=DistCalc!$C$4,DistCalc!$D13,'New Formula with HB25-1320'!FA13)</f>
        <v>0</v>
      </c>
      <c r="FB13" s="14">
        <f>IF(FB5=DistCalc!$C$4,DistCalc!$D13,'New Formula with HB25-1320'!FB13)</f>
        <v>0</v>
      </c>
      <c r="FC13" s="14">
        <f>IF(FC5=DistCalc!$C$4,DistCalc!$D13,'New Formula with HB25-1320'!FC13)</f>
        <v>0</v>
      </c>
      <c r="FD13" s="14">
        <f>IF(FD5=DistCalc!$C$4,DistCalc!$D13,'New Formula with HB25-1320'!FD13)</f>
        <v>0</v>
      </c>
      <c r="FE13" s="14">
        <f>IF(FE5=DistCalc!$C$4,DistCalc!$D13,'New Formula with HB25-1320'!FE13)</f>
        <v>0</v>
      </c>
      <c r="FF13" s="14">
        <f>IF(FF5=DistCalc!$C$4,DistCalc!$D13,'New Formula with HB25-1320'!FF13)</f>
        <v>0</v>
      </c>
      <c r="FG13" s="14">
        <f>IF(FG5=DistCalc!$C$4,DistCalc!$D13,'New Formula with HB25-1320'!FG13)</f>
        <v>0</v>
      </c>
      <c r="FH13" s="14">
        <f>IF(FH5=DistCalc!$C$4,DistCalc!$D13,'New Formula with HB25-1320'!FH13)</f>
        <v>0</v>
      </c>
      <c r="FI13" s="14">
        <f>IF(FI5=DistCalc!$C$4,DistCalc!$D13,'New Formula with HB25-1320'!FI13)</f>
        <v>0</v>
      </c>
      <c r="FJ13" s="14">
        <f>IF(FJ5=DistCalc!$C$4,DistCalc!$D13,'New Formula with HB25-1320'!FJ13)</f>
        <v>0</v>
      </c>
      <c r="FK13" s="14">
        <f>IF(FK5=DistCalc!$C$4,DistCalc!$D13,'New Formula with HB25-1320'!FK13)</f>
        <v>0</v>
      </c>
      <c r="FL13" s="14">
        <f>IF(FL5=DistCalc!$C$4,DistCalc!$D13,'New Formula with HB25-1320'!FL13)</f>
        <v>0</v>
      </c>
      <c r="FM13" s="14">
        <f>IF(FM5=DistCalc!$C$4,DistCalc!$D13,'New Formula with HB25-1320'!FM13)</f>
        <v>0</v>
      </c>
      <c r="FN13" s="14">
        <f>IF(FN5=DistCalc!$C$4,DistCalc!$D13,'New Formula with HB25-1320'!FN13)</f>
        <v>13</v>
      </c>
      <c r="FO13" s="14">
        <f>IF(FO5=DistCalc!$C$4,DistCalc!$D13,'New Formula with HB25-1320'!FO13)</f>
        <v>2</v>
      </c>
      <c r="FP13" s="14">
        <f>IF(FP5=DistCalc!$C$4,DistCalc!$D13,'New Formula with HB25-1320'!FP13)</f>
        <v>0</v>
      </c>
      <c r="FQ13" s="14">
        <f>IF(FQ5=DistCalc!$C$4,DistCalc!$D13,'New Formula with HB25-1320'!FQ13)</f>
        <v>0</v>
      </c>
      <c r="FR13" s="14">
        <f>IF(FR5=DistCalc!$C$4,DistCalc!$D13,'New Formula with HB25-1320'!FR13)</f>
        <v>0</v>
      </c>
      <c r="FS13" s="14">
        <f>IF(FS5=DistCalc!$C$4,DistCalc!$D13,'New Formula with HB25-1320'!FS13)</f>
        <v>0</v>
      </c>
      <c r="FT13" s="14">
        <f>IF(FT5=DistCalc!$C$4,DistCalc!$D13,'New Formula with HB25-1320'!FT13)</f>
        <v>0</v>
      </c>
      <c r="FU13" s="14">
        <f>IF(FU5=DistCalc!$C$4,DistCalc!$D13,'New Formula with HB25-1320'!FU13)</f>
        <v>0</v>
      </c>
      <c r="FV13" s="14">
        <f>IF(FV5=DistCalc!$C$4,DistCalc!$D13,'New Formula with HB25-1320'!FV13)</f>
        <v>0</v>
      </c>
      <c r="FW13" s="14">
        <f>IF(FW5=DistCalc!$C$4,DistCalc!$D13,'New Formula with HB25-1320'!FW13)</f>
        <v>0</v>
      </c>
      <c r="FX13" s="14">
        <f>IF(FX5=DistCalc!$C$4,DistCalc!$D13,'New Formula with HB25-1320'!FX13)</f>
        <v>0</v>
      </c>
      <c r="FY13" s="18"/>
      <c r="FZ13" s="12">
        <f>SUM(C13:FX13)</f>
        <v>294</v>
      </c>
      <c r="GA13" s="12"/>
      <c r="GB13" s="12"/>
      <c r="GC13" s="12"/>
      <c r="GD13" s="12"/>
      <c r="GE13" s="2"/>
      <c r="GF13" s="2"/>
      <c r="GG13" s="2"/>
      <c r="GH13" s="2"/>
      <c r="GI13" s="2"/>
      <c r="GJ13" s="2"/>
      <c r="GK13" s="2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</row>
    <row r="14" spans="1:254" x14ac:dyDescent="0.35">
      <c r="A14" s="3" t="s">
        <v>429</v>
      </c>
      <c r="B14" s="2" t="s">
        <v>648</v>
      </c>
      <c r="C14" s="13">
        <f>IF(C5=DistCalc!$C$4,DistCalc!$D14,'New Formula with HB25-1320'!C14)</f>
        <v>0</v>
      </c>
      <c r="D14" s="14">
        <f>IF(D5=DistCalc!$C$4,DistCalc!$D14,'New Formula with HB25-1320'!D14)</f>
        <v>1.5</v>
      </c>
      <c r="E14" s="14">
        <f>IF(E5=DistCalc!$C$4,DistCalc!$D14,'New Formula with HB25-1320'!E14)</f>
        <v>0</v>
      </c>
      <c r="F14" s="14">
        <f>IF(F5=DistCalc!$C$4,DistCalc!$D14,'New Formula with HB25-1320'!F14)</f>
        <v>2</v>
      </c>
      <c r="G14" s="14">
        <f>IF(G5=DistCalc!$C$4,DistCalc!$D14,'New Formula with HB25-1320'!G14)</f>
        <v>0</v>
      </c>
      <c r="H14" s="14">
        <f>IF(H5=DistCalc!$C$4,DistCalc!$D14,'New Formula with HB25-1320'!H14)</f>
        <v>0</v>
      </c>
      <c r="I14" s="14">
        <f>IF(I5=DistCalc!$C$4,DistCalc!$D14,'New Formula with HB25-1320'!I14)</f>
        <v>1</v>
      </c>
      <c r="J14" s="14">
        <f>IF(J5=DistCalc!$C$4,DistCalc!$D14,'New Formula with HB25-1320'!J14)</f>
        <v>0</v>
      </c>
      <c r="K14" s="14">
        <f>IF(K5=DistCalc!$C$4,DistCalc!$D14,'New Formula with HB25-1320'!K14)</f>
        <v>0</v>
      </c>
      <c r="L14" s="14">
        <f>IF(L5=DistCalc!$C$4,DistCalc!$D14,'New Formula with HB25-1320'!L14)</f>
        <v>0</v>
      </c>
      <c r="M14" s="14">
        <f>IF(M5=DistCalc!$C$4,DistCalc!$D14,'New Formula with HB25-1320'!M14)</f>
        <v>0</v>
      </c>
      <c r="N14" s="14">
        <f>IF(N5=DistCalc!$C$4,DistCalc!$D14,'New Formula with HB25-1320'!N14)</f>
        <v>5</v>
      </c>
      <c r="O14" s="14">
        <f>IF(O5=DistCalc!$C$4,DistCalc!$D14,'New Formula with HB25-1320'!O14)</f>
        <v>2</v>
      </c>
      <c r="P14" s="14">
        <f>IF(P5=DistCalc!$C$4,DistCalc!$D14,'New Formula with HB25-1320'!P14)</f>
        <v>0</v>
      </c>
      <c r="Q14" s="14">
        <f>IF(Q5=DistCalc!$C$4,DistCalc!$D14,'New Formula with HB25-1320'!Q14)</f>
        <v>5.5</v>
      </c>
      <c r="R14" s="14">
        <f>IF(R5=DistCalc!$C$4,DistCalc!$D14,'New Formula with HB25-1320'!R14)</f>
        <v>0</v>
      </c>
      <c r="S14" s="14">
        <f>IF(S5=DistCalc!$C$4,DistCalc!$D14,'New Formula with HB25-1320'!S14)</f>
        <v>0</v>
      </c>
      <c r="T14" s="14">
        <f>IF(T5=DistCalc!$C$4,DistCalc!$D14,'New Formula with HB25-1320'!T14)</f>
        <v>0</v>
      </c>
      <c r="U14" s="14">
        <f>IF(U5=DistCalc!$C$4,DistCalc!$D14,'New Formula with HB25-1320'!U14)</f>
        <v>0</v>
      </c>
      <c r="V14" s="14">
        <f>IF(V5=DistCalc!$C$4,DistCalc!$D14,'New Formula with HB25-1320'!V14)</f>
        <v>0</v>
      </c>
      <c r="W14" s="14">
        <f>IF(W5=DistCalc!$C$4,DistCalc!$D14,'New Formula with HB25-1320'!W14)</f>
        <v>0</v>
      </c>
      <c r="X14" s="14">
        <f>IF(X5=DistCalc!$C$4,DistCalc!$D14,'New Formula with HB25-1320'!X14)</f>
        <v>0</v>
      </c>
      <c r="Y14" s="14">
        <f>IF(Y5=DistCalc!$C$4,DistCalc!$D14,'New Formula with HB25-1320'!Y14)</f>
        <v>0</v>
      </c>
      <c r="Z14" s="14">
        <f>IF(Z5=DistCalc!$C$4,DistCalc!$D14,'New Formula with HB25-1320'!Z14)</f>
        <v>0</v>
      </c>
      <c r="AA14" s="14">
        <f>IF(AA5=DistCalc!$C$4,DistCalc!$D14,'New Formula with HB25-1320'!AA14)</f>
        <v>3.5</v>
      </c>
      <c r="AB14" s="14">
        <f>IF(AB5=DistCalc!$C$4,DistCalc!$D14,'New Formula with HB25-1320'!AB14)</f>
        <v>1</v>
      </c>
      <c r="AC14" s="14">
        <f>IF(AC5=DistCalc!$C$4,DistCalc!$D14,'New Formula with HB25-1320'!AC14)</f>
        <v>0</v>
      </c>
      <c r="AD14" s="14">
        <f>IF(AD5=DistCalc!$C$4,DistCalc!$D14,'New Formula with HB25-1320'!AD14)</f>
        <v>0</v>
      </c>
      <c r="AE14" s="14">
        <f>IF(AE5=DistCalc!$C$4,DistCalc!$D14,'New Formula with HB25-1320'!AE14)</f>
        <v>0</v>
      </c>
      <c r="AF14" s="14">
        <f>IF(AF5=DistCalc!$C$4,DistCalc!$D14,'New Formula with HB25-1320'!AF14)</f>
        <v>0</v>
      </c>
      <c r="AG14" s="14">
        <f>IF(AG5=DistCalc!$C$4,DistCalc!$D14,'New Formula with HB25-1320'!AG14)</f>
        <v>0</v>
      </c>
      <c r="AH14" s="14">
        <f>IF(AH5=DistCalc!$C$4,DistCalc!$D14,'New Formula with HB25-1320'!AH14)</f>
        <v>0</v>
      </c>
      <c r="AI14" s="14">
        <f>IF(AI5=DistCalc!$C$4,DistCalc!$D14,'New Formula with HB25-1320'!AI14)</f>
        <v>0</v>
      </c>
      <c r="AJ14" s="14">
        <f>IF(AJ5=DistCalc!$C$4,DistCalc!$D14,'New Formula with HB25-1320'!AJ14)</f>
        <v>0</v>
      </c>
      <c r="AK14" s="14">
        <f>IF(AK5=DistCalc!$C$4,DistCalc!$D14,'New Formula with HB25-1320'!AK14)</f>
        <v>0</v>
      </c>
      <c r="AL14" s="14">
        <f>IF(AL5=DistCalc!$C$4,DistCalc!$D14,'New Formula with HB25-1320'!AL14)</f>
        <v>0</v>
      </c>
      <c r="AM14" s="14">
        <f>IF(AM5=DistCalc!$C$4,DistCalc!$D14,'New Formula with HB25-1320'!AM14)</f>
        <v>0</v>
      </c>
      <c r="AN14" s="14">
        <f>IF(AN5=DistCalc!$C$4,DistCalc!$D14,'New Formula with HB25-1320'!AN14)</f>
        <v>0</v>
      </c>
      <c r="AO14" s="14">
        <f>IF(AO5=DistCalc!$C$4,DistCalc!$D14,'New Formula with HB25-1320'!AO14)</f>
        <v>0</v>
      </c>
      <c r="AP14" s="14">
        <f>IF(AP5=DistCalc!$C$4,DistCalc!$D14,'New Formula with HB25-1320'!AP14)</f>
        <v>7</v>
      </c>
      <c r="AQ14" s="14">
        <f>IF(AQ5=DistCalc!$C$4,DistCalc!$D14,'New Formula with HB25-1320'!AQ14)</f>
        <v>0.5</v>
      </c>
      <c r="AR14" s="14">
        <f>IF(AR5=DistCalc!$C$4,DistCalc!$D14,'New Formula with HB25-1320'!AR14)</f>
        <v>2</v>
      </c>
      <c r="AS14" s="14">
        <f>IF(AS5=DistCalc!$C$4,DistCalc!$D14,'New Formula with HB25-1320'!AS14)</f>
        <v>0</v>
      </c>
      <c r="AT14" s="14">
        <f>IF(AT5=DistCalc!$C$4,DistCalc!$D14,'New Formula with HB25-1320'!AT14)</f>
        <v>1</v>
      </c>
      <c r="AU14" s="14">
        <f>IF(AU5=DistCalc!$C$4,DistCalc!$D14,'New Formula with HB25-1320'!AU14)</f>
        <v>0</v>
      </c>
      <c r="AV14" s="14">
        <f>IF(AV5=DistCalc!$C$4,DistCalc!$D14,'New Formula with HB25-1320'!AV14)</f>
        <v>0</v>
      </c>
      <c r="AW14" s="14">
        <f>IF(AW5=DistCalc!$C$4,DistCalc!$D14,'New Formula with HB25-1320'!AW14)</f>
        <v>0</v>
      </c>
      <c r="AX14" s="14">
        <f>IF(AX5=DistCalc!$C$4,DistCalc!$D14,'New Formula with HB25-1320'!AX14)</f>
        <v>0</v>
      </c>
      <c r="AY14" s="14">
        <f>IF(AY5=DistCalc!$C$4,DistCalc!$D14,'New Formula with HB25-1320'!AY14)</f>
        <v>0</v>
      </c>
      <c r="AZ14" s="14">
        <f>IF(AZ5=DistCalc!$C$4,DistCalc!$D14,'New Formula with HB25-1320'!AZ14)</f>
        <v>0</v>
      </c>
      <c r="BA14" s="14">
        <f>IF(BA5=DistCalc!$C$4,DistCalc!$D14,'New Formula with HB25-1320'!BA14)</f>
        <v>0</v>
      </c>
      <c r="BB14" s="14">
        <f>IF(BB5=DistCalc!$C$4,DistCalc!$D14,'New Formula with HB25-1320'!BB14)</f>
        <v>0</v>
      </c>
      <c r="BC14" s="14">
        <f>IF(BC5=DistCalc!$C$4,DistCalc!$D14,'New Formula with HB25-1320'!BC14)</f>
        <v>4</v>
      </c>
      <c r="BD14" s="14">
        <f>IF(BD5=DistCalc!$C$4,DistCalc!$D14,'New Formula with HB25-1320'!BD14)</f>
        <v>0</v>
      </c>
      <c r="BE14" s="14">
        <f>IF(BE5=DistCalc!$C$4,DistCalc!$D14,'New Formula with HB25-1320'!BE14)</f>
        <v>0</v>
      </c>
      <c r="BF14" s="14">
        <f>IF(BF5=DistCalc!$C$4,DistCalc!$D14,'New Formula with HB25-1320'!BF14)</f>
        <v>0</v>
      </c>
      <c r="BG14" s="14">
        <f>IF(BG5=DistCalc!$C$4,DistCalc!$D14,'New Formula with HB25-1320'!BG14)</f>
        <v>0</v>
      </c>
      <c r="BH14" s="14">
        <f>IF(BH5=DistCalc!$C$4,DistCalc!$D14,'New Formula with HB25-1320'!BH14)</f>
        <v>0</v>
      </c>
      <c r="BI14" s="14">
        <f>IF(BI5=DistCalc!$C$4,DistCalc!$D14,'New Formula with HB25-1320'!BI14)</f>
        <v>0</v>
      </c>
      <c r="BJ14" s="14">
        <f>IF(BJ5=DistCalc!$C$4,DistCalc!$D14,'New Formula with HB25-1320'!BJ14)</f>
        <v>0</v>
      </c>
      <c r="BK14" s="14">
        <f>IF(BK5=DistCalc!$C$4,DistCalc!$D14,'New Formula with HB25-1320'!BK14)</f>
        <v>2.5</v>
      </c>
      <c r="BL14" s="14">
        <f>IF(BL5=DistCalc!$C$4,DistCalc!$D14,'New Formula with HB25-1320'!BL14)</f>
        <v>1.5</v>
      </c>
      <c r="BM14" s="14">
        <f>IF(BM5=DistCalc!$C$4,DistCalc!$D14,'New Formula with HB25-1320'!BM14)</f>
        <v>0</v>
      </c>
      <c r="BN14" s="14">
        <f>IF(BN5=DistCalc!$C$4,DistCalc!$D14,'New Formula with HB25-1320'!BN14)</f>
        <v>3</v>
      </c>
      <c r="BO14" s="14">
        <f>IF(BO5=DistCalc!$C$4,DistCalc!$D14,'New Formula with HB25-1320'!BO14)</f>
        <v>0</v>
      </c>
      <c r="BP14" s="14">
        <f>IF(BP5=DistCalc!$C$4,DistCalc!$D14,'New Formula with HB25-1320'!BP14)</f>
        <v>0</v>
      </c>
      <c r="BQ14" s="14">
        <f>IF(BQ5=DistCalc!$C$4,DistCalc!$D14,'New Formula with HB25-1320'!BQ14)</f>
        <v>0.5</v>
      </c>
      <c r="BR14" s="14">
        <f>IF(BR5=DistCalc!$C$4,DistCalc!$D14,'New Formula with HB25-1320'!BR14)</f>
        <v>0</v>
      </c>
      <c r="BS14" s="14">
        <f>IF(BS5=DistCalc!$C$4,DistCalc!$D14,'New Formula with HB25-1320'!BS14)</f>
        <v>0</v>
      </c>
      <c r="BT14" s="14">
        <f>IF(BT5=DistCalc!$C$4,DistCalc!$D14,'New Formula with HB25-1320'!BT14)</f>
        <v>0</v>
      </c>
      <c r="BU14" s="14">
        <f>IF(BU5=DistCalc!$C$4,DistCalc!$D14,'New Formula with HB25-1320'!BU14)</f>
        <v>0</v>
      </c>
      <c r="BV14" s="14">
        <f>IF(BV5=DistCalc!$C$4,DistCalc!$D14,'New Formula with HB25-1320'!BV14)</f>
        <v>0</v>
      </c>
      <c r="BW14" s="14">
        <f>IF(BW5=DistCalc!$C$4,DistCalc!$D14,'New Formula with HB25-1320'!BW14)</f>
        <v>0</v>
      </c>
      <c r="BX14" s="14">
        <f>IF(BX5=DistCalc!$C$4,DistCalc!$D14,'New Formula with HB25-1320'!BX14)</f>
        <v>0</v>
      </c>
      <c r="BY14" s="14">
        <f>IF(BY5=DistCalc!$C$4,DistCalc!$D14,'New Formula with HB25-1320'!BY14)</f>
        <v>3</v>
      </c>
      <c r="BZ14" s="14">
        <f>IF(BZ5=DistCalc!$C$4,DistCalc!$D14,'New Formula with HB25-1320'!BZ14)</f>
        <v>0</v>
      </c>
      <c r="CA14" s="14">
        <f>IF(CA5=DistCalc!$C$4,DistCalc!$D14,'New Formula with HB25-1320'!CA14)</f>
        <v>0</v>
      </c>
      <c r="CB14" s="14">
        <f>IF(CB5=DistCalc!$C$4,DistCalc!$D14,'New Formula with HB25-1320'!CB14)</f>
        <v>1.5</v>
      </c>
      <c r="CC14" s="14">
        <f>IF(CC5=DistCalc!$C$4,DistCalc!$D14,'New Formula with HB25-1320'!CC14)</f>
        <v>0</v>
      </c>
      <c r="CD14" s="14">
        <f>IF(CD5=DistCalc!$C$4,DistCalc!$D14,'New Formula with HB25-1320'!CD14)</f>
        <v>0</v>
      </c>
      <c r="CE14" s="14">
        <f>IF(CE5=DistCalc!$C$4,DistCalc!$D14,'New Formula with HB25-1320'!CE14)</f>
        <v>0</v>
      </c>
      <c r="CF14" s="14">
        <f>IF(CF5=DistCalc!$C$4,DistCalc!$D14,'New Formula with HB25-1320'!CF14)</f>
        <v>0</v>
      </c>
      <c r="CG14" s="14">
        <f>IF(CG5=DistCalc!$C$4,DistCalc!$D14,'New Formula with HB25-1320'!CG14)</f>
        <v>0</v>
      </c>
      <c r="CH14" s="14">
        <f>IF(CH5=DistCalc!$C$4,DistCalc!$D14,'New Formula with HB25-1320'!CH14)</f>
        <v>0</v>
      </c>
      <c r="CI14" s="14">
        <f>IF(CI5=DistCalc!$C$4,DistCalc!$D14,'New Formula with HB25-1320'!CI14)</f>
        <v>0</v>
      </c>
      <c r="CJ14" s="14">
        <f>IF(CJ5=DistCalc!$C$4,DistCalc!$D14,'New Formula with HB25-1320'!CJ14)</f>
        <v>1</v>
      </c>
      <c r="CK14" s="14">
        <f>IF(CK5=DistCalc!$C$4,DistCalc!$D14,'New Formula with HB25-1320'!CK14)</f>
        <v>0</v>
      </c>
      <c r="CL14" s="14">
        <f>IF(CL5=DistCalc!$C$4,DistCalc!$D14,'New Formula with HB25-1320'!CL14)</f>
        <v>0</v>
      </c>
      <c r="CM14" s="14">
        <f>IF(CM5=DistCalc!$C$4,DistCalc!$D14,'New Formula with HB25-1320'!CM14)</f>
        <v>0</v>
      </c>
      <c r="CN14" s="14">
        <f>IF(CN5=DistCalc!$C$4,DistCalc!$D14,'New Formula with HB25-1320'!CN14)</f>
        <v>5</v>
      </c>
      <c r="CO14" s="14">
        <f>IF(CO5=DistCalc!$C$4,DistCalc!$D14,'New Formula with HB25-1320'!CO14)</f>
        <v>2</v>
      </c>
      <c r="CP14" s="14">
        <f>IF(CP5=DistCalc!$C$4,DistCalc!$D14,'New Formula with HB25-1320'!CP14)</f>
        <v>0</v>
      </c>
      <c r="CQ14" s="14">
        <f>IF(CQ5=DistCalc!$C$4,DistCalc!$D14,'New Formula with HB25-1320'!CQ14)</f>
        <v>0</v>
      </c>
      <c r="CR14" s="14">
        <f>IF(CR5=DistCalc!$C$4,DistCalc!$D14,'New Formula with HB25-1320'!CR14)</f>
        <v>0</v>
      </c>
      <c r="CS14" s="14">
        <f>IF(CS5=DistCalc!$C$4,DistCalc!$D14,'New Formula with HB25-1320'!CS14)</f>
        <v>0</v>
      </c>
      <c r="CT14" s="14">
        <f>IF(CT5=DistCalc!$C$4,DistCalc!$D14,'New Formula with HB25-1320'!CT14)</f>
        <v>0</v>
      </c>
      <c r="CU14" s="14">
        <f>IF(CU5=DistCalc!$C$4,DistCalc!$D14,'New Formula with HB25-1320'!CU14)</f>
        <v>0</v>
      </c>
      <c r="CV14" s="14">
        <f>IF(CV5=DistCalc!$C$4,DistCalc!$D14,'New Formula with HB25-1320'!CV14)</f>
        <v>0</v>
      </c>
      <c r="CW14" s="14">
        <f>IF(CW5=DistCalc!$C$4,DistCalc!$D14,'New Formula with HB25-1320'!CW14)</f>
        <v>0</v>
      </c>
      <c r="CX14" s="14">
        <f>IF(CX5=DistCalc!$C$4,DistCalc!$D14,'New Formula with HB25-1320'!CX14)</f>
        <v>0</v>
      </c>
      <c r="CY14" s="14">
        <f>IF(CY5=DistCalc!$C$4,DistCalc!$D14,'New Formula with HB25-1320'!CY14)</f>
        <v>0</v>
      </c>
      <c r="CZ14" s="14">
        <f>IF(CZ5=DistCalc!$C$4,DistCalc!$D14,'New Formula with HB25-1320'!CZ14)</f>
        <v>0</v>
      </c>
      <c r="DA14" s="14">
        <f>IF(DA5=DistCalc!$C$4,DistCalc!$D14,'New Formula with HB25-1320'!DA14)</f>
        <v>0</v>
      </c>
      <c r="DB14" s="14">
        <f>IF(DB5=DistCalc!$C$4,DistCalc!$D14,'New Formula with HB25-1320'!DB14)</f>
        <v>0</v>
      </c>
      <c r="DC14" s="14">
        <f>IF(DC5=DistCalc!$C$4,DistCalc!$D14,'New Formula with HB25-1320'!DC14)</f>
        <v>0</v>
      </c>
      <c r="DD14" s="14">
        <f>IF(DD5=DistCalc!$C$4,DistCalc!$D14,'New Formula with HB25-1320'!DD14)</f>
        <v>0</v>
      </c>
      <c r="DE14" s="14">
        <f>IF(DE5=DistCalc!$C$4,DistCalc!$D14,'New Formula with HB25-1320'!DE14)</f>
        <v>0</v>
      </c>
      <c r="DF14" s="14">
        <f>IF(DF5=DistCalc!$C$4,DistCalc!$D14,'New Formula with HB25-1320'!DF14)</f>
        <v>4</v>
      </c>
      <c r="DG14" s="14">
        <f>IF(DG5=DistCalc!$C$4,DistCalc!$D14,'New Formula with HB25-1320'!DG14)</f>
        <v>0</v>
      </c>
      <c r="DH14" s="14">
        <f>IF(DH5=DistCalc!$C$4,DistCalc!$D14,'New Formula with HB25-1320'!DH14)</f>
        <v>0</v>
      </c>
      <c r="DI14" s="14">
        <f>IF(DI5=DistCalc!$C$4,DistCalc!$D14,'New Formula with HB25-1320'!DI14)</f>
        <v>0</v>
      </c>
      <c r="DJ14" s="14">
        <f>IF(DJ5=DistCalc!$C$4,DistCalc!$D14,'New Formula with HB25-1320'!DJ14)</f>
        <v>0</v>
      </c>
      <c r="DK14" s="14">
        <f>IF(DK5=DistCalc!$C$4,DistCalc!$D14,'New Formula with HB25-1320'!DK14)</f>
        <v>0</v>
      </c>
      <c r="DL14" s="14">
        <f>IF(DL5=DistCalc!$C$4,DistCalc!$D14,'New Formula with HB25-1320'!DL14)</f>
        <v>0</v>
      </c>
      <c r="DM14" s="14">
        <f>IF(DM5=DistCalc!$C$4,DistCalc!$D14,'New Formula with HB25-1320'!DM14)</f>
        <v>0</v>
      </c>
      <c r="DN14" s="14">
        <f>IF(DN5=DistCalc!$C$4,DistCalc!$D14,'New Formula with HB25-1320'!DN14)</f>
        <v>0</v>
      </c>
      <c r="DO14" s="14">
        <f>IF(DO5=DistCalc!$C$4,DistCalc!$D14,'New Formula with HB25-1320'!DO14)</f>
        <v>1</v>
      </c>
      <c r="DP14" s="14">
        <f>IF(DP5=DistCalc!$C$4,DistCalc!$D14,'New Formula with HB25-1320'!DP14)</f>
        <v>0</v>
      </c>
      <c r="DQ14" s="14">
        <f>IF(DQ5=DistCalc!$C$4,DistCalc!$D14,'New Formula with HB25-1320'!DQ14)</f>
        <v>0</v>
      </c>
      <c r="DR14" s="14">
        <f>IF(DR5=DistCalc!$C$4,DistCalc!$D14,'New Formula with HB25-1320'!DR14)</f>
        <v>0</v>
      </c>
      <c r="DS14" s="14">
        <f>IF(DS5=DistCalc!$C$4,DistCalc!$D14,'New Formula with HB25-1320'!DS14)</f>
        <v>0</v>
      </c>
      <c r="DT14" s="14">
        <f>IF(DT5=DistCalc!$C$4,DistCalc!$D14,'New Formula with HB25-1320'!DT14)</f>
        <v>0</v>
      </c>
      <c r="DU14" s="14">
        <f>IF(DU5=DistCalc!$C$4,DistCalc!$D14,'New Formula with HB25-1320'!DU14)</f>
        <v>0</v>
      </c>
      <c r="DV14" s="14">
        <f>IF(DV5=DistCalc!$C$4,DistCalc!$D14,'New Formula with HB25-1320'!DV14)</f>
        <v>0</v>
      </c>
      <c r="DW14" s="14">
        <f>IF(DW5=DistCalc!$C$4,DistCalc!$D14,'New Formula with HB25-1320'!DW14)</f>
        <v>0</v>
      </c>
      <c r="DX14" s="14">
        <f>IF(DX5=DistCalc!$C$4,DistCalc!$D14,'New Formula with HB25-1320'!DX14)</f>
        <v>0</v>
      </c>
      <c r="DY14" s="14">
        <f>IF(DY5=DistCalc!$C$4,DistCalc!$D14,'New Formula with HB25-1320'!DY14)</f>
        <v>0</v>
      </c>
      <c r="DZ14" s="14">
        <f>IF(DZ5=DistCalc!$C$4,DistCalc!$D14,'New Formula with HB25-1320'!DZ14)</f>
        <v>0</v>
      </c>
      <c r="EA14" s="14">
        <f>IF(EA5=DistCalc!$C$4,DistCalc!$D14,'New Formula with HB25-1320'!EA14)</f>
        <v>0</v>
      </c>
      <c r="EB14" s="14">
        <f>IF(EB5=DistCalc!$C$4,DistCalc!$D14,'New Formula with HB25-1320'!EB14)</f>
        <v>0</v>
      </c>
      <c r="EC14" s="14">
        <f>IF(EC5=DistCalc!$C$4,DistCalc!$D14,'New Formula with HB25-1320'!EC14)</f>
        <v>0</v>
      </c>
      <c r="ED14" s="14">
        <f>IF(ED5=DistCalc!$C$4,DistCalc!$D14,'New Formula with HB25-1320'!ED14)</f>
        <v>0</v>
      </c>
      <c r="EE14" s="14">
        <f>IF(EE5=DistCalc!$C$4,DistCalc!$D14,'New Formula with HB25-1320'!EE14)</f>
        <v>0</v>
      </c>
      <c r="EF14" s="14">
        <f>IF(EF5=DistCalc!$C$4,DistCalc!$D14,'New Formula with HB25-1320'!EF14)</f>
        <v>0</v>
      </c>
      <c r="EG14" s="14">
        <f>IF(EG5=DistCalc!$C$4,DistCalc!$D14,'New Formula with HB25-1320'!EG14)</f>
        <v>0</v>
      </c>
      <c r="EH14" s="14">
        <f>IF(EH5=DistCalc!$C$4,DistCalc!$D14,'New Formula with HB25-1320'!EH14)</f>
        <v>0</v>
      </c>
      <c r="EI14" s="14">
        <f>IF(EI5=DistCalc!$C$4,DistCalc!$D14,'New Formula with HB25-1320'!EI14)</f>
        <v>1</v>
      </c>
      <c r="EJ14" s="14">
        <f>IF(EJ5=DistCalc!$C$4,DistCalc!$D14,'New Formula with HB25-1320'!EJ14)</f>
        <v>1</v>
      </c>
      <c r="EK14" s="14">
        <f>IF(EK5=DistCalc!$C$4,DistCalc!$D14,'New Formula with HB25-1320'!EK14)</f>
        <v>0</v>
      </c>
      <c r="EL14" s="14">
        <f>IF(EL5=DistCalc!$C$4,DistCalc!$D14,'New Formula with HB25-1320'!EL14)</f>
        <v>0</v>
      </c>
      <c r="EM14" s="14">
        <f>IF(EM5=DistCalc!$C$4,DistCalc!$D14,'New Formula with HB25-1320'!EM14)</f>
        <v>0</v>
      </c>
      <c r="EN14" s="14">
        <f>IF(EN5=DistCalc!$C$4,DistCalc!$D14,'New Formula with HB25-1320'!EN14)</f>
        <v>0</v>
      </c>
      <c r="EO14" s="14">
        <f>IF(EO5=DistCalc!$C$4,DistCalc!$D14,'New Formula with HB25-1320'!EO14)</f>
        <v>0</v>
      </c>
      <c r="EP14" s="14">
        <f>IF(EP5=DistCalc!$C$4,DistCalc!$D14,'New Formula with HB25-1320'!EP14)</f>
        <v>0</v>
      </c>
      <c r="EQ14" s="14">
        <f>IF(EQ5=DistCalc!$C$4,DistCalc!$D14,'New Formula with HB25-1320'!EQ14)</f>
        <v>0</v>
      </c>
      <c r="ER14" s="14">
        <f>IF(ER5=DistCalc!$C$4,DistCalc!$D14,'New Formula with HB25-1320'!ER14)</f>
        <v>0</v>
      </c>
      <c r="ES14" s="14">
        <f>IF(ES5=DistCalc!$C$4,DistCalc!$D14,'New Formula with HB25-1320'!ES14)</f>
        <v>0</v>
      </c>
      <c r="ET14" s="14">
        <f>IF(ET5=DistCalc!$C$4,DistCalc!$D14,'New Formula with HB25-1320'!ET14)</f>
        <v>0</v>
      </c>
      <c r="EU14" s="14">
        <f>IF(EU5=DistCalc!$C$4,DistCalc!$D14,'New Formula with HB25-1320'!EU14)</f>
        <v>0</v>
      </c>
      <c r="EV14" s="14">
        <f>IF(EV5=DistCalc!$C$4,DistCalc!$D14,'New Formula with HB25-1320'!EV14)</f>
        <v>0</v>
      </c>
      <c r="EW14" s="14">
        <f>IF(EW5=DistCalc!$C$4,DistCalc!$D14,'New Formula with HB25-1320'!EW14)</f>
        <v>0</v>
      </c>
      <c r="EX14" s="14">
        <f>IF(EX5=DistCalc!$C$4,DistCalc!$D14,'New Formula with HB25-1320'!EX14)</f>
        <v>0</v>
      </c>
      <c r="EY14" s="14">
        <f>IF(EY5=DistCalc!$C$4,DistCalc!$D14,'New Formula with HB25-1320'!EY14)</f>
        <v>0</v>
      </c>
      <c r="EZ14" s="14">
        <f>IF(EZ5=DistCalc!$C$4,DistCalc!$D14,'New Formula with HB25-1320'!EZ14)</f>
        <v>0</v>
      </c>
      <c r="FA14" s="14">
        <f>IF(FA5=DistCalc!$C$4,DistCalc!$D14,'New Formula with HB25-1320'!FA14)</f>
        <v>0</v>
      </c>
      <c r="FB14" s="14">
        <f>IF(FB5=DistCalc!$C$4,DistCalc!$D14,'New Formula with HB25-1320'!FB14)</f>
        <v>0</v>
      </c>
      <c r="FC14" s="14">
        <f>IF(FC5=DistCalc!$C$4,DistCalc!$D14,'New Formula with HB25-1320'!FC14)</f>
        <v>0</v>
      </c>
      <c r="FD14" s="14">
        <f>IF(FD5=DistCalc!$C$4,DistCalc!$D14,'New Formula with HB25-1320'!FD14)</f>
        <v>0</v>
      </c>
      <c r="FE14" s="14">
        <f>IF(FE5=DistCalc!$C$4,DistCalc!$D14,'New Formula with HB25-1320'!FE14)</f>
        <v>0</v>
      </c>
      <c r="FF14" s="14">
        <f>IF(FF5=DistCalc!$C$4,DistCalc!$D14,'New Formula with HB25-1320'!FF14)</f>
        <v>0</v>
      </c>
      <c r="FG14" s="14">
        <f>IF(FG5=DistCalc!$C$4,DistCalc!$D14,'New Formula with HB25-1320'!FG14)</f>
        <v>0</v>
      </c>
      <c r="FH14" s="14">
        <f>IF(FH5=DistCalc!$C$4,DistCalc!$D14,'New Formula with HB25-1320'!FH14)</f>
        <v>0</v>
      </c>
      <c r="FI14" s="14">
        <f>IF(FI5=DistCalc!$C$4,DistCalc!$D14,'New Formula with HB25-1320'!FI14)</f>
        <v>0</v>
      </c>
      <c r="FJ14" s="14">
        <f>IF(FJ5=DistCalc!$C$4,DistCalc!$D14,'New Formula with HB25-1320'!FJ14)</f>
        <v>0</v>
      </c>
      <c r="FK14" s="14">
        <f>IF(FK5=DistCalc!$C$4,DistCalc!$D14,'New Formula with HB25-1320'!FK14)</f>
        <v>0</v>
      </c>
      <c r="FL14" s="14">
        <f>IF(FL5=DistCalc!$C$4,DistCalc!$D14,'New Formula with HB25-1320'!FL14)</f>
        <v>0</v>
      </c>
      <c r="FM14" s="14">
        <f>IF(FM5=DistCalc!$C$4,DistCalc!$D14,'New Formula with HB25-1320'!FM14)</f>
        <v>0</v>
      </c>
      <c r="FN14" s="14">
        <f>IF(FN5=DistCalc!$C$4,DistCalc!$D14,'New Formula with HB25-1320'!FN14)</f>
        <v>0</v>
      </c>
      <c r="FO14" s="14">
        <f>IF(FO5=DistCalc!$C$4,DistCalc!$D14,'New Formula with HB25-1320'!FO14)</f>
        <v>0</v>
      </c>
      <c r="FP14" s="14">
        <f>IF(FP5=DistCalc!$C$4,DistCalc!$D14,'New Formula with HB25-1320'!FP14)</f>
        <v>0</v>
      </c>
      <c r="FQ14" s="14">
        <f>IF(FQ5=DistCalc!$C$4,DistCalc!$D14,'New Formula with HB25-1320'!FQ14)</f>
        <v>0</v>
      </c>
      <c r="FR14" s="14">
        <f>IF(FR5=DistCalc!$C$4,DistCalc!$D14,'New Formula with HB25-1320'!FR14)</f>
        <v>0</v>
      </c>
      <c r="FS14" s="14">
        <f>IF(FS5=DistCalc!$C$4,DistCalc!$D14,'New Formula with HB25-1320'!FS14)</f>
        <v>0</v>
      </c>
      <c r="FT14" s="14">
        <f>IF(FT5=DistCalc!$C$4,DistCalc!$D14,'New Formula with HB25-1320'!FT14)</f>
        <v>0</v>
      </c>
      <c r="FU14" s="14">
        <f>IF(FU5=DistCalc!$C$4,DistCalc!$D14,'New Formula with HB25-1320'!FU14)</f>
        <v>0</v>
      </c>
      <c r="FV14" s="14">
        <f>IF(FV5=DistCalc!$C$4,DistCalc!$D14,'New Formula with HB25-1320'!FV14)</f>
        <v>0</v>
      </c>
      <c r="FW14" s="14">
        <f>IF(FW5=DistCalc!$C$4,DistCalc!$D14,'New Formula with HB25-1320'!FW14)</f>
        <v>0</v>
      </c>
      <c r="FX14" s="14">
        <f>IF(FX5=DistCalc!$C$4,DistCalc!$D14,'New Formula with HB25-1320'!FX14)</f>
        <v>0</v>
      </c>
      <c r="FY14" s="18">
        <v>0</v>
      </c>
      <c r="FZ14" s="12">
        <f>SUM(C14:FY14)</f>
        <v>63</v>
      </c>
      <c r="GA14" s="12"/>
      <c r="GB14" s="12"/>
      <c r="GC14" s="12"/>
      <c r="GD14" s="12"/>
      <c r="GE14" s="2"/>
      <c r="GF14" s="2"/>
      <c r="GG14" s="2"/>
      <c r="GH14" s="2"/>
      <c r="GI14" s="2"/>
      <c r="GJ14" s="2"/>
      <c r="GK14" s="2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</row>
    <row r="15" spans="1:254" x14ac:dyDescent="0.35">
      <c r="A15" s="3" t="s">
        <v>1008</v>
      </c>
      <c r="B15" s="2" t="s">
        <v>1031</v>
      </c>
      <c r="C15" s="13">
        <f>IF(C5=DistCalc!$C$4,DistCalc!$D15,'New Formula with HB25-1320'!C15)</f>
        <v>4</v>
      </c>
      <c r="D15" s="14">
        <f>IF(D5=DistCalc!$C$4,DistCalc!$D15,'New Formula with HB25-1320'!D15)</f>
        <v>58</v>
      </c>
      <c r="E15" s="14">
        <f>IF(E5=DistCalc!$C$4,DistCalc!$D15,'New Formula with HB25-1320'!E15)</f>
        <v>11</v>
      </c>
      <c r="F15" s="14">
        <f>IF(F5=DistCalc!$C$4,DistCalc!$D15,'New Formula with HB25-1320'!F15)</f>
        <v>11</v>
      </c>
      <c r="G15" s="14">
        <f>IF(G5=DistCalc!$C$4,DistCalc!$D15,'New Formula with HB25-1320'!G15)</f>
        <v>1</v>
      </c>
      <c r="H15" s="14">
        <f>IF(H5=DistCalc!$C$4,DistCalc!$D15,'New Formula with HB25-1320'!H15)</f>
        <v>1</v>
      </c>
      <c r="I15" s="14">
        <f>IF(I5=DistCalc!$C$4,DistCalc!$D15,'New Formula with HB25-1320'!I15)</f>
        <v>9</v>
      </c>
      <c r="J15" s="14">
        <f>IF(J5=DistCalc!$C$4,DistCalc!$D15,'New Formula with HB25-1320'!J15)</f>
        <v>0</v>
      </c>
      <c r="K15" s="14">
        <f>IF(K5=DistCalc!$C$4,DistCalc!$D15,'New Formula with HB25-1320'!K15)</f>
        <v>0</v>
      </c>
      <c r="L15" s="14">
        <f>IF(L5=DistCalc!$C$4,DistCalc!$D15,'New Formula with HB25-1320'!L15)</f>
        <v>23</v>
      </c>
      <c r="M15" s="14">
        <f>IF(M5=DistCalc!$C$4,DistCalc!$D15,'New Formula with HB25-1320'!M15)</f>
        <v>14</v>
      </c>
      <c r="N15" s="14">
        <f>IF(N5=DistCalc!$C$4,DistCalc!$D15,'New Formula with HB25-1320'!N15)</f>
        <v>159.5</v>
      </c>
      <c r="O15" s="14">
        <f>IF(O5=DistCalc!$C$4,DistCalc!$D15,'New Formula with HB25-1320'!O15)</f>
        <v>98</v>
      </c>
      <c r="P15" s="14">
        <f>IF(P5=DistCalc!$C$4,DistCalc!$D15,'New Formula with HB25-1320'!P15)</f>
        <v>0</v>
      </c>
      <c r="Q15" s="14">
        <f>IF(Q5=DistCalc!$C$4,DistCalc!$D15,'New Formula with HB25-1320'!Q15)</f>
        <v>209</v>
      </c>
      <c r="R15" s="14">
        <f>IF(R5=DistCalc!$C$4,DistCalc!$D15,'New Formula with HB25-1320'!R15)</f>
        <v>1</v>
      </c>
      <c r="S15" s="14">
        <f>IF(S5=DistCalc!$C$4,DistCalc!$D15,'New Formula with HB25-1320'!S15)</f>
        <v>0</v>
      </c>
      <c r="T15" s="14">
        <f>IF(T5=DistCalc!$C$4,DistCalc!$D15,'New Formula with HB25-1320'!T15)</f>
        <v>0</v>
      </c>
      <c r="U15" s="14">
        <f>IF(U5=DistCalc!$C$4,DistCalc!$D15,'New Formula with HB25-1320'!U15)</f>
        <v>0</v>
      </c>
      <c r="V15" s="14">
        <f>IF(V5=DistCalc!$C$4,DistCalc!$D15,'New Formula with HB25-1320'!V15)</f>
        <v>0</v>
      </c>
      <c r="W15" s="14">
        <f>IF(W5=DistCalc!$C$4,DistCalc!$D15,'New Formula with HB25-1320'!W15)</f>
        <v>1</v>
      </c>
      <c r="X15" s="14">
        <f>IF(X5=DistCalc!$C$4,DistCalc!$D15,'New Formula with HB25-1320'!X15)</f>
        <v>0</v>
      </c>
      <c r="Y15" s="14">
        <f>IF(Y5=DistCalc!$C$4,DistCalc!$D15,'New Formula with HB25-1320'!Y15)</f>
        <v>0</v>
      </c>
      <c r="Z15" s="14">
        <f>IF(Z5=DistCalc!$C$4,DistCalc!$D15,'New Formula with HB25-1320'!Z15)</f>
        <v>0</v>
      </c>
      <c r="AA15" s="14">
        <f>IF(AA5=DistCalc!$C$4,DistCalc!$D15,'New Formula with HB25-1320'!AA15)</f>
        <v>37</v>
      </c>
      <c r="AB15" s="14">
        <f>IF(AB5=DistCalc!$C$4,DistCalc!$D15,'New Formula with HB25-1320'!AB15)</f>
        <v>46.5</v>
      </c>
      <c r="AC15" s="14">
        <f>IF(AC5=DistCalc!$C$4,DistCalc!$D15,'New Formula with HB25-1320'!AC15)</f>
        <v>0</v>
      </c>
      <c r="AD15" s="14">
        <f>IF(AD5=DistCalc!$C$4,DistCalc!$D15,'New Formula with HB25-1320'!AD15)</f>
        <v>6.5</v>
      </c>
      <c r="AE15" s="14">
        <f>IF(AE5=DistCalc!$C$4,DistCalc!$D15,'New Formula with HB25-1320'!AE15)</f>
        <v>0</v>
      </c>
      <c r="AF15" s="14">
        <f>IF(AF5=DistCalc!$C$4,DistCalc!$D15,'New Formula with HB25-1320'!AF15)</f>
        <v>0</v>
      </c>
      <c r="AG15" s="14">
        <f>IF(AG5=DistCalc!$C$4,DistCalc!$D15,'New Formula with HB25-1320'!AG15)</f>
        <v>0</v>
      </c>
      <c r="AH15" s="14">
        <f>IF(AH5=DistCalc!$C$4,DistCalc!$D15,'New Formula with HB25-1320'!AH15)</f>
        <v>0</v>
      </c>
      <c r="AI15" s="14">
        <f>IF(AI5=DistCalc!$C$4,DistCalc!$D15,'New Formula with HB25-1320'!AI15)</f>
        <v>0</v>
      </c>
      <c r="AJ15" s="14">
        <f>IF(AJ5=DistCalc!$C$4,DistCalc!$D15,'New Formula with HB25-1320'!AJ15)</f>
        <v>0</v>
      </c>
      <c r="AK15" s="14">
        <f>IF(AK5=DistCalc!$C$4,DistCalc!$D15,'New Formula with HB25-1320'!AK15)</f>
        <v>0</v>
      </c>
      <c r="AL15" s="14">
        <f>IF(AL5=DistCalc!$C$4,DistCalc!$D15,'New Formula with HB25-1320'!AL15)</f>
        <v>0</v>
      </c>
      <c r="AM15" s="14">
        <f>IF(AM5=DistCalc!$C$4,DistCalc!$D15,'New Formula with HB25-1320'!AM15)</f>
        <v>0</v>
      </c>
      <c r="AN15" s="14">
        <f>IF(AN5=DistCalc!$C$4,DistCalc!$D15,'New Formula with HB25-1320'!AN15)</f>
        <v>1</v>
      </c>
      <c r="AO15" s="14">
        <f>IF(AO5=DistCalc!$C$4,DistCalc!$D15,'New Formula with HB25-1320'!AO15)</f>
        <v>0</v>
      </c>
      <c r="AP15" s="14">
        <f>IF(AP5=DistCalc!$C$4,DistCalc!$D15,'New Formula with HB25-1320'!AP15)</f>
        <v>191</v>
      </c>
      <c r="AQ15" s="14">
        <f>IF(AQ5=DistCalc!$C$4,DistCalc!$D15,'New Formula with HB25-1320'!AQ15)</f>
        <v>0</v>
      </c>
      <c r="AR15" s="14">
        <f>IF(AR5=DistCalc!$C$4,DistCalc!$D15,'New Formula with HB25-1320'!AR15)</f>
        <v>155</v>
      </c>
      <c r="AS15" s="14">
        <f>IF(AS5=DistCalc!$C$4,DistCalc!$D15,'New Formula with HB25-1320'!AS15)</f>
        <v>16</v>
      </c>
      <c r="AT15" s="14">
        <f>IF(AT5=DistCalc!$C$4,DistCalc!$D15,'New Formula with HB25-1320'!AT15)</f>
        <v>3</v>
      </c>
      <c r="AU15" s="14">
        <f>IF(AU5=DistCalc!$C$4,DistCalc!$D15,'New Formula with HB25-1320'!AU15)</f>
        <v>0</v>
      </c>
      <c r="AV15" s="14">
        <f>IF(AV5=DistCalc!$C$4,DistCalc!$D15,'New Formula with HB25-1320'!AV15)</f>
        <v>0</v>
      </c>
      <c r="AW15" s="14">
        <f>IF(AW5=DistCalc!$C$4,DistCalc!$D15,'New Formula with HB25-1320'!AW15)</f>
        <v>2</v>
      </c>
      <c r="AX15" s="14">
        <f>IF(AX5=DistCalc!$C$4,DistCalc!$D15,'New Formula with HB25-1320'!AX15)</f>
        <v>0</v>
      </c>
      <c r="AY15" s="14">
        <f>IF(AY5=DistCalc!$C$4,DistCalc!$D15,'New Formula with HB25-1320'!AY15)</f>
        <v>0</v>
      </c>
      <c r="AZ15" s="14">
        <f>IF(AZ5=DistCalc!$C$4,DistCalc!$D15,'New Formula with HB25-1320'!AZ15)</f>
        <v>1</v>
      </c>
      <c r="BA15" s="14">
        <f>IF(BA5=DistCalc!$C$4,DistCalc!$D15,'New Formula with HB25-1320'!BA15)</f>
        <v>0.5</v>
      </c>
      <c r="BB15" s="14">
        <f>IF(BB5=DistCalc!$C$4,DistCalc!$D15,'New Formula with HB25-1320'!BB15)</f>
        <v>9</v>
      </c>
      <c r="BC15" s="14">
        <f>IF(BC5=DistCalc!$C$4,DistCalc!$D15,'New Formula with HB25-1320'!BC15)</f>
        <v>30</v>
      </c>
      <c r="BD15" s="14">
        <f>IF(BD5=DistCalc!$C$4,DistCalc!$D15,'New Formula with HB25-1320'!BD15)</f>
        <v>4</v>
      </c>
      <c r="BE15" s="14">
        <f>IF(BE5=DistCalc!$C$4,DistCalc!$D15,'New Formula with HB25-1320'!BE15)</f>
        <v>0</v>
      </c>
      <c r="BF15" s="14">
        <f>IF(BF5=DistCalc!$C$4,DistCalc!$D15,'New Formula with HB25-1320'!BF15)</f>
        <v>31.5</v>
      </c>
      <c r="BG15" s="14">
        <f>IF(BG5=DistCalc!$C$4,DistCalc!$D15,'New Formula with HB25-1320'!BG15)</f>
        <v>0</v>
      </c>
      <c r="BH15" s="14">
        <f>IF(BH5=DistCalc!$C$4,DistCalc!$D15,'New Formula with HB25-1320'!BH15)</f>
        <v>12</v>
      </c>
      <c r="BI15" s="14">
        <f>IF(BI5=DistCalc!$C$4,DistCalc!$D15,'New Formula with HB25-1320'!BI15)</f>
        <v>0</v>
      </c>
      <c r="BJ15" s="14">
        <f>IF(BJ5=DistCalc!$C$4,DistCalc!$D15,'New Formula with HB25-1320'!BJ15)</f>
        <v>15.5</v>
      </c>
      <c r="BK15" s="14">
        <f>IF(BK5=DistCalc!$C$4,DistCalc!$D15,'New Formula with HB25-1320'!BK15)</f>
        <v>83</v>
      </c>
      <c r="BL15" s="14">
        <f>IF(BL5=DistCalc!$C$4,DistCalc!$D15,'New Formula with HB25-1320'!BL15)</f>
        <v>2.5</v>
      </c>
      <c r="BM15" s="14">
        <f>IF(BM5=DistCalc!$C$4,DistCalc!$D15,'New Formula with HB25-1320'!BM15)</f>
        <v>18.5</v>
      </c>
      <c r="BN15" s="14">
        <f>IF(BN5=DistCalc!$C$4,DistCalc!$D15,'New Formula with HB25-1320'!BN15)</f>
        <v>33.5</v>
      </c>
      <c r="BO15" s="14">
        <f>IF(BO5=DistCalc!$C$4,DistCalc!$D15,'New Formula with HB25-1320'!BO15)</f>
        <v>3</v>
      </c>
      <c r="BP15" s="14">
        <f>IF(BP5=DistCalc!$C$4,DistCalc!$D15,'New Formula with HB25-1320'!BP15)</f>
        <v>0</v>
      </c>
      <c r="BQ15" s="14">
        <f>IF(BQ5=DistCalc!$C$4,DistCalc!$D15,'New Formula with HB25-1320'!BQ15)</f>
        <v>2</v>
      </c>
      <c r="BR15" s="14">
        <f>IF(BR5=DistCalc!$C$4,DistCalc!$D15,'New Formula with HB25-1320'!BR15)</f>
        <v>0</v>
      </c>
      <c r="BS15" s="14">
        <f>IF(BS5=DistCalc!$C$4,DistCalc!$D15,'New Formula with HB25-1320'!BS15)</f>
        <v>0</v>
      </c>
      <c r="BT15" s="14">
        <f>IF(BT5=DistCalc!$C$4,DistCalc!$D15,'New Formula with HB25-1320'!BT15)</f>
        <v>0</v>
      </c>
      <c r="BU15" s="14">
        <f>IF(BU5=DistCalc!$C$4,DistCalc!$D15,'New Formula with HB25-1320'!BU15)</f>
        <v>0</v>
      </c>
      <c r="BV15" s="14">
        <f>IF(BV5=DistCalc!$C$4,DistCalc!$D15,'New Formula with HB25-1320'!BV15)</f>
        <v>0</v>
      </c>
      <c r="BW15" s="14">
        <f>IF(BW5=DistCalc!$C$4,DistCalc!$D15,'New Formula with HB25-1320'!BW15)</f>
        <v>0</v>
      </c>
      <c r="BX15" s="14">
        <f>IF(BX5=DistCalc!$C$4,DistCalc!$D15,'New Formula with HB25-1320'!BX15)</f>
        <v>0</v>
      </c>
      <c r="BY15" s="14">
        <f>IF(BY5=DistCalc!$C$4,DistCalc!$D15,'New Formula with HB25-1320'!BY15)</f>
        <v>0</v>
      </c>
      <c r="BZ15" s="14">
        <f>IF(BZ5=DistCalc!$C$4,DistCalc!$D15,'New Formula with HB25-1320'!BZ15)</f>
        <v>0</v>
      </c>
      <c r="CA15" s="14">
        <f>IF(CA5=DistCalc!$C$4,DistCalc!$D15,'New Formula with HB25-1320'!CA15)</f>
        <v>0</v>
      </c>
      <c r="CB15" s="14">
        <f>IF(CB5=DistCalc!$C$4,DistCalc!$D15,'New Formula with HB25-1320'!CB15)</f>
        <v>235</v>
      </c>
      <c r="CC15" s="14">
        <f>IF(CC5=DistCalc!$C$4,DistCalc!$D15,'New Formula with HB25-1320'!CC15)</f>
        <v>0</v>
      </c>
      <c r="CD15" s="14">
        <f>IF(CD5=DistCalc!$C$4,DistCalc!$D15,'New Formula with HB25-1320'!CD15)</f>
        <v>0</v>
      </c>
      <c r="CE15" s="14">
        <f>IF(CE5=DistCalc!$C$4,DistCalc!$D15,'New Formula with HB25-1320'!CE15)</f>
        <v>0</v>
      </c>
      <c r="CF15" s="14">
        <f>IF(CF5=DistCalc!$C$4,DistCalc!$D15,'New Formula with HB25-1320'!CF15)</f>
        <v>0</v>
      </c>
      <c r="CG15" s="14">
        <f>IF(CG5=DistCalc!$C$4,DistCalc!$D15,'New Formula with HB25-1320'!CG15)</f>
        <v>0</v>
      </c>
      <c r="CH15" s="14">
        <f>IF(CH5=DistCalc!$C$4,DistCalc!$D15,'New Formula with HB25-1320'!CH15)</f>
        <v>0</v>
      </c>
      <c r="CI15" s="14">
        <f>IF(CI5=DistCalc!$C$4,DistCalc!$D15,'New Formula with HB25-1320'!CI15)</f>
        <v>0</v>
      </c>
      <c r="CJ15" s="14">
        <f>IF(CJ5=DistCalc!$C$4,DistCalc!$D15,'New Formula with HB25-1320'!CJ15)</f>
        <v>0</v>
      </c>
      <c r="CK15" s="14">
        <f>IF(CK5=DistCalc!$C$4,DistCalc!$D15,'New Formula with HB25-1320'!CK15)</f>
        <v>0</v>
      </c>
      <c r="CL15" s="14">
        <f>IF(CL5=DistCalc!$C$4,DistCalc!$D15,'New Formula with HB25-1320'!CL15)</f>
        <v>4</v>
      </c>
      <c r="CM15" s="14">
        <f>IF(CM5=DistCalc!$C$4,DistCalc!$D15,'New Formula with HB25-1320'!CM15)</f>
        <v>0</v>
      </c>
      <c r="CN15" s="14">
        <f>IF(CN5=DistCalc!$C$4,DistCalc!$D15,'New Formula with HB25-1320'!CN15)</f>
        <v>232</v>
      </c>
      <c r="CO15" s="14">
        <f>IF(CO5=DistCalc!$C$4,DistCalc!$D15,'New Formula with HB25-1320'!CO15)</f>
        <v>69.5</v>
      </c>
      <c r="CP15" s="14">
        <f>IF(CP5=DistCalc!$C$4,DistCalc!$D15,'New Formula with HB25-1320'!CP15)</f>
        <v>3</v>
      </c>
      <c r="CQ15" s="14">
        <f>IF(CQ5=DistCalc!$C$4,DistCalc!$D15,'New Formula with HB25-1320'!CQ15)</f>
        <v>0</v>
      </c>
      <c r="CR15" s="14">
        <f>IF(CR5=DistCalc!$C$4,DistCalc!$D15,'New Formula with HB25-1320'!CR15)</f>
        <v>0</v>
      </c>
      <c r="CS15" s="14">
        <f>IF(CS5=DistCalc!$C$4,DistCalc!$D15,'New Formula with HB25-1320'!CS15)</f>
        <v>0</v>
      </c>
      <c r="CT15" s="14">
        <f>IF(CT5=DistCalc!$C$4,DistCalc!$D15,'New Formula with HB25-1320'!CT15)</f>
        <v>0</v>
      </c>
      <c r="CU15" s="14">
        <f>IF(CU5=DistCalc!$C$4,DistCalc!$D15,'New Formula with HB25-1320'!CU15)</f>
        <v>2</v>
      </c>
      <c r="CV15" s="14">
        <f>IF(CV5=DistCalc!$C$4,DistCalc!$D15,'New Formula with HB25-1320'!CV15)</f>
        <v>0</v>
      </c>
      <c r="CW15" s="14">
        <f>IF(CW5=DistCalc!$C$4,DistCalc!$D15,'New Formula with HB25-1320'!CW15)</f>
        <v>0</v>
      </c>
      <c r="CX15" s="14">
        <f>IF(CX5=DistCalc!$C$4,DistCalc!$D15,'New Formula with HB25-1320'!CX15)</f>
        <v>0</v>
      </c>
      <c r="CY15" s="14">
        <f>IF(CY5=DistCalc!$C$4,DistCalc!$D15,'New Formula with HB25-1320'!CY15)</f>
        <v>0</v>
      </c>
      <c r="CZ15" s="14">
        <f>IF(CZ5=DistCalc!$C$4,DistCalc!$D15,'New Formula with HB25-1320'!CZ15)</f>
        <v>0</v>
      </c>
      <c r="DA15" s="14">
        <f>IF(DA5=DistCalc!$C$4,DistCalc!$D15,'New Formula with HB25-1320'!DA15)</f>
        <v>0</v>
      </c>
      <c r="DB15" s="14">
        <f>IF(DB5=DistCalc!$C$4,DistCalc!$D15,'New Formula with HB25-1320'!DB15)</f>
        <v>0</v>
      </c>
      <c r="DC15" s="14">
        <f>IF(DC5=DistCalc!$C$4,DistCalc!$D15,'New Formula with HB25-1320'!DC15)</f>
        <v>0</v>
      </c>
      <c r="DD15" s="14">
        <f>IF(DD5=DistCalc!$C$4,DistCalc!$D15,'New Formula with HB25-1320'!DD15)</f>
        <v>0</v>
      </c>
      <c r="DE15" s="14">
        <f>IF(DE5=DistCalc!$C$4,DistCalc!$D15,'New Formula with HB25-1320'!DE15)</f>
        <v>0</v>
      </c>
      <c r="DF15" s="14">
        <f>IF(DF5=DistCalc!$C$4,DistCalc!$D15,'New Formula with HB25-1320'!DF15)</f>
        <v>18.5</v>
      </c>
      <c r="DG15" s="14">
        <f>IF(DG5=DistCalc!$C$4,DistCalc!$D15,'New Formula with HB25-1320'!DG15)</f>
        <v>0</v>
      </c>
      <c r="DH15" s="14">
        <f>IF(DH5=DistCalc!$C$4,DistCalc!$D15,'New Formula with HB25-1320'!DH15)</f>
        <v>0</v>
      </c>
      <c r="DI15" s="14">
        <f>IF(DI5=DistCalc!$C$4,DistCalc!$D15,'New Formula with HB25-1320'!DI15)</f>
        <v>0</v>
      </c>
      <c r="DJ15" s="14">
        <f>IF(DJ5=DistCalc!$C$4,DistCalc!$D15,'New Formula with HB25-1320'!DJ15)</f>
        <v>0</v>
      </c>
      <c r="DK15" s="14">
        <f>IF(DK5=DistCalc!$C$4,DistCalc!$D15,'New Formula with HB25-1320'!DK15)</f>
        <v>0</v>
      </c>
      <c r="DL15" s="14">
        <f>IF(DL5=DistCalc!$C$4,DistCalc!$D15,'New Formula with HB25-1320'!DL15)</f>
        <v>0</v>
      </c>
      <c r="DM15" s="14">
        <f>IF(DM5=DistCalc!$C$4,DistCalc!$D15,'New Formula with HB25-1320'!DM15)</f>
        <v>0</v>
      </c>
      <c r="DN15" s="14">
        <f>IF(DN5=DistCalc!$C$4,DistCalc!$D15,'New Formula with HB25-1320'!DN15)</f>
        <v>1</v>
      </c>
      <c r="DO15" s="14">
        <f>IF(DO5=DistCalc!$C$4,DistCalc!$D15,'New Formula with HB25-1320'!DO15)</f>
        <v>0</v>
      </c>
      <c r="DP15" s="14">
        <f>IF(DP5=DistCalc!$C$4,DistCalc!$D15,'New Formula with HB25-1320'!DP15)</f>
        <v>0</v>
      </c>
      <c r="DQ15" s="14">
        <f>IF(DQ5=DistCalc!$C$4,DistCalc!$D15,'New Formula with HB25-1320'!DQ15)</f>
        <v>1</v>
      </c>
      <c r="DR15" s="14">
        <f>IF(DR5=DistCalc!$C$4,DistCalc!$D15,'New Formula with HB25-1320'!DR15)</f>
        <v>0</v>
      </c>
      <c r="DS15" s="14">
        <f>IF(DS5=DistCalc!$C$4,DistCalc!$D15,'New Formula with HB25-1320'!DS15)</f>
        <v>0</v>
      </c>
      <c r="DT15" s="14">
        <f>IF(DT5=DistCalc!$C$4,DistCalc!$D15,'New Formula with HB25-1320'!DT15)</f>
        <v>0</v>
      </c>
      <c r="DU15" s="14">
        <f>IF(DU5=DistCalc!$C$4,DistCalc!$D15,'New Formula with HB25-1320'!DU15)</f>
        <v>0</v>
      </c>
      <c r="DV15" s="14">
        <f>IF(DV5=DistCalc!$C$4,DistCalc!$D15,'New Formula with HB25-1320'!DV15)</f>
        <v>0</v>
      </c>
      <c r="DW15" s="14">
        <f>IF(DW5=DistCalc!$C$4,DistCalc!$D15,'New Formula with HB25-1320'!DW15)</f>
        <v>0</v>
      </c>
      <c r="DX15" s="14">
        <f>IF(DX5=DistCalc!$C$4,DistCalc!$D15,'New Formula with HB25-1320'!DX15)</f>
        <v>0</v>
      </c>
      <c r="DY15" s="14">
        <f>IF(DY5=DistCalc!$C$4,DistCalc!$D15,'New Formula with HB25-1320'!DY15)</f>
        <v>0</v>
      </c>
      <c r="DZ15" s="14">
        <f>IF(DZ5=DistCalc!$C$4,DistCalc!$D15,'New Formula with HB25-1320'!DZ15)</f>
        <v>1</v>
      </c>
      <c r="EA15" s="14">
        <f>IF(EA5=DistCalc!$C$4,DistCalc!$D15,'New Formula with HB25-1320'!EA15)</f>
        <v>0</v>
      </c>
      <c r="EB15" s="14">
        <f>IF(EB5=DistCalc!$C$4,DistCalc!$D15,'New Formula with HB25-1320'!EB15)</f>
        <v>0</v>
      </c>
      <c r="EC15" s="14">
        <f>IF(EC5=DistCalc!$C$4,DistCalc!$D15,'New Formula with HB25-1320'!EC15)</f>
        <v>0</v>
      </c>
      <c r="ED15" s="14">
        <f>IF(ED5=DistCalc!$C$4,DistCalc!$D15,'New Formula with HB25-1320'!ED15)</f>
        <v>0</v>
      </c>
      <c r="EE15" s="14">
        <f>IF(EE5=DistCalc!$C$4,DistCalc!$D15,'New Formula with HB25-1320'!EE15)</f>
        <v>0</v>
      </c>
      <c r="EF15" s="14">
        <f>IF(EF5=DistCalc!$C$4,DistCalc!$D15,'New Formula with HB25-1320'!EF15)</f>
        <v>2</v>
      </c>
      <c r="EG15" s="14">
        <f>IF(EG5=DistCalc!$C$4,DistCalc!$D15,'New Formula with HB25-1320'!EG15)</f>
        <v>0</v>
      </c>
      <c r="EH15" s="14">
        <f>IF(EH5=DistCalc!$C$4,DistCalc!$D15,'New Formula with HB25-1320'!EH15)</f>
        <v>0</v>
      </c>
      <c r="EI15" s="14">
        <f>IF(EI5=DistCalc!$C$4,DistCalc!$D15,'New Formula with HB25-1320'!EI15)</f>
        <v>24.5</v>
      </c>
      <c r="EJ15" s="14">
        <f>IF(EJ5=DistCalc!$C$4,DistCalc!$D15,'New Formula with HB25-1320'!EJ15)</f>
        <v>26</v>
      </c>
      <c r="EK15" s="14">
        <f>IF(EK5=DistCalc!$C$4,DistCalc!$D15,'New Formula with HB25-1320'!EK15)</f>
        <v>0</v>
      </c>
      <c r="EL15" s="14">
        <f>IF(EL5=DistCalc!$C$4,DistCalc!$D15,'New Formula with HB25-1320'!EL15)</f>
        <v>0</v>
      </c>
      <c r="EM15" s="14">
        <f>IF(EM5=DistCalc!$C$4,DistCalc!$D15,'New Formula with HB25-1320'!EM15)</f>
        <v>0</v>
      </c>
      <c r="EN15" s="14">
        <f>IF(EN5=DistCalc!$C$4,DistCalc!$D15,'New Formula with HB25-1320'!EN15)</f>
        <v>0</v>
      </c>
      <c r="EO15" s="14">
        <f>IF(EO5=DistCalc!$C$4,DistCalc!$D15,'New Formula with HB25-1320'!EO15)</f>
        <v>0</v>
      </c>
      <c r="EP15" s="14">
        <f>IF(EP5=DistCalc!$C$4,DistCalc!$D15,'New Formula with HB25-1320'!EP15)</f>
        <v>0</v>
      </c>
      <c r="EQ15" s="14">
        <f>IF(EQ5=DistCalc!$C$4,DistCalc!$D15,'New Formula with HB25-1320'!EQ15)</f>
        <v>2</v>
      </c>
      <c r="ER15" s="14">
        <f>IF(ER5=DistCalc!$C$4,DistCalc!$D15,'New Formula with HB25-1320'!ER15)</f>
        <v>2</v>
      </c>
      <c r="ES15" s="14">
        <f>IF(ES5=DistCalc!$C$4,DistCalc!$D15,'New Formula with HB25-1320'!ES15)</f>
        <v>0</v>
      </c>
      <c r="ET15" s="14">
        <f>IF(ET5=DistCalc!$C$4,DistCalc!$D15,'New Formula with HB25-1320'!ET15)</f>
        <v>0</v>
      </c>
      <c r="EU15" s="14">
        <f>IF(EU5=DistCalc!$C$4,DistCalc!$D15,'New Formula with HB25-1320'!EU15)</f>
        <v>0</v>
      </c>
      <c r="EV15" s="14">
        <f>IF(EV5=DistCalc!$C$4,DistCalc!$D15,'New Formula with HB25-1320'!EV15)</f>
        <v>0</v>
      </c>
      <c r="EW15" s="14">
        <f>IF(EW5=DistCalc!$C$4,DistCalc!$D15,'New Formula with HB25-1320'!EW15)</f>
        <v>0</v>
      </c>
      <c r="EX15" s="14">
        <f>IF(EX5=DistCalc!$C$4,DistCalc!$D15,'New Formula with HB25-1320'!EX15)</f>
        <v>0</v>
      </c>
      <c r="EY15" s="14">
        <f>IF(EY5=DistCalc!$C$4,DistCalc!$D15,'New Formula with HB25-1320'!EY15)</f>
        <v>0</v>
      </c>
      <c r="EZ15" s="14">
        <f>IF(EZ5=DistCalc!$C$4,DistCalc!$D15,'New Formula with HB25-1320'!EZ15)</f>
        <v>0</v>
      </c>
      <c r="FA15" s="14">
        <f>IF(FA5=DistCalc!$C$4,DistCalc!$D15,'New Formula with HB25-1320'!FA15)</f>
        <v>12</v>
      </c>
      <c r="FB15" s="14">
        <f>IF(FB5=DistCalc!$C$4,DistCalc!$D15,'New Formula with HB25-1320'!FB15)</f>
        <v>0</v>
      </c>
      <c r="FC15" s="14">
        <f>IF(FC5=DistCalc!$C$4,DistCalc!$D15,'New Formula with HB25-1320'!FC15)</f>
        <v>4</v>
      </c>
      <c r="FD15" s="14">
        <f>IF(FD5=DistCalc!$C$4,DistCalc!$D15,'New Formula with HB25-1320'!FD15)</f>
        <v>0</v>
      </c>
      <c r="FE15" s="14">
        <f>IF(FE5=DistCalc!$C$4,DistCalc!$D15,'New Formula with HB25-1320'!FE15)</f>
        <v>0</v>
      </c>
      <c r="FF15" s="14">
        <f>IF(FF5=DistCalc!$C$4,DistCalc!$D15,'New Formula with HB25-1320'!FF15)</f>
        <v>0</v>
      </c>
      <c r="FG15" s="14">
        <f>IF(FG5=DistCalc!$C$4,DistCalc!$D15,'New Formula with HB25-1320'!FG15)</f>
        <v>0</v>
      </c>
      <c r="FH15" s="14">
        <f>IF(FH5=DistCalc!$C$4,DistCalc!$D15,'New Formula with HB25-1320'!FH15)</f>
        <v>0</v>
      </c>
      <c r="FI15" s="14">
        <f>IF(FI5=DistCalc!$C$4,DistCalc!$D15,'New Formula with HB25-1320'!FI15)</f>
        <v>0</v>
      </c>
      <c r="FJ15" s="14">
        <f>IF(FJ5=DistCalc!$C$4,DistCalc!$D15,'New Formula with HB25-1320'!FJ15)</f>
        <v>0</v>
      </c>
      <c r="FK15" s="14">
        <f>IF(FK5=DistCalc!$C$4,DistCalc!$D15,'New Formula with HB25-1320'!FK15)</f>
        <v>0</v>
      </c>
      <c r="FL15" s="14">
        <f>IF(FL5=DistCalc!$C$4,DistCalc!$D15,'New Formula with HB25-1320'!FL15)</f>
        <v>0</v>
      </c>
      <c r="FM15" s="14">
        <f>IF(FM5=DistCalc!$C$4,DistCalc!$D15,'New Formula with HB25-1320'!FM15)</f>
        <v>0</v>
      </c>
      <c r="FN15" s="14">
        <f>IF(FN5=DistCalc!$C$4,DistCalc!$D15,'New Formula with HB25-1320'!FN15)</f>
        <v>15.5</v>
      </c>
      <c r="FO15" s="14">
        <f>IF(FO5=DistCalc!$C$4,DistCalc!$D15,'New Formula with HB25-1320'!FO15)</f>
        <v>0</v>
      </c>
      <c r="FP15" s="14">
        <f>IF(FP5=DistCalc!$C$4,DistCalc!$D15,'New Formula with HB25-1320'!FP15)</f>
        <v>0</v>
      </c>
      <c r="FQ15" s="14">
        <f>IF(FQ5=DistCalc!$C$4,DistCalc!$D15,'New Formula with HB25-1320'!FQ15)</f>
        <v>0</v>
      </c>
      <c r="FR15" s="14">
        <f>IF(FR5=DistCalc!$C$4,DistCalc!$D15,'New Formula with HB25-1320'!FR15)</f>
        <v>0</v>
      </c>
      <c r="FS15" s="14">
        <f>IF(FS5=DistCalc!$C$4,DistCalc!$D15,'New Formula with HB25-1320'!FS15)</f>
        <v>0</v>
      </c>
      <c r="FT15" s="14">
        <f>IF(FT5=DistCalc!$C$4,DistCalc!$D15,'New Formula with HB25-1320'!FT15)</f>
        <v>0</v>
      </c>
      <c r="FU15" s="14">
        <f>IF(FU5=DistCalc!$C$4,DistCalc!$D15,'New Formula with HB25-1320'!FU15)</f>
        <v>0</v>
      </c>
      <c r="FV15" s="14">
        <f>IF(FV5=DistCalc!$C$4,DistCalc!$D15,'New Formula with HB25-1320'!FV15)</f>
        <v>1</v>
      </c>
      <c r="FW15" s="14">
        <f>IF(FW5=DistCalc!$C$4,DistCalc!$D15,'New Formula with HB25-1320'!FW15)</f>
        <v>2</v>
      </c>
      <c r="FX15" s="14">
        <f>IF(FX5=DistCalc!$C$4,DistCalc!$D15,'New Formula with HB25-1320'!FX15)</f>
        <v>0</v>
      </c>
      <c r="FY15" s="18"/>
      <c r="FZ15" s="12">
        <f>SUM(C15:FY15)</f>
        <v>1962.5</v>
      </c>
      <c r="GA15" s="12"/>
      <c r="GB15" s="12"/>
      <c r="GC15" s="12"/>
      <c r="GD15" s="12"/>
      <c r="GE15" s="2"/>
      <c r="GF15" s="2"/>
      <c r="GG15" s="2"/>
      <c r="GH15" s="2"/>
      <c r="GI15" s="2"/>
      <c r="GJ15" s="2"/>
      <c r="GK15" s="2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</row>
    <row r="16" spans="1:254" x14ac:dyDescent="0.35">
      <c r="A16" s="3" t="s">
        <v>430</v>
      </c>
      <c r="B16" s="2" t="s">
        <v>772</v>
      </c>
      <c r="C16" s="12">
        <f t="shared" ref="C16:BN16" si="3">ROUND(C11-C12-C13-C15,1)</f>
        <v>6364.5</v>
      </c>
      <c r="D16" s="12">
        <f t="shared" si="3"/>
        <v>32089</v>
      </c>
      <c r="E16" s="12">
        <f t="shared" si="3"/>
        <v>4691</v>
      </c>
      <c r="F16" s="12">
        <f t="shared" si="3"/>
        <v>21462.5</v>
      </c>
      <c r="G16" s="12">
        <f t="shared" si="3"/>
        <v>1844</v>
      </c>
      <c r="H16" s="12">
        <f t="shared" si="3"/>
        <v>1070</v>
      </c>
      <c r="I16" s="12">
        <f t="shared" si="3"/>
        <v>7027</v>
      </c>
      <c r="J16" s="12">
        <f t="shared" si="3"/>
        <v>1988</v>
      </c>
      <c r="K16" s="12">
        <f t="shared" si="3"/>
        <v>248.5</v>
      </c>
      <c r="L16" s="12">
        <f t="shared" si="3"/>
        <v>2062</v>
      </c>
      <c r="M16" s="12">
        <f t="shared" si="3"/>
        <v>839</v>
      </c>
      <c r="N16" s="12">
        <f t="shared" si="3"/>
        <v>49557</v>
      </c>
      <c r="O16" s="12">
        <f t="shared" si="3"/>
        <v>12263.5</v>
      </c>
      <c r="P16" s="12">
        <f t="shared" si="3"/>
        <v>313</v>
      </c>
      <c r="Q16" s="12">
        <f t="shared" si="3"/>
        <v>37352</v>
      </c>
      <c r="R16" s="12">
        <f t="shared" si="3"/>
        <v>481</v>
      </c>
      <c r="S16" s="12">
        <f t="shared" si="3"/>
        <v>1545.5</v>
      </c>
      <c r="T16" s="12">
        <f t="shared" si="3"/>
        <v>160</v>
      </c>
      <c r="U16" s="12">
        <f t="shared" si="3"/>
        <v>54</v>
      </c>
      <c r="V16" s="12">
        <f t="shared" si="3"/>
        <v>253</v>
      </c>
      <c r="W16" s="12">
        <f t="shared" si="3"/>
        <v>46</v>
      </c>
      <c r="X16" s="12">
        <f t="shared" si="3"/>
        <v>37.5</v>
      </c>
      <c r="Y16" s="12">
        <f t="shared" si="3"/>
        <v>397</v>
      </c>
      <c r="Z16" s="12">
        <f t="shared" si="3"/>
        <v>231</v>
      </c>
      <c r="AA16" s="12">
        <f t="shared" si="3"/>
        <v>30254.5</v>
      </c>
      <c r="AB16" s="12">
        <f t="shared" si="3"/>
        <v>26514</v>
      </c>
      <c r="AC16" s="12">
        <f t="shared" si="3"/>
        <v>847.5</v>
      </c>
      <c r="AD16" s="12">
        <f t="shared" si="3"/>
        <v>1281</v>
      </c>
      <c r="AE16" s="12">
        <f t="shared" si="3"/>
        <v>97</v>
      </c>
      <c r="AF16" s="12">
        <f t="shared" si="3"/>
        <v>164</v>
      </c>
      <c r="AG16" s="12">
        <f t="shared" si="3"/>
        <v>585.5</v>
      </c>
      <c r="AH16" s="12">
        <f t="shared" si="3"/>
        <v>908</v>
      </c>
      <c r="AI16" s="12">
        <f t="shared" si="3"/>
        <v>383</v>
      </c>
      <c r="AJ16" s="12">
        <f t="shared" si="3"/>
        <v>181.5</v>
      </c>
      <c r="AK16" s="12">
        <f t="shared" si="3"/>
        <v>162.5</v>
      </c>
      <c r="AL16" s="12">
        <f t="shared" si="3"/>
        <v>288.5</v>
      </c>
      <c r="AM16" s="12">
        <f t="shared" si="3"/>
        <v>306</v>
      </c>
      <c r="AN16" s="12">
        <f t="shared" si="3"/>
        <v>267</v>
      </c>
      <c r="AO16" s="12">
        <f t="shared" si="3"/>
        <v>3681</v>
      </c>
      <c r="AP16" s="12">
        <f t="shared" si="3"/>
        <v>83522.5</v>
      </c>
      <c r="AQ16" s="12">
        <f t="shared" si="3"/>
        <v>251</v>
      </c>
      <c r="AR16" s="12">
        <f t="shared" si="3"/>
        <v>57312</v>
      </c>
      <c r="AS16" s="12">
        <f t="shared" si="3"/>
        <v>5954.5</v>
      </c>
      <c r="AT16" s="12">
        <f t="shared" si="3"/>
        <v>2358</v>
      </c>
      <c r="AU16" s="12">
        <f t="shared" si="3"/>
        <v>268</v>
      </c>
      <c r="AV16" s="12">
        <f t="shared" si="3"/>
        <v>296</v>
      </c>
      <c r="AW16" s="12">
        <f t="shared" si="3"/>
        <v>255</v>
      </c>
      <c r="AX16" s="12">
        <f t="shared" si="3"/>
        <v>81</v>
      </c>
      <c r="AY16" s="12">
        <f t="shared" si="3"/>
        <v>391.5</v>
      </c>
      <c r="AZ16" s="12">
        <f t="shared" si="3"/>
        <v>11778.5</v>
      </c>
      <c r="BA16" s="12">
        <f t="shared" si="3"/>
        <v>8849.5</v>
      </c>
      <c r="BB16" s="12">
        <f t="shared" si="3"/>
        <v>7441</v>
      </c>
      <c r="BC16" s="12">
        <f t="shared" si="3"/>
        <v>20968.5</v>
      </c>
      <c r="BD16" s="12">
        <f t="shared" si="3"/>
        <v>3633.5</v>
      </c>
      <c r="BE16" s="12">
        <f t="shared" si="3"/>
        <v>1092</v>
      </c>
      <c r="BF16" s="12">
        <f t="shared" si="3"/>
        <v>24344</v>
      </c>
      <c r="BG16" s="12">
        <f t="shared" si="3"/>
        <v>919.5</v>
      </c>
      <c r="BH16" s="12">
        <f t="shared" si="3"/>
        <v>534</v>
      </c>
      <c r="BI16" s="12">
        <f t="shared" si="3"/>
        <v>254.5</v>
      </c>
      <c r="BJ16" s="12">
        <f t="shared" si="3"/>
        <v>6294</v>
      </c>
      <c r="BK16" s="12">
        <f t="shared" si="3"/>
        <v>21812.5</v>
      </c>
      <c r="BL16" s="12">
        <f t="shared" si="3"/>
        <v>69.5</v>
      </c>
      <c r="BM16" s="12">
        <f t="shared" si="3"/>
        <v>330.5</v>
      </c>
      <c r="BN16" s="12">
        <f t="shared" si="3"/>
        <v>2993</v>
      </c>
      <c r="BO16" s="12">
        <f t="shared" ref="BO16:DZ16" si="4">ROUND(BO11-BO12-BO13-BO15,1)</f>
        <v>1186</v>
      </c>
      <c r="BP16" s="12">
        <f t="shared" si="4"/>
        <v>137</v>
      </c>
      <c r="BQ16" s="12">
        <f t="shared" si="4"/>
        <v>5582</v>
      </c>
      <c r="BR16" s="12">
        <f t="shared" si="4"/>
        <v>4474.5</v>
      </c>
      <c r="BS16" s="12">
        <f t="shared" si="4"/>
        <v>1158</v>
      </c>
      <c r="BT16" s="12">
        <f t="shared" si="4"/>
        <v>353</v>
      </c>
      <c r="BU16" s="12">
        <f t="shared" si="4"/>
        <v>382</v>
      </c>
      <c r="BV16" s="12">
        <f t="shared" si="4"/>
        <v>1243</v>
      </c>
      <c r="BW16" s="12">
        <f t="shared" si="4"/>
        <v>2017.5</v>
      </c>
      <c r="BX16" s="12">
        <f t="shared" si="4"/>
        <v>57</v>
      </c>
      <c r="BY16" s="12">
        <f t="shared" si="4"/>
        <v>392.5</v>
      </c>
      <c r="BZ16" s="12">
        <f t="shared" si="4"/>
        <v>228</v>
      </c>
      <c r="CA16" s="12">
        <f t="shared" si="4"/>
        <v>141.5</v>
      </c>
      <c r="CB16" s="12">
        <f t="shared" si="4"/>
        <v>70207.5</v>
      </c>
      <c r="CC16" s="12">
        <f t="shared" si="4"/>
        <v>186</v>
      </c>
      <c r="CD16" s="12">
        <f t="shared" si="4"/>
        <v>30</v>
      </c>
      <c r="CE16" s="12">
        <f t="shared" si="4"/>
        <v>158</v>
      </c>
      <c r="CF16" s="12">
        <f t="shared" si="4"/>
        <v>100</v>
      </c>
      <c r="CG16" s="12">
        <f t="shared" si="4"/>
        <v>191</v>
      </c>
      <c r="CH16" s="12">
        <f t="shared" si="4"/>
        <v>90</v>
      </c>
      <c r="CI16" s="12">
        <f t="shared" si="4"/>
        <v>683</v>
      </c>
      <c r="CJ16" s="12">
        <f t="shared" si="4"/>
        <v>822.5</v>
      </c>
      <c r="CK16" s="12">
        <f t="shared" si="4"/>
        <v>4188.5</v>
      </c>
      <c r="CL16" s="12">
        <f t="shared" si="4"/>
        <v>1148</v>
      </c>
      <c r="CM16" s="12">
        <f t="shared" si="4"/>
        <v>675.5</v>
      </c>
      <c r="CN16" s="12">
        <f t="shared" si="4"/>
        <v>27905.5</v>
      </c>
      <c r="CO16" s="12">
        <f t="shared" si="4"/>
        <v>13919.5</v>
      </c>
      <c r="CP16" s="12">
        <f t="shared" si="4"/>
        <v>856.5</v>
      </c>
      <c r="CQ16" s="12">
        <f t="shared" si="4"/>
        <v>759</v>
      </c>
      <c r="CR16" s="12">
        <f t="shared" si="4"/>
        <v>195</v>
      </c>
      <c r="CS16" s="12">
        <f t="shared" si="4"/>
        <v>245.5</v>
      </c>
      <c r="CT16" s="12">
        <f t="shared" si="4"/>
        <v>112</v>
      </c>
      <c r="CU16" s="12">
        <f t="shared" si="4"/>
        <v>67</v>
      </c>
      <c r="CV16" s="12">
        <f t="shared" si="4"/>
        <v>24</v>
      </c>
      <c r="CW16" s="12">
        <f t="shared" si="4"/>
        <v>187</v>
      </c>
      <c r="CX16" s="12">
        <f t="shared" si="4"/>
        <v>457</v>
      </c>
      <c r="CY16" s="12">
        <f t="shared" si="4"/>
        <v>25</v>
      </c>
      <c r="CZ16" s="12">
        <f t="shared" si="4"/>
        <v>1768</v>
      </c>
      <c r="DA16" s="12">
        <f t="shared" si="4"/>
        <v>203.5</v>
      </c>
      <c r="DB16" s="12">
        <f t="shared" si="4"/>
        <v>310.5</v>
      </c>
      <c r="DC16" s="12">
        <f t="shared" si="4"/>
        <v>193</v>
      </c>
      <c r="DD16" s="12">
        <f t="shared" si="4"/>
        <v>174.5</v>
      </c>
      <c r="DE16" s="12">
        <f t="shared" si="4"/>
        <v>279.5</v>
      </c>
      <c r="DF16" s="12">
        <f t="shared" si="4"/>
        <v>18445.5</v>
      </c>
      <c r="DG16" s="12">
        <f t="shared" si="4"/>
        <v>93.5</v>
      </c>
      <c r="DH16" s="12">
        <f t="shared" si="4"/>
        <v>1684</v>
      </c>
      <c r="DI16" s="12">
        <f t="shared" si="4"/>
        <v>2198</v>
      </c>
      <c r="DJ16" s="12">
        <f t="shared" si="4"/>
        <v>600</v>
      </c>
      <c r="DK16" s="12">
        <f t="shared" si="4"/>
        <v>472.5</v>
      </c>
      <c r="DL16" s="12">
        <f t="shared" si="4"/>
        <v>5616</v>
      </c>
      <c r="DM16" s="12">
        <f t="shared" si="4"/>
        <v>235</v>
      </c>
      <c r="DN16" s="12">
        <f t="shared" si="4"/>
        <v>1294.5</v>
      </c>
      <c r="DO16" s="12">
        <f t="shared" si="4"/>
        <v>3290</v>
      </c>
      <c r="DP16" s="12">
        <f t="shared" si="4"/>
        <v>199</v>
      </c>
      <c r="DQ16" s="12">
        <f t="shared" si="4"/>
        <v>887</v>
      </c>
      <c r="DR16" s="12">
        <f t="shared" si="4"/>
        <v>1266</v>
      </c>
      <c r="DS16" s="12">
        <f t="shared" si="4"/>
        <v>545</v>
      </c>
      <c r="DT16" s="12">
        <f t="shared" si="4"/>
        <v>175</v>
      </c>
      <c r="DU16" s="12">
        <f t="shared" si="4"/>
        <v>346</v>
      </c>
      <c r="DV16" s="12">
        <f t="shared" si="4"/>
        <v>198</v>
      </c>
      <c r="DW16" s="12">
        <f t="shared" si="4"/>
        <v>285</v>
      </c>
      <c r="DX16" s="12">
        <f t="shared" si="4"/>
        <v>168</v>
      </c>
      <c r="DY16" s="12">
        <f t="shared" si="4"/>
        <v>280</v>
      </c>
      <c r="DZ16" s="12">
        <f t="shared" si="4"/>
        <v>606.5</v>
      </c>
      <c r="EA16" s="12">
        <f t="shared" ref="EA16:FX16" si="5">ROUND(EA11-EA12-EA13-EA15,1)</f>
        <v>487.5</v>
      </c>
      <c r="EB16" s="12">
        <f t="shared" si="5"/>
        <v>498</v>
      </c>
      <c r="EC16" s="12">
        <f t="shared" si="5"/>
        <v>260</v>
      </c>
      <c r="ED16" s="12">
        <f t="shared" si="5"/>
        <v>1546.5</v>
      </c>
      <c r="EE16" s="12">
        <f t="shared" si="5"/>
        <v>185.5</v>
      </c>
      <c r="EF16" s="12">
        <f t="shared" si="5"/>
        <v>1260</v>
      </c>
      <c r="EG16" s="12">
        <f t="shared" si="5"/>
        <v>250</v>
      </c>
      <c r="EH16" s="12">
        <f t="shared" si="5"/>
        <v>246</v>
      </c>
      <c r="EI16" s="12">
        <f t="shared" si="5"/>
        <v>13258.5</v>
      </c>
      <c r="EJ16" s="12">
        <f t="shared" si="5"/>
        <v>9752</v>
      </c>
      <c r="EK16" s="12">
        <f t="shared" si="5"/>
        <v>663.5</v>
      </c>
      <c r="EL16" s="12">
        <f t="shared" si="5"/>
        <v>447</v>
      </c>
      <c r="EM16" s="12">
        <f t="shared" si="5"/>
        <v>355</v>
      </c>
      <c r="EN16" s="12">
        <f t="shared" si="5"/>
        <v>876.5</v>
      </c>
      <c r="EO16" s="12">
        <f t="shared" si="5"/>
        <v>287</v>
      </c>
      <c r="EP16" s="12">
        <f t="shared" si="5"/>
        <v>428.5</v>
      </c>
      <c r="EQ16" s="12">
        <f t="shared" si="5"/>
        <v>2405</v>
      </c>
      <c r="ER16" s="12">
        <f t="shared" si="5"/>
        <v>306.5</v>
      </c>
      <c r="ES16" s="12">
        <f t="shared" si="5"/>
        <v>155.5</v>
      </c>
      <c r="ET16" s="12">
        <f t="shared" si="5"/>
        <v>197.5</v>
      </c>
      <c r="EU16" s="12">
        <f t="shared" si="5"/>
        <v>568</v>
      </c>
      <c r="EV16" s="12">
        <f t="shared" si="5"/>
        <v>66</v>
      </c>
      <c r="EW16" s="12">
        <f t="shared" si="5"/>
        <v>746.5</v>
      </c>
      <c r="EX16" s="12">
        <f t="shared" si="5"/>
        <v>173.5</v>
      </c>
      <c r="EY16" s="12">
        <f t="shared" si="5"/>
        <v>201</v>
      </c>
      <c r="EZ16" s="12">
        <f t="shared" si="5"/>
        <v>127</v>
      </c>
      <c r="FA16" s="12">
        <f t="shared" si="5"/>
        <v>3245</v>
      </c>
      <c r="FB16" s="12">
        <f t="shared" si="5"/>
        <v>275.5</v>
      </c>
      <c r="FC16" s="12">
        <f t="shared" si="5"/>
        <v>1640</v>
      </c>
      <c r="FD16" s="12">
        <f t="shared" si="5"/>
        <v>399</v>
      </c>
      <c r="FE16" s="12">
        <f t="shared" si="5"/>
        <v>70</v>
      </c>
      <c r="FF16" s="12">
        <f t="shared" si="5"/>
        <v>175</v>
      </c>
      <c r="FG16" s="12">
        <f t="shared" si="5"/>
        <v>114</v>
      </c>
      <c r="FH16" s="12">
        <f t="shared" si="5"/>
        <v>69</v>
      </c>
      <c r="FI16" s="12">
        <f t="shared" si="5"/>
        <v>1645</v>
      </c>
      <c r="FJ16" s="12">
        <f t="shared" si="5"/>
        <v>2016.5</v>
      </c>
      <c r="FK16" s="12">
        <f t="shared" si="5"/>
        <v>2482</v>
      </c>
      <c r="FL16" s="12">
        <f t="shared" si="5"/>
        <v>8537.5</v>
      </c>
      <c r="FM16" s="12">
        <f t="shared" si="5"/>
        <v>3981.5</v>
      </c>
      <c r="FN16" s="12">
        <f t="shared" si="5"/>
        <v>22420.5</v>
      </c>
      <c r="FO16" s="12">
        <f t="shared" si="5"/>
        <v>1117</v>
      </c>
      <c r="FP16" s="12">
        <f t="shared" si="5"/>
        <v>2341.5</v>
      </c>
      <c r="FQ16" s="12">
        <f t="shared" si="5"/>
        <v>982.5</v>
      </c>
      <c r="FR16" s="12">
        <f t="shared" si="5"/>
        <v>162.5</v>
      </c>
      <c r="FS16" s="12">
        <f t="shared" si="5"/>
        <v>160.5</v>
      </c>
      <c r="FT16" s="12">
        <f t="shared" si="5"/>
        <v>54</v>
      </c>
      <c r="FU16" s="12">
        <f t="shared" si="5"/>
        <v>760</v>
      </c>
      <c r="FV16" s="12">
        <f t="shared" si="5"/>
        <v>692</v>
      </c>
      <c r="FW16" s="12">
        <f t="shared" si="5"/>
        <v>128</v>
      </c>
      <c r="FX16" s="12">
        <f t="shared" si="5"/>
        <v>64</v>
      </c>
      <c r="FY16" s="12"/>
      <c r="FZ16" s="12">
        <f>SUM(C16:FX16)</f>
        <v>781980</v>
      </c>
      <c r="GA16" s="19"/>
      <c r="GB16" s="12">
        <f>FZ16-GA16</f>
        <v>781980</v>
      </c>
      <c r="GC16" s="12"/>
      <c r="GD16" s="12"/>
      <c r="GE16" s="2"/>
      <c r="GF16" s="2"/>
      <c r="GG16" s="2"/>
      <c r="GH16" s="2"/>
      <c r="GI16" s="2"/>
      <c r="GJ16" s="2"/>
      <c r="GK16" s="2"/>
      <c r="GL16" s="20"/>
      <c r="GM16" s="20"/>
    </row>
    <row r="17" spans="1:254" x14ac:dyDescent="0.35">
      <c r="A17" s="3" t="s">
        <v>431</v>
      </c>
      <c r="B17" s="12" t="s">
        <v>649</v>
      </c>
      <c r="C17" s="255">
        <f>IF(C5=DistCalc!$C$4,DistCalc!$D17,'New Formula with HB25-1320'!C17)</f>
        <v>2311</v>
      </c>
      <c r="D17" s="255">
        <f>IF(D5=DistCalc!$C$4,DistCalc!$D17,'New Formula with HB25-1320'!D17)</f>
        <v>9785</v>
      </c>
      <c r="E17" s="255">
        <f>IF(E5=DistCalc!$C$4,DistCalc!$D17,'New Formula with HB25-1320'!E17)</f>
        <v>2809</v>
      </c>
      <c r="F17" s="255">
        <f>IF(F5=DistCalc!$C$4,DistCalc!$D17,'New Formula with HB25-1320'!F17)</f>
        <v>3989</v>
      </c>
      <c r="G17" s="255">
        <f>IF(G5=DistCalc!$C$4,DistCalc!$D17,'New Formula with HB25-1320'!G17)</f>
        <v>189</v>
      </c>
      <c r="H17" s="255">
        <f>IF(H5=DistCalc!$C$4,DistCalc!$D17,'New Formula with HB25-1320'!H17)</f>
        <v>169</v>
      </c>
      <c r="I17" s="255">
        <f>IF(I5=DistCalc!$C$4,DistCalc!$D17,'New Formula with HB25-1320'!I17)</f>
        <v>4032</v>
      </c>
      <c r="J17" s="255">
        <f>IF(J5=DistCalc!$C$4,DistCalc!$D17,'New Formula with HB25-1320'!J17)</f>
        <v>831</v>
      </c>
      <c r="K17" s="255">
        <f>IF(K5=DistCalc!$C$4,DistCalc!$D17,'New Formula with HB25-1320'!K17)</f>
        <v>83</v>
      </c>
      <c r="L17" s="255">
        <f>IF(L5=DistCalc!$C$4,DistCalc!$D17,'New Formula with HB25-1320'!L17)</f>
        <v>732</v>
      </c>
      <c r="M17" s="255">
        <f>IF(M5=DistCalc!$C$4,DistCalc!$D17,'New Formula with HB25-1320'!M17)</f>
        <v>521</v>
      </c>
      <c r="N17" s="255">
        <f>IF(N5=DistCalc!$C$4,DistCalc!$D17,'New Formula with HB25-1320'!N17)</f>
        <v>8671</v>
      </c>
      <c r="O17" s="255">
        <f>IF(O5=DistCalc!$C$4,DistCalc!$D17,'New Formula with HB25-1320'!O17)</f>
        <v>1022</v>
      </c>
      <c r="P17" s="255">
        <f>IF(P5=DistCalc!$C$4,DistCalc!$D17,'New Formula with HB25-1320'!P17)</f>
        <v>65</v>
      </c>
      <c r="Q17" s="255">
        <f>IF(Q5=DistCalc!$C$4,DistCalc!$D17,'New Formula with HB25-1320'!Q17)</f>
        <v>17070</v>
      </c>
      <c r="R17" s="255">
        <f>IF(R5=DistCalc!$C$4,DistCalc!$D17,'New Formula with HB25-1320'!R17)</f>
        <v>839</v>
      </c>
      <c r="S17" s="255">
        <f>IF(S5=DistCalc!$C$4,DistCalc!$D17,'New Formula with HB25-1320'!S17)</f>
        <v>529</v>
      </c>
      <c r="T17" s="255">
        <f>IF(T5=DistCalc!$C$4,DistCalc!$D17,'New Formula with HB25-1320'!T17)</f>
        <v>57</v>
      </c>
      <c r="U17" s="255">
        <f>IF(U5=DistCalc!$C$4,DistCalc!$D17,'New Formula with HB25-1320'!U17)</f>
        <v>22</v>
      </c>
      <c r="V17" s="255">
        <f>IF(V5=DistCalc!$C$4,DistCalc!$D17,'New Formula with HB25-1320'!V17)</f>
        <v>100</v>
      </c>
      <c r="W17" s="255">
        <f>IF(W5=DistCalc!$C$4,DistCalc!$D17,'New Formula with HB25-1320'!W17)</f>
        <v>50</v>
      </c>
      <c r="X17" s="255">
        <f>IF(X5=DistCalc!$C$4,DistCalc!$D17,'New Formula with HB25-1320'!X17)</f>
        <v>14</v>
      </c>
      <c r="Y17" s="255">
        <f>IF(Y5=DistCalc!$C$4,DistCalc!$D17,'New Formula with HB25-1320'!Y17)</f>
        <v>276</v>
      </c>
      <c r="Z17" s="255">
        <f>IF(Z5=DistCalc!$C$4,DistCalc!$D17,'New Formula with HB25-1320'!Z17)</f>
        <v>60</v>
      </c>
      <c r="AA17" s="255">
        <f>IF(AA5=DistCalc!$C$4,DistCalc!$D17,'New Formula with HB25-1320'!AA17)</f>
        <v>5295</v>
      </c>
      <c r="AB17" s="255">
        <f>IF(AB5=DistCalc!$C$4,DistCalc!$D17,'New Formula with HB25-1320'!AB17)</f>
        <v>3397</v>
      </c>
      <c r="AC17" s="255">
        <f>IF(AC5=DistCalc!$C$4,DistCalc!$D17,'New Formula with HB25-1320'!AC17)</f>
        <v>123</v>
      </c>
      <c r="AD17" s="255">
        <f>IF(AD5=DistCalc!$C$4,DistCalc!$D17,'New Formula with HB25-1320'!AD17)</f>
        <v>283</v>
      </c>
      <c r="AE17" s="255">
        <f>IF(AE5=DistCalc!$C$4,DistCalc!$D17,'New Formula with HB25-1320'!AE17)</f>
        <v>20</v>
      </c>
      <c r="AF17" s="255">
        <f>IF(AF5=DistCalc!$C$4,DistCalc!$D17,'New Formula with HB25-1320'!AF17)</f>
        <v>34</v>
      </c>
      <c r="AG17" s="255">
        <f>IF(AG5=DistCalc!$C$4,DistCalc!$D17,'New Formula with HB25-1320'!AG17)</f>
        <v>74</v>
      </c>
      <c r="AH17" s="255">
        <f>IF(AH5=DistCalc!$C$4,DistCalc!$D17,'New Formula with HB25-1320'!AH17)</f>
        <v>356</v>
      </c>
      <c r="AI17" s="255">
        <f>IF(AI5=DistCalc!$C$4,DistCalc!$D17,'New Formula with HB25-1320'!AI17)</f>
        <v>129</v>
      </c>
      <c r="AJ17" s="255">
        <f>IF(AJ5=DistCalc!$C$4,DistCalc!$D17,'New Formula with HB25-1320'!AJ17)</f>
        <v>71</v>
      </c>
      <c r="AK17" s="255">
        <f>IF(AK5=DistCalc!$C$4,DistCalc!$D17,'New Formula with HB25-1320'!AK17)</f>
        <v>106</v>
      </c>
      <c r="AL17" s="255">
        <f>IF(AL5=DistCalc!$C$4,DistCalc!$D17,'New Formula with HB25-1320'!AL17)</f>
        <v>109</v>
      </c>
      <c r="AM17" s="255">
        <f>IF(AM5=DistCalc!$C$4,DistCalc!$D17,'New Formula with HB25-1320'!AM17)</f>
        <v>175</v>
      </c>
      <c r="AN17" s="255">
        <f>IF(AN5=DistCalc!$C$4,DistCalc!$D17,'New Formula with HB25-1320'!AN17)</f>
        <v>98</v>
      </c>
      <c r="AO17" s="255">
        <f>IF(AO5=DistCalc!$C$4,DistCalc!$D17,'New Formula with HB25-1320'!AO17)</f>
        <v>1189</v>
      </c>
      <c r="AP17" s="255">
        <f>IF(AP5=DistCalc!$C$4,DistCalc!$D17,'New Formula with HB25-1320'!AP17)</f>
        <v>30699</v>
      </c>
      <c r="AQ17" s="255">
        <f>IF(AQ5=DistCalc!$C$4,DistCalc!$D17,'New Formula with HB25-1320'!AQ17)</f>
        <v>74</v>
      </c>
      <c r="AR17" s="255">
        <f>IF(AR5=DistCalc!$C$4,DistCalc!$D17,'New Formula with HB25-1320'!AR17)</f>
        <v>3849</v>
      </c>
      <c r="AS17" s="255">
        <f>IF(AS5=DistCalc!$C$4,DistCalc!$D17,'New Formula with HB25-1320'!AS17)</f>
        <v>1103</v>
      </c>
      <c r="AT17" s="255">
        <f>IF(AT5=DistCalc!$C$4,DistCalc!$D17,'New Formula with HB25-1320'!AT17)</f>
        <v>221</v>
      </c>
      <c r="AU17" s="255">
        <f>IF(AU5=DistCalc!$C$4,DistCalc!$D17,'New Formula with HB25-1320'!AU17)</f>
        <v>48</v>
      </c>
      <c r="AV17" s="255">
        <f>IF(AV5=DistCalc!$C$4,DistCalc!$D17,'New Formula with HB25-1320'!AV17)</f>
        <v>107</v>
      </c>
      <c r="AW17" s="255">
        <f>IF(AW5=DistCalc!$C$4,DistCalc!$D17,'New Formula with HB25-1320'!AW17)</f>
        <v>42</v>
      </c>
      <c r="AX17" s="255">
        <f>IF(AX5=DistCalc!$C$4,DistCalc!$D17,'New Formula with HB25-1320'!AX17)</f>
        <v>0</v>
      </c>
      <c r="AY17" s="255">
        <f>IF(AY5=DistCalc!$C$4,DistCalc!$D17,'New Formula with HB25-1320'!AY17)</f>
        <v>133</v>
      </c>
      <c r="AZ17" s="255">
        <f>IF(AZ5=DistCalc!$C$4,DistCalc!$D17,'New Formula with HB25-1320'!AZ17)</f>
        <v>5157</v>
      </c>
      <c r="BA17" s="255">
        <f>IF(BA5=DistCalc!$C$4,DistCalc!$D17,'New Formula with HB25-1320'!BA17)</f>
        <v>2278</v>
      </c>
      <c r="BB17" s="255">
        <f>IF(BB5=DistCalc!$C$4,DistCalc!$D17,'New Formula with HB25-1320'!BB17)</f>
        <v>2184</v>
      </c>
      <c r="BC17" s="255">
        <f>IF(BC5=DistCalc!$C$4,DistCalc!$D17,'New Formula with HB25-1320'!BC17)</f>
        <v>8604</v>
      </c>
      <c r="BD17" s="255">
        <f>IF(BD5=DistCalc!$C$4,DistCalc!$D17,'New Formula with HB25-1320'!BD17)</f>
        <v>170</v>
      </c>
      <c r="BE17" s="255">
        <f>IF(BE5=DistCalc!$C$4,DistCalc!$D17,'New Formula with HB25-1320'!BE17)</f>
        <v>210</v>
      </c>
      <c r="BF17" s="255">
        <f>IF(BF5=DistCalc!$C$4,DistCalc!$D17,'New Formula with HB25-1320'!BF17)</f>
        <v>1507</v>
      </c>
      <c r="BG17" s="255">
        <f>IF(BG5=DistCalc!$C$4,DistCalc!$D17,'New Formula with HB25-1320'!BG17)</f>
        <v>224</v>
      </c>
      <c r="BH17" s="255">
        <f>IF(BH5=DistCalc!$C$4,DistCalc!$D17,'New Formula with HB25-1320'!BH17)</f>
        <v>65</v>
      </c>
      <c r="BI17" s="255">
        <f>IF(BI5=DistCalc!$C$4,DistCalc!$D17,'New Formula with HB25-1320'!BI17)</f>
        <v>101</v>
      </c>
      <c r="BJ17" s="255">
        <f>IF(BJ5=DistCalc!$C$4,DistCalc!$D17,'New Formula with HB25-1320'!BJ17)</f>
        <v>387</v>
      </c>
      <c r="BK17" s="255">
        <f>IF(BK5=DistCalc!$C$4,DistCalc!$D17,'New Formula with HB25-1320'!BK17)</f>
        <v>3764</v>
      </c>
      <c r="BL17" s="255">
        <f>IF(BL5=DistCalc!$C$4,DistCalc!$D17,'New Formula with HB25-1320'!BL17)</f>
        <v>24</v>
      </c>
      <c r="BM17" s="255">
        <f>IF(BM5=DistCalc!$C$4,DistCalc!$D17,'New Formula with HB25-1320'!BM17)</f>
        <v>92</v>
      </c>
      <c r="BN17" s="255">
        <f>IF(BN5=DistCalc!$C$4,DistCalc!$D17,'New Formula with HB25-1320'!BN17)</f>
        <v>1087</v>
      </c>
      <c r="BO17" s="255">
        <f>IF(BO5=DistCalc!$C$4,DistCalc!$D17,'New Formula with HB25-1320'!BO17)</f>
        <v>366</v>
      </c>
      <c r="BP17" s="255">
        <f>IF(BP5=DistCalc!$C$4,DistCalc!$D17,'New Formula with HB25-1320'!BP17)</f>
        <v>82</v>
      </c>
      <c r="BQ17" s="255">
        <f>IF(BQ5=DistCalc!$C$4,DistCalc!$D17,'New Formula with HB25-1320'!BQ17)</f>
        <v>1279</v>
      </c>
      <c r="BR17" s="255">
        <f>IF(BR5=DistCalc!$C$4,DistCalc!$D17,'New Formula with HB25-1320'!BR17)</f>
        <v>1093</v>
      </c>
      <c r="BS17" s="255">
        <f>IF(BS5=DistCalc!$C$4,DistCalc!$D17,'New Formula with HB25-1320'!BS17)</f>
        <v>465</v>
      </c>
      <c r="BT17" s="255">
        <f>IF(BT5=DistCalc!$C$4,DistCalc!$D17,'New Formula with HB25-1320'!BT17)</f>
        <v>61</v>
      </c>
      <c r="BU17" s="255">
        <f>IF(BU5=DistCalc!$C$4,DistCalc!$D17,'New Formula with HB25-1320'!BU17)</f>
        <v>78</v>
      </c>
      <c r="BV17" s="255">
        <f>IF(BV5=DistCalc!$C$4,DistCalc!$D17,'New Formula with HB25-1320'!BV17)</f>
        <v>206</v>
      </c>
      <c r="BW17" s="255">
        <f>IF(BW5=DistCalc!$C$4,DistCalc!$D17,'New Formula with HB25-1320'!BW17)</f>
        <v>217</v>
      </c>
      <c r="BX17" s="255">
        <f>IF(BX5=DistCalc!$C$4,DistCalc!$D17,'New Formula with HB25-1320'!BX17)</f>
        <v>14</v>
      </c>
      <c r="BY17" s="255">
        <f>IF(BY5=DistCalc!$C$4,DistCalc!$D17,'New Formula with HB25-1320'!BY17)</f>
        <v>256</v>
      </c>
      <c r="BZ17" s="255">
        <f>IF(BZ5=DistCalc!$C$4,DistCalc!$D17,'New Formula with HB25-1320'!BZ17)</f>
        <v>55</v>
      </c>
      <c r="CA17" s="255">
        <f>IF(CA5=DistCalc!$C$4,DistCalc!$D17,'New Formula with HB25-1320'!CA17)</f>
        <v>33</v>
      </c>
      <c r="CB17" s="255">
        <f>IF(CB5=DistCalc!$C$4,DistCalc!$D17,'New Formula with HB25-1320'!CB17)</f>
        <v>13384</v>
      </c>
      <c r="CC17" s="255">
        <f>IF(CC5=DistCalc!$C$4,DistCalc!$D17,'New Formula with HB25-1320'!CC17)</f>
        <v>49</v>
      </c>
      <c r="CD17" s="255">
        <f>IF(CD5=DistCalc!$C$4,DistCalc!$D17,'New Formula with HB25-1320'!CD17)</f>
        <v>7</v>
      </c>
      <c r="CE17" s="255">
        <f>IF(CE5=DistCalc!$C$4,DistCalc!$D17,'New Formula with HB25-1320'!CE17)</f>
        <v>25</v>
      </c>
      <c r="CF17" s="255">
        <f>IF(CF5=DistCalc!$C$4,DistCalc!$D17,'New Formula with HB25-1320'!CF17)</f>
        <v>41</v>
      </c>
      <c r="CG17" s="255">
        <f>IF(CG5=DistCalc!$C$4,DistCalc!$D17,'New Formula with HB25-1320'!CG17)</f>
        <v>63</v>
      </c>
      <c r="CH17" s="255">
        <f>IF(CH5=DistCalc!$C$4,DistCalc!$D17,'New Formula with HB25-1320'!CH17)</f>
        <v>36</v>
      </c>
      <c r="CI17" s="255">
        <f>IF(CI5=DistCalc!$C$4,DistCalc!$D17,'New Formula with HB25-1320'!CI17)</f>
        <v>281</v>
      </c>
      <c r="CJ17" s="255">
        <f>IF(CJ5=DistCalc!$C$4,DistCalc!$D17,'New Formula with HB25-1320'!CJ17)</f>
        <v>280</v>
      </c>
      <c r="CK17" s="255">
        <f>IF(CK5=DistCalc!$C$4,DistCalc!$D17,'New Formula with HB25-1320'!CK17)</f>
        <v>852</v>
      </c>
      <c r="CL17" s="255">
        <f>IF(CL5=DistCalc!$C$4,DistCalc!$D17,'New Formula with HB25-1320'!CL17)</f>
        <v>250</v>
      </c>
      <c r="CM17" s="255">
        <f>IF(CM5=DistCalc!$C$4,DistCalc!$D17,'New Formula with HB25-1320'!CM17)</f>
        <v>180</v>
      </c>
      <c r="CN17" s="255">
        <f>IF(CN5=DistCalc!$C$4,DistCalc!$D17,'New Formula with HB25-1320'!CN17)</f>
        <v>4931</v>
      </c>
      <c r="CO17" s="255">
        <f>IF(CO5=DistCalc!$C$4,DistCalc!$D17,'New Formula with HB25-1320'!CO17)</f>
        <v>2428</v>
      </c>
      <c r="CP17" s="255">
        <f>IF(CP5=DistCalc!$C$4,DistCalc!$D17,'New Formula with HB25-1320'!CP17)</f>
        <v>198</v>
      </c>
      <c r="CQ17" s="255">
        <f>IF(CQ5=DistCalc!$C$4,DistCalc!$D17,'New Formula with HB25-1320'!CQ17)</f>
        <v>352</v>
      </c>
      <c r="CR17" s="255">
        <f>IF(CR5=DistCalc!$C$4,DistCalc!$D17,'New Formula with HB25-1320'!CR17)</f>
        <v>62</v>
      </c>
      <c r="CS17" s="255">
        <f>IF(CS5=DistCalc!$C$4,DistCalc!$D17,'New Formula with HB25-1320'!CS17)</f>
        <v>80</v>
      </c>
      <c r="CT17" s="255">
        <f>IF(CT5=DistCalc!$C$4,DistCalc!$D17,'New Formula with HB25-1320'!CT17)</f>
        <v>54</v>
      </c>
      <c r="CU17" s="255">
        <f>IF(CU5=DistCalc!$C$4,DistCalc!$D17,'New Formula with HB25-1320'!CU17)</f>
        <v>68</v>
      </c>
      <c r="CV17" s="255">
        <f>IF(CV5=DistCalc!$C$4,DistCalc!$D17,'New Formula with HB25-1320'!CV17)</f>
        <v>3</v>
      </c>
      <c r="CW17" s="255">
        <f>IF(CW5=DistCalc!$C$4,DistCalc!$D17,'New Formula with HB25-1320'!CW17)</f>
        <v>53</v>
      </c>
      <c r="CX17" s="255">
        <f>IF(CX5=DistCalc!$C$4,DistCalc!$D17,'New Formula with HB25-1320'!CX17)</f>
        <v>117</v>
      </c>
      <c r="CY17" s="255">
        <f>IF(CY5=DistCalc!$C$4,DistCalc!$D17,'New Formula with HB25-1320'!CY17)</f>
        <v>13.2</v>
      </c>
      <c r="CZ17" s="255">
        <f>IF(CZ5=DistCalc!$C$4,DistCalc!$D17,'New Formula with HB25-1320'!CZ17)</f>
        <v>677</v>
      </c>
      <c r="DA17" s="255">
        <f>IF(DA5=DistCalc!$C$4,DistCalc!$D17,'New Formula with HB25-1320'!DA17)</f>
        <v>36</v>
      </c>
      <c r="DB17" s="255">
        <f>IF(DB5=DistCalc!$C$4,DistCalc!$D17,'New Formula with HB25-1320'!DB17)</f>
        <v>59</v>
      </c>
      <c r="DC17" s="255">
        <f>IF(DC5=DistCalc!$C$4,DistCalc!$D17,'New Formula with HB25-1320'!DC17)</f>
        <v>28</v>
      </c>
      <c r="DD17" s="255">
        <f>IF(DD5=DistCalc!$C$4,DistCalc!$D17,'New Formula with HB25-1320'!DD17)</f>
        <v>41</v>
      </c>
      <c r="DE17" s="255">
        <f>IF(DE5=DistCalc!$C$4,DistCalc!$D17,'New Formula with HB25-1320'!DE17)</f>
        <v>34</v>
      </c>
      <c r="DF17" s="255">
        <f>IF(DF5=DistCalc!$C$4,DistCalc!$D17,'New Formula with HB25-1320'!DF17)</f>
        <v>5994</v>
      </c>
      <c r="DG17" s="255">
        <f>IF(DG5=DistCalc!$C$4,DistCalc!$D17,'New Formula with HB25-1320'!DG17)</f>
        <v>20</v>
      </c>
      <c r="DH17" s="255">
        <f>IF(DH5=DistCalc!$C$4,DistCalc!$D17,'New Formula with HB25-1320'!DH17)</f>
        <v>548</v>
      </c>
      <c r="DI17" s="255">
        <f>IF(DI5=DistCalc!$C$4,DistCalc!$D17,'New Formula with HB25-1320'!DI17)</f>
        <v>966.07588312254688</v>
      </c>
      <c r="DJ17" s="255">
        <f>IF(DJ5=DistCalc!$C$4,DistCalc!$D17,'New Formula with HB25-1320'!DJ17)</f>
        <v>126</v>
      </c>
      <c r="DK17" s="255">
        <f>IF(DK5=DistCalc!$C$4,DistCalc!$D17,'New Formula with HB25-1320'!DK17)</f>
        <v>132</v>
      </c>
      <c r="DL17" s="255">
        <f>IF(DL5=DistCalc!$C$4,DistCalc!$D17,'New Formula with HB25-1320'!DL17)</f>
        <v>1818</v>
      </c>
      <c r="DM17" s="255">
        <f>IF(DM5=DistCalc!$C$4,DistCalc!$D17,'New Formula with HB25-1320'!DM17)</f>
        <v>81</v>
      </c>
      <c r="DN17" s="255">
        <f>IF(DN5=DistCalc!$C$4,DistCalc!$D17,'New Formula with HB25-1320'!DN17)</f>
        <v>418</v>
      </c>
      <c r="DO17" s="255">
        <f>IF(DO5=DistCalc!$C$4,DistCalc!$D17,'New Formula with HB25-1320'!DO17)</f>
        <v>925</v>
      </c>
      <c r="DP17" s="255">
        <f>IF(DP5=DistCalc!$C$4,DistCalc!$D17,'New Formula with HB25-1320'!DP17)</f>
        <v>47</v>
      </c>
      <c r="DQ17" s="255">
        <f>IF(DQ5=DistCalc!$C$4,DistCalc!$D17,'New Formula with HB25-1320'!DQ17)</f>
        <v>162</v>
      </c>
      <c r="DR17" s="255">
        <f>IF(DR5=DistCalc!$C$4,DistCalc!$D17,'New Formula with HB25-1320'!DR17)</f>
        <v>640</v>
      </c>
      <c r="DS17" s="255">
        <f>IF(DS5=DistCalc!$C$4,DistCalc!$D17,'New Formula with HB25-1320'!DS17)</f>
        <v>342</v>
      </c>
      <c r="DT17" s="255">
        <f>IF(DT5=DistCalc!$C$4,DistCalc!$D17,'New Formula with HB25-1320'!DT17)</f>
        <v>72</v>
      </c>
      <c r="DU17" s="255">
        <f>IF(DU5=DistCalc!$C$4,DistCalc!$D17,'New Formula with HB25-1320'!DU17)</f>
        <v>128</v>
      </c>
      <c r="DV17" s="255">
        <f>IF(DV5=DistCalc!$C$4,DistCalc!$D17,'New Formula with HB25-1320'!DV17)</f>
        <v>56</v>
      </c>
      <c r="DW17" s="255">
        <f>IF(DW5=DistCalc!$C$4,DistCalc!$D17,'New Formula with HB25-1320'!DW17)</f>
        <v>91</v>
      </c>
      <c r="DX17" s="255">
        <f>IF(DX5=DistCalc!$C$4,DistCalc!$D17,'New Formula with HB25-1320'!DX17)</f>
        <v>24</v>
      </c>
      <c r="DY17" s="255">
        <f>IF(DY5=DistCalc!$C$4,DistCalc!$D17,'New Formula with HB25-1320'!DY17)</f>
        <v>27</v>
      </c>
      <c r="DZ17" s="255">
        <f>IF(DZ5=DistCalc!$C$4,DistCalc!$D17,'New Formula with HB25-1320'!DZ17)</f>
        <v>74</v>
      </c>
      <c r="EA17" s="255">
        <f>IF(EA5=DistCalc!$C$4,DistCalc!$D17,'New Formula with HB25-1320'!EA17)</f>
        <v>130</v>
      </c>
      <c r="EB17" s="255">
        <f>IF(EB5=DistCalc!$C$4,DistCalc!$D17,'New Formula with HB25-1320'!EB17)</f>
        <v>172</v>
      </c>
      <c r="EC17" s="255">
        <f>IF(EC5=DistCalc!$C$4,DistCalc!$D17,'New Formula with HB25-1320'!EC17)</f>
        <v>68</v>
      </c>
      <c r="ED17" s="255">
        <f>IF(ED5=DistCalc!$C$4,DistCalc!$D17,'New Formula with HB25-1320'!ED17)</f>
        <v>24</v>
      </c>
      <c r="EE17" s="255">
        <f>IF(EE5=DistCalc!$C$4,DistCalc!$D17,'New Formula with HB25-1320'!EE17)</f>
        <v>69</v>
      </c>
      <c r="EF17" s="255">
        <f>IF(EF5=DistCalc!$C$4,DistCalc!$D17,'New Formula with HB25-1320'!EF17)</f>
        <v>603</v>
      </c>
      <c r="EG17" s="255">
        <f>IF(EG5=DistCalc!$C$4,DistCalc!$D17,'New Formula with HB25-1320'!EG17)</f>
        <v>100</v>
      </c>
      <c r="EH17" s="255">
        <f>IF(EH5=DistCalc!$C$4,DistCalc!$D17,'New Formula with HB25-1320'!EH17)</f>
        <v>68</v>
      </c>
      <c r="EI17" s="255">
        <f>IF(EI5=DistCalc!$C$4,DistCalc!$D17,'New Formula with HB25-1320'!EI17)</f>
        <v>6981</v>
      </c>
      <c r="EJ17" s="255">
        <f>IF(EJ5=DistCalc!$C$4,DistCalc!$D17,'New Formula with HB25-1320'!EJ17)</f>
        <v>2957</v>
      </c>
      <c r="EK17" s="255">
        <f>IF(EK5=DistCalc!$C$4,DistCalc!$D17,'New Formula with HB25-1320'!EK17)</f>
        <v>147</v>
      </c>
      <c r="EL17" s="255">
        <f>IF(EL5=DistCalc!$C$4,DistCalc!$D17,'New Formula with HB25-1320'!EL17)</f>
        <v>123</v>
      </c>
      <c r="EM17" s="255">
        <f>IF(EM5=DistCalc!$C$4,DistCalc!$D17,'New Formula with HB25-1320'!EM17)</f>
        <v>111</v>
      </c>
      <c r="EN17" s="255">
        <f>IF(EN5=DistCalc!$C$4,DistCalc!$D17,'New Formula with HB25-1320'!EN17)</f>
        <v>401</v>
      </c>
      <c r="EO17" s="255">
        <f>IF(EO5=DistCalc!$C$4,DistCalc!$D17,'New Formula with HB25-1320'!EO17)</f>
        <v>68</v>
      </c>
      <c r="EP17" s="255">
        <f>IF(EP5=DistCalc!$C$4,DistCalc!$D17,'New Formula with HB25-1320'!EP17)</f>
        <v>53</v>
      </c>
      <c r="EQ17" s="255">
        <f>IF(EQ5=DistCalc!$C$4,DistCalc!$D17,'New Formula with HB25-1320'!EQ17)</f>
        <v>54</v>
      </c>
      <c r="ER17" s="255">
        <f>IF(ER5=DistCalc!$C$4,DistCalc!$D17,'New Formula with HB25-1320'!ER17)</f>
        <v>52</v>
      </c>
      <c r="ES17" s="255">
        <f>IF(ES5=DistCalc!$C$4,DistCalc!$D17,'New Formula with HB25-1320'!ES17)</f>
        <v>45</v>
      </c>
      <c r="ET17" s="255">
        <f>IF(ET5=DistCalc!$C$4,DistCalc!$D17,'New Formula with HB25-1320'!ET17)</f>
        <v>105</v>
      </c>
      <c r="EU17" s="255">
        <f>IF(EU5=DistCalc!$C$4,DistCalc!$D17,'New Formula with HB25-1320'!EU17)</f>
        <v>308</v>
      </c>
      <c r="EV17" s="255">
        <f>IF(EV5=DistCalc!$C$4,DistCalc!$D17,'New Formula with HB25-1320'!EV17)</f>
        <v>32</v>
      </c>
      <c r="EW17" s="255">
        <f>IF(EW5=DistCalc!$C$4,DistCalc!$D17,'New Formula with HB25-1320'!EW17)</f>
        <v>111</v>
      </c>
      <c r="EX17" s="255">
        <f>IF(EX5=DistCalc!$C$4,DistCalc!$D17,'New Formula with HB25-1320'!EX17)</f>
        <v>40</v>
      </c>
      <c r="EY17" s="255">
        <f>IF(EY5=DistCalc!$C$4,DistCalc!$D17,'New Formula with HB25-1320'!EY17)</f>
        <v>163</v>
      </c>
      <c r="EZ17" s="255">
        <f>IF(EZ5=DistCalc!$C$4,DistCalc!$D17,'New Formula with HB25-1320'!EZ17)</f>
        <v>39</v>
      </c>
      <c r="FA17" s="255">
        <f>IF(FA5=DistCalc!$C$4,DistCalc!$D17,'New Formula with HB25-1320'!FA17)</f>
        <v>619</v>
      </c>
      <c r="FB17" s="255">
        <f>IF(FB5=DistCalc!$C$4,DistCalc!$D17,'New Formula with HB25-1320'!FB17)</f>
        <v>87</v>
      </c>
      <c r="FC17" s="255">
        <f>IF(FC5=DistCalc!$C$4,DistCalc!$D17,'New Formula with HB25-1320'!FC17)</f>
        <v>275</v>
      </c>
      <c r="FD17" s="255">
        <f>IF(FD5=DistCalc!$C$4,DistCalc!$D17,'New Formula with HB25-1320'!FD17)</f>
        <v>127</v>
      </c>
      <c r="FE17" s="255">
        <f>IF(FE5=DistCalc!$C$4,DistCalc!$D17,'New Formula with HB25-1320'!FE17)</f>
        <v>25</v>
      </c>
      <c r="FF17" s="255">
        <f>IF(FF5=DistCalc!$C$4,DistCalc!$D17,'New Formula with HB25-1320'!FF17)</f>
        <v>63</v>
      </c>
      <c r="FG17" s="255">
        <f>IF(FG5=DistCalc!$C$4,DistCalc!$D17,'New Formula with HB25-1320'!FG17)</f>
        <v>16</v>
      </c>
      <c r="FH17" s="255">
        <f>IF(FH5=DistCalc!$C$4,DistCalc!$D17,'New Formula with HB25-1320'!FH17)</f>
        <v>18</v>
      </c>
      <c r="FI17" s="255">
        <f>IF(FI5=DistCalc!$C$4,DistCalc!$D17,'New Formula with HB25-1320'!FI17)</f>
        <v>453</v>
      </c>
      <c r="FJ17" s="255">
        <f>IF(FJ5=DistCalc!$C$4,DistCalc!$D17,'New Formula with HB25-1320'!FJ17)</f>
        <v>369</v>
      </c>
      <c r="FK17" s="255">
        <f>IF(FK5=DistCalc!$C$4,DistCalc!$D17,'New Formula with HB25-1320'!FK17)</f>
        <v>506</v>
      </c>
      <c r="FL17" s="255">
        <f>IF(FL5=DistCalc!$C$4,DistCalc!$D17,'New Formula with HB25-1320'!FL17)</f>
        <v>657</v>
      </c>
      <c r="FM17" s="255">
        <f>IF(FM5=DistCalc!$C$4,DistCalc!$D17,'New Formula with HB25-1320'!FM17)</f>
        <v>275</v>
      </c>
      <c r="FN17" s="255">
        <f>IF(FN5=DistCalc!$C$4,DistCalc!$D17,'New Formula with HB25-1320'!FN17)</f>
        <v>8885</v>
      </c>
      <c r="FO17" s="255">
        <f>IF(FO5=DistCalc!$C$4,DistCalc!$D17,'New Formula with HB25-1320'!FO17)</f>
        <v>307</v>
      </c>
      <c r="FP17" s="255">
        <f>IF(FP5=DistCalc!$C$4,DistCalc!$D17,'New Formula with HB25-1320'!FP17)</f>
        <v>752</v>
      </c>
      <c r="FQ17" s="255">
        <f>IF(FQ5=DistCalc!$C$4,DistCalc!$D17,'New Formula with HB25-1320'!FQ17)</f>
        <v>184</v>
      </c>
      <c r="FR17" s="255">
        <f>IF(FR5=DistCalc!$C$4,DistCalc!$D17,'New Formula with HB25-1320'!FR17)</f>
        <v>31</v>
      </c>
      <c r="FS17" s="255">
        <f>IF(FS5=DistCalc!$C$4,DistCalc!$D17,'New Formula with HB25-1320'!FS17)</f>
        <v>18</v>
      </c>
      <c r="FT17" s="255">
        <f>IF(FT5=DistCalc!$C$4,DistCalc!$D17,'New Formula with HB25-1320'!FT17)</f>
        <v>16</v>
      </c>
      <c r="FU17" s="255">
        <f>IF(FU5=DistCalc!$C$4,DistCalc!$D17,'New Formula with HB25-1320'!FU17)</f>
        <v>332</v>
      </c>
      <c r="FV17" s="255">
        <f>IF(FV5=DistCalc!$C$4,DistCalc!$D17,'New Formula with HB25-1320'!FV17)</f>
        <v>237</v>
      </c>
      <c r="FW17" s="255">
        <f>IF(FW5=DistCalc!$C$4,DistCalc!$D17,'New Formula with HB25-1320'!FW17)</f>
        <v>50</v>
      </c>
      <c r="FX17" s="255">
        <f>IF(FX5=DistCalc!$C$4,DistCalc!$D17,'New Formula with HB25-1320'!FX17)</f>
        <v>16</v>
      </c>
      <c r="FY17" s="21"/>
      <c r="FZ17" s="12">
        <f>SUM(C17:FX17)</f>
        <v>196735.27588312255</v>
      </c>
      <c r="GA17" s="12"/>
      <c r="GB17" s="12"/>
      <c r="GC17" s="12"/>
      <c r="GD17" s="12"/>
      <c r="GE17" s="2"/>
      <c r="GF17" s="12"/>
      <c r="GG17" s="12"/>
      <c r="GH17" s="12"/>
      <c r="GI17" s="12"/>
      <c r="GJ17" s="12"/>
      <c r="GK17" s="12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</row>
    <row r="18" spans="1:254" x14ac:dyDescent="0.35">
      <c r="A18" s="22" t="s">
        <v>432</v>
      </c>
      <c r="B18" s="12" t="s">
        <v>650</v>
      </c>
      <c r="C18" s="255">
        <f>IF(C5=DistCalc!$C$4,DistCalc!$D18,'New Formula with HB25-1320'!C18)</f>
        <v>4792.3</v>
      </c>
      <c r="D18" s="255">
        <f>IF(D5=DistCalc!$C$4,DistCalc!$D18,'New Formula with HB25-1320'!D18)</f>
        <v>19193</v>
      </c>
      <c r="E18" s="255">
        <f>IF(E5=DistCalc!$C$4,DistCalc!$D18,'New Formula with HB25-1320'!E18)</f>
        <v>4709.3</v>
      </c>
      <c r="F18" s="255">
        <f>IF(F5=DistCalc!$C$4,DistCalc!$D18,'New Formula with HB25-1320'!F18)</f>
        <v>12549.4</v>
      </c>
      <c r="G18" s="255">
        <f>IF(G5=DistCalc!$C$4,DistCalc!$D18,'New Formula with HB25-1320'!G18)</f>
        <v>812.2</v>
      </c>
      <c r="H18" s="255">
        <f>IF(H5=DistCalc!$C$4,DistCalc!$D18,'New Formula with HB25-1320'!H18)</f>
        <v>438.2</v>
      </c>
      <c r="I18" s="255">
        <f>IF(I5=DistCalc!$C$4,DistCalc!$D18,'New Formula with HB25-1320'!I18)</f>
        <v>6388</v>
      </c>
      <c r="J18" s="255">
        <f>IF(J5=DistCalc!$C$4,DistCalc!$D18,'New Formula with HB25-1320'!J18)</f>
        <v>1579.5</v>
      </c>
      <c r="K18" s="255">
        <f>IF(K5=DistCalc!$C$4,DistCalc!$D18,'New Formula with HB25-1320'!K18)</f>
        <v>152.1</v>
      </c>
      <c r="L18" s="255">
        <f>IF(L5=DistCalc!$C$4,DistCalc!$D18,'New Formula with HB25-1320'!L18)</f>
        <v>1348.7</v>
      </c>
      <c r="M18" s="255">
        <f>IF(M5=DistCalc!$C$4,DistCalc!$D18,'New Formula with HB25-1320'!M18)</f>
        <v>729.9</v>
      </c>
      <c r="N18" s="255">
        <f>IF(N5=DistCalc!$C$4,DistCalc!$D18,'New Formula with HB25-1320'!N18)</f>
        <v>18867.900000000001</v>
      </c>
      <c r="O18" s="255">
        <f>IF(O5=DistCalc!$C$4,DistCalc!$D18,'New Formula with HB25-1320'!O18)</f>
        <v>3029.6</v>
      </c>
      <c r="P18" s="255">
        <f>IF(P5=DistCalc!$C$4,DistCalc!$D18,'New Formula with HB25-1320'!P18)</f>
        <v>163.6</v>
      </c>
      <c r="Q18" s="255">
        <f>IF(Q5=DistCalc!$C$4,DistCalc!$D18,'New Formula with HB25-1320'!Q18)</f>
        <v>31548.1</v>
      </c>
      <c r="R18" s="255">
        <f>IF(R5=DistCalc!$C$4,DistCalc!$D18,'New Formula with HB25-1320'!R18)</f>
        <v>3944.3</v>
      </c>
      <c r="S18" s="255">
        <f>IF(S5=DistCalc!$C$4,DistCalc!$D18,'New Formula with HB25-1320'!S18)</f>
        <v>938.6</v>
      </c>
      <c r="T18" s="255">
        <f>IF(T5=DistCalc!$C$4,DistCalc!$D18,'New Formula with HB25-1320'!T18)</f>
        <v>118.5</v>
      </c>
      <c r="U18" s="255">
        <f>IF(U5=DistCalc!$C$4,DistCalc!$D18,'New Formula with HB25-1320'!U18)</f>
        <v>36.5</v>
      </c>
      <c r="V18" s="255">
        <f>IF(V5=DistCalc!$C$4,DistCalc!$D18,'New Formula with HB25-1320'!V18)</f>
        <v>188.9</v>
      </c>
      <c r="W18" s="255">
        <f>IF(W5=DistCalc!$C$4,DistCalc!$D18,'New Formula with HB25-1320'!W18)</f>
        <v>37.200000000000003</v>
      </c>
      <c r="X18" s="255">
        <f>IF(X5=DistCalc!$C$4,DistCalc!$D18,'New Formula with HB25-1320'!X18)</f>
        <v>22.6</v>
      </c>
      <c r="Y18" s="255">
        <f>IF(Y5=DistCalc!$C$4,DistCalc!$D18,'New Formula with HB25-1320'!Y18)</f>
        <v>735.2</v>
      </c>
      <c r="Z18" s="255">
        <f>IF(Z5=DistCalc!$C$4,DistCalc!$D18,'New Formula with HB25-1320'!Z18)</f>
        <v>90.1</v>
      </c>
      <c r="AA18" s="255">
        <f>IF(AA5=DistCalc!$C$4,DistCalc!$D18,'New Formula with HB25-1320'!AA18)</f>
        <v>11330.4</v>
      </c>
      <c r="AB18" s="255">
        <f>IF(AB5=DistCalc!$C$4,DistCalc!$D18,'New Formula with HB25-1320'!AB18)</f>
        <v>7389</v>
      </c>
      <c r="AC18" s="255">
        <f>IF(AC5=DistCalc!$C$4,DistCalc!$D18,'New Formula with HB25-1320'!AC18)</f>
        <v>311.89999999999998</v>
      </c>
      <c r="AD18" s="255">
        <f>IF(AD5=DistCalc!$C$4,DistCalc!$D18,'New Formula with HB25-1320'!AD18)</f>
        <v>559.29999999999995</v>
      </c>
      <c r="AE18" s="255">
        <f>IF(AE5=DistCalc!$C$4,DistCalc!$D18,'New Formula with HB25-1320'!AE18)</f>
        <v>67.7</v>
      </c>
      <c r="AF18" s="255">
        <f>IF(AF5=DistCalc!$C$4,DistCalc!$D18,'New Formula with HB25-1320'!AF18)</f>
        <v>89.6</v>
      </c>
      <c r="AG18" s="255">
        <f>IF(AG5=DistCalc!$C$4,DistCalc!$D18,'New Formula with HB25-1320'!AG18)</f>
        <v>188.1</v>
      </c>
      <c r="AH18" s="255">
        <f>IF(AH5=DistCalc!$C$4,DistCalc!$D18,'New Formula with HB25-1320'!AH18)</f>
        <v>624.1</v>
      </c>
      <c r="AI18" s="255">
        <f>IF(AI5=DistCalc!$C$4,DistCalc!$D18,'New Formula with HB25-1320'!AI18)</f>
        <v>234.2</v>
      </c>
      <c r="AJ18" s="255">
        <f>IF(AJ5=DistCalc!$C$4,DistCalc!$D18,'New Formula with HB25-1320'!AJ18)</f>
        <v>153.69999999999999</v>
      </c>
      <c r="AK18" s="255">
        <f>IF(AK5=DistCalc!$C$4,DistCalc!$D18,'New Formula with HB25-1320'!AK18)</f>
        <v>148.5</v>
      </c>
      <c r="AL18" s="255">
        <f>IF(AL5=DistCalc!$C$4,DistCalc!$D18,'New Formula with HB25-1320'!AL18)</f>
        <v>237.9</v>
      </c>
      <c r="AM18" s="255">
        <f>IF(AM5=DistCalc!$C$4,DistCalc!$D18,'New Formula with HB25-1320'!AM18)</f>
        <v>201</v>
      </c>
      <c r="AN18" s="255">
        <f>IF(AN5=DistCalc!$C$4,DistCalc!$D18,'New Formula with HB25-1320'!AN18)</f>
        <v>139.6</v>
      </c>
      <c r="AO18" s="255">
        <f>IF(AO5=DistCalc!$C$4,DistCalc!$D18,'New Formula with HB25-1320'!AO18)</f>
        <v>2493.1</v>
      </c>
      <c r="AP18" s="255">
        <f>IF(AP5=DistCalc!$C$4,DistCalc!$D18,'New Formula with HB25-1320'!AP18)</f>
        <v>52878.5</v>
      </c>
      <c r="AQ18" s="255">
        <f>IF(AQ5=DistCalc!$C$4,DistCalc!$D18,'New Formula with HB25-1320'!AQ18)</f>
        <v>151.5</v>
      </c>
      <c r="AR18" s="255">
        <f>IF(AR5=DistCalc!$C$4,DistCalc!$D18,'New Formula with HB25-1320'!AR18)</f>
        <v>10739.2</v>
      </c>
      <c r="AS18" s="255">
        <f>IF(AS5=DistCalc!$C$4,DistCalc!$D18,'New Formula with HB25-1320'!AS18)</f>
        <v>2678</v>
      </c>
      <c r="AT18" s="255">
        <f>IF(AT5=DistCalc!$C$4,DistCalc!$D18,'New Formula with HB25-1320'!AT18)</f>
        <v>605.20000000000005</v>
      </c>
      <c r="AU18" s="255">
        <f>IF(AU5=DistCalc!$C$4,DistCalc!$D18,'New Formula with HB25-1320'!AU18)</f>
        <v>108.3</v>
      </c>
      <c r="AV18" s="255">
        <f>IF(AV5=DistCalc!$C$4,DistCalc!$D18,'New Formula with HB25-1320'!AV18)</f>
        <v>187.1</v>
      </c>
      <c r="AW18" s="255">
        <f>IF(AW5=DistCalc!$C$4,DistCalc!$D18,'New Formula with HB25-1320'!AW18)</f>
        <v>88.3</v>
      </c>
      <c r="AX18" s="255">
        <f>IF(AX5=DistCalc!$C$4,DistCalc!$D18,'New Formula with HB25-1320'!AX18)</f>
        <v>44.4</v>
      </c>
      <c r="AY18" s="255">
        <f>IF(AY5=DistCalc!$C$4,DistCalc!$D18,'New Formula with HB25-1320'!AY18)</f>
        <v>210.6</v>
      </c>
      <c r="AZ18" s="255">
        <f>IF(AZ5=DistCalc!$C$4,DistCalc!$D18,'New Formula with HB25-1320'!AZ18)</f>
        <v>8114.5</v>
      </c>
      <c r="BA18" s="255">
        <f>IF(BA5=DistCalc!$C$4,DistCalc!$D18,'New Formula with HB25-1320'!BA18)</f>
        <v>4395.8</v>
      </c>
      <c r="BB18" s="255">
        <f>IF(BB5=DistCalc!$C$4,DistCalc!$D18,'New Formula with HB25-1320'!BB18)</f>
        <v>3664.6</v>
      </c>
      <c r="BC18" s="255">
        <f>IF(BC5=DistCalc!$C$4,DistCalc!$D18,'New Formula with HB25-1320'!BC18)</f>
        <v>14233.5</v>
      </c>
      <c r="BD18" s="255">
        <f>IF(BD5=DistCalc!$C$4,DistCalc!$D18,'New Formula with HB25-1320'!BD18)</f>
        <v>795.2</v>
      </c>
      <c r="BE18" s="255">
        <f>IF(BE5=DistCalc!$C$4,DistCalc!$D18,'New Formula with HB25-1320'!BE18)</f>
        <v>415.3</v>
      </c>
      <c r="BF18" s="255">
        <f>IF(BF5=DistCalc!$C$4,DistCalc!$D18,'New Formula with HB25-1320'!BF18)</f>
        <v>5915.8</v>
      </c>
      <c r="BG18" s="255">
        <f>IF(BG5=DistCalc!$C$4,DistCalc!$D18,'New Formula with HB25-1320'!BG18)</f>
        <v>551.29999999999995</v>
      </c>
      <c r="BH18" s="255">
        <f>IF(BH5=DistCalc!$C$4,DistCalc!$D18,'New Formula with HB25-1320'!BH18)</f>
        <v>170.4</v>
      </c>
      <c r="BI18" s="255">
        <f>IF(BI5=DistCalc!$C$4,DistCalc!$D18,'New Formula with HB25-1320'!BI18)</f>
        <v>190.9</v>
      </c>
      <c r="BJ18" s="255">
        <f>IF(BJ5=DistCalc!$C$4,DistCalc!$D18,'New Formula with HB25-1320'!BJ18)</f>
        <v>1101</v>
      </c>
      <c r="BK18" s="255">
        <f>IF(BK5=DistCalc!$C$4,DistCalc!$D18,'New Formula with HB25-1320'!BK18)</f>
        <v>14155.7</v>
      </c>
      <c r="BL18" s="255">
        <f>IF(BL5=DistCalc!$C$4,DistCalc!$D18,'New Formula with HB25-1320'!BL18)</f>
        <v>55.7</v>
      </c>
      <c r="BM18" s="255">
        <f>IF(BM5=DistCalc!$C$4,DistCalc!$D18,'New Formula with HB25-1320'!BM18)</f>
        <v>229</v>
      </c>
      <c r="BN18" s="255">
        <f>IF(BN5=DistCalc!$C$4,DistCalc!$D18,'New Formula with HB25-1320'!BN18)</f>
        <v>1807.7</v>
      </c>
      <c r="BO18" s="255">
        <f>IF(BO5=DistCalc!$C$4,DistCalc!$D18,'New Formula with HB25-1320'!BO18)</f>
        <v>683.1</v>
      </c>
      <c r="BP18" s="255">
        <f>IF(BP5=DistCalc!$C$4,DistCalc!$D18,'New Formula with HB25-1320'!BP18)</f>
        <v>87.6</v>
      </c>
      <c r="BQ18" s="255">
        <f>IF(BQ5=DistCalc!$C$4,DistCalc!$D18,'New Formula with HB25-1320'!BQ18)</f>
        <v>2928.7</v>
      </c>
      <c r="BR18" s="255">
        <f>IF(BR5=DistCalc!$C$4,DistCalc!$D18,'New Formula with HB25-1320'!BR18)</f>
        <v>2231.5</v>
      </c>
      <c r="BS18" s="255">
        <f>IF(BS5=DistCalc!$C$4,DistCalc!$D18,'New Formula with HB25-1320'!BS18)</f>
        <v>772.3</v>
      </c>
      <c r="BT18" s="255">
        <f>IF(BT5=DistCalc!$C$4,DistCalc!$D18,'New Formula with HB25-1320'!BT18)</f>
        <v>162.69999999999999</v>
      </c>
      <c r="BU18" s="255">
        <f>IF(BU5=DistCalc!$C$4,DistCalc!$D18,'New Formula with HB25-1320'!BU18)</f>
        <v>166.7</v>
      </c>
      <c r="BV18" s="255">
        <f>IF(BV5=DistCalc!$C$4,DistCalc!$D18,'New Formula with HB25-1320'!BV18)</f>
        <v>413.7</v>
      </c>
      <c r="BW18" s="255">
        <f>IF(BW5=DistCalc!$C$4,DistCalc!$D18,'New Formula with HB25-1320'!BW18)</f>
        <v>715</v>
      </c>
      <c r="BX18" s="255">
        <f>IF(BX5=DistCalc!$C$4,DistCalc!$D18,'New Formula with HB25-1320'!BX18)</f>
        <v>22.5</v>
      </c>
      <c r="BY18" s="255">
        <f>IF(BY5=DistCalc!$C$4,DistCalc!$D18,'New Formula with HB25-1320'!BY18)</f>
        <v>343.9</v>
      </c>
      <c r="BZ18" s="255">
        <f>IF(BZ5=DistCalc!$C$4,DistCalc!$D18,'New Formula with HB25-1320'!BZ18)</f>
        <v>163.6</v>
      </c>
      <c r="CA18" s="255">
        <f>IF(CA5=DistCalc!$C$4,DistCalc!$D18,'New Formula with HB25-1320'!CA18)</f>
        <v>45.4</v>
      </c>
      <c r="CB18" s="255">
        <f>IF(CB5=DistCalc!$C$4,DistCalc!$D18,'New Formula with HB25-1320'!CB18)</f>
        <v>22526.7</v>
      </c>
      <c r="CC18" s="255">
        <f>IF(CC5=DistCalc!$C$4,DistCalc!$D18,'New Formula with HB25-1320'!CC18)</f>
        <v>121.6</v>
      </c>
      <c r="CD18" s="255">
        <f>IF(CD5=DistCalc!$C$4,DistCalc!$D18,'New Formula with HB25-1320'!CD18)</f>
        <v>12.2</v>
      </c>
      <c r="CE18" s="255">
        <f>IF(CE5=DistCalc!$C$4,DistCalc!$D18,'New Formula with HB25-1320'!CE18)</f>
        <v>73.8</v>
      </c>
      <c r="CF18" s="255">
        <f>IF(CF5=DistCalc!$C$4,DistCalc!$D18,'New Formula with HB25-1320'!CF18)</f>
        <v>50</v>
      </c>
      <c r="CG18" s="255">
        <f>IF(CG5=DistCalc!$C$4,DistCalc!$D18,'New Formula with HB25-1320'!CG18)</f>
        <v>86.8</v>
      </c>
      <c r="CH18" s="255">
        <f>IF(CH5=DistCalc!$C$4,DistCalc!$D18,'New Formula with HB25-1320'!CH18)</f>
        <v>68</v>
      </c>
      <c r="CI18" s="255">
        <f>IF(CI5=DistCalc!$C$4,DistCalc!$D18,'New Formula with HB25-1320'!CI18)</f>
        <v>430.8</v>
      </c>
      <c r="CJ18" s="255">
        <f>IF(CJ5=DistCalc!$C$4,DistCalc!$D18,'New Formula with HB25-1320'!CJ18)</f>
        <v>511.5</v>
      </c>
      <c r="CK18" s="255">
        <f>IF(CK5=DistCalc!$C$4,DistCalc!$D18,'New Formula with HB25-1320'!CK18)</f>
        <v>1796.8</v>
      </c>
      <c r="CL18" s="255">
        <f>IF(CL5=DistCalc!$C$4,DistCalc!$D18,'New Formula with HB25-1320'!CL18)</f>
        <v>493.5</v>
      </c>
      <c r="CM18" s="255">
        <f>IF(CM5=DistCalc!$C$4,DistCalc!$D18,'New Formula with HB25-1320'!CM18)</f>
        <v>352.2</v>
      </c>
      <c r="CN18" s="255">
        <f>IF(CN5=DistCalc!$C$4,DistCalc!$D18,'New Formula with HB25-1320'!CN18)</f>
        <v>9777.4</v>
      </c>
      <c r="CO18" s="255">
        <f>IF(CO5=DistCalc!$C$4,DistCalc!$D18,'New Formula with HB25-1320'!CO18)</f>
        <v>4698.3999999999996</v>
      </c>
      <c r="CP18" s="255">
        <f>IF(CP5=DistCalc!$C$4,DistCalc!$D18,'New Formula with HB25-1320'!CP18)</f>
        <v>426.6</v>
      </c>
      <c r="CQ18" s="255">
        <f>IF(CQ5=DistCalc!$C$4,DistCalc!$D18,'New Formula with HB25-1320'!CQ18)</f>
        <v>574.20000000000005</v>
      </c>
      <c r="CR18" s="255">
        <f>IF(CR5=DistCalc!$C$4,DistCalc!$D18,'New Formula with HB25-1320'!CR18)</f>
        <v>73.3</v>
      </c>
      <c r="CS18" s="255">
        <f>IF(CS5=DistCalc!$C$4,DistCalc!$D18,'New Formula with HB25-1320'!CS18)</f>
        <v>99.5</v>
      </c>
      <c r="CT18" s="255">
        <f>IF(CT5=DistCalc!$C$4,DistCalc!$D18,'New Formula with HB25-1320'!CT18)</f>
        <v>90.6</v>
      </c>
      <c r="CU18" s="255">
        <f>IF(CU5=DistCalc!$C$4,DistCalc!$D18,'New Formula with HB25-1320'!CU18)</f>
        <v>208.7</v>
      </c>
      <c r="CV18" s="255">
        <f>IF(CV5=DistCalc!$C$4,DistCalc!$D18,'New Formula with HB25-1320'!CV18)</f>
        <v>9.1</v>
      </c>
      <c r="CW18" s="255">
        <f>IF(CW5=DistCalc!$C$4,DistCalc!$D18,'New Formula with HB25-1320'!CW18)</f>
        <v>105.2</v>
      </c>
      <c r="CX18" s="255">
        <f>IF(CX5=DistCalc!$C$4,DistCalc!$D18,'New Formula with HB25-1320'!CX18)</f>
        <v>231.2</v>
      </c>
      <c r="CY18" s="255">
        <f>IF(CY5=DistCalc!$C$4,DistCalc!$D18,'New Formula with HB25-1320'!CY18)</f>
        <v>13.2</v>
      </c>
      <c r="CZ18" s="255">
        <f>IF(CZ5=DistCalc!$C$4,DistCalc!$D18,'New Formula with HB25-1320'!CZ18)</f>
        <v>1003.3</v>
      </c>
      <c r="DA18" s="255">
        <f>IF(DA5=DistCalc!$C$4,DistCalc!$D18,'New Formula with HB25-1320'!DA18)</f>
        <v>50.5</v>
      </c>
      <c r="DB18" s="255">
        <f>IF(DB5=DistCalc!$C$4,DistCalc!$D18,'New Formula with HB25-1320'!DB18)</f>
        <v>91</v>
      </c>
      <c r="DC18" s="255">
        <f>IF(DC5=DistCalc!$C$4,DistCalc!$D18,'New Formula with HB25-1320'!DC18)</f>
        <v>50.6</v>
      </c>
      <c r="DD18" s="255">
        <f>IF(DD5=DistCalc!$C$4,DistCalc!$D18,'New Formula with HB25-1320'!DD18)</f>
        <v>109.8</v>
      </c>
      <c r="DE18" s="255">
        <f>IF(DE5=DistCalc!$C$4,DistCalc!$D18,'New Formula with HB25-1320'!DE18)</f>
        <v>129.5</v>
      </c>
      <c r="DF18" s="255">
        <f>IF(DF5=DistCalc!$C$4,DistCalc!$D18,'New Formula with HB25-1320'!DF18)</f>
        <v>11723.2</v>
      </c>
      <c r="DG18" s="255">
        <f>IF(DG5=DistCalc!$C$4,DistCalc!$D18,'New Formula with HB25-1320'!DG18)</f>
        <v>37.6</v>
      </c>
      <c r="DH18" s="255">
        <f>IF(DH5=DistCalc!$C$4,DistCalc!$D18,'New Formula with HB25-1320'!DH18)</f>
        <v>977.3</v>
      </c>
      <c r="DI18" s="255">
        <f>IF(DI5=DistCalc!$C$4,DistCalc!$D18,'New Formula with HB25-1320'!DI18)</f>
        <v>1506.4445704317488</v>
      </c>
      <c r="DJ18" s="255">
        <f>IF(DJ5=DistCalc!$C$4,DistCalc!$D18,'New Formula with HB25-1320'!DJ18)</f>
        <v>338.6</v>
      </c>
      <c r="DK18" s="255">
        <f>IF(DK5=DistCalc!$C$4,DistCalc!$D18,'New Formula with HB25-1320'!DK18)</f>
        <v>196.6</v>
      </c>
      <c r="DL18" s="255">
        <f>IF(DL5=DistCalc!$C$4,DistCalc!$D18,'New Formula with HB25-1320'!DL18)</f>
        <v>3187.1</v>
      </c>
      <c r="DM18" s="255">
        <f>IF(DM5=DistCalc!$C$4,DistCalc!$D18,'New Formula with HB25-1320'!DM18)</f>
        <v>137.1</v>
      </c>
      <c r="DN18" s="255">
        <f>IF(DN5=DistCalc!$C$4,DistCalc!$D18,'New Formula with HB25-1320'!DN18)</f>
        <v>851</v>
      </c>
      <c r="DO18" s="255">
        <f>IF(DO5=DistCalc!$C$4,DistCalc!$D18,'New Formula with HB25-1320'!DO18)</f>
        <v>2012.2</v>
      </c>
      <c r="DP18" s="255">
        <f>IF(DP5=DistCalc!$C$4,DistCalc!$D18,'New Formula with HB25-1320'!DP18)</f>
        <v>66.3</v>
      </c>
      <c r="DQ18" s="255">
        <f>IF(DQ5=DistCalc!$C$4,DistCalc!$D18,'New Formula with HB25-1320'!DQ18)</f>
        <v>373.1</v>
      </c>
      <c r="DR18" s="255">
        <f>IF(DR5=DistCalc!$C$4,DistCalc!$D18,'New Formula with HB25-1320'!DR18)</f>
        <v>982.1</v>
      </c>
      <c r="DS18" s="255">
        <f>IF(DS5=DistCalc!$C$4,DistCalc!$D18,'New Formula with HB25-1320'!DS18)</f>
        <v>453.9</v>
      </c>
      <c r="DT18" s="255">
        <f>IF(DT5=DistCalc!$C$4,DistCalc!$D18,'New Formula with HB25-1320'!DT18)</f>
        <v>152.19999999999999</v>
      </c>
      <c r="DU18" s="255">
        <f>IF(DU5=DistCalc!$C$4,DistCalc!$D18,'New Formula with HB25-1320'!DU18)</f>
        <v>207.3</v>
      </c>
      <c r="DV18" s="255">
        <f>IF(DV5=DistCalc!$C$4,DistCalc!$D18,'New Formula with HB25-1320'!DV18)</f>
        <v>92.1</v>
      </c>
      <c r="DW18" s="255">
        <f>IF(DW5=DistCalc!$C$4,DistCalc!$D18,'New Formula with HB25-1320'!DW18)</f>
        <v>151.30000000000001</v>
      </c>
      <c r="DX18" s="255">
        <f>IF(DX5=DistCalc!$C$4,DistCalc!$D18,'New Formula with HB25-1320'!DX18)</f>
        <v>56.7</v>
      </c>
      <c r="DY18" s="255">
        <f>IF(DY5=DistCalc!$C$4,DistCalc!$D18,'New Formula with HB25-1320'!DY18)</f>
        <v>71.2</v>
      </c>
      <c r="DZ18" s="255">
        <f>IF(DZ5=DistCalc!$C$4,DistCalc!$D18,'New Formula with HB25-1320'!DZ18)</f>
        <v>240.2</v>
      </c>
      <c r="EA18" s="255">
        <f>IF(EA5=DistCalc!$C$4,DistCalc!$D18,'New Formula with HB25-1320'!EA18)</f>
        <v>222.4</v>
      </c>
      <c r="EB18" s="255">
        <f>IF(EB5=DistCalc!$C$4,DistCalc!$D18,'New Formula with HB25-1320'!EB18)</f>
        <v>314.8</v>
      </c>
      <c r="EC18" s="255">
        <f>IF(EC5=DistCalc!$C$4,DistCalc!$D18,'New Formula with HB25-1320'!EC18)</f>
        <v>96.6</v>
      </c>
      <c r="ED18" s="255">
        <f>IF(ED5=DistCalc!$C$4,DistCalc!$D18,'New Formula with HB25-1320'!ED18)</f>
        <v>103</v>
      </c>
      <c r="EE18" s="255">
        <f>IF(EE5=DistCalc!$C$4,DistCalc!$D18,'New Formula with HB25-1320'!EE18)</f>
        <v>132.30000000000001</v>
      </c>
      <c r="EF18" s="255">
        <f>IF(EF5=DistCalc!$C$4,DistCalc!$D18,'New Formula with HB25-1320'!EF18)</f>
        <v>963.2</v>
      </c>
      <c r="EG18" s="255">
        <f>IF(EG5=DistCalc!$C$4,DistCalc!$D18,'New Formula with HB25-1320'!EG18)</f>
        <v>161.30000000000001</v>
      </c>
      <c r="EH18" s="255">
        <f>IF(EH5=DistCalc!$C$4,DistCalc!$D18,'New Formula with HB25-1320'!EH18)</f>
        <v>130.69999999999999</v>
      </c>
      <c r="EI18" s="255">
        <f>IF(EI5=DistCalc!$C$4,DistCalc!$D18,'New Formula with HB25-1320'!EI18)</f>
        <v>10751.4</v>
      </c>
      <c r="EJ18" s="255">
        <f>IF(EJ5=DistCalc!$C$4,DistCalc!$D18,'New Formula with HB25-1320'!EJ18)</f>
        <v>5234</v>
      </c>
      <c r="EK18" s="255">
        <f>IF(EK5=DistCalc!$C$4,DistCalc!$D18,'New Formula with HB25-1320'!EK18)</f>
        <v>254.2</v>
      </c>
      <c r="EL18" s="255">
        <f>IF(EL5=DistCalc!$C$4,DistCalc!$D18,'New Formula with HB25-1320'!EL18)</f>
        <v>215.9</v>
      </c>
      <c r="EM18" s="255">
        <f>IF(EM5=DistCalc!$C$4,DistCalc!$D18,'New Formula with HB25-1320'!EM18)</f>
        <v>208.5</v>
      </c>
      <c r="EN18" s="255">
        <f>IF(EN5=DistCalc!$C$4,DistCalc!$D18,'New Formula with HB25-1320'!EN18)</f>
        <v>680</v>
      </c>
      <c r="EO18" s="255">
        <f>IF(EO5=DistCalc!$C$4,DistCalc!$D18,'New Formula with HB25-1320'!EO18)</f>
        <v>138.19999999999999</v>
      </c>
      <c r="EP18" s="255">
        <f>IF(EP5=DistCalc!$C$4,DistCalc!$D18,'New Formula with HB25-1320'!EP18)</f>
        <v>118</v>
      </c>
      <c r="EQ18" s="255">
        <f>IF(EQ5=DistCalc!$C$4,DistCalc!$D18,'New Formula with HB25-1320'!EQ18)</f>
        <v>480.4</v>
      </c>
      <c r="ER18" s="255">
        <f>IF(ER5=DistCalc!$C$4,DistCalc!$D18,'New Formula with HB25-1320'!ER18)</f>
        <v>87.7</v>
      </c>
      <c r="ES18" s="255">
        <f>IF(ES5=DistCalc!$C$4,DistCalc!$D18,'New Formula with HB25-1320'!ES18)</f>
        <v>124.4</v>
      </c>
      <c r="ET18" s="255">
        <f>IF(ET5=DistCalc!$C$4,DistCalc!$D18,'New Formula with HB25-1320'!ET18)</f>
        <v>153.1</v>
      </c>
      <c r="EU18" s="255">
        <f>IF(EU5=DistCalc!$C$4,DistCalc!$D18,'New Formula with HB25-1320'!EU18)</f>
        <v>532.79999999999995</v>
      </c>
      <c r="EV18" s="255">
        <f>IF(EV5=DistCalc!$C$4,DistCalc!$D18,'New Formula with HB25-1320'!EV18)</f>
        <v>40.299999999999997</v>
      </c>
      <c r="EW18" s="255">
        <f>IF(EW5=DistCalc!$C$4,DistCalc!$D18,'New Formula with HB25-1320'!EW18)</f>
        <v>229.6</v>
      </c>
      <c r="EX18" s="255">
        <f>IF(EX5=DistCalc!$C$4,DistCalc!$D18,'New Formula with HB25-1320'!EX18)</f>
        <v>92.2</v>
      </c>
      <c r="EY18" s="255">
        <f>IF(EY5=DistCalc!$C$4,DistCalc!$D18,'New Formula with HB25-1320'!EY18)</f>
        <v>427.7</v>
      </c>
      <c r="EZ18" s="255">
        <f>IF(EZ5=DistCalc!$C$4,DistCalc!$D18,'New Formula with HB25-1320'!EZ18)</f>
        <v>69.900000000000006</v>
      </c>
      <c r="FA18" s="255">
        <f>IF(FA5=DistCalc!$C$4,DistCalc!$D18,'New Formula with HB25-1320'!FA18)</f>
        <v>1285.8</v>
      </c>
      <c r="FB18" s="255">
        <f>IF(FB5=DistCalc!$C$4,DistCalc!$D18,'New Formula with HB25-1320'!FB18)</f>
        <v>214.1</v>
      </c>
      <c r="FC18" s="255">
        <f>IF(FC5=DistCalc!$C$4,DistCalc!$D18,'New Formula with HB25-1320'!FC18)</f>
        <v>618.70000000000005</v>
      </c>
      <c r="FD18" s="255">
        <f>IF(FD5=DistCalc!$C$4,DistCalc!$D18,'New Formula with HB25-1320'!FD18)</f>
        <v>228</v>
      </c>
      <c r="FE18" s="255">
        <f>IF(FE5=DistCalc!$C$4,DistCalc!$D18,'New Formula with HB25-1320'!FE18)</f>
        <v>47.7</v>
      </c>
      <c r="FF18" s="255">
        <f>IF(FF5=DistCalc!$C$4,DistCalc!$D18,'New Formula with HB25-1320'!FF18)</f>
        <v>102.8</v>
      </c>
      <c r="FG18" s="255">
        <f>IF(FG5=DistCalc!$C$4,DistCalc!$D18,'New Formula with HB25-1320'!FG18)</f>
        <v>52.6</v>
      </c>
      <c r="FH18" s="255">
        <f>IF(FH5=DistCalc!$C$4,DistCalc!$D18,'New Formula with HB25-1320'!FH18)</f>
        <v>32.1</v>
      </c>
      <c r="FI18" s="255">
        <f>IF(FI5=DistCalc!$C$4,DistCalc!$D18,'New Formula with HB25-1320'!FI18)</f>
        <v>1032.5</v>
      </c>
      <c r="FJ18" s="255">
        <f>IF(FJ5=DistCalc!$C$4,DistCalc!$D18,'New Formula with HB25-1320'!FJ18)</f>
        <v>747.8</v>
      </c>
      <c r="FK18" s="255">
        <f>IF(FK5=DistCalc!$C$4,DistCalc!$D18,'New Formula with HB25-1320'!FK18)</f>
        <v>1374.3</v>
      </c>
      <c r="FL18" s="255">
        <f>IF(FL5=DistCalc!$C$4,DistCalc!$D18,'New Formula with HB25-1320'!FL18)</f>
        <v>2171.9</v>
      </c>
      <c r="FM18" s="255">
        <f>IF(FM5=DistCalc!$C$4,DistCalc!$D18,'New Formula with HB25-1320'!FM18)</f>
        <v>1300.2</v>
      </c>
      <c r="FN18" s="255">
        <f>IF(FN5=DistCalc!$C$4,DistCalc!$D18,'New Formula with HB25-1320'!FN18)</f>
        <v>15884.6</v>
      </c>
      <c r="FO18" s="255">
        <f>IF(FO5=DistCalc!$C$4,DistCalc!$D18,'New Formula with HB25-1320'!FO18)</f>
        <v>578.4</v>
      </c>
      <c r="FP18" s="255">
        <f>IF(FP5=DistCalc!$C$4,DistCalc!$D18,'New Formula with HB25-1320'!FP18)</f>
        <v>1343.2</v>
      </c>
      <c r="FQ18" s="255">
        <f>IF(FQ5=DistCalc!$C$4,DistCalc!$D18,'New Formula with HB25-1320'!FQ18)</f>
        <v>354</v>
      </c>
      <c r="FR18" s="255">
        <f>IF(FR5=DistCalc!$C$4,DistCalc!$D18,'New Formula with HB25-1320'!FR18)</f>
        <v>44.2</v>
      </c>
      <c r="FS18" s="255">
        <f>IF(FS5=DistCalc!$C$4,DistCalc!$D18,'New Formula with HB25-1320'!FS18)</f>
        <v>45</v>
      </c>
      <c r="FT18" s="255">
        <f>IF(FT5=DistCalc!$C$4,DistCalc!$D18,'New Formula with HB25-1320'!FT18)</f>
        <v>32.1</v>
      </c>
      <c r="FU18" s="255">
        <f>IF(FU5=DistCalc!$C$4,DistCalc!$D18,'New Formula with HB25-1320'!FU18)</f>
        <v>485.3</v>
      </c>
      <c r="FV18" s="255">
        <f>IF(FV5=DistCalc!$C$4,DistCalc!$D18,'New Formula with HB25-1320'!FV18)</f>
        <v>434.2</v>
      </c>
      <c r="FW18" s="255">
        <f>IF(FW5=DistCalc!$C$4,DistCalc!$D18,'New Formula with HB25-1320'!FW18)</f>
        <v>81.7</v>
      </c>
      <c r="FX18" s="255">
        <f>IF(FX5=DistCalc!$C$4,DistCalc!$D18,'New Formula with HB25-1320'!FX18)</f>
        <v>29.3</v>
      </c>
      <c r="FY18" s="12"/>
      <c r="FZ18" s="12">
        <f>SUM(C18:FX18)</f>
        <v>387368.64457043173</v>
      </c>
      <c r="GA18" s="12"/>
      <c r="GB18" s="12"/>
      <c r="GC18" s="12"/>
      <c r="GD18" s="12"/>
      <c r="GE18" s="2"/>
      <c r="GF18" s="12"/>
      <c r="GG18" s="12"/>
      <c r="GH18" s="12"/>
      <c r="GI18" s="12"/>
      <c r="GJ18" s="12"/>
      <c r="GK18" s="12"/>
      <c r="GL18" s="24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</row>
    <row r="19" spans="1:254" x14ac:dyDescent="0.35">
      <c r="A19" s="22" t="s">
        <v>433</v>
      </c>
      <c r="B19" s="2" t="s">
        <v>651</v>
      </c>
      <c r="C19" s="25">
        <f t="shared" ref="C19:BN19" si="6">ROUND($FZ$137/$FZ$21,4)</f>
        <v>0.46529999999999999</v>
      </c>
      <c r="D19" s="26">
        <f t="shared" si="6"/>
        <v>0.46529999999999999</v>
      </c>
      <c r="E19" s="26">
        <f t="shared" si="6"/>
        <v>0.46529999999999999</v>
      </c>
      <c r="F19" s="26">
        <f t="shared" si="6"/>
        <v>0.46529999999999999</v>
      </c>
      <c r="G19" s="26">
        <f t="shared" si="6"/>
        <v>0.46529999999999999</v>
      </c>
      <c r="H19" s="26">
        <f t="shared" si="6"/>
        <v>0.46529999999999999</v>
      </c>
      <c r="I19" s="26">
        <f t="shared" si="6"/>
        <v>0.46529999999999999</v>
      </c>
      <c r="J19" s="26">
        <f t="shared" si="6"/>
        <v>0.46529999999999999</v>
      </c>
      <c r="K19" s="26">
        <f t="shared" si="6"/>
        <v>0.46529999999999999</v>
      </c>
      <c r="L19" s="26">
        <f t="shared" si="6"/>
        <v>0.46529999999999999</v>
      </c>
      <c r="M19" s="26">
        <f t="shared" si="6"/>
        <v>0.46529999999999999</v>
      </c>
      <c r="N19" s="26">
        <f t="shared" si="6"/>
        <v>0.46529999999999999</v>
      </c>
      <c r="O19" s="26">
        <f t="shared" si="6"/>
        <v>0.46529999999999999</v>
      </c>
      <c r="P19" s="26">
        <f t="shared" si="6"/>
        <v>0.46529999999999999</v>
      </c>
      <c r="Q19" s="26">
        <f t="shared" si="6"/>
        <v>0.46529999999999999</v>
      </c>
      <c r="R19" s="26">
        <f t="shared" si="6"/>
        <v>0.46529999999999999</v>
      </c>
      <c r="S19" s="26">
        <f t="shared" si="6"/>
        <v>0.46529999999999999</v>
      </c>
      <c r="T19" s="26">
        <f t="shared" si="6"/>
        <v>0.46529999999999999</v>
      </c>
      <c r="U19" s="26">
        <f t="shared" si="6"/>
        <v>0.46529999999999999</v>
      </c>
      <c r="V19" s="26">
        <f t="shared" si="6"/>
        <v>0.46529999999999999</v>
      </c>
      <c r="W19" s="26">
        <f t="shared" si="6"/>
        <v>0.46529999999999999</v>
      </c>
      <c r="X19" s="26">
        <f t="shared" si="6"/>
        <v>0.46529999999999999</v>
      </c>
      <c r="Y19" s="26">
        <f t="shared" si="6"/>
        <v>0.46529999999999999</v>
      </c>
      <c r="Z19" s="26">
        <f t="shared" si="6"/>
        <v>0.46529999999999999</v>
      </c>
      <c r="AA19" s="26">
        <f t="shared" si="6"/>
        <v>0.46529999999999999</v>
      </c>
      <c r="AB19" s="26">
        <f t="shared" si="6"/>
        <v>0.46529999999999999</v>
      </c>
      <c r="AC19" s="26">
        <f t="shared" si="6"/>
        <v>0.46529999999999999</v>
      </c>
      <c r="AD19" s="26">
        <f t="shared" si="6"/>
        <v>0.46529999999999999</v>
      </c>
      <c r="AE19" s="26">
        <f t="shared" si="6"/>
        <v>0.46529999999999999</v>
      </c>
      <c r="AF19" s="26">
        <f t="shared" si="6"/>
        <v>0.46529999999999999</v>
      </c>
      <c r="AG19" s="26">
        <f t="shared" si="6"/>
        <v>0.46529999999999999</v>
      </c>
      <c r="AH19" s="26">
        <f t="shared" si="6"/>
        <v>0.46529999999999999</v>
      </c>
      <c r="AI19" s="26">
        <f t="shared" si="6"/>
        <v>0.46529999999999999</v>
      </c>
      <c r="AJ19" s="26">
        <f t="shared" si="6"/>
        <v>0.46529999999999999</v>
      </c>
      <c r="AK19" s="26">
        <f t="shared" si="6"/>
        <v>0.46529999999999999</v>
      </c>
      <c r="AL19" s="26">
        <f t="shared" si="6"/>
        <v>0.46529999999999999</v>
      </c>
      <c r="AM19" s="26">
        <f t="shared" si="6"/>
        <v>0.46529999999999999</v>
      </c>
      <c r="AN19" s="26">
        <f t="shared" si="6"/>
        <v>0.46529999999999999</v>
      </c>
      <c r="AO19" s="26">
        <f t="shared" si="6"/>
        <v>0.46529999999999999</v>
      </c>
      <c r="AP19" s="26">
        <f t="shared" si="6"/>
        <v>0.46529999999999999</v>
      </c>
      <c r="AQ19" s="26">
        <f t="shared" si="6"/>
        <v>0.46529999999999999</v>
      </c>
      <c r="AR19" s="26">
        <f t="shared" si="6"/>
        <v>0.46529999999999999</v>
      </c>
      <c r="AS19" s="26">
        <f t="shared" si="6"/>
        <v>0.46529999999999999</v>
      </c>
      <c r="AT19" s="26">
        <f t="shared" si="6"/>
        <v>0.46529999999999999</v>
      </c>
      <c r="AU19" s="26">
        <f t="shared" si="6"/>
        <v>0.46529999999999999</v>
      </c>
      <c r="AV19" s="26">
        <f t="shared" si="6"/>
        <v>0.46529999999999999</v>
      </c>
      <c r="AW19" s="26">
        <f t="shared" si="6"/>
        <v>0.46529999999999999</v>
      </c>
      <c r="AX19" s="26">
        <f t="shared" si="6"/>
        <v>0.46529999999999999</v>
      </c>
      <c r="AY19" s="26">
        <f t="shared" si="6"/>
        <v>0.46529999999999999</v>
      </c>
      <c r="AZ19" s="26">
        <f t="shared" si="6"/>
        <v>0.46529999999999999</v>
      </c>
      <c r="BA19" s="26">
        <f t="shared" si="6"/>
        <v>0.46529999999999999</v>
      </c>
      <c r="BB19" s="26">
        <f t="shared" si="6"/>
        <v>0.46529999999999999</v>
      </c>
      <c r="BC19" s="26">
        <f t="shared" si="6"/>
        <v>0.46529999999999999</v>
      </c>
      <c r="BD19" s="26">
        <f t="shared" si="6"/>
        <v>0.46529999999999999</v>
      </c>
      <c r="BE19" s="26">
        <f t="shared" si="6"/>
        <v>0.46529999999999999</v>
      </c>
      <c r="BF19" s="26">
        <f t="shared" si="6"/>
        <v>0.46529999999999999</v>
      </c>
      <c r="BG19" s="26">
        <f t="shared" si="6"/>
        <v>0.46529999999999999</v>
      </c>
      <c r="BH19" s="26">
        <f t="shared" si="6"/>
        <v>0.46529999999999999</v>
      </c>
      <c r="BI19" s="26">
        <f t="shared" si="6"/>
        <v>0.46529999999999999</v>
      </c>
      <c r="BJ19" s="26">
        <f t="shared" si="6"/>
        <v>0.46529999999999999</v>
      </c>
      <c r="BK19" s="26">
        <f t="shared" si="6"/>
        <v>0.46529999999999999</v>
      </c>
      <c r="BL19" s="26">
        <f t="shared" si="6"/>
        <v>0.46529999999999999</v>
      </c>
      <c r="BM19" s="26">
        <f t="shared" si="6"/>
        <v>0.46529999999999999</v>
      </c>
      <c r="BN19" s="26">
        <f t="shared" si="6"/>
        <v>0.46529999999999999</v>
      </c>
      <c r="BO19" s="26">
        <f t="shared" ref="BO19:DZ19" si="7">ROUND($FZ$137/$FZ$21,4)</f>
        <v>0.46529999999999999</v>
      </c>
      <c r="BP19" s="26">
        <f t="shared" si="7"/>
        <v>0.46529999999999999</v>
      </c>
      <c r="BQ19" s="26">
        <f t="shared" si="7"/>
        <v>0.46529999999999999</v>
      </c>
      <c r="BR19" s="26">
        <f t="shared" si="7"/>
        <v>0.46529999999999999</v>
      </c>
      <c r="BS19" s="26">
        <f t="shared" si="7"/>
        <v>0.46529999999999999</v>
      </c>
      <c r="BT19" s="26">
        <f t="shared" si="7"/>
        <v>0.46529999999999999</v>
      </c>
      <c r="BU19" s="26">
        <f t="shared" si="7"/>
        <v>0.46529999999999999</v>
      </c>
      <c r="BV19" s="26">
        <f t="shared" si="7"/>
        <v>0.46529999999999999</v>
      </c>
      <c r="BW19" s="26">
        <f t="shared" si="7"/>
        <v>0.46529999999999999</v>
      </c>
      <c r="BX19" s="26">
        <f t="shared" si="7"/>
        <v>0.46529999999999999</v>
      </c>
      <c r="BY19" s="26">
        <f t="shared" si="7"/>
        <v>0.46529999999999999</v>
      </c>
      <c r="BZ19" s="26">
        <f t="shared" si="7"/>
        <v>0.46529999999999999</v>
      </c>
      <c r="CA19" s="26">
        <f t="shared" si="7"/>
        <v>0.46529999999999999</v>
      </c>
      <c r="CB19" s="26">
        <f t="shared" si="7"/>
        <v>0.46529999999999999</v>
      </c>
      <c r="CC19" s="26">
        <f t="shared" si="7"/>
        <v>0.46529999999999999</v>
      </c>
      <c r="CD19" s="26">
        <f t="shared" si="7"/>
        <v>0.46529999999999999</v>
      </c>
      <c r="CE19" s="26">
        <f t="shared" si="7"/>
        <v>0.46529999999999999</v>
      </c>
      <c r="CF19" s="26">
        <f t="shared" si="7"/>
        <v>0.46529999999999999</v>
      </c>
      <c r="CG19" s="26">
        <f t="shared" si="7"/>
        <v>0.46529999999999999</v>
      </c>
      <c r="CH19" s="26">
        <f t="shared" si="7"/>
        <v>0.46529999999999999</v>
      </c>
      <c r="CI19" s="26">
        <f t="shared" si="7"/>
        <v>0.46529999999999999</v>
      </c>
      <c r="CJ19" s="26">
        <f t="shared" si="7"/>
        <v>0.46529999999999999</v>
      </c>
      <c r="CK19" s="26">
        <f t="shared" si="7"/>
        <v>0.46529999999999999</v>
      </c>
      <c r="CL19" s="26">
        <f t="shared" si="7"/>
        <v>0.46529999999999999</v>
      </c>
      <c r="CM19" s="26">
        <f t="shared" si="7"/>
        <v>0.46529999999999999</v>
      </c>
      <c r="CN19" s="26">
        <f t="shared" si="7"/>
        <v>0.46529999999999999</v>
      </c>
      <c r="CO19" s="26">
        <f t="shared" si="7"/>
        <v>0.46529999999999999</v>
      </c>
      <c r="CP19" s="26">
        <f t="shared" si="7"/>
        <v>0.46529999999999999</v>
      </c>
      <c r="CQ19" s="26">
        <f t="shared" si="7"/>
        <v>0.46529999999999999</v>
      </c>
      <c r="CR19" s="26">
        <f t="shared" si="7"/>
        <v>0.46529999999999999</v>
      </c>
      <c r="CS19" s="26">
        <f t="shared" si="7"/>
        <v>0.46529999999999999</v>
      </c>
      <c r="CT19" s="26">
        <f t="shared" si="7"/>
        <v>0.46529999999999999</v>
      </c>
      <c r="CU19" s="26">
        <f t="shared" si="7"/>
        <v>0.46529999999999999</v>
      </c>
      <c r="CV19" s="26">
        <f t="shared" si="7"/>
        <v>0.46529999999999999</v>
      </c>
      <c r="CW19" s="26">
        <f t="shared" si="7"/>
        <v>0.46529999999999999</v>
      </c>
      <c r="CX19" s="26">
        <f t="shared" si="7"/>
        <v>0.46529999999999999</v>
      </c>
      <c r="CY19" s="26">
        <f t="shared" si="7"/>
        <v>0.46529999999999999</v>
      </c>
      <c r="CZ19" s="26">
        <f t="shared" si="7"/>
        <v>0.46529999999999999</v>
      </c>
      <c r="DA19" s="26">
        <f t="shared" si="7"/>
        <v>0.46529999999999999</v>
      </c>
      <c r="DB19" s="26">
        <f t="shared" si="7"/>
        <v>0.46529999999999999</v>
      </c>
      <c r="DC19" s="26">
        <f t="shared" si="7"/>
        <v>0.46529999999999999</v>
      </c>
      <c r="DD19" s="26">
        <f t="shared" si="7"/>
        <v>0.46529999999999999</v>
      </c>
      <c r="DE19" s="26">
        <f t="shared" si="7"/>
        <v>0.46529999999999999</v>
      </c>
      <c r="DF19" s="26">
        <f t="shared" si="7"/>
        <v>0.46529999999999999</v>
      </c>
      <c r="DG19" s="26">
        <f t="shared" si="7"/>
        <v>0.46529999999999999</v>
      </c>
      <c r="DH19" s="26">
        <f t="shared" si="7"/>
        <v>0.46529999999999999</v>
      </c>
      <c r="DI19" s="26">
        <f t="shared" si="7"/>
        <v>0.46529999999999999</v>
      </c>
      <c r="DJ19" s="26">
        <f t="shared" si="7"/>
        <v>0.46529999999999999</v>
      </c>
      <c r="DK19" s="26">
        <f t="shared" si="7"/>
        <v>0.46529999999999999</v>
      </c>
      <c r="DL19" s="26">
        <f t="shared" si="7"/>
        <v>0.46529999999999999</v>
      </c>
      <c r="DM19" s="26">
        <f t="shared" si="7"/>
        <v>0.46529999999999999</v>
      </c>
      <c r="DN19" s="26">
        <f t="shared" si="7"/>
        <v>0.46529999999999999</v>
      </c>
      <c r="DO19" s="26">
        <f t="shared" si="7"/>
        <v>0.46529999999999999</v>
      </c>
      <c r="DP19" s="26">
        <f t="shared" si="7"/>
        <v>0.46529999999999999</v>
      </c>
      <c r="DQ19" s="26">
        <f t="shared" si="7"/>
        <v>0.46529999999999999</v>
      </c>
      <c r="DR19" s="26">
        <f t="shared" si="7"/>
        <v>0.46529999999999999</v>
      </c>
      <c r="DS19" s="26">
        <f t="shared" si="7"/>
        <v>0.46529999999999999</v>
      </c>
      <c r="DT19" s="26">
        <f t="shared" si="7"/>
        <v>0.46529999999999999</v>
      </c>
      <c r="DU19" s="26">
        <f t="shared" si="7"/>
        <v>0.46529999999999999</v>
      </c>
      <c r="DV19" s="26">
        <f t="shared" si="7"/>
        <v>0.46529999999999999</v>
      </c>
      <c r="DW19" s="26">
        <f t="shared" si="7"/>
        <v>0.46529999999999999</v>
      </c>
      <c r="DX19" s="26">
        <f t="shared" si="7"/>
        <v>0.46529999999999999</v>
      </c>
      <c r="DY19" s="26">
        <f t="shared" si="7"/>
        <v>0.46529999999999999</v>
      </c>
      <c r="DZ19" s="26">
        <f t="shared" si="7"/>
        <v>0.46529999999999999</v>
      </c>
      <c r="EA19" s="26">
        <f t="shared" ref="EA19:FX19" si="8">ROUND($FZ$137/$FZ$21,4)</f>
        <v>0.46529999999999999</v>
      </c>
      <c r="EB19" s="26">
        <f t="shared" si="8"/>
        <v>0.46529999999999999</v>
      </c>
      <c r="EC19" s="26">
        <f t="shared" si="8"/>
        <v>0.46529999999999999</v>
      </c>
      <c r="ED19" s="26">
        <f t="shared" si="8"/>
        <v>0.46529999999999999</v>
      </c>
      <c r="EE19" s="26">
        <f t="shared" si="8"/>
        <v>0.46529999999999999</v>
      </c>
      <c r="EF19" s="26">
        <f t="shared" si="8"/>
        <v>0.46529999999999999</v>
      </c>
      <c r="EG19" s="26">
        <f t="shared" si="8"/>
        <v>0.46529999999999999</v>
      </c>
      <c r="EH19" s="26">
        <f t="shared" si="8"/>
        <v>0.46529999999999999</v>
      </c>
      <c r="EI19" s="26">
        <f t="shared" si="8"/>
        <v>0.46529999999999999</v>
      </c>
      <c r="EJ19" s="26">
        <f t="shared" si="8"/>
        <v>0.46529999999999999</v>
      </c>
      <c r="EK19" s="26">
        <f t="shared" si="8"/>
        <v>0.46529999999999999</v>
      </c>
      <c r="EL19" s="26">
        <f t="shared" si="8"/>
        <v>0.46529999999999999</v>
      </c>
      <c r="EM19" s="26">
        <f t="shared" si="8"/>
        <v>0.46529999999999999</v>
      </c>
      <c r="EN19" s="26">
        <f t="shared" si="8"/>
        <v>0.46529999999999999</v>
      </c>
      <c r="EO19" s="26">
        <f t="shared" si="8"/>
        <v>0.46529999999999999</v>
      </c>
      <c r="EP19" s="26">
        <f t="shared" si="8"/>
        <v>0.46529999999999999</v>
      </c>
      <c r="EQ19" s="26">
        <f t="shared" si="8"/>
        <v>0.46529999999999999</v>
      </c>
      <c r="ER19" s="26">
        <f t="shared" si="8"/>
        <v>0.46529999999999999</v>
      </c>
      <c r="ES19" s="26">
        <f t="shared" si="8"/>
        <v>0.46529999999999999</v>
      </c>
      <c r="ET19" s="26">
        <f t="shared" si="8"/>
        <v>0.46529999999999999</v>
      </c>
      <c r="EU19" s="26">
        <f t="shared" si="8"/>
        <v>0.46529999999999999</v>
      </c>
      <c r="EV19" s="26">
        <f t="shared" si="8"/>
        <v>0.46529999999999999</v>
      </c>
      <c r="EW19" s="26">
        <f t="shared" si="8"/>
        <v>0.46529999999999999</v>
      </c>
      <c r="EX19" s="26">
        <f t="shared" si="8"/>
        <v>0.46529999999999999</v>
      </c>
      <c r="EY19" s="26">
        <f t="shared" si="8"/>
        <v>0.46529999999999999</v>
      </c>
      <c r="EZ19" s="26">
        <f t="shared" si="8"/>
        <v>0.46529999999999999</v>
      </c>
      <c r="FA19" s="26">
        <f t="shared" si="8"/>
        <v>0.46529999999999999</v>
      </c>
      <c r="FB19" s="26">
        <f t="shared" si="8"/>
        <v>0.46529999999999999</v>
      </c>
      <c r="FC19" s="26">
        <f t="shared" si="8"/>
        <v>0.46529999999999999</v>
      </c>
      <c r="FD19" s="26">
        <f t="shared" si="8"/>
        <v>0.46529999999999999</v>
      </c>
      <c r="FE19" s="26">
        <f t="shared" si="8"/>
        <v>0.46529999999999999</v>
      </c>
      <c r="FF19" s="26">
        <f t="shared" si="8"/>
        <v>0.46529999999999999</v>
      </c>
      <c r="FG19" s="26">
        <f t="shared" si="8"/>
        <v>0.46529999999999999</v>
      </c>
      <c r="FH19" s="26">
        <f t="shared" si="8"/>
        <v>0.46529999999999999</v>
      </c>
      <c r="FI19" s="26">
        <f t="shared" si="8"/>
        <v>0.46529999999999999</v>
      </c>
      <c r="FJ19" s="26">
        <f t="shared" si="8"/>
        <v>0.46529999999999999</v>
      </c>
      <c r="FK19" s="26">
        <f t="shared" si="8"/>
        <v>0.46529999999999999</v>
      </c>
      <c r="FL19" s="26">
        <f t="shared" si="8"/>
        <v>0.46529999999999999</v>
      </c>
      <c r="FM19" s="26">
        <f t="shared" si="8"/>
        <v>0.46529999999999999</v>
      </c>
      <c r="FN19" s="26">
        <f t="shared" si="8"/>
        <v>0.46529999999999999</v>
      </c>
      <c r="FO19" s="26">
        <f t="shared" si="8"/>
        <v>0.46529999999999999</v>
      </c>
      <c r="FP19" s="26">
        <f t="shared" si="8"/>
        <v>0.46529999999999999</v>
      </c>
      <c r="FQ19" s="26">
        <f t="shared" si="8"/>
        <v>0.46529999999999999</v>
      </c>
      <c r="FR19" s="26">
        <f t="shared" si="8"/>
        <v>0.46529999999999999</v>
      </c>
      <c r="FS19" s="26">
        <f t="shared" si="8"/>
        <v>0.46529999999999999</v>
      </c>
      <c r="FT19" s="26">
        <f t="shared" si="8"/>
        <v>0.46529999999999999</v>
      </c>
      <c r="FU19" s="26">
        <f t="shared" si="8"/>
        <v>0.46529999999999999</v>
      </c>
      <c r="FV19" s="26">
        <f t="shared" si="8"/>
        <v>0.46529999999999999</v>
      </c>
      <c r="FW19" s="26">
        <f t="shared" si="8"/>
        <v>0.46529999999999999</v>
      </c>
      <c r="FX19" s="26">
        <f t="shared" si="8"/>
        <v>0.46529999999999999</v>
      </c>
      <c r="FY19" s="26"/>
      <c r="FZ19" s="26">
        <f>FX19</f>
        <v>0.46529999999999999</v>
      </c>
      <c r="GA19" s="26"/>
      <c r="GB19" s="26"/>
      <c r="GC19" s="26"/>
      <c r="GD19" s="26"/>
      <c r="GE19" s="2"/>
      <c r="GF19" s="26"/>
      <c r="GG19" s="26"/>
      <c r="GH19" s="26"/>
      <c r="GI19" s="26"/>
      <c r="GJ19" s="26"/>
      <c r="GK19" s="26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</row>
    <row r="20" spans="1:254" x14ac:dyDescent="0.35">
      <c r="A20" s="3" t="s">
        <v>434</v>
      </c>
      <c r="B20" s="12" t="s">
        <v>652</v>
      </c>
      <c r="C20" s="14">
        <f>IF(C5=DistCalc!$C$4,DistCalc!$D20,'New Formula with HB25-1320'!C20)</f>
        <v>5936.4</v>
      </c>
      <c r="D20" s="14">
        <f>IF(D5=DistCalc!$C$4,DistCalc!$D20,'New Formula with HB25-1320'!D20)</f>
        <v>28893.599999999999</v>
      </c>
      <c r="E20" s="14">
        <f>IF(E5=DistCalc!$C$4,DistCalc!$D20,'New Formula with HB25-1320'!E20)</f>
        <v>4468.8</v>
      </c>
      <c r="F20" s="14">
        <f>IF(F5=DistCalc!$C$4,DistCalc!$D20,'New Formula with HB25-1320'!F20)</f>
        <v>15351.599999999999</v>
      </c>
      <c r="G20" s="14">
        <f>IF(G5=DistCalc!$C$4,DistCalc!$D20,'New Formula with HB25-1320'!G20)</f>
        <v>850.8</v>
      </c>
      <c r="H20" s="14">
        <f>IF(H5=DistCalc!$C$4,DistCalc!$D20,'New Formula with HB25-1320'!H20)</f>
        <v>794.4</v>
      </c>
      <c r="I20" s="14">
        <f>IF(I5=DistCalc!$C$4,DistCalc!$D20,'New Formula with HB25-1320'!I20)</f>
        <v>6464.4</v>
      </c>
      <c r="J20" s="14">
        <f>IF(J5=DistCalc!$C$4,DistCalc!$D20,'New Formula with HB25-1320'!J20)</f>
        <v>1663.2</v>
      </c>
      <c r="K20" s="14">
        <f>IF(K5=DistCalc!$C$4,DistCalc!$D20,'New Formula with HB25-1320'!K20)</f>
        <v>186</v>
      </c>
      <c r="L20" s="14">
        <f>IF(L5=DistCalc!$C$4,DistCalc!$D20,'New Formula with HB25-1320'!L20)</f>
        <v>1503.6</v>
      </c>
      <c r="M20" s="14">
        <f>IF(M5=DistCalc!$C$4,DistCalc!$D20,'New Formula with HB25-1320'!M20)</f>
        <v>685.19999999999993</v>
      </c>
      <c r="N20" s="14">
        <f>IF(N5=DistCalc!$C$4,DistCalc!$D20,'New Formula with HB25-1320'!N20)</f>
        <v>36894</v>
      </c>
      <c r="O20" s="14">
        <f>IF(O5=DistCalc!$C$4,DistCalc!$D20,'New Formula with HB25-1320'!O20)</f>
        <v>9018</v>
      </c>
      <c r="P20" s="14">
        <f>IF(P5=DistCalc!$C$4,DistCalc!$D20,'New Formula with HB25-1320'!P20)</f>
        <v>188.4</v>
      </c>
      <c r="Q20" s="14">
        <f>IF(Q5=DistCalc!$C$4,DistCalc!$D20,'New Formula with HB25-1320'!Q20)</f>
        <v>28060.799999999999</v>
      </c>
      <c r="R20" s="14">
        <f>IF(R5=DistCalc!$C$4,DistCalc!$D20,'New Formula with HB25-1320'!R20)</f>
        <v>3002.4</v>
      </c>
      <c r="S20" s="14">
        <f>IF(S5=DistCalc!$C$4,DistCalc!$D20,'New Formula with HB25-1320'!S20)</f>
        <v>1274.3999999999999</v>
      </c>
      <c r="T20" s="14">
        <f>IF(T5=DistCalc!$C$4,DistCalc!$D20,'New Formula with HB25-1320'!T20)</f>
        <v>124.8</v>
      </c>
      <c r="U20" s="14">
        <f>IF(U5=DistCalc!$C$4,DistCalc!$D20,'New Formula with HB25-1320'!U20)</f>
        <v>37.199999999999996</v>
      </c>
      <c r="V20" s="14">
        <f>IF(V5=DistCalc!$C$4,DistCalc!$D20,'New Formula with HB25-1320'!V20)</f>
        <v>208.79999999999998</v>
      </c>
      <c r="W20" s="14">
        <f>IF(W5=DistCalc!$C$4,DistCalc!$D20,'New Formula with HB25-1320'!W20)</f>
        <v>181.2</v>
      </c>
      <c r="X20" s="14">
        <f>IF(X5=DistCalc!$C$4,DistCalc!$D20,'New Formula with HB25-1320'!X20)</f>
        <v>36</v>
      </c>
      <c r="Y20" s="14">
        <f>IF(Y5=DistCalc!$C$4,DistCalc!$D20,'New Formula with HB25-1320'!Y20)</f>
        <v>460.79999999999995</v>
      </c>
      <c r="Z20" s="14">
        <f>IF(Z5=DistCalc!$C$4,DistCalc!$D20,'New Formula with HB25-1320'!Z20)</f>
        <v>170.4</v>
      </c>
      <c r="AA20" s="14">
        <f>IF(AA5=DistCalc!$C$4,DistCalc!$D20,'New Formula with HB25-1320'!AA20)</f>
        <v>22339.200000000001</v>
      </c>
      <c r="AB20" s="14">
        <f>IF(AB5=DistCalc!$C$4,DistCalc!$D20,'New Formula with HB25-1320'!AB20)</f>
        <v>19311.599999999999</v>
      </c>
      <c r="AC20" s="14">
        <f>IF(AC5=DistCalc!$C$4,DistCalc!$D20,'New Formula with HB25-1320'!AC20)</f>
        <v>718.8</v>
      </c>
      <c r="AD20" s="14">
        <f>IF(AD5=DistCalc!$C$4,DistCalc!$D20,'New Formula with HB25-1320'!AD20)</f>
        <v>1010.4</v>
      </c>
      <c r="AE20" s="14">
        <f>IF(AE5=DistCalc!$C$4,DistCalc!$D20,'New Formula with HB25-1320'!AE20)</f>
        <v>67.2</v>
      </c>
      <c r="AF20" s="14">
        <f>IF(AF5=DistCalc!$C$4,DistCalc!$D20,'New Formula with HB25-1320'!AF20)</f>
        <v>141.6</v>
      </c>
      <c r="AG20" s="14">
        <f>IF(AG5=DistCalc!$C$4,DistCalc!$D20,'New Formula with HB25-1320'!AG20)</f>
        <v>415.2</v>
      </c>
      <c r="AH20" s="14">
        <f>IF(AH5=DistCalc!$C$4,DistCalc!$D20,'New Formula with HB25-1320'!AH20)</f>
        <v>710.4</v>
      </c>
      <c r="AI20" s="14">
        <f>IF(AI5=DistCalc!$C$4,DistCalc!$D20,'New Formula with HB25-1320'!AI20)</f>
        <v>262.8</v>
      </c>
      <c r="AJ20" s="14">
        <f>IF(AJ5=DistCalc!$C$4,DistCalc!$D20,'New Formula with HB25-1320'!AJ20)</f>
        <v>108</v>
      </c>
      <c r="AK20" s="14">
        <f>IF(AK5=DistCalc!$C$4,DistCalc!$D20,'New Formula with HB25-1320'!AK20)</f>
        <v>139.19999999999999</v>
      </c>
      <c r="AL20" s="14">
        <f>IF(AL5=DistCalc!$C$4,DistCalc!$D20,'New Formula with HB25-1320'!AL20)</f>
        <v>169.2</v>
      </c>
      <c r="AM20" s="14">
        <f>IF(AM5=DistCalc!$C$4,DistCalc!$D20,'New Formula with HB25-1320'!AM20)</f>
        <v>295.2</v>
      </c>
      <c r="AN20" s="14">
        <f>IF(AN5=DistCalc!$C$4,DistCalc!$D20,'New Formula with HB25-1320'!AN20)</f>
        <v>248.39999999999998</v>
      </c>
      <c r="AO20" s="14">
        <f>IF(AO5=DistCalc!$C$4,DistCalc!$D20,'New Formula with HB25-1320'!AO20)</f>
        <v>3228</v>
      </c>
      <c r="AP20" s="14">
        <f>IF(AP5=DistCalc!$C$4,DistCalc!$D20,'New Formula with HB25-1320'!AP20)</f>
        <v>60844.799999999996</v>
      </c>
      <c r="AQ20" s="14">
        <f>IF(AQ5=DistCalc!$C$4,DistCalc!$D20,'New Formula with HB25-1320'!AQ20)</f>
        <v>171.6</v>
      </c>
      <c r="AR20" s="14">
        <f>IF(AR5=DistCalc!$C$4,DistCalc!$D20,'New Formula with HB25-1320'!AR20)</f>
        <v>45588</v>
      </c>
      <c r="AS20" s="14">
        <f>IF(AS5=DistCalc!$C$4,DistCalc!$D20,'New Formula with HB25-1320'!AS20)</f>
        <v>4693.2</v>
      </c>
      <c r="AT20" s="14">
        <f>IF(AT5=DistCalc!$C$4,DistCalc!$D20,'New Formula with HB25-1320'!AT20)</f>
        <v>1702.8</v>
      </c>
      <c r="AU20" s="14">
        <f>IF(AU5=DistCalc!$C$4,DistCalc!$D20,'New Formula with HB25-1320'!AU20)</f>
        <v>177.6</v>
      </c>
      <c r="AV20" s="14">
        <f>IF(AV5=DistCalc!$C$4,DistCalc!$D20,'New Formula with HB25-1320'!AV20)</f>
        <v>230.39999999999998</v>
      </c>
      <c r="AW20" s="14">
        <f>IF(AW5=DistCalc!$C$4,DistCalc!$D20,'New Formula with HB25-1320'!AW20)</f>
        <v>178.79999999999998</v>
      </c>
      <c r="AX20" s="14">
        <f>IF(AX5=DistCalc!$C$4,DistCalc!$D20,'New Formula with HB25-1320'!AX20)</f>
        <v>61.199999999999996</v>
      </c>
      <c r="AY20" s="14">
        <f>IF(AY5=DistCalc!$C$4,DistCalc!$D20,'New Formula with HB25-1320'!AY20)</f>
        <v>319.2</v>
      </c>
      <c r="AZ20" s="14">
        <f>IF(AZ5=DistCalc!$C$4,DistCalc!$D20,'New Formula with HB25-1320'!AZ20)</f>
        <v>10087.199999999999</v>
      </c>
      <c r="BA20" s="14">
        <f>IF(BA5=DistCalc!$C$4,DistCalc!$D20,'New Formula with HB25-1320'!BA20)</f>
        <v>6768</v>
      </c>
      <c r="BB20" s="14">
        <f>IF(BB5=DistCalc!$C$4,DistCalc!$D20,'New Formula with HB25-1320'!BB20)</f>
        <v>6028.8</v>
      </c>
      <c r="BC20" s="14">
        <f>IF(BC5=DistCalc!$C$4,DistCalc!$D20,'New Formula with HB25-1320'!BC20)</f>
        <v>19404</v>
      </c>
      <c r="BD20" s="14">
        <f>IF(BD5=DistCalc!$C$4,DistCalc!$D20,'New Formula with HB25-1320'!BD20)</f>
        <v>2425.1999999999998</v>
      </c>
      <c r="BE20" s="14">
        <f>IF(BE5=DistCalc!$C$4,DistCalc!$D20,'New Formula with HB25-1320'!BE20)</f>
        <v>919.19999999999993</v>
      </c>
      <c r="BF20" s="14">
        <f>IF(BF5=DistCalc!$C$4,DistCalc!$D20,'New Formula with HB25-1320'!BF20)</f>
        <v>18489.599999999999</v>
      </c>
      <c r="BG20" s="14">
        <f>IF(BG5=DistCalc!$C$4,DistCalc!$D20,'New Formula with HB25-1320'!BG20)</f>
        <v>656.4</v>
      </c>
      <c r="BH20" s="14">
        <f>IF(BH5=DistCalc!$C$4,DistCalc!$D20,'New Formula with HB25-1320'!BH20)</f>
        <v>358.8</v>
      </c>
      <c r="BI20" s="14">
        <f>IF(BI5=DistCalc!$C$4,DistCalc!$D20,'New Formula with HB25-1320'!BI20)</f>
        <v>177.6</v>
      </c>
      <c r="BJ20" s="14">
        <f>IF(BJ5=DistCalc!$C$4,DistCalc!$D20,'New Formula with HB25-1320'!BJ20)</f>
        <v>4314</v>
      </c>
      <c r="BK20" s="14">
        <f>IF(BK5=DistCalc!$C$4,DistCalc!$D20,'New Formula with HB25-1320'!BK20)</f>
        <v>14372.4</v>
      </c>
      <c r="BL20" s="14">
        <f>IF(BL5=DistCalc!$C$4,DistCalc!$D20,'New Formula with HB25-1320'!BL20)</f>
        <v>57.599999999999994</v>
      </c>
      <c r="BM20" s="14">
        <f>IF(BM5=DistCalc!$C$4,DistCalc!$D20,'New Formula with HB25-1320'!BM20)</f>
        <v>207.6</v>
      </c>
      <c r="BN20" s="14">
        <f>IF(BN5=DistCalc!$C$4,DistCalc!$D20,'New Formula with HB25-1320'!BN20)</f>
        <v>2450.4</v>
      </c>
      <c r="BO20" s="14">
        <f>IF(BO5=DistCalc!$C$4,DistCalc!$D20,'New Formula with HB25-1320'!BO20)</f>
        <v>1017.5999999999999</v>
      </c>
      <c r="BP20" s="14">
        <f>IF(BP5=DistCalc!$C$4,DistCalc!$D20,'New Formula with HB25-1320'!BP20)</f>
        <v>153.6</v>
      </c>
      <c r="BQ20" s="14">
        <f>IF(BQ5=DistCalc!$C$4,DistCalc!$D20,'New Formula with HB25-1320'!BQ20)</f>
        <v>4099.2</v>
      </c>
      <c r="BR20" s="14">
        <f>IF(BR5=DistCalc!$C$4,DistCalc!$D20,'New Formula with HB25-1320'!BR20)</f>
        <v>3291.6</v>
      </c>
      <c r="BS20" s="14">
        <f>IF(BS5=DistCalc!$C$4,DistCalc!$D20,'New Formula with HB25-1320'!BS20)</f>
        <v>853.19999999999993</v>
      </c>
      <c r="BT20" s="14">
        <f>IF(BT5=DistCalc!$C$4,DistCalc!$D20,'New Formula with HB25-1320'!BT20)</f>
        <v>291.59999999999997</v>
      </c>
      <c r="BU20" s="14">
        <f>IF(BU5=DistCalc!$C$4,DistCalc!$D20,'New Formula with HB25-1320'!BU20)</f>
        <v>290.39999999999998</v>
      </c>
      <c r="BV20" s="14">
        <f>IF(BV5=DistCalc!$C$4,DistCalc!$D20,'New Formula with HB25-1320'!BV20)</f>
        <v>890.4</v>
      </c>
      <c r="BW20" s="14">
        <f>IF(BW5=DistCalc!$C$4,DistCalc!$D20,'New Formula with HB25-1320'!BW20)</f>
        <v>1508.3999999999999</v>
      </c>
      <c r="BX20" s="14">
        <f>IF(BX5=DistCalc!$C$4,DistCalc!$D20,'New Formula with HB25-1320'!BX20)</f>
        <v>45.6</v>
      </c>
      <c r="BY20" s="14">
        <f>IF(BY5=DistCalc!$C$4,DistCalc!$D20,'New Formula with HB25-1320'!BY20)</f>
        <v>372</v>
      </c>
      <c r="BZ20" s="14">
        <f>IF(BZ5=DistCalc!$C$4,DistCalc!$D20,'New Formula with HB25-1320'!BZ20)</f>
        <v>128.4</v>
      </c>
      <c r="CA20" s="14">
        <f>IF(CA5=DistCalc!$C$4,DistCalc!$D20,'New Formula with HB25-1320'!CA20)</f>
        <v>106.8</v>
      </c>
      <c r="CB20" s="14">
        <f>IF(CB5=DistCalc!$C$4,DistCalc!$D20,'New Formula with HB25-1320'!CB20)</f>
        <v>54669.599999999999</v>
      </c>
      <c r="CC20" s="14">
        <f>IF(CC5=DistCalc!$C$4,DistCalc!$D20,'New Formula with HB25-1320'!CC20)</f>
        <v>139.19999999999999</v>
      </c>
      <c r="CD20" s="14">
        <f>IF(CD5=DistCalc!$C$4,DistCalc!$D20,'New Formula with HB25-1320'!CD20)</f>
        <v>122.39999999999999</v>
      </c>
      <c r="CE20" s="14">
        <f>IF(CE5=DistCalc!$C$4,DistCalc!$D20,'New Formula with HB25-1320'!CE20)</f>
        <v>96</v>
      </c>
      <c r="CF20" s="14">
        <f>IF(CF5=DistCalc!$C$4,DistCalc!$D20,'New Formula with HB25-1320'!CF20)</f>
        <v>99.6</v>
      </c>
      <c r="CG20" s="14">
        <f>IF(CG5=DistCalc!$C$4,DistCalc!$D20,'New Formula with HB25-1320'!CG20)</f>
        <v>148.79999999999998</v>
      </c>
      <c r="CH20" s="14">
        <f>IF(CH5=DistCalc!$C$4,DistCalc!$D20,'New Formula with HB25-1320'!CH20)</f>
        <v>66</v>
      </c>
      <c r="CI20" s="14">
        <f>IF(CI5=DistCalc!$C$4,DistCalc!$D20,'New Formula with HB25-1320'!CI20)</f>
        <v>511.2</v>
      </c>
      <c r="CJ20" s="14">
        <f>IF(CJ5=DistCalc!$C$4,DistCalc!$D20,'New Formula with HB25-1320'!CJ20)</f>
        <v>643.19999999999993</v>
      </c>
      <c r="CK20" s="14">
        <f>IF(CK5=DistCalc!$C$4,DistCalc!$D20,'New Formula with HB25-1320'!CK20)</f>
        <v>4425.5999999999995</v>
      </c>
      <c r="CL20" s="14">
        <f>IF(CL5=DistCalc!$C$4,DistCalc!$D20,'New Formula with HB25-1320'!CL20)</f>
        <v>985.19999999999993</v>
      </c>
      <c r="CM20" s="14">
        <f>IF(CM5=DistCalc!$C$4,DistCalc!$D20,'New Formula with HB25-1320'!CM20)</f>
        <v>456</v>
      </c>
      <c r="CN20" s="14">
        <f>IF(CN5=DistCalc!$C$4,DistCalc!$D20,'New Formula with HB25-1320'!CN20)</f>
        <v>23926.799999999999</v>
      </c>
      <c r="CO20" s="14">
        <f>IF(CO5=DistCalc!$C$4,DistCalc!$D20,'New Formula with HB25-1320'!CO20)</f>
        <v>10768.8</v>
      </c>
      <c r="CP20" s="14">
        <f>IF(CP5=DistCalc!$C$4,DistCalc!$D20,'New Formula with HB25-1320'!CP20)</f>
        <v>679.19999999999993</v>
      </c>
      <c r="CQ20" s="14">
        <f>IF(CQ5=DistCalc!$C$4,DistCalc!$D20,'New Formula with HB25-1320'!CQ20)</f>
        <v>577.19999999999993</v>
      </c>
      <c r="CR20" s="14">
        <f>IF(CR5=DistCalc!$C$4,DistCalc!$D20,'New Formula with HB25-1320'!CR20)</f>
        <v>177.6</v>
      </c>
      <c r="CS20" s="14">
        <f>IF(CS5=DistCalc!$C$4,DistCalc!$D20,'New Formula with HB25-1320'!CS20)</f>
        <v>240</v>
      </c>
      <c r="CT20" s="14">
        <f>IF(CT5=DistCalc!$C$4,DistCalc!$D20,'New Formula with HB25-1320'!CT20)</f>
        <v>80.399999999999991</v>
      </c>
      <c r="CU20" s="14">
        <f>IF(CU5=DistCalc!$C$4,DistCalc!$D20,'New Formula with HB25-1320'!CU20)</f>
        <v>340.8</v>
      </c>
      <c r="CV20" s="14">
        <f>IF(CV5=DistCalc!$C$4,DistCalc!$D20,'New Formula with HB25-1320'!CV20)</f>
        <v>14.399999999999999</v>
      </c>
      <c r="CW20" s="14">
        <f>IF(CW5=DistCalc!$C$4,DistCalc!$D20,'New Formula with HB25-1320'!CW20)</f>
        <v>150</v>
      </c>
      <c r="CX20" s="14">
        <f>IF(CX5=DistCalc!$C$4,DistCalc!$D20,'New Formula with HB25-1320'!CX20)</f>
        <v>315.59999999999997</v>
      </c>
      <c r="CY20" s="14">
        <f>IF(CY5=DistCalc!$C$4,DistCalc!$D20,'New Formula with HB25-1320'!CY20)</f>
        <v>26.4</v>
      </c>
      <c r="CZ20" s="14">
        <f>IF(CZ5=DistCalc!$C$4,DistCalc!$D20,'New Formula with HB25-1320'!CZ20)</f>
        <v>1434</v>
      </c>
      <c r="DA20" s="14">
        <f>IF(DA5=DistCalc!$C$4,DistCalc!$D20,'New Formula with HB25-1320'!DA20)</f>
        <v>154.79999999999998</v>
      </c>
      <c r="DB20" s="14">
        <f>IF(DB5=DistCalc!$C$4,DistCalc!$D20,'New Formula with HB25-1320'!DB20)</f>
        <v>228</v>
      </c>
      <c r="DC20" s="14">
        <f>IF(DC5=DistCalc!$C$4,DistCalc!$D20,'New Formula with HB25-1320'!DC20)</f>
        <v>115.19999999999999</v>
      </c>
      <c r="DD20" s="14">
        <f>IF(DD5=DistCalc!$C$4,DistCalc!$D20,'New Formula with HB25-1320'!DD20)</f>
        <v>126</v>
      </c>
      <c r="DE20" s="14">
        <f>IF(DE5=DistCalc!$C$4,DistCalc!$D20,'New Formula with HB25-1320'!DE20)</f>
        <v>177.6</v>
      </c>
      <c r="DF20" s="14">
        <f>IF(DF5=DistCalc!$C$4,DistCalc!$D20,'New Formula with HB25-1320'!DF20)</f>
        <v>15525.599999999999</v>
      </c>
      <c r="DG20" s="14">
        <f>IF(DG5=DistCalc!$C$4,DistCalc!$D20,'New Formula with HB25-1320'!DG20)</f>
        <v>56.4</v>
      </c>
      <c r="DH20" s="14">
        <f>IF(DH5=DistCalc!$C$4,DistCalc!$D20,'New Formula with HB25-1320'!DH20)</f>
        <v>1485.6</v>
      </c>
      <c r="DI20" s="14">
        <f>IF(DI5=DistCalc!$C$4,DistCalc!$D20,'New Formula with HB25-1320'!DI20)</f>
        <v>1824.212472743131</v>
      </c>
      <c r="DJ20" s="14">
        <f>IF(DJ5=DistCalc!$C$4,DistCalc!$D20,'New Formula with HB25-1320'!DJ20)</f>
        <v>543.6</v>
      </c>
      <c r="DK20" s="14">
        <f>IF(DK5=DistCalc!$C$4,DistCalc!$D20,'New Formula with HB25-1320'!DK20)</f>
        <v>338.4</v>
      </c>
      <c r="DL20" s="14">
        <f>IF(DL5=DistCalc!$C$4,DistCalc!$D20,'New Formula with HB25-1320'!DL20)</f>
        <v>4126.8</v>
      </c>
      <c r="DM20" s="14">
        <f>IF(DM5=DistCalc!$C$4,DistCalc!$D20,'New Formula with HB25-1320'!DM20)</f>
        <v>174</v>
      </c>
      <c r="DN20" s="14">
        <f>IF(DN5=DistCalc!$C$4,DistCalc!$D20,'New Formula with HB25-1320'!DN20)</f>
        <v>985.19999999999993</v>
      </c>
      <c r="DO20" s="14">
        <f>IF(DO5=DistCalc!$C$4,DistCalc!$D20,'New Formula with HB25-1320'!DO20)</f>
        <v>2394</v>
      </c>
      <c r="DP20" s="14">
        <f>IF(DP5=DistCalc!$C$4,DistCalc!$D20,'New Formula with HB25-1320'!DP20)</f>
        <v>163.19999999999999</v>
      </c>
      <c r="DQ20" s="14">
        <f>IF(DQ5=DistCalc!$C$4,DistCalc!$D20,'New Formula with HB25-1320'!DQ20)</f>
        <v>570</v>
      </c>
      <c r="DR20" s="14">
        <f>IF(DR5=DistCalc!$C$4,DistCalc!$D20,'New Formula with HB25-1320'!DR20)</f>
        <v>1002</v>
      </c>
      <c r="DS20" s="14">
        <f>IF(DS5=DistCalc!$C$4,DistCalc!$D20,'New Formula with HB25-1320'!DS20)</f>
        <v>495.59999999999997</v>
      </c>
      <c r="DT20" s="14">
        <f>IF(DT5=DistCalc!$C$4,DistCalc!$D20,'New Formula with HB25-1320'!DT20)</f>
        <v>106.8</v>
      </c>
      <c r="DU20" s="14">
        <f>IF(DU5=DistCalc!$C$4,DistCalc!$D20,'New Formula with HB25-1320'!DU20)</f>
        <v>266.39999999999998</v>
      </c>
      <c r="DV20" s="14">
        <f>IF(DV5=DistCalc!$C$4,DistCalc!$D20,'New Formula with HB25-1320'!DV20)</f>
        <v>160.79999999999998</v>
      </c>
      <c r="DW20" s="14">
        <f>IF(DW5=DistCalc!$C$4,DistCalc!$D20,'New Formula with HB25-1320'!DW20)</f>
        <v>235.2</v>
      </c>
      <c r="DX20" s="14">
        <f>IF(DX5=DistCalc!$C$4,DistCalc!$D20,'New Formula with HB25-1320'!DX20)</f>
        <v>136.79999999999998</v>
      </c>
      <c r="DY20" s="14">
        <f>IF(DY5=DistCalc!$C$4,DistCalc!$D20,'New Formula with HB25-1320'!DY20)</f>
        <v>223.2</v>
      </c>
      <c r="DZ20" s="14">
        <f>IF(DZ5=DistCalc!$C$4,DistCalc!$D20,'New Formula with HB25-1320'!DZ20)</f>
        <v>536.4</v>
      </c>
      <c r="EA20" s="14">
        <f>IF(EA5=DistCalc!$C$4,DistCalc!$D20,'New Formula with HB25-1320'!EA20)</f>
        <v>430.8</v>
      </c>
      <c r="EB20" s="14">
        <f>IF(EB5=DistCalc!$C$4,DistCalc!$D20,'New Formula with HB25-1320'!EB20)</f>
        <v>394.8</v>
      </c>
      <c r="EC20" s="14">
        <f>IF(EC5=DistCalc!$C$4,DistCalc!$D20,'New Formula with HB25-1320'!EC20)</f>
        <v>222</v>
      </c>
      <c r="ED20" s="14">
        <f>IF(ED5=DistCalc!$C$4,DistCalc!$D20,'New Formula with HB25-1320'!ED20)</f>
        <v>1160.3999999999999</v>
      </c>
      <c r="EE20" s="14">
        <f>IF(EE5=DistCalc!$C$4,DistCalc!$D20,'New Formula with HB25-1320'!EE20)</f>
        <v>122.39999999999999</v>
      </c>
      <c r="EF20" s="14">
        <f>IF(EF5=DistCalc!$C$4,DistCalc!$D20,'New Formula with HB25-1320'!EF20)</f>
        <v>1033.2</v>
      </c>
      <c r="EG20" s="14">
        <f>IF(EG5=DistCalc!$C$4,DistCalc!$D20,'New Formula with HB25-1320'!EG20)</f>
        <v>186</v>
      </c>
      <c r="EH20" s="14">
        <f>IF(EH5=DistCalc!$C$4,DistCalc!$D20,'New Formula with HB25-1320'!EH20)</f>
        <v>198</v>
      </c>
      <c r="EI20" s="14">
        <f>IF(EI5=DistCalc!$C$4,DistCalc!$D20,'New Formula with HB25-1320'!EI20)</f>
        <v>10844.4</v>
      </c>
      <c r="EJ20" s="14">
        <f>IF(EJ5=DistCalc!$C$4,DistCalc!$D20,'New Formula with HB25-1320'!EJ20)</f>
        <v>7365.5999999999995</v>
      </c>
      <c r="EK20" s="14">
        <f>IF(EK5=DistCalc!$C$4,DistCalc!$D20,'New Formula with HB25-1320'!EK20)</f>
        <v>490.79999999999995</v>
      </c>
      <c r="EL20" s="14">
        <f>IF(EL5=DistCalc!$C$4,DistCalc!$D20,'New Formula with HB25-1320'!EL20)</f>
        <v>357.59999999999997</v>
      </c>
      <c r="EM20" s="14">
        <f>IF(EM5=DistCalc!$C$4,DistCalc!$D20,'New Formula with HB25-1320'!EM20)</f>
        <v>310.8</v>
      </c>
      <c r="EN20" s="14">
        <f>IF(EN5=DistCalc!$C$4,DistCalc!$D20,'New Formula with HB25-1320'!EN20)</f>
        <v>699.6</v>
      </c>
      <c r="EO20" s="14">
        <f>IF(EO5=DistCalc!$C$4,DistCalc!$D20,'New Formula with HB25-1320'!EO20)</f>
        <v>244.79999999999998</v>
      </c>
      <c r="EP20" s="14">
        <f>IF(EP5=DistCalc!$C$4,DistCalc!$D20,'New Formula with HB25-1320'!EP20)</f>
        <v>316.8</v>
      </c>
      <c r="EQ20" s="14">
        <f>IF(EQ5=DistCalc!$C$4,DistCalc!$D20,'New Formula with HB25-1320'!EQ20)</f>
        <v>1966.8</v>
      </c>
      <c r="ER20" s="14">
        <f>IF(ER5=DistCalc!$C$4,DistCalc!$D20,'New Formula with HB25-1320'!ER20)</f>
        <v>212.4</v>
      </c>
      <c r="ES20" s="14">
        <f>IF(ES5=DistCalc!$C$4,DistCalc!$D20,'New Formula with HB25-1320'!ES20)</f>
        <v>134.4</v>
      </c>
      <c r="ET20" s="14">
        <f>IF(ET5=DistCalc!$C$4,DistCalc!$D20,'New Formula with HB25-1320'!ET20)</f>
        <v>158.4</v>
      </c>
      <c r="EU20" s="14">
        <f>IF(EU5=DistCalc!$C$4,DistCalc!$D20,'New Formula with HB25-1320'!EU20)</f>
        <v>408</v>
      </c>
      <c r="EV20" s="14">
        <f>IF(EV5=DistCalc!$C$4,DistCalc!$D20,'New Formula with HB25-1320'!EV20)</f>
        <v>60</v>
      </c>
      <c r="EW20" s="14">
        <f>IF(EW5=DistCalc!$C$4,DistCalc!$D20,'New Formula with HB25-1320'!EW20)</f>
        <v>604.79999999999995</v>
      </c>
      <c r="EX20" s="14">
        <f>IF(EX5=DistCalc!$C$4,DistCalc!$D20,'New Formula with HB25-1320'!EX20)</f>
        <v>140.4</v>
      </c>
      <c r="EY20" s="14">
        <f>IF(EY5=DistCalc!$C$4,DistCalc!$D20,'New Formula with HB25-1320'!EY20)</f>
        <v>393.59999999999997</v>
      </c>
      <c r="EZ20" s="14">
        <f>IF(EZ5=DistCalc!$C$4,DistCalc!$D20,'New Formula with HB25-1320'!EZ20)</f>
        <v>99.6</v>
      </c>
      <c r="FA20" s="14">
        <f>IF(FA5=DistCalc!$C$4,DistCalc!$D20,'New Formula with HB25-1320'!FA20)</f>
        <v>2515.1999999999998</v>
      </c>
      <c r="FB20" s="14">
        <f>IF(FB5=DistCalc!$C$4,DistCalc!$D20,'New Formula with HB25-1320'!FB20)</f>
        <v>220.79999999999998</v>
      </c>
      <c r="FC20" s="14">
        <f>IF(FC5=DistCalc!$C$4,DistCalc!$D20,'New Formula with HB25-1320'!FC20)</f>
        <v>1204.8</v>
      </c>
      <c r="FD20" s="14">
        <f>IF(FD5=DistCalc!$C$4,DistCalc!$D20,'New Formula with HB25-1320'!FD20)</f>
        <v>306</v>
      </c>
      <c r="FE20" s="14">
        <f>IF(FE5=DistCalc!$C$4,DistCalc!$D20,'New Formula with HB25-1320'!FE20)</f>
        <v>56.4</v>
      </c>
      <c r="FF20" s="14">
        <f>IF(FF5=DistCalc!$C$4,DistCalc!$D20,'New Formula with HB25-1320'!FF20)</f>
        <v>146.4</v>
      </c>
      <c r="FG20" s="14">
        <f>IF(FG5=DistCalc!$C$4,DistCalc!$D20,'New Formula with HB25-1320'!FG20)</f>
        <v>92.399999999999991</v>
      </c>
      <c r="FH20" s="14">
        <f>IF(FH5=DistCalc!$C$4,DistCalc!$D20,'New Formula with HB25-1320'!FH20)</f>
        <v>57.599999999999994</v>
      </c>
      <c r="FI20" s="14">
        <f>IF(FI5=DistCalc!$C$4,DistCalc!$D20,'New Formula with HB25-1320'!FI20)</f>
        <v>1282.8</v>
      </c>
      <c r="FJ20" s="14">
        <f>IF(FJ5=DistCalc!$C$4,DistCalc!$D20,'New Formula with HB25-1320'!FJ20)</f>
        <v>1510.8</v>
      </c>
      <c r="FK20" s="14">
        <f>IF(FK5=DistCalc!$C$4,DistCalc!$D20,'New Formula with HB25-1320'!FK20)</f>
        <v>1927.1999999999998</v>
      </c>
      <c r="FL20" s="14">
        <f>IF(FL5=DistCalc!$C$4,DistCalc!$D20,'New Formula with HB25-1320'!FL20)</f>
        <v>5967.5999999999995</v>
      </c>
      <c r="FM20" s="14">
        <f>IF(FM5=DistCalc!$C$4,DistCalc!$D20,'New Formula with HB25-1320'!FM20)</f>
        <v>2769.6</v>
      </c>
      <c r="FN20" s="14">
        <f>IF(FN5=DistCalc!$C$4,DistCalc!$D20,'New Formula with HB25-1320'!FN20)</f>
        <v>15997.199999999999</v>
      </c>
      <c r="FO20" s="14">
        <f>IF(FO5=DistCalc!$C$4,DistCalc!$D20,'New Formula with HB25-1320'!FO20)</f>
        <v>782.4</v>
      </c>
      <c r="FP20" s="14">
        <f>IF(FP5=DistCalc!$C$4,DistCalc!$D20,'New Formula with HB25-1320'!FP20)</f>
        <v>1665.6</v>
      </c>
      <c r="FQ20" s="14">
        <f>IF(FQ5=DistCalc!$C$4,DistCalc!$D20,'New Formula with HB25-1320'!FQ20)</f>
        <v>739.19999999999993</v>
      </c>
      <c r="FR20" s="14">
        <f>IF(FR5=DistCalc!$C$4,DistCalc!$D20,'New Formula with HB25-1320'!FR20)</f>
        <v>116.39999999999999</v>
      </c>
      <c r="FS20" s="14">
        <f>IF(FS5=DistCalc!$C$4,DistCalc!$D20,'New Formula with HB25-1320'!FS20)</f>
        <v>141.6</v>
      </c>
      <c r="FT20" s="14">
        <f>IF(FT5=DistCalc!$C$4,DistCalc!$D20,'New Formula with HB25-1320'!FT20)</f>
        <v>48</v>
      </c>
      <c r="FU20" s="14">
        <f>IF(FU5=DistCalc!$C$4,DistCalc!$D20,'New Formula with HB25-1320'!FU20)</f>
        <v>598.79999999999995</v>
      </c>
      <c r="FV20" s="14">
        <f>IF(FV5=DistCalc!$C$4,DistCalc!$D20,'New Formula with HB25-1320'!FV20)</f>
        <v>510</v>
      </c>
      <c r="FW20" s="14">
        <f>IF(FW5=DistCalc!$C$4,DistCalc!$D20,'New Formula with HB25-1320'!FW20)</f>
        <v>120</v>
      </c>
      <c r="FX20" s="14">
        <f>IF(FX5=DistCalc!$C$4,DistCalc!$D20,'New Formula with HB25-1320'!FX20)</f>
        <v>50.4</v>
      </c>
      <c r="FY20" s="21"/>
      <c r="FZ20" s="12">
        <f>SUM(C20:FX20)</f>
        <v>609983.01247274352</v>
      </c>
      <c r="GA20" s="12"/>
      <c r="GB20" s="12"/>
      <c r="GC20" s="12"/>
      <c r="GD20" s="12"/>
      <c r="GE20" s="2"/>
      <c r="GF20" s="12"/>
      <c r="GG20" s="12"/>
      <c r="GH20" s="12"/>
      <c r="GI20" s="12"/>
      <c r="GJ20" s="12"/>
      <c r="GK20" s="12"/>
    </row>
    <row r="21" spans="1:254" s="4" customFormat="1" x14ac:dyDescent="0.35">
      <c r="A21" s="3" t="s">
        <v>435</v>
      </c>
      <c r="B21" s="12" t="s">
        <v>653</v>
      </c>
      <c r="C21" s="14">
        <f>IF(C5=DistCalc!$C$4,DistCalc!$D21,'New Formula with HB25-1320'!C21)</f>
        <v>6521.9</v>
      </c>
      <c r="D21" s="14">
        <f>IF(D5=DistCalc!$C$4,DistCalc!$D21,'New Formula with HB25-1320'!D21)</f>
        <v>37131</v>
      </c>
      <c r="E21" s="14">
        <f>IF(E5=DistCalc!$C$4,DistCalc!$D21,'New Formula with HB25-1320'!E21)</f>
        <v>5325.4</v>
      </c>
      <c r="F21" s="14">
        <f>IF(F5=DistCalc!$C$4,DistCalc!$D21,'New Formula with HB25-1320'!F21)</f>
        <v>24415.1</v>
      </c>
      <c r="G21" s="14">
        <f>IF(G5=DistCalc!$C$4,DistCalc!$D21,'New Formula with HB25-1320'!G21)</f>
        <v>1843.9</v>
      </c>
      <c r="H21" s="14">
        <f>IF(H5=DistCalc!$C$4,DistCalc!$D21,'New Formula with HB25-1320'!H21)</f>
        <v>1071</v>
      </c>
      <c r="I21" s="14">
        <f>IF(I5=DistCalc!$C$4,DistCalc!$D21,'New Formula with HB25-1320'!I21)</f>
        <v>7793.9</v>
      </c>
      <c r="J21" s="14">
        <f>IF(J5=DistCalc!$C$4,DistCalc!$D21,'New Formula with HB25-1320'!J21)</f>
        <v>1989</v>
      </c>
      <c r="K21" s="14">
        <f>IF(K5=DistCalc!$C$4,DistCalc!$D21,'New Formula with HB25-1320'!K21)</f>
        <v>249</v>
      </c>
      <c r="L21" s="14">
        <f>IF(L5=DistCalc!$C$4,DistCalc!$D21,'New Formula with HB25-1320'!L21)</f>
        <v>2088</v>
      </c>
      <c r="M21" s="14">
        <f>IF(M5=DistCalc!$C$4,DistCalc!$D21,'New Formula with HB25-1320'!M21)</f>
        <v>849.1</v>
      </c>
      <c r="N21" s="14">
        <f>IF(N5=DistCalc!$C$4,DistCalc!$D21,'New Formula with HB25-1320'!N21)</f>
        <v>50247.4</v>
      </c>
      <c r="O21" s="14">
        <f>IF(O5=DistCalc!$C$4,DistCalc!$D21,'New Formula with HB25-1320'!O21)</f>
        <v>12370.9</v>
      </c>
      <c r="P21" s="14">
        <f>IF(P5=DistCalc!$C$4,DistCalc!$D21,'New Formula with HB25-1320'!P21)</f>
        <v>312</v>
      </c>
      <c r="Q21" s="14">
        <f>IF(Q5=DistCalc!$C$4,DistCalc!$D21,'New Formula with HB25-1320'!Q21)</f>
        <v>40045.800000000003</v>
      </c>
      <c r="R21" s="14">
        <f>IF(R5=DistCalc!$C$4,DistCalc!$D21,'New Formula with HB25-1320'!R21)</f>
        <v>7394.8</v>
      </c>
      <c r="S21" s="14">
        <f>IF(S5=DistCalc!$C$4,DistCalc!$D21,'New Formula with HB25-1320'!S21)</f>
        <v>1584.6</v>
      </c>
      <c r="T21" s="14">
        <f>IF(T5=DistCalc!$C$4,DistCalc!$D21,'New Formula with HB25-1320'!T21)</f>
        <v>160</v>
      </c>
      <c r="U21" s="14">
        <f>IF(U5=DistCalc!$C$4,DistCalc!$D21,'New Formula with HB25-1320'!U21)</f>
        <v>54</v>
      </c>
      <c r="V21" s="14">
        <f>IF(V5=DistCalc!$C$4,DistCalc!$D21,'New Formula with HB25-1320'!V21)</f>
        <v>253.5</v>
      </c>
      <c r="W21" s="14">
        <f>IF(W5=DistCalc!$C$4,DistCalc!$D21,'New Formula with HB25-1320'!W21)</f>
        <v>47.5</v>
      </c>
      <c r="X21" s="14">
        <f>IF(X5=DistCalc!$C$4,DistCalc!$D21,'New Formula with HB25-1320'!X21)</f>
        <v>40.1</v>
      </c>
      <c r="Y21" s="14">
        <f>IF(Y5=DistCalc!$C$4,DistCalc!$D21,'New Formula with HB25-1320'!Y21)</f>
        <v>873.5</v>
      </c>
      <c r="Z21" s="14">
        <f>IF(Z5=DistCalc!$C$4,DistCalc!$D21,'New Formula with HB25-1320'!Z21)</f>
        <v>231</v>
      </c>
      <c r="AA21" s="14">
        <f>IF(AA5=DistCalc!$C$4,DistCalc!$D21,'New Formula with HB25-1320'!AA21)</f>
        <v>31076.5</v>
      </c>
      <c r="AB21" s="14">
        <f>IF(AB5=DistCalc!$C$4,DistCalc!$D21,'New Formula with HB25-1320'!AB21)</f>
        <v>26859.5</v>
      </c>
      <c r="AC21" s="14">
        <f>IF(AC5=DistCalc!$C$4,DistCalc!$D21,'New Formula with HB25-1320'!AC21)</f>
        <v>847.5</v>
      </c>
      <c r="AD21" s="14">
        <f>IF(AD5=DistCalc!$C$4,DistCalc!$D21,'New Formula with HB25-1320'!AD21)</f>
        <v>1446.7</v>
      </c>
      <c r="AE21" s="14">
        <f>IF(AE5=DistCalc!$C$4,DistCalc!$D21,'New Formula with HB25-1320'!AE21)</f>
        <v>97</v>
      </c>
      <c r="AF21" s="14">
        <f>IF(AF5=DistCalc!$C$4,DistCalc!$D21,'New Formula with HB25-1320'!AF21)</f>
        <v>164.5</v>
      </c>
      <c r="AG21" s="14">
        <f>IF(AG5=DistCalc!$C$4,DistCalc!$D21,'New Formula with HB25-1320'!AG21)</f>
        <v>585.5</v>
      </c>
      <c r="AH21" s="14">
        <f>IF(AH5=DistCalc!$C$4,DistCalc!$D21,'New Formula with HB25-1320'!AH21)</f>
        <v>908</v>
      </c>
      <c r="AI21" s="14">
        <f>IF(AI5=DistCalc!$C$4,DistCalc!$D21,'New Formula with HB25-1320'!AI21)</f>
        <v>383</v>
      </c>
      <c r="AJ21" s="14">
        <f>IF(AJ5=DistCalc!$C$4,DistCalc!$D21,'New Formula with HB25-1320'!AJ21)</f>
        <v>181.5</v>
      </c>
      <c r="AK21" s="14">
        <f>IF(AK5=DistCalc!$C$4,DistCalc!$D21,'New Formula with HB25-1320'!AK21)</f>
        <v>159.5</v>
      </c>
      <c r="AL21" s="14">
        <f>IF(AL5=DistCalc!$C$4,DistCalc!$D21,'New Formula with HB25-1320'!AL21)</f>
        <v>285.5</v>
      </c>
      <c r="AM21" s="14">
        <f>IF(AM5=DistCalc!$C$4,DistCalc!$D21,'New Formula with HB25-1320'!AM21)</f>
        <v>306.89999999999998</v>
      </c>
      <c r="AN21" s="14">
        <f>IF(AN5=DistCalc!$C$4,DistCalc!$D21,'New Formula with HB25-1320'!AN21)</f>
        <v>270.5</v>
      </c>
      <c r="AO21" s="14">
        <f>IF(AO5=DistCalc!$C$4,DistCalc!$D21,'New Formula with HB25-1320'!AO21)</f>
        <v>4120.8999999999996</v>
      </c>
      <c r="AP21" s="14">
        <f>IF(AP5=DistCalc!$C$4,DistCalc!$D21,'New Formula with HB25-1320'!AP21)</f>
        <v>84094.399999999994</v>
      </c>
      <c r="AQ21" s="14">
        <f>IF(AQ5=DistCalc!$C$4,DistCalc!$D21,'New Formula with HB25-1320'!AQ21)</f>
        <v>251.5</v>
      </c>
      <c r="AR21" s="14">
        <f>IF(AR5=DistCalc!$C$4,DistCalc!$D21,'New Formula with HB25-1320'!AR21)</f>
        <v>61239.4</v>
      </c>
      <c r="AS21" s="14">
        <f>IF(AS5=DistCalc!$C$4,DistCalc!$D21,'New Formula with HB25-1320'!AS21)</f>
        <v>6270.2</v>
      </c>
      <c r="AT21" s="14">
        <f>IF(AT5=DistCalc!$C$4,DistCalc!$D21,'New Formula with HB25-1320'!AT21)</f>
        <v>2557</v>
      </c>
      <c r="AU21" s="14">
        <f>IF(AU5=DistCalc!$C$4,DistCalc!$D21,'New Formula with HB25-1320'!AU21)</f>
        <v>268</v>
      </c>
      <c r="AV21" s="14">
        <f>IF(AV5=DistCalc!$C$4,DistCalc!$D21,'New Formula with HB25-1320'!AV21)</f>
        <v>296</v>
      </c>
      <c r="AW21" s="14">
        <f>IF(AW5=DistCalc!$C$4,DistCalc!$D21,'New Formula with HB25-1320'!AW21)</f>
        <v>257</v>
      </c>
      <c r="AX21" s="14">
        <f>IF(AX5=DistCalc!$C$4,DistCalc!$D21,'New Formula with HB25-1320'!AX21)</f>
        <v>81</v>
      </c>
      <c r="AY21" s="14">
        <f>IF(AY5=DistCalc!$C$4,DistCalc!$D21,'New Formula with HB25-1320'!AY21)</f>
        <v>391.5</v>
      </c>
      <c r="AZ21" s="14">
        <f>IF(AZ5=DistCalc!$C$4,DistCalc!$D21,'New Formula with HB25-1320'!AZ21)</f>
        <v>12089.4</v>
      </c>
      <c r="BA21" s="14">
        <f>IF(BA5=DistCalc!$C$4,DistCalc!$D21,'New Formula with HB25-1320'!BA21)</f>
        <v>9089.7999999999993</v>
      </c>
      <c r="BB21" s="14">
        <f>IF(BB5=DistCalc!$C$4,DistCalc!$D21,'New Formula with HB25-1320'!BB21)</f>
        <v>7468.1</v>
      </c>
      <c r="BC21" s="14">
        <f>IF(BC5=DistCalc!$C$4,DistCalc!$D21,'New Formula with HB25-1320'!BC21)</f>
        <v>24680.9</v>
      </c>
      <c r="BD21" s="14">
        <f>IF(BD5=DistCalc!$C$4,DistCalc!$D21,'New Formula with HB25-1320'!BD21)</f>
        <v>3641</v>
      </c>
      <c r="BE21" s="14">
        <f>IF(BE5=DistCalc!$C$4,DistCalc!$D21,'New Formula with HB25-1320'!BE21)</f>
        <v>1092</v>
      </c>
      <c r="BF21" s="14">
        <f>IF(BF5=DistCalc!$C$4,DistCalc!$D21,'New Formula with HB25-1320'!BF21)</f>
        <v>26268.9</v>
      </c>
      <c r="BG21" s="14">
        <f>IF(BG5=DistCalc!$C$4,DistCalc!$D21,'New Formula with HB25-1320'!BG21)</f>
        <v>921</v>
      </c>
      <c r="BH21" s="14">
        <f>IF(BH5=DistCalc!$C$4,DistCalc!$D21,'New Formula with HB25-1320'!BH21)</f>
        <v>577.79999999999995</v>
      </c>
      <c r="BI21" s="14">
        <f>IF(BI5=DistCalc!$C$4,DistCalc!$D21,'New Formula with HB25-1320'!BI21)</f>
        <v>254.5</v>
      </c>
      <c r="BJ21" s="14">
        <f>IF(BJ5=DistCalc!$C$4,DistCalc!$D21,'New Formula with HB25-1320'!BJ21)</f>
        <v>6427.3</v>
      </c>
      <c r="BK21" s="14">
        <f>IF(BK5=DistCalc!$C$4,DistCalc!$D21,'New Formula with HB25-1320'!BK21)</f>
        <v>27836.5</v>
      </c>
      <c r="BL21" s="14">
        <f>IF(BL5=DistCalc!$C$4,DistCalc!$D21,'New Formula with HB25-1320'!BL21)</f>
        <v>90.2</v>
      </c>
      <c r="BM21" s="14">
        <f>IF(BM5=DistCalc!$C$4,DistCalc!$D21,'New Formula with HB25-1320'!BM21)</f>
        <v>360</v>
      </c>
      <c r="BN21" s="14">
        <f>IF(BN5=DistCalc!$C$4,DistCalc!$D21,'New Formula with HB25-1320'!BN21)</f>
        <v>3048.4</v>
      </c>
      <c r="BO21" s="14">
        <f>IF(BO5=DistCalc!$C$4,DistCalc!$D21,'New Formula with HB25-1320'!BO21)</f>
        <v>1189</v>
      </c>
      <c r="BP21" s="14">
        <f>IF(BP5=DistCalc!$C$4,DistCalc!$D21,'New Formula with HB25-1320'!BP21)</f>
        <v>137</v>
      </c>
      <c r="BQ21" s="14">
        <f>IF(BQ5=DistCalc!$C$4,DistCalc!$D21,'New Formula with HB25-1320'!BQ21)</f>
        <v>5703.4</v>
      </c>
      <c r="BR21" s="14">
        <f>IF(BR5=DistCalc!$C$4,DistCalc!$D21,'New Formula with HB25-1320'!BR21)</f>
        <v>4382.3999999999996</v>
      </c>
      <c r="BS21" s="14">
        <f>IF(BS5=DistCalc!$C$4,DistCalc!$D21,'New Formula with HB25-1320'!BS21)</f>
        <v>1140.9000000000001</v>
      </c>
      <c r="BT21" s="14">
        <f>IF(BT5=DistCalc!$C$4,DistCalc!$D21,'New Formula with HB25-1320'!BT21)</f>
        <v>353.5</v>
      </c>
      <c r="BU21" s="14">
        <f>IF(BU5=DistCalc!$C$4,DistCalc!$D21,'New Formula with HB25-1320'!BU21)</f>
        <v>383</v>
      </c>
      <c r="BV21" s="14">
        <f>IF(BV5=DistCalc!$C$4,DistCalc!$D21,'New Formula with HB25-1320'!BV21)</f>
        <v>1244.5</v>
      </c>
      <c r="BW21" s="14">
        <f>IF(BW5=DistCalc!$C$4,DistCalc!$D21,'New Formula with HB25-1320'!BW21)</f>
        <v>2022.5</v>
      </c>
      <c r="BX21" s="14">
        <f>IF(BX5=DistCalc!$C$4,DistCalc!$D21,'New Formula with HB25-1320'!BX21)</f>
        <v>57</v>
      </c>
      <c r="BY21" s="14">
        <f>IF(BY5=DistCalc!$C$4,DistCalc!$D21,'New Formula with HB25-1320'!BY21)</f>
        <v>393.5</v>
      </c>
      <c r="BZ21" s="14">
        <f>IF(BZ5=DistCalc!$C$4,DistCalc!$D21,'New Formula with HB25-1320'!BZ21)</f>
        <v>228</v>
      </c>
      <c r="CA21" s="14">
        <f>IF(CA5=DistCalc!$C$4,DistCalc!$D21,'New Formula with HB25-1320'!CA21)</f>
        <v>141.5</v>
      </c>
      <c r="CB21" s="14">
        <f>IF(CB5=DistCalc!$C$4,DistCalc!$D21,'New Formula with HB25-1320'!CB21)</f>
        <v>73091.199999999997</v>
      </c>
      <c r="CC21" s="14">
        <f>IF(CC5=DistCalc!$C$4,DistCalc!$D21,'New Formula with HB25-1320'!CC21)</f>
        <v>186</v>
      </c>
      <c r="CD21" s="14">
        <f>IF(CD5=DistCalc!$C$4,DistCalc!$D21,'New Formula with HB25-1320'!CD21)</f>
        <v>30</v>
      </c>
      <c r="CE21" s="14">
        <f>IF(CE5=DistCalc!$C$4,DistCalc!$D21,'New Formula with HB25-1320'!CE21)</f>
        <v>159.5</v>
      </c>
      <c r="CF21" s="14">
        <f>IF(CF5=DistCalc!$C$4,DistCalc!$D21,'New Formula with HB25-1320'!CF21)</f>
        <v>100</v>
      </c>
      <c r="CG21" s="14">
        <f>IF(CG5=DistCalc!$C$4,DistCalc!$D21,'New Formula with HB25-1320'!CG21)</f>
        <v>192.5</v>
      </c>
      <c r="CH21" s="14">
        <f>IF(CH5=DistCalc!$C$4,DistCalc!$D21,'New Formula with HB25-1320'!CH21)</f>
        <v>90</v>
      </c>
      <c r="CI21" s="14">
        <f>IF(CI5=DistCalc!$C$4,DistCalc!$D21,'New Formula with HB25-1320'!CI21)</f>
        <v>683</v>
      </c>
      <c r="CJ21" s="14">
        <f>IF(CJ5=DistCalc!$C$4,DistCalc!$D21,'New Formula with HB25-1320'!CJ21)</f>
        <v>823</v>
      </c>
      <c r="CK21" s="14">
        <f>IF(CK5=DistCalc!$C$4,DistCalc!$D21,'New Formula with HB25-1320'!CK21)</f>
        <v>4858.6000000000004</v>
      </c>
      <c r="CL21" s="14">
        <f>IF(CL5=DistCalc!$C$4,DistCalc!$D21,'New Formula with HB25-1320'!CL21)</f>
        <v>1155.0999999999999</v>
      </c>
      <c r="CM21" s="14">
        <f>IF(CM5=DistCalc!$C$4,DistCalc!$D21,'New Formula with HB25-1320'!CM21)</f>
        <v>617</v>
      </c>
      <c r="CN21" s="14">
        <f>IF(CN5=DistCalc!$C$4,DistCalc!$D21,'New Formula with HB25-1320'!CN21)</f>
        <v>30506.799999999999</v>
      </c>
      <c r="CO21" s="14">
        <f>IF(CO5=DistCalc!$C$4,DistCalc!$D21,'New Formula with HB25-1320'!CO21)</f>
        <v>14126.2</v>
      </c>
      <c r="CP21" s="14">
        <f>IF(CP5=DistCalc!$C$4,DistCalc!$D21,'New Formula with HB25-1320'!CP21)</f>
        <v>898.4</v>
      </c>
      <c r="CQ21" s="14">
        <f>IF(CQ5=DistCalc!$C$4,DistCalc!$D21,'New Formula with HB25-1320'!CQ21)</f>
        <v>759</v>
      </c>
      <c r="CR21" s="14">
        <f>IF(CR5=DistCalc!$C$4,DistCalc!$D21,'New Formula with HB25-1320'!CR21)</f>
        <v>195.5</v>
      </c>
      <c r="CS21" s="14">
        <f>IF(CS5=DistCalc!$C$4,DistCalc!$D21,'New Formula with HB25-1320'!CS21)</f>
        <v>246.4</v>
      </c>
      <c r="CT21" s="14">
        <f>IF(CT5=DistCalc!$C$4,DistCalc!$D21,'New Formula with HB25-1320'!CT21)</f>
        <v>112</v>
      </c>
      <c r="CU21" s="14">
        <f>IF(CU5=DistCalc!$C$4,DistCalc!$D21,'New Formula with HB25-1320'!CU21)</f>
        <v>465</v>
      </c>
      <c r="CV21" s="14">
        <f>IF(CV5=DistCalc!$C$4,DistCalc!$D21,'New Formula with HB25-1320'!CV21)</f>
        <v>24</v>
      </c>
      <c r="CW21" s="14">
        <f>IF(CW5=DistCalc!$C$4,DistCalc!$D21,'New Formula with HB25-1320'!CW21)</f>
        <v>186.1</v>
      </c>
      <c r="CX21" s="14">
        <f>IF(CX5=DistCalc!$C$4,DistCalc!$D21,'New Formula with HB25-1320'!CX21)</f>
        <v>457.5</v>
      </c>
      <c r="CY21" s="14">
        <f>IF(CY5=DistCalc!$C$4,DistCalc!$D21,'New Formula with HB25-1320'!CY21)</f>
        <v>25.5</v>
      </c>
      <c r="CZ21" s="14">
        <f>IF(CZ5=DistCalc!$C$4,DistCalc!$D21,'New Formula with HB25-1320'!CZ21)</f>
        <v>1771</v>
      </c>
      <c r="DA21" s="14">
        <f>IF(DA5=DistCalc!$C$4,DistCalc!$D21,'New Formula with HB25-1320'!DA21)</f>
        <v>204</v>
      </c>
      <c r="DB21" s="14">
        <f>IF(DB5=DistCalc!$C$4,DistCalc!$D21,'New Formula with HB25-1320'!DB21)</f>
        <v>310.5</v>
      </c>
      <c r="DC21" s="14">
        <f>IF(DC5=DistCalc!$C$4,DistCalc!$D21,'New Formula with HB25-1320'!DC21)</f>
        <v>193</v>
      </c>
      <c r="DD21" s="14">
        <f>IF(DD5=DistCalc!$C$4,DistCalc!$D21,'New Formula with HB25-1320'!DD21)</f>
        <v>175.5</v>
      </c>
      <c r="DE21" s="14">
        <f>IF(DE5=DistCalc!$C$4,DistCalc!$D21,'New Formula with HB25-1320'!DE21)</f>
        <v>280</v>
      </c>
      <c r="DF21" s="14">
        <f>IF(DF5=DistCalc!$C$4,DistCalc!$D21,'New Formula with HB25-1320'!DF21)</f>
        <v>20837.599999999999</v>
      </c>
      <c r="DG21" s="14">
        <f>IF(DG5=DistCalc!$C$4,DistCalc!$D21,'New Formula with HB25-1320'!DG21)</f>
        <v>93.5</v>
      </c>
      <c r="DH21" s="14">
        <f>IF(DH5=DistCalc!$C$4,DistCalc!$D21,'New Formula with HB25-1320'!DH21)</f>
        <v>1688</v>
      </c>
      <c r="DI21" s="14">
        <f>IF(DI5=DistCalc!$C$4,DistCalc!$D21,'New Formula with HB25-1320'!DI21)</f>
        <v>2259.6188399476669</v>
      </c>
      <c r="DJ21" s="14">
        <f>IF(DJ5=DistCalc!$C$4,DistCalc!$D21,'New Formula with HB25-1320'!DJ21)</f>
        <v>599</v>
      </c>
      <c r="DK21" s="14">
        <f>IF(DK5=DistCalc!$C$4,DistCalc!$D21,'New Formula with HB25-1320'!DK21)</f>
        <v>472.5</v>
      </c>
      <c r="DL21" s="14">
        <f>IF(DL5=DistCalc!$C$4,DistCalc!$D21,'New Formula with HB25-1320'!DL21)</f>
        <v>5635.8</v>
      </c>
      <c r="DM21" s="14">
        <f>IF(DM5=DistCalc!$C$4,DistCalc!$D21,'New Formula with HB25-1320'!DM21)</f>
        <v>236</v>
      </c>
      <c r="DN21" s="14">
        <f>IF(DN5=DistCalc!$C$4,DistCalc!$D21,'New Formula with HB25-1320'!DN21)</f>
        <v>1282.8</v>
      </c>
      <c r="DO21" s="14">
        <f>IF(DO5=DistCalc!$C$4,DistCalc!$D21,'New Formula with HB25-1320'!DO21)</f>
        <v>3281.4</v>
      </c>
      <c r="DP21" s="14">
        <f>IF(DP5=DistCalc!$C$4,DistCalc!$D21,'New Formula with HB25-1320'!DP21)</f>
        <v>199</v>
      </c>
      <c r="DQ21" s="14">
        <f>IF(DQ5=DistCalc!$C$4,DistCalc!$D21,'New Formula with HB25-1320'!DQ21)</f>
        <v>876.4</v>
      </c>
      <c r="DR21" s="14">
        <f>IF(DR5=DistCalc!$C$4,DistCalc!$D21,'New Formula with HB25-1320'!DR21)</f>
        <v>1266.5</v>
      </c>
      <c r="DS21" s="14">
        <f>IF(DS5=DistCalc!$C$4,DistCalc!$D21,'New Formula with HB25-1320'!DS21)</f>
        <v>545</v>
      </c>
      <c r="DT21" s="14">
        <f>IF(DT5=DistCalc!$C$4,DistCalc!$D21,'New Formula with HB25-1320'!DT21)</f>
        <v>176</v>
      </c>
      <c r="DU21" s="14">
        <f>IF(DU5=DistCalc!$C$4,DistCalc!$D21,'New Formula with HB25-1320'!DU21)</f>
        <v>346</v>
      </c>
      <c r="DV21" s="14">
        <f>IF(DV5=DistCalc!$C$4,DistCalc!$D21,'New Formula with HB25-1320'!DV21)</f>
        <v>198.5</v>
      </c>
      <c r="DW21" s="14">
        <f>IF(DW5=DistCalc!$C$4,DistCalc!$D21,'New Formula with HB25-1320'!DW21)</f>
        <v>285.5</v>
      </c>
      <c r="DX21" s="14">
        <f>IF(DX5=DistCalc!$C$4,DistCalc!$D21,'New Formula with HB25-1320'!DX21)</f>
        <v>168</v>
      </c>
      <c r="DY21" s="14">
        <f>IF(DY5=DistCalc!$C$4,DistCalc!$D21,'New Formula with HB25-1320'!DY21)</f>
        <v>280</v>
      </c>
      <c r="DZ21" s="14">
        <f>IF(DZ5=DistCalc!$C$4,DistCalc!$D21,'New Formula with HB25-1320'!DZ21)</f>
        <v>606.5</v>
      </c>
      <c r="EA21" s="14">
        <f>IF(EA5=DistCalc!$C$4,DistCalc!$D21,'New Formula with HB25-1320'!EA21)</f>
        <v>508.5</v>
      </c>
      <c r="EB21" s="14">
        <f>IF(EB5=DistCalc!$C$4,DistCalc!$D21,'New Formula with HB25-1320'!EB21)</f>
        <v>499.5</v>
      </c>
      <c r="EC21" s="14">
        <f>IF(EC5=DistCalc!$C$4,DistCalc!$D21,'New Formula with HB25-1320'!EC21)</f>
        <v>260.5</v>
      </c>
      <c r="ED21" s="14">
        <f>IF(ED5=DistCalc!$C$4,DistCalc!$D21,'New Formula with HB25-1320'!ED21)</f>
        <v>1550</v>
      </c>
      <c r="EE21" s="14">
        <f>IF(EE5=DistCalc!$C$4,DistCalc!$D21,'New Formula with HB25-1320'!EE21)</f>
        <v>185.5</v>
      </c>
      <c r="EF21" s="14">
        <f>IF(EF5=DistCalc!$C$4,DistCalc!$D21,'New Formula with HB25-1320'!EF21)</f>
        <v>1262</v>
      </c>
      <c r="EG21" s="14">
        <f>IF(EG5=DistCalc!$C$4,DistCalc!$D21,'New Formula with HB25-1320'!EG21)</f>
        <v>250</v>
      </c>
      <c r="EH21" s="14">
        <f>IF(EH5=DistCalc!$C$4,DistCalc!$D21,'New Formula with HB25-1320'!EH21)</f>
        <v>246</v>
      </c>
      <c r="EI21" s="14">
        <f>IF(EI5=DistCalc!$C$4,DistCalc!$D21,'New Formula with HB25-1320'!EI21)</f>
        <v>13296.3</v>
      </c>
      <c r="EJ21" s="14">
        <f>IF(EJ5=DistCalc!$C$4,DistCalc!$D21,'New Formula with HB25-1320'!EJ21)</f>
        <v>10001.9</v>
      </c>
      <c r="EK21" s="14">
        <f>IF(EK5=DistCalc!$C$4,DistCalc!$D21,'New Formula with HB25-1320'!EK21)</f>
        <v>666.1</v>
      </c>
      <c r="EL21" s="14">
        <f>IF(EL5=DistCalc!$C$4,DistCalc!$D21,'New Formula with HB25-1320'!EL21)</f>
        <v>447</v>
      </c>
      <c r="EM21" s="14">
        <f>IF(EM5=DistCalc!$C$4,DistCalc!$D21,'New Formula with HB25-1320'!EM21)</f>
        <v>350.1</v>
      </c>
      <c r="EN21" s="14">
        <f>IF(EN5=DistCalc!$C$4,DistCalc!$D21,'New Formula with HB25-1320'!EN21)</f>
        <v>920.3</v>
      </c>
      <c r="EO21" s="14">
        <f>IF(EO5=DistCalc!$C$4,DistCalc!$D21,'New Formula with HB25-1320'!EO21)</f>
        <v>287</v>
      </c>
      <c r="EP21" s="14">
        <f>IF(EP5=DistCalc!$C$4,DistCalc!$D21,'New Formula with HB25-1320'!EP21)</f>
        <v>429</v>
      </c>
      <c r="EQ21" s="14">
        <f>IF(EQ5=DistCalc!$C$4,DistCalc!$D21,'New Formula with HB25-1320'!EQ21)</f>
        <v>2516.4</v>
      </c>
      <c r="ER21" s="14">
        <f>IF(ER5=DistCalc!$C$4,DistCalc!$D21,'New Formula with HB25-1320'!ER21)</f>
        <v>309.5</v>
      </c>
      <c r="ES21" s="14">
        <f>IF(ES5=DistCalc!$C$4,DistCalc!$D21,'New Formula with HB25-1320'!ES21)</f>
        <v>206.6</v>
      </c>
      <c r="ET21" s="14">
        <f>IF(ET5=DistCalc!$C$4,DistCalc!$D21,'New Formula with HB25-1320'!ET21)</f>
        <v>200.1</v>
      </c>
      <c r="EU21" s="14">
        <f>IF(EU5=DistCalc!$C$4,DistCalc!$D21,'New Formula with HB25-1320'!EU21)</f>
        <v>568</v>
      </c>
      <c r="EV21" s="14">
        <f>IF(EV5=DistCalc!$C$4,DistCalc!$D21,'New Formula with HB25-1320'!EV21)</f>
        <v>66</v>
      </c>
      <c r="EW21" s="14">
        <f>IF(EW5=DistCalc!$C$4,DistCalc!$D21,'New Formula with HB25-1320'!EW21)</f>
        <v>746.5</v>
      </c>
      <c r="EX21" s="14">
        <f>IF(EX5=DistCalc!$C$4,DistCalc!$D21,'New Formula with HB25-1320'!EX21)</f>
        <v>173.5</v>
      </c>
      <c r="EY21" s="14">
        <f>IF(EY5=DistCalc!$C$4,DistCalc!$D21,'New Formula with HB25-1320'!EY21)</f>
        <v>649.70000000000005</v>
      </c>
      <c r="EZ21" s="14">
        <f>IF(EZ5=DistCalc!$C$4,DistCalc!$D21,'New Formula with HB25-1320'!EZ21)</f>
        <v>127</v>
      </c>
      <c r="FA21" s="14">
        <f>IF(FA5=DistCalc!$C$4,DistCalc!$D21,'New Formula with HB25-1320'!FA21)</f>
        <v>3261.9</v>
      </c>
      <c r="FB21" s="14">
        <f>IF(FB5=DistCalc!$C$4,DistCalc!$D21,'New Formula with HB25-1320'!FB21)</f>
        <v>268.5</v>
      </c>
      <c r="FC21" s="14">
        <f>IF(FC5=DistCalc!$C$4,DistCalc!$D21,'New Formula with HB25-1320'!FC21)</f>
        <v>1694.6</v>
      </c>
      <c r="FD21" s="14">
        <f>IF(FD5=DistCalc!$C$4,DistCalc!$D21,'New Formula with HB25-1320'!FD21)</f>
        <v>399</v>
      </c>
      <c r="FE21" s="14">
        <f>IF(FE5=DistCalc!$C$4,DistCalc!$D21,'New Formula with HB25-1320'!FE21)</f>
        <v>70</v>
      </c>
      <c r="FF21" s="14">
        <f>IF(FF5=DistCalc!$C$4,DistCalc!$D21,'New Formula with HB25-1320'!FF21)</f>
        <v>175</v>
      </c>
      <c r="FG21" s="14">
        <f>IF(FG5=DistCalc!$C$4,DistCalc!$D21,'New Formula with HB25-1320'!FG21)</f>
        <v>114</v>
      </c>
      <c r="FH21" s="14">
        <f>IF(FH5=DistCalc!$C$4,DistCalc!$D21,'New Formula with HB25-1320'!FH21)</f>
        <v>69</v>
      </c>
      <c r="FI21" s="14">
        <f>IF(FI5=DistCalc!$C$4,DistCalc!$D21,'New Formula with HB25-1320'!FI21)</f>
        <v>1642.5</v>
      </c>
      <c r="FJ21" s="14">
        <f>IF(FJ5=DistCalc!$C$4,DistCalc!$D21,'New Formula with HB25-1320'!FJ21)</f>
        <v>2007.5</v>
      </c>
      <c r="FK21" s="14">
        <f>IF(FK5=DistCalc!$C$4,DistCalc!$D21,'New Formula with HB25-1320'!FK21)</f>
        <v>2477</v>
      </c>
      <c r="FL21" s="14">
        <f>IF(FL5=DistCalc!$C$4,DistCalc!$D21,'New Formula with HB25-1320'!FL21)</f>
        <v>8544.1</v>
      </c>
      <c r="FM21" s="14">
        <f>IF(FM5=DistCalc!$C$4,DistCalc!$D21,'New Formula with HB25-1320'!FM21)</f>
        <v>3967.8</v>
      </c>
      <c r="FN21" s="14">
        <f>IF(FN5=DistCalc!$C$4,DistCalc!$D21,'New Formula with HB25-1320'!FN21)</f>
        <v>22829.200000000001</v>
      </c>
      <c r="FO21" s="14">
        <f>IF(FO5=DistCalc!$C$4,DistCalc!$D21,'New Formula with HB25-1320'!FO21)</f>
        <v>1120</v>
      </c>
      <c r="FP21" s="14">
        <f>IF(FP5=DistCalc!$C$4,DistCalc!$D21,'New Formula with HB25-1320'!FP21)</f>
        <v>2343</v>
      </c>
      <c r="FQ21" s="14">
        <f>IF(FQ5=DistCalc!$C$4,DistCalc!$D21,'New Formula with HB25-1320'!FQ21)</f>
        <v>984</v>
      </c>
      <c r="FR21" s="14">
        <f>IF(FR5=DistCalc!$C$4,DistCalc!$D21,'New Formula with HB25-1320'!FR21)</f>
        <v>157.1</v>
      </c>
      <c r="FS21" s="14">
        <f>IF(FS5=DistCalc!$C$4,DistCalc!$D21,'New Formula with HB25-1320'!FS21)</f>
        <v>160.5</v>
      </c>
      <c r="FT21" s="14">
        <f>IF(FT5=DistCalc!$C$4,DistCalc!$D21,'New Formula with HB25-1320'!FT21)</f>
        <v>54</v>
      </c>
      <c r="FU21" s="14">
        <f>IF(FU5=DistCalc!$C$4,DistCalc!$D21,'New Formula with HB25-1320'!FU21)</f>
        <v>760.5</v>
      </c>
      <c r="FV21" s="14">
        <f>IF(FV5=DistCalc!$C$4,DistCalc!$D21,'New Formula with HB25-1320'!FV21)</f>
        <v>696.5</v>
      </c>
      <c r="FW21" s="14">
        <f>IF(FW5=DistCalc!$C$4,DistCalc!$D21,'New Formula with HB25-1320'!FW21)</f>
        <v>130</v>
      </c>
      <c r="FX21" s="14">
        <f>IF(FX5=DistCalc!$C$4,DistCalc!$D21,'New Formula with HB25-1320'!FX21)</f>
        <v>64</v>
      </c>
      <c r="FY21" s="12"/>
      <c r="FZ21" s="12">
        <f>SUM(C21:FX21)</f>
        <v>832482.01883994776</v>
      </c>
      <c r="GA21" s="12"/>
      <c r="GB21" s="12"/>
      <c r="GC21" s="12"/>
      <c r="GD21" s="27"/>
      <c r="GE21" s="2"/>
      <c r="GF21" s="27"/>
      <c r="GG21" s="27"/>
      <c r="GH21" s="27"/>
      <c r="GI21" s="27"/>
      <c r="GJ21" s="27"/>
      <c r="GK21" s="27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</row>
    <row r="22" spans="1:254" x14ac:dyDescent="0.35">
      <c r="A22" s="22" t="s">
        <v>436</v>
      </c>
      <c r="B22" s="2" t="s">
        <v>654</v>
      </c>
      <c r="C22" s="14">
        <f>IF(C5=DistCalc!$C$4,DistCalc!$D22,'New Formula with HB25-1320'!C22)</f>
        <v>0</v>
      </c>
      <c r="D22" s="14">
        <f>IF(D5=DistCalc!$C$4,DistCalc!$D22,'New Formula with HB25-1320'!D22)</f>
        <v>3770</v>
      </c>
      <c r="E22" s="14">
        <f>IF(E5=DistCalc!$C$4,DistCalc!$D22,'New Formula with HB25-1320'!E22)</f>
        <v>0</v>
      </c>
      <c r="F22" s="14">
        <f>IF(F5=DistCalc!$C$4,DistCalc!$D22,'New Formula with HB25-1320'!F22)</f>
        <v>4259</v>
      </c>
      <c r="G22" s="14">
        <f>IF(G5=DistCalc!$C$4,DistCalc!$D22,'New Formula with HB25-1320'!G22)</f>
        <v>495</v>
      </c>
      <c r="H22" s="14">
        <f>IF(H5=DistCalc!$C$4,DistCalc!$D22,'New Formula with HB25-1320'!H22)</f>
        <v>0</v>
      </c>
      <c r="I22" s="14">
        <f>IF(I5=DistCalc!$C$4,DistCalc!$D22,'New Formula with HB25-1320'!I22)</f>
        <v>0</v>
      </c>
      <c r="J22" s="14">
        <f>IF(J5=DistCalc!$C$4,DistCalc!$D22,'New Formula with HB25-1320'!J22)</f>
        <v>0</v>
      </c>
      <c r="K22" s="14">
        <f>IF(K5=DistCalc!$C$4,DistCalc!$D22,'New Formula with HB25-1320'!K22)</f>
        <v>0</v>
      </c>
      <c r="L22" s="14">
        <f>IF(L5=DistCalc!$C$4,DistCalc!$D22,'New Formula with HB25-1320'!L22)</f>
        <v>0</v>
      </c>
      <c r="M22" s="14">
        <f>IF(M5=DistCalc!$C$4,DistCalc!$D22,'New Formula with HB25-1320'!M22)</f>
        <v>0</v>
      </c>
      <c r="N22" s="14">
        <f>IF(N5=DistCalc!$C$4,DistCalc!$D22,'New Formula with HB25-1320'!N22)</f>
        <v>1133</v>
      </c>
      <c r="O22" s="14">
        <f>IF(O5=DistCalc!$C$4,DistCalc!$D22,'New Formula with HB25-1320'!O22)</f>
        <v>922</v>
      </c>
      <c r="P22" s="14">
        <f>IF(P5=DistCalc!$C$4,DistCalc!$D22,'New Formula with HB25-1320'!P22)</f>
        <v>0</v>
      </c>
      <c r="Q22" s="14">
        <f>IF(Q5=DistCalc!$C$4,DistCalc!$D22,'New Formula with HB25-1320'!Q22)</f>
        <v>5887</v>
      </c>
      <c r="R22" s="14">
        <f>IF(R5=DistCalc!$C$4,DistCalc!$D22,'New Formula with HB25-1320'!R22)</f>
        <v>0</v>
      </c>
      <c r="S22" s="14">
        <f>IF(S5=DistCalc!$C$4,DistCalc!$D22,'New Formula with HB25-1320'!S22)</f>
        <v>110</v>
      </c>
      <c r="T22" s="14">
        <f>IF(T5=DistCalc!$C$4,DistCalc!$D22,'New Formula with HB25-1320'!T22)</f>
        <v>0</v>
      </c>
      <c r="U22" s="14">
        <f>IF(U5=DistCalc!$C$4,DistCalc!$D22,'New Formula with HB25-1320'!U22)</f>
        <v>0</v>
      </c>
      <c r="V22" s="14">
        <f>IF(V5=DistCalc!$C$4,DistCalc!$D22,'New Formula with HB25-1320'!V22)</f>
        <v>0</v>
      </c>
      <c r="W22" s="14">
        <f>IF(W5=DistCalc!$C$4,DistCalc!$D22,'New Formula with HB25-1320'!W22)</f>
        <v>0</v>
      </c>
      <c r="X22" s="14">
        <f>IF(X5=DistCalc!$C$4,DistCalc!$D22,'New Formula with HB25-1320'!X22)</f>
        <v>0</v>
      </c>
      <c r="Y22" s="14">
        <f>IF(Y5=DistCalc!$C$4,DistCalc!$D22,'New Formula with HB25-1320'!Y22)</f>
        <v>0</v>
      </c>
      <c r="Z22" s="14">
        <f>IF(Z5=DistCalc!$C$4,DistCalc!$D22,'New Formula with HB25-1320'!Z22)</f>
        <v>0</v>
      </c>
      <c r="AA22" s="14">
        <f>IF(AA5=DistCalc!$C$4,DistCalc!$D22,'New Formula with HB25-1320'!AA22)</f>
        <v>3209</v>
      </c>
      <c r="AB22" s="14">
        <f>IF(AB5=DistCalc!$C$4,DistCalc!$D22,'New Formula with HB25-1320'!AB22)</f>
        <v>2379.5</v>
      </c>
      <c r="AC22" s="14">
        <f>IF(AC5=DistCalc!$C$4,DistCalc!$D22,'New Formula with HB25-1320'!AC22)</f>
        <v>0</v>
      </c>
      <c r="AD22" s="14">
        <f>IF(AD5=DistCalc!$C$4,DistCalc!$D22,'New Formula with HB25-1320'!AD22)</f>
        <v>0</v>
      </c>
      <c r="AE22" s="14">
        <f>IF(AE5=DistCalc!$C$4,DistCalc!$D22,'New Formula with HB25-1320'!AE22)</f>
        <v>0</v>
      </c>
      <c r="AF22" s="14">
        <f>IF(AF5=DistCalc!$C$4,DistCalc!$D22,'New Formula with HB25-1320'!AF22)</f>
        <v>0</v>
      </c>
      <c r="AG22" s="14">
        <f>IF(AG5=DistCalc!$C$4,DistCalc!$D22,'New Formula with HB25-1320'!AG22)</f>
        <v>69</v>
      </c>
      <c r="AH22" s="14">
        <f>IF(AH5=DistCalc!$C$4,DistCalc!$D22,'New Formula with HB25-1320'!AH22)</f>
        <v>0</v>
      </c>
      <c r="AI22" s="14">
        <f>IF(AI5=DistCalc!$C$4,DistCalc!$D22,'New Formula with HB25-1320'!AI22)</f>
        <v>0</v>
      </c>
      <c r="AJ22" s="14">
        <f>IF(AJ5=DistCalc!$C$4,DistCalc!$D22,'New Formula with HB25-1320'!AJ22)</f>
        <v>0</v>
      </c>
      <c r="AK22" s="14">
        <f>IF(AK5=DistCalc!$C$4,DistCalc!$D22,'New Formula with HB25-1320'!AK22)</f>
        <v>0</v>
      </c>
      <c r="AL22" s="14">
        <f>IF(AL5=DistCalc!$C$4,DistCalc!$D22,'New Formula with HB25-1320'!AL22)</f>
        <v>0</v>
      </c>
      <c r="AM22" s="14">
        <f>IF(AM5=DistCalc!$C$4,DistCalc!$D22,'New Formula with HB25-1320'!AM22)</f>
        <v>0</v>
      </c>
      <c r="AN22" s="14">
        <f>IF(AN5=DistCalc!$C$4,DistCalc!$D22,'New Formula with HB25-1320'!AN22)</f>
        <v>0</v>
      </c>
      <c r="AO22" s="14">
        <f>IF(AO5=DistCalc!$C$4,DistCalc!$D22,'New Formula with HB25-1320'!AO22)</f>
        <v>370.5</v>
      </c>
      <c r="AP22" s="14">
        <f>IF(AP5=DistCalc!$C$4,DistCalc!$D22,'New Formula with HB25-1320'!AP22)</f>
        <v>20182</v>
      </c>
      <c r="AQ22" s="14">
        <f>IF(AQ5=DistCalc!$C$4,DistCalc!$D22,'New Formula with HB25-1320'!AQ22)</f>
        <v>0</v>
      </c>
      <c r="AR22" s="14">
        <f>IF(AR5=DistCalc!$C$4,DistCalc!$D22,'New Formula with HB25-1320'!AR22)</f>
        <v>15630.5</v>
      </c>
      <c r="AS22" s="14">
        <f>IF(AS5=DistCalc!$C$4,DistCalc!$D22,'New Formula with HB25-1320'!AS22)</f>
        <v>360</v>
      </c>
      <c r="AT22" s="14">
        <f>IF(AT5=DistCalc!$C$4,DistCalc!$D22,'New Formula with HB25-1320'!AT22)</f>
        <v>490.5</v>
      </c>
      <c r="AU22" s="14">
        <f>IF(AU5=DistCalc!$C$4,DistCalc!$D22,'New Formula with HB25-1320'!AU22)</f>
        <v>0</v>
      </c>
      <c r="AV22" s="14">
        <f>IF(AV5=DistCalc!$C$4,DistCalc!$D22,'New Formula with HB25-1320'!AV22)</f>
        <v>0</v>
      </c>
      <c r="AW22" s="14">
        <f>IF(AW5=DistCalc!$C$4,DistCalc!$D22,'New Formula with HB25-1320'!AW22)</f>
        <v>0</v>
      </c>
      <c r="AX22" s="14">
        <f>IF(AX5=DistCalc!$C$4,DistCalc!$D22,'New Formula with HB25-1320'!AX22)</f>
        <v>0</v>
      </c>
      <c r="AY22" s="14">
        <f>IF(AY5=DistCalc!$C$4,DistCalc!$D22,'New Formula with HB25-1320'!AY22)</f>
        <v>0</v>
      </c>
      <c r="AZ22" s="14">
        <f>IF(AZ5=DistCalc!$C$4,DistCalc!$D22,'New Formula with HB25-1320'!AZ22)</f>
        <v>4118.5</v>
      </c>
      <c r="BA22" s="14">
        <f>IF(BA5=DistCalc!$C$4,DistCalc!$D22,'New Formula with HB25-1320'!BA22)</f>
        <v>72</v>
      </c>
      <c r="BB22" s="14">
        <f>IF(BB5=DistCalc!$C$4,DistCalc!$D22,'New Formula with HB25-1320'!BB22)</f>
        <v>0</v>
      </c>
      <c r="BC22" s="14">
        <f>IF(BC5=DistCalc!$C$4,DistCalc!$D22,'New Formula with HB25-1320'!BC22)</f>
        <v>2369.5</v>
      </c>
      <c r="BD22" s="14">
        <f>IF(BD5=DistCalc!$C$4,DistCalc!$D22,'New Formula with HB25-1320'!BD22)</f>
        <v>0</v>
      </c>
      <c r="BE22" s="14">
        <f>IF(BE5=DistCalc!$C$4,DistCalc!$D22,'New Formula with HB25-1320'!BE22)</f>
        <v>0</v>
      </c>
      <c r="BF22" s="14">
        <f>IF(BF5=DistCalc!$C$4,DistCalc!$D22,'New Formula with HB25-1320'!BF22)</f>
        <v>4104.5</v>
      </c>
      <c r="BG22" s="14">
        <f>IF(BG5=DistCalc!$C$4,DistCalc!$D22,'New Formula with HB25-1320'!BG22)</f>
        <v>0</v>
      </c>
      <c r="BH22" s="14">
        <f>IF(BH5=DistCalc!$C$4,DistCalc!$D22,'New Formula with HB25-1320'!BH22)</f>
        <v>0</v>
      </c>
      <c r="BI22" s="14">
        <f>IF(BI5=DistCalc!$C$4,DistCalc!$D22,'New Formula with HB25-1320'!BI22)</f>
        <v>0</v>
      </c>
      <c r="BJ22" s="14">
        <f>IF(BJ5=DistCalc!$C$4,DistCalc!$D22,'New Formula with HB25-1320'!BJ22)</f>
        <v>1099</v>
      </c>
      <c r="BK22" s="14">
        <f>IF(BK5=DistCalc!$C$4,DistCalc!$D22,'New Formula with HB25-1320'!BK22)</f>
        <v>12574</v>
      </c>
      <c r="BL22" s="14">
        <f>IF(BL5=DistCalc!$C$4,DistCalc!$D22,'New Formula with HB25-1320'!BL22)</f>
        <v>0</v>
      </c>
      <c r="BM22" s="14">
        <f>IF(BM5=DistCalc!$C$4,DistCalc!$D22,'New Formula with HB25-1320'!BM22)</f>
        <v>0</v>
      </c>
      <c r="BN22" s="14">
        <f>IF(BN5=DistCalc!$C$4,DistCalc!$D22,'New Formula with HB25-1320'!BN22)</f>
        <v>250</v>
      </c>
      <c r="BO22" s="14">
        <f>IF(BO5=DistCalc!$C$4,DistCalc!$D22,'New Formula with HB25-1320'!BO22)</f>
        <v>0</v>
      </c>
      <c r="BP22" s="14">
        <f>IF(BP5=DistCalc!$C$4,DistCalc!$D22,'New Formula with HB25-1320'!BP22)</f>
        <v>0</v>
      </c>
      <c r="BQ22" s="14">
        <f>IF(BQ5=DistCalc!$C$4,DistCalc!$D22,'New Formula with HB25-1320'!BQ22)</f>
        <v>531</v>
      </c>
      <c r="BR22" s="14">
        <f>IF(BR5=DistCalc!$C$4,DistCalc!$D22,'New Formula with HB25-1320'!BR22)</f>
        <v>0</v>
      </c>
      <c r="BS22" s="14">
        <f>IF(BS5=DistCalc!$C$4,DistCalc!$D22,'New Formula with HB25-1320'!BS22)</f>
        <v>0</v>
      </c>
      <c r="BT22" s="14">
        <f>IF(BT5=DistCalc!$C$4,DistCalc!$D22,'New Formula with HB25-1320'!BT22)</f>
        <v>0</v>
      </c>
      <c r="BU22" s="14">
        <f>IF(BU5=DistCalc!$C$4,DistCalc!$D22,'New Formula with HB25-1320'!BU22)</f>
        <v>0</v>
      </c>
      <c r="BV22" s="14">
        <f>IF(BV5=DistCalc!$C$4,DistCalc!$D22,'New Formula with HB25-1320'!BV22)</f>
        <v>0</v>
      </c>
      <c r="BW22" s="14">
        <f>IF(BW5=DistCalc!$C$4,DistCalc!$D22,'New Formula with HB25-1320'!BW22)</f>
        <v>34</v>
      </c>
      <c r="BX22" s="14">
        <f>IF(BX5=DistCalc!$C$4,DistCalc!$D22,'New Formula with HB25-1320'!BX22)</f>
        <v>0</v>
      </c>
      <c r="BY22" s="14">
        <f>IF(BY5=DistCalc!$C$4,DistCalc!$D22,'New Formula with HB25-1320'!BY22)</f>
        <v>71.5</v>
      </c>
      <c r="BZ22" s="14">
        <f>IF(BZ5=DistCalc!$C$4,DistCalc!$D22,'New Formula with HB25-1320'!BZ22)</f>
        <v>0</v>
      </c>
      <c r="CA22" s="14">
        <f>IF(CA5=DistCalc!$C$4,DistCalc!$D22,'New Formula with HB25-1320'!CA22)</f>
        <v>0</v>
      </c>
      <c r="CB22" s="14">
        <f>IF(CB5=DistCalc!$C$4,DistCalc!$D22,'New Formula with HB25-1320'!CB22)</f>
        <v>7842.5</v>
      </c>
      <c r="CC22" s="14">
        <f>IF(CC5=DistCalc!$C$4,DistCalc!$D22,'New Formula with HB25-1320'!CC22)</f>
        <v>0</v>
      </c>
      <c r="CD22" s="14">
        <f>IF(CD5=DistCalc!$C$4,DistCalc!$D22,'New Formula with HB25-1320'!CD22)</f>
        <v>0</v>
      </c>
      <c r="CE22" s="14">
        <f>IF(CE5=DistCalc!$C$4,DistCalc!$D22,'New Formula with HB25-1320'!CE22)</f>
        <v>0</v>
      </c>
      <c r="CF22" s="14">
        <f>IF(CF5=DistCalc!$C$4,DistCalc!$D22,'New Formula with HB25-1320'!CF22)</f>
        <v>0</v>
      </c>
      <c r="CG22" s="14">
        <f>IF(CG5=DistCalc!$C$4,DistCalc!$D22,'New Formula with HB25-1320'!CG22)</f>
        <v>0</v>
      </c>
      <c r="CH22" s="14">
        <f>IF(CH5=DistCalc!$C$4,DistCalc!$D22,'New Formula with HB25-1320'!CH22)</f>
        <v>0</v>
      </c>
      <c r="CI22" s="14">
        <f>IF(CI5=DistCalc!$C$4,DistCalc!$D22,'New Formula with HB25-1320'!CI22)</f>
        <v>0</v>
      </c>
      <c r="CJ22" s="14">
        <f>IF(CJ5=DistCalc!$C$4,DistCalc!$D22,'New Formula with HB25-1320'!CJ22)</f>
        <v>0</v>
      </c>
      <c r="CK22" s="14">
        <f>IF(CK5=DistCalc!$C$4,DistCalc!$D22,'New Formula with HB25-1320'!CK22)</f>
        <v>171</v>
      </c>
      <c r="CL22" s="14">
        <f>IF(CL5=DistCalc!$C$4,DistCalc!$D22,'New Formula with HB25-1320'!CL22)</f>
        <v>0</v>
      </c>
      <c r="CM22" s="14">
        <f>IF(CM5=DistCalc!$C$4,DistCalc!$D22,'New Formula with HB25-1320'!CM22)</f>
        <v>0</v>
      </c>
      <c r="CN22" s="14">
        <f>IF(CN5=DistCalc!$C$4,DistCalc!$D22,'New Formula with HB25-1320'!CN22)</f>
        <v>2843.5</v>
      </c>
      <c r="CO22" s="14">
        <f>IF(CO5=DistCalc!$C$4,DistCalc!$D22,'New Formula with HB25-1320'!CO22)</f>
        <v>2019</v>
      </c>
      <c r="CP22" s="14">
        <f>IF(CP5=DistCalc!$C$4,DistCalc!$D22,'New Formula with HB25-1320'!CP22)</f>
        <v>0</v>
      </c>
      <c r="CQ22" s="14">
        <f>IF(CQ5=DistCalc!$C$4,DistCalc!$D22,'New Formula with HB25-1320'!CQ22)</f>
        <v>0</v>
      </c>
      <c r="CR22" s="14">
        <f>IF(CR5=DistCalc!$C$4,DistCalc!$D22,'New Formula with HB25-1320'!CR22)</f>
        <v>0</v>
      </c>
      <c r="CS22" s="14">
        <f>IF(CS5=DistCalc!$C$4,DistCalc!$D22,'New Formula with HB25-1320'!CS22)</f>
        <v>0</v>
      </c>
      <c r="CT22" s="14">
        <f>IF(CT5=DistCalc!$C$4,DistCalc!$D22,'New Formula with HB25-1320'!CT22)</f>
        <v>0</v>
      </c>
      <c r="CU22" s="14">
        <f>IF(CU5=DistCalc!$C$4,DistCalc!$D22,'New Formula with HB25-1320'!CU22)</f>
        <v>0</v>
      </c>
      <c r="CV22" s="14">
        <f>IF(CV5=DistCalc!$C$4,DistCalc!$D22,'New Formula with HB25-1320'!CV22)</f>
        <v>0</v>
      </c>
      <c r="CW22" s="14">
        <f>IF(CW5=DistCalc!$C$4,DistCalc!$D22,'New Formula with HB25-1320'!CW22)</f>
        <v>0</v>
      </c>
      <c r="CX22" s="14">
        <f>IF(CX5=DistCalc!$C$4,DistCalc!$D22,'New Formula with HB25-1320'!CX22)</f>
        <v>0</v>
      </c>
      <c r="CY22" s="14">
        <f>IF(CY5=DistCalc!$C$4,DistCalc!$D22,'New Formula with HB25-1320'!CY22)</f>
        <v>0</v>
      </c>
      <c r="CZ22" s="14">
        <f>IF(CZ5=DistCalc!$C$4,DistCalc!$D22,'New Formula with HB25-1320'!CZ22)</f>
        <v>0</v>
      </c>
      <c r="DA22" s="14">
        <f>IF(DA5=DistCalc!$C$4,DistCalc!$D22,'New Formula with HB25-1320'!DA22)</f>
        <v>0</v>
      </c>
      <c r="DB22" s="14">
        <f>IF(DB5=DistCalc!$C$4,DistCalc!$D22,'New Formula with HB25-1320'!DB22)</f>
        <v>0</v>
      </c>
      <c r="DC22" s="14">
        <f>IF(DC5=DistCalc!$C$4,DistCalc!$D22,'New Formula with HB25-1320'!DC22)</f>
        <v>0</v>
      </c>
      <c r="DD22" s="14">
        <f>IF(DD5=DistCalc!$C$4,DistCalc!$D22,'New Formula with HB25-1320'!DD22)</f>
        <v>0</v>
      </c>
      <c r="DE22" s="14">
        <f>IF(DE5=DistCalc!$C$4,DistCalc!$D22,'New Formula with HB25-1320'!DE22)</f>
        <v>0</v>
      </c>
      <c r="DF22" s="14">
        <f>IF(DF5=DistCalc!$C$4,DistCalc!$D22,'New Formula with HB25-1320'!DF22)</f>
        <v>1074</v>
      </c>
      <c r="DG22" s="14">
        <f>IF(DG5=DistCalc!$C$4,DistCalc!$D22,'New Formula with HB25-1320'!DG22)</f>
        <v>0</v>
      </c>
      <c r="DH22" s="14">
        <f>IF(DH5=DistCalc!$C$4,DistCalc!$D22,'New Formula with HB25-1320'!DH22)</f>
        <v>0</v>
      </c>
      <c r="DI22" s="14">
        <f>IF(DI5=DistCalc!$C$4,DistCalc!$D22,'New Formula with HB25-1320'!DI22)</f>
        <v>386</v>
      </c>
      <c r="DJ22" s="14">
        <f>IF(DJ5=DistCalc!$C$4,DistCalc!$D22,'New Formula with HB25-1320'!DJ22)</f>
        <v>0</v>
      </c>
      <c r="DK22" s="14">
        <f>IF(DK5=DistCalc!$C$4,DistCalc!$D22,'New Formula with HB25-1320'!DK22)</f>
        <v>0</v>
      </c>
      <c r="DL22" s="14">
        <f>IF(DL5=DistCalc!$C$4,DistCalc!$D22,'New Formula with HB25-1320'!DL22)</f>
        <v>172</v>
      </c>
      <c r="DM22" s="14">
        <f>IF(DM5=DistCalc!$C$4,DistCalc!$D22,'New Formula with HB25-1320'!DM22)</f>
        <v>0</v>
      </c>
      <c r="DN22" s="14">
        <f>IF(DN5=DistCalc!$C$4,DistCalc!$D22,'New Formula with HB25-1320'!DN22)</f>
        <v>0</v>
      </c>
      <c r="DO22" s="14">
        <f>IF(DO5=DistCalc!$C$4,DistCalc!$D22,'New Formula with HB25-1320'!DO22)</f>
        <v>0</v>
      </c>
      <c r="DP22" s="14">
        <f>IF(DP5=DistCalc!$C$4,DistCalc!$D22,'New Formula with HB25-1320'!DP22)</f>
        <v>0</v>
      </c>
      <c r="DQ22" s="14">
        <f>IF(DQ5=DistCalc!$C$4,DistCalc!$D22,'New Formula with HB25-1320'!DQ22)</f>
        <v>0</v>
      </c>
      <c r="DR22" s="14">
        <f>IF(DR5=DistCalc!$C$4,DistCalc!$D22,'New Formula with HB25-1320'!DR22)</f>
        <v>0</v>
      </c>
      <c r="DS22" s="14">
        <f>IF(DS5=DistCalc!$C$4,DistCalc!$D22,'New Formula with HB25-1320'!DS22)</f>
        <v>0</v>
      </c>
      <c r="DT22" s="14">
        <f>IF(DT5=DistCalc!$C$4,DistCalc!$D22,'New Formula with HB25-1320'!DT22)</f>
        <v>0</v>
      </c>
      <c r="DU22" s="14">
        <f>IF(DU5=DistCalc!$C$4,DistCalc!$D22,'New Formula with HB25-1320'!DU22)</f>
        <v>0</v>
      </c>
      <c r="DV22" s="14">
        <f>IF(DV5=DistCalc!$C$4,DistCalc!$D22,'New Formula with HB25-1320'!DV22)</f>
        <v>0</v>
      </c>
      <c r="DW22" s="14">
        <f>IF(DW5=DistCalc!$C$4,DistCalc!$D22,'New Formula with HB25-1320'!DW22)</f>
        <v>0</v>
      </c>
      <c r="DX22" s="14">
        <f>IF(DX5=DistCalc!$C$4,DistCalc!$D22,'New Formula with HB25-1320'!DX22)</f>
        <v>0</v>
      </c>
      <c r="DY22" s="14">
        <f>IF(DY5=DistCalc!$C$4,DistCalc!$D22,'New Formula with HB25-1320'!DY22)</f>
        <v>0</v>
      </c>
      <c r="DZ22" s="14">
        <f>IF(DZ5=DistCalc!$C$4,DistCalc!$D22,'New Formula with HB25-1320'!DZ22)</f>
        <v>0</v>
      </c>
      <c r="EA22" s="14">
        <f>IF(EA5=DistCalc!$C$4,DistCalc!$D22,'New Formula with HB25-1320'!EA22)</f>
        <v>161</v>
      </c>
      <c r="EB22" s="14">
        <f>IF(EB5=DistCalc!$C$4,DistCalc!$D22,'New Formula with HB25-1320'!EB22)</f>
        <v>0</v>
      </c>
      <c r="EC22" s="14">
        <f>IF(EC5=DistCalc!$C$4,DistCalc!$D22,'New Formula with HB25-1320'!EC22)</f>
        <v>0</v>
      </c>
      <c r="ED22" s="14">
        <f>IF(ED5=DistCalc!$C$4,DistCalc!$D22,'New Formula with HB25-1320'!ED22)</f>
        <v>135</v>
      </c>
      <c r="EE22" s="14">
        <f>IF(EE5=DistCalc!$C$4,DistCalc!$D22,'New Formula with HB25-1320'!EE22)</f>
        <v>0</v>
      </c>
      <c r="EF22" s="14">
        <f>IF(EF5=DistCalc!$C$4,DistCalc!$D22,'New Formula with HB25-1320'!EF22)</f>
        <v>133</v>
      </c>
      <c r="EG22" s="14">
        <f>IF(EG5=DistCalc!$C$4,DistCalc!$D22,'New Formula with HB25-1320'!EG22)</f>
        <v>0</v>
      </c>
      <c r="EH22" s="14">
        <f>IF(EH5=DistCalc!$C$4,DistCalc!$D22,'New Formula with HB25-1320'!EH22)</f>
        <v>0</v>
      </c>
      <c r="EI22" s="14">
        <f>IF(EI5=DistCalc!$C$4,DistCalc!$D22,'New Formula with HB25-1320'!EI22)</f>
        <v>1491</v>
      </c>
      <c r="EJ22" s="14">
        <f>IF(EJ5=DistCalc!$C$4,DistCalc!$D22,'New Formula with HB25-1320'!EJ22)</f>
        <v>1546</v>
      </c>
      <c r="EK22" s="14">
        <f>IF(EK5=DistCalc!$C$4,DistCalc!$D22,'New Formula with HB25-1320'!EK22)</f>
        <v>0</v>
      </c>
      <c r="EL22" s="14">
        <f>IF(EL5=DistCalc!$C$4,DistCalc!$D22,'New Formula with HB25-1320'!EL22)</f>
        <v>0</v>
      </c>
      <c r="EM22" s="14">
        <f>IF(EM5=DistCalc!$C$4,DistCalc!$D22,'New Formula with HB25-1320'!EM22)</f>
        <v>0</v>
      </c>
      <c r="EN22" s="14">
        <f>IF(EN5=DistCalc!$C$4,DistCalc!$D22,'New Formula with HB25-1320'!EN22)</f>
        <v>0</v>
      </c>
      <c r="EO22" s="14">
        <f>IF(EO5=DistCalc!$C$4,DistCalc!$D22,'New Formula with HB25-1320'!EO22)</f>
        <v>0</v>
      </c>
      <c r="EP22" s="14">
        <f>IF(EP5=DistCalc!$C$4,DistCalc!$D22,'New Formula with HB25-1320'!EP22)</f>
        <v>0</v>
      </c>
      <c r="EQ22" s="14">
        <f>IF(EQ5=DistCalc!$C$4,DistCalc!$D22,'New Formula with HB25-1320'!EQ22)</f>
        <v>85.5</v>
      </c>
      <c r="ER22" s="14">
        <f>IF(ER5=DistCalc!$C$4,DistCalc!$D22,'New Formula with HB25-1320'!ER22)</f>
        <v>0</v>
      </c>
      <c r="ES22" s="14">
        <f>IF(ES5=DistCalc!$C$4,DistCalc!$D22,'New Formula with HB25-1320'!ES22)</f>
        <v>0</v>
      </c>
      <c r="ET22" s="14">
        <f>IF(ET5=DistCalc!$C$4,DistCalc!$D22,'New Formula with HB25-1320'!ET22)</f>
        <v>100</v>
      </c>
      <c r="EU22" s="14">
        <f>IF(EU5=DistCalc!$C$4,DistCalc!$D22,'New Formula with HB25-1320'!EU22)</f>
        <v>0</v>
      </c>
      <c r="EV22" s="14">
        <f>IF(EV5=DistCalc!$C$4,DistCalc!$D22,'New Formula with HB25-1320'!EV22)</f>
        <v>0</v>
      </c>
      <c r="EW22" s="14">
        <f>IF(EW5=DistCalc!$C$4,DistCalc!$D22,'New Formula with HB25-1320'!EW22)</f>
        <v>0</v>
      </c>
      <c r="EX22" s="14">
        <f>IF(EX5=DistCalc!$C$4,DistCalc!$D22,'New Formula with HB25-1320'!EX22)</f>
        <v>0</v>
      </c>
      <c r="EY22" s="14">
        <f>IF(EY5=DistCalc!$C$4,DistCalc!$D22,'New Formula with HB25-1320'!EY22)</f>
        <v>0</v>
      </c>
      <c r="EZ22" s="14">
        <f>IF(EZ5=DistCalc!$C$4,DistCalc!$D22,'New Formula with HB25-1320'!EZ22)</f>
        <v>0</v>
      </c>
      <c r="FA22" s="14">
        <f>IF(FA5=DistCalc!$C$4,DistCalc!$D22,'New Formula with HB25-1320'!FA22)</f>
        <v>0</v>
      </c>
      <c r="FB22" s="14">
        <f>IF(FB5=DistCalc!$C$4,DistCalc!$D22,'New Formula with HB25-1320'!FB22)</f>
        <v>0</v>
      </c>
      <c r="FC22" s="14">
        <f>IF(FC5=DistCalc!$C$4,DistCalc!$D22,'New Formula with HB25-1320'!FC22)</f>
        <v>452</v>
      </c>
      <c r="FD22" s="14">
        <f>IF(FD5=DistCalc!$C$4,DistCalc!$D22,'New Formula with HB25-1320'!FD22)</f>
        <v>0</v>
      </c>
      <c r="FE22" s="14">
        <f>IF(FE5=DistCalc!$C$4,DistCalc!$D22,'New Formula with HB25-1320'!FE22)</f>
        <v>0</v>
      </c>
      <c r="FF22" s="14">
        <f>IF(FF5=DistCalc!$C$4,DistCalc!$D22,'New Formula with HB25-1320'!FF22)</f>
        <v>0</v>
      </c>
      <c r="FG22" s="14">
        <f>IF(FG5=DistCalc!$C$4,DistCalc!$D22,'New Formula with HB25-1320'!FG22)</f>
        <v>0</v>
      </c>
      <c r="FH22" s="14">
        <f>IF(FH5=DistCalc!$C$4,DistCalc!$D22,'New Formula with HB25-1320'!FH22)</f>
        <v>0</v>
      </c>
      <c r="FI22" s="14">
        <f>IF(FI5=DistCalc!$C$4,DistCalc!$D22,'New Formula with HB25-1320'!FI22)</f>
        <v>0</v>
      </c>
      <c r="FJ22" s="14">
        <f>IF(FJ5=DistCalc!$C$4,DistCalc!$D22,'New Formula with HB25-1320'!FJ22)</f>
        <v>0</v>
      </c>
      <c r="FK22" s="14">
        <f>IF(FK5=DistCalc!$C$4,DistCalc!$D22,'New Formula with HB25-1320'!FK22)</f>
        <v>182</v>
      </c>
      <c r="FL22" s="14">
        <f>IF(FL5=DistCalc!$C$4,DistCalc!$D22,'New Formula with HB25-1320'!FL22)</f>
        <v>2030</v>
      </c>
      <c r="FM22" s="14">
        <f>IF(FM5=DistCalc!$C$4,DistCalc!$D22,'New Formula with HB25-1320'!FM22)</f>
        <v>551</v>
      </c>
      <c r="FN22" s="14">
        <f>IF(FN5=DistCalc!$C$4,DistCalc!$D22,'New Formula with HB25-1320'!FN22)</f>
        <v>4978</v>
      </c>
      <c r="FO22" s="14">
        <f>IF(FO5=DistCalc!$C$4,DistCalc!$D22,'New Formula with HB25-1320'!FO22)</f>
        <v>0</v>
      </c>
      <c r="FP22" s="14">
        <f>IF(FP5=DistCalc!$C$4,DistCalc!$D22,'New Formula with HB25-1320'!FP22)</f>
        <v>0</v>
      </c>
      <c r="FQ22" s="14">
        <f>IF(FQ5=DistCalc!$C$4,DistCalc!$D22,'New Formula with HB25-1320'!FQ22)</f>
        <v>0</v>
      </c>
      <c r="FR22" s="14">
        <f>IF(FR5=DistCalc!$C$4,DistCalc!$D22,'New Formula with HB25-1320'!FR22)</f>
        <v>0</v>
      </c>
      <c r="FS22" s="14">
        <f>IF(FS5=DistCalc!$C$4,DistCalc!$D22,'New Formula with HB25-1320'!FS22)</f>
        <v>0</v>
      </c>
      <c r="FT22" s="14">
        <f>IF(FT5=DistCalc!$C$4,DistCalc!$D22,'New Formula with HB25-1320'!FT22)</f>
        <v>0</v>
      </c>
      <c r="FU22" s="14">
        <f>IF(FU5=DistCalc!$C$4,DistCalc!$D22,'New Formula with HB25-1320'!FU22)</f>
        <v>0</v>
      </c>
      <c r="FV22" s="14">
        <f>IF(FV5=DistCalc!$C$4,DistCalc!$D22,'New Formula with HB25-1320'!FV22)</f>
        <v>0</v>
      </c>
      <c r="FW22" s="14">
        <f>IF(FW5=DistCalc!$C$4,DistCalc!$D22,'New Formula with HB25-1320'!FW22)</f>
        <v>0</v>
      </c>
      <c r="FX22" s="14">
        <f>IF(FX5=DistCalc!$C$4,DistCalc!$D22,'New Formula with HB25-1320'!FX22)</f>
        <v>0</v>
      </c>
      <c r="FY22" s="12"/>
      <c r="FZ22" s="12">
        <f>SUM(C22:FY22)</f>
        <v>110843.5</v>
      </c>
      <c r="GA22" s="12"/>
      <c r="GB22" s="12"/>
      <c r="GC22" s="12"/>
      <c r="GD22" s="12"/>
      <c r="GE22" s="2"/>
      <c r="GF22" s="2"/>
      <c r="GG22" s="2"/>
      <c r="GH22" s="2"/>
      <c r="GI22" s="2"/>
      <c r="GJ22" s="2"/>
      <c r="GK22" s="2"/>
    </row>
    <row r="23" spans="1:254" x14ac:dyDescent="0.35">
      <c r="A23" s="22" t="s">
        <v>437</v>
      </c>
      <c r="B23" s="2" t="s">
        <v>670</v>
      </c>
      <c r="C23" s="14">
        <f>IF(C5=DistCalc!$C$4,DistCalc!$D23,'New Formula with HB25-1320'!C23)</f>
        <v>6556</v>
      </c>
      <c r="D23" s="14">
        <f>IF(D5=DistCalc!$C$4,DistCalc!$D23,'New Formula with HB25-1320'!D23)</f>
        <v>39211.699999999997</v>
      </c>
      <c r="E23" s="14">
        <f>IF(E5=DistCalc!$C$4,DistCalc!$D23,'New Formula with HB25-1320'!E23)</f>
        <v>6031.7</v>
      </c>
      <c r="F23" s="14">
        <f>IF(F5=DistCalc!$C$4,DistCalc!$D23,'New Formula with HB25-1320'!F23)</f>
        <v>23565.3</v>
      </c>
      <c r="G23" s="14">
        <f>IF(G5=DistCalc!$C$4,DistCalc!$D23,'New Formula with HB25-1320'!G23)</f>
        <v>1550.5</v>
      </c>
      <c r="H23" s="14">
        <f>IF(H5=DistCalc!$C$4,DistCalc!$D23,'New Formula with HB25-1320'!H23)</f>
        <v>1112</v>
      </c>
      <c r="I23" s="14">
        <f>IF(I5=DistCalc!$C$4,DistCalc!$D23,'New Formula with HB25-1320'!I23)</f>
        <v>8326</v>
      </c>
      <c r="J23" s="14">
        <f>IF(J5=DistCalc!$C$4,DistCalc!$D23,'New Formula with HB25-1320'!J23)</f>
        <v>2101.4</v>
      </c>
      <c r="K23" s="14">
        <f>IF(K5=DistCalc!$C$4,DistCalc!$D23,'New Formula with HB25-1320'!K23)</f>
        <v>270</v>
      </c>
      <c r="L23" s="14">
        <f>IF(L5=DistCalc!$C$4,DistCalc!$D23,'New Formula with HB25-1320'!L23)</f>
        <v>2192.6</v>
      </c>
      <c r="M23" s="14">
        <f>IF(M5=DistCalc!$C$4,DistCalc!$D23,'New Formula with HB25-1320'!M23)</f>
        <v>1008.8</v>
      </c>
      <c r="N23" s="14">
        <f>IF(N5=DistCalc!$C$4,DistCalc!$D23,'New Formula with HB25-1320'!N23)</f>
        <v>50909.1</v>
      </c>
      <c r="O23" s="14">
        <f>IF(O5=DistCalc!$C$4,DistCalc!$D23,'New Formula with HB25-1320'!O23)</f>
        <v>13189.5</v>
      </c>
      <c r="P23" s="14">
        <f>IF(P5=DistCalc!$C$4,DistCalc!$D23,'New Formula with HB25-1320'!P23)</f>
        <v>347</v>
      </c>
      <c r="Q23" s="14">
        <f>IF(Q5=DistCalc!$C$4,DistCalc!$D23,'New Formula with HB25-1320'!Q23)</f>
        <v>37905.300000000003</v>
      </c>
      <c r="R23" s="14">
        <f>IF(R5=DistCalc!$C$4,DistCalc!$D23,'New Formula with HB25-1320'!R23)</f>
        <v>6074.5</v>
      </c>
      <c r="S23" s="14">
        <f>IF(S5=DistCalc!$C$4,DistCalc!$D23,'New Formula with HB25-1320'!S23)</f>
        <v>1606.3</v>
      </c>
      <c r="T23" s="14">
        <f>IF(T5=DistCalc!$C$4,DistCalc!$D23,'New Formula with HB25-1320'!T23)</f>
        <v>162.80000000000001</v>
      </c>
      <c r="U23" s="14">
        <f>IF(U5=DistCalc!$C$4,DistCalc!$D23,'New Formula with HB25-1320'!U23)</f>
        <v>51.7</v>
      </c>
      <c r="V23" s="14">
        <f>IF(V5=DistCalc!$C$4,DistCalc!$D23,'New Formula with HB25-1320'!V23)</f>
        <v>260.60000000000002</v>
      </c>
      <c r="W23" s="14">
        <f>IF(W5=DistCalc!$C$4,DistCalc!$D23,'New Formula with HB25-1320'!W23)</f>
        <v>208.9</v>
      </c>
      <c r="X23" s="14">
        <f>IF(X5=DistCalc!$C$4,DistCalc!$D23,'New Formula with HB25-1320'!X23)</f>
        <v>50</v>
      </c>
      <c r="Y23" s="14">
        <f>IF(Y5=DistCalc!$C$4,DistCalc!$D23,'New Formula with HB25-1320'!Y23)</f>
        <v>948.7</v>
      </c>
      <c r="Z23" s="14">
        <f>IF(Z5=DistCalc!$C$4,DistCalc!$D23,'New Formula with HB25-1320'!Z23)</f>
        <v>230.5</v>
      </c>
      <c r="AA23" s="14">
        <f>IF(AA5=DistCalc!$C$4,DistCalc!$D23,'New Formula with HB25-1320'!AA23)</f>
        <v>31024.400000000001</v>
      </c>
      <c r="AB23" s="14">
        <f>IF(AB5=DistCalc!$C$4,DistCalc!$D23,'New Formula with HB25-1320'!AB23)</f>
        <v>27406</v>
      </c>
      <c r="AC23" s="14">
        <f>IF(AC5=DistCalc!$C$4,DistCalc!$D23,'New Formula with HB25-1320'!AC23)</f>
        <v>932.5</v>
      </c>
      <c r="AD23" s="14">
        <f>IF(AD5=DistCalc!$C$4,DistCalc!$D23,'New Formula with HB25-1320'!AD23)</f>
        <v>1411.6</v>
      </c>
      <c r="AE23" s="14">
        <f>IF(AE5=DistCalc!$C$4,DistCalc!$D23,'New Formula with HB25-1320'!AE23)</f>
        <v>94</v>
      </c>
      <c r="AF23" s="14">
        <f>IF(AF5=DistCalc!$C$4,DistCalc!$D23,'New Formula with HB25-1320'!AF23)</f>
        <v>172</v>
      </c>
      <c r="AG23" s="14">
        <f>IF(AG5=DistCalc!$C$4,DistCalc!$D23,'New Formula with HB25-1320'!AG23)</f>
        <v>612.29999999999995</v>
      </c>
      <c r="AH23" s="14">
        <f>IF(AH5=DistCalc!$C$4,DistCalc!$D23,'New Formula with HB25-1320'!AH23)</f>
        <v>977.5</v>
      </c>
      <c r="AI23" s="14">
        <f>IF(AI5=DistCalc!$C$4,DistCalc!$D23,'New Formula with HB25-1320'!AI23)</f>
        <v>400</v>
      </c>
      <c r="AJ23" s="14">
        <f>IF(AJ5=DistCalc!$C$4,DistCalc!$D23,'New Formula with HB25-1320'!AJ23)</f>
        <v>166</v>
      </c>
      <c r="AK23" s="14">
        <f>IF(AK5=DistCalc!$C$4,DistCalc!$D23,'New Formula with HB25-1320'!AK23)</f>
        <v>170.4</v>
      </c>
      <c r="AL23" s="14">
        <f>IF(AL5=DistCalc!$C$4,DistCalc!$D23,'New Formula with HB25-1320'!AL23)</f>
        <v>282</v>
      </c>
      <c r="AM23" s="14">
        <f>IF(AM5=DistCalc!$C$4,DistCalc!$D23,'New Formula with HB25-1320'!AM23)</f>
        <v>371.8</v>
      </c>
      <c r="AN23" s="14">
        <f>IF(AN5=DistCalc!$C$4,DistCalc!$D23,'New Formula with HB25-1320'!AN23)</f>
        <v>314.3</v>
      </c>
      <c r="AO23" s="14">
        <f>IF(AO5=DistCalc!$C$4,DistCalc!$D23,'New Formula with HB25-1320'!AO23)</f>
        <v>4353.3999999999996</v>
      </c>
      <c r="AP23" s="14">
        <f>IF(AP5=DistCalc!$C$4,DistCalc!$D23,'New Formula with HB25-1320'!AP23)</f>
        <v>83844</v>
      </c>
      <c r="AQ23" s="14">
        <f>IF(AQ5=DistCalc!$C$4,DistCalc!$D23,'New Formula with HB25-1320'!AQ23)</f>
        <v>237.8</v>
      </c>
      <c r="AR23" s="14">
        <f>IF(AR5=DistCalc!$C$4,DistCalc!$D23,'New Formula with HB25-1320'!AR23)</f>
        <v>62998.26</v>
      </c>
      <c r="AS23" s="14">
        <f>IF(AS5=DistCalc!$C$4,DistCalc!$D23,'New Formula with HB25-1320'!AS23)</f>
        <v>6617.4</v>
      </c>
      <c r="AT23" s="14">
        <f>IF(AT5=DistCalc!$C$4,DistCalc!$D23,'New Formula with HB25-1320'!AT23)</f>
        <v>2651.4</v>
      </c>
      <c r="AU23" s="14">
        <f>IF(AU5=DistCalc!$C$4,DistCalc!$D23,'New Formula with HB25-1320'!AU23)</f>
        <v>305.5</v>
      </c>
      <c r="AV23" s="14">
        <f>IF(AV5=DistCalc!$C$4,DistCalc!$D23,'New Formula with HB25-1320'!AV23)</f>
        <v>307.5</v>
      </c>
      <c r="AW23" s="14">
        <f>IF(AW5=DistCalc!$C$4,DistCalc!$D23,'New Formula with HB25-1320'!AW23)</f>
        <v>255.8</v>
      </c>
      <c r="AX23" s="14">
        <f>IF(AX5=DistCalc!$C$4,DistCalc!$D23,'New Formula with HB25-1320'!AX23)</f>
        <v>66.3</v>
      </c>
      <c r="AY23" s="14">
        <f>IF(AY5=DistCalc!$C$4,DistCalc!$D23,'New Formula with HB25-1320'!AY23)</f>
        <v>424.3</v>
      </c>
      <c r="AZ23" s="14">
        <f>IF(AZ5=DistCalc!$C$4,DistCalc!$D23,'New Formula with HB25-1320'!AZ23)</f>
        <v>12382</v>
      </c>
      <c r="BA23" s="14">
        <f>IF(BA5=DistCalc!$C$4,DistCalc!$D23,'New Formula with HB25-1320'!BA23)</f>
        <v>9172.2999999999993</v>
      </c>
      <c r="BB23" s="14">
        <f>IF(BB5=DistCalc!$C$4,DistCalc!$D23,'New Formula with HB25-1320'!BB23)</f>
        <v>7569.5</v>
      </c>
      <c r="BC23" s="14">
        <f>IF(BC5=DistCalc!$C$4,DistCalc!$D23,'New Formula with HB25-1320'!BC23)</f>
        <v>25829.3</v>
      </c>
      <c r="BD23" s="14">
        <f>IF(BD5=DistCalc!$C$4,DistCalc!$D23,'New Formula with HB25-1320'!BD23)</f>
        <v>3635</v>
      </c>
      <c r="BE23" s="14">
        <f>IF(BE5=DistCalc!$C$4,DistCalc!$D23,'New Formula with HB25-1320'!BE23)</f>
        <v>1259.2</v>
      </c>
      <c r="BF23" s="14">
        <f>IF(BF5=DistCalc!$C$4,DistCalc!$D23,'New Formula with HB25-1320'!BF23)</f>
        <v>25664.7</v>
      </c>
      <c r="BG23" s="14">
        <f>IF(BG5=DistCalc!$C$4,DistCalc!$D23,'New Formula with HB25-1320'!BG23)</f>
        <v>899.7</v>
      </c>
      <c r="BH23" s="14">
        <f>IF(BH5=DistCalc!$C$4,DistCalc!$D23,'New Formula with HB25-1320'!BH23)</f>
        <v>590.29999999999995</v>
      </c>
      <c r="BI23" s="14">
        <f>IF(BI5=DistCalc!$C$4,DistCalc!$D23,'New Formula with HB25-1320'!BI23)</f>
        <v>257.10000000000002</v>
      </c>
      <c r="BJ23" s="14">
        <f>IF(BJ5=DistCalc!$C$4,DistCalc!$D23,'New Formula with HB25-1320'!BJ23)</f>
        <v>6303.3</v>
      </c>
      <c r="BK23" s="14">
        <f>IF(BK5=DistCalc!$C$4,DistCalc!$D23,'New Formula with HB25-1320'!BK23)</f>
        <v>30973.9</v>
      </c>
      <c r="BL23" s="14">
        <f>IF(BL5=DistCalc!$C$4,DistCalc!$D23,'New Formula with HB25-1320'!BL23)</f>
        <v>96.7</v>
      </c>
      <c r="BM23" s="14">
        <f>IF(BM5=DistCalc!$C$4,DistCalc!$D23,'New Formula with HB25-1320'!BM23)</f>
        <v>420</v>
      </c>
      <c r="BN23" s="14">
        <f>IF(BN5=DistCalc!$C$4,DistCalc!$D23,'New Formula with HB25-1320'!BN23)</f>
        <v>3202.6</v>
      </c>
      <c r="BO23" s="14">
        <f>IF(BO5=DistCalc!$C$4,DistCalc!$D23,'New Formula with HB25-1320'!BO23)</f>
        <v>1287.2</v>
      </c>
      <c r="BP23" s="14">
        <f>IF(BP5=DistCalc!$C$4,DistCalc!$D23,'New Formula with HB25-1320'!BP23)</f>
        <v>169.6</v>
      </c>
      <c r="BQ23" s="14">
        <f>IF(BQ5=DistCalc!$C$4,DistCalc!$D23,'New Formula with HB25-1320'!BQ23)</f>
        <v>5970.6</v>
      </c>
      <c r="BR23" s="14">
        <f>IF(BR5=DistCalc!$C$4,DistCalc!$D23,'New Formula with HB25-1320'!BR23)</f>
        <v>4499.6000000000004</v>
      </c>
      <c r="BS23" s="14">
        <f>IF(BS5=DistCalc!$C$4,DistCalc!$D23,'New Formula with HB25-1320'!BS23)</f>
        <v>1116.0999999999999</v>
      </c>
      <c r="BT23" s="14">
        <f>IF(BT5=DistCalc!$C$4,DistCalc!$D23,'New Formula with HB25-1320'!BT23)</f>
        <v>386.6</v>
      </c>
      <c r="BU23" s="14">
        <f>IF(BU5=DistCalc!$C$4,DistCalc!$D23,'New Formula with HB25-1320'!BU23)</f>
        <v>417</v>
      </c>
      <c r="BV23" s="14">
        <f>IF(BV5=DistCalc!$C$4,DistCalc!$D23,'New Formula with HB25-1320'!BV23)</f>
        <v>1232.5999999999999</v>
      </c>
      <c r="BW23" s="14">
        <f>IF(BW5=DistCalc!$C$4,DistCalc!$D23,'New Formula with HB25-1320'!BW23)</f>
        <v>1992.9</v>
      </c>
      <c r="BX23" s="14">
        <f>IF(BX5=DistCalc!$C$4,DistCalc!$D23,'New Formula with HB25-1320'!BX23)</f>
        <v>69.2</v>
      </c>
      <c r="BY23" s="14">
        <f>IF(BY5=DistCalc!$C$4,DistCalc!$D23,'New Formula with HB25-1320'!BY23)</f>
        <v>459.3</v>
      </c>
      <c r="BZ23" s="14">
        <f>IF(BZ5=DistCalc!$C$4,DistCalc!$D23,'New Formula with HB25-1320'!BZ23)</f>
        <v>203.7</v>
      </c>
      <c r="CA23" s="14">
        <f>IF(CA5=DistCalc!$C$4,DistCalc!$D23,'New Formula with HB25-1320'!CA23)</f>
        <v>150.6</v>
      </c>
      <c r="CB23" s="14">
        <f>IF(CB5=DistCalc!$C$4,DistCalc!$D23,'New Formula with HB25-1320'!CB23)</f>
        <v>74887.399999999994</v>
      </c>
      <c r="CC23" s="14">
        <f>IF(CC5=DistCalc!$C$4,DistCalc!$D23,'New Formula with HB25-1320'!CC23)</f>
        <v>188</v>
      </c>
      <c r="CD23" s="14">
        <f>IF(CD5=DistCalc!$C$4,DistCalc!$D23,'New Formula with HB25-1320'!CD23)</f>
        <v>211.3</v>
      </c>
      <c r="CE23" s="14">
        <f>IF(CE5=DistCalc!$C$4,DistCalc!$D23,'New Formula with HB25-1320'!CE23)</f>
        <v>151.80000000000001</v>
      </c>
      <c r="CF23" s="14">
        <f>IF(CF5=DistCalc!$C$4,DistCalc!$D23,'New Formula with HB25-1320'!CF23)</f>
        <v>114.9</v>
      </c>
      <c r="CG23" s="14">
        <f>IF(CG5=DistCalc!$C$4,DistCalc!$D23,'New Formula with HB25-1320'!CG23)</f>
        <v>201.5</v>
      </c>
      <c r="CH23" s="14">
        <f>IF(CH5=DistCalc!$C$4,DistCalc!$D23,'New Formula with HB25-1320'!CH23)</f>
        <v>100.2</v>
      </c>
      <c r="CI23" s="14">
        <f>IF(CI5=DistCalc!$C$4,DistCalc!$D23,'New Formula with HB25-1320'!CI23)</f>
        <v>697.5</v>
      </c>
      <c r="CJ23" s="14">
        <f>IF(CJ5=DistCalc!$C$4,DistCalc!$D23,'New Formula with HB25-1320'!CJ23)</f>
        <v>896.7</v>
      </c>
      <c r="CK23" s="14">
        <f>IF(CK5=DistCalc!$C$4,DistCalc!$D23,'New Formula with HB25-1320'!CK23)</f>
        <v>5676.9</v>
      </c>
      <c r="CL23" s="14">
        <f>IF(CL5=DistCalc!$C$4,DistCalc!$D23,'New Formula with HB25-1320'!CL23)</f>
        <v>1281.3</v>
      </c>
      <c r="CM23" s="14">
        <f>IF(CM5=DistCalc!$C$4,DistCalc!$D23,'New Formula with HB25-1320'!CM23)</f>
        <v>732.7</v>
      </c>
      <c r="CN23" s="14">
        <f>IF(CN5=DistCalc!$C$4,DistCalc!$D23,'New Formula with HB25-1320'!CN23)</f>
        <v>32581.3</v>
      </c>
      <c r="CO23" s="14">
        <f>IF(CO5=DistCalc!$C$4,DistCalc!$D23,'New Formula with HB25-1320'!CO23)</f>
        <v>14539.6</v>
      </c>
      <c r="CP23" s="14">
        <f>IF(CP5=DistCalc!$C$4,DistCalc!$D23,'New Formula with HB25-1320'!CP23)</f>
        <v>971.7</v>
      </c>
      <c r="CQ23" s="14">
        <f>IF(CQ5=DistCalc!$C$4,DistCalc!$D23,'New Formula with HB25-1320'!CQ23)</f>
        <v>773</v>
      </c>
      <c r="CR23" s="14">
        <f>IF(CR5=DistCalc!$C$4,DistCalc!$D23,'New Formula with HB25-1320'!CR23)</f>
        <v>233.2</v>
      </c>
      <c r="CS23" s="14">
        <f>IF(CS5=DistCalc!$C$4,DistCalc!$D23,'New Formula with HB25-1320'!CS23)</f>
        <v>301.60000000000002</v>
      </c>
      <c r="CT23" s="14">
        <f>IF(CT5=DistCalc!$C$4,DistCalc!$D23,'New Formula with HB25-1320'!CT23)</f>
        <v>103.8</v>
      </c>
      <c r="CU23" s="14">
        <f>IF(CU5=DistCalc!$C$4,DistCalc!$D23,'New Formula with HB25-1320'!CU23)</f>
        <v>406.4</v>
      </c>
      <c r="CV23" s="14">
        <f>IF(CV5=DistCalc!$C$4,DistCalc!$D23,'New Formula with HB25-1320'!CV23)</f>
        <v>50</v>
      </c>
      <c r="CW23" s="14">
        <f>IF(CW5=DistCalc!$C$4,DistCalc!$D23,'New Formula with HB25-1320'!CW23)</f>
        <v>206</v>
      </c>
      <c r="CX23" s="14">
        <f>IF(CX5=DistCalc!$C$4,DistCalc!$D23,'New Formula with HB25-1320'!CX23)</f>
        <v>462.5</v>
      </c>
      <c r="CY23" s="14">
        <f>IF(CY5=DistCalc!$C$4,DistCalc!$D23,'New Formula with HB25-1320'!CY23)</f>
        <v>50</v>
      </c>
      <c r="CZ23" s="14">
        <f>IF(CZ5=DistCalc!$C$4,DistCalc!$D23,'New Formula with HB25-1320'!CZ23)</f>
        <v>1843.3</v>
      </c>
      <c r="DA23" s="14">
        <f>IF(DA5=DistCalc!$C$4,DistCalc!$D23,'New Formula with HB25-1320'!DA23)</f>
        <v>199.5</v>
      </c>
      <c r="DB23" s="14">
        <f>IF(DB5=DistCalc!$C$4,DistCalc!$D23,'New Formula with HB25-1320'!DB23)</f>
        <v>320.5</v>
      </c>
      <c r="DC23" s="14">
        <f>IF(DC5=DistCalc!$C$4,DistCalc!$D23,'New Formula with HB25-1320'!DC23)</f>
        <v>183</v>
      </c>
      <c r="DD23" s="14">
        <f>IF(DD5=DistCalc!$C$4,DistCalc!$D23,'New Formula with HB25-1320'!DD23)</f>
        <v>156</v>
      </c>
      <c r="DE23" s="14">
        <f>IF(DE5=DistCalc!$C$4,DistCalc!$D23,'New Formula with HB25-1320'!DE23)</f>
        <v>297.89999999999998</v>
      </c>
      <c r="DF23" s="14">
        <f>IF(DF5=DistCalc!$C$4,DistCalc!$D23,'New Formula with HB25-1320'!DF23)</f>
        <v>21065.599999999999</v>
      </c>
      <c r="DG23" s="14">
        <f>IF(DG5=DistCalc!$C$4,DistCalc!$D23,'New Formula with HB25-1320'!DG23)</f>
        <v>104</v>
      </c>
      <c r="DH23" s="14">
        <f>IF(DH5=DistCalc!$C$4,DistCalc!$D23,'New Formula with HB25-1320'!DH23)</f>
        <v>1860.6</v>
      </c>
      <c r="DI23" s="14">
        <f>IF(DI5=DistCalc!$C$4,DistCalc!$D23,'New Formula with HB25-1320'!DI23)</f>
        <v>2486.8000000000002</v>
      </c>
      <c r="DJ23" s="14">
        <f>IF(DJ5=DistCalc!$C$4,DistCalc!$D23,'New Formula with HB25-1320'!DJ23)</f>
        <v>639.5</v>
      </c>
      <c r="DK23" s="14">
        <f>IF(DK5=DistCalc!$C$4,DistCalc!$D23,'New Formula with HB25-1320'!DK23)</f>
        <v>500</v>
      </c>
      <c r="DL23" s="14">
        <f>IF(DL5=DistCalc!$C$4,DistCalc!$D23,'New Formula with HB25-1320'!DL23)</f>
        <v>5726.4</v>
      </c>
      <c r="DM23" s="14">
        <f>IF(DM5=DistCalc!$C$4,DistCalc!$D23,'New Formula with HB25-1320'!DM23)</f>
        <v>232.8</v>
      </c>
      <c r="DN23" s="14">
        <f>IF(DN5=DistCalc!$C$4,DistCalc!$D23,'New Formula with HB25-1320'!DN23)</f>
        <v>1320</v>
      </c>
      <c r="DO23" s="14">
        <f>IF(DO5=DistCalc!$C$4,DistCalc!$D23,'New Formula with HB25-1320'!DO23)</f>
        <v>3248</v>
      </c>
      <c r="DP23" s="14">
        <f>IF(DP5=DistCalc!$C$4,DistCalc!$D23,'New Formula with HB25-1320'!DP23)</f>
        <v>198.3</v>
      </c>
      <c r="DQ23" s="14">
        <f>IF(DQ5=DistCalc!$C$4,DistCalc!$D23,'New Formula with HB25-1320'!DQ23)</f>
        <v>834</v>
      </c>
      <c r="DR23" s="14">
        <f>IF(DR5=DistCalc!$C$4,DistCalc!$D23,'New Formula with HB25-1320'!DR23)</f>
        <v>1343.6</v>
      </c>
      <c r="DS23" s="14">
        <f>IF(DS5=DistCalc!$C$4,DistCalc!$D23,'New Formula with HB25-1320'!DS23)</f>
        <v>639</v>
      </c>
      <c r="DT23" s="14">
        <f>IF(DT5=DistCalc!$C$4,DistCalc!$D23,'New Formula with HB25-1320'!DT23)</f>
        <v>175</v>
      </c>
      <c r="DU23" s="14">
        <f>IF(DU5=DistCalc!$C$4,DistCalc!$D23,'New Formula with HB25-1320'!DU23)</f>
        <v>361</v>
      </c>
      <c r="DV23" s="14">
        <f>IF(DV5=DistCalc!$C$4,DistCalc!$D23,'New Formula with HB25-1320'!DV23)</f>
        <v>214</v>
      </c>
      <c r="DW23" s="14">
        <f>IF(DW5=DistCalc!$C$4,DistCalc!$D23,'New Formula with HB25-1320'!DW23)</f>
        <v>307.7</v>
      </c>
      <c r="DX23" s="14">
        <f>IF(DX5=DistCalc!$C$4,DistCalc!$D23,'New Formula with HB25-1320'!DX23)</f>
        <v>164.2</v>
      </c>
      <c r="DY23" s="14">
        <f>IF(DY5=DistCalc!$C$4,DistCalc!$D23,'New Formula with HB25-1320'!DY23)</f>
        <v>305.3</v>
      </c>
      <c r="DZ23" s="14">
        <f>IF(DZ5=DistCalc!$C$4,DistCalc!$D23,'New Formula with HB25-1320'!DZ23)</f>
        <v>716.4</v>
      </c>
      <c r="EA23" s="14">
        <f>IF(EA5=DistCalc!$C$4,DistCalc!$D23,'New Formula with HB25-1320'!EA23)</f>
        <v>531.29999999999995</v>
      </c>
      <c r="EB23" s="14">
        <f>IF(EB5=DistCalc!$C$4,DistCalc!$D23,'New Formula with HB25-1320'!EB23)</f>
        <v>569.1</v>
      </c>
      <c r="EC23" s="14">
        <f>IF(EC5=DistCalc!$C$4,DistCalc!$D23,'New Formula with HB25-1320'!EC23)</f>
        <v>297.10000000000002</v>
      </c>
      <c r="ED23" s="14">
        <f>IF(ED5=DistCalc!$C$4,DistCalc!$D23,'New Formula with HB25-1320'!ED23)</f>
        <v>1562.4</v>
      </c>
      <c r="EE23" s="14">
        <f>IF(EE5=DistCalc!$C$4,DistCalc!$D23,'New Formula with HB25-1320'!EE23)</f>
        <v>190.2</v>
      </c>
      <c r="EF23" s="14">
        <f>IF(EF5=DistCalc!$C$4,DistCalc!$D23,'New Formula with HB25-1320'!EF23)</f>
        <v>1404.7</v>
      </c>
      <c r="EG23" s="14">
        <f>IF(EG5=DistCalc!$C$4,DistCalc!$D23,'New Formula with HB25-1320'!EG23)</f>
        <v>249.9</v>
      </c>
      <c r="EH23" s="14">
        <f>IF(EH5=DistCalc!$C$4,DistCalc!$D23,'New Formula with HB25-1320'!EH23)</f>
        <v>248</v>
      </c>
      <c r="EI23" s="14">
        <f>IF(EI5=DistCalc!$C$4,DistCalc!$D23,'New Formula with HB25-1320'!EI23)</f>
        <v>14178.9</v>
      </c>
      <c r="EJ23" s="14">
        <f>IF(EJ5=DistCalc!$C$4,DistCalc!$D23,'New Formula with HB25-1320'!EJ23)</f>
        <v>10282</v>
      </c>
      <c r="EK23" s="14">
        <f>IF(EK5=DistCalc!$C$4,DistCalc!$D23,'New Formula with HB25-1320'!EK23)</f>
        <v>682.8</v>
      </c>
      <c r="EL23" s="14">
        <f>IF(EL5=DistCalc!$C$4,DistCalc!$D23,'New Formula with HB25-1320'!EL23)</f>
        <v>474.5</v>
      </c>
      <c r="EM23" s="14">
        <f>IF(EM5=DistCalc!$C$4,DistCalc!$D23,'New Formula with HB25-1320'!EM23)</f>
        <v>384.9</v>
      </c>
      <c r="EN23" s="14">
        <f>IF(EN5=DistCalc!$C$4,DistCalc!$D23,'New Formula with HB25-1320'!EN23)</f>
        <v>979.8</v>
      </c>
      <c r="EO23" s="14">
        <f>IF(EO5=DistCalc!$C$4,DistCalc!$D23,'New Formula with HB25-1320'!EO23)</f>
        <v>314.2</v>
      </c>
      <c r="EP23" s="14">
        <f>IF(EP5=DistCalc!$C$4,DistCalc!$D23,'New Formula with HB25-1320'!EP23)</f>
        <v>419.7</v>
      </c>
      <c r="EQ23" s="14">
        <f>IF(EQ5=DistCalc!$C$4,DistCalc!$D23,'New Formula with HB25-1320'!EQ23)</f>
        <v>2658.9</v>
      </c>
      <c r="ER23" s="14">
        <f>IF(ER5=DistCalc!$C$4,DistCalc!$D23,'New Formula with HB25-1320'!ER23)</f>
        <v>316</v>
      </c>
      <c r="ES23" s="14">
        <f>IF(ES5=DistCalc!$C$4,DistCalc!$D23,'New Formula with HB25-1320'!ES23)</f>
        <v>181.4</v>
      </c>
      <c r="ET23" s="14">
        <f>IF(ET5=DistCalc!$C$4,DistCalc!$D23,'New Formula with HB25-1320'!ET23)</f>
        <v>191.2</v>
      </c>
      <c r="EU23" s="14">
        <f>IF(EU5=DistCalc!$C$4,DistCalc!$D23,'New Formula with HB25-1320'!EU23)</f>
        <v>574.6</v>
      </c>
      <c r="EV23" s="14">
        <f>IF(EV5=DistCalc!$C$4,DistCalc!$D23,'New Formula with HB25-1320'!EV23)</f>
        <v>78.8</v>
      </c>
      <c r="EW23" s="14">
        <f>IF(EW5=DistCalc!$C$4,DistCalc!$D23,'New Formula with HB25-1320'!EW23)</f>
        <v>839</v>
      </c>
      <c r="EX23" s="14">
        <f>IF(EX5=DistCalc!$C$4,DistCalc!$D23,'New Formula with HB25-1320'!EX23)</f>
        <v>169.3</v>
      </c>
      <c r="EY23" s="14">
        <f>IF(EY5=DistCalc!$C$4,DistCalc!$D23,'New Formula with HB25-1320'!EY23)</f>
        <v>779</v>
      </c>
      <c r="EZ23" s="14">
        <f>IF(EZ5=DistCalc!$C$4,DistCalc!$D23,'New Formula with HB25-1320'!EZ23)</f>
        <v>128.5</v>
      </c>
      <c r="FA23" s="14">
        <f>IF(FA5=DistCalc!$C$4,DistCalc!$D23,'New Formula with HB25-1320'!FA23)</f>
        <v>3455.1</v>
      </c>
      <c r="FB23" s="14">
        <f>IF(FB5=DistCalc!$C$4,DistCalc!$D23,'New Formula with HB25-1320'!FB23)</f>
        <v>295.5</v>
      </c>
      <c r="FC23" s="14">
        <f>IF(FC5=DistCalc!$C$4,DistCalc!$D23,'New Formula with HB25-1320'!FC23)</f>
        <v>1964.2</v>
      </c>
      <c r="FD23" s="14">
        <f>IF(FD5=DistCalc!$C$4,DistCalc!$D23,'New Formula with HB25-1320'!FD23)</f>
        <v>405.3</v>
      </c>
      <c r="FE23" s="14">
        <f>IF(FE5=DistCalc!$C$4,DistCalc!$D23,'New Formula with HB25-1320'!FE23)</f>
        <v>83.4</v>
      </c>
      <c r="FF23" s="14">
        <f>IF(FF5=DistCalc!$C$4,DistCalc!$D23,'New Formula with HB25-1320'!FF23)</f>
        <v>195.4</v>
      </c>
      <c r="FG23" s="14">
        <f>IF(FG5=DistCalc!$C$4,DistCalc!$D23,'New Formula with HB25-1320'!FG23)</f>
        <v>126.8</v>
      </c>
      <c r="FH23" s="14">
        <f>IF(FH5=DistCalc!$C$4,DistCalc!$D23,'New Formula with HB25-1320'!FH23)</f>
        <v>69.7</v>
      </c>
      <c r="FI23" s="14">
        <f>IF(FI5=DistCalc!$C$4,DistCalc!$D23,'New Formula with HB25-1320'!FI23)</f>
        <v>1739.1</v>
      </c>
      <c r="FJ23" s="14">
        <f>IF(FJ5=DistCalc!$C$4,DistCalc!$D23,'New Formula with HB25-1320'!FJ23)</f>
        <v>2033</v>
      </c>
      <c r="FK23" s="14">
        <f>IF(FK5=DistCalc!$C$4,DistCalc!$D23,'New Formula with HB25-1320'!FK23)</f>
        <v>2573.5</v>
      </c>
      <c r="FL23" s="14">
        <f>IF(FL5=DistCalc!$C$4,DistCalc!$D23,'New Formula with HB25-1320'!FL23)</f>
        <v>8294</v>
      </c>
      <c r="FM23" s="14">
        <f>IF(FM5=DistCalc!$C$4,DistCalc!$D23,'New Formula with HB25-1320'!FM23)</f>
        <v>3886</v>
      </c>
      <c r="FN23" s="14">
        <f>IF(FN5=DistCalc!$C$4,DistCalc!$D23,'New Formula with HB25-1320'!FN23)</f>
        <v>22184.9</v>
      </c>
      <c r="FO23" s="14">
        <f>IF(FO5=DistCalc!$C$4,DistCalc!$D23,'New Formula with HB25-1320'!FO23)</f>
        <v>1089.0999999999999</v>
      </c>
      <c r="FP23" s="14">
        <f>IF(FP5=DistCalc!$C$4,DistCalc!$D23,'New Formula with HB25-1320'!FP23)</f>
        <v>2280</v>
      </c>
      <c r="FQ23" s="14">
        <f>IF(FQ5=DistCalc!$C$4,DistCalc!$D23,'New Formula with HB25-1320'!FQ23)</f>
        <v>986.9</v>
      </c>
      <c r="FR23" s="14">
        <f>IF(FR5=DistCalc!$C$4,DistCalc!$D23,'New Formula with HB25-1320'!FR23)</f>
        <v>169.4</v>
      </c>
      <c r="FS23" s="14">
        <f>IF(FS5=DistCalc!$C$4,DistCalc!$D23,'New Formula with HB25-1320'!FS23)</f>
        <v>179.9</v>
      </c>
      <c r="FT23" s="14">
        <f>IF(FT5=DistCalc!$C$4,DistCalc!$D23,'New Formula with HB25-1320'!FT23)</f>
        <v>59</v>
      </c>
      <c r="FU23" s="14">
        <f>IF(FU5=DistCalc!$C$4,DistCalc!$D23,'New Formula with HB25-1320'!FU23)</f>
        <v>813.7</v>
      </c>
      <c r="FV23" s="14">
        <f>IF(FV5=DistCalc!$C$4,DistCalc!$D23,'New Formula with HB25-1320'!FV23)</f>
        <v>784</v>
      </c>
      <c r="FW23" s="14">
        <f>IF(FW5=DistCalc!$C$4,DistCalc!$D23,'New Formula with HB25-1320'!FW23)</f>
        <v>159.19999999999999</v>
      </c>
      <c r="FX23" s="14">
        <f>IF(FX5=DistCalc!$C$4,DistCalc!$D23,'New Formula with HB25-1320'!FX23)</f>
        <v>57.2</v>
      </c>
      <c r="FY23" s="15"/>
      <c r="FZ23" s="12">
        <f t="shared" ref="FZ23:FZ36" si="9">SUM(C23:FX23)</f>
        <v>850310.15999999992</v>
      </c>
      <c r="GA23" s="12"/>
      <c r="GB23" s="12"/>
      <c r="GC23" s="12"/>
      <c r="GD23" s="12"/>
      <c r="GE23" s="2"/>
      <c r="GF23" s="2"/>
      <c r="GG23" s="2"/>
      <c r="GH23" s="2"/>
      <c r="GI23" s="2"/>
      <c r="GJ23" s="2"/>
      <c r="GK23" s="2"/>
    </row>
    <row r="24" spans="1:254" x14ac:dyDescent="0.35">
      <c r="A24" s="22" t="s">
        <v>438</v>
      </c>
      <c r="B24" s="104" t="s">
        <v>671</v>
      </c>
      <c r="C24" s="12">
        <f>'New Formula with HB25-1320'!C24</f>
        <v>6404.5</v>
      </c>
      <c r="D24" s="12">
        <f>'New Formula with HB25-1320'!D24</f>
        <v>32699.5</v>
      </c>
      <c r="E24" s="12">
        <f>'New Formula with HB25-1320'!E24</f>
        <v>4867</v>
      </c>
      <c r="F24" s="12">
        <f>'New Formula with HB25-1320'!F24</f>
        <v>21051.5</v>
      </c>
      <c r="G24" s="12">
        <f>'New Formula with HB25-1320'!G24</f>
        <v>1709</v>
      </c>
      <c r="H24" s="12">
        <f>'New Formula with HB25-1320'!H24</f>
        <v>1089</v>
      </c>
      <c r="I24" s="12">
        <f>'New Formula with HB25-1320'!I24</f>
        <v>7236</v>
      </c>
      <c r="J24" s="12">
        <f>'New Formula with HB25-1320'!J24</f>
        <v>2024</v>
      </c>
      <c r="K24" s="12">
        <f>'New Formula with HB25-1320'!K24</f>
        <v>243.5</v>
      </c>
      <c r="L24" s="12">
        <f>'New Formula with HB25-1320'!L24</f>
        <v>2087</v>
      </c>
      <c r="M24" s="12">
        <f>'New Formula with HB25-1320'!M24</f>
        <v>866</v>
      </c>
      <c r="N24" s="12">
        <f>'New Formula with HB25-1320'!N24</f>
        <v>50007.5</v>
      </c>
      <c r="O24" s="12">
        <f>'New Formula with HB25-1320'!O24</f>
        <v>12583.5</v>
      </c>
      <c r="P24" s="12">
        <f>'New Formula with HB25-1320'!P24</f>
        <v>303</v>
      </c>
      <c r="Q24" s="12">
        <f>'New Formula with HB25-1320'!Q24</f>
        <v>37010</v>
      </c>
      <c r="R24" s="12">
        <f>'New Formula with HB25-1320'!R24</f>
        <v>467.5</v>
      </c>
      <c r="S24" s="12">
        <f>'New Formula with HB25-1320'!S24</f>
        <v>1535</v>
      </c>
      <c r="T24" s="12">
        <f>'New Formula with HB25-1320'!T24</f>
        <v>158</v>
      </c>
      <c r="U24" s="12">
        <f>'New Formula with HB25-1320'!U24</f>
        <v>57</v>
      </c>
      <c r="V24" s="12">
        <f>'New Formula with HB25-1320'!V24</f>
        <v>245.5</v>
      </c>
      <c r="W24" s="12">
        <f>'New Formula with HB25-1320'!W24</f>
        <v>49.5</v>
      </c>
      <c r="X24" s="12">
        <f>'New Formula with HB25-1320'!X24</f>
        <v>36.5</v>
      </c>
      <c r="Y24" s="12">
        <f>'New Formula with HB25-1320'!Y24</f>
        <v>404</v>
      </c>
      <c r="Z24" s="12">
        <f>'New Formula with HB25-1320'!Z24</f>
        <v>231</v>
      </c>
      <c r="AA24" s="12">
        <f>'New Formula with HB25-1320'!AA24</f>
        <v>30258.5</v>
      </c>
      <c r="AB24" s="12">
        <f>'New Formula with HB25-1320'!AB24</f>
        <v>26784.5</v>
      </c>
      <c r="AC24" s="12">
        <f>'New Formula with HB25-1320'!AC24</f>
        <v>864</v>
      </c>
      <c r="AD24" s="12">
        <f>'New Formula with HB25-1320'!AD24</f>
        <v>1269.5</v>
      </c>
      <c r="AE24" s="12">
        <f>'New Formula with HB25-1320'!AE24</f>
        <v>97</v>
      </c>
      <c r="AF24" s="12">
        <f>'New Formula with HB25-1320'!AF24</f>
        <v>164.5</v>
      </c>
      <c r="AG24" s="12">
        <f>'New Formula with HB25-1320'!AG24</f>
        <v>589</v>
      </c>
      <c r="AH24" s="12">
        <f>'New Formula with HB25-1320'!AH24</f>
        <v>927</v>
      </c>
      <c r="AI24" s="12">
        <f>'New Formula with HB25-1320'!AI24</f>
        <v>363</v>
      </c>
      <c r="AJ24" s="12">
        <f>'New Formula with HB25-1320'!AJ24</f>
        <v>176</v>
      </c>
      <c r="AK24" s="12">
        <f>'New Formula with HB25-1320'!AK24</f>
        <v>163</v>
      </c>
      <c r="AL24" s="12">
        <f>'New Formula with HB25-1320'!AL24</f>
        <v>286</v>
      </c>
      <c r="AM24" s="12">
        <f>'New Formula with HB25-1320'!AM24</f>
        <v>331</v>
      </c>
      <c r="AN24" s="12">
        <f>'New Formula with HB25-1320'!AN24</f>
        <v>271.5</v>
      </c>
      <c r="AO24" s="12">
        <f>'New Formula with HB25-1320'!AO24</f>
        <v>3767</v>
      </c>
      <c r="AP24" s="12">
        <f>'New Formula with HB25-1320'!AP24</f>
        <v>84396.5</v>
      </c>
      <c r="AQ24" s="12">
        <f>'New Formula with HB25-1320'!AQ24</f>
        <v>242.5</v>
      </c>
      <c r="AR24" s="12">
        <f>'New Formula with HB25-1320'!AR24</f>
        <v>57877.5</v>
      </c>
      <c r="AS24" s="12">
        <f>'New Formula with HB25-1320'!AS24</f>
        <v>6025</v>
      </c>
      <c r="AT24" s="12">
        <f>'New Formula with HB25-1320'!AT24</f>
        <v>2340.5</v>
      </c>
      <c r="AU24" s="12">
        <f>'New Formula with HB25-1320'!AU24</f>
        <v>250</v>
      </c>
      <c r="AV24" s="12">
        <f>'New Formula with HB25-1320'!AV24</f>
        <v>299</v>
      </c>
      <c r="AW24" s="12">
        <f>'New Formula with HB25-1320'!AW24</f>
        <v>250</v>
      </c>
      <c r="AX24" s="12">
        <f>'New Formula with HB25-1320'!AX24</f>
        <v>73</v>
      </c>
      <c r="AY24" s="12">
        <f>'New Formula with HB25-1320'!AY24</f>
        <v>392</v>
      </c>
      <c r="AZ24" s="12">
        <f>'New Formula with HB25-1320'!AZ24</f>
        <v>11891</v>
      </c>
      <c r="BA24" s="12">
        <f>'New Formula with HB25-1320'!BA24</f>
        <v>8667</v>
      </c>
      <c r="BB24" s="12">
        <f>'New Formula with HB25-1320'!BB24</f>
        <v>7399</v>
      </c>
      <c r="BC24" s="12">
        <f>'New Formula with HB25-1320'!BC24</f>
        <v>21443</v>
      </c>
      <c r="BD24" s="12">
        <f>'New Formula with HB25-1320'!BD24</f>
        <v>3598.5</v>
      </c>
      <c r="BE24" s="12">
        <f>'New Formula with HB25-1320'!BE24</f>
        <v>1113</v>
      </c>
      <c r="BF24" s="12">
        <f>'New Formula with HB25-1320'!BF24</f>
        <v>24230</v>
      </c>
      <c r="BG24" s="12">
        <f>'New Formula with HB25-1320'!BG24</f>
        <v>921.5</v>
      </c>
      <c r="BH24" s="12">
        <f>'New Formula with HB25-1320'!BH24</f>
        <v>529</v>
      </c>
      <c r="BI24" s="12">
        <f>'New Formula with HB25-1320'!BI24</f>
        <v>251</v>
      </c>
      <c r="BJ24" s="12">
        <f>'New Formula with HB25-1320'!BJ24</f>
        <v>6198.5</v>
      </c>
      <c r="BK24" s="12">
        <f>'New Formula with HB25-1320'!BK24</f>
        <v>21041</v>
      </c>
      <c r="BL24" s="12">
        <f>'New Formula with HB25-1320'!BL24</f>
        <v>64.5</v>
      </c>
      <c r="BM24" s="12">
        <f>'New Formula with HB25-1320'!BM24</f>
        <v>331.5</v>
      </c>
      <c r="BN24" s="12">
        <f>'New Formula with HB25-1320'!BN24</f>
        <v>3018.5</v>
      </c>
      <c r="BO24" s="12">
        <f>'New Formula with HB25-1320'!BO24</f>
        <v>1190</v>
      </c>
      <c r="BP24" s="12">
        <f>'New Formula with HB25-1320'!BP24</f>
        <v>144</v>
      </c>
      <c r="BQ24" s="12">
        <f>'New Formula with HB25-1320'!BQ24</f>
        <v>5632</v>
      </c>
      <c r="BR24" s="12">
        <f>'New Formula with HB25-1320'!BR24</f>
        <v>4471</v>
      </c>
      <c r="BS24" s="12">
        <f>'New Formula with HB25-1320'!BS24</f>
        <v>1151</v>
      </c>
      <c r="BT24" s="12">
        <f>'New Formula with HB25-1320'!BT24</f>
        <v>355.5</v>
      </c>
      <c r="BU24" s="12">
        <f>'New Formula with HB25-1320'!BU24</f>
        <v>383</v>
      </c>
      <c r="BV24" s="12">
        <f>'New Formula with HB25-1320'!BV24</f>
        <v>1247.5</v>
      </c>
      <c r="BW24" s="12">
        <f>'New Formula with HB25-1320'!BW24</f>
        <v>2017</v>
      </c>
      <c r="BX24" s="12">
        <f>'New Formula with HB25-1320'!BX24</f>
        <v>67</v>
      </c>
      <c r="BY24" s="12">
        <f>'New Formula with HB25-1320'!BY24</f>
        <v>404</v>
      </c>
      <c r="BZ24" s="12">
        <f>'New Formula with HB25-1320'!BZ24</f>
        <v>224</v>
      </c>
      <c r="CA24" s="12">
        <f>'New Formula with HB25-1320'!CA24</f>
        <v>130</v>
      </c>
      <c r="CB24" s="12">
        <f>'New Formula with HB25-1320'!CB24</f>
        <v>70467</v>
      </c>
      <c r="CC24" s="12">
        <f>'New Formula with HB25-1320'!CC24</f>
        <v>190</v>
      </c>
      <c r="CD24" s="12">
        <f>'New Formula with HB25-1320'!CD24</f>
        <v>27</v>
      </c>
      <c r="CE24" s="12">
        <f>'New Formula with HB25-1320'!CE24</f>
        <v>158.5</v>
      </c>
      <c r="CF24" s="12">
        <f>'New Formula with HB25-1320'!CF24</f>
        <v>92</v>
      </c>
      <c r="CG24" s="12">
        <f>'New Formula with HB25-1320'!CG24</f>
        <v>195.5</v>
      </c>
      <c r="CH24" s="12">
        <f>'New Formula with HB25-1320'!CH24</f>
        <v>90</v>
      </c>
      <c r="CI24" s="12">
        <f>'New Formula with HB25-1320'!CI24</f>
        <v>662</v>
      </c>
      <c r="CJ24" s="12">
        <f>'New Formula with HB25-1320'!CJ24</f>
        <v>855.5</v>
      </c>
      <c r="CK24" s="12">
        <f>'New Formula with HB25-1320'!CK24</f>
        <v>4231.5</v>
      </c>
      <c r="CL24" s="12">
        <f>'New Formula with HB25-1320'!CL24</f>
        <v>1169</v>
      </c>
      <c r="CM24" s="12">
        <f>'New Formula with HB25-1320'!CM24</f>
        <v>659</v>
      </c>
      <c r="CN24" s="12">
        <f>'New Formula with HB25-1320'!CN24</f>
        <v>28020.5</v>
      </c>
      <c r="CO24" s="12">
        <f>'New Formula with HB25-1320'!CO24</f>
        <v>14006.5</v>
      </c>
      <c r="CP24" s="12">
        <f>'New Formula with HB25-1320'!CP24</f>
        <v>869.5</v>
      </c>
      <c r="CQ24" s="12">
        <f>'New Formula with HB25-1320'!CQ24</f>
        <v>763</v>
      </c>
      <c r="CR24" s="12">
        <f>'New Formula with HB25-1320'!CR24</f>
        <v>199.5</v>
      </c>
      <c r="CS24" s="12">
        <f>'New Formula with HB25-1320'!CS24</f>
        <v>270</v>
      </c>
      <c r="CT24" s="12">
        <f>'New Formula with HB25-1320'!CT24</f>
        <v>115</v>
      </c>
      <c r="CU24" s="12">
        <f>'New Formula with HB25-1320'!CU24</f>
        <v>67</v>
      </c>
      <c r="CV24" s="12">
        <f>'New Formula with HB25-1320'!CV24</f>
        <v>22</v>
      </c>
      <c r="CW24" s="12">
        <f>'New Formula with HB25-1320'!CW24</f>
        <v>204</v>
      </c>
      <c r="CX24" s="12">
        <f>'New Formula with HB25-1320'!CX24</f>
        <v>450.5</v>
      </c>
      <c r="CY24" s="12">
        <f>'New Formula with HB25-1320'!CY24</f>
        <v>26.5</v>
      </c>
      <c r="CZ24" s="12">
        <f>'New Formula with HB25-1320'!CZ24</f>
        <v>1773</v>
      </c>
      <c r="DA24" s="12">
        <f>'New Formula with HB25-1320'!DA24</f>
        <v>197.5</v>
      </c>
      <c r="DB24" s="12">
        <f>'New Formula with HB25-1320'!DB24</f>
        <v>314</v>
      </c>
      <c r="DC24" s="12">
        <f>'New Formula with HB25-1320'!DC24</f>
        <v>183</v>
      </c>
      <c r="DD24" s="12">
        <f>'New Formula with HB25-1320'!DD24</f>
        <v>170</v>
      </c>
      <c r="DE24" s="12">
        <f>'New Formula with HB25-1320'!DE24</f>
        <v>280.5</v>
      </c>
      <c r="DF24" s="12">
        <f>'New Formula with HB25-1320'!DF24</f>
        <v>18900.5</v>
      </c>
      <c r="DG24" s="12">
        <f>'New Formula with HB25-1320'!DG24</f>
        <v>92</v>
      </c>
      <c r="DH24" s="12">
        <f>'New Formula with HB25-1320'!DH24</f>
        <v>1689</v>
      </c>
      <c r="DI24" s="12">
        <f>'New Formula with HB25-1320'!DI24</f>
        <v>2308</v>
      </c>
      <c r="DJ24" s="12">
        <f>'New Formula with HB25-1320'!DJ24</f>
        <v>598</v>
      </c>
      <c r="DK24" s="12">
        <f>'New Formula with HB25-1320'!DK24</f>
        <v>475</v>
      </c>
      <c r="DL24" s="12">
        <f>'New Formula with HB25-1320'!DL24</f>
        <v>5671</v>
      </c>
      <c r="DM24" s="12">
        <f>'New Formula with HB25-1320'!DM24</f>
        <v>228</v>
      </c>
      <c r="DN24" s="12">
        <f>'New Formula with HB25-1320'!DN24</f>
        <v>1275.5</v>
      </c>
      <c r="DO24" s="12">
        <f>'New Formula with HB25-1320'!DO24</f>
        <v>3255.5</v>
      </c>
      <c r="DP24" s="12">
        <f>'New Formula with HB25-1320'!DP24</f>
        <v>198</v>
      </c>
      <c r="DQ24" s="12">
        <f>'New Formula with HB25-1320'!DQ24</f>
        <v>843</v>
      </c>
      <c r="DR24" s="12">
        <f>'New Formula with HB25-1320'!DR24</f>
        <v>1280.5</v>
      </c>
      <c r="DS24" s="12">
        <f>'New Formula with HB25-1320'!DS24</f>
        <v>554</v>
      </c>
      <c r="DT24" s="12">
        <f>'New Formula with HB25-1320'!DT24</f>
        <v>174</v>
      </c>
      <c r="DU24" s="12">
        <f>'New Formula with HB25-1320'!DU24</f>
        <v>342</v>
      </c>
      <c r="DV24" s="12">
        <f>'New Formula with HB25-1320'!DV24</f>
        <v>200.5</v>
      </c>
      <c r="DW24" s="12">
        <f>'New Formula with HB25-1320'!DW24</f>
        <v>289.5</v>
      </c>
      <c r="DX24" s="12">
        <f>'New Formula with HB25-1320'!DX24</f>
        <v>166</v>
      </c>
      <c r="DY24" s="12">
        <f>'New Formula with HB25-1320'!DY24</f>
        <v>287</v>
      </c>
      <c r="DZ24" s="12">
        <f>'New Formula with HB25-1320'!DZ24</f>
        <v>634</v>
      </c>
      <c r="EA24" s="12">
        <f>'New Formula with HB25-1320'!EA24</f>
        <v>496</v>
      </c>
      <c r="EB24" s="12">
        <f>'New Formula with HB25-1320'!EB24</f>
        <v>508.5</v>
      </c>
      <c r="EC24" s="12">
        <f>'New Formula with HB25-1320'!EC24</f>
        <v>266.5</v>
      </c>
      <c r="ED24" s="12">
        <f>'New Formula with HB25-1320'!ED24</f>
        <v>1551.5</v>
      </c>
      <c r="EE24" s="12">
        <f>'New Formula with HB25-1320'!EE24</f>
        <v>194</v>
      </c>
      <c r="EF24" s="12">
        <f>'New Formula with HB25-1320'!EF24</f>
        <v>1271</v>
      </c>
      <c r="EG24" s="12">
        <f>'New Formula with HB25-1320'!EG24</f>
        <v>257</v>
      </c>
      <c r="EH24" s="12">
        <f>'New Formula with HB25-1320'!EH24</f>
        <v>245</v>
      </c>
      <c r="EI24" s="12">
        <f>'New Formula with HB25-1320'!EI24</f>
        <v>13446</v>
      </c>
      <c r="EJ24" s="12">
        <f>'New Formula with HB25-1320'!EJ24</f>
        <v>9802</v>
      </c>
      <c r="EK24" s="12">
        <f>'New Formula with HB25-1320'!EK24</f>
        <v>639.5</v>
      </c>
      <c r="EL24" s="12">
        <f>'New Formula with HB25-1320'!EL24</f>
        <v>457</v>
      </c>
      <c r="EM24" s="12">
        <f>'New Formula with HB25-1320'!EM24</f>
        <v>365</v>
      </c>
      <c r="EN24" s="12">
        <f>'New Formula with HB25-1320'!EN24</f>
        <v>882.5</v>
      </c>
      <c r="EO24" s="12">
        <f>'New Formula with HB25-1320'!EO24</f>
        <v>293</v>
      </c>
      <c r="EP24" s="12">
        <f>'New Formula with HB25-1320'!EP24</f>
        <v>417.5</v>
      </c>
      <c r="EQ24" s="12">
        <f>'New Formula with HB25-1320'!EQ24</f>
        <v>2460</v>
      </c>
      <c r="ER24" s="12">
        <f>'New Formula with HB25-1320'!ER24</f>
        <v>297</v>
      </c>
      <c r="ES24" s="12">
        <f>'New Formula with HB25-1320'!ES24</f>
        <v>147.5</v>
      </c>
      <c r="ET24" s="12">
        <f>'New Formula with HB25-1320'!ET24</f>
        <v>193.5</v>
      </c>
      <c r="EU24" s="12">
        <f>'New Formula with HB25-1320'!EU24</f>
        <v>576</v>
      </c>
      <c r="EV24" s="12">
        <f>'New Formula with HB25-1320'!EV24</f>
        <v>72</v>
      </c>
      <c r="EW24" s="12">
        <f>'New Formula with HB25-1320'!EW24</f>
        <v>799</v>
      </c>
      <c r="EX24" s="12">
        <f>'New Formula with HB25-1320'!EX24</f>
        <v>170</v>
      </c>
      <c r="EY24" s="12">
        <f>'New Formula with HB25-1320'!EY24</f>
        <v>196.5</v>
      </c>
      <c r="EZ24" s="12">
        <f>'New Formula with HB25-1320'!EZ24</f>
        <v>130</v>
      </c>
      <c r="FA24" s="12">
        <f>'New Formula with HB25-1320'!FA24</f>
        <v>3294</v>
      </c>
      <c r="FB24" s="12">
        <f>'New Formula with HB25-1320'!FB24</f>
        <v>276</v>
      </c>
      <c r="FC24" s="12">
        <f>'New Formula with HB25-1320'!FC24</f>
        <v>1684</v>
      </c>
      <c r="FD24" s="12">
        <f>'New Formula with HB25-1320'!FD24</f>
        <v>395</v>
      </c>
      <c r="FE24" s="12">
        <f>'New Formula with HB25-1320'!FE24</f>
        <v>75</v>
      </c>
      <c r="FF24" s="12">
        <f>'New Formula with HB25-1320'!FF24</f>
        <v>178</v>
      </c>
      <c r="FG24" s="12">
        <f>'New Formula with HB25-1320'!FG24</f>
        <v>117</v>
      </c>
      <c r="FH24" s="12">
        <f>'New Formula with HB25-1320'!FH24</f>
        <v>71</v>
      </c>
      <c r="FI24" s="12">
        <f>'New Formula with HB25-1320'!FI24</f>
        <v>1639.5</v>
      </c>
      <c r="FJ24" s="12">
        <f>'New Formula with HB25-1320'!FJ24</f>
        <v>2009</v>
      </c>
      <c r="FK24" s="12">
        <f>'New Formula with HB25-1320'!FK24</f>
        <v>2481</v>
      </c>
      <c r="FL24" s="12">
        <f>'New Formula with HB25-1320'!FL24</f>
        <v>8455.5</v>
      </c>
      <c r="FM24" s="12">
        <f>'New Formula with HB25-1320'!FM24</f>
        <v>3910.5</v>
      </c>
      <c r="FN24" s="12">
        <f>'New Formula with HB25-1320'!FN24</f>
        <v>22092.5</v>
      </c>
      <c r="FO24" s="12">
        <f>'New Formula with HB25-1320'!FO24</f>
        <v>1111</v>
      </c>
      <c r="FP24" s="12">
        <f>'New Formula with HB25-1320'!FP24</f>
        <v>2307.5</v>
      </c>
      <c r="FQ24" s="12">
        <f>'New Formula with HB25-1320'!FQ24</f>
        <v>974.5</v>
      </c>
      <c r="FR24" s="12">
        <f>'New Formula with HB25-1320'!FR24</f>
        <v>165.5</v>
      </c>
      <c r="FS24" s="12">
        <f>'New Formula with HB25-1320'!FS24</f>
        <v>151</v>
      </c>
      <c r="FT24" s="12">
        <f>'New Formula with HB25-1320'!FT24</f>
        <v>53</v>
      </c>
      <c r="FU24" s="12">
        <f>'New Formula with HB25-1320'!FU24</f>
        <v>759.5</v>
      </c>
      <c r="FV24" s="12">
        <f>'New Formula with HB25-1320'!FV24</f>
        <v>690.5</v>
      </c>
      <c r="FW24" s="12">
        <f>'New Formula with HB25-1320'!FW24</f>
        <v>134</v>
      </c>
      <c r="FX24" s="12">
        <f>'New Formula with HB25-1320'!FX24</f>
        <v>65</v>
      </c>
      <c r="FY24" s="12"/>
      <c r="FZ24" s="12">
        <f t="shared" si="9"/>
        <v>785348.5</v>
      </c>
      <c r="GA24" s="12"/>
      <c r="GB24" s="12"/>
      <c r="GC24" s="12"/>
      <c r="GD24" s="12"/>
      <c r="GE24" s="2"/>
      <c r="GF24" s="2"/>
      <c r="GG24" s="2"/>
      <c r="GH24" s="2"/>
      <c r="GI24" s="2"/>
      <c r="GJ24" s="2"/>
      <c r="GK24" s="2"/>
    </row>
    <row r="25" spans="1:254" x14ac:dyDescent="0.35">
      <c r="A25" s="22" t="s">
        <v>440</v>
      </c>
      <c r="B25" s="104" t="s">
        <v>439</v>
      </c>
      <c r="C25" s="12">
        <f>'New Formula with HB25-1320'!C25</f>
        <v>6332.5</v>
      </c>
      <c r="D25" s="12">
        <f>'New Formula with HB25-1320'!D25</f>
        <v>33220</v>
      </c>
      <c r="E25" s="12">
        <f>'New Formula with HB25-1320'!E25</f>
        <v>4999.5</v>
      </c>
      <c r="F25" s="12">
        <f>'New Formula with HB25-1320'!F25</f>
        <v>20597.5</v>
      </c>
      <c r="G25" s="12">
        <f>'New Formula with HB25-1320'!G25</f>
        <v>1573</v>
      </c>
      <c r="H25" s="12">
        <f>'New Formula with HB25-1320'!H25</f>
        <v>1094</v>
      </c>
      <c r="I25" s="12">
        <f>'New Formula with HB25-1320'!I25</f>
        <v>7057.5</v>
      </c>
      <c r="J25" s="12">
        <f>'New Formula with HB25-1320'!J25</f>
        <v>2039</v>
      </c>
      <c r="K25" s="12">
        <f>'New Formula with HB25-1320'!K25</f>
        <v>263</v>
      </c>
      <c r="L25" s="12">
        <f>'New Formula with HB25-1320'!L25</f>
        <v>2102</v>
      </c>
      <c r="M25" s="12">
        <f>'New Formula with HB25-1320'!M25</f>
        <v>933</v>
      </c>
      <c r="N25" s="12">
        <f>'New Formula with HB25-1320'!N25</f>
        <v>49949</v>
      </c>
      <c r="O25" s="12">
        <f>'New Formula with HB25-1320'!O25</f>
        <v>12783.5</v>
      </c>
      <c r="P25" s="12">
        <f>'New Formula with HB25-1320'!P25</f>
        <v>330</v>
      </c>
      <c r="Q25" s="12">
        <f>'New Formula with HB25-1320'!Q25</f>
        <v>36546</v>
      </c>
      <c r="R25" s="12">
        <f>'New Formula with HB25-1320'!R25</f>
        <v>497</v>
      </c>
      <c r="S25" s="12">
        <f>'New Formula with HB25-1320'!S25</f>
        <v>1567.5</v>
      </c>
      <c r="T25" s="12">
        <f>'New Formula with HB25-1320'!T25</f>
        <v>160</v>
      </c>
      <c r="U25" s="12">
        <f>'New Formula with HB25-1320'!U25</f>
        <v>50</v>
      </c>
      <c r="V25" s="12">
        <f>'New Formula with HB25-1320'!V25</f>
        <v>261.5</v>
      </c>
      <c r="W25" s="12">
        <f>'New Formula with HB25-1320'!W25</f>
        <v>58.5</v>
      </c>
      <c r="X25" s="12">
        <f>'New Formula with HB25-1320'!X25</f>
        <v>27</v>
      </c>
      <c r="Y25" s="12">
        <f>'New Formula with HB25-1320'!Y25</f>
        <v>428</v>
      </c>
      <c r="Z25" s="12">
        <f>'New Formula with HB25-1320'!Z25</f>
        <v>227</v>
      </c>
      <c r="AA25" s="12">
        <f>'New Formula with HB25-1320'!AA25</f>
        <v>30394.5</v>
      </c>
      <c r="AB25" s="12">
        <f>'New Formula with HB25-1320'!AB25</f>
        <v>26932</v>
      </c>
      <c r="AC25" s="12">
        <f>'New Formula with HB25-1320'!AC25</f>
        <v>909</v>
      </c>
      <c r="AD25" s="12">
        <f>'New Formula with HB25-1320'!AD25</f>
        <v>1255</v>
      </c>
      <c r="AE25" s="12">
        <f>'New Formula with HB25-1320'!AE25</f>
        <v>94</v>
      </c>
      <c r="AF25" s="12">
        <f>'New Formula with HB25-1320'!AF25</f>
        <v>162.5</v>
      </c>
      <c r="AG25" s="12">
        <f>'New Formula with HB25-1320'!AG25</f>
        <v>590</v>
      </c>
      <c r="AH25" s="12">
        <f>'New Formula with HB25-1320'!AH25</f>
        <v>955</v>
      </c>
      <c r="AI25" s="12">
        <f>'New Formula with HB25-1320'!AI25</f>
        <v>385.5</v>
      </c>
      <c r="AJ25" s="12">
        <f>'New Formula with HB25-1320'!AJ25</f>
        <v>164</v>
      </c>
      <c r="AK25" s="12">
        <f>'New Formula with HB25-1320'!AK25</f>
        <v>159</v>
      </c>
      <c r="AL25" s="12">
        <f>'New Formula with HB25-1320'!AL25</f>
        <v>276</v>
      </c>
      <c r="AM25" s="12">
        <f>'New Formula with HB25-1320'!AM25</f>
        <v>343</v>
      </c>
      <c r="AN25" s="12">
        <f>'New Formula with HB25-1320'!AN25</f>
        <v>309</v>
      </c>
      <c r="AO25" s="12">
        <f>'New Formula with HB25-1320'!AO25</f>
        <v>4127.5</v>
      </c>
      <c r="AP25" s="12">
        <f>'New Formula with HB25-1320'!AP25</f>
        <v>82476.5</v>
      </c>
      <c r="AQ25" s="12">
        <f>'New Formula with HB25-1320'!AQ25</f>
        <v>232</v>
      </c>
      <c r="AR25" s="12">
        <f>'New Formula with HB25-1320'!AR25</f>
        <v>58489.5</v>
      </c>
      <c r="AS25" s="12">
        <f>'New Formula with HB25-1320'!AS25</f>
        <v>6165</v>
      </c>
      <c r="AT25" s="12">
        <f>'New Formula with HB25-1320'!AT25</f>
        <v>2332.5</v>
      </c>
      <c r="AU25" s="12">
        <f>'New Formula with HB25-1320'!AU25</f>
        <v>291</v>
      </c>
      <c r="AV25" s="12">
        <f>'New Formula with HB25-1320'!AV25</f>
        <v>297</v>
      </c>
      <c r="AW25" s="12">
        <f>'New Formula with HB25-1320'!AW25</f>
        <v>256</v>
      </c>
      <c r="AX25" s="12">
        <f>'New Formula with HB25-1320'!AX25</f>
        <v>63</v>
      </c>
      <c r="AY25" s="12">
        <f>'New Formula with HB25-1320'!AY25</f>
        <v>415</v>
      </c>
      <c r="AZ25" s="12">
        <f>'New Formula with HB25-1320'!AZ25</f>
        <v>12050</v>
      </c>
      <c r="BA25" s="12">
        <f>'New Formula with HB25-1320'!BA25</f>
        <v>8756</v>
      </c>
      <c r="BB25" s="12">
        <f>'New Formula with HB25-1320'!BB25</f>
        <v>7341</v>
      </c>
      <c r="BC25" s="12">
        <f>'New Formula with HB25-1320'!BC25</f>
        <v>20943.5</v>
      </c>
      <c r="BD25" s="12">
        <f>'New Formula with HB25-1320'!BD25</f>
        <v>3609.5</v>
      </c>
      <c r="BE25" s="12">
        <f>'New Formula with HB25-1320'!BE25</f>
        <v>1207</v>
      </c>
      <c r="BF25" s="12">
        <f>'New Formula with HB25-1320'!BF25</f>
        <v>24346</v>
      </c>
      <c r="BG25" s="12">
        <f>'New Formula with HB25-1320'!BG25</f>
        <v>884.5</v>
      </c>
      <c r="BH25" s="12">
        <f>'New Formula with HB25-1320'!BH25</f>
        <v>542</v>
      </c>
      <c r="BI25" s="12">
        <f>'New Formula with HB25-1320'!BI25</f>
        <v>253.5</v>
      </c>
      <c r="BJ25" s="12">
        <f>'New Formula with HB25-1320'!BJ25</f>
        <v>6224.5</v>
      </c>
      <c r="BK25" s="12">
        <f>'New Formula with HB25-1320'!BK25</f>
        <v>19735</v>
      </c>
      <c r="BL25" s="12">
        <f>'New Formula with HB25-1320'!BL25</f>
        <v>58</v>
      </c>
      <c r="BM25" s="12">
        <f>'New Formula with HB25-1320'!BM25</f>
        <v>360.5</v>
      </c>
      <c r="BN25" s="12">
        <f>'New Formula with HB25-1320'!BN25</f>
        <v>3019.5</v>
      </c>
      <c r="BO25" s="12">
        <f>'New Formula with HB25-1320'!BO25</f>
        <v>1251</v>
      </c>
      <c r="BP25" s="12">
        <f>'New Formula with HB25-1320'!BP25</f>
        <v>152</v>
      </c>
      <c r="BQ25" s="12">
        <f>'New Formula with HB25-1320'!BQ25</f>
        <v>5653</v>
      </c>
      <c r="BR25" s="12">
        <f>'New Formula with HB25-1320'!BR25</f>
        <v>4483</v>
      </c>
      <c r="BS25" s="12">
        <f>'New Formula with HB25-1320'!BS25</f>
        <v>1106</v>
      </c>
      <c r="BT25" s="12">
        <f>'New Formula with HB25-1320'!BT25</f>
        <v>362</v>
      </c>
      <c r="BU25" s="12">
        <f>'New Formula with HB25-1320'!BU25</f>
        <v>410</v>
      </c>
      <c r="BV25" s="12">
        <f>'New Formula with HB25-1320'!BV25</f>
        <v>1223</v>
      </c>
      <c r="BW25" s="12">
        <f>'New Formula with HB25-1320'!BW25</f>
        <v>1985.5</v>
      </c>
      <c r="BX25" s="12">
        <f>'New Formula with HB25-1320'!BX25</f>
        <v>67</v>
      </c>
      <c r="BY25" s="12">
        <f>'New Formula with HB25-1320'!BY25</f>
        <v>439.5</v>
      </c>
      <c r="BZ25" s="12">
        <f>'New Formula with HB25-1320'!BZ25</f>
        <v>195</v>
      </c>
      <c r="CA25" s="12">
        <f>'New Formula with HB25-1320'!CA25</f>
        <v>139</v>
      </c>
      <c r="CB25" s="12">
        <f>'New Formula with HB25-1320'!CB25</f>
        <v>71260.5</v>
      </c>
      <c r="CC25" s="12">
        <f>'New Formula with HB25-1320'!CC25</f>
        <v>192</v>
      </c>
      <c r="CD25" s="12">
        <f>'New Formula with HB25-1320'!CD25</f>
        <v>23</v>
      </c>
      <c r="CE25" s="12">
        <f>'New Formula with HB25-1320'!CE25</f>
        <v>151</v>
      </c>
      <c r="CF25" s="12">
        <f>'New Formula with HB25-1320'!CF25</f>
        <v>110</v>
      </c>
      <c r="CG25" s="12">
        <f>'New Formula with HB25-1320'!CG25</f>
        <v>201.5</v>
      </c>
      <c r="CH25" s="12">
        <f>'New Formula with HB25-1320'!CH25</f>
        <v>99</v>
      </c>
      <c r="CI25" s="12">
        <f>'New Formula with HB25-1320'!CI25</f>
        <v>691</v>
      </c>
      <c r="CJ25" s="12">
        <f>'New Formula with HB25-1320'!CJ25</f>
        <v>873</v>
      </c>
      <c r="CK25" s="12">
        <f>'New Formula with HB25-1320'!CK25</f>
        <v>4272.5</v>
      </c>
      <c r="CL25" s="12">
        <f>'New Formula with HB25-1320'!CL25</f>
        <v>1244.5</v>
      </c>
      <c r="CM25" s="12">
        <f>'New Formula with HB25-1320'!CM25</f>
        <v>701</v>
      </c>
      <c r="CN25" s="12">
        <f>'New Formula with HB25-1320'!CN25</f>
        <v>28337.5</v>
      </c>
      <c r="CO25" s="12">
        <f>'New Formula with HB25-1320'!CO25</f>
        <v>14308.5</v>
      </c>
      <c r="CP25" s="12">
        <f>'New Formula with HB25-1320'!CP25</f>
        <v>937</v>
      </c>
      <c r="CQ25" s="12">
        <f>'New Formula with HB25-1320'!CQ25</f>
        <v>740</v>
      </c>
      <c r="CR25" s="12">
        <f>'New Formula with HB25-1320'!CR25</f>
        <v>230.5</v>
      </c>
      <c r="CS25" s="12">
        <f>'New Formula with HB25-1320'!CS25</f>
        <v>290</v>
      </c>
      <c r="CT25" s="12">
        <f>'New Formula with HB25-1320'!CT25</f>
        <v>101</v>
      </c>
      <c r="CU25" s="12">
        <f>'New Formula with HB25-1320'!CU25</f>
        <v>73</v>
      </c>
      <c r="CV25" s="12">
        <f>'New Formula with HB25-1320'!CV25</f>
        <v>23.5</v>
      </c>
      <c r="CW25" s="12">
        <f>'New Formula with HB25-1320'!CW25</f>
        <v>205</v>
      </c>
      <c r="CX25" s="12">
        <f>'New Formula with HB25-1320'!CX25</f>
        <v>470.5</v>
      </c>
      <c r="CY25" s="12">
        <f>'New Formula with HB25-1320'!CY25</f>
        <v>29.5</v>
      </c>
      <c r="CZ25" s="12">
        <f>'New Formula with HB25-1320'!CZ25</f>
        <v>1759</v>
      </c>
      <c r="DA25" s="12">
        <f>'New Formula with HB25-1320'!DA25</f>
        <v>201</v>
      </c>
      <c r="DB25" s="12">
        <f>'New Formula with HB25-1320'!DB25</f>
        <v>322.5</v>
      </c>
      <c r="DC25" s="12">
        <f>'New Formula with HB25-1320'!DC25</f>
        <v>182</v>
      </c>
      <c r="DD25" s="12">
        <f>'New Formula with HB25-1320'!DD25</f>
        <v>156</v>
      </c>
      <c r="DE25" s="12">
        <f>'New Formula with HB25-1320'!DE25</f>
        <v>287.5</v>
      </c>
      <c r="DF25" s="12">
        <f>'New Formula with HB25-1320'!DF25</f>
        <v>19273</v>
      </c>
      <c r="DG25" s="12">
        <f>'New Formula with HB25-1320'!DG25</f>
        <v>95</v>
      </c>
      <c r="DH25" s="12">
        <f>'New Formula with HB25-1320'!DH25</f>
        <v>1764</v>
      </c>
      <c r="DI25" s="12">
        <f>'New Formula with HB25-1320'!DI25</f>
        <v>2394.5</v>
      </c>
      <c r="DJ25" s="12">
        <f>'New Formula with HB25-1320'!DJ25</f>
        <v>623</v>
      </c>
      <c r="DK25" s="12">
        <f>'New Formula with HB25-1320'!DK25</f>
        <v>485.5</v>
      </c>
      <c r="DL25" s="12">
        <f>'New Formula with HB25-1320'!DL25</f>
        <v>5690.5</v>
      </c>
      <c r="DM25" s="12">
        <f>'New Formula with HB25-1320'!DM25</f>
        <v>228.5</v>
      </c>
      <c r="DN25" s="12">
        <f>'New Formula with HB25-1320'!DN25</f>
        <v>1263.5</v>
      </c>
      <c r="DO25" s="12">
        <f>'New Formula with HB25-1320'!DO25</f>
        <v>3230</v>
      </c>
      <c r="DP25" s="12">
        <f>'New Formula with HB25-1320'!DP25</f>
        <v>191</v>
      </c>
      <c r="DQ25" s="12">
        <f>'New Formula with HB25-1320'!DQ25</f>
        <v>817</v>
      </c>
      <c r="DR25" s="12">
        <f>'New Formula with HB25-1320'!DR25</f>
        <v>1318.5</v>
      </c>
      <c r="DS25" s="12">
        <f>'New Formula with HB25-1320'!DS25</f>
        <v>589</v>
      </c>
      <c r="DT25" s="12">
        <f>'New Formula with HB25-1320'!DT25</f>
        <v>180.5</v>
      </c>
      <c r="DU25" s="12">
        <f>'New Formula with HB25-1320'!DU25</f>
        <v>355</v>
      </c>
      <c r="DV25" s="12">
        <f>'New Formula with HB25-1320'!DV25</f>
        <v>206.5</v>
      </c>
      <c r="DW25" s="12">
        <f>'New Formula with HB25-1320'!DW25</f>
        <v>301</v>
      </c>
      <c r="DX25" s="12">
        <f>'New Formula with HB25-1320'!DX25</f>
        <v>159</v>
      </c>
      <c r="DY25" s="12">
        <f>'New Formula with HB25-1320'!DY25</f>
        <v>296</v>
      </c>
      <c r="DZ25" s="12">
        <f>'New Formula with HB25-1320'!DZ25</f>
        <v>675</v>
      </c>
      <c r="EA25" s="12">
        <f>'New Formula with HB25-1320'!EA25</f>
        <v>510.5</v>
      </c>
      <c r="EB25" s="12">
        <f>'New Formula with HB25-1320'!EB25</f>
        <v>527</v>
      </c>
      <c r="EC25" s="12">
        <f>'New Formula with HB25-1320'!EC25</f>
        <v>281.5</v>
      </c>
      <c r="ED25" s="12">
        <f>'New Formula with HB25-1320'!ED25</f>
        <v>1523</v>
      </c>
      <c r="EE25" s="12">
        <f>'New Formula with HB25-1320'!EE25</f>
        <v>189</v>
      </c>
      <c r="EF25" s="12">
        <f>'New Formula with HB25-1320'!EF25</f>
        <v>1350</v>
      </c>
      <c r="EG25" s="12">
        <f>'New Formula with HB25-1320'!EG25</f>
        <v>246</v>
      </c>
      <c r="EH25" s="12">
        <f>'New Formula with HB25-1320'!EH25</f>
        <v>250</v>
      </c>
      <c r="EI25" s="12">
        <f>'New Formula with HB25-1320'!EI25</f>
        <v>13862.5</v>
      </c>
      <c r="EJ25" s="12">
        <f>'New Formula with HB25-1320'!EJ25</f>
        <v>10059</v>
      </c>
      <c r="EK25" s="12">
        <f>'New Formula with HB25-1320'!EK25</f>
        <v>686</v>
      </c>
      <c r="EL25" s="12">
        <f>'New Formula with HB25-1320'!EL25</f>
        <v>467.5</v>
      </c>
      <c r="EM25" s="12">
        <f>'New Formula with HB25-1320'!EM25</f>
        <v>373</v>
      </c>
      <c r="EN25" s="12">
        <f>'New Formula with HB25-1320'!EN25</f>
        <v>899</v>
      </c>
      <c r="EO25" s="12">
        <f>'New Formula with HB25-1320'!EO25</f>
        <v>296</v>
      </c>
      <c r="EP25" s="12">
        <f>'New Formula with HB25-1320'!EP25</f>
        <v>417.5</v>
      </c>
      <c r="EQ25" s="12">
        <f>'New Formula with HB25-1320'!EQ25</f>
        <v>2509</v>
      </c>
      <c r="ER25" s="12">
        <f>'New Formula with HB25-1320'!ER25</f>
        <v>310.5</v>
      </c>
      <c r="ES25" s="12">
        <f>'New Formula with HB25-1320'!ES25</f>
        <v>174.5</v>
      </c>
      <c r="ET25" s="12">
        <f>'New Formula with HB25-1320'!ET25</f>
        <v>182</v>
      </c>
      <c r="EU25" s="12">
        <f>'New Formula with HB25-1320'!EU25</f>
        <v>569</v>
      </c>
      <c r="EV25" s="12">
        <f>'New Formula with HB25-1320'!EV25</f>
        <v>71</v>
      </c>
      <c r="EW25" s="12">
        <f>'New Formula with HB25-1320'!EW25</f>
        <v>801</v>
      </c>
      <c r="EX25" s="12">
        <f>'New Formula with HB25-1320'!EX25</f>
        <v>170</v>
      </c>
      <c r="EY25" s="12">
        <f>'New Formula with HB25-1320'!EY25</f>
        <v>216</v>
      </c>
      <c r="EZ25" s="12">
        <f>'New Formula with HB25-1320'!EZ25</f>
        <v>131</v>
      </c>
      <c r="FA25" s="12">
        <f>'New Formula with HB25-1320'!FA25</f>
        <v>3409</v>
      </c>
      <c r="FB25" s="12">
        <f>'New Formula with HB25-1320'!FB25</f>
        <v>266.5</v>
      </c>
      <c r="FC25" s="12">
        <f>'New Formula with HB25-1320'!FC25</f>
        <v>1815</v>
      </c>
      <c r="FD25" s="12">
        <f>'New Formula with HB25-1320'!FD25</f>
        <v>399</v>
      </c>
      <c r="FE25" s="12">
        <f>'New Formula with HB25-1320'!FE25</f>
        <v>82</v>
      </c>
      <c r="FF25" s="12">
        <f>'New Formula with HB25-1320'!FF25</f>
        <v>183</v>
      </c>
      <c r="FG25" s="12">
        <f>'New Formula with HB25-1320'!FG25</f>
        <v>124</v>
      </c>
      <c r="FH25" s="12">
        <f>'New Formula with HB25-1320'!FH25</f>
        <v>68</v>
      </c>
      <c r="FI25" s="12">
        <f>'New Formula with HB25-1320'!FI25</f>
        <v>1691</v>
      </c>
      <c r="FJ25" s="12">
        <f>'New Formula with HB25-1320'!FJ25</f>
        <v>2017</v>
      </c>
      <c r="FK25" s="12">
        <f>'New Formula with HB25-1320'!FK25</f>
        <v>2536</v>
      </c>
      <c r="FL25" s="12">
        <f>'New Formula with HB25-1320'!FL25</f>
        <v>8175.5</v>
      </c>
      <c r="FM25" s="12">
        <f>'New Formula with HB25-1320'!FM25</f>
        <v>3824.5</v>
      </c>
      <c r="FN25" s="12">
        <f>'New Formula with HB25-1320'!FN25</f>
        <v>21727</v>
      </c>
      <c r="FO25" s="12">
        <f>'New Formula with HB25-1320'!FO25</f>
        <v>1082</v>
      </c>
      <c r="FP25" s="12">
        <f>'New Formula with HB25-1320'!FP25</f>
        <v>2224.5</v>
      </c>
      <c r="FQ25" s="12">
        <f>'New Formula with HB25-1320'!FQ25</f>
        <v>956.5</v>
      </c>
      <c r="FR25" s="12">
        <f>'New Formula with HB25-1320'!FR25</f>
        <v>164</v>
      </c>
      <c r="FS25" s="12">
        <f>'New Formula with HB25-1320'!FS25</f>
        <v>168</v>
      </c>
      <c r="FT25" s="12">
        <f>'New Formula with HB25-1320'!FT25</f>
        <v>58</v>
      </c>
      <c r="FU25" s="12">
        <f>'New Formula with HB25-1320'!FU25</f>
        <v>785</v>
      </c>
      <c r="FV25" s="12">
        <f>'New Formula with HB25-1320'!FV25</f>
        <v>691.5</v>
      </c>
      <c r="FW25" s="12">
        <f>'New Formula with HB25-1320'!FW25</f>
        <v>147</v>
      </c>
      <c r="FX25" s="12">
        <f>'New Formula with HB25-1320'!FX25</f>
        <v>57.5</v>
      </c>
      <c r="FY25" s="12"/>
      <c r="FZ25" s="12">
        <f t="shared" si="9"/>
        <v>786298</v>
      </c>
      <c r="GA25" s="12"/>
      <c r="GB25" s="12"/>
      <c r="GC25" s="12"/>
      <c r="GD25" s="12"/>
      <c r="GE25" s="2"/>
      <c r="GF25" s="2"/>
      <c r="GG25" s="2"/>
      <c r="GH25" s="2"/>
      <c r="GI25" s="2"/>
      <c r="GJ25" s="2"/>
      <c r="GK25" s="2"/>
    </row>
    <row r="26" spans="1:254" x14ac:dyDescent="0.35">
      <c r="A26" s="22" t="s">
        <v>442</v>
      </c>
      <c r="B26" s="104" t="s">
        <v>441</v>
      </c>
      <c r="C26" s="12">
        <f>'New Formula with HB25-1320'!C26</f>
        <v>6372</v>
      </c>
      <c r="D26" s="12">
        <f>'New Formula with HB25-1320'!D26</f>
        <v>34363.5</v>
      </c>
      <c r="E26" s="12">
        <f>'New Formula with HB25-1320'!E26</f>
        <v>5274</v>
      </c>
      <c r="F26" s="12">
        <f>'New Formula with HB25-1320'!F26</f>
        <v>20215.5</v>
      </c>
      <c r="G26" s="12">
        <f>'New Formula with HB25-1320'!G26</f>
        <v>1234</v>
      </c>
      <c r="H26" s="12">
        <f>'New Formula with HB25-1320'!H26</f>
        <v>1129</v>
      </c>
      <c r="I26" s="12">
        <f>'New Formula with HB25-1320'!I26</f>
        <v>7427.5</v>
      </c>
      <c r="J26" s="12">
        <f>'New Formula with HB25-1320'!J26</f>
        <v>2111.5</v>
      </c>
      <c r="K26" s="12">
        <f>'New Formula with HB25-1320'!K26</f>
        <v>249</v>
      </c>
      <c r="L26" s="12">
        <f>'New Formula with HB25-1320'!L26</f>
        <v>2195</v>
      </c>
      <c r="M26" s="12">
        <f>'New Formula with HB25-1320'!M26</f>
        <v>998.5</v>
      </c>
      <c r="N26" s="12">
        <f>'New Formula with HB25-1320'!N26</f>
        <v>50787.5</v>
      </c>
      <c r="O26" s="12">
        <f>'New Formula with HB25-1320'!O26</f>
        <v>13067.5</v>
      </c>
      <c r="P26" s="12">
        <f>'New Formula with HB25-1320'!P26</f>
        <v>303.5</v>
      </c>
      <c r="Q26" s="12">
        <f>'New Formula with HB25-1320'!Q26</f>
        <v>36575</v>
      </c>
      <c r="R26" s="12">
        <f>'New Formula with HB25-1320'!R26</f>
        <v>477.5</v>
      </c>
      <c r="S26" s="12">
        <f>'New Formula with HB25-1320'!S26</f>
        <v>1644</v>
      </c>
      <c r="T26" s="12">
        <f>'New Formula with HB25-1320'!T26</f>
        <v>166.5</v>
      </c>
      <c r="U26" s="12">
        <f>'New Formula with HB25-1320'!U26</f>
        <v>48.5</v>
      </c>
      <c r="V26" s="12">
        <f>'New Formula with HB25-1320'!V26</f>
        <v>265.5</v>
      </c>
      <c r="W26" s="12">
        <f>'New Formula with HB25-1320'!W26</f>
        <v>66</v>
      </c>
      <c r="X26" s="12">
        <f>'New Formula with HB25-1320'!X26</f>
        <v>30</v>
      </c>
      <c r="Y26" s="12">
        <f>'New Formula with HB25-1320'!Y26</f>
        <v>456</v>
      </c>
      <c r="Z26" s="12">
        <f>'New Formula with HB25-1320'!Z26</f>
        <v>235.5</v>
      </c>
      <c r="AA26" s="12">
        <f>'New Formula with HB25-1320'!AA26</f>
        <v>30979.5</v>
      </c>
      <c r="AB26" s="12">
        <f>'New Formula with HB25-1320'!AB26</f>
        <v>27171.5</v>
      </c>
      <c r="AC26" s="12">
        <f>'New Formula with HB25-1320'!AC26</f>
        <v>951</v>
      </c>
      <c r="AD26" s="12">
        <f>'New Formula with HB25-1320'!AD26</f>
        <v>1259.5</v>
      </c>
      <c r="AE26" s="12">
        <f>'New Formula with HB25-1320'!AE26</f>
        <v>92</v>
      </c>
      <c r="AF26" s="12">
        <f>'New Formula with HB25-1320'!AF26</f>
        <v>172</v>
      </c>
      <c r="AG26" s="12">
        <f>'New Formula with HB25-1320'!AG26</f>
        <v>609</v>
      </c>
      <c r="AH26" s="12">
        <f>'New Formula with HB25-1320'!AH26</f>
        <v>991.5</v>
      </c>
      <c r="AI26" s="12">
        <f>'New Formula with HB25-1320'!AI26</f>
        <v>365.5</v>
      </c>
      <c r="AJ26" s="12">
        <f>'New Formula with HB25-1320'!AJ26</f>
        <v>153</v>
      </c>
      <c r="AK26" s="12">
        <f>'New Formula with HB25-1320'!AK26</f>
        <v>166.5</v>
      </c>
      <c r="AL26" s="12">
        <f>'New Formula with HB25-1320'!AL26</f>
        <v>259.5</v>
      </c>
      <c r="AM26" s="12">
        <f>'New Formula with HB25-1320'!AM26</f>
        <v>380</v>
      </c>
      <c r="AN26" s="12">
        <f>'New Formula with HB25-1320'!AN26</f>
        <v>318.5</v>
      </c>
      <c r="AO26" s="12">
        <f>'New Formula with HB25-1320'!AO26</f>
        <v>4241</v>
      </c>
      <c r="AP26" s="12">
        <f>'New Formula with HB25-1320'!AP26</f>
        <v>82330</v>
      </c>
      <c r="AQ26" s="12">
        <f>'New Formula with HB25-1320'!AQ26</f>
        <v>244.5</v>
      </c>
      <c r="AR26" s="12">
        <f>'New Formula with HB25-1320'!AR26</f>
        <v>59455.5</v>
      </c>
      <c r="AS26" s="12">
        <f>'New Formula with HB25-1320'!AS26</f>
        <v>6343.5</v>
      </c>
      <c r="AT26" s="12">
        <f>'New Formula with HB25-1320'!AT26</f>
        <v>2293.5</v>
      </c>
      <c r="AU26" s="12">
        <f>'New Formula with HB25-1320'!AU26</f>
        <v>275</v>
      </c>
      <c r="AV26" s="12">
        <f>'New Formula with HB25-1320'!AV26</f>
        <v>329.5</v>
      </c>
      <c r="AW26" s="12">
        <f>'New Formula with HB25-1320'!AW26</f>
        <v>248.5</v>
      </c>
      <c r="AX26" s="12">
        <f>'New Formula with HB25-1320'!AX26</f>
        <v>69.5</v>
      </c>
      <c r="AY26" s="12">
        <f>'New Formula with HB25-1320'!AY26</f>
        <v>409.5</v>
      </c>
      <c r="AZ26" s="12">
        <f>'New Formula with HB25-1320'!AZ26</f>
        <v>12298.5</v>
      </c>
      <c r="BA26" s="12">
        <f>'New Formula with HB25-1320'!BA26</f>
        <v>9225.5</v>
      </c>
      <c r="BB26" s="12">
        <f>'New Formula with HB25-1320'!BB26</f>
        <v>7727</v>
      </c>
      <c r="BC26" s="12">
        <f>'New Formula with HB25-1320'!BC26</f>
        <v>21009</v>
      </c>
      <c r="BD26" s="12">
        <f>'New Formula with HB25-1320'!BD26</f>
        <v>3622.5</v>
      </c>
      <c r="BE26" s="12">
        <f>'New Formula with HB25-1320'!BE26</f>
        <v>1286</v>
      </c>
      <c r="BF26" s="12">
        <f>'New Formula with HB25-1320'!BF26</f>
        <v>24490.5</v>
      </c>
      <c r="BG26" s="12">
        <f>'New Formula with HB25-1320'!BG26</f>
        <v>894</v>
      </c>
      <c r="BH26" s="12">
        <f>'New Formula with HB25-1320'!BH26</f>
        <v>566</v>
      </c>
      <c r="BI26" s="12">
        <f>'New Formula with HB25-1320'!BI26</f>
        <v>270</v>
      </c>
      <c r="BJ26" s="12">
        <f>'New Formula with HB25-1320'!BJ26</f>
        <v>6299.5</v>
      </c>
      <c r="BK26" s="12">
        <f>'New Formula with HB25-1320'!BK26</f>
        <v>18861.5</v>
      </c>
      <c r="BL26" s="12">
        <f>'New Formula with HB25-1320'!BL26</f>
        <v>75.5</v>
      </c>
      <c r="BM26" s="12">
        <f>'New Formula with HB25-1320'!BM26</f>
        <v>303</v>
      </c>
      <c r="BN26" s="12">
        <f>'New Formula with HB25-1320'!BN26</f>
        <v>3219</v>
      </c>
      <c r="BO26" s="12">
        <f>'New Formula with HB25-1320'!BO26</f>
        <v>1303.5</v>
      </c>
      <c r="BP26" s="12">
        <f>'New Formula with HB25-1320'!BP26</f>
        <v>175</v>
      </c>
      <c r="BQ26" s="12">
        <f>'New Formula with HB25-1320'!BQ26</f>
        <v>5661.5</v>
      </c>
      <c r="BR26" s="12">
        <f>'New Formula with HB25-1320'!BR26</f>
        <v>4525</v>
      </c>
      <c r="BS26" s="12">
        <f>'New Formula with HB25-1320'!BS26</f>
        <v>1123.5</v>
      </c>
      <c r="BT26" s="12">
        <f>'New Formula with HB25-1320'!BT26</f>
        <v>379.5</v>
      </c>
      <c r="BU26" s="12">
        <f>'New Formula with HB25-1320'!BU26</f>
        <v>395.5</v>
      </c>
      <c r="BV26" s="12">
        <f>'New Formula with HB25-1320'!BV26</f>
        <v>1232</v>
      </c>
      <c r="BW26" s="12">
        <f>'New Formula with HB25-1320'!BW26</f>
        <v>1990</v>
      </c>
      <c r="BX26" s="12">
        <f>'New Formula with HB25-1320'!BX26</f>
        <v>72.5</v>
      </c>
      <c r="BY26" s="12">
        <f>'New Formula with HB25-1320'!BY26</f>
        <v>451</v>
      </c>
      <c r="BZ26" s="12">
        <f>'New Formula with HB25-1320'!BZ26</f>
        <v>217</v>
      </c>
      <c r="CA26" s="12">
        <f>'New Formula with HB25-1320'!CA26</f>
        <v>167.5</v>
      </c>
      <c r="CB26" s="12">
        <f>'New Formula with HB25-1320'!CB26</f>
        <v>72924.5</v>
      </c>
      <c r="CC26" s="12">
        <f>'New Formula with HB25-1320'!CC26</f>
        <v>186</v>
      </c>
      <c r="CD26" s="12">
        <f>'New Formula with HB25-1320'!CD26</f>
        <v>35.5</v>
      </c>
      <c r="CE26" s="12">
        <f>'New Formula with HB25-1320'!CE26</f>
        <v>156.5</v>
      </c>
      <c r="CF26" s="12">
        <f>'New Formula with HB25-1320'!CF26</f>
        <v>119</v>
      </c>
      <c r="CG26" s="12">
        <f>'New Formula with HB25-1320'!CG26</f>
        <v>202.5</v>
      </c>
      <c r="CH26" s="12">
        <f>'New Formula with HB25-1320'!CH26</f>
        <v>101.5</v>
      </c>
      <c r="CI26" s="12">
        <f>'New Formula with HB25-1320'!CI26</f>
        <v>715.5</v>
      </c>
      <c r="CJ26" s="12">
        <f>'New Formula with HB25-1320'!CJ26</f>
        <v>900</v>
      </c>
      <c r="CK26" s="12">
        <f>'New Formula with HB25-1320'!CK26</f>
        <v>4395</v>
      </c>
      <c r="CL26" s="12">
        <f>'New Formula with HB25-1320'!CL26</f>
        <v>1269</v>
      </c>
      <c r="CM26" s="12">
        <f>'New Formula with HB25-1320'!CM26</f>
        <v>698</v>
      </c>
      <c r="CN26" s="12">
        <f>'New Formula with HB25-1320'!CN26</f>
        <v>28615</v>
      </c>
      <c r="CO26" s="12">
        <f>'New Formula with HB25-1320'!CO26</f>
        <v>14617</v>
      </c>
      <c r="CP26" s="12">
        <f>'New Formula with HB25-1320'!CP26</f>
        <v>983</v>
      </c>
      <c r="CQ26" s="12">
        <f>'New Formula with HB25-1320'!CQ26</f>
        <v>805</v>
      </c>
      <c r="CR26" s="12">
        <f>'New Formula with HB25-1320'!CR26</f>
        <v>238</v>
      </c>
      <c r="CS26" s="12">
        <f>'New Formula with HB25-1320'!CS26</f>
        <v>308</v>
      </c>
      <c r="CT26" s="12">
        <f>'New Formula with HB25-1320'!CT26</f>
        <v>107.5</v>
      </c>
      <c r="CU26" s="12">
        <f>'New Formula with HB25-1320'!CU26</f>
        <v>69</v>
      </c>
      <c r="CV26" s="12">
        <f>'New Formula with HB25-1320'!CV26</f>
        <v>29.5</v>
      </c>
      <c r="CW26" s="12">
        <f>'New Formula with HB25-1320'!CW26</f>
        <v>195.5</v>
      </c>
      <c r="CX26" s="12">
        <f>'New Formula with HB25-1320'!CX26</f>
        <v>467.5</v>
      </c>
      <c r="CY26" s="12">
        <f>'New Formula with HB25-1320'!CY26</f>
        <v>37</v>
      </c>
      <c r="CZ26" s="12">
        <f>'New Formula with HB25-1320'!CZ26</f>
        <v>1845</v>
      </c>
      <c r="DA26" s="12">
        <f>'New Formula with HB25-1320'!DA26</f>
        <v>203.5</v>
      </c>
      <c r="DB26" s="12">
        <f>'New Formula with HB25-1320'!DB26</f>
        <v>316</v>
      </c>
      <c r="DC26" s="12">
        <f>'New Formula with HB25-1320'!DC26</f>
        <v>162</v>
      </c>
      <c r="DD26" s="12">
        <f>'New Formula with HB25-1320'!DD26</f>
        <v>157</v>
      </c>
      <c r="DE26" s="12">
        <f>'New Formula with HB25-1320'!DE26</f>
        <v>291.5</v>
      </c>
      <c r="DF26" s="12">
        <f>'New Formula with HB25-1320'!DF26</f>
        <v>19957.5</v>
      </c>
      <c r="DG26" s="12">
        <f>'New Formula with HB25-1320'!DG26</f>
        <v>85</v>
      </c>
      <c r="DH26" s="12">
        <f>'New Formula with HB25-1320'!DH26</f>
        <v>1945</v>
      </c>
      <c r="DI26" s="12">
        <f>'New Formula with HB25-1320'!DI26</f>
        <v>2362.5</v>
      </c>
      <c r="DJ26" s="12">
        <f>'New Formula with HB25-1320'!DJ26</f>
        <v>631.5</v>
      </c>
      <c r="DK26" s="12">
        <f>'New Formula with HB25-1320'!DK26</f>
        <v>468</v>
      </c>
      <c r="DL26" s="12">
        <f>'New Formula with HB25-1320'!DL26</f>
        <v>5726</v>
      </c>
      <c r="DM26" s="12">
        <f>'New Formula with HB25-1320'!DM26</f>
        <v>236</v>
      </c>
      <c r="DN26" s="12">
        <f>'New Formula with HB25-1320'!DN26</f>
        <v>1296.5</v>
      </c>
      <c r="DO26" s="12">
        <f>'New Formula with HB25-1320'!DO26</f>
        <v>3203</v>
      </c>
      <c r="DP26" s="12">
        <f>'New Formula with HB25-1320'!DP26</f>
        <v>208.5</v>
      </c>
      <c r="DQ26" s="12">
        <f>'New Formula with HB25-1320'!DQ26</f>
        <v>798</v>
      </c>
      <c r="DR26" s="12">
        <f>'New Formula with HB25-1320'!DR26</f>
        <v>1356.5</v>
      </c>
      <c r="DS26" s="12">
        <f>'New Formula with HB25-1320'!DS26</f>
        <v>632</v>
      </c>
      <c r="DT26" s="12">
        <f>'New Formula with HB25-1320'!DT26</f>
        <v>163</v>
      </c>
      <c r="DU26" s="12">
        <f>'New Formula with HB25-1320'!DU26</f>
        <v>346.5</v>
      </c>
      <c r="DV26" s="12">
        <f>'New Formula with HB25-1320'!DV26</f>
        <v>218</v>
      </c>
      <c r="DW26" s="12">
        <f>'New Formula with HB25-1320'!DW26</f>
        <v>314</v>
      </c>
      <c r="DX26" s="12">
        <f>'New Formula with HB25-1320'!DX26</f>
        <v>160.5</v>
      </c>
      <c r="DY26" s="12">
        <f>'New Formula with HB25-1320'!DY26</f>
        <v>309.5</v>
      </c>
      <c r="DZ26" s="12">
        <f>'New Formula with HB25-1320'!DZ26</f>
        <v>729.5</v>
      </c>
      <c r="EA26" s="12">
        <f>'New Formula with HB25-1320'!EA26</f>
        <v>533.5</v>
      </c>
      <c r="EB26" s="12">
        <f>'New Formula with HB25-1320'!EB26</f>
        <v>556.5</v>
      </c>
      <c r="EC26" s="12">
        <f>'New Formula with HB25-1320'!EC26</f>
        <v>306.5</v>
      </c>
      <c r="ED26" s="12">
        <f>'New Formula with HB25-1320'!ED26</f>
        <v>1552.5</v>
      </c>
      <c r="EE26" s="12">
        <f>'New Formula with HB25-1320'!EE26</f>
        <v>198</v>
      </c>
      <c r="EF26" s="12">
        <f>'New Formula with HB25-1320'!EF26</f>
        <v>1414</v>
      </c>
      <c r="EG26" s="12">
        <f>'New Formula with HB25-1320'!EG26</f>
        <v>252.5</v>
      </c>
      <c r="EH26" s="12">
        <f>'New Formula with HB25-1320'!EH26</f>
        <v>248.5</v>
      </c>
      <c r="EI26" s="12">
        <f>'New Formula with HB25-1320'!EI26</f>
        <v>14340.5</v>
      </c>
      <c r="EJ26" s="12">
        <f>'New Formula with HB25-1320'!EJ26</f>
        <v>10073.5</v>
      </c>
      <c r="EK26" s="12">
        <f>'New Formula with HB25-1320'!EK26</f>
        <v>673.5</v>
      </c>
      <c r="EL26" s="12">
        <f>'New Formula with HB25-1320'!EL26</f>
        <v>457.5</v>
      </c>
      <c r="EM26" s="12">
        <f>'New Formula with HB25-1320'!EM26</f>
        <v>391.5</v>
      </c>
      <c r="EN26" s="12">
        <f>'New Formula with HB25-1320'!EN26</f>
        <v>896.5</v>
      </c>
      <c r="EO26" s="12">
        <f>'New Formula with HB25-1320'!EO26</f>
        <v>322</v>
      </c>
      <c r="EP26" s="12">
        <f>'New Formula with HB25-1320'!EP26</f>
        <v>424.5</v>
      </c>
      <c r="EQ26" s="12">
        <f>'New Formula with HB25-1320'!EQ26</f>
        <v>2592.5</v>
      </c>
      <c r="ER26" s="12">
        <f>'New Formula with HB25-1320'!ER26</f>
        <v>316.5</v>
      </c>
      <c r="ES26" s="12">
        <f>'New Formula with HB25-1320'!ES26</f>
        <v>168.5</v>
      </c>
      <c r="ET26" s="12">
        <f>'New Formula with HB25-1320'!ET26</f>
        <v>166</v>
      </c>
      <c r="EU26" s="12">
        <f>'New Formula with HB25-1320'!EU26</f>
        <v>581</v>
      </c>
      <c r="EV26" s="12">
        <f>'New Formula with HB25-1320'!EV26</f>
        <v>80</v>
      </c>
      <c r="EW26" s="12">
        <f>'New Formula with HB25-1320'!EW26</f>
        <v>871</v>
      </c>
      <c r="EX26" s="12">
        <f>'New Formula with HB25-1320'!EX26</f>
        <v>165.5</v>
      </c>
      <c r="EY26" s="12">
        <f>'New Formula with HB25-1320'!EY26</f>
        <v>208.5</v>
      </c>
      <c r="EZ26" s="12">
        <f>'New Formula with HB25-1320'!EZ26</f>
        <v>114</v>
      </c>
      <c r="FA26" s="12">
        <f>'New Formula with HB25-1320'!FA26</f>
        <v>3486</v>
      </c>
      <c r="FB26" s="12">
        <f>'New Formula with HB25-1320'!FB26</f>
        <v>286.5</v>
      </c>
      <c r="FC26" s="12">
        <f>'New Formula with HB25-1320'!FC26</f>
        <v>1944</v>
      </c>
      <c r="FD26" s="12">
        <f>'New Formula with HB25-1320'!FD26</f>
        <v>415</v>
      </c>
      <c r="FE26" s="12">
        <f>'New Formula with HB25-1320'!FE26</f>
        <v>82</v>
      </c>
      <c r="FF26" s="12">
        <f>'New Formula with HB25-1320'!FF26</f>
        <v>188</v>
      </c>
      <c r="FG26" s="12">
        <f>'New Formula with HB25-1320'!FG26</f>
        <v>124</v>
      </c>
      <c r="FH26" s="12">
        <f>'New Formula with HB25-1320'!FH26</f>
        <v>72</v>
      </c>
      <c r="FI26" s="12">
        <f>'New Formula with HB25-1320'!FI26</f>
        <v>1752</v>
      </c>
      <c r="FJ26" s="12">
        <f>'New Formula with HB25-1320'!FJ26</f>
        <v>1998.5</v>
      </c>
      <c r="FK26" s="12">
        <f>'New Formula with HB25-1320'!FK26</f>
        <v>2612.5</v>
      </c>
      <c r="FL26" s="12">
        <f>'New Formula with HB25-1320'!FL26</f>
        <v>7995.5</v>
      </c>
      <c r="FM26" s="12">
        <f>'New Formula with HB25-1320'!FM26</f>
        <v>3731.5</v>
      </c>
      <c r="FN26" s="12">
        <f>'New Formula with HB25-1320'!FN26</f>
        <v>21573.5</v>
      </c>
      <c r="FO26" s="12">
        <f>'New Formula with HB25-1320'!FO26</f>
        <v>1104</v>
      </c>
      <c r="FP26" s="12">
        <f>'New Formula with HB25-1320'!FP26</f>
        <v>2342</v>
      </c>
      <c r="FQ26" s="12">
        <f>'New Formula with HB25-1320'!FQ26</f>
        <v>994.5</v>
      </c>
      <c r="FR26" s="12">
        <f>'New Formula with HB25-1320'!FR26</f>
        <v>169.5</v>
      </c>
      <c r="FS26" s="12">
        <f>'New Formula with HB25-1320'!FS26</f>
        <v>179</v>
      </c>
      <c r="FT26" s="12">
        <f>'New Formula with HB25-1320'!FT26</f>
        <v>58</v>
      </c>
      <c r="FU26" s="12">
        <f>'New Formula with HB25-1320'!FU26</f>
        <v>832.5</v>
      </c>
      <c r="FV26" s="12">
        <f>'New Formula with HB25-1320'!FV26</f>
        <v>689</v>
      </c>
      <c r="FW26" s="12">
        <f>'New Formula with HB25-1320'!FW26</f>
        <v>156</v>
      </c>
      <c r="FX26" s="12">
        <f>'New Formula with HB25-1320'!FX26</f>
        <v>57.5</v>
      </c>
      <c r="FY26" s="12"/>
      <c r="FZ26" s="12">
        <f t="shared" si="9"/>
        <v>796687.5</v>
      </c>
      <c r="GA26" s="12"/>
      <c r="GB26" s="12"/>
      <c r="GC26" s="12"/>
      <c r="GD26" s="12"/>
      <c r="GE26" s="2"/>
      <c r="GF26" s="2"/>
      <c r="GG26" s="2"/>
      <c r="GH26" s="2"/>
      <c r="GI26" s="2"/>
      <c r="GJ26" s="2"/>
      <c r="GK26" s="2"/>
    </row>
    <row r="27" spans="1:254" x14ac:dyDescent="0.35">
      <c r="A27" s="22" t="s">
        <v>443</v>
      </c>
      <c r="B27" s="104" t="s">
        <v>773</v>
      </c>
      <c r="C27" s="12">
        <f>IF('New Formula with HB25-1320'!$B$7&lt;4,0,VLOOKUP(C5,PriorYR_FTE2!$A$3:$E$180,5))</f>
        <v>6356.5</v>
      </c>
      <c r="D27" s="12">
        <f>IF('New Formula with HB25-1320'!$B$7&lt;4,0,VLOOKUP(D5,PriorYR_FTE2!$A$3:$E$180,5))</f>
        <v>34775</v>
      </c>
      <c r="E27" s="12">
        <f>IF('New Formula with HB25-1320'!$B$7&lt;4,0,VLOOKUP(E5,PriorYR_FTE2!$A$3:$E$180,5))</f>
        <v>5544</v>
      </c>
      <c r="F27" s="12">
        <f>IF('New Formula with HB25-1320'!$B$7&lt;4,0,VLOOKUP(F5,PriorYR_FTE2!$A$3:$E$180,5))</f>
        <v>19613</v>
      </c>
      <c r="G27" s="12">
        <f>IF('New Formula with HB25-1320'!$B$7&lt;4,0,VLOOKUP(G5,PriorYR_FTE2!$A$3:$E$180,5))</f>
        <v>1207.5</v>
      </c>
      <c r="H27" s="12">
        <f>IF('New Formula with HB25-1320'!$B$7&lt;4,0,VLOOKUP(H5,PriorYR_FTE2!$A$3:$E$180,5))</f>
        <v>1096.5</v>
      </c>
      <c r="I27" s="12">
        <f>IF('New Formula with HB25-1320'!$B$7&lt;4,0,VLOOKUP(I5,PriorYR_FTE2!$A$3:$E$180,5))</f>
        <v>7781</v>
      </c>
      <c r="J27" s="12">
        <f>IF('New Formula with HB25-1320'!$B$7&lt;4,0,VLOOKUP(J5,PriorYR_FTE2!$A$3:$E$180,5))</f>
        <v>2171.5</v>
      </c>
      <c r="K27" s="12">
        <f>IF('New Formula with HB25-1320'!$B$7&lt;4,0,VLOOKUP(K5,PriorYR_FTE2!$A$3:$E$180,5))</f>
        <v>233.5</v>
      </c>
      <c r="L27" s="12">
        <f>IF('New Formula with HB25-1320'!$B$7&lt;4,0,VLOOKUP(L5,PriorYR_FTE2!$A$3:$E$180,5))</f>
        <v>2219.5</v>
      </c>
      <c r="M27" s="12">
        <f>IF('New Formula with HB25-1320'!$B$7&lt;4,0,VLOOKUP(M5,PriorYR_FTE2!$A$3:$E$180,5))</f>
        <v>1047</v>
      </c>
      <c r="N27" s="12">
        <f>IF('New Formula with HB25-1320'!$B$7&lt;4,0,VLOOKUP(N5,PriorYR_FTE2!$A$3:$E$180,5))</f>
        <v>51486.5</v>
      </c>
      <c r="O27" s="12">
        <f>IF('New Formula with HB25-1320'!$B$7&lt;4,0,VLOOKUP(O5,PriorYR_FTE2!$A$3:$E$180,5))</f>
        <v>13342.5</v>
      </c>
      <c r="P27" s="12">
        <f>IF('New Formula with HB25-1320'!$B$7&lt;4,0,VLOOKUP(P5,PriorYR_FTE2!$A$3:$E$180,5))</f>
        <v>270.5</v>
      </c>
      <c r="Q27" s="12">
        <f>IF('New Formula with HB25-1320'!$B$7&lt;4,0,VLOOKUP(Q5,PriorYR_FTE2!$A$3:$E$180,5))</f>
        <v>36070.5</v>
      </c>
      <c r="R27" s="12">
        <f>IF('New Formula with HB25-1320'!$B$7&lt;4,0,VLOOKUP(R5,PriorYR_FTE2!$A$3:$E$180,5))</f>
        <v>474.5</v>
      </c>
      <c r="S27" s="12">
        <f>IF('New Formula with HB25-1320'!$B$7&lt;4,0,VLOOKUP(S5,PriorYR_FTE2!$A$3:$E$180,5))</f>
        <v>1662.5</v>
      </c>
      <c r="T27" s="12">
        <f>IF('New Formula with HB25-1320'!$B$7&lt;4,0,VLOOKUP(T5,PriorYR_FTE2!$A$3:$E$180,5))</f>
        <v>144.5</v>
      </c>
      <c r="U27" s="12">
        <f>IF('New Formula with HB25-1320'!$B$7&lt;4,0,VLOOKUP(U5,PriorYR_FTE2!$A$3:$E$180,5))</f>
        <v>54.5</v>
      </c>
      <c r="V27" s="12">
        <f>IF('New Formula with HB25-1320'!$B$7&lt;4,0,VLOOKUP(V5,PriorYR_FTE2!$A$3:$E$180,5))</f>
        <v>250</v>
      </c>
      <c r="W27" s="12">
        <f>IF('New Formula with HB25-1320'!$B$7&lt;4,0,VLOOKUP(W5,PriorYR_FTE2!$A$3:$E$180,5))</f>
        <v>73.5</v>
      </c>
      <c r="X27" s="12">
        <f>IF('New Formula with HB25-1320'!$B$7&lt;4,0,VLOOKUP(X5,PriorYR_FTE2!$A$3:$E$180,5))</f>
        <v>44</v>
      </c>
      <c r="Y27" s="12">
        <f>IF('New Formula with HB25-1320'!$B$7&lt;4,0,VLOOKUP(Y5,PriorYR_FTE2!$A$3:$E$180,5))</f>
        <v>434</v>
      </c>
      <c r="Z27" s="12">
        <f>IF('New Formula with HB25-1320'!$B$7&lt;4,0,VLOOKUP(Z5,PriorYR_FTE2!$A$3:$E$180,5))</f>
        <v>219</v>
      </c>
      <c r="AA27" s="12">
        <f>IF('New Formula with HB25-1320'!$B$7&lt;4,0,VLOOKUP(AA5,PriorYR_FTE2!$A$3:$E$180,5))</f>
        <v>30848.5</v>
      </c>
      <c r="AB27" s="12">
        <f>IF('New Formula with HB25-1320'!$B$7&lt;4,0,VLOOKUP(AB5,PriorYR_FTE2!$A$3:$E$180,5))</f>
        <v>27335.5</v>
      </c>
      <c r="AC27" s="12">
        <f>IF('New Formula with HB25-1320'!$B$7&lt;4,0,VLOOKUP(AC5,PriorYR_FTE2!$A$3:$E$180,5))</f>
        <v>960</v>
      </c>
      <c r="AD27" s="12">
        <f>IF('New Formula with HB25-1320'!$B$7&lt;4,0,VLOOKUP(AD5,PriorYR_FTE2!$A$3:$E$180,5))</f>
        <v>1252.5</v>
      </c>
      <c r="AE27" s="12">
        <f>IF('New Formula with HB25-1320'!$B$7&lt;4,0,VLOOKUP(AE5,PriorYR_FTE2!$A$3:$E$180,5))</f>
        <v>92.5</v>
      </c>
      <c r="AF27" s="12">
        <f>IF('New Formula with HB25-1320'!$B$7&lt;4,0,VLOOKUP(AF5,PriorYR_FTE2!$A$3:$E$180,5))</f>
        <v>174.5</v>
      </c>
      <c r="AG27" s="12">
        <f>IF('New Formula with HB25-1320'!$B$7&lt;4,0,VLOOKUP(AG5,PriorYR_FTE2!$A$3:$E$180,5))</f>
        <v>632</v>
      </c>
      <c r="AH27" s="12">
        <f>IF('New Formula with HB25-1320'!$B$7&lt;4,0,VLOOKUP(AH5,PriorYR_FTE2!$A$3:$E$180,5))</f>
        <v>1007</v>
      </c>
      <c r="AI27" s="12">
        <f>IF('New Formula with HB25-1320'!$B$7&lt;4,0,VLOOKUP(AI5,PriorYR_FTE2!$A$3:$E$180,5))</f>
        <v>331.5</v>
      </c>
      <c r="AJ27" s="12">
        <f>IF('New Formula with HB25-1320'!$B$7&lt;4,0,VLOOKUP(AJ5,PriorYR_FTE2!$A$3:$E$180,5))</f>
        <v>140.5</v>
      </c>
      <c r="AK27" s="12">
        <f>IF('New Formula with HB25-1320'!$B$7&lt;4,0,VLOOKUP(AK5,PriorYR_FTE2!$A$3:$E$180,5))</f>
        <v>177.5</v>
      </c>
      <c r="AL27" s="12">
        <f>IF('New Formula with HB25-1320'!$B$7&lt;4,0,VLOOKUP(AL5,PriorYR_FTE2!$A$3:$E$180,5))</f>
        <v>237.5</v>
      </c>
      <c r="AM27" s="12">
        <f>IF('New Formula with HB25-1320'!$B$7&lt;4,0,VLOOKUP(AM5,PriorYR_FTE2!$A$3:$E$180,5))</f>
        <v>403</v>
      </c>
      <c r="AN27" s="12">
        <f>IF('New Formula with HB25-1320'!$B$7&lt;4,0,VLOOKUP(AN5,PriorYR_FTE2!$A$3:$E$180,5))</f>
        <v>331.5</v>
      </c>
      <c r="AO27" s="12">
        <f>IF('New Formula with HB25-1320'!$B$7&lt;4,0,VLOOKUP(AO5,PriorYR_FTE2!$A$3:$E$180,5))</f>
        <v>4360.5</v>
      </c>
      <c r="AP27" s="12">
        <f>IF('New Formula with HB25-1320'!$B$7&lt;4,0,VLOOKUP(AP5,PriorYR_FTE2!$A$3:$E$180,5))</f>
        <v>83793</v>
      </c>
      <c r="AQ27" s="12">
        <f>IF('New Formula with HB25-1320'!$B$7&lt;4,0,VLOOKUP(AQ5,PriorYR_FTE2!$A$3:$E$180,5))</f>
        <v>241</v>
      </c>
      <c r="AR27" s="12">
        <f>IF('New Formula with HB25-1320'!$B$7&lt;4,0,VLOOKUP(AR5,PriorYR_FTE2!$A$3:$E$180,5))</f>
        <v>60239.5</v>
      </c>
      <c r="AS27" s="12">
        <f>IF('New Formula with HB25-1320'!$B$7&lt;4,0,VLOOKUP(AS5,PriorYR_FTE2!$A$3:$E$180,5))</f>
        <v>6425.5</v>
      </c>
      <c r="AT27" s="12">
        <f>IF('New Formula with HB25-1320'!$B$7&lt;4,0,VLOOKUP(AT5,PriorYR_FTE2!$A$3:$E$180,5))</f>
        <v>2232</v>
      </c>
      <c r="AU27" s="12">
        <f>IF('New Formula with HB25-1320'!$B$7&lt;4,0,VLOOKUP(AU5,PriorYR_FTE2!$A$3:$E$180,5))</f>
        <v>255</v>
      </c>
      <c r="AV27" s="12">
        <f>IF('New Formula with HB25-1320'!$B$7&lt;4,0,VLOOKUP(AV5,PriorYR_FTE2!$A$3:$E$180,5))</f>
        <v>304</v>
      </c>
      <c r="AW27" s="12">
        <f>IF('New Formula with HB25-1320'!$B$7&lt;4,0,VLOOKUP(AW5,PriorYR_FTE2!$A$3:$E$180,5))</f>
        <v>254</v>
      </c>
      <c r="AX27" s="12">
        <f>IF('New Formula with HB25-1320'!$B$7&lt;4,0,VLOOKUP(AX5,PriorYR_FTE2!$A$3:$E$180,5))</f>
        <v>71.5</v>
      </c>
      <c r="AY27" s="12">
        <f>IF('New Formula with HB25-1320'!$B$7&lt;4,0,VLOOKUP(AY5,PriorYR_FTE2!$A$3:$E$180,5))</f>
        <v>426</v>
      </c>
      <c r="AZ27" s="12">
        <f>IF('New Formula with HB25-1320'!$B$7&lt;4,0,VLOOKUP(AZ5,PriorYR_FTE2!$A$3:$E$180,5))</f>
        <v>12587</v>
      </c>
      <c r="BA27" s="12">
        <f>IF('New Formula with HB25-1320'!$B$7&lt;4,0,VLOOKUP(BA5,PriorYR_FTE2!$A$3:$E$180,5))</f>
        <v>8981</v>
      </c>
      <c r="BB27" s="12">
        <f>IF('New Formula with HB25-1320'!$B$7&lt;4,0,VLOOKUP(BB5,PriorYR_FTE2!$A$3:$E$180,5))</f>
        <v>7862.5</v>
      </c>
      <c r="BC27" s="12">
        <f>IF('New Formula with HB25-1320'!$B$7&lt;4,0,VLOOKUP(BC5,PriorYR_FTE2!$A$3:$E$180,5))</f>
        <v>21479.5</v>
      </c>
      <c r="BD27" s="12">
        <f>IF('New Formula with HB25-1320'!$B$7&lt;4,0,VLOOKUP(BD5,PriorYR_FTE2!$A$3:$E$180,5))</f>
        <v>3545</v>
      </c>
      <c r="BE27" s="12">
        <f>IF('New Formula with HB25-1320'!$B$7&lt;4,0,VLOOKUP(BE5,PriorYR_FTE2!$A$3:$E$180,5))</f>
        <v>1295.5</v>
      </c>
      <c r="BF27" s="12">
        <f>IF('New Formula with HB25-1320'!$B$7&lt;4,0,VLOOKUP(BF5,PriorYR_FTE2!$A$3:$E$180,5))</f>
        <v>24154.5</v>
      </c>
      <c r="BG27" s="12">
        <f>IF('New Formula with HB25-1320'!$B$7&lt;4,0,VLOOKUP(BG5,PriorYR_FTE2!$A$3:$E$180,5))</f>
        <v>891.5</v>
      </c>
      <c r="BH27" s="12">
        <f>IF('New Formula with HB25-1320'!$B$7&lt;4,0,VLOOKUP(BH5,PriorYR_FTE2!$A$3:$E$180,5))</f>
        <v>546.5</v>
      </c>
      <c r="BI27" s="12">
        <f>IF('New Formula with HB25-1320'!$B$7&lt;4,0,VLOOKUP(BI5,PriorYR_FTE2!$A$3:$E$180,5))</f>
        <v>258</v>
      </c>
      <c r="BJ27" s="12">
        <f>IF('New Formula with HB25-1320'!$B$7&lt;4,0,VLOOKUP(BJ5,PriorYR_FTE2!$A$3:$E$180,5))</f>
        <v>6328.5</v>
      </c>
      <c r="BK27" s="12">
        <f>IF('New Formula with HB25-1320'!$B$7&lt;4,0,VLOOKUP(BK5,PriorYR_FTE2!$A$3:$E$180,5))</f>
        <v>18568.5</v>
      </c>
      <c r="BL27" s="12">
        <f>IF('New Formula with HB25-1320'!$B$7&lt;4,0,VLOOKUP(BL5,PriorYR_FTE2!$A$3:$E$180,5))</f>
        <v>104</v>
      </c>
      <c r="BM27" s="12">
        <f>IF('New Formula with HB25-1320'!$B$7&lt;4,0,VLOOKUP(BM5,PriorYR_FTE2!$A$3:$E$180,5))</f>
        <v>288</v>
      </c>
      <c r="BN27" s="12">
        <f>IF('New Formula with HB25-1320'!$B$7&lt;4,0,VLOOKUP(BN5,PriorYR_FTE2!$A$3:$E$180,5))</f>
        <v>3250</v>
      </c>
      <c r="BO27" s="12">
        <f>IF('New Formula with HB25-1320'!$B$7&lt;4,0,VLOOKUP(BO5,PriorYR_FTE2!$A$3:$E$180,5))</f>
        <v>1341</v>
      </c>
      <c r="BP27" s="12">
        <f>IF('New Formula with HB25-1320'!$B$7&lt;4,0,VLOOKUP(BP5,PriorYR_FTE2!$A$3:$E$180,5))</f>
        <v>194</v>
      </c>
      <c r="BQ27" s="12">
        <f>IF('New Formula with HB25-1320'!$B$7&lt;4,0,VLOOKUP(BQ5,PriorYR_FTE2!$A$3:$E$180,5))</f>
        <v>5572.5</v>
      </c>
      <c r="BR27" s="12">
        <f>IF('New Formula with HB25-1320'!$B$7&lt;4,0,VLOOKUP(BR5,PriorYR_FTE2!$A$3:$E$180,5))</f>
        <v>4487</v>
      </c>
      <c r="BS27" s="12">
        <f>IF('New Formula with HB25-1320'!$B$7&lt;4,0,VLOOKUP(BS5,PriorYR_FTE2!$A$3:$E$180,5))</f>
        <v>1138.5</v>
      </c>
      <c r="BT27" s="12">
        <f>IF('New Formula with HB25-1320'!$B$7&lt;4,0,VLOOKUP(BT5,PriorYR_FTE2!$A$3:$E$180,5))</f>
        <v>412.5</v>
      </c>
      <c r="BU27" s="12">
        <f>IF('New Formula with HB25-1320'!$B$7&lt;4,0,VLOOKUP(BU5,PriorYR_FTE2!$A$3:$E$180,5))</f>
        <v>398</v>
      </c>
      <c r="BV27" s="12">
        <f>IF('New Formula with HB25-1320'!$B$7&lt;4,0,VLOOKUP(BV5,PriorYR_FTE2!$A$3:$E$180,5))</f>
        <v>1248.5</v>
      </c>
      <c r="BW27" s="12">
        <f>IF('New Formula with HB25-1320'!$B$7&lt;4,0,VLOOKUP(BW5,PriorYR_FTE2!$A$3:$E$180,5))</f>
        <v>2006.5</v>
      </c>
      <c r="BX27" s="12">
        <f>IF('New Formula with HB25-1320'!$B$7&lt;4,0,VLOOKUP(BX5,PriorYR_FTE2!$A$3:$E$180,5))</f>
        <v>69</v>
      </c>
      <c r="BY27" s="12">
        <f>IF('New Formula with HB25-1320'!$B$7&lt;4,0,VLOOKUP(BY5,PriorYR_FTE2!$A$3:$E$180,5))</f>
        <v>466</v>
      </c>
      <c r="BZ27" s="12">
        <f>IF('New Formula with HB25-1320'!$B$7&lt;4,0,VLOOKUP(BZ5,PriorYR_FTE2!$A$3:$E$180,5))</f>
        <v>199</v>
      </c>
      <c r="CA27" s="12">
        <f>IF('New Formula with HB25-1320'!$B$7&lt;4,0,VLOOKUP(CA5,PriorYR_FTE2!$A$3:$E$180,5))</f>
        <v>153</v>
      </c>
      <c r="CB27" s="12">
        <f>IF('New Formula with HB25-1320'!$B$7&lt;4,0,VLOOKUP(CB5,PriorYR_FTE2!$A$3:$E$180,5))</f>
        <v>73784</v>
      </c>
      <c r="CC27" s="12">
        <f>IF('New Formula with HB25-1320'!$B$7&lt;4,0,VLOOKUP(CC5,PriorYR_FTE2!$A$3:$E$180,5))</f>
        <v>187</v>
      </c>
      <c r="CD27" s="12">
        <f>IF('New Formula with HB25-1320'!$B$7&lt;4,0,VLOOKUP(CD5,PriorYR_FTE2!$A$3:$E$180,5))</f>
        <v>32.5</v>
      </c>
      <c r="CE27" s="12">
        <f>IF('New Formula with HB25-1320'!$B$7&lt;4,0,VLOOKUP(CE5,PriorYR_FTE2!$A$3:$E$180,5))</f>
        <v>125.5</v>
      </c>
      <c r="CF27" s="12">
        <f>IF('New Formula with HB25-1320'!$B$7&lt;4,0,VLOOKUP(CF5,PriorYR_FTE2!$A$3:$E$180,5))</f>
        <v>141.5</v>
      </c>
      <c r="CG27" s="12">
        <f>IF('New Formula with HB25-1320'!$B$7&lt;4,0,VLOOKUP(CG5,PriorYR_FTE2!$A$3:$E$180,5))</f>
        <v>209</v>
      </c>
      <c r="CH27" s="12">
        <f>IF('New Formula with HB25-1320'!$B$7&lt;4,0,VLOOKUP(CH5,PriorYR_FTE2!$A$3:$E$180,5))</f>
        <v>102</v>
      </c>
      <c r="CI27" s="12">
        <f>IF('New Formula with HB25-1320'!$B$7&lt;4,0,VLOOKUP(CI5,PriorYR_FTE2!$A$3:$E$180,5))</f>
        <v>687.5</v>
      </c>
      <c r="CJ27" s="12">
        <f>IF('New Formula with HB25-1320'!$B$7&lt;4,0,VLOOKUP(CJ5,PriorYR_FTE2!$A$3:$E$180,5))</f>
        <v>910.5</v>
      </c>
      <c r="CK27" s="12">
        <f>IF('New Formula with HB25-1320'!$B$7&lt;4,0,VLOOKUP(CK5,PriorYR_FTE2!$A$3:$E$180,5))</f>
        <v>4431.5</v>
      </c>
      <c r="CL27" s="12">
        <f>IF('New Formula with HB25-1320'!$B$7&lt;4,0,VLOOKUP(CL5,PriorYR_FTE2!$A$3:$E$180,5))</f>
        <v>1311.5</v>
      </c>
      <c r="CM27" s="12">
        <f>IF('New Formula with HB25-1320'!$B$7&lt;4,0,VLOOKUP(CM5,PriorYR_FTE2!$A$3:$E$180,5))</f>
        <v>688</v>
      </c>
      <c r="CN27" s="12">
        <f>IF('New Formula with HB25-1320'!$B$7&lt;4,0,VLOOKUP(CN5,PriorYR_FTE2!$A$3:$E$180,5))</f>
        <v>28349</v>
      </c>
      <c r="CO27" s="12">
        <f>IF('New Formula with HB25-1320'!$B$7&lt;4,0,VLOOKUP(CO5,PriorYR_FTE2!$A$3:$E$180,5))</f>
        <v>14746.5</v>
      </c>
      <c r="CP27" s="12">
        <f>IF('New Formula with HB25-1320'!$B$7&lt;4,0,VLOOKUP(CP5,PriorYR_FTE2!$A$3:$E$180,5))</f>
        <v>997</v>
      </c>
      <c r="CQ27" s="12">
        <f>IF('New Formula with HB25-1320'!$B$7&lt;4,0,VLOOKUP(CQ5,PriorYR_FTE2!$A$3:$E$180,5))</f>
        <v>783.5</v>
      </c>
      <c r="CR27" s="12">
        <f>IF('New Formula with HB25-1320'!$B$7&lt;4,0,VLOOKUP(CR5,PriorYR_FTE2!$A$3:$E$180,5))</f>
        <v>214.5</v>
      </c>
      <c r="CS27" s="12">
        <f>IF('New Formula with HB25-1320'!$B$7&lt;4,0,VLOOKUP(CS5,PriorYR_FTE2!$A$3:$E$180,5))</f>
        <v>314</v>
      </c>
      <c r="CT27" s="12">
        <f>IF('New Formula with HB25-1320'!$B$7&lt;4,0,VLOOKUP(CT5,PriorYR_FTE2!$A$3:$E$180,5))</f>
        <v>101.5</v>
      </c>
      <c r="CU27" s="12">
        <f>IF('New Formula with HB25-1320'!$B$7&lt;4,0,VLOOKUP(CU5,PriorYR_FTE2!$A$3:$E$180,5))</f>
        <v>83</v>
      </c>
      <c r="CV27" s="12">
        <f>IF('New Formula with HB25-1320'!$B$7&lt;4,0,VLOOKUP(CV5,PriorYR_FTE2!$A$3:$E$180,5))</f>
        <v>28</v>
      </c>
      <c r="CW27" s="12">
        <f>IF('New Formula with HB25-1320'!$B$7&lt;4,0,VLOOKUP(CW5,PriorYR_FTE2!$A$3:$E$180,5))</f>
        <v>188.5</v>
      </c>
      <c r="CX27" s="12">
        <f>IF('New Formula with HB25-1320'!$B$7&lt;4,0,VLOOKUP(CX5,PriorYR_FTE2!$A$3:$E$180,5))</f>
        <v>454</v>
      </c>
      <c r="CY27" s="12">
        <f>IF('New Formula with HB25-1320'!$B$7&lt;4,0,VLOOKUP(CY5,PriorYR_FTE2!$A$3:$E$180,5))</f>
        <v>36.5</v>
      </c>
      <c r="CZ27" s="12">
        <f>IF('New Formula with HB25-1320'!$B$7&lt;4,0,VLOOKUP(CZ5,PriorYR_FTE2!$A$3:$E$180,5))</f>
        <v>1888</v>
      </c>
      <c r="DA27" s="12">
        <f>IF('New Formula with HB25-1320'!$B$7&lt;4,0,VLOOKUP(DA5,PriorYR_FTE2!$A$3:$E$180,5))</f>
        <v>197</v>
      </c>
      <c r="DB27" s="12">
        <f>IF('New Formula with HB25-1320'!$B$7&lt;4,0,VLOOKUP(DB5,PriorYR_FTE2!$A$3:$E$180,5))</f>
        <v>308.5</v>
      </c>
      <c r="DC27" s="12">
        <f>IF('New Formula with HB25-1320'!$B$7&lt;4,0,VLOOKUP(DC5,PriorYR_FTE2!$A$3:$E$180,5))</f>
        <v>142</v>
      </c>
      <c r="DD27" s="12">
        <f>IF('New Formula with HB25-1320'!$B$7&lt;4,0,VLOOKUP(DD5,PriorYR_FTE2!$A$3:$E$180,5))</f>
        <v>156</v>
      </c>
      <c r="DE27" s="12">
        <f>IF('New Formula with HB25-1320'!$B$7&lt;4,0,VLOOKUP(DE5,PriorYR_FTE2!$A$3:$E$180,5))</f>
        <v>287.5</v>
      </c>
      <c r="DF27" s="12">
        <f>IF('New Formula with HB25-1320'!$B$7&lt;4,0,VLOOKUP(DF5,PriorYR_FTE2!$A$3:$E$180,5))</f>
        <v>20440</v>
      </c>
      <c r="DG27" s="12">
        <f>IF('New Formula with HB25-1320'!$B$7&lt;4,0,VLOOKUP(DG5,PriorYR_FTE2!$A$3:$E$180,5))</f>
        <v>79</v>
      </c>
      <c r="DH27" s="12">
        <f>IF('New Formula with HB25-1320'!$B$7&lt;4,0,VLOOKUP(DH5,PriorYR_FTE2!$A$3:$E$180,5))</f>
        <v>1945</v>
      </c>
      <c r="DI27" s="12">
        <f>IF('New Formula with HB25-1320'!$B$7&lt;4,0,VLOOKUP(DI5,PriorYR_FTE2!$A$3:$E$180,5))</f>
        <v>2491</v>
      </c>
      <c r="DJ27" s="12">
        <f>IF('New Formula with HB25-1320'!$B$7&lt;4,0,VLOOKUP(DJ5,PriorYR_FTE2!$A$3:$E$180,5))</f>
        <v>662.5</v>
      </c>
      <c r="DK27" s="12">
        <f>IF('New Formula with HB25-1320'!$B$7&lt;4,0,VLOOKUP(DK5,PriorYR_FTE2!$A$3:$E$180,5))</f>
        <v>454</v>
      </c>
      <c r="DL27" s="12">
        <f>IF('New Formula with HB25-1320'!$B$7&lt;4,0,VLOOKUP(DL5,PriorYR_FTE2!$A$3:$E$180,5))</f>
        <v>5766</v>
      </c>
      <c r="DM27" s="12">
        <f>IF('New Formula with HB25-1320'!$B$7&lt;4,0,VLOOKUP(DM5,PriorYR_FTE2!$A$3:$E$180,5))</f>
        <v>237</v>
      </c>
      <c r="DN27" s="12">
        <f>IF('New Formula with HB25-1320'!$B$7&lt;4,0,VLOOKUP(DN5,PriorYR_FTE2!$A$3:$E$180,5))</f>
        <v>1321</v>
      </c>
      <c r="DO27" s="12">
        <f>IF('New Formula with HB25-1320'!$B$7&lt;4,0,VLOOKUP(DO5,PriorYR_FTE2!$A$3:$E$180,5))</f>
        <v>3212.5</v>
      </c>
      <c r="DP27" s="12">
        <f>IF('New Formula with HB25-1320'!$B$7&lt;4,0,VLOOKUP(DP5,PriorYR_FTE2!$A$3:$E$180,5))</f>
        <v>203.5</v>
      </c>
      <c r="DQ27" s="12">
        <f>IF('New Formula with HB25-1320'!$B$7&lt;4,0,VLOOKUP(DQ5,PriorYR_FTE2!$A$3:$E$180,5))</f>
        <v>764</v>
      </c>
      <c r="DR27" s="12">
        <f>IF('New Formula with HB25-1320'!$B$7&lt;4,0,VLOOKUP(DR5,PriorYR_FTE2!$A$3:$E$180,5))</f>
        <v>1354</v>
      </c>
      <c r="DS27" s="12">
        <f>IF('New Formula with HB25-1320'!$B$7&lt;4,0,VLOOKUP(DS5,PriorYR_FTE2!$A$3:$E$180,5))</f>
        <v>679.5</v>
      </c>
      <c r="DT27" s="12">
        <f>IF('New Formula with HB25-1320'!$B$7&lt;4,0,VLOOKUP(DT5,PriorYR_FTE2!$A$3:$E$180,5))</f>
        <v>150</v>
      </c>
      <c r="DU27" s="12">
        <f>IF('New Formula with HB25-1320'!$B$7&lt;4,0,VLOOKUP(DU5,PriorYR_FTE2!$A$3:$E$180,5))</f>
        <v>367.5</v>
      </c>
      <c r="DV27" s="12">
        <f>IF('New Formula with HB25-1320'!$B$7&lt;4,0,VLOOKUP(DV5,PriorYR_FTE2!$A$3:$E$180,5))</f>
        <v>217</v>
      </c>
      <c r="DW27" s="12">
        <f>IF('New Formula with HB25-1320'!$B$7&lt;4,0,VLOOKUP(DW5,PriorYR_FTE2!$A$3:$E$180,5))</f>
        <v>311.5</v>
      </c>
      <c r="DX27" s="12">
        <f>IF('New Formula with HB25-1320'!$B$7&lt;4,0,VLOOKUP(DX5,PriorYR_FTE2!$A$3:$E$180,5))</f>
        <v>174</v>
      </c>
      <c r="DY27" s="12">
        <f>IF('New Formula with HB25-1320'!$B$7&lt;4,0,VLOOKUP(DY5,PriorYR_FTE2!$A$3:$E$180,5))</f>
        <v>310.5</v>
      </c>
      <c r="DZ27" s="12">
        <f>IF('New Formula with HB25-1320'!$B$7&lt;4,0,VLOOKUP(DZ5,PriorYR_FTE2!$A$3:$E$180,5))</f>
        <v>759</v>
      </c>
      <c r="EA27" s="12">
        <f>IF('New Formula with HB25-1320'!$B$7&lt;4,0,VLOOKUP(EA5,PriorYR_FTE2!$A$3:$E$180,5))</f>
        <v>525.5</v>
      </c>
      <c r="EB27" s="12">
        <f>IF('New Formula with HB25-1320'!$B$7&lt;4,0,VLOOKUP(EB5,PriorYR_FTE2!$A$3:$E$180,5))</f>
        <v>582</v>
      </c>
      <c r="EC27" s="12">
        <f>IF('New Formula with HB25-1320'!$B$7&lt;4,0,VLOOKUP(EC5,PriorYR_FTE2!$A$3:$E$180,5))</f>
        <v>311</v>
      </c>
      <c r="ED27" s="12">
        <f>IF('New Formula with HB25-1320'!$B$7&lt;4,0,VLOOKUP(ED5,PriorYR_FTE2!$A$3:$E$180,5))</f>
        <v>1635.5</v>
      </c>
      <c r="EE27" s="12">
        <f>IF('New Formula with HB25-1320'!$B$7&lt;4,0,VLOOKUP(EE5,PriorYR_FTE2!$A$3:$E$180,5))</f>
        <v>181</v>
      </c>
      <c r="EF27" s="12">
        <f>IF('New Formula with HB25-1320'!$B$7&lt;4,0,VLOOKUP(EF5,PriorYR_FTE2!$A$3:$E$180,5))</f>
        <v>1471</v>
      </c>
      <c r="EG27" s="12">
        <f>IF('New Formula with HB25-1320'!$B$7&lt;4,0,VLOOKUP(EG5,PriorYR_FTE2!$A$3:$E$180,5))</f>
        <v>247</v>
      </c>
      <c r="EH27" s="12">
        <f>IF('New Formula with HB25-1320'!$B$7&lt;4,0,VLOOKUP(EH5,PriorYR_FTE2!$A$3:$E$180,5))</f>
        <v>242.5</v>
      </c>
      <c r="EI27" s="12">
        <f>IF('New Formula with HB25-1320'!$B$7&lt;4,0,VLOOKUP(EI5,PriorYR_FTE2!$A$3:$E$180,5))</f>
        <v>14421.5</v>
      </c>
      <c r="EJ27" s="12">
        <f>IF('New Formula with HB25-1320'!$B$7&lt;4,0,VLOOKUP(EJ5,PriorYR_FTE2!$A$3:$E$180,5))</f>
        <v>10062.5</v>
      </c>
      <c r="EK27" s="12">
        <f>IF('New Formula with HB25-1320'!$B$7&lt;4,0,VLOOKUP(EK5,PriorYR_FTE2!$A$3:$E$180,5))</f>
        <v>681</v>
      </c>
      <c r="EL27" s="12">
        <f>IF('New Formula with HB25-1320'!$B$7&lt;4,0,VLOOKUP(EL5,PriorYR_FTE2!$A$3:$E$180,5))</f>
        <v>468</v>
      </c>
      <c r="EM27" s="12">
        <f>IF('New Formula with HB25-1320'!$B$7&lt;4,0,VLOOKUP(EM5,PriorYR_FTE2!$A$3:$E$180,5))</f>
        <v>406</v>
      </c>
      <c r="EN27" s="12">
        <f>IF('New Formula with HB25-1320'!$B$7&lt;4,0,VLOOKUP(EN5,PriorYR_FTE2!$A$3:$E$180,5))</f>
        <v>930</v>
      </c>
      <c r="EO27" s="12">
        <f>IF('New Formula with HB25-1320'!$B$7&lt;4,0,VLOOKUP(EO5,PriorYR_FTE2!$A$3:$E$180,5))</f>
        <v>329</v>
      </c>
      <c r="EP27" s="12">
        <f>IF('New Formula with HB25-1320'!$B$7&lt;4,0,VLOOKUP(EP5,PriorYR_FTE2!$A$3:$E$180,5))</f>
        <v>398.5</v>
      </c>
      <c r="EQ27" s="12">
        <f>IF('New Formula with HB25-1320'!$B$7&lt;4,0,VLOOKUP(EQ5,PriorYR_FTE2!$A$3:$E$180,5))</f>
        <v>2589.5</v>
      </c>
      <c r="ER27" s="12">
        <f>IF('New Formula with HB25-1320'!$B$7&lt;4,0,VLOOKUP(ER5,PriorYR_FTE2!$A$3:$E$180,5))</f>
        <v>302</v>
      </c>
      <c r="ES27" s="12">
        <f>IF('New Formula with HB25-1320'!$B$7&lt;4,0,VLOOKUP(ES5,PriorYR_FTE2!$A$3:$E$180,5))</f>
        <v>145.5</v>
      </c>
      <c r="ET27" s="12">
        <f>IF('New Formula with HB25-1320'!$B$7&lt;4,0,VLOOKUP(ET5,PriorYR_FTE2!$A$3:$E$180,5))</f>
        <v>202</v>
      </c>
      <c r="EU27" s="12">
        <f>IF('New Formula with HB25-1320'!$B$7&lt;4,0,VLOOKUP(EU5,PriorYR_FTE2!$A$3:$E$180,5))</f>
        <v>582.5</v>
      </c>
      <c r="EV27" s="12">
        <f>IF('New Formula with HB25-1320'!$B$7&lt;4,0,VLOOKUP(EV5,PriorYR_FTE2!$A$3:$E$180,5))</f>
        <v>74</v>
      </c>
      <c r="EW27" s="12">
        <f>IF('New Formula with HB25-1320'!$B$7&lt;4,0,VLOOKUP(EW5,PriorYR_FTE2!$A$3:$E$180,5))</f>
        <v>879.5</v>
      </c>
      <c r="EX27" s="12">
        <f>IF('New Formula with HB25-1320'!$B$7&lt;4,0,VLOOKUP(EX5,PriorYR_FTE2!$A$3:$E$180,5))</f>
        <v>174.5</v>
      </c>
      <c r="EY27" s="12">
        <f>IF('New Formula with HB25-1320'!$B$7&lt;4,0,VLOOKUP(EY5,PriorYR_FTE2!$A$3:$E$180,5))</f>
        <v>210.5</v>
      </c>
      <c r="EZ27" s="12">
        <f>IF('New Formula with HB25-1320'!$B$7&lt;4,0,VLOOKUP(EZ5,PriorYR_FTE2!$A$3:$E$180,5))</f>
        <v>134.5</v>
      </c>
      <c r="FA27" s="12">
        <f>IF('New Formula with HB25-1320'!$B$7&lt;4,0,VLOOKUP(FA5,PriorYR_FTE2!$A$3:$E$180,5))</f>
        <v>3492</v>
      </c>
      <c r="FB27" s="12">
        <f>IF('New Formula with HB25-1320'!$B$7&lt;4,0,VLOOKUP(FB5,PriorYR_FTE2!$A$3:$E$180,5))</f>
        <v>336</v>
      </c>
      <c r="FC27" s="12">
        <f>IF('New Formula with HB25-1320'!$B$7&lt;4,0,VLOOKUP(FC5,PriorYR_FTE2!$A$3:$E$180,5))</f>
        <v>2023.5</v>
      </c>
      <c r="FD27" s="12">
        <f>IF('New Formula with HB25-1320'!$B$7&lt;4,0,VLOOKUP(FD5,PriorYR_FTE2!$A$3:$E$180,5))</f>
        <v>399.5</v>
      </c>
      <c r="FE27" s="12">
        <f>IF('New Formula with HB25-1320'!$B$7&lt;4,0,VLOOKUP(FE5,PriorYR_FTE2!$A$3:$E$180,5))</f>
        <v>86</v>
      </c>
      <c r="FF27" s="12">
        <f>IF('New Formula with HB25-1320'!$B$7&lt;4,0,VLOOKUP(FF5,PriorYR_FTE2!$A$3:$E$180,5))</f>
        <v>201</v>
      </c>
      <c r="FG27" s="12">
        <f>IF('New Formula with HB25-1320'!$B$7&lt;4,0,VLOOKUP(FG5,PriorYR_FTE2!$A$3:$E$180,5))</f>
        <v>125</v>
      </c>
      <c r="FH27" s="12">
        <f>IF('New Formula with HB25-1320'!$B$7&lt;4,0,VLOOKUP(FH5,PriorYR_FTE2!$A$3:$E$180,5))</f>
        <v>65</v>
      </c>
      <c r="FI27" s="12">
        <f>IF('New Formula with HB25-1320'!$B$7&lt;4,0,VLOOKUP(FI5,PriorYR_FTE2!$A$3:$E$180,5))</f>
        <v>1785</v>
      </c>
      <c r="FJ27" s="12">
        <f>IF('New Formula with HB25-1320'!$B$7&lt;4,0,VLOOKUP(FJ5,PriorYR_FTE2!$A$3:$E$180,5))</f>
        <v>1999.5</v>
      </c>
      <c r="FK27" s="12">
        <f>IF('New Formula with HB25-1320'!$B$7&lt;4,0,VLOOKUP(FK5,PriorYR_FTE2!$A$3:$E$180,5))</f>
        <v>2534</v>
      </c>
      <c r="FL27" s="12">
        <f>IF('New Formula with HB25-1320'!$B$7&lt;4,0,VLOOKUP(FL5,PriorYR_FTE2!$A$3:$E$180,5))</f>
        <v>7895.5</v>
      </c>
      <c r="FM27" s="12">
        <f>IF('New Formula with HB25-1320'!$B$7&lt;4,0,VLOOKUP(FM5,PriorYR_FTE2!$A$3:$E$180,5))</f>
        <v>3662</v>
      </c>
      <c r="FN27" s="12">
        <f>IF('New Formula with HB25-1320'!$B$7&lt;4,0,VLOOKUP(FN5,PriorYR_FTE2!$A$3:$E$180,5))</f>
        <v>21110.5</v>
      </c>
      <c r="FO27" s="12">
        <f>IF('New Formula with HB25-1320'!$B$7&lt;4,0,VLOOKUP(FO5,PriorYR_FTE2!$A$3:$E$180,5))</f>
        <v>1090.5</v>
      </c>
      <c r="FP27" s="12">
        <f>IF('New Formula with HB25-1320'!$B$7&lt;4,0,VLOOKUP(FP5,PriorYR_FTE2!$A$3:$E$180,5))</f>
        <v>2312.5</v>
      </c>
      <c r="FQ27" s="12">
        <f>IF('New Formula with HB25-1320'!$B$7&lt;4,0,VLOOKUP(FQ5,PriorYR_FTE2!$A$3:$E$180,5))</f>
        <v>1016.5</v>
      </c>
      <c r="FR27" s="12">
        <f>IF('New Formula with HB25-1320'!$B$7&lt;4,0,VLOOKUP(FR5,PriorYR_FTE2!$A$3:$E$180,5))</f>
        <v>179</v>
      </c>
      <c r="FS27" s="12">
        <f>IF('New Formula with HB25-1320'!$B$7&lt;4,0,VLOOKUP(FS5,PriorYR_FTE2!$A$3:$E$180,5))</f>
        <v>183</v>
      </c>
      <c r="FT27" s="12">
        <f>IF('New Formula with HB25-1320'!$B$7&lt;4,0,VLOOKUP(FT5,PriorYR_FTE2!$A$3:$E$180,5))</f>
        <v>59.5</v>
      </c>
      <c r="FU27" s="12">
        <f>IF('New Formula with HB25-1320'!$B$7&lt;4,0,VLOOKUP(FU5,PriorYR_FTE2!$A$3:$E$180,5))</f>
        <v>818.5</v>
      </c>
      <c r="FV27" s="12">
        <f>IF('New Formula with HB25-1320'!$B$7&lt;4,0,VLOOKUP(FV5,PriorYR_FTE2!$A$3:$E$180,5))</f>
        <v>700.5</v>
      </c>
      <c r="FW27" s="12">
        <f>IF('New Formula with HB25-1320'!$B$7&lt;4,0,VLOOKUP(FW5,PriorYR_FTE2!$A$3:$E$180,5))</f>
        <v>172.5</v>
      </c>
      <c r="FX27" s="12">
        <f>IF('New Formula with HB25-1320'!$B$7&lt;4,0,VLOOKUP(FX5,PriorYR_FTE2!$A$3:$E$180,5))</f>
        <v>53.5</v>
      </c>
      <c r="FY27" s="12"/>
      <c r="FZ27" s="12">
        <f t="shared" si="9"/>
        <v>801194</v>
      </c>
      <c r="GA27" s="12"/>
      <c r="GB27" s="12"/>
      <c r="GC27" s="12"/>
      <c r="GD27" s="12"/>
      <c r="GE27" s="2"/>
      <c r="GF27" s="2"/>
      <c r="GG27" s="2"/>
      <c r="GH27" s="2"/>
      <c r="GI27" s="2"/>
      <c r="GJ27" s="2"/>
      <c r="GK27" s="2"/>
    </row>
    <row r="28" spans="1:254" x14ac:dyDescent="0.35">
      <c r="A28" s="22" t="s">
        <v>774</v>
      </c>
      <c r="B28" s="2" t="s">
        <v>775</v>
      </c>
      <c r="C28" s="12">
        <f>'New Formula with HB25-1320'!C27</f>
        <v>0</v>
      </c>
      <c r="D28" s="12">
        <f>'New Formula with HB25-1320'!D27</f>
        <v>268</v>
      </c>
      <c r="E28" s="12">
        <f>'New Formula with HB25-1320'!E27</f>
        <v>49</v>
      </c>
      <c r="F28" s="12">
        <f>'New Formula with HB25-1320'!F27</f>
        <v>0</v>
      </c>
      <c r="G28" s="12">
        <f>'New Formula with HB25-1320'!G27</f>
        <v>0</v>
      </c>
      <c r="H28" s="12">
        <f>'New Formula with HB25-1320'!H27</f>
        <v>0</v>
      </c>
      <c r="I28" s="12">
        <f>'New Formula with HB25-1320'!I27</f>
        <v>0</v>
      </c>
      <c r="J28" s="12">
        <f>'New Formula with HB25-1320'!J27</f>
        <v>555</v>
      </c>
      <c r="K28" s="12">
        <f>'New Formula with HB25-1320'!K27</f>
        <v>0</v>
      </c>
      <c r="L28" s="12">
        <f>'New Formula with HB25-1320'!L27</f>
        <v>0</v>
      </c>
      <c r="M28" s="12">
        <f>'New Formula with HB25-1320'!M27</f>
        <v>0</v>
      </c>
      <c r="N28" s="12">
        <f>'New Formula with HB25-1320'!N27</f>
        <v>131</v>
      </c>
      <c r="O28" s="12">
        <f>'New Formula with HB25-1320'!O27</f>
        <v>37</v>
      </c>
      <c r="P28" s="12">
        <f>'New Formula with HB25-1320'!P27</f>
        <v>0</v>
      </c>
      <c r="Q28" s="12">
        <f>'New Formula with HB25-1320'!Q27</f>
        <v>18</v>
      </c>
      <c r="R28" s="12">
        <f>'New Formula with HB25-1320'!R27</f>
        <v>0</v>
      </c>
      <c r="S28" s="12">
        <f>'New Formula with HB25-1320'!S27</f>
        <v>0</v>
      </c>
      <c r="T28" s="12">
        <f>'New Formula with HB25-1320'!T27</f>
        <v>0</v>
      </c>
      <c r="U28" s="12">
        <f>'New Formula with HB25-1320'!U27</f>
        <v>0</v>
      </c>
      <c r="V28" s="12">
        <f>'New Formula with HB25-1320'!V27</f>
        <v>0</v>
      </c>
      <c r="W28" s="12">
        <f>'New Formula with HB25-1320'!W27</f>
        <v>0</v>
      </c>
      <c r="X28" s="12">
        <f>'New Formula with HB25-1320'!X27</f>
        <v>0</v>
      </c>
      <c r="Y28" s="12">
        <f>'New Formula with HB25-1320'!Y27</f>
        <v>0</v>
      </c>
      <c r="Z28" s="12">
        <f>'New Formula with HB25-1320'!Z27</f>
        <v>0</v>
      </c>
      <c r="AA28" s="12">
        <f>'New Formula with HB25-1320'!AA27</f>
        <v>107</v>
      </c>
      <c r="AB28" s="12">
        <f>'New Formula with HB25-1320'!AB27</f>
        <v>0</v>
      </c>
      <c r="AC28" s="12">
        <f>'New Formula with HB25-1320'!AC27</f>
        <v>0</v>
      </c>
      <c r="AD28" s="12">
        <f>'New Formula with HB25-1320'!AD27</f>
        <v>0</v>
      </c>
      <c r="AE28" s="12">
        <f>'New Formula with HB25-1320'!AE27</f>
        <v>0</v>
      </c>
      <c r="AF28" s="12">
        <f>'New Formula with HB25-1320'!AF27</f>
        <v>0</v>
      </c>
      <c r="AG28" s="12">
        <f>'New Formula with HB25-1320'!AG27</f>
        <v>0</v>
      </c>
      <c r="AH28" s="12">
        <f>'New Formula with HB25-1320'!AH27</f>
        <v>28</v>
      </c>
      <c r="AI28" s="12">
        <f>'New Formula with HB25-1320'!AI27</f>
        <v>0</v>
      </c>
      <c r="AJ28" s="12">
        <f>'New Formula with HB25-1320'!AJ27</f>
        <v>0</v>
      </c>
      <c r="AK28" s="12">
        <f>'New Formula with HB25-1320'!AK27</f>
        <v>0</v>
      </c>
      <c r="AL28" s="12">
        <f>'New Formula with HB25-1320'!AL27</f>
        <v>0</v>
      </c>
      <c r="AM28" s="12">
        <f>'New Formula with HB25-1320'!AM27</f>
        <v>0</v>
      </c>
      <c r="AN28" s="12">
        <f>'New Formula with HB25-1320'!AN27</f>
        <v>0</v>
      </c>
      <c r="AO28" s="12">
        <f>'New Formula with HB25-1320'!AO27</f>
        <v>6</v>
      </c>
      <c r="AP28" s="12">
        <f>'New Formula with HB25-1320'!AP27</f>
        <v>0</v>
      </c>
      <c r="AQ28" s="12">
        <f>'New Formula with HB25-1320'!AQ27</f>
        <v>0</v>
      </c>
      <c r="AR28" s="12">
        <f>'New Formula with HB25-1320'!AR27</f>
        <v>84.5</v>
      </c>
      <c r="AS28" s="12">
        <f>'New Formula with HB25-1320'!AS27</f>
        <v>71.5</v>
      </c>
      <c r="AT28" s="12">
        <f>'New Formula with HB25-1320'!AT27</f>
        <v>0</v>
      </c>
      <c r="AU28" s="12">
        <f>'New Formula with HB25-1320'!AU27</f>
        <v>0</v>
      </c>
      <c r="AV28" s="12">
        <f>'New Formula with HB25-1320'!AV27</f>
        <v>0</v>
      </c>
      <c r="AW28" s="12">
        <f>'New Formula with HB25-1320'!AW27</f>
        <v>0</v>
      </c>
      <c r="AX28" s="12">
        <f>'New Formula with HB25-1320'!AX27</f>
        <v>0</v>
      </c>
      <c r="AY28" s="12">
        <f>'New Formula with HB25-1320'!AY27</f>
        <v>0</v>
      </c>
      <c r="AZ28" s="12">
        <f>'New Formula with HB25-1320'!AZ27</f>
        <v>0</v>
      </c>
      <c r="BA28" s="12">
        <f>'New Formula with HB25-1320'!BA27</f>
        <v>7.5</v>
      </c>
      <c r="BB28" s="12">
        <f>'New Formula with HB25-1320'!BB27</f>
        <v>0</v>
      </c>
      <c r="BC28" s="12">
        <f>'New Formula with HB25-1320'!BC27</f>
        <v>22</v>
      </c>
      <c r="BD28" s="12">
        <f>'New Formula with HB25-1320'!BD27</f>
        <v>0</v>
      </c>
      <c r="BE28" s="12">
        <f>'New Formula with HB25-1320'!BE27</f>
        <v>0</v>
      </c>
      <c r="BF28" s="12">
        <f>'New Formula with HB25-1320'!BF27</f>
        <v>0</v>
      </c>
      <c r="BG28" s="12">
        <f>'New Formula with HB25-1320'!BG27</f>
        <v>0</v>
      </c>
      <c r="BH28" s="12">
        <f>'New Formula with HB25-1320'!BH27</f>
        <v>0</v>
      </c>
      <c r="BI28" s="12">
        <f>'New Formula with HB25-1320'!BI27</f>
        <v>0</v>
      </c>
      <c r="BJ28" s="12">
        <f>'New Formula with HB25-1320'!BJ27</f>
        <v>590.5</v>
      </c>
      <c r="BK28" s="12">
        <f>'New Formula with HB25-1320'!BK27</f>
        <v>0</v>
      </c>
      <c r="BL28" s="12">
        <f>'New Formula with HB25-1320'!BL27</f>
        <v>0</v>
      </c>
      <c r="BM28" s="12">
        <f>'New Formula with HB25-1320'!BM27</f>
        <v>0</v>
      </c>
      <c r="BN28" s="12">
        <f>'New Formula with HB25-1320'!BN27</f>
        <v>0</v>
      </c>
      <c r="BO28" s="12">
        <f>'New Formula with HB25-1320'!BO27</f>
        <v>0</v>
      </c>
      <c r="BP28" s="12">
        <f>'New Formula with HB25-1320'!BP27</f>
        <v>0</v>
      </c>
      <c r="BQ28" s="12">
        <f>'New Formula with HB25-1320'!BQ27</f>
        <v>0</v>
      </c>
      <c r="BR28" s="12">
        <f>'New Formula with HB25-1320'!BR27</f>
        <v>0</v>
      </c>
      <c r="BS28" s="12">
        <f>'New Formula with HB25-1320'!BS27</f>
        <v>0</v>
      </c>
      <c r="BT28" s="12">
        <f>'New Formula with HB25-1320'!BT27</f>
        <v>0</v>
      </c>
      <c r="BU28" s="12">
        <f>'New Formula with HB25-1320'!BU27</f>
        <v>0</v>
      </c>
      <c r="BV28" s="12">
        <f>'New Formula with HB25-1320'!BV27</f>
        <v>0</v>
      </c>
      <c r="BW28" s="12">
        <f>'New Formula with HB25-1320'!BW27</f>
        <v>0</v>
      </c>
      <c r="BX28" s="12">
        <f>'New Formula with HB25-1320'!BX27</f>
        <v>0</v>
      </c>
      <c r="BY28" s="12">
        <f>'New Formula with HB25-1320'!BY27</f>
        <v>0</v>
      </c>
      <c r="BZ28" s="12">
        <f>'New Formula with HB25-1320'!BZ27</f>
        <v>0</v>
      </c>
      <c r="CA28" s="12">
        <f>'New Formula with HB25-1320'!CA27</f>
        <v>0</v>
      </c>
      <c r="CB28" s="12">
        <f>'New Formula with HB25-1320'!CB27</f>
        <v>34</v>
      </c>
      <c r="CC28" s="12">
        <f>'New Formula with HB25-1320'!CC27</f>
        <v>0</v>
      </c>
      <c r="CD28" s="12">
        <f>'New Formula with HB25-1320'!CD27</f>
        <v>0</v>
      </c>
      <c r="CE28" s="12">
        <f>'New Formula with HB25-1320'!CE27</f>
        <v>0</v>
      </c>
      <c r="CF28" s="12">
        <f>'New Formula with HB25-1320'!CF27</f>
        <v>0</v>
      </c>
      <c r="CG28" s="12">
        <f>'New Formula with HB25-1320'!CG27</f>
        <v>0</v>
      </c>
      <c r="CH28" s="12">
        <f>'New Formula with HB25-1320'!CH27</f>
        <v>0</v>
      </c>
      <c r="CI28" s="12">
        <f>'New Formula with HB25-1320'!CI27</f>
        <v>0</v>
      </c>
      <c r="CJ28" s="12">
        <f>'New Formula with HB25-1320'!CJ27</f>
        <v>0</v>
      </c>
      <c r="CK28" s="12">
        <f>'New Formula with HB25-1320'!CK27</f>
        <v>0</v>
      </c>
      <c r="CL28" s="12">
        <f>'New Formula with HB25-1320'!CL27</f>
        <v>0</v>
      </c>
      <c r="CM28" s="12">
        <f>'New Formula with HB25-1320'!CM27</f>
        <v>0</v>
      </c>
      <c r="CN28" s="12">
        <f>'New Formula with HB25-1320'!CN27</f>
        <v>0</v>
      </c>
      <c r="CO28" s="12">
        <f>'New Formula with HB25-1320'!CO27</f>
        <v>8</v>
      </c>
      <c r="CP28" s="12">
        <f>'New Formula with HB25-1320'!CP27</f>
        <v>0</v>
      </c>
      <c r="CQ28" s="12">
        <f>'New Formula with HB25-1320'!CQ27</f>
        <v>0</v>
      </c>
      <c r="CR28" s="12">
        <f>'New Formula with HB25-1320'!CR27</f>
        <v>0</v>
      </c>
      <c r="CS28" s="12">
        <f>'New Formula with HB25-1320'!CS27</f>
        <v>0</v>
      </c>
      <c r="CT28" s="12">
        <f>'New Formula with HB25-1320'!CT27</f>
        <v>0</v>
      </c>
      <c r="CU28" s="12">
        <f>'New Formula with HB25-1320'!CU27</f>
        <v>0</v>
      </c>
      <c r="CV28" s="12">
        <f>'New Formula with HB25-1320'!CV27</f>
        <v>0</v>
      </c>
      <c r="CW28" s="12">
        <f>'New Formula with HB25-1320'!CW27</f>
        <v>0</v>
      </c>
      <c r="CX28" s="12">
        <f>'New Formula with HB25-1320'!CX27</f>
        <v>0</v>
      </c>
      <c r="CY28" s="12">
        <f>'New Formula with HB25-1320'!CY27</f>
        <v>0</v>
      </c>
      <c r="CZ28" s="12">
        <f>'New Formula with HB25-1320'!CZ27</f>
        <v>0</v>
      </c>
      <c r="DA28" s="12">
        <f>'New Formula with HB25-1320'!DA27</f>
        <v>0</v>
      </c>
      <c r="DB28" s="12">
        <f>'New Formula with HB25-1320'!DB27</f>
        <v>0</v>
      </c>
      <c r="DC28" s="12">
        <f>'New Formula with HB25-1320'!DC27</f>
        <v>0</v>
      </c>
      <c r="DD28" s="12">
        <f>'New Formula with HB25-1320'!DD27</f>
        <v>0</v>
      </c>
      <c r="DE28" s="12">
        <f>'New Formula with HB25-1320'!DE27</f>
        <v>0</v>
      </c>
      <c r="DF28" s="12">
        <f>'New Formula with HB25-1320'!DF27</f>
        <v>307</v>
      </c>
      <c r="DG28" s="12">
        <f>'New Formula with HB25-1320'!DG27</f>
        <v>0</v>
      </c>
      <c r="DH28" s="12">
        <f>'New Formula with HB25-1320'!DH27</f>
        <v>0</v>
      </c>
      <c r="DI28" s="12">
        <f>'New Formula with HB25-1320'!DI27</f>
        <v>0</v>
      </c>
      <c r="DJ28" s="12">
        <f>'New Formula with HB25-1320'!DJ27</f>
        <v>0</v>
      </c>
      <c r="DK28" s="12">
        <f>'New Formula with HB25-1320'!DK27</f>
        <v>0</v>
      </c>
      <c r="DL28" s="12">
        <f>'New Formula with HB25-1320'!DL27</f>
        <v>192</v>
      </c>
      <c r="DM28" s="12">
        <f>'New Formula with HB25-1320'!DM27</f>
        <v>0</v>
      </c>
      <c r="DN28" s="12">
        <f>'New Formula with HB25-1320'!DN27</f>
        <v>0</v>
      </c>
      <c r="DO28" s="12">
        <f>'New Formula with HB25-1320'!DO27</f>
        <v>0</v>
      </c>
      <c r="DP28" s="12">
        <f>'New Formula with HB25-1320'!DP27</f>
        <v>0</v>
      </c>
      <c r="DQ28" s="12">
        <f>'New Formula with HB25-1320'!DQ27</f>
        <v>0</v>
      </c>
      <c r="DR28" s="12">
        <f>'New Formula with HB25-1320'!DR27</f>
        <v>0</v>
      </c>
      <c r="DS28" s="12">
        <f>'New Formula with HB25-1320'!DS27</f>
        <v>0</v>
      </c>
      <c r="DT28" s="12">
        <f>'New Formula with HB25-1320'!DT27</f>
        <v>0</v>
      </c>
      <c r="DU28" s="12">
        <f>'New Formula with HB25-1320'!DU27</f>
        <v>0</v>
      </c>
      <c r="DV28" s="12">
        <f>'New Formula with HB25-1320'!DV27</f>
        <v>0</v>
      </c>
      <c r="DW28" s="12">
        <f>'New Formula with HB25-1320'!DW27</f>
        <v>0</v>
      </c>
      <c r="DX28" s="12">
        <f>'New Formula with HB25-1320'!DX27</f>
        <v>0</v>
      </c>
      <c r="DY28" s="12">
        <f>'New Formula with HB25-1320'!DY27</f>
        <v>0</v>
      </c>
      <c r="DZ28" s="12">
        <f>'New Formula with HB25-1320'!DZ27</f>
        <v>0</v>
      </c>
      <c r="EA28" s="12">
        <f>'New Formula with HB25-1320'!EA27</f>
        <v>0</v>
      </c>
      <c r="EB28" s="12">
        <f>'New Formula with HB25-1320'!EB27</f>
        <v>32</v>
      </c>
      <c r="EC28" s="12">
        <f>'New Formula with HB25-1320'!EC27</f>
        <v>0</v>
      </c>
      <c r="ED28" s="12">
        <f>'New Formula with HB25-1320'!ED27</f>
        <v>0</v>
      </c>
      <c r="EE28" s="12">
        <f>'New Formula with HB25-1320'!EE27</f>
        <v>0</v>
      </c>
      <c r="EF28" s="12">
        <f>'New Formula with HB25-1320'!EF27</f>
        <v>0</v>
      </c>
      <c r="EG28" s="12">
        <f>'New Formula with HB25-1320'!EG27</f>
        <v>0</v>
      </c>
      <c r="EH28" s="12">
        <f>'New Formula with HB25-1320'!EH27</f>
        <v>0</v>
      </c>
      <c r="EI28" s="12">
        <f>'New Formula with HB25-1320'!EI27</f>
        <v>272</v>
      </c>
      <c r="EJ28" s="12">
        <f>'New Formula with HB25-1320'!EJ27</f>
        <v>0</v>
      </c>
      <c r="EK28" s="12">
        <f>'New Formula with HB25-1320'!EK27</f>
        <v>0</v>
      </c>
      <c r="EL28" s="12">
        <f>'New Formula with HB25-1320'!EL27</f>
        <v>0</v>
      </c>
      <c r="EM28" s="12">
        <f>'New Formula with HB25-1320'!EM27</f>
        <v>0</v>
      </c>
      <c r="EN28" s="12">
        <f>'New Formula with HB25-1320'!EN27</f>
        <v>0</v>
      </c>
      <c r="EO28" s="12">
        <f>'New Formula with HB25-1320'!EO27</f>
        <v>0</v>
      </c>
      <c r="EP28" s="12">
        <f>'New Formula with HB25-1320'!EP27</f>
        <v>0</v>
      </c>
      <c r="EQ28" s="12">
        <f>'New Formula with HB25-1320'!EQ27</f>
        <v>0</v>
      </c>
      <c r="ER28" s="12">
        <f>'New Formula with HB25-1320'!ER27</f>
        <v>0</v>
      </c>
      <c r="ES28" s="12">
        <f>'New Formula with HB25-1320'!ES27</f>
        <v>0</v>
      </c>
      <c r="ET28" s="12">
        <f>'New Formula with HB25-1320'!ET27</f>
        <v>0</v>
      </c>
      <c r="EU28" s="12">
        <f>'New Formula with HB25-1320'!EU27</f>
        <v>13</v>
      </c>
      <c r="EV28" s="12">
        <f>'New Formula with HB25-1320'!EV27</f>
        <v>0</v>
      </c>
      <c r="EW28" s="12">
        <f>'New Formula with HB25-1320'!EW27</f>
        <v>0</v>
      </c>
      <c r="EX28" s="12">
        <f>'New Formula with HB25-1320'!EX27</f>
        <v>0</v>
      </c>
      <c r="EY28" s="12">
        <f>'New Formula with HB25-1320'!EY27</f>
        <v>0</v>
      </c>
      <c r="EZ28" s="12">
        <f>'New Formula with HB25-1320'!EZ27</f>
        <v>0</v>
      </c>
      <c r="FA28" s="12">
        <f>'New Formula with HB25-1320'!FA27</f>
        <v>0</v>
      </c>
      <c r="FB28" s="12">
        <f>'New Formula with HB25-1320'!FB27</f>
        <v>0</v>
      </c>
      <c r="FC28" s="12">
        <f>'New Formula with HB25-1320'!FC27</f>
        <v>19</v>
      </c>
      <c r="FD28" s="12">
        <f>'New Formula with HB25-1320'!FD27</f>
        <v>0</v>
      </c>
      <c r="FE28" s="12">
        <f>'New Formula with HB25-1320'!FE27</f>
        <v>0</v>
      </c>
      <c r="FF28" s="12">
        <f>'New Formula with HB25-1320'!FF27</f>
        <v>0</v>
      </c>
      <c r="FG28" s="12">
        <f>'New Formula with HB25-1320'!FG27</f>
        <v>0</v>
      </c>
      <c r="FH28" s="12">
        <f>'New Formula with HB25-1320'!FH27</f>
        <v>0</v>
      </c>
      <c r="FI28" s="12">
        <f>'New Formula with HB25-1320'!FI27</f>
        <v>8</v>
      </c>
      <c r="FJ28" s="12">
        <f>'New Formula with HB25-1320'!FJ27</f>
        <v>0</v>
      </c>
      <c r="FK28" s="12">
        <f>'New Formula with HB25-1320'!FK27</f>
        <v>0</v>
      </c>
      <c r="FL28" s="12">
        <f>'New Formula with HB25-1320'!FL27</f>
        <v>600.5</v>
      </c>
      <c r="FM28" s="12">
        <f>'New Formula with HB25-1320'!FM27</f>
        <v>88</v>
      </c>
      <c r="FN28" s="12">
        <f>'New Formula with HB25-1320'!FN27</f>
        <v>0</v>
      </c>
      <c r="FO28" s="12">
        <f>'New Formula with HB25-1320'!FO27</f>
        <v>0</v>
      </c>
      <c r="FP28" s="12">
        <f>'New Formula with HB25-1320'!FP27</f>
        <v>0</v>
      </c>
      <c r="FQ28" s="12">
        <f>'New Formula with HB25-1320'!FQ27</f>
        <v>0</v>
      </c>
      <c r="FR28" s="12">
        <f>'New Formula with HB25-1320'!FR27</f>
        <v>0</v>
      </c>
      <c r="FS28" s="12">
        <f>'New Formula with HB25-1320'!FS27</f>
        <v>0</v>
      </c>
      <c r="FT28" s="12">
        <f>'New Formula with HB25-1320'!FT27</f>
        <v>0</v>
      </c>
      <c r="FU28" s="12">
        <f>'New Formula with HB25-1320'!FU27</f>
        <v>0</v>
      </c>
      <c r="FV28" s="12">
        <f>'New Formula with HB25-1320'!FV27</f>
        <v>0</v>
      </c>
      <c r="FW28" s="12">
        <f>'New Formula with HB25-1320'!FW27</f>
        <v>0</v>
      </c>
      <c r="FX28" s="12">
        <f>'New Formula with HB25-1320'!FX27</f>
        <v>0</v>
      </c>
      <c r="FY28" s="12"/>
      <c r="FZ28" s="12">
        <f t="shared" si="9"/>
        <v>3548.5</v>
      </c>
      <c r="GA28" s="12"/>
      <c r="GB28" s="12"/>
      <c r="GC28" s="12"/>
      <c r="GD28" s="12"/>
      <c r="GE28" s="2"/>
      <c r="GF28" s="2"/>
      <c r="GG28" s="2"/>
      <c r="GH28" s="2"/>
      <c r="GI28" s="2"/>
      <c r="GJ28" s="2"/>
      <c r="GK28" s="2"/>
    </row>
    <row r="29" spans="1:254" x14ac:dyDescent="0.35">
      <c r="A29" s="3" t="s">
        <v>444</v>
      </c>
      <c r="B29" s="2" t="s">
        <v>655</v>
      </c>
      <c r="C29" s="12">
        <f>IF(C5=DistCalc!$C$4,DistCalc!$D28,'New Formula with HB25-1320'!C28)</f>
        <v>1359</v>
      </c>
      <c r="D29" s="12">
        <f>IF(D5=DistCalc!$C$4,DistCalc!$D28,'New Formula with HB25-1320'!D28)</f>
        <v>4465</v>
      </c>
      <c r="E29" s="12">
        <f>IF(E5=DistCalc!$C$4,DistCalc!$D28,'New Formula with HB25-1320'!E28)</f>
        <v>1525</v>
      </c>
      <c r="F29" s="12">
        <f>IF(F5=DistCalc!$C$4,DistCalc!$D28,'New Formula with HB25-1320'!F28)</f>
        <v>2508</v>
      </c>
      <c r="G29" s="12">
        <f>IF(G5=DistCalc!$C$4,DistCalc!$D28,'New Formula with HB25-1320'!G28)</f>
        <v>207</v>
      </c>
      <c r="H29" s="12">
        <f>IF(H5=DistCalc!$C$4,DistCalc!$D28,'New Formula with HB25-1320'!H28)</f>
        <v>69</v>
      </c>
      <c r="I29" s="12">
        <f>IF(I5=DistCalc!$C$4,DistCalc!$D28,'New Formula with HB25-1320'!I28)</f>
        <v>1835</v>
      </c>
      <c r="J29" s="12">
        <f>IF(J5=DistCalc!$C$4,DistCalc!$D28,'New Formula with HB25-1320'!J28)</f>
        <v>185</v>
      </c>
      <c r="K29" s="12">
        <f>IF(K5=DistCalc!$C$4,DistCalc!$D28,'New Formula with HB25-1320'!K28)</f>
        <v>3</v>
      </c>
      <c r="L29" s="12">
        <f>IF(L5=DistCalc!$C$4,DistCalc!$D28,'New Formula with HB25-1320'!L28)</f>
        <v>184</v>
      </c>
      <c r="M29" s="12">
        <f>IF(M5=DistCalc!$C$4,DistCalc!$D28,'New Formula with HB25-1320'!M28)</f>
        <v>187</v>
      </c>
      <c r="N29" s="12">
        <f>IF(N5=DistCalc!$C$4,DistCalc!$D28,'New Formula with HB25-1320'!N28)</f>
        <v>5452</v>
      </c>
      <c r="O29" s="12">
        <f>IF(O5=DistCalc!$C$4,DistCalc!$D28,'New Formula with HB25-1320'!O28)</f>
        <v>401</v>
      </c>
      <c r="P29" s="12">
        <f>IF(P5=DistCalc!$C$4,DistCalc!$D28,'New Formula with HB25-1320'!P28)</f>
        <v>31</v>
      </c>
      <c r="Q29" s="12">
        <f>IF(Q5=DistCalc!$C$4,DistCalc!$D28,'New Formula with HB25-1320'!Q28)</f>
        <v>11916</v>
      </c>
      <c r="R29" s="12">
        <f>IF(R5=DistCalc!$C$4,DistCalc!$D28,'New Formula with HB25-1320'!R28)</f>
        <v>108</v>
      </c>
      <c r="S29" s="12">
        <f>IF(S5=DistCalc!$C$4,DistCalc!$D28,'New Formula with HB25-1320'!S28)</f>
        <v>50</v>
      </c>
      <c r="T29" s="12">
        <f>IF(T5=DistCalc!$C$4,DistCalc!$D28,'New Formula with HB25-1320'!T28)</f>
        <v>0</v>
      </c>
      <c r="U29" s="12">
        <f>IF(U5=DistCalc!$C$4,DistCalc!$D28,'New Formula with HB25-1320'!U28)</f>
        <v>0</v>
      </c>
      <c r="V29" s="12">
        <f>IF(V5=DistCalc!$C$4,DistCalc!$D28,'New Formula with HB25-1320'!V28)</f>
        <v>0</v>
      </c>
      <c r="W29" s="12">
        <f>IF(W5=DistCalc!$C$4,DistCalc!$D28,'New Formula with HB25-1320'!W28)</f>
        <v>0</v>
      </c>
      <c r="X29" s="12">
        <f>IF(X5=DistCalc!$C$4,DistCalc!$D28,'New Formula with HB25-1320'!X28)</f>
        <v>0</v>
      </c>
      <c r="Y29" s="12">
        <f>IF(Y5=DistCalc!$C$4,DistCalc!$D28,'New Formula with HB25-1320'!Y28)</f>
        <v>4</v>
      </c>
      <c r="Z29" s="12">
        <f>IF(Z5=DistCalc!$C$4,DistCalc!$D28,'New Formula with HB25-1320'!Z28)</f>
        <v>4</v>
      </c>
      <c r="AA29" s="12">
        <f>IF(AA5=DistCalc!$C$4,DistCalc!$D28,'New Formula with HB25-1320'!AA28)</f>
        <v>2041</v>
      </c>
      <c r="AB29" s="12">
        <f>IF(AB5=DistCalc!$C$4,DistCalc!$D28,'New Formula with HB25-1320'!AB28)</f>
        <v>1565</v>
      </c>
      <c r="AC29" s="12">
        <f>IF(AC5=DistCalc!$C$4,DistCalc!$D28,'New Formula with HB25-1320'!AC28)</f>
        <v>32</v>
      </c>
      <c r="AD29" s="12">
        <f>IF(AD5=DistCalc!$C$4,DistCalc!$D28,'New Formula with HB25-1320'!AD28)</f>
        <v>35</v>
      </c>
      <c r="AE29" s="12">
        <f>IF(AE5=DistCalc!$C$4,DistCalc!$D28,'New Formula with HB25-1320'!AE28)</f>
        <v>3</v>
      </c>
      <c r="AF29" s="12">
        <f>IF(AF5=DistCalc!$C$4,DistCalc!$D28,'New Formula with HB25-1320'!AF28)</f>
        <v>6</v>
      </c>
      <c r="AG29" s="12">
        <f>IF(AG5=DistCalc!$C$4,DistCalc!$D28,'New Formula with HB25-1320'!AG28)</f>
        <v>12</v>
      </c>
      <c r="AH29" s="12">
        <f>IF(AH5=DistCalc!$C$4,DistCalc!$D28,'New Formula with HB25-1320'!AH28)</f>
        <v>0</v>
      </c>
      <c r="AI29" s="12">
        <f>IF(AI5=DistCalc!$C$4,DistCalc!$D28,'New Formula with HB25-1320'!AI28)</f>
        <v>3</v>
      </c>
      <c r="AJ29" s="12">
        <f>IF(AJ5=DistCalc!$C$4,DistCalc!$D28,'New Formula with HB25-1320'!AJ28)</f>
        <v>2</v>
      </c>
      <c r="AK29" s="12">
        <f>IF(AK5=DistCalc!$C$4,DistCalc!$D28,'New Formula with HB25-1320'!AK28)</f>
        <v>1</v>
      </c>
      <c r="AL29" s="12">
        <f>IF(AL5=DistCalc!$C$4,DistCalc!$D28,'New Formula with HB25-1320'!AL28)</f>
        <v>21</v>
      </c>
      <c r="AM29" s="12">
        <f>IF(AM5=DistCalc!$C$4,DistCalc!$D28,'New Formula with HB25-1320'!AM28)</f>
        <v>1</v>
      </c>
      <c r="AN29" s="12">
        <f>IF(AN5=DistCalc!$C$4,DistCalc!$D28,'New Formula with HB25-1320'!AN28)</f>
        <v>0</v>
      </c>
      <c r="AO29" s="12">
        <f>IF(AO5=DistCalc!$C$4,DistCalc!$D28,'New Formula with HB25-1320'!AO28)</f>
        <v>117</v>
      </c>
      <c r="AP29" s="12">
        <f>IF(AP5=DistCalc!$C$4,DistCalc!$D28,'New Formula with HB25-1320'!AP28)</f>
        <v>16832</v>
      </c>
      <c r="AQ29" s="12">
        <f>IF(AQ5=DistCalc!$C$4,DistCalc!$D28,'New Formula with HB25-1320'!AQ28)</f>
        <v>0</v>
      </c>
      <c r="AR29" s="12">
        <f>IF(AR5=DistCalc!$C$4,DistCalc!$D28,'New Formula with HB25-1320'!AR28)</f>
        <v>1715</v>
      </c>
      <c r="AS29" s="12">
        <f>IF(AS5=DistCalc!$C$4,DistCalc!$D28,'New Formula with HB25-1320'!AS28)</f>
        <v>1141</v>
      </c>
      <c r="AT29" s="12">
        <f>IF(AT5=DistCalc!$C$4,DistCalc!$D28,'New Formula with HB25-1320'!AT28)</f>
        <v>32</v>
      </c>
      <c r="AU29" s="12">
        <f>IF(AU5=DistCalc!$C$4,DistCalc!$D28,'New Formula with HB25-1320'!AU28)</f>
        <v>4</v>
      </c>
      <c r="AV29" s="12">
        <f>IF(AV5=DistCalc!$C$4,DistCalc!$D28,'New Formula with HB25-1320'!AV28)</f>
        <v>3</v>
      </c>
      <c r="AW29" s="12">
        <f>IF(AW5=DistCalc!$C$4,DistCalc!$D28,'New Formula with HB25-1320'!AW28)</f>
        <v>1</v>
      </c>
      <c r="AX29" s="12">
        <f>IF(AX5=DistCalc!$C$4,DistCalc!$D28,'New Formula with HB25-1320'!AX28)</f>
        <v>5</v>
      </c>
      <c r="AY29" s="12">
        <f>IF(AY5=DistCalc!$C$4,DistCalc!$D28,'New Formula with HB25-1320'!AY28)</f>
        <v>5</v>
      </c>
      <c r="AZ29" s="12">
        <f>IF(AZ5=DistCalc!$C$4,DistCalc!$D28,'New Formula with HB25-1320'!AZ28)</f>
        <v>1133</v>
      </c>
      <c r="BA29" s="12">
        <f>IF(BA5=DistCalc!$C$4,DistCalc!$D28,'New Formula with HB25-1320'!BA28)</f>
        <v>201</v>
      </c>
      <c r="BB29" s="12">
        <f>IF(BB5=DistCalc!$C$4,DistCalc!$D28,'New Formula with HB25-1320'!BB28)</f>
        <v>184</v>
      </c>
      <c r="BC29" s="12">
        <f>IF(BC5=DistCalc!$C$4,DistCalc!$D28,'New Formula with HB25-1320'!BC28)</f>
        <v>1622</v>
      </c>
      <c r="BD29" s="12">
        <f>IF(BD5=DistCalc!$C$4,DistCalc!$D28,'New Formula with HB25-1320'!BD28)</f>
        <v>53</v>
      </c>
      <c r="BE29" s="12">
        <f>IF(BE5=DistCalc!$C$4,DistCalc!$D28,'New Formula with HB25-1320'!BE28)</f>
        <v>3</v>
      </c>
      <c r="BF29" s="12">
        <f>IF(BF5=DistCalc!$C$4,DistCalc!$D28,'New Formula with HB25-1320'!BF28)</f>
        <v>448</v>
      </c>
      <c r="BG29" s="12">
        <f>IF(BG5=DistCalc!$C$4,DistCalc!$D28,'New Formula with HB25-1320'!BG28)</f>
        <v>78</v>
      </c>
      <c r="BH29" s="12">
        <f>IF(BH5=DistCalc!$C$4,DistCalc!$D28,'New Formula with HB25-1320'!BH28)</f>
        <v>6</v>
      </c>
      <c r="BI29" s="12">
        <f>IF(BI5=DistCalc!$C$4,DistCalc!$D28,'New Formula with HB25-1320'!BI28)</f>
        <v>15</v>
      </c>
      <c r="BJ29" s="12">
        <f>IF(BJ5=DistCalc!$C$4,DistCalc!$D28,'New Formula with HB25-1320'!BJ28)</f>
        <v>68</v>
      </c>
      <c r="BK29" s="12">
        <f>IF(BK5=DistCalc!$C$4,DistCalc!$D28,'New Formula with HB25-1320'!BK28)</f>
        <v>681</v>
      </c>
      <c r="BL29" s="12">
        <f>IF(BL5=DistCalc!$C$4,DistCalc!$D28,'New Formula with HB25-1320'!BL28)</f>
        <v>1</v>
      </c>
      <c r="BM29" s="12">
        <f>IF(BM5=DistCalc!$C$4,DistCalc!$D28,'New Formula with HB25-1320'!BM28)</f>
        <v>11</v>
      </c>
      <c r="BN29" s="12">
        <f>IF(BN5=DistCalc!$C$4,DistCalc!$D28,'New Formula with HB25-1320'!BN28)</f>
        <v>11</v>
      </c>
      <c r="BO29" s="12">
        <f>IF(BO5=DistCalc!$C$4,DistCalc!$D28,'New Formula with HB25-1320'!BO28)</f>
        <v>9</v>
      </c>
      <c r="BP29" s="12">
        <f>IF(BP5=DistCalc!$C$4,DistCalc!$D28,'New Formula with HB25-1320'!BP28)</f>
        <v>1</v>
      </c>
      <c r="BQ29" s="12">
        <f>IF(BQ5=DistCalc!$C$4,DistCalc!$D28,'New Formula with HB25-1320'!BQ28)</f>
        <v>1133</v>
      </c>
      <c r="BR29" s="12">
        <f>IF(BR5=DistCalc!$C$4,DistCalc!$D28,'New Formula with HB25-1320'!BR28)</f>
        <v>764</v>
      </c>
      <c r="BS29" s="12">
        <f>IF(BS5=DistCalc!$C$4,DistCalc!$D28,'New Formula with HB25-1320'!BS28)</f>
        <v>207</v>
      </c>
      <c r="BT29" s="12">
        <f>IF(BT5=DistCalc!$C$4,DistCalc!$D28,'New Formula with HB25-1320'!BT28)</f>
        <v>2</v>
      </c>
      <c r="BU29" s="12">
        <f>IF(BU5=DistCalc!$C$4,DistCalc!$D28,'New Formula with HB25-1320'!BU28)</f>
        <v>42</v>
      </c>
      <c r="BV29" s="12">
        <f>IF(BV5=DistCalc!$C$4,DistCalc!$D28,'New Formula with HB25-1320'!BV28)</f>
        <v>85</v>
      </c>
      <c r="BW29" s="12">
        <f>IF(BW5=DistCalc!$C$4,DistCalc!$D28,'New Formula with HB25-1320'!BW28)</f>
        <v>214</v>
      </c>
      <c r="BX29" s="12">
        <f>IF(BX5=DistCalc!$C$4,DistCalc!$D28,'New Formula with HB25-1320'!BX28)</f>
        <v>0</v>
      </c>
      <c r="BY29" s="12">
        <f>IF(BY5=DistCalc!$C$4,DistCalc!$D28,'New Formula with HB25-1320'!BY28)</f>
        <v>0</v>
      </c>
      <c r="BZ29" s="12">
        <f>IF(BZ5=DistCalc!$C$4,DistCalc!$D28,'New Formula with HB25-1320'!BZ28)</f>
        <v>0</v>
      </c>
      <c r="CA29" s="12">
        <f>IF(CA5=DistCalc!$C$4,DistCalc!$D28,'New Formula with HB25-1320'!CA28)</f>
        <v>5</v>
      </c>
      <c r="CB29" s="12">
        <f>IF(CB5=DistCalc!$C$4,DistCalc!$D28,'New Formula with HB25-1320'!CB28)</f>
        <v>2880</v>
      </c>
      <c r="CC29" s="12">
        <f>IF(CC5=DistCalc!$C$4,DistCalc!$D28,'New Formula with HB25-1320'!CC28)</f>
        <v>0</v>
      </c>
      <c r="CD29" s="12">
        <f>IF(CD5=DistCalc!$C$4,DistCalc!$D28,'New Formula with HB25-1320'!CD28)</f>
        <v>1</v>
      </c>
      <c r="CE29" s="12">
        <f>IF(CE5=DistCalc!$C$4,DistCalc!$D28,'New Formula with HB25-1320'!CE28)</f>
        <v>0</v>
      </c>
      <c r="CF29" s="12">
        <f>IF(CF5=DistCalc!$C$4,DistCalc!$D28,'New Formula with HB25-1320'!CF28)</f>
        <v>0</v>
      </c>
      <c r="CG29" s="12">
        <f>IF(CG5=DistCalc!$C$4,DistCalc!$D28,'New Formula with HB25-1320'!CG28)</f>
        <v>11</v>
      </c>
      <c r="CH29" s="12">
        <f>IF(CH5=DistCalc!$C$4,DistCalc!$D28,'New Formula with HB25-1320'!CH28)</f>
        <v>6</v>
      </c>
      <c r="CI29" s="12">
        <f>IF(CI5=DistCalc!$C$4,DistCalc!$D28,'New Formula with HB25-1320'!CI28)</f>
        <v>63</v>
      </c>
      <c r="CJ29" s="12">
        <f>IF(CJ5=DistCalc!$C$4,DistCalc!$D28,'New Formula with HB25-1320'!CJ28)</f>
        <v>158</v>
      </c>
      <c r="CK29" s="12">
        <f>IF(CK5=DistCalc!$C$4,DistCalc!$D28,'New Formula with HB25-1320'!CK28)</f>
        <v>168</v>
      </c>
      <c r="CL29" s="12">
        <f>IF(CL5=DistCalc!$C$4,DistCalc!$D28,'New Formula with HB25-1320'!CL28)</f>
        <v>22</v>
      </c>
      <c r="CM29" s="12">
        <f>IF(CM5=DistCalc!$C$4,DistCalc!$D28,'New Formula with HB25-1320'!CM28)</f>
        <v>8</v>
      </c>
      <c r="CN29" s="12">
        <f>IF(CN5=DistCalc!$C$4,DistCalc!$D28,'New Formula with HB25-1320'!CN28)</f>
        <v>1199</v>
      </c>
      <c r="CO29" s="12">
        <f>IF(CO5=DistCalc!$C$4,DistCalc!$D28,'New Formula with HB25-1320'!CO28)</f>
        <v>377</v>
      </c>
      <c r="CP29" s="12">
        <f>IF(CP5=DistCalc!$C$4,DistCalc!$D28,'New Formula with HB25-1320'!CP28)</f>
        <v>139</v>
      </c>
      <c r="CQ29" s="12">
        <f>IF(CQ5=DistCalc!$C$4,DistCalc!$D28,'New Formula with HB25-1320'!CQ28)</f>
        <v>3</v>
      </c>
      <c r="CR29" s="12">
        <f>IF(CR5=DistCalc!$C$4,DistCalc!$D28,'New Formula with HB25-1320'!CR28)</f>
        <v>0</v>
      </c>
      <c r="CS29" s="12">
        <f>IF(CS5=DistCalc!$C$4,DistCalc!$D28,'New Formula with HB25-1320'!CS28)</f>
        <v>1</v>
      </c>
      <c r="CT29" s="12">
        <f>IF(CT5=DistCalc!$C$4,DistCalc!$D28,'New Formula with HB25-1320'!CT28)</f>
        <v>1</v>
      </c>
      <c r="CU29" s="12">
        <f>IF(CU5=DistCalc!$C$4,DistCalc!$D28,'New Formula with HB25-1320'!CU28)</f>
        <v>3</v>
      </c>
      <c r="CV29" s="12">
        <f>IF(CV5=DistCalc!$C$4,DistCalc!$D28,'New Formula with HB25-1320'!CV28)</f>
        <v>0</v>
      </c>
      <c r="CW29" s="12">
        <f>IF(CW5=DistCalc!$C$4,DistCalc!$D28,'New Formula with HB25-1320'!CW28)</f>
        <v>1</v>
      </c>
      <c r="CX29" s="12">
        <f>IF(CX5=DistCalc!$C$4,DistCalc!$D28,'New Formula with HB25-1320'!CX28)</f>
        <v>12</v>
      </c>
      <c r="CY29" s="12">
        <f>IF(CY5=DistCalc!$C$4,DistCalc!$D28,'New Formula with HB25-1320'!CY28)</f>
        <v>0</v>
      </c>
      <c r="CZ29" s="12">
        <f>IF(CZ5=DistCalc!$C$4,DistCalc!$D28,'New Formula with HB25-1320'!CZ28)</f>
        <v>39</v>
      </c>
      <c r="DA29" s="12">
        <f>IF(DA5=DistCalc!$C$4,DistCalc!$D28,'New Formula with HB25-1320'!DA28)</f>
        <v>0</v>
      </c>
      <c r="DB29" s="12">
        <f>IF(DB5=DistCalc!$C$4,DistCalc!$D28,'New Formula with HB25-1320'!DB28)</f>
        <v>7</v>
      </c>
      <c r="DC29" s="12">
        <f>IF(DC5=DistCalc!$C$4,DistCalc!$D28,'New Formula with HB25-1320'!DC28)</f>
        <v>0</v>
      </c>
      <c r="DD29" s="12">
        <f>IF(DD5=DistCalc!$C$4,DistCalc!$D28,'New Formula with HB25-1320'!DD28)</f>
        <v>7</v>
      </c>
      <c r="DE29" s="12">
        <f>IF(DE5=DistCalc!$C$4,DistCalc!$D28,'New Formula with HB25-1320'!DE28)</f>
        <v>1</v>
      </c>
      <c r="DF29" s="12">
        <f>IF(DF5=DistCalc!$C$4,DistCalc!$D28,'New Formula with HB25-1320'!DF28)</f>
        <v>654</v>
      </c>
      <c r="DG29" s="12">
        <f>IF(DG5=DistCalc!$C$4,DistCalc!$D28,'New Formula with HB25-1320'!DG28)</f>
        <v>0</v>
      </c>
      <c r="DH29" s="12">
        <f>IF(DH5=DistCalc!$C$4,DistCalc!$D28,'New Formula with HB25-1320'!DH28)</f>
        <v>120</v>
      </c>
      <c r="DI29" s="12">
        <f>IF(DI5=DistCalc!$C$4,DistCalc!$D28,'New Formula with HB25-1320'!DI28)</f>
        <v>59.539467945922368</v>
      </c>
      <c r="DJ29" s="12">
        <f>IF(DJ5=DistCalc!$C$4,DistCalc!$D28,'New Formula with HB25-1320'!DJ28)</f>
        <v>9</v>
      </c>
      <c r="DK29" s="12">
        <f>IF(DK5=DistCalc!$C$4,DistCalc!$D28,'New Formula with HB25-1320'!DK28)</f>
        <v>19</v>
      </c>
      <c r="DL29" s="12">
        <f>IF(DL5=DistCalc!$C$4,DistCalc!$D28,'New Formula with HB25-1320'!DL28)</f>
        <v>415</v>
      </c>
      <c r="DM29" s="12">
        <f>IF(DM5=DistCalc!$C$4,DistCalc!$D28,'New Formula with HB25-1320'!DM28)</f>
        <v>0</v>
      </c>
      <c r="DN29" s="12">
        <f>IF(DN5=DistCalc!$C$4,DistCalc!$D28,'New Formula with HB25-1320'!DN28)</f>
        <v>66</v>
      </c>
      <c r="DO29" s="12">
        <f>IF(DO5=DistCalc!$C$4,DistCalc!$D28,'New Formula with HB25-1320'!DO28)</f>
        <v>533</v>
      </c>
      <c r="DP29" s="12">
        <f>IF(DP5=DistCalc!$C$4,DistCalc!$D28,'New Formula with HB25-1320'!DP28)</f>
        <v>0</v>
      </c>
      <c r="DQ29" s="12">
        <f>IF(DQ5=DistCalc!$C$4,DistCalc!$D28,'New Formula with HB25-1320'!DQ28)</f>
        <v>51</v>
      </c>
      <c r="DR29" s="12">
        <f>IF(DR5=DistCalc!$C$4,DistCalc!$D28,'New Formula with HB25-1320'!DR28)</f>
        <v>17</v>
      </c>
      <c r="DS29" s="12">
        <f>IF(DS5=DistCalc!$C$4,DistCalc!$D28,'New Formula with HB25-1320'!DS28)</f>
        <v>32</v>
      </c>
      <c r="DT29" s="12">
        <f>IF(DT5=DistCalc!$C$4,DistCalc!$D28,'New Formula with HB25-1320'!DT28)</f>
        <v>6</v>
      </c>
      <c r="DU29" s="12">
        <f>IF(DU5=DistCalc!$C$4,DistCalc!$D28,'New Formula with HB25-1320'!DU28)</f>
        <v>3</v>
      </c>
      <c r="DV29" s="12">
        <f>IF(DV5=DistCalc!$C$4,DistCalc!$D28,'New Formula with HB25-1320'!DV28)</f>
        <v>1</v>
      </c>
      <c r="DW29" s="12">
        <f>IF(DW5=DistCalc!$C$4,DistCalc!$D28,'New Formula with HB25-1320'!DW28)</f>
        <v>1</v>
      </c>
      <c r="DX29" s="12">
        <f>IF(DX5=DistCalc!$C$4,DistCalc!$D28,'New Formula with HB25-1320'!DX28)</f>
        <v>1</v>
      </c>
      <c r="DY29" s="12">
        <f>IF(DY5=DistCalc!$C$4,DistCalc!$D28,'New Formula with HB25-1320'!DY28)</f>
        <v>4</v>
      </c>
      <c r="DZ29" s="12">
        <f>IF(DZ5=DistCalc!$C$4,DistCalc!$D28,'New Formula with HB25-1320'!DZ28)</f>
        <v>0</v>
      </c>
      <c r="EA29" s="12">
        <f>IF(EA5=DistCalc!$C$4,DistCalc!$D28,'New Formula with HB25-1320'!EA28)</f>
        <v>28</v>
      </c>
      <c r="EB29" s="12">
        <f>IF(EB5=DistCalc!$C$4,DistCalc!$D28,'New Formula with HB25-1320'!EB28)</f>
        <v>62</v>
      </c>
      <c r="EC29" s="12">
        <f>IF(EC5=DistCalc!$C$4,DistCalc!$D28,'New Formula with HB25-1320'!EC28)</f>
        <v>9</v>
      </c>
      <c r="ED29" s="12">
        <f>IF(ED5=DistCalc!$C$4,DistCalc!$D28,'New Formula with HB25-1320'!ED28)</f>
        <v>66</v>
      </c>
      <c r="EE29" s="12">
        <f>IF(EE5=DistCalc!$C$4,DistCalc!$D28,'New Formula with HB25-1320'!EE28)</f>
        <v>19</v>
      </c>
      <c r="EF29" s="12">
        <f>IF(EF5=DistCalc!$C$4,DistCalc!$D28,'New Formula with HB25-1320'!EF28)</f>
        <v>71</v>
      </c>
      <c r="EG29" s="12">
        <f>IF(EG5=DistCalc!$C$4,DistCalc!$D28,'New Formula with HB25-1320'!EG28)</f>
        <v>44</v>
      </c>
      <c r="EH29" s="12">
        <f>IF(EH5=DistCalc!$C$4,DistCalc!$D28,'New Formula with HB25-1320'!EH28)</f>
        <v>14</v>
      </c>
      <c r="EI29" s="12">
        <f>IF(EI5=DistCalc!$C$4,DistCalc!$D28,'New Formula with HB25-1320'!EI28)</f>
        <v>421</v>
      </c>
      <c r="EJ29" s="12">
        <f>IF(EJ5=DistCalc!$C$4,DistCalc!$D28,'New Formula with HB25-1320'!EJ28)</f>
        <v>200</v>
      </c>
      <c r="EK29" s="12">
        <f>IF(EK5=DistCalc!$C$4,DistCalc!$D28,'New Formula with HB25-1320'!EK28)</f>
        <v>17</v>
      </c>
      <c r="EL29" s="12">
        <f>IF(EL5=DistCalc!$C$4,DistCalc!$D28,'New Formula with HB25-1320'!EL28)</f>
        <v>1</v>
      </c>
      <c r="EM29" s="12">
        <f>IF(EM5=DistCalc!$C$4,DistCalc!$D28,'New Formula with HB25-1320'!EM28)</f>
        <v>6</v>
      </c>
      <c r="EN29" s="12">
        <f>IF(EN5=DistCalc!$C$4,DistCalc!$D28,'New Formula with HB25-1320'!EN28)</f>
        <v>10</v>
      </c>
      <c r="EO29" s="12">
        <f>IF(EO5=DistCalc!$C$4,DistCalc!$D28,'New Formula with HB25-1320'!EO28)</f>
        <v>5</v>
      </c>
      <c r="EP29" s="12">
        <f>IF(EP5=DistCalc!$C$4,DistCalc!$D28,'New Formula with HB25-1320'!EP28)</f>
        <v>17</v>
      </c>
      <c r="EQ29" s="12">
        <f>IF(EQ5=DistCalc!$C$4,DistCalc!$D28,'New Formula with HB25-1320'!EQ28)</f>
        <v>184</v>
      </c>
      <c r="ER29" s="12">
        <f>IF(ER5=DistCalc!$C$4,DistCalc!$D28,'New Formula with HB25-1320'!ER28)</f>
        <v>14</v>
      </c>
      <c r="ES29" s="12">
        <f>IF(ES5=DistCalc!$C$4,DistCalc!$D28,'New Formula with HB25-1320'!ES28)</f>
        <v>3</v>
      </c>
      <c r="ET29" s="12">
        <f>IF(ET5=DistCalc!$C$4,DistCalc!$D28,'New Formula with HB25-1320'!ET28)</f>
        <v>5</v>
      </c>
      <c r="EU29" s="12">
        <f>IF(EU5=DistCalc!$C$4,DistCalc!$D28,'New Formula with HB25-1320'!EU28)</f>
        <v>102</v>
      </c>
      <c r="EV29" s="12">
        <f>IF(EV5=DistCalc!$C$4,DistCalc!$D28,'New Formula with HB25-1320'!EV28)</f>
        <v>6</v>
      </c>
      <c r="EW29" s="12">
        <f>IF(EW5=DistCalc!$C$4,DistCalc!$D28,'New Formula with HB25-1320'!EW28)</f>
        <v>59</v>
      </c>
      <c r="EX29" s="12">
        <f>IF(EX5=DistCalc!$C$4,DistCalc!$D28,'New Formula with HB25-1320'!EX28)</f>
        <v>8</v>
      </c>
      <c r="EY29" s="12">
        <f>IF(EY5=DistCalc!$C$4,DistCalc!$D28,'New Formula with HB25-1320'!EY28)</f>
        <v>17</v>
      </c>
      <c r="EZ29" s="12">
        <f>IF(EZ5=DistCalc!$C$4,DistCalc!$D28,'New Formula with HB25-1320'!EZ28)</f>
        <v>0</v>
      </c>
      <c r="FA29" s="12">
        <f>IF(FA5=DistCalc!$C$4,DistCalc!$D28,'New Formula with HB25-1320'!FA28)</f>
        <v>611</v>
      </c>
      <c r="FB29" s="12">
        <f>IF(FB5=DistCalc!$C$4,DistCalc!$D28,'New Formula with HB25-1320'!FB28)</f>
        <v>3</v>
      </c>
      <c r="FC29" s="12">
        <f>IF(FC5=DistCalc!$C$4,DistCalc!$D28,'New Formula with HB25-1320'!FC28)</f>
        <v>32</v>
      </c>
      <c r="FD29" s="12">
        <f>IF(FD5=DistCalc!$C$4,DistCalc!$D28,'New Formula with HB25-1320'!FD28)</f>
        <v>4</v>
      </c>
      <c r="FE29" s="12">
        <f>IF(FE5=DistCalc!$C$4,DistCalc!$D28,'New Formula with HB25-1320'!FE28)</f>
        <v>13</v>
      </c>
      <c r="FF29" s="12">
        <f>IF(FF5=DistCalc!$C$4,DistCalc!$D28,'New Formula with HB25-1320'!FF28)</f>
        <v>2</v>
      </c>
      <c r="FG29" s="12">
        <f>IF(FG5=DistCalc!$C$4,DistCalc!$D28,'New Formula with HB25-1320'!FG28)</f>
        <v>3</v>
      </c>
      <c r="FH29" s="12">
        <f>IF(FH5=DistCalc!$C$4,DistCalc!$D28,'New Formula with HB25-1320'!FH28)</f>
        <v>0</v>
      </c>
      <c r="FI29" s="12">
        <f>IF(FI5=DistCalc!$C$4,DistCalc!$D28,'New Formula with HB25-1320'!FI28)</f>
        <v>182</v>
      </c>
      <c r="FJ29" s="12">
        <f>IF(FJ5=DistCalc!$C$4,DistCalc!$D28,'New Formula with HB25-1320'!FJ28)</f>
        <v>72</v>
      </c>
      <c r="FK29" s="12">
        <f>IF(FK5=DistCalc!$C$4,DistCalc!$D28,'New Formula with HB25-1320'!FK28)</f>
        <v>246</v>
      </c>
      <c r="FL29" s="12">
        <f>IF(FL5=DistCalc!$C$4,DistCalc!$D28,'New Formula with HB25-1320'!FL28)</f>
        <v>195</v>
      </c>
      <c r="FM29" s="12">
        <f>IF(FM5=DistCalc!$C$4,DistCalc!$D28,'New Formula with HB25-1320'!FM28)</f>
        <v>93</v>
      </c>
      <c r="FN29" s="12">
        <f>IF(FN5=DistCalc!$C$4,DistCalc!$D28,'New Formula with HB25-1320'!FN28)</f>
        <v>3402</v>
      </c>
      <c r="FO29" s="12">
        <f>IF(FO5=DistCalc!$C$4,DistCalc!$D28,'New Formula with HB25-1320'!FO28)</f>
        <v>55</v>
      </c>
      <c r="FP29" s="12">
        <f>IF(FP5=DistCalc!$C$4,DistCalc!$D28,'New Formula with HB25-1320'!FP28)</f>
        <v>325</v>
      </c>
      <c r="FQ29" s="12">
        <f>IF(FQ5=DistCalc!$C$4,DistCalc!$D28,'New Formula with HB25-1320'!FQ28)</f>
        <v>60</v>
      </c>
      <c r="FR29" s="12">
        <f>IF(FR5=DistCalc!$C$4,DistCalc!$D28,'New Formula with HB25-1320'!FR28)</f>
        <v>1</v>
      </c>
      <c r="FS29" s="12">
        <f>IF(FS5=DistCalc!$C$4,DistCalc!$D28,'New Formula with HB25-1320'!FS28)</f>
        <v>0</v>
      </c>
      <c r="FT29" s="12">
        <f>IF(FT5=DistCalc!$C$4,DistCalc!$D28,'New Formula with HB25-1320'!FT28)</f>
        <v>0</v>
      </c>
      <c r="FU29" s="12">
        <f>IF(FU5=DistCalc!$C$4,DistCalc!$D28,'New Formula with HB25-1320'!FU28)</f>
        <v>137</v>
      </c>
      <c r="FV29" s="12">
        <f>IF(FV5=DistCalc!$C$4,DistCalc!$D28,'New Formula with HB25-1320'!FV28)</f>
        <v>88</v>
      </c>
      <c r="FW29" s="12">
        <f>IF(FW5=DistCalc!$C$4,DistCalc!$D28,'New Formula with HB25-1320'!FW28)</f>
        <v>5</v>
      </c>
      <c r="FX29" s="12">
        <f>IF(FX5=DistCalc!$C$4,DistCalc!$D28,'New Formula with HB25-1320'!FX28)</f>
        <v>0</v>
      </c>
      <c r="FY29" s="12"/>
      <c r="FZ29" s="12">
        <f t="shared" si="9"/>
        <v>75062.539467945928</v>
      </c>
      <c r="GA29" s="12"/>
      <c r="GB29" s="12"/>
      <c r="GC29" s="12"/>
      <c r="GD29" s="12"/>
      <c r="GE29" s="2"/>
      <c r="GF29" s="2"/>
      <c r="GG29" s="2"/>
      <c r="GH29" s="2"/>
      <c r="GI29" s="2"/>
      <c r="GJ29" s="2"/>
      <c r="GK29" s="2"/>
    </row>
    <row r="30" spans="1:254" x14ac:dyDescent="0.35">
      <c r="A30" s="3" t="s">
        <v>445</v>
      </c>
      <c r="B30" s="2" t="s">
        <v>656</v>
      </c>
      <c r="C30" s="90">
        <f>'New Formula with HB25-1320'!C30</f>
        <v>0</v>
      </c>
      <c r="D30" s="199">
        <f>'New Formula with HB25-1320'!D30</f>
        <v>4562.5</v>
      </c>
      <c r="E30" s="199">
        <f>'New Formula with HB25-1320'!E30</f>
        <v>643</v>
      </c>
      <c r="F30" s="199">
        <f>'New Formula with HB25-1320'!F30</f>
        <v>907.5</v>
      </c>
      <c r="G30" s="199">
        <f>'New Formula with HB25-1320'!G30</f>
        <v>0</v>
      </c>
      <c r="H30" s="199">
        <f>'New Formula with HB25-1320'!H30</f>
        <v>0</v>
      </c>
      <c r="I30" s="199">
        <f>'New Formula with HB25-1320'!I30</f>
        <v>748</v>
      </c>
      <c r="J30" s="199">
        <f>'New Formula with HB25-1320'!J30</f>
        <v>0</v>
      </c>
      <c r="K30" s="199">
        <f>'New Formula with HB25-1320'!K30</f>
        <v>0</v>
      </c>
      <c r="L30" s="199">
        <f>'New Formula with HB25-1320'!L30</f>
        <v>0</v>
      </c>
      <c r="M30" s="199">
        <f>'New Formula with HB25-1320'!M30</f>
        <v>0</v>
      </c>
      <c r="N30" s="199">
        <f>'New Formula with HB25-1320'!N30</f>
        <v>90</v>
      </c>
      <c r="O30" s="199">
        <f>'New Formula with HB25-1320'!O30</f>
        <v>0</v>
      </c>
      <c r="P30" s="199">
        <f>'New Formula with HB25-1320'!P30</f>
        <v>0</v>
      </c>
      <c r="Q30" s="199">
        <f>'New Formula with HB25-1320'!Q30</f>
        <v>1920</v>
      </c>
      <c r="R30" s="199">
        <f>'New Formula with HB25-1320'!R30</f>
        <v>0</v>
      </c>
      <c r="S30" s="199">
        <f>'New Formula with HB25-1320'!S30</f>
        <v>0</v>
      </c>
      <c r="T30" s="199">
        <f>'New Formula with HB25-1320'!T30</f>
        <v>0</v>
      </c>
      <c r="U30" s="199">
        <f>'New Formula with HB25-1320'!U30</f>
        <v>0</v>
      </c>
      <c r="V30" s="199">
        <f>'New Formula with HB25-1320'!V30</f>
        <v>0</v>
      </c>
      <c r="W30" s="199">
        <f>'New Formula with HB25-1320'!W30</f>
        <v>0</v>
      </c>
      <c r="X30" s="199">
        <f>'New Formula with HB25-1320'!X30</f>
        <v>0</v>
      </c>
      <c r="Y30" s="199">
        <f>'New Formula with HB25-1320'!Y30</f>
        <v>0</v>
      </c>
      <c r="Z30" s="199">
        <f>'New Formula with HB25-1320'!Z30</f>
        <v>0</v>
      </c>
      <c r="AA30" s="199">
        <f>'New Formula with HB25-1320'!AA30</f>
        <v>0</v>
      </c>
      <c r="AB30" s="199">
        <f>'New Formula with HB25-1320'!AB30</f>
        <v>0</v>
      </c>
      <c r="AC30" s="199">
        <f>'New Formula with HB25-1320'!AC30</f>
        <v>0</v>
      </c>
      <c r="AD30" s="199">
        <f>'New Formula with HB25-1320'!AD30</f>
        <v>154</v>
      </c>
      <c r="AE30" s="199">
        <f>'New Formula with HB25-1320'!AE30</f>
        <v>0</v>
      </c>
      <c r="AF30" s="199">
        <f>'New Formula with HB25-1320'!AF30</f>
        <v>0</v>
      </c>
      <c r="AG30" s="199">
        <f>'New Formula with HB25-1320'!AG30</f>
        <v>0</v>
      </c>
      <c r="AH30" s="199">
        <f>'New Formula with HB25-1320'!AH30</f>
        <v>0</v>
      </c>
      <c r="AI30" s="199">
        <f>'New Formula with HB25-1320'!AI30</f>
        <v>0</v>
      </c>
      <c r="AJ30" s="199">
        <f>'New Formula with HB25-1320'!AJ30</f>
        <v>0</v>
      </c>
      <c r="AK30" s="199">
        <f>'New Formula with HB25-1320'!AK30</f>
        <v>0</v>
      </c>
      <c r="AL30" s="199">
        <f>'New Formula with HB25-1320'!AL30</f>
        <v>0</v>
      </c>
      <c r="AM30" s="199">
        <f>'New Formula with HB25-1320'!AM30</f>
        <v>0</v>
      </c>
      <c r="AN30" s="199">
        <f>'New Formula with HB25-1320'!AN30</f>
        <v>0</v>
      </c>
      <c r="AO30" s="199">
        <f>'New Formula with HB25-1320'!AO30</f>
        <v>0</v>
      </c>
      <c r="AP30" s="199">
        <f>'New Formula with HB25-1320'!AP30</f>
        <v>0</v>
      </c>
      <c r="AQ30" s="199">
        <f>'New Formula with HB25-1320'!AQ30</f>
        <v>0</v>
      </c>
      <c r="AR30" s="199">
        <f>'New Formula with HB25-1320'!AR30</f>
        <v>1987.5</v>
      </c>
      <c r="AS30" s="199">
        <f>'New Formula with HB25-1320'!AS30</f>
        <v>293</v>
      </c>
      <c r="AT30" s="199">
        <f>'New Formula with HB25-1320'!AT30</f>
        <v>0</v>
      </c>
      <c r="AU30" s="199">
        <f>'New Formula with HB25-1320'!AU30</f>
        <v>0</v>
      </c>
      <c r="AV30" s="199">
        <f>'New Formula with HB25-1320'!AV30</f>
        <v>0</v>
      </c>
      <c r="AW30" s="199">
        <f>'New Formula with HB25-1320'!AW30</f>
        <v>0</v>
      </c>
      <c r="AX30" s="199">
        <f>'New Formula with HB25-1320'!AX30</f>
        <v>0</v>
      </c>
      <c r="AY30" s="199">
        <f>'New Formula with HB25-1320'!AY30</f>
        <v>0</v>
      </c>
      <c r="AZ30" s="199">
        <f>'New Formula with HB25-1320'!AZ30</f>
        <v>0</v>
      </c>
      <c r="BA30" s="199">
        <f>'New Formula with HB25-1320'!BA30</f>
        <v>0</v>
      </c>
      <c r="BB30" s="199">
        <f>'New Formula with HB25-1320'!BB30</f>
        <v>0</v>
      </c>
      <c r="BC30" s="199">
        <f>'New Formula with HB25-1320'!BC30</f>
        <v>2883.5</v>
      </c>
      <c r="BD30" s="199">
        <f>'New Formula with HB25-1320'!BD30</f>
        <v>0</v>
      </c>
      <c r="BE30" s="199">
        <f>'New Formula with HB25-1320'!BE30</f>
        <v>0</v>
      </c>
      <c r="BF30" s="199">
        <f>'New Formula with HB25-1320'!BF30</f>
        <v>0</v>
      </c>
      <c r="BG30" s="199">
        <f>'New Formula with HB25-1320'!BG30</f>
        <v>0</v>
      </c>
      <c r="BH30" s="199">
        <f>'New Formula with HB25-1320'!BH30</f>
        <v>0</v>
      </c>
      <c r="BI30" s="199">
        <f>'New Formula with HB25-1320'!BI30</f>
        <v>0</v>
      </c>
      <c r="BJ30" s="199">
        <f>'New Formula with HB25-1320'!BJ30</f>
        <v>0</v>
      </c>
      <c r="BK30" s="199">
        <f>'New Formula with HB25-1320'!BK30</f>
        <v>0</v>
      </c>
      <c r="BL30" s="199">
        <f>'New Formula with HB25-1320'!BL30</f>
        <v>0</v>
      </c>
      <c r="BM30" s="199">
        <f>'New Formula with HB25-1320'!BM30</f>
        <v>0</v>
      </c>
      <c r="BN30" s="199">
        <f>'New Formula with HB25-1320'!BN30</f>
        <v>0</v>
      </c>
      <c r="BO30" s="199">
        <f>'New Formula with HB25-1320'!BO30</f>
        <v>0</v>
      </c>
      <c r="BP30" s="199">
        <f>'New Formula with HB25-1320'!BP30</f>
        <v>0</v>
      </c>
      <c r="BQ30" s="199">
        <f>'New Formula with HB25-1320'!BQ30</f>
        <v>177</v>
      </c>
      <c r="BR30" s="199">
        <f>'New Formula with HB25-1320'!BR30</f>
        <v>0</v>
      </c>
      <c r="BS30" s="199">
        <f>'New Formula with HB25-1320'!BS30</f>
        <v>0</v>
      </c>
      <c r="BT30" s="199">
        <f>'New Formula with HB25-1320'!BT30</f>
        <v>0</v>
      </c>
      <c r="BU30" s="199">
        <f>'New Formula with HB25-1320'!BU30</f>
        <v>0</v>
      </c>
      <c r="BV30" s="199">
        <f>'New Formula with HB25-1320'!BV30</f>
        <v>0</v>
      </c>
      <c r="BW30" s="199">
        <f>'New Formula with HB25-1320'!BW30</f>
        <v>0</v>
      </c>
      <c r="BX30" s="199">
        <f>'New Formula with HB25-1320'!BX30</f>
        <v>0</v>
      </c>
      <c r="BY30" s="199">
        <f>'New Formula with HB25-1320'!BY30</f>
        <v>0</v>
      </c>
      <c r="BZ30" s="199">
        <f>'New Formula with HB25-1320'!BZ30</f>
        <v>0</v>
      </c>
      <c r="CA30" s="199">
        <f>'New Formula with HB25-1320'!CA30</f>
        <v>0</v>
      </c>
      <c r="CB30" s="199">
        <f>'New Formula with HB25-1320'!CB30</f>
        <v>827</v>
      </c>
      <c r="CC30" s="199">
        <f>'New Formula with HB25-1320'!CC30</f>
        <v>0</v>
      </c>
      <c r="CD30" s="199">
        <f>'New Formula with HB25-1320'!CD30</f>
        <v>0</v>
      </c>
      <c r="CE30" s="199">
        <f>'New Formula with HB25-1320'!CE30</f>
        <v>0</v>
      </c>
      <c r="CF30" s="199">
        <f>'New Formula with HB25-1320'!CF30</f>
        <v>0</v>
      </c>
      <c r="CG30" s="199">
        <f>'New Formula with HB25-1320'!CG30</f>
        <v>0</v>
      </c>
      <c r="CH30" s="199">
        <f>'New Formula with HB25-1320'!CH30</f>
        <v>0</v>
      </c>
      <c r="CI30" s="199">
        <f>'New Formula with HB25-1320'!CI30</f>
        <v>0</v>
      </c>
      <c r="CJ30" s="199">
        <f>'New Formula with HB25-1320'!CJ30</f>
        <v>0</v>
      </c>
      <c r="CK30" s="199">
        <f>'New Formula with HB25-1320'!CK30</f>
        <v>577.5</v>
      </c>
      <c r="CL30" s="199">
        <f>'New Formula with HB25-1320'!CL30</f>
        <v>0</v>
      </c>
      <c r="CM30" s="199">
        <f>'New Formula with HB25-1320'!CM30</f>
        <v>0</v>
      </c>
      <c r="CN30" s="199">
        <f>'New Formula with HB25-1320'!CN30</f>
        <v>2256</v>
      </c>
      <c r="CO30" s="199">
        <f>'New Formula with HB25-1320'!CO30</f>
        <v>0</v>
      </c>
      <c r="CP30" s="199">
        <f>'New Formula with HB25-1320'!CP30</f>
        <v>0</v>
      </c>
      <c r="CQ30" s="199">
        <f>'New Formula with HB25-1320'!CQ30</f>
        <v>0</v>
      </c>
      <c r="CR30" s="199">
        <f>'New Formula with HB25-1320'!CR30</f>
        <v>0</v>
      </c>
      <c r="CS30" s="199">
        <f>'New Formula with HB25-1320'!CS30</f>
        <v>0</v>
      </c>
      <c r="CT30" s="199">
        <f>'New Formula with HB25-1320'!CT30</f>
        <v>0</v>
      </c>
      <c r="CU30" s="199">
        <f>'New Formula with HB25-1320'!CU30</f>
        <v>0</v>
      </c>
      <c r="CV30" s="199">
        <f>'New Formula with HB25-1320'!CV30</f>
        <v>0</v>
      </c>
      <c r="CW30" s="199">
        <f>'New Formula with HB25-1320'!CW30</f>
        <v>0</v>
      </c>
      <c r="CX30" s="199">
        <f>'New Formula with HB25-1320'!CX30</f>
        <v>0</v>
      </c>
      <c r="CY30" s="199">
        <f>'New Formula with HB25-1320'!CY30</f>
        <v>0</v>
      </c>
      <c r="CZ30" s="199">
        <f>'New Formula with HB25-1320'!CZ30</f>
        <v>0</v>
      </c>
      <c r="DA30" s="199">
        <f>'New Formula with HB25-1320'!DA30</f>
        <v>0</v>
      </c>
      <c r="DB30" s="199">
        <f>'New Formula with HB25-1320'!DB30</f>
        <v>0</v>
      </c>
      <c r="DC30" s="199">
        <f>'New Formula with HB25-1320'!DC30</f>
        <v>0</v>
      </c>
      <c r="DD30" s="199">
        <f>'New Formula with HB25-1320'!DD30</f>
        <v>0</v>
      </c>
      <c r="DE30" s="199">
        <f>'New Formula with HB25-1320'!DE30</f>
        <v>0</v>
      </c>
      <c r="DF30" s="199">
        <f>'New Formula with HB25-1320'!DF30</f>
        <v>1366</v>
      </c>
      <c r="DG30" s="199">
        <f>'New Formula with HB25-1320'!DG30</f>
        <v>0</v>
      </c>
      <c r="DH30" s="199">
        <f>'New Formula with HB25-1320'!DH30</f>
        <v>0</v>
      </c>
      <c r="DI30" s="199">
        <f>'New Formula with HB25-1320'!DI30</f>
        <v>61</v>
      </c>
      <c r="DJ30" s="199">
        <f>'New Formula with HB25-1320'!DJ30</f>
        <v>0</v>
      </c>
      <c r="DK30" s="199">
        <f>'New Formula with HB25-1320'!DK30</f>
        <v>0</v>
      </c>
      <c r="DL30" s="199">
        <f>'New Formula with HB25-1320'!DL30</f>
        <v>0</v>
      </c>
      <c r="DM30" s="199">
        <f>'New Formula with HB25-1320'!DM30</f>
        <v>0</v>
      </c>
      <c r="DN30" s="199">
        <f>'New Formula with HB25-1320'!DN30</f>
        <v>0</v>
      </c>
      <c r="DO30" s="199">
        <f>'New Formula with HB25-1320'!DO30</f>
        <v>0</v>
      </c>
      <c r="DP30" s="199">
        <f>'New Formula with HB25-1320'!DP30</f>
        <v>0</v>
      </c>
      <c r="DQ30" s="199">
        <f>'New Formula with HB25-1320'!DQ30</f>
        <v>0</v>
      </c>
      <c r="DR30" s="199">
        <f>'New Formula with HB25-1320'!DR30</f>
        <v>0</v>
      </c>
      <c r="DS30" s="199">
        <f>'New Formula with HB25-1320'!DS30</f>
        <v>0</v>
      </c>
      <c r="DT30" s="199">
        <f>'New Formula with HB25-1320'!DT30</f>
        <v>0</v>
      </c>
      <c r="DU30" s="199">
        <f>'New Formula with HB25-1320'!DU30</f>
        <v>0</v>
      </c>
      <c r="DV30" s="199">
        <f>'New Formula with HB25-1320'!DV30</f>
        <v>0</v>
      </c>
      <c r="DW30" s="199">
        <f>'New Formula with HB25-1320'!DW30</f>
        <v>0</v>
      </c>
      <c r="DX30" s="199">
        <f>'New Formula with HB25-1320'!DX30</f>
        <v>0</v>
      </c>
      <c r="DY30" s="199">
        <f>'New Formula with HB25-1320'!DY30</f>
        <v>0</v>
      </c>
      <c r="DZ30" s="199">
        <f>'New Formula with HB25-1320'!DZ30</f>
        <v>0</v>
      </c>
      <c r="EA30" s="199">
        <f>'New Formula with HB25-1320'!EA30</f>
        <v>20</v>
      </c>
      <c r="EB30" s="199">
        <f>'New Formula with HB25-1320'!EB30</f>
        <v>0</v>
      </c>
      <c r="EC30" s="199">
        <f>'New Formula with HB25-1320'!EC30</f>
        <v>0</v>
      </c>
      <c r="ED30" s="199">
        <f>'New Formula with HB25-1320'!ED30</f>
        <v>0</v>
      </c>
      <c r="EE30" s="199">
        <f>'New Formula with HB25-1320'!EE30</f>
        <v>0</v>
      </c>
      <c r="EF30" s="199">
        <f>'New Formula with HB25-1320'!EF30</f>
        <v>0</v>
      </c>
      <c r="EG30" s="199">
        <f>'New Formula with HB25-1320'!EG30</f>
        <v>0</v>
      </c>
      <c r="EH30" s="199">
        <f>'New Formula with HB25-1320'!EH30</f>
        <v>0</v>
      </c>
      <c r="EI30" s="199">
        <f>'New Formula with HB25-1320'!EI30</f>
        <v>0</v>
      </c>
      <c r="EJ30" s="199">
        <f>'New Formula with HB25-1320'!EJ30</f>
        <v>0</v>
      </c>
      <c r="EK30" s="199">
        <f>'New Formula with HB25-1320'!EK30</f>
        <v>0</v>
      </c>
      <c r="EL30" s="199">
        <f>'New Formula with HB25-1320'!EL30</f>
        <v>0</v>
      </c>
      <c r="EM30" s="199">
        <f>'New Formula with HB25-1320'!EM30</f>
        <v>0</v>
      </c>
      <c r="EN30" s="199">
        <f>'New Formula with HB25-1320'!EN30</f>
        <v>0</v>
      </c>
      <c r="EO30" s="199">
        <f>'New Formula with HB25-1320'!EO30</f>
        <v>0</v>
      </c>
      <c r="EP30" s="199">
        <f>'New Formula with HB25-1320'!EP30</f>
        <v>0</v>
      </c>
      <c r="EQ30" s="199">
        <f>'New Formula with HB25-1320'!EQ30</f>
        <v>103</v>
      </c>
      <c r="ER30" s="199">
        <f>'New Formula with HB25-1320'!ER30</f>
        <v>0</v>
      </c>
      <c r="ES30" s="199">
        <f>'New Formula with HB25-1320'!ES30</f>
        <v>0</v>
      </c>
      <c r="ET30" s="199">
        <f>'New Formula with HB25-1320'!ET30</f>
        <v>0</v>
      </c>
      <c r="EU30" s="199">
        <f>'New Formula with HB25-1320'!EU30</f>
        <v>0</v>
      </c>
      <c r="EV30" s="199">
        <f>'New Formula with HB25-1320'!EV30</f>
        <v>0</v>
      </c>
      <c r="EW30" s="199">
        <f>'New Formula with HB25-1320'!EW30</f>
        <v>0</v>
      </c>
      <c r="EX30" s="199">
        <f>'New Formula with HB25-1320'!EX30</f>
        <v>0</v>
      </c>
      <c r="EY30" s="199">
        <f>'New Formula with HB25-1320'!EY30</f>
        <v>0</v>
      </c>
      <c r="EZ30" s="199">
        <f>'New Formula with HB25-1320'!EZ30</f>
        <v>0</v>
      </c>
      <c r="FA30" s="199">
        <f>'New Formula with HB25-1320'!FA30</f>
        <v>0</v>
      </c>
      <c r="FB30" s="199">
        <f>'New Formula with HB25-1320'!FB30</f>
        <v>0</v>
      </c>
      <c r="FC30" s="199">
        <f>'New Formula with HB25-1320'!FC30</f>
        <v>0</v>
      </c>
      <c r="FD30" s="199">
        <f>'New Formula with HB25-1320'!FD30</f>
        <v>0</v>
      </c>
      <c r="FE30" s="199">
        <f>'New Formula with HB25-1320'!FE30</f>
        <v>0</v>
      </c>
      <c r="FF30" s="199">
        <f>'New Formula with HB25-1320'!FF30</f>
        <v>0</v>
      </c>
      <c r="FG30" s="199">
        <f>'New Formula with HB25-1320'!FG30</f>
        <v>0</v>
      </c>
      <c r="FH30" s="199">
        <f>'New Formula with HB25-1320'!FH30</f>
        <v>0</v>
      </c>
      <c r="FI30" s="199">
        <f>'New Formula with HB25-1320'!FI30</f>
        <v>0</v>
      </c>
      <c r="FJ30" s="199">
        <f>'New Formula with HB25-1320'!FJ30</f>
        <v>0</v>
      </c>
      <c r="FK30" s="199">
        <f>'New Formula with HB25-1320'!FK30</f>
        <v>0</v>
      </c>
      <c r="FL30" s="199">
        <f>'New Formula with HB25-1320'!FL30</f>
        <v>0</v>
      </c>
      <c r="FM30" s="199">
        <f>'New Formula with HB25-1320'!FM30</f>
        <v>0</v>
      </c>
      <c r="FN30" s="199">
        <f>'New Formula with HB25-1320'!FN30</f>
        <v>0</v>
      </c>
      <c r="FO30" s="199">
        <f>'New Formula with HB25-1320'!FO30</f>
        <v>0</v>
      </c>
      <c r="FP30" s="199">
        <f>'New Formula with HB25-1320'!FP30</f>
        <v>0</v>
      </c>
      <c r="FQ30" s="199">
        <f>'New Formula with HB25-1320'!FQ30</f>
        <v>0</v>
      </c>
      <c r="FR30" s="199">
        <f>'New Formula with HB25-1320'!FR30</f>
        <v>0</v>
      </c>
      <c r="FS30" s="199">
        <f>'New Formula with HB25-1320'!FS30</f>
        <v>0</v>
      </c>
      <c r="FT30" s="199">
        <f>'New Formula with HB25-1320'!FT30</f>
        <v>0</v>
      </c>
      <c r="FU30" s="199">
        <f>'New Formula with HB25-1320'!FU30</f>
        <v>0</v>
      </c>
      <c r="FV30" s="199">
        <f>'New Formula with HB25-1320'!FV30</f>
        <v>0</v>
      </c>
      <c r="FW30" s="199">
        <f>'New Formula with HB25-1320'!FW30</f>
        <v>0</v>
      </c>
      <c r="FX30" s="199">
        <f>'New Formula with HB25-1320'!FX30</f>
        <v>0</v>
      </c>
      <c r="FY30" s="12"/>
      <c r="FZ30" s="12">
        <f t="shared" si="9"/>
        <v>19576.5</v>
      </c>
      <c r="GA30" s="12"/>
      <c r="GB30" s="12"/>
      <c r="GC30" s="12"/>
      <c r="GD30" s="12"/>
      <c r="GE30" s="2"/>
      <c r="GF30" s="2"/>
      <c r="GG30" s="2"/>
      <c r="GH30" s="2"/>
      <c r="GI30" s="2"/>
      <c r="GJ30" s="2"/>
      <c r="GK30" s="2"/>
    </row>
    <row r="31" spans="1:254" x14ac:dyDescent="0.35">
      <c r="A31" s="3" t="s">
        <v>446</v>
      </c>
      <c r="B31" s="2" t="s">
        <v>657</v>
      </c>
      <c r="C31" s="91">
        <f>'New Formula with HB25-1320'!C31</f>
        <v>0</v>
      </c>
      <c r="D31" s="200">
        <f>'New Formula with HB25-1320'!D31</f>
        <v>363</v>
      </c>
      <c r="E31" s="200">
        <f>'New Formula with HB25-1320'!E31</f>
        <v>52</v>
      </c>
      <c r="F31" s="200">
        <f>'New Formula with HB25-1320'!F31</f>
        <v>114.5</v>
      </c>
      <c r="G31" s="200">
        <f>'New Formula with HB25-1320'!G31</f>
        <v>0</v>
      </c>
      <c r="H31" s="200">
        <f>'New Formula with HB25-1320'!H31</f>
        <v>0</v>
      </c>
      <c r="I31" s="200">
        <f>'New Formula with HB25-1320'!I31</f>
        <v>71</v>
      </c>
      <c r="J31" s="200">
        <f>'New Formula with HB25-1320'!J31</f>
        <v>0</v>
      </c>
      <c r="K31" s="200">
        <f>'New Formula with HB25-1320'!K31</f>
        <v>0</v>
      </c>
      <c r="L31" s="200">
        <f>'New Formula with HB25-1320'!L31</f>
        <v>0</v>
      </c>
      <c r="M31" s="200">
        <f>'New Formula with HB25-1320'!M31</f>
        <v>0</v>
      </c>
      <c r="N31" s="200">
        <f>'New Formula with HB25-1320'!N31</f>
        <v>0</v>
      </c>
      <c r="O31" s="200">
        <f>'New Formula with HB25-1320'!O31</f>
        <v>0</v>
      </c>
      <c r="P31" s="200">
        <f>'New Formula with HB25-1320'!P31</f>
        <v>0</v>
      </c>
      <c r="Q31" s="200">
        <f>'New Formula with HB25-1320'!Q31</f>
        <v>173</v>
      </c>
      <c r="R31" s="200">
        <f>'New Formula with HB25-1320'!R31</f>
        <v>0</v>
      </c>
      <c r="S31" s="200">
        <f>'New Formula with HB25-1320'!S31</f>
        <v>0</v>
      </c>
      <c r="T31" s="200">
        <f>'New Formula with HB25-1320'!T31</f>
        <v>0</v>
      </c>
      <c r="U31" s="200">
        <f>'New Formula with HB25-1320'!U31</f>
        <v>0</v>
      </c>
      <c r="V31" s="200">
        <f>'New Formula with HB25-1320'!V31</f>
        <v>0</v>
      </c>
      <c r="W31" s="200">
        <f>'New Formula with HB25-1320'!W31</f>
        <v>0</v>
      </c>
      <c r="X31" s="200">
        <f>'New Formula with HB25-1320'!X31</f>
        <v>0</v>
      </c>
      <c r="Y31" s="200">
        <f>'New Formula with HB25-1320'!Y31</f>
        <v>0</v>
      </c>
      <c r="Z31" s="200">
        <f>'New Formula with HB25-1320'!Z31</f>
        <v>0</v>
      </c>
      <c r="AA31" s="200">
        <f>'New Formula with HB25-1320'!AA31</f>
        <v>0</v>
      </c>
      <c r="AB31" s="200">
        <f>'New Formula with HB25-1320'!AB31</f>
        <v>0</v>
      </c>
      <c r="AC31" s="200">
        <f>'New Formula with HB25-1320'!AC31</f>
        <v>0</v>
      </c>
      <c r="AD31" s="200">
        <f>'New Formula with HB25-1320'!AD31</f>
        <v>16</v>
      </c>
      <c r="AE31" s="200">
        <f>'New Formula with HB25-1320'!AE31</f>
        <v>0</v>
      </c>
      <c r="AF31" s="200">
        <f>'New Formula with HB25-1320'!AF31</f>
        <v>0</v>
      </c>
      <c r="AG31" s="200">
        <f>'New Formula with HB25-1320'!AG31</f>
        <v>0</v>
      </c>
      <c r="AH31" s="200">
        <f>'New Formula with HB25-1320'!AH31</f>
        <v>0</v>
      </c>
      <c r="AI31" s="200">
        <f>'New Formula with HB25-1320'!AI31</f>
        <v>0</v>
      </c>
      <c r="AJ31" s="200">
        <f>'New Formula with HB25-1320'!AJ31</f>
        <v>0</v>
      </c>
      <c r="AK31" s="200">
        <f>'New Formula with HB25-1320'!AK31</f>
        <v>0</v>
      </c>
      <c r="AL31" s="200">
        <f>'New Formula with HB25-1320'!AL31</f>
        <v>0</v>
      </c>
      <c r="AM31" s="200">
        <f>'New Formula with HB25-1320'!AM31</f>
        <v>0</v>
      </c>
      <c r="AN31" s="200">
        <f>'New Formula with HB25-1320'!AN31</f>
        <v>0</v>
      </c>
      <c r="AO31" s="200">
        <f>'New Formula with HB25-1320'!AO31</f>
        <v>0</v>
      </c>
      <c r="AP31" s="200">
        <f>'New Formula with HB25-1320'!AP31</f>
        <v>0</v>
      </c>
      <c r="AQ31" s="200">
        <f>'New Formula with HB25-1320'!AQ31</f>
        <v>0</v>
      </c>
      <c r="AR31" s="200">
        <f>'New Formula with HB25-1320'!AR31</f>
        <v>76</v>
      </c>
      <c r="AS31" s="200">
        <f>'New Formula with HB25-1320'!AS31</f>
        <v>23</v>
      </c>
      <c r="AT31" s="200">
        <f>'New Formula with HB25-1320'!AT31</f>
        <v>0</v>
      </c>
      <c r="AU31" s="200">
        <f>'New Formula with HB25-1320'!AU31</f>
        <v>0</v>
      </c>
      <c r="AV31" s="200">
        <f>'New Formula with HB25-1320'!AV31</f>
        <v>0</v>
      </c>
      <c r="AW31" s="200">
        <f>'New Formula with HB25-1320'!AW31</f>
        <v>0</v>
      </c>
      <c r="AX31" s="200">
        <f>'New Formula with HB25-1320'!AX31</f>
        <v>0</v>
      </c>
      <c r="AY31" s="200">
        <f>'New Formula with HB25-1320'!AY31</f>
        <v>0</v>
      </c>
      <c r="AZ31" s="200">
        <f>'New Formula with HB25-1320'!AZ31</f>
        <v>0</v>
      </c>
      <c r="BA31" s="200">
        <f>'New Formula with HB25-1320'!BA31</f>
        <v>0</v>
      </c>
      <c r="BB31" s="200">
        <f>'New Formula with HB25-1320'!BB31</f>
        <v>0</v>
      </c>
      <c r="BC31" s="200">
        <f>'New Formula with HB25-1320'!BC31</f>
        <v>278.5</v>
      </c>
      <c r="BD31" s="200">
        <f>'New Formula with HB25-1320'!BD31</f>
        <v>0</v>
      </c>
      <c r="BE31" s="200">
        <f>'New Formula with HB25-1320'!BE31</f>
        <v>0</v>
      </c>
      <c r="BF31" s="200">
        <f>'New Formula with HB25-1320'!BF31</f>
        <v>0</v>
      </c>
      <c r="BG31" s="200">
        <f>'New Formula with HB25-1320'!BG31</f>
        <v>0</v>
      </c>
      <c r="BH31" s="200">
        <f>'New Formula with HB25-1320'!BH31</f>
        <v>0</v>
      </c>
      <c r="BI31" s="200">
        <f>'New Formula with HB25-1320'!BI31</f>
        <v>0</v>
      </c>
      <c r="BJ31" s="200">
        <f>'New Formula with HB25-1320'!BJ31</f>
        <v>0</v>
      </c>
      <c r="BK31" s="200">
        <f>'New Formula with HB25-1320'!BK31</f>
        <v>0</v>
      </c>
      <c r="BL31" s="200">
        <f>'New Formula with HB25-1320'!BL31</f>
        <v>0</v>
      </c>
      <c r="BM31" s="200">
        <f>'New Formula with HB25-1320'!BM31</f>
        <v>0</v>
      </c>
      <c r="BN31" s="200">
        <f>'New Formula with HB25-1320'!BN31</f>
        <v>0</v>
      </c>
      <c r="BO31" s="200">
        <f>'New Formula with HB25-1320'!BO31</f>
        <v>0</v>
      </c>
      <c r="BP31" s="200">
        <f>'New Formula with HB25-1320'!BP31</f>
        <v>0</v>
      </c>
      <c r="BQ31" s="200">
        <f>'New Formula with HB25-1320'!BQ31</f>
        <v>15</v>
      </c>
      <c r="BR31" s="200">
        <f>'New Formula with HB25-1320'!BR31</f>
        <v>0</v>
      </c>
      <c r="BS31" s="200">
        <f>'New Formula with HB25-1320'!BS31</f>
        <v>0</v>
      </c>
      <c r="BT31" s="200">
        <f>'New Formula with HB25-1320'!BT31</f>
        <v>0</v>
      </c>
      <c r="BU31" s="200">
        <f>'New Formula with HB25-1320'!BU31</f>
        <v>0</v>
      </c>
      <c r="BV31" s="200">
        <f>'New Formula with HB25-1320'!BV31</f>
        <v>0</v>
      </c>
      <c r="BW31" s="200">
        <f>'New Formula with HB25-1320'!BW31</f>
        <v>0</v>
      </c>
      <c r="BX31" s="200">
        <f>'New Formula with HB25-1320'!BX31</f>
        <v>0</v>
      </c>
      <c r="BY31" s="200">
        <f>'New Formula with HB25-1320'!BY31</f>
        <v>0</v>
      </c>
      <c r="BZ31" s="200">
        <f>'New Formula with HB25-1320'!BZ31</f>
        <v>0</v>
      </c>
      <c r="CA31" s="200">
        <f>'New Formula with HB25-1320'!CA31</f>
        <v>0</v>
      </c>
      <c r="CB31" s="200">
        <f>'New Formula with HB25-1320'!CB31</f>
        <v>50</v>
      </c>
      <c r="CC31" s="200">
        <f>'New Formula with HB25-1320'!CC31</f>
        <v>0</v>
      </c>
      <c r="CD31" s="200">
        <f>'New Formula with HB25-1320'!CD31</f>
        <v>0</v>
      </c>
      <c r="CE31" s="200">
        <f>'New Formula with HB25-1320'!CE31</f>
        <v>0</v>
      </c>
      <c r="CF31" s="200">
        <f>'New Formula with HB25-1320'!CF31</f>
        <v>0</v>
      </c>
      <c r="CG31" s="200">
        <f>'New Formula with HB25-1320'!CG31</f>
        <v>0</v>
      </c>
      <c r="CH31" s="200">
        <f>'New Formula with HB25-1320'!CH31</f>
        <v>0</v>
      </c>
      <c r="CI31" s="200">
        <f>'New Formula with HB25-1320'!CI31</f>
        <v>0</v>
      </c>
      <c r="CJ31" s="200">
        <f>'New Formula with HB25-1320'!CJ31</f>
        <v>0</v>
      </c>
      <c r="CK31" s="200">
        <f>'New Formula with HB25-1320'!CK31</f>
        <v>1.5</v>
      </c>
      <c r="CL31" s="200">
        <f>'New Formula with HB25-1320'!CL31</f>
        <v>0</v>
      </c>
      <c r="CM31" s="200">
        <f>'New Formula with HB25-1320'!CM31</f>
        <v>0</v>
      </c>
      <c r="CN31" s="200">
        <f>'New Formula with HB25-1320'!CN31</f>
        <v>125</v>
      </c>
      <c r="CO31" s="200">
        <f>'New Formula with HB25-1320'!CO31</f>
        <v>0</v>
      </c>
      <c r="CP31" s="200">
        <f>'New Formula with HB25-1320'!CP31</f>
        <v>0</v>
      </c>
      <c r="CQ31" s="200">
        <f>'New Formula with HB25-1320'!CQ31</f>
        <v>0</v>
      </c>
      <c r="CR31" s="200">
        <f>'New Formula with HB25-1320'!CR31</f>
        <v>0</v>
      </c>
      <c r="CS31" s="200">
        <f>'New Formula with HB25-1320'!CS31</f>
        <v>0</v>
      </c>
      <c r="CT31" s="200">
        <f>'New Formula with HB25-1320'!CT31</f>
        <v>0</v>
      </c>
      <c r="CU31" s="200">
        <f>'New Formula with HB25-1320'!CU31</f>
        <v>0</v>
      </c>
      <c r="CV31" s="200">
        <f>'New Formula with HB25-1320'!CV31</f>
        <v>0</v>
      </c>
      <c r="CW31" s="200">
        <f>'New Formula with HB25-1320'!CW31</f>
        <v>0</v>
      </c>
      <c r="CX31" s="200">
        <f>'New Formula with HB25-1320'!CX31</f>
        <v>0</v>
      </c>
      <c r="CY31" s="200">
        <f>'New Formula with HB25-1320'!CY31</f>
        <v>0</v>
      </c>
      <c r="CZ31" s="200">
        <f>'New Formula with HB25-1320'!CZ31</f>
        <v>0</v>
      </c>
      <c r="DA31" s="200">
        <f>'New Formula with HB25-1320'!DA31</f>
        <v>0</v>
      </c>
      <c r="DB31" s="200">
        <f>'New Formula with HB25-1320'!DB31</f>
        <v>0</v>
      </c>
      <c r="DC31" s="200">
        <f>'New Formula with HB25-1320'!DC31</f>
        <v>0</v>
      </c>
      <c r="DD31" s="200">
        <f>'New Formula with HB25-1320'!DD31</f>
        <v>0</v>
      </c>
      <c r="DE31" s="200">
        <f>'New Formula with HB25-1320'!DE31</f>
        <v>0</v>
      </c>
      <c r="DF31" s="200">
        <f>'New Formula with HB25-1320'!DF31</f>
        <v>161</v>
      </c>
      <c r="DG31" s="200">
        <f>'New Formula with HB25-1320'!DG31</f>
        <v>0</v>
      </c>
      <c r="DH31" s="200">
        <f>'New Formula with HB25-1320'!DH31</f>
        <v>0</v>
      </c>
      <c r="DI31" s="200">
        <f>'New Formula with HB25-1320'!DI31</f>
        <v>7</v>
      </c>
      <c r="DJ31" s="200">
        <f>'New Formula with HB25-1320'!DJ31</f>
        <v>0</v>
      </c>
      <c r="DK31" s="200">
        <f>'New Formula with HB25-1320'!DK31</f>
        <v>0</v>
      </c>
      <c r="DL31" s="200">
        <f>'New Formula with HB25-1320'!DL31</f>
        <v>0</v>
      </c>
      <c r="DM31" s="200">
        <f>'New Formula with HB25-1320'!DM31</f>
        <v>0</v>
      </c>
      <c r="DN31" s="200">
        <f>'New Formula with HB25-1320'!DN31</f>
        <v>0</v>
      </c>
      <c r="DO31" s="200">
        <f>'New Formula with HB25-1320'!DO31</f>
        <v>0</v>
      </c>
      <c r="DP31" s="200">
        <f>'New Formula with HB25-1320'!DP31</f>
        <v>0</v>
      </c>
      <c r="DQ31" s="200">
        <f>'New Formula with HB25-1320'!DQ31</f>
        <v>0</v>
      </c>
      <c r="DR31" s="200">
        <f>'New Formula with HB25-1320'!DR31</f>
        <v>0</v>
      </c>
      <c r="DS31" s="200">
        <f>'New Formula with HB25-1320'!DS31</f>
        <v>0</v>
      </c>
      <c r="DT31" s="200">
        <f>'New Formula with HB25-1320'!DT31</f>
        <v>0</v>
      </c>
      <c r="DU31" s="200">
        <f>'New Formula with HB25-1320'!DU31</f>
        <v>0</v>
      </c>
      <c r="DV31" s="200">
        <f>'New Formula with HB25-1320'!DV31</f>
        <v>0</v>
      </c>
      <c r="DW31" s="200">
        <f>'New Formula with HB25-1320'!DW31</f>
        <v>0</v>
      </c>
      <c r="DX31" s="200">
        <f>'New Formula with HB25-1320'!DX31</f>
        <v>0</v>
      </c>
      <c r="DY31" s="200">
        <f>'New Formula with HB25-1320'!DY31</f>
        <v>0</v>
      </c>
      <c r="DZ31" s="200">
        <f>'New Formula with HB25-1320'!DZ31</f>
        <v>0</v>
      </c>
      <c r="EA31" s="200">
        <f>'New Formula with HB25-1320'!EA31</f>
        <v>0</v>
      </c>
      <c r="EB31" s="200">
        <f>'New Formula with HB25-1320'!EB31</f>
        <v>0</v>
      </c>
      <c r="EC31" s="200">
        <f>'New Formula with HB25-1320'!EC31</f>
        <v>0</v>
      </c>
      <c r="ED31" s="200">
        <f>'New Formula with HB25-1320'!ED31</f>
        <v>0</v>
      </c>
      <c r="EE31" s="200">
        <f>'New Formula with HB25-1320'!EE31</f>
        <v>0</v>
      </c>
      <c r="EF31" s="200">
        <f>'New Formula with HB25-1320'!EF31</f>
        <v>0</v>
      </c>
      <c r="EG31" s="200">
        <f>'New Formula with HB25-1320'!EG31</f>
        <v>0</v>
      </c>
      <c r="EH31" s="200">
        <f>'New Formula with HB25-1320'!EH31</f>
        <v>0</v>
      </c>
      <c r="EI31" s="200">
        <f>'New Formula with HB25-1320'!EI31</f>
        <v>0</v>
      </c>
      <c r="EJ31" s="200">
        <f>'New Formula with HB25-1320'!EJ31</f>
        <v>0</v>
      </c>
      <c r="EK31" s="200">
        <f>'New Formula with HB25-1320'!EK31</f>
        <v>0</v>
      </c>
      <c r="EL31" s="200">
        <f>'New Formula with HB25-1320'!EL31</f>
        <v>0</v>
      </c>
      <c r="EM31" s="200">
        <f>'New Formula with HB25-1320'!EM31</f>
        <v>0</v>
      </c>
      <c r="EN31" s="200">
        <f>'New Formula with HB25-1320'!EN31</f>
        <v>0</v>
      </c>
      <c r="EO31" s="200">
        <f>'New Formula with HB25-1320'!EO31</f>
        <v>0</v>
      </c>
      <c r="EP31" s="200">
        <f>'New Formula with HB25-1320'!EP31</f>
        <v>0</v>
      </c>
      <c r="EQ31" s="200">
        <f>'New Formula with HB25-1320'!EQ31</f>
        <v>21</v>
      </c>
      <c r="ER31" s="200">
        <f>'New Formula with HB25-1320'!ER31</f>
        <v>0</v>
      </c>
      <c r="ES31" s="200">
        <f>'New Formula with HB25-1320'!ES31</f>
        <v>0</v>
      </c>
      <c r="ET31" s="200">
        <f>'New Formula with HB25-1320'!ET31</f>
        <v>0</v>
      </c>
      <c r="EU31" s="200">
        <f>'New Formula with HB25-1320'!EU31</f>
        <v>0</v>
      </c>
      <c r="EV31" s="200">
        <f>'New Formula with HB25-1320'!EV31</f>
        <v>0</v>
      </c>
      <c r="EW31" s="200">
        <f>'New Formula with HB25-1320'!EW31</f>
        <v>0</v>
      </c>
      <c r="EX31" s="200">
        <f>'New Formula with HB25-1320'!EX31</f>
        <v>0</v>
      </c>
      <c r="EY31" s="200">
        <f>'New Formula with HB25-1320'!EY31</f>
        <v>0</v>
      </c>
      <c r="EZ31" s="200">
        <f>'New Formula with HB25-1320'!EZ31</f>
        <v>0</v>
      </c>
      <c r="FA31" s="200">
        <f>'New Formula with HB25-1320'!FA31</f>
        <v>0</v>
      </c>
      <c r="FB31" s="200">
        <f>'New Formula with HB25-1320'!FB31</f>
        <v>0</v>
      </c>
      <c r="FC31" s="200">
        <f>'New Formula with HB25-1320'!FC31</f>
        <v>0</v>
      </c>
      <c r="FD31" s="200">
        <f>'New Formula with HB25-1320'!FD31</f>
        <v>0</v>
      </c>
      <c r="FE31" s="200">
        <f>'New Formula with HB25-1320'!FE31</f>
        <v>0</v>
      </c>
      <c r="FF31" s="200">
        <f>'New Formula with HB25-1320'!FF31</f>
        <v>0</v>
      </c>
      <c r="FG31" s="200">
        <f>'New Formula with HB25-1320'!FG31</f>
        <v>0</v>
      </c>
      <c r="FH31" s="200">
        <f>'New Formula with HB25-1320'!FH31</f>
        <v>0</v>
      </c>
      <c r="FI31" s="200">
        <f>'New Formula with HB25-1320'!FI31</f>
        <v>0</v>
      </c>
      <c r="FJ31" s="200">
        <f>'New Formula with HB25-1320'!FJ31</f>
        <v>0</v>
      </c>
      <c r="FK31" s="200">
        <f>'New Formula with HB25-1320'!FK31</f>
        <v>0</v>
      </c>
      <c r="FL31" s="200">
        <f>'New Formula with HB25-1320'!FL31</f>
        <v>0</v>
      </c>
      <c r="FM31" s="200">
        <f>'New Formula with HB25-1320'!FM31</f>
        <v>0</v>
      </c>
      <c r="FN31" s="200">
        <f>'New Formula with HB25-1320'!FN31</f>
        <v>0</v>
      </c>
      <c r="FO31" s="200">
        <f>'New Formula with HB25-1320'!FO31</f>
        <v>0</v>
      </c>
      <c r="FP31" s="200">
        <f>'New Formula with HB25-1320'!FP31</f>
        <v>0</v>
      </c>
      <c r="FQ31" s="200">
        <f>'New Formula with HB25-1320'!FQ31</f>
        <v>0</v>
      </c>
      <c r="FR31" s="200">
        <f>'New Formula with HB25-1320'!FR31</f>
        <v>0</v>
      </c>
      <c r="FS31" s="200">
        <f>'New Formula with HB25-1320'!FS31</f>
        <v>0</v>
      </c>
      <c r="FT31" s="200">
        <f>'New Formula with HB25-1320'!FT31</f>
        <v>0</v>
      </c>
      <c r="FU31" s="200">
        <f>'New Formula with HB25-1320'!FU31</f>
        <v>0</v>
      </c>
      <c r="FV31" s="200">
        <f>'New Formula with HB25-1320'!FV31</f>
        <v>0</v>
      </c>
      <c r="FW31" s="200">
        <f>'New Formula with HB25-1320'!FW31</f>
        <v>0</v>
      </c>
      <c r="FX31" s="200">
        <f>'New Formula with HB25-1320'!FX31</f>
        <v>0</v>
      </c>
      <c r="FY31" s="12"/>
      <c r="FZ31" s="12">
        <f t="shared" si="9"/>
        <v>1547.5</v>
      </c>
      <c r="GA31" s="12"/>
      <c r="GB31" s="12"/>
      <c r="GC31" s="12"/>
      <c r="GD31" s="12"/>
      <c r="GE31" s="2"/>
      <c r="GF31" s="2"/>
      <c r="GG31" s="2"/>
      <c r="GH31" s="2"/>
      <c r="GI31" s="2"/>
      <c r="GJ31" s="2"/>
      <c r="GK31" s="2"/>
    </row>
    <row r="32" spans="1:254" x14ac:dyDescent="0.35">
      <c r="A32" s="3" t="s">
        <v>447</v>
      </c>
      <c r="B32" s="2" t="s">
        <v>658</v>
      </c>
      <c r="C32" s="91">
        <f>'New Formula with HB25-1320'!C32</f>
        <v>0</v>
      </c>
      <c r="D32" s="200">
        <f>'New Formula with HB25-1320'!D32</f>
        <v>0</v>
      </c>
      <c r="E32" s="200">
        <f>'New Formula with HB25-1320'!E32</f>
        <v>0</v>
      </c>
      <c r="F32" s="200">
        <f>'New Formula with HB25-1320'!F32</f>
        <v>0</v>
      </c>
      <c r="G32" s="200">
        <f>'New Formula with HB25-1320'!G32</f>
        <v>0</v>
      </c>
      <c r="H32" s="200">
        <f>'New Formula with HB25-1320'!H32</f>
        <v>0</v>
      </c>
      <c r="I32" s="200">
        <f>'New Formula with HB25-1320'!I32</f>
        <v>0</v>
      </c>
      <c r="J32" s="200">
        <f>'New Formula with HB25-1320'!J32</f>
        <v>0</v>
      </c>
      <c r="K32" s="200">
        <f>'New Formula with HB25-1320'!K32</f>
        <v>0</v>
      </c>
      <c r="L32" s="200">
        <f>'New Formula with HB25-1320'!L32</f>
        <v>0</v>
      </c>
      <c r="M32" s="200">
        <f>'New Formula with HB25-1320'!M32</f>
        <v>0</v>
      </c>
      <c r="N32" s="200">
        <f>'New Formula with HB25-1320'!N32</f>
        <v>0</v>
      </c>
      <c r="O32" s="200">
        <f>'New Formula with HB25-1320'!O32</f>
        <v>0</v>
      </c>
      <c r="P32" s="200">
        <f>'New Formula with HB25-1320'!P32</f>
        <v>0</v>
      </c>
      <c r="Q32" s="200">
        <f>'New Formula with HB25-1320'!Q32</f>
        <v>0</v>
      </c>
      <c r="R32" s="200">
        <f>'New Formula with HB25-1320'!R32</f>
        <v>0</v>
      </c>
      <c r="S32" s="200">
        <f>'New Formula with HB25-1320'!S32</f>
        <v>0</v>
      </c>
      <c r="T32" s="200">
        <f>'New Formula with HB25-1320'!T32</f>
        <v>0</v>
      </c>
      <c r="U32" s="200">
        <f>'New Formula with HB25-1320'!U32</f>
        <v>0</v>
      </c>
      <c r="V32" s="200">
        <f>'New Formula with HB25-1320'!V32</f>
        <v>0</v>
      </c>
      <c r="W32" s="200">
        <f>'New Formula with HB25-1320'!W32</f>
        <v>0</v>
      </c>
      <c r="X32" s="200">
        <f>'New Formula with HB25-1320'!X32</f>
        <v>0</v>
      </c>
      <c r="Y32" s="200">
        <f>'New Formula with HB25-1320'!Y32</f>
        <v>0</v>
      </c>
      <c r="Z32" s="200">
        <f>'New Formula with HB25-1320'!Z32</f>
        <v>0</v>
      </c>
      <c r="AA32" s="200">
        <f>'New Formula with HB25-1320'!AA32</f>
        <v>0</v>
      </c>
      <c r="AB32" s="200">
        <f>'New Formula with HB25-1320'!AB32</f>
        <v>0</v>
      </c>
      <c r="AC32" s="200">
        <f>'New Formula with HB25-1320'!AC32</f>
        <v>0</v>
      </c>
      <c r="AD32" s="200">
        <f>'New Formula with HB25-1320'!AD32</f>
        <v>0</v>
      </c>
      <c r="AE32" s="200">
        <f>'New Formula with HB25-1320'!AE32</f>
        <v>0</v>
      </c>
      <c r="AF32" s="200">
        <f>'New Formula with HB25-1320'!AF32</f>
        <v>0</v>
      </c>
      <c r="AG32" s="200">
        <f>'New Formula with HB25-1320'!AG32</f>
        <v>0</v>
      </c>
      <c r="AH32" s="200">
        <f>'New Formula with HB25-1320'!AH32</f>
        <v>0</v>
      </c>
      <c r="AI32" s="200">
        <f>'New Formula with HB25-1320'!AI32</f>
        <v>0</v>
      </c>
      <c r="AJ32" s="200">
        <f>'New Formula with HB25-1320'!AJ32</f>
        <v>0</v>
      </c>
      <c r="AK32" s="200">
        <f>'New Formula with HB25-1320'!AK32</f>
        <v>0</v>
      </c>
      <c r="AL32" s="200">
        <f>'New Formula with HB25-1320'!AL32</f>
        <v>0</v>
      </c>
      <c r="AM32" s="200">
        <f>'New Formula with HB25-1320'!AM32</f>
        <v>0</v>
      </c>
      <c r="AN32" s="200">
        <f>'New Formula with HB25-1320'!AN32</f>
        <v>0</v>
      </c>
      <c r="AO32" s="200">
        <f>'New Formula with HB25-1320'!AO32</f>
        <v>0</v>
      </c>
      <c r="AP32" s="200">
        <f>'New Formula with HB25-1320'!AP32</f>
        <v>0</v>
      </c>
      <c r="AQ32" s="200">
        <f>'New Formula with HB25-1320'!AQ32</f>
        <v>0</v>
      </c>
      <c r="AR32" s="200">
        <f>'New Formula with HB25-1320'!AR32</f>
        <v>0</v>
      </c>
      <c r="AS32" s="200">
        <f>'New Formula with HB25-1320'!AS32</f>
        <v>0</v>
      </c>
      <c r="AT32" s="200">
        <f>'New Formula with HB25-1320'!AT32</f>
        <v>0</v>
      </c>
      <c r="AU32" s="200">
        <f>'New Formula with HB25-1320'!AU32</f>
        <v>0</v>
      </c>
      <c r="AV32" s="200">
        <f>'New Formula with HB25-1320'!AV32</f>
        <v>0</v>
      </c>
      <c r="AW32" s="200">
        <f>'New Formula with HB25-1320'!AW32</f>
        <v>0</v>
      </c>
      <c r="AX32" s="200">
        <f>'New Formula with HB25-1320'!AX32</f>
        <v>0</v>
      </c>
      <c r="AY32" s="200">
        <f>'New Formula with HB25-1320'!AY32</f>
        <v>0</v>
      </c>
      <c r="AZ32" s="200">
        <f>'New Formula with HB25-1320'!AZ32</f>
        <v>0</v>
      </c>
      <c r="BA32" s="200">
        <f>'New Formula with HB25-1320'!BA32</f>
        <v>0</v>
      </c>
      <c r="BB32" s="200">
        <f>'New Formula with HB25-1320'!BB32</f>
        <v>0</v>
      </c>
      <c r="BC32" s="200">
        <f>'New Formula with HB25-1320'!BC32</f>
        <v>0</v>
      </c>
      <c r="BD32" s="200">
        <f>'New Formula with HB25-1320'!BD32</f>
        <v>0</v>
      </c>
      <c r="BE32" s="200">
        <f>'New Formula with HB25-1320'!BE32</f>
        <v>0</v>
      </c>
      <c r="BF32" s="200">
        <f>'New Formula with HB25-1320'!BF32</f>
        <v>0</v>
      </c>
      <c r="BG32" s="200">
        <f>'New Formula with HB25-1320'!BG32</f>
        <v>0</v>
      </c>
      <c r="BH32" s="200">
        <f>'New Formula with HB25-1320'!BH32</f>
        <v>0</v>
      </c>
      <c r="BI32" s="200">
        <f>'New Formula with HB25-1320'!BI32</f>
        <v>0</v>
      </c>
      <c r="BJ32" s="200">
        <f>'New Formula with HB25-1320'!BJ32</f>
        <v>0</v>
      </c>
      <c r="BK32" s="200">
        <f>'New Formula with HB25-1320'!BK32</f>
        <v>0</v>
      </c>
      <c r="BL32" s="200">
        <f>'New Formula with HB25-1320'!BL32</f>
        <v>0</v>
      </c>
      <c r="BM32" s="200">
        <f>'New Formula with HB25-1320'!BM32</f>
        <v>0</v>
      </c>
      <c r="BN32" s="200">
        <f>'New Formula with HB25-1320'!BN32</f>
        <v>0</v>
      </c>
      <c r="BO32" s="200">
        <f>'New Formula with HB25-1320'!BO32</f>
        <v>0</v>
      </c>
      <c r="BP32" s="200">
        <f>'New Formula with HB25-1320'!BP32</f>
        <v>0</v>
      </c>
      <c r="BQ32" s="200">
        <f>'New Formula with HB25-1320'!BQ32</f>
        <v>0</v>
      </c>
      <c r="BR32" s="200">
        <f>'New Formula with HB25-1320'!BR32</f>
        <v>0</v>
      </c>
      <c r="BS32" s="200">
        <f>'New Formula with HB25-1320'!BS32</f>
        <v>0</v>
      </c>
      <c r="BT32" s="200">
        <f>'New Formula with HB25-1320'!BT32</f>
        <v>0</v>
      </c>
      <c r="BU32" s="200">
        <f>'New Formula with HB25-1320'!BU32</f>
        <v>0</v>
      </c>
      <c r="BV32" s="200">
        <f>'New Formula with HB25-1320'!BV32</f>
        <v>0</v>
      </c>
      <c r="BW32" s="200">
        <f>'New Formula with HB25-1320'!BW32</f>
        <v>0</v>
      </c>
      <c r="BX32" s="200">
        <f>'New Formula with HB25-1320'!BX32</f>
        <v>0</v>
      </c>
      <c r="BY32" s="200">
        <f>'New Formula with HB25-1320'!BY32</f>
        <v>0</v>
      </c>
      <c r="BZ32" s="200">
        <f>'New Formula with HB25-1320'!BZ32</f>
        <v>0</v>
      </c>
      <c r="CA32" s="200">
        <f>'New Formula with HB25-1320'!CA32</f>
        <v>0</v>
      </c>
      <c r="CB32" s="200">
        <f>'New Formula with HB25-1320'!CB32</f>
        <v>0</v>
      </c>
      <c r="CC32" s="200">
        <f>'New Formula with HB25-1320'!CC32</f>
        <v>0</v>
      </c>
      <c r="CD32" s="200">
        <f>'New Formula with HB25-1320'!CD32</f>
        <v>0</v>
      </c>
      <c r="CE32" s="200">
        <f>'New Formula with HB25-1320'!CE32</f>
        <v>0</v>
      </c>
      <c r="CF32" s="200">
        <f>'New Formula with HB25-1320'!CF32</f>
        <v>0</v>
      </c>
      <c r="CG32" s="200">
        <f>'New Formula with HB25-1320'!CG32</f>
        <v>0</v>
      </c>
      <c r="CH32" s="200">
        <f>'New Formula with HB25-1320'!CH32</f>
        <v>0</v>
      </c>
      <c r="CI32" s="200">
        <f>'New Formula with HB25-1320'!CI32</f>
        <v>0</v>
      </c>
      <c r="CJ32" s="200">
        <f>'New Formula with HB25-1320'!CJ32</f>
        <v>0</v>
      </c>
      <c r="CK32" s="200">
        <f>'New Formula with HB25-1320'!CK32</f>
        <v>0</v>
      </c>
      <c r="CL32" s="200">
        <f>'New Formula with HB25-1320'!CL32</f>
        <v>0</v>
      </c>
      <c r="CM32" s="200">
        <f>'New Formula with HB25-1320'!CM32</f>
        <v>0</v>
      </c>
      <c r="CN32" s="200">
        <f>'New Formula with HB25-1320'!CN32</f>
        <v>0</v>
      </c>
      <c r="CO32" s="200">
        <f>'New Formula with HB25-1320'!CO32</f>
        <v>0</v>
      </c>
      <c r="CP32" s="200">
        <f>'New Formula with HB25-1320'!CP32</f>
        <v>0</v>
      </c>
      <c r="CQ32" s="200">
        <f>'New Formula with HB25-1320'!CQ32</f>
        <v>0</v>
      </c>
      <c r="CR32" s="200">
        <f>'New Formula with HB25-1320'!CR32</f>
        <v>0</v>
      </c>
      <c r="CS32" s="200">
        <f>'New Formula with HB25-1320'!CS32</f>
        <v>0</v>
      </c>
      <c r="CT32" s="200">
        <f>'New Formula with HB25-1320'!CT32</f>
        <v>0</v>
      </c>
      <c r="CU32" s="200">
        <f>'New Formula with HB25-1320'!CU32</f>
        <v>0</v>
      </c>
      <c r="CV32" s="200">
        <f>'New Formula with HB25-1320'!CV32</f>
        <v>0</v>
      </c>
      <c r="CW32" s="200">
        <f>'New Formula with HB25-1320'!CW32</f>
        <v>0</v>
      </c>
      <c r="CX32" s="200">
        <f>'New Formula with HB25-1320'!CX32</f>
        <v>0</v>
      </c>
      <c r="CY32" s="200">
        <f>'New Formula with HB25-1320'!CY32</f>
        <v>0</v>
      </c>
      <c r="CZ32" s="200">
        <f>'New Formula with HB25-1320'!CZ32</f>
        <v>0</v>
      </c>
      <c r="DA32" s="200">
        <f>'New Formula with HB25-1320'!DA32</f>
        <v>0</v>
      </c>
      <c r="DB32" s="200">
        <f>'New Formula with HB25-1320'!DB32</f>
        <v>0</v>
      </c>
      <c r="DC32" s="200">
        <f>'New Formula with HB25-1320'!DC32</f>
        <v>0</v>
      </c>
      <c r="DD32" s="200">
        <f>'New Formula with HB25-1320'!DD32</f>
        <v>0</v>
      </c>
      <c r="DE32" s="200">
        <f>'New Formula with HB25-1320'!DE32</f>
        <v>0</v>
      </c>
      <c r="DF32" s="200">
        <f>'New Formula with HB25-1320'!DF32</f>
        <v>0</v>
      </c>
      <c r="DG32" s="200">
        <f>'New Formula with HB25-1320'!DG32</f>
        <v>0</v>
      </c>
      <c r="DH32" s="200">
        <f>'New Formula with HB25-1320'!DH32</f>
        <v>0</v>
      </c>
      <c r="DI32" s="200">
        <f>'New Formula with HB25-1320'!DI32</f>
        <v>0</v>
      </c>
      <c r="DJ32" s="200">
        <f>'New Formula with HB25-1320'!DJ32</f>
        <v>0</v>
      </c>
      <c r="DK32" s="200">
        <f>'New Formula with HB25-1320'!DK32</f>
        <v>0</v>
      </c>
      <c r="DL32" s="200">
        <f>'New Formula with HB25-1320'!DL32</f>
        <v>0</v>
      </c>
      <c r="DM32" s="200">
        <f>'New Formula with HB25-1320'!DM32</f>
        <v>0</v>
      </c>
      <c r="DN32" s="200">
        <f>'New Formula with HB25-1320'!DN32</f>
        <v>0</v>
      </c>
      <c r="DO32" s="200">
        <f>'New Formula with HB25-1320'!DO32</f>
        <v>0</v>
      </c>
      <c r="DP32" s="200">
        <f>'New Formula with HB25-1320'!DP32</f>
        <v>0</v>
      </c>
      <c r="DQ32" s="200">
        <f>'New Formula with HB25-1320'!DQ32</f>
        <v>0</v>
      </c>
      <c r="DR32" s="200">
        <f>'New Formula with HB25-1320'!DR32</f>
        <v>0</v>
      </c>
      <c r="DS32" s="200">
        <f>'New Formula with HB25-1320'!DS32</f>
        <v>0</v>
      </c>
      <c r="DT32" s="200">
        <f>'New Formula with HB25-1320'!DT32</f>
        <v>0</v>
      </c>
      <c r="DU32" s="200">
        <f>'New Formula with HB25-1320'!DU32</f>
        <v>0</v>
      </c>
      <c r="DV32" s="200">
        <f>'New Formula with HB25-1320'!DV32</f>
        <v>0</v>
      </c>
      <c r="DW32" s="200">
        <f>'New Formula with HB25-1320'!DW32</f>
        <v>0</v>
      </c>
      <c r="DX32" s="200">
        <f>'New Formula with HB25-1320'!DX32</f>
        <v>0</v>
      </c>
      <c r="DY32" s="200">
        <f>'New Formula with HB25-1320'!DY32</f>
        <v>0</v>
      </c>
      <c r="DZ32" s="200">
        <f>'New Formula with HB25-1320'!DZ32</f>
        <v>0</v>
      </c>
      <c r="EA32" s="200">
        <f>'New Formula with HB25-1320'!EA32</f>
        <v>0</v>
      </c>
      <c r="EB32" s="200">
        <f>'New Formula with HB25-1320'!EB32</f>
        <v>0</v>
      </c>
      <c r="EC32" s="200">
        <f>'New Formula with HB25-1320'!EC32</f>
        <v>0</v>
      </c>
      <c r="ED32" s="200">
        <f>'New Formula with HB25-1320'!ED32</f>
        <v>0</v>
      </c>
      <c r="EE32" s="200">
        <f>'New Formula with HB25-1320'!EE32</f>
        <v>0</v>
      </c>
      <c r="EF32" s="200">
        <f>'New Formula with HB25-1320'!EF32</f>
        <v>0</v>
      </c>
      <c r="EG32" s="200">
        <f>'New Formula with HB25-1320'!EG32</f>
        <v>0</v>
      </c>
      <c r="EH32" s="200">
        <f>'New Formula with HB25-1320'!EH32</f>
        <v>0</v>
      </c>
      <c r="EI32" s="200">
        <f>'New Formula with HB25-1320'!EI32</f>
        <v>0</v>
      </c>
      <c r="EJ32" s="200">
        <f>'New Formula with HB25-1320'!EJ32</f>
        <v>0</v>
      </c>
      <c r="EK32" s="200">
        <f>'New Formula with HB25-1320'!EK32</f>
        <v>0</v>
      </c>
      <c r="EL32" s="200">
        <f>'New Formula with HB25-1320'!EL32</f>
        <v>0</v>
      </c>
      <c r="EM32" s="200">
        <f>'New Formula with HB25-1320'!EM32</f>
        <v>0</v>
      </c>
      <c r="EN32" s="200">
        <f>'New Formula with HB25-1320'!EN32</f>
        <v>0</v>
      </c>
      <c r="EO32" s="200">
        <f>'New Formula with HB25-1320'!EO32</f>
        <v>0</v>
      </c>
      <c r="EP32" s="200">
        <f>'New Formula with HB25-1320'!EP32</f>
        <v>0</v>
      </c>
      <c r="EQ32" s="200">
        <f>'New Formula with HB25-1320'!EQ32</f>
        <v>0</v>
      </c>
      <c r="ER32" s="200">
        <f>'New Formula with HB25-1320'!ER32</f>
        <v>0</v>
      </c>
      <c r="ES32" s="200">
        <f>'New Formula with HB25-1320'!ES32</f>
        <v>0</v>
      </c>
      <c r="ET32" s="200">
        <f>'New Formula with HB25-1320'!ET32</f>
        <v>0</v>
      </c>
      <c r="EU32" s="200">
        <f>'New Formula with HB25-1320'!EU32</f>
        <v>0</v>
      </c>
      <c r="EV32" s="200">
        <f>'New Formula with HB25-1320'!EV32</f>
        <v>0</v>
      </c>
      <c r="EW32" s="200">
        <f>'New Formula with HB25-1320'!EW32</f>
        <v>0</v>
      </c>
      <c r="EX32" s="200">
        <f>'New Formula with HB25-1320'!EX32</f>
        <v>0</v>
      </c>
      <c r="EY32" s="200">
        <f>'New Formula with HB25-1320'!EY32</f>
        <v>0</v>
      </c>
      <c r="EZ32" s="200">
        <f>'New Formula with HB25-1320'!EZ32</f>
        <v>0</v>
      </c>
      <c r="FA32" s="200">
        <f>'New Formula with HB25-1320'!FA32</f>
        <v>0</v>
      </c>
      <c r="FB32" s="200">
        <f>'New Formula with HB25-1320'!FB32</f>
        <v>0</v>
      </c>
      <c r="FC32" s="200">
        <f>'New Formula with HB25-1320'!FC32</f>
        <v>0</v>
      </c>
      <c r="FD32" s="200">
        <f>'New Formula with HB25-1320'!FD32</f>
        <v>0</v>
      </c>
      <c r="FE32" s="200">
        <f>'New Formula with HB25-1320'!FE32</f>
        <v>0</v>
      </c>
      <c r="FF32" s="200">
        <f>'New Formula with HB25-1320'!FF32</f>
        <v>0</v>
      </c>
      <c r="FG32" s="200">
        <f>'New Formula with HB25-1320'!FG32</f>
        <v>0</v>
      </c>
      <c r="FH32" s="200">
        <f>'New Formula with HB25-1320'!FH32</f>
        <v>0</v>
      </c>
      <c r="FI32" s="200">
        <f>'New Formula with HB25-1320'!FI32</f>
        <v>0</v>
      </c>
      <c r="FJ32" s="200">
        <f>'New Formula with HB25-1320'!FJ32</f>
        <v>0</v>
      </c>
      <c r="FK32" s="200">
        <f>'New Formula with HB25-1320'!FK32</f>
        <v>0</v>
      </c>
      <c r="FL32" s="200">
        <f>'New Formula with HB25-1320'!FL32</f>
        <v>0</v>
      </c>
      <c r="FM32" s="200">
        <f>'New Formula with HB25-1320'!FM32</f>
        <v>0</v>
      </c>
      <c r="FN32" s="200">
        <f>'New Formula with HB25-1320'!FN32</f>
        <v>0</v>
      </c>
      <c r="FO32" s="200">
        <f>'New Formula with HB25-1320'!FO32</f>
        <v>0</v>
      </c>
      <c r="FP32" s="200">
        <f>'New Formula with HB25-1320'!FP32</f>
        <v>0</v>
      </c>
      <c r="FQ32" s="200">
        <f>'New Formula with HB25-1320'!FQ32</f>
        <v>0</v>
      </c>
      <c r="FR32" s="200">
        <f>'New Formula with HB25-1320'!FR32</f>
        <v>0</v>
      </c>
      <c r="FS32" s="200">
        <f>'New Formula with HB25-1320'!FS32</f>
        <v>0</v>
      </c>
      <c r="FT32" s="200">
        <f>'New Formula with HB25-1320'!FT32</f>
        <v>0</v>
      </c>
      <c r="FU32" s="200">
        <f>'New Formula with HB25-1320'!FU32</f>
        <v>0</v>
      </c>
      <c r="FV32" s="200">
        <f>'New Formula with HB25-1320'!FV32</f>
        <v>0</v>
      </c>
      <c r="FW32" s="200">
        <f>'New Formula with HB25-1320'!FW32</f>
        <v>0</v>
      </c>
      <c r="FX32" s="200">
        <f>'New Formula with HB25-1320'!FX32</f>
        <v>0</v>
      </c>
      <c r="FY32" s="12"/>
      <c r="FZ32" s="12">
        <f t="shared" si="9"/>
        <v>0</v>
      </c>
      <c r="GA32" s="12"/>
      <c r="GB32" s="12"/>
      <c r="GC32" s="12"/>
      <c r="GD32" s="12"/>
      <c r="GE32" s="2"/>
      <c r="GF32" s="2"/>
      <c r="GG32" s="2"/>
      <c r="GH32" s="2"/>
      <c r="GI32" s="2"/>
      <c r="GJ32" s="2"/>
      <c r="GK32" s="2"/>
    </row>
    <row r="33" spans="1:254" x14ac:dyDescent="0.35">
      <c r="A33" s="3" t="s">
        <v>448</v>
      </c>
      <c r="B33" s="2" t="s">
        <v>776</v>
      </c>
      <c r="C33" s="15">
        <f>'New Formula with HB25-1320'!C33</f>
        <v>0</v>
      </c>
      <c r="D33" s="15">
        <f>'New Formula with HB25-1320'!D33</f>
        <v>0</v>
      </c>
      <c r="E33" s="15">
        <f>'New Formula with HB25-1320'!E33</f>
        <v>0</v>
      </c>
      <c r="F33" s="15">
        <f>'New Formula with HB25-1320'!F33</f>
        <v>0</v>
      </c>
      <c r="G33" s="15">
        <f>'New Formula with HB25-1320'!G33</f>
        <v>0</v>
      </c>
      <c r="H33" s="15">
        <f>'New Formula with HB25-1320'!H33</f>
        <v>0</v>
      </c>
      <c r="I33" s="15">
        <f>'New Formula with HB25-1320'!I33</f>
        <v>0</v>
      </c>
      <c r="J33" s="15">
        <f>'New Formula with HB25-1320'!J33</f>
        <v>0</v>
      </c>
      <c r="K33" s="15">
        <f>'New Formula with HB25-1320'!K33</f>
        <v>0</v>
      </c>
      <c r="L33" s="15">
        <f>'New Formula with HB25-1320'!L33</f>
        <v>0</v>
      </c>
      <c r="M33" s="15">
        <f>'New Formula with HB25-1320'!M33</f>
        <v>0</v>
      </c>
      <c r="N33" s="15">
        <f>'New Formula with HB25-1320'!N33</f>
        <v>0</v>
      </c>
      <c r="O33" s="15">
        <f>'New Formula with HB25-1320'!O33</f>
        <v>0</v>
      </c>
      <c r="P33" s="15">
        <f>'New Formula with HB25-1320'!P33</f>
        <v>0</v>
      </c>
      <c r="Q33" s="15">
        <f>'New Formula with HB25-1320'!Q33</f>
        <v>0</v>
      </c>
      <c r="R33" s="15">
        <f>'New Formula with HB25-1320'!R33</f>
        <v>0</v>
      </c>
      <c r="S33" s="15">
        <f>'New Formula with HB25-1320'!S33</f>
        <v>0</v>
      </c>
      <c r="T33" s="15">
        <f>'New Formula with HB25-1320'!T33</f>
        <v>0</v>
      </c>
      <c r="U33" s="15">
        <f>'New Formula with HB25-1320'!U33</f>
        <v>0</v>
      </c>
      <c r="V33" s="15">
        <f>'New Formula with HB25-1320'!V33</f>
        <v>0</v>
      </c>
      <c r="W33" s="15">
        <f>'New Formula with HB25-1320'!W33</f>
        <v>0</v>
      </c>
      <c r="X33" s="15">
        <f>'New Formula with HB25-1320'!X33</f>
        <v>0</v>
      </c>
      <c r="Y33" s="15">
        <f>'New Formula with HB25-1320'!Y33</f>
        <v>0</v>
      </c>
      <c r="Z33" s="15">
        <f>'New Formula with HB25-1320'!Z33</f>
        <v>0</v>
      </c>
      <c r="AA33" s="15">
        <f>'New Formula with HB25-1320'!AA33</f>
        <v>0</v>
      </c>
      <c r="AB33" s="15">
        <f>'New Formula with HB25-1320'!AB33</f>
        <v>0</v>
      </c>
      <c r="AC33" s="15">
        <f>'New Formula with HB25-1320'!AC33</f>
        <v>0</v>
      </c>
      <c r="AD33" s="15">
        <f>'New Formula with HB25-1320'!AD33</f>
        <v>0</v>
      </c>
      <c r="AE33" s="15">
        <f>'New Formula with HB25-1320'!AE33</f>
        <v>0</v>
      </c>
      <c r="AF33" s="15">
        <f>'New Formula with HB25-1320'!AF33</f>
        <v>0</v>
      </c>
      <c r="AG33" s="15">
        <f>'New Formula with HB25-1320'!AG33</f>
        <v>0</v>
      </c>
      <c r="AH33" s="15">
        <f>'New Formula with HB25-1320'!AH33</f>
        <v>0</v>
      </c>
      <c r="AI33" s="15">
        <f>'New Formula with HB25-1320'!AI33</f>
        <v>0</v>
      </c>
      <c r="AJ33" s="15">
        <f>'New Formula with HB25-1320'!AJ33</f>
        <v>0</v>
      </c>
      <c r="AK33" s="15">
        <f>'New Formula with HB25-1320'!AK33</f>
        <v>0</v>
      </c>
      <c r="AL33" s="15">
        <f>'New Formula with HB25-1320'!AL33</f>
        <v>0</v>
      </c>
      <c r="AM33" s="15">
        <f>'New Formula with HB25-1320'!AM33</f>
        <v>0</v>
      </c>
      <c r="AN33" s="15">
        <f>'New Formula with HB25-1320'!AN33</f>
        <v>0</v>
      </c>
      <c r="AO33" s="15">
        <f>'New Formula with HB25-1320'!AO33</f>
        <v>0</v>
      </c>
      <c r="AP33" s="15">
        <f>'New Formula with HB25-1320'!AP33</f>
        <v>0</v>
      </c>
      <c r="AQ33" s="15">
        <f>'New Formula with HB25-1320'!AQ33</f>
        <v>0</v>
      </c>
      <c r="AR33" s="15">
        <f>'New Formula with HB25-1320'!AR33</f>
        <v>0</v>
      </c>
      <c r="AS33" s="15">
        <f>'New Formula with HB25-1320'!AS33</f>
        <v>0</v>
      </c>
      <c r="AT33" s="15">
        <f>'New Formula with HB25-1320'!AT33</f>
        <v>0</v>
      </c>
      <c r="AU33" s="15">
        <f>'New Formula with HB25-1320'!AU33</f>
        <v>0</v>
      </c>
      <c r="AV33" s="15">
        <f>'New Formula with HB25-1320'!AV33</f>
        <v>0</v>
      </c>
      <c r="AW33" s="15">
        <f>'New Formula with HB25-1320'!AW33</f>
        <v>0</v>
      </c>
      <c r="AX33" s="15">
        <f>'New Formula with HB25-1320'!AX33</f>
        <v>0</v>
      </c>
      <c r="AY33" s="15">
        <f>'New Formula with HB25-1320'!AY33</f>
        <v>0</v>
      </c>
      <c r="AZ33" s="15">
        <f>'New Formula with HB25-1320'!AZ33</f>
        <v>0</v>
      </c>
      <c r="BA33" s="15">
        <f>'New Formula with HB25-1320'!BA33</f>
        <v>0</v>
      </c>
      <c r="BB33" s="15">
        <f>'New Formula with HB25-1320'!BB33</f>
        <v>0</v>
      </c>
      <c r="BC33" s="15">
        <f>'New Formula with HB25-1320'!BC33</f>
        <v>0</v>
      </c>
      <c r="BD33" s="15">
        <f>'New Formula with HB25-1320'!BD33</f>
        <v>0</v>
      </c>
      <c r="BE33" s="15">
        <f>'New Formula with HB25-1320'!BE33</f>
        <v>0</v>
      </c>
      <c r="BF33" s="15">
        <f>'New Formula with HB25-1320'!BF33</f>
        <v>0</v>
      </c>
      <c r="BG33" s="15">
        <f>'New Formula with HB25-1320'!BG33</f>
        <v>0</v>
      </c>
      <c r="BH33" s="15">
        <f>'New Formula with HB25-1320'!BH33</f>
        <v>0</v>
      </c>
      <c r="BI33" s="15">
        <f>'New Formula with HB25-1320'!BI33</f>
        <v>0</v>
      </c>
      <c r="BJ33" s="15">
        <f>'New Formula with HB25-1320'!BJ33</f>
        <v>0</v>
      </c>
      <c r="BK33" s="15">
        <f>'New Formula with HB25-1320'!BK33</f>
        <v>0</v>
      </c>
      <c r="BL33" s="15">
        <f>'New Formula with HB25-1320'!BL33</f>
        <v>0</v>
      </c>
      <c r="BM33" s="15">
        <f>'New Formula with HB25-1320'!BM33</f>
        <v>0</v>
      </c>
      <c r="BN33" s="15">
        <f>'New Formula with HB25-1320'!BN33</f>
        <v>0</v>
      </c>
      <c r="BO33" s="15">
        <f>'New Formula with HB25-1320'!BO33</f>
        <v>0</v>
      </c>
      <c r="BP33" s="15">
        <f>'New Formula with HB25-1320'!BP33</f>
        <v>0</v>
      </c>
      <c r="BQ33" s="15">
        <f>'New Formula with HB25-1320'!BQ33</f>
        <v>0</v>
      </c>
      <c r="BR33" s="15">
        <f>'New Formula with HB25-1320'!BR33</f>
        <v>0</v>
      </c>
      <c r="BS33" s="15">
        <f>'New Formula with HB25-1320'!BS33</f>
        <v>0</v>
      </c>
      <c r="BT33" s="15">
        <f>'New Formula with HB25-1320'!BT33</f>
        <v>0</v>
      </c>
      <c r="BU33" s="15">
        <f>'New Formula with HB25-1320'!BU33</f>
        <v>0</v>
      </c>
      <c r="BV33" s="15">
        <f>'New Formula with HB25-1320'!BV33</f>
        <v>0</v>
      </c>
      <c r="BW33" s="15">
        <f>'New Formula with HB25-1320'!BW33</f>
        <v>0</v>
      </c>
      <c r="BX33" s="15">
        <f>'New Formula with HB25-1320'!BX33</f>
        <v>0</v>
      </c>
      <c r="BY33" s="15">
        <f>'New Formula with HB25-1320'!BY33</f>
        <v>0</v>
      </c>
      <c r="BZ33" s="15">
        <f>'New Formula with HB25-1320'!BZ33</f>
        <v>0</v>
      </c>
      <c r="CA33" s="15">
        <f>'New Formula with HB25-1320'!CA33</f>
        <v>0</v>
      </c>
      <c r="CB33" s="15">
        <f>'New Formula with HB25-1320'!CB33</f>
        <v>0</v>
      </c>
      <c r="CC33" s="15">
        <f>'New Formula with HB25-1320'!CC33</f>
        <v>0</v>
      </c>
      <c r="CD33" s="15">
        <f>'New Formula with HB25-1320'!CD33</f>
        <v>0</v>
      </c>
      <c r="CE33" s="15">
        <f>'New Formula with HB25-1320'!CE33</f>
        <v>0</v>
      </c>
      <c r="CF33" s="15">
        <f>'New Formula with HB25-1320'!CF33</f>
        <v>0</v>
      </c>
      <c r="CG33" s="15">
        <f>'New Formula with HB25-1320'!CG33</f>
        <v>0</v>
      </c>
      <c r="CH33" s="15">
        <f>'New Formula with HB25-1320'!CH33</f>
        <v>0</v>
      </c>
      <c r="CI33" s="15">
        <f>'New Formula with HB25-1320'!CI33</f>
        <v>0</v>
      </c>
      <c r="CJ33" s="15">
        <f>'New Formula with HB25-1320'!CJ33</f>
        <v>0</v>
      </c>
      <c r="CK33" s="15">
        <f>'New Formula with HB25-1320'!CK33</f>
        <v>0</v>
      </c>
      <c r="CL33" s="15">
        <f>'New Formula with HB25-1320'!CL33</f>
        <v>0</v>
      </c>
      <c r="CM33" s="15">
        <f>'New Formula with HB25-1320'!CM33</f>
        <v>0</v>
      </c>
      <c r="CN33" s="15">
        <f>'New Formula with HB25-1320'!CN33</f>
        <v>408</v>
      </c>
      <c r="CO33" s="15">
        <f>'New Formula with HB25-1320'!CO33</f>
        <v>0</v>
      </c>
      <c r="CP33" s="15">
        <f>'New Formula with HB25-1320'!CP33</f>
        <v>0</v>
      </c>
      <c r="CQ33" s="15">
        <f>'New Formula with HB25-1320'!CQ33</f>
        <v>0</v>
      </c>
      <c r="CR33" s="15">
        <f>'New Formula with HB25-1320'!CR33</f>
        <v>0</v>
      </c>
      <c r="CS33" s="15">
        <f>'New Formula with HB25-1320'!CS33</f>
        <v>0</v>
      </c>
      <c r="CT33" s="15">
        <f>'New Formula with HB25-1320'!CT33</f>
        <v>0</v>
      </c>
      <c r="CU33" s="15">
        <f>'New Formula with HB25-1320'!CU33</f>
        <v>0</v>
      </c>
      <c r="CV33" s="15">
        <f>'New Formula with HB25-1320'!CV33</f>
        <v>0</v>
      </c>
      <c r="CW33" s="15">
        <f>'New Formula with HB25-1320'!CW33</f>
        <v>0</v>
      </c>
      <c r="CX33" s="15">
        <f>'New Formula with HB25-1320'!CX33</f>
        <v>0</v>
      </c>
      <c r="CY33" s="15">
        <f>'New Formula with HB25-1320'!CY33</f>
        <v>0</v>
      </c>
      <c r="CZ33" s="15">
        <f>'New Formula with HB25-1320'!CZ33</f>
        <v>0</v>
      </c>
      <c r="DA33" s="15">
        <f>'New Formula with HB25-1320'!DA33</f>
        <v>0</v>
      </c>
      <c r="DB33" s="15">
        <f>'New Formula with HB25-1320'!DB33</f>
        <v>0</v>
      </c>
      <c r="DC33" s="15">
        <f>'New Formula with HB25-1320'!DC33</f>
        <v>0</v>
      </c>
      <c r="DD33" s="15">
        <f>'New Formula with HB25-1320'!DD33</f>
        <v>0</v>
      </c>
      <c r="DE33" s="15">
        <f>'New Formula with HB25-1320'!DE33</f>
        <v>0</v>
      </c>
      <c r="DF33" s="15">
        <f>'New Formula with HB25-1320'!DF33</f>
        <v>0</v>
      </c>
      <c r="DG33" s="15">
        <f>'New Formula with HB25-1320'!DG33</f>
        <v>0</v>
      </c>
      <c r="DH33" s="15">
        <f>'New Formula with HB25-1320'!DH33</f>
        <v>0</v>
      </c>
      <c r="DI33" s="15">
        <f>'New Formula with HB25-1320'!DI33</f>
        <v>0</v>
      </c>
      <c r="DJ33" s="15">
        <f>'New Formula with HB25-1320'!DJ33</f>
        <v>0</v>
      </c>
      <c r="DK33" s="15">
        <f>'New Formula with HB25-1320'!DK33</f>
        <v>0</v>
      </c>
      <c r="DL33" s="15">
        <f>'New Formula with HB25-1320'!DL33</f>
        <v>0</v>
      </c>
      <c r="DM33" s="15">
        <f>'New Formula with HB25-1320'!DM33</f>
        <v>0</v>
      </c>
      <c r="DN33" s="15">
        <f>'New Formula with HB25-1320'!DN33</f>
        <v>0</v>
      </c>
      <c r="DO33" s="15">
        <f>'New Formula with HB25-1320'!DO33</f>
        <v>0</v>
      </c>
      <c r="DP33" s="15">
        <f>'New Formula with HB25-1320'!DP33</f>
        <v>0</v>
      </c>
      <c r="DQ33" s="15">
        <f>'New Formula with HB25-1320'!DQ33</f>
        <v>0</v>
      </c>
      <c r="DR33" s="15">
        <f>'New Formula with HB25-1320'!DR33</f>
        <v>0</v>
      </c>
      <c r="DS33" s="15">
        <f>'New Formula with HB25-1320'!DS33</f>
        <v>0</v>
      </c>
      <c r="DT33" s="15">
        <f>'New Formula with HB25-1320'!DT33</f>
        <v>0</v>
      </c>
      <c r="DU33" s="15">
        <f>'New Formula with HB25-1320'!DU33</f>
        <v>0</v>
      </c>
      <c r="DV33" s="15">
        <f>'New Formula with HB25-1320'!DV33</f>
        <v>0</v>
      </c>
      <c r="DW33" s="15">
        <f>'New Formula with HB25-1320'!DW33</f>
        <v>0</v>
      </c>
      <c r="DX33" s="15">
        <f>'New Formula with HB25-1320'!DX33</f>
        <v>0</v>
      </c>
      <c r="DY33" s="15">
        <f>'New Formula with HB25-1320'!DY33</f>
        <v>0</v>
      </c>
      <c r="DZ33" s="15">
        <f>'New Formula with HB25-1320'!DZ33</f>
        <v>0</v>
      </c>
      <c r="EA33" s="15">
        <f>'New Formula with HB25-1320'!EA33</f>
        <v>0</v>
      </c>
      <c r="EB33" s="15">
        <f>'New Formula with HB25-1320'!EB33</f>
        <v>0</v>
      </c>
      <c r="EC33" s="15">
        <f>'New Formula with HB25-1320'!EC33</f>
        <v>0</v>
      </c>
      <c r="ED33" s="15">
        <f>'New Formula with HB25-1320'!ED33</f>
        <v>0</v>
      </c>
      <c r="EE33" s="15">
        <f>'New Formula with HB25-1320'!EE33</f>
        <v>0</v>
      </c>
      <c r="EF33" s="15">
        <f>'New Formula with HB25-1320'!EF33</f>
        <v>0</v>
      </c>
      <c r="EG33" s="15">
        <f>'New Formula with HB25-1320'!EG33</f>
        <v>0</v>
      </c>
      <c r="EH33" s="15">
        <f>'New Formula with HB25-1320'!EH33</f>
        <v>0</v>
      </c>
      <c r="EI33" s="15">
        <f>'New Formula with HB25-1320'!EI33</f>
        <v>0</v>
      </c>
      <c r="EJ33" s="15">
        <f>'New Formula with HB25-1320'!EJ33</f>
        <v>0</v>
      </c>
      <c r="EK33" s="15">
        <f>'New Formula with HB25-1320'!EK33</f>
        <v>0</v>
      </c>
      <c r="EL33" s="15">
        <f>'New Formula with HB25-1320'!EL33</f>
        <v>0</v>
      </c>
      <c r="EM33" s="15">
        <f>'New Formula with HB25-1320'!EM33</f>
        <v>0</v>
      </c>
      <c r="EN33" s="15">
        <f>'New Formula with HB25-1320'!EN33</f>
        <v>0</v>
      </c>
      <c r="EO33" s="15">
        <f>'New Formula with HB25-1320'!EO33</f>
        <v>0</v>
      </c>
      <c r="EP33" s="15">
        <f>'New Formula with HB25-1320'!EP33</f>
        <v>0</v>
      </c>
      <c r="EQ33" s="15">
        <f>'New Formula with HB25-1320'!EQ33</f>
        <v>0</v>
      </c>
      <c r="ER33" s="15">
        <f>'New Formula with HB25-1320'!ER33</f>
        <v>0</v>
      </c>
      <c r="ES33" s="15">
        <f>'New Formula with HB25-1320'!ES33</f>
        <v>0</v>
      </c>
      <c r="ET33" s="15">
        <f>'New Formula with HB25-1320'!ET33</f>
        <v>0</v>
      </c>
      <c r="EU33" s="15">
        <f>'New Formula with HB25-1320'!EU33</f>
        <v>0</v>
      </c>
      <c r="EV33" s="15">
        <f>'New Formula with HB25-1320'!EV33</f>
        <v>0</v>
      </c>
      <c r="EW33" s="15">
        <f>'New Formula with HB25-1320'!EW33</f>
        <v>0</v>
      </c>
      <c r="EX33" s="15">
        <f>'New Formula with HB25-1320'!EX33</f>
        <v>0</v>
      </c>
      <c r="EY33" s="15">
        <f>'New Formula with HB25-1320'!EY33</f>
        <v>0</v>
      </c>
      <c r="EZ33" s="15">
        <f>'New Formula with HB25-1320'!EZ33</f>
        <v>0</v>
      </c>
      <c r="FA33" s="15">
        <f>'New Formula with HB25-1320'!FA33</f>
        <v>0</v>
      </c>
      <c r="FB33" s="15">
        <f>'New Formula with HB25-1320'!FB33</f>
        <v>0</v>
      </c>
      <c r="FC33" s="15">
        <f>'New Formula with HB25-1320'!FC33</f>
        <v>0</v>
      </c>
      <c r="FD33" s="15">
        <f>'New Formula with HB25-1320'!FD33</f>
        <v>0</v>
      </c>
      <c r="FE33" s="15">
        <f>'New Formula with HB25-1320'!FE33</f>
        <v>0</v>
      </c>
      <c r="FF33" s="15">
        <f>'New Formula with HB25-1320'!FF33</f>
        <v>0</v>
      </c>
      <c r="FG33" s="15">
        <f>'New Formula with HB25-1320'!FG33</f>
        <v>0</v>
      </c>
      <c r="FH33" s="15">
        <f>'New Formula with HB25-1320'!FH33</f>
        <v>0</v>
      </c>
      <c r="FI33" s="15">
        <f>'New Formula with HB25-1320'!FI33</f>
        <v>0</v>
      </c>
      <c r="FJ33" s="15">
        <f>'New Formula with HB25-1320'!FJ33</f>
        <v>0</v>
      </c>
      <c r="FK33" s="15">
        <f>'New Formula with HB25-1320'!FK33</f>
        <v>0</v>
      </c>
      <c r="FL33" s="15">
        <f>'New Formula with HB25-1320'!FL33</f>
        <v>0</v>
      </c>
      <c r="FM33" s="15">
        <f>'New Formula with HB25-1320'!FM33</f>
        <v>0</v>
      </c>
      <c r="FN33" s="15">
        <f>'New Formula with HB25-1320'!FN33</f>
        <v>0</v>
      </c>
      <c r="FO33" s="15">
        <f>'New Formula with HB25-1320'!FO33</f>
        <v>0</v>
      </c>
      <c r="FP33" s="15">
        <f>'New Formula with HB25-1320'!FP33</f>
        <v>0</v>
      </c>
      <c r="FQ33" s="15">
        <f>'New Formula with HB25-1320'!FQ33</f>
        <v>0</v>
      </c>
      <c r="FR33" s="15">
        <f>'New Formula with HB25-1320'!FR33</f>
        <v>0</v>
      </c>
      <c r="FS33" s="15">
        <f>'New Formula with HB25-1320'!FS33</f>
        <v>0</v>
      </c>
      <c r="FT33" s="15">
        <f>'New Formula with HB25-1320'!FT33</f>
        <v>0</v>
      </c>
      <c r="FU33" s="15">
        <f>'New Formula with HB25-1320'!FU33</f>
        <v>0</v>
      </c>
      <c r="FV33" s="15">
        <f>'New Formula with HB25-1320'!FV33</f>
        <v>0</v>
      </c>
      <c r="FW33" s="15">
        <f>'New Formula with HB25-1320'!FW33</f>
        <v>0</v>
      </c>
      <c r="FX33" s="15">
        <f>'New Formula with HB25-1320'!FX33</f>
        <v>0</v>
      </c>
      <c r="FY33" s="15">
        <v>0</v>
      </c>
      <c r="FZ33" s="12">
        <f t="shared" si="9"/>
        <v>408</v>
      </c>
      <c r="GA33" s="15"/>
      <c r="GB33" s="12"/>
      <c r="GC33" s="12"/>
      <c r="GD33" s="12"/>
      <c r="GE33" s="2"/>
      <c r="GF33" s="2"/>
      <c r="GG33" s="2"/>
      <c r="GH33" s="2"/>
      <c r="GI33" s="2"/>
      <c r="GJ33" s="2"/>
      <c r="GK33" s="2"/>
    </row>
    <row r="34" spans="1:254" x14ac:dyDescent="0.35">
      <c r="A34" s="3" t="s">
        <v>1074</v>
      </c>
      <c r="B34" s="2" t="s">
        <v>1075</v>
      </c>
      <c r="C34" s="15">
        <f>'New Formula with HB25-1320'!C34</f>
        <v>0</v>
      </c>
      <c r="D34" s="15">
        <f>'New Formula with HB25-1320'!D34</f>
        <v>0</v>
      </c>
      <c r="E34" s="15">
        <f>'New Formula with HB25-1320'!E34</f>
        <v>0</v>
      </c>
      <c r="F34" s="15">
        <f>'New Formula with HB25-1320'!F34</f>
        <v>0</v>
      </c>
      <c r="G34" s="15">
        <f>'New Formula with HB25-1320'!G34</f>
        <v>0</v>
      </c>
      <c r="H34" s="15">
        <f>'New Formula with HB25-1320'!H34</f>
        <v>0</v>
      </c>
      <c r="I34" s="15">
        <f>'New Formula with HB25-1320'!I34</f>
        <v>0</v>
      </c>
      <c r="J34" s="15">
        <f>'New Formula with HB25-1320'!J34</f>
        <v>0</v>
      </c>
      <c r="K34" s="15">
        <f>'New Formula with HB25-1320'!K34</f>
        <v>0</v>
      </c>
      <c r="L34" s="15">
        <f>'New Formula with HB25-1320'!L34</f>
        <v>0</v>
      </c>
      <c r="M34" s="15">
        <f>'New Formula with HB25-1320'!M34</f>
        <v>0</v>
      </c>
      <c r="N34" s="15">
        <f>'New Formula with HB25-1320'!N34</f>
        <v>0</v>
      </c>
      <c r="O34" s="15">
        <f>'New Formula with HB25-1320'!O34</f>
        <v>0</v>
      </c>
      <c r="P34" s="15">
        <f>'New Formula with HB25-1320'!P34</f>
        <v>0</v>
      </c>
      <c r="Q34" s="15">
        <f>'New Formula with HB25-1320'!Q34</f>
        <v>1</v>
      </c>
      <c r="R34" s="15">
        <f>'New Formula with HB25-1320'!R34</f>
        <v>0</v>
      </c>
      <c r="S34" s="15">
        <f>'New Formula with HB25-1320'!S34</f>
        <v>0</v>
      </c>
      <c r="T34" s="15">
        <f>'New Formula with HB25-1320'!T34</f>
        <v>0</v>
      </c>
      <c r="U34" s="15">
        <f>'New Formula with HB25-1320'!U34</f>
        <v>0</v>
      </c>
      <c r="V34" s="15">
        <f>'New Formula with HB25-1320'!V34</f>
        <v>0</v>
      </c>
      <c r="W34" s="15">
        <f>'New Formula with HB25-1320'!W34</f>
        <v>0</v>
      </c>
      <c r="X34" s="15">
        <f>'New Formula with HB25-1320'!X34</f>
        <v>0</v>
      </c>
      <c r="Y34" s="15">
        <f>'New Formula with HB25-1320'!Y34</f>
        <v>0</v>
      </c>
      <c r="Z34" s="15">
        <f>'New Formula with HB25-1320'!Z34</f>
        <v>0</v>
      </c>
      <c r="AA34" s="15">
        <f>'New Formula with HB25-1320'!AA34</f>
        <v>0</v>
      </c>
      <c r="AB34" s="15">
        <f>'New Formula with HB25-1320'!AB34</f>
        <v>0</v>
      </c>
      <c r="AC34" s="15">
        <f>'New Formula with HB25-1320'!AC34</f>
        <v>0</v>
      </c>
      <c r="AD34" s="15">
        <f>'New Formula with HB25-1320'!AD34</f>
        <v>0</v>
      </c>
      <c r="AE34" s="15">
        <f>'New Formula with HB25-1320'!AE34</f>
        <v>0</v>
      </c>
      <c r="AF34" s="15">
        <f>'New Formula with HB25-1320'!AF34</f>
        <v>0</v>
      </c>
      <c r="AG34" s="15">
        <f>'New Formula with HB25-1320'!AG34</f>
        <v>0</v>
      </c>
      <c r="AH34" s="15">
        <f>'New Formula with HB25-1320'!AH34</f>
        <v>0</v>
      </c>
      <c r="AI34" s="15">
        <f>'New Formula with HB25-1320'!AI34</f>
        <v>0</v>
      </c>
      <c r="AJ34" s="15">
        <f>'New Formula with HB25-1320'!AJ34</f>
        <v>0</v>
      </c>
      <c r="AK34" s="15">
        <f>'New Formula with HB25-1320'!AK34</f>
        <v>0</v>
      </c>
      <c r="AL34" s="15">
        <f>'New Formula with HB25-1320'!AL34</f>
        <v>0</v>
      </c>
      <c r="AM34" s="15">
        <f>'New Formula with HB25-1320'!AM34</f>
        <v>0</v>
      </c>
      <c r="AN34" s="15">
        <f>'New Formula with HB25-1320'!AN34</f>
        <v>0</v>
      </c>
      <c r="AO34" s="15">
        <f>'New Formula with HB25-1320'!AO34</f>
        <v>0</v>
      </c>
      <c r="AP34" s="15">
        <f>'New Formula with HB25-1320'!AP34</f>
        <v>0</v>
      </c>
      <c r="AQ34" s="15">
        <f>'New Formula with HB25-1320'!AQ34</f>
        <v>0</v>
      </c>
      <c r="AR34" s="15">
        <f>'New Formula with HB25-1320'!AR34</f>
        <v>0</v>
      </c>
      <c r="AS34" s="15">
        <f>'New Formula with HB25-1320'!AS34</f>
        <v>0</v>
      </c>
      <c r="AT34" s="15">
        <f>'New Formula with HB25-1320'!AT34</f>
        <v>0</v>
      </c>
      <c r="AU34" s="15">
        <f>'New Formula with HB25-1320'!AU34</f>
        <v>0</v>
      </c>
      <c r="AV34" s="15">
        <f>'New Formula with HB25-1320'!AV34</f>
        <v>0</v>
      </c>
      <c r="AW34" s="15">
        <f>'New Formula with HB25-1320'!AW34</f>
        <v>0</v>
      </c>
      <c r="AX34" s="15">
        <f>'New Formula with HB25-1320'!AX34</f>
        <v>0</v>
      </c>
      <c r="AY34" s="15">
        <f>'New Formula with HB25-1320'!AY34</f>
        <v>0</v>
      </c>
      <c r="AZ34" s="15">
        <f>'New Formula with HB25-1320'!AZ34</f>
        <v>0</v>
      </c>
      <c r="BA34" s="15">
        <f>'New Formula with HB25-1320'!BA34</f>
        <v>0</v>
      </c>
      <c r="BB34" s="15">
        <f>'New Formula with HB25-1320'!BB34</f>
        <v>0</v>
      </c>
      <c r="BC34" s="15">
        <f>'New Formula with HB25-1320'!BC34</f>
        <v>0</v>
      </c>
      <c r="BD34" s="15">
        <f>'New Formula with HB25-1320'!BD34</f>
        <v>0</v>
      </c>
      <c r="BE34" s="15">
        <f>'New Formula with HB25-1320'!BE34</f>
        <v>0</v>
      </c>
      <c r="BF34" s="15">
        <f>'New Formula with HB25-1320'!BF34</f>
        <v>0</v>
      </c>
      <c r="BG34" s="15">
        <f>'New Formula with HB25-1320'!BG34</f>
        <v>0</v>
      </c>
      <c r="BH34" s="15">
        <f>'New Formula with HB25-1320'!BH34</f>
        <v>0</v>
      </c>
      <c r="BI34" s="15">
        <f>'New Formula with HB25-1320'!BI34</f>
        <v>0</v>
      </c>
      <c r="BJ34" s="15">
        <f>'New Formula with HB25-1320'!BJ34</f>
        <v>0</v>
      </c>
      <c r="BK34" s="15">
        <f>'New Formula with HB25-1320'!BK34</f>
        <v>0</v>
      </c>
      <c r="BL34" s="15">
        <f>'New Formula with HB25-1320'!BL34</f>
        <v>0</v>
      </c>
      <c r="BM34" s="15">
        <f>'New Formula with HB25-1320'!BM34</f>
        <v>0</v>
      </c>
      <c r="BN34" s="15">
        <f>'New Formula with HB25-1320'!BN34</f>
        <v>0</v>
      </c>
      <c r="BO34" s="15">
        <f>'New Formula with HB25-1320'!BO34</f>
        <v>0</v>
      </c>
      <c r="BP34" s="15">
        <f>'New Formula with HB25-1320'!BP34</f>
        <v>0</v>
      </c>
      <c r="BQ34" s="15">
        <f>'New Formula with HB25-1320'!BQ34</f>
        <v>0</v>
      </c>
      <c r="BR34" s="15">
        <f>'New Formula with HB25-1320'!BR34</f>
        <v>0</v>
      </c>
      <c r="BS34" s="15">
        <f>'New Formula with HB25-1320'!BS34</f>
        <v>0</v>
      </c>
      <c r="BT34" s="15">
        <f>'New Formula with HB25-1320'!BT34</f>
        <v>0</v>
      </c>
      <c r="BU34" s="15">
        <f>'New Formula with HB25-1320'!BU34</f>
        <v>0</v>
      </c>
      <c r="BV34" s="15">
        <f>'New Formula with HB25-1320'!BV34</f>
        <v>0</v>
      </c>
      <c r="BW34" s="15">
        <f>'New Formula with HB25-1320'!BW34</f>
        <v>0</v>
      </c>
      <c r="BX34" s="15">
        <f>'New Formula with HB25-1320'!BX34</f>
        <v>0</v>
      </c>
      <c r="BY34" s="15">
        <f>'New Formula with HB25-1320'!BY34</f>
        <v>0</v>
      </c>
      <c r="BZ34" s="15">
        <f>'New Formula with HB25-1320'!BZ34</f>
        <v>0</v>
      </c>
      <c r="CA34" s="15">
        <f>'New Formula with HB25-1320'!CA34</f>
        <v>0</v>
      </c>
      <c r="CB34" s="15">
        <f>'New Formula with HB25-1320'!CB34</f>
        <v>0</v>
      </c>
      <c r="CC34" s="15">
        <f>'New Formula with HB25-1320'!CC34</f>
        <v>0</v>
      </c>
      <c r="CD34" s="15">
        <f>'New Formula with HB25-1320'!CD34</f>
        <v>0</v>
      </c>
      <c r="CE34" s="15">
        <f>'New Formula with HB25-1320'!CE34</f>
        <v>0</v>
      </c>
      <c r="CF34" s="15">
        <f>'New Formula with HB25-1320'!CF34</f>
        <v>0</v>
      </c>
      <c r="CG34" s="15">
        <f>'New Formula with HB25-1320'!CG34</f>
        <v>0</v>
      </c>
      <c r="CH34" s="15">
        <f>'New Formula with HB25-1320'!CH34</f>
        <v>0</v>
      </c>
      <c r="CI34" s="15">
        <f>'New Formula with HB25-1320'!CI34</f>
        <v>0</v>
      </c>
      <c r="CJ34" s="15">
        <f>'New Formula with HB25-1320'!CJ34</f>
        <v>0</v>
      </c>
      <c r="CK34" s="15">
        <f>'New Formula with HB25-1320'!CK34</f>
        <v>0</v>
      </c>
      <c r="CL34" s="15">
        <f>'New Formula with HB25-1320'!CL34</f>
        <v>0</v>
      </c>
      <c r="CM34" s="15">
        <f>'New Formula with HB25-1320'!CM34</f>
        <v>0</v>
      </c>
      <c r="CN34" s="15">
        <f>'New Formula with HB25-1320'!CN34</f>
        <v>0</v>
      </c>
      <c r="CO34" s="15">
        <f>'New Formula with HB25-1320'!CO34</f>
        <v>0</v>
      </c>
      <c r="CP34" s="15">
        <f>'New Formula with HB25-1320'!CP34</f>
        <v>0</v>
      </c>
      <c r="CQ34" s="15">
        <f>'New Formula with HB25-1320'!CQ34</f>
        <v>0</v>
      </c>
      <c r="CR34" s="15">
        <f>'New Formula with HB25-1320'!CR34</f>
        <v>0</v>
      </c>
      <c r="CS34" s="15">
        <f>'New Formula with HB25-1320'!CS34</f>
        <v>0</v>
      </c>
      <c r="CT34" s="15">
        <f>'New Formula with HB25-1320'!CT34</f>
        <v>0</v>
      </c>
      <c r="CU34" s="15">
        <f>'New Formula with HB25-1320'!CU34</f>
        <v>0</v>
      </c>
      <c r="CV34" s="15">
        <f>'New Formula with HB25-1320'!CV34</f>
        <v>0</v>
      </c>
      <c r="CW34" s="15">
        <f>'New Formula with HB25-1320'!CW34</f>
        <v>0</v>
      </c>
      <c r="CX34" s="15">
        <f>'New Formula with HB25-1320'!CX34</f>
        <v>0</v>
      </c>
      <c r="CY34" s="15">
        <f>'New Formula with HB25-1320'!CY34</f>
        <v>0</v>
      </c>
      <c r="CZ34" s="15">
        <f>'New Formula with HB25-1320'!CZ34</f>
        <v>0</v>
      </c>
      <c r="DA34" s="15">
        <f>'New Formula with HB25-1320'!DA34</f>
        <v>0</v>
      </c>
      <c r="DB34" s="15">
        <f>'New Formula with HB25-1320'!DB34</f>
        <v>0</v>
      </c>
      <c r="DC34" s="15">
        <f>'New Formula with HB25-1320'!DC34</f>
        <v>0</v>
      </c>
      <c r="DD34" s="15">
        <f>'New Formula with HB25-1320'!DD34</f>
        <v>0</v>
      </c>
      <c r="DE34" s="15">
        <f>'New Formula with HB25-1320'!DE34</f>
        <v>0</v>
      </c>
      <c r="DF34" s="15">
        <f>'New Formula with HB25-1320'!DF34</f>
        <v>0</v>
      </c>
      <c r="DG34" s="15">
        <f>'New Formula with HB25-1320'!DG34</f>
        <v>0</v>
      </c>
      <c r="DH34" s="15">
        <f>'New Formula with HB25-1320'!DH34</f>
        <v>0</v>
      </c>
      <c r="DI34" s="15">
        <f>'New Formula with HB25-1320'!DI34</f>
        <v>0</v>
      </c>
      <c r="DJ34" s="15">
        <f>'New Formula with HB25-1320'!DJ34</f>
        <v>0</v>
      </c>
      <c r="DK34" s="15">
        <f>'New Formula with HB25-1320'!DK34</f>
        <v>0</v>
      </c>
      <c r="DL34" s="15">
        <f>'New Formula with HB25-1320'!DL34</f>
        <v>0</v>
      </c>
      <c r="DM34" s="15">
        <f>'New Formula with HB25-1320'!DM34</f>
        <v>0</v>
      </c>
      <c r="DN34" s="15">
        <f>'New Formula with HB25-1320'!DN34</f>
        <v>0</v>
      </c>
      <c r="DO34" s="15">
        <f>'New Formula with HB25-1320'!DO34</f>
        <v>0</v>
      </c>
      <c r="DP34" s="15">
        <f>'New Formula with HB25-1320'!DP34</f>
        <v>0</v>
      </c>
      <c r="DQ34" s="15">
        <f>'New Formula with HB25-1320'!DQ34</f>
        <v>0</v>
      </c>
      <c r="DR34" s="15">
        <f>'New Formula with HB25-1320'!DR34</f>
        <v>0</v>
      </c>
      <c r="DS34" s="15">
        <f>'New Formula with HB25-1320'!DS34</f>
        <v>0</v>
      </c>
      <c r="DT34" s="15">
        <f>'New Formula with HB25-1320'!DT34</f>
        <v>0</v>
      </c>
      <c r="DU34" s="15">
        <f>'New Formula with HB25-1320'!DU34</f>
        <v>0</v>
      </c>
      <c r="DV34" s="15">
        <f>'New Formula with HB25-1320'!DV34</f>
        <v>0</v>
      </c>
      <c r="DW34" s="15">
        <f>'New Formula with HB25-1320'!DW34</f>
        <v>0</v>
      </c>
      <c r="DX34" s="15">
        <f>'New Formula with HB25-1320'!DX34</f>
        <v>0</v>
      </c>
      <c r="DY34" s="15">
        <f>'New Formula with HB25-1320'!DY34</f>
        <v>0</v>
      </c>
      <c r="DZ34" s="15">
        <f>'New Formula with HB25-1320'!DZ34</f>
        <v>0</v>
      </c>
      <c r="EA34" s="15">
        <f>'New Formula with HB25-1320'!EA34</f>
        <v>0</v>
      </c>
      <c r="EB34" s="15">
        <f>'New Formula with HB25-1320'!EB34</f>
        <v>0</v>
      </c>
      <c r="EC34" s="15">
        <f>'New Formula with HB25-1320'!EC34</f>
        <v>0</v>
      </c>
      <c r="ED34" s="15">
        <f>'New Formula with HB25-1320'!ED34</f>
        <v>0</v>
      </c>
      <c r="EE34" s="15">
        <f>'New Formula with HB25-1320'!EE34</f>
        <v>0</v>
      </c>
      <c r="EF34" s="15">
        <f>'New Formula with HB25-1320'!EF34</f>
        <v>0</v>
      </c>
      <c r="EG34" s="15">
        <f>'New Formula with HB25-1320'!EG34</f>
        <v>0</v>
      </c>
      <c r="EH34" s="15">
        <f>'New Formula with HB25-1320'!EH34</f>
        <v>0</v>
      </c>
      <c r="EI34" s="15">
        <f>'New Formula with HB25-1320'!EI34</f>
        <v>0</v>
      </c>
      <c r="EJ34" s="15">
        <f>'New Formula with HB25-1320'!EJ34</f>
        <v>0</v>
      </c>
      <c r="EK34" s="15">
        <f>'New Formula with HB25-1320'!EK34</f>
        <v>0</v>
      </c>
      <c r="EL34" s="15">
        <f>'New Formula with HB25-1320'!EL34</f>
        <v>0</v>
      </c>
      <c r="EM34" s="15">
        <f>'New Formula with HB25-1320'!EM34</f>
        <v>0</v>
      </c>
      <c r="EN34" s="15">
        <f>'New Formula with HB25-1320'!EN34</f>
        <v>0</v>
      </c>
      <c r="EO34" s="15">
        <f>'New Formula with HB25-1320'!EO34</f>
        <v>0</v>
      </c>
      <c r="EP34" s="15">
        <f>'New Formula with HB25-1320'!EP34</f>
        <v>0</v>
      </c>
      <c r="EQ34" s="15">
        <f>'New Formula with HB25-1320'!EQ34</f>
        <v>0</v>
      </c>
      <c r="ER34" s="15">
        <f>'New Formula with HB25-1320'!ER34</f>
        <v>0</v>
      </c>
      <c r="ES34" s="15">
        <f>'New Formula with HB25-1320'!ES34</f>
        <v>0</v>
      </c>
      <c r="ET34" s="15">
        <f>'New Formula with HB25-1320'!ET34</f>
        <v>0</v>
      </c>
      <c r="EU34" s="15">
        <f>'New Formula with HB25-1320'!EU34</f>
        <v>0</v>
      </c>
      <c r="EV34" s="15">
        <f>'New Formula with HB25-1320'!EV34</f>
        <v>0</v>
      </c>
      <c r="EW34" s="15">
        <f>'New Formula with HB25-1320'!EW34</f>
        <v>0</v>
      </c>
      <c r="EX34" s="15">
        <f>'New Formula with HB25-1320'!EX34</f>
        <v>0</v>
      </c>
      <c r="EY34" s="15">
        <f>'New Formula with HB25-1320'!EY34</f>
        <v>0</v>
      </c>
      <c r="EZ34" s="15">
        <f>'New Formula with HB25-1320'!EZ34</f>
        <v>0</v>
      </c>
      <c r="FA34" s="15">
        <f>'New Formula with HB25-1320'!FA34</f>
        <v>0</v>
      </c>
      <c r="FB34" s="15">
        <f>'New Formula with HB25-1320'!FB34</f>
        <v>0</v>
      </c>
      <c r="FC34" s="15">
        <f>'New Formula with HB25-1320'!FC34</f>
        <v>0</v>
      </c>
      <c r="FD34" s="15">
        <f>'New Formula with HB25-1320'!FD34</f>
        <v>0</v>
      </c>
      <c r="FE34" s="15">
        <f>'New Formula with HB25-1320'!FE34</f>
        <v>0</v>
      </c>
      <c r="FF34" s="15">
        <f>'New Formula with HB25-1320'!FF34</f>
        <v>0</v>
      </c>
      <c r="FG34" s="15">
        <f>'New Formula with HB25-1320'!FG34</f>
        <v>0</v>
      </c>
      <c r="FH34" s="15">
        <f>'New Formula with HB25-1320'!FH34</f>
        <v>0</v>
      </c>
      <c r="FI34" s="15">
        <f>'New Formula with HB25-1320'!FI34</f>
        <v>0</v>
      </c>
      <c r="FJ34" s="15">
        <f>'New Formula with HB25-1320'!FJ34</f>
        <v>0</v>
      </c>
      <c r="FK34" s="15">
        <f>'New Formula with HB25-1320'!FK34</f>
        <v>0</v>
      </c>
      <c r="FL34" s="15">
        <f>'New Formula with HB25-1320'!FL34</f>
        <v>0</v>
      </c>
      <c r="FM34" s="15">
        <f>'New Formula with HB25-1320'!FM34</f>
        <v>0</v>
      </c>
      <c r="FN34" s="15">
        <f>'New Formula with HB25-1320'!FN34</f>
        <v>0</v>
      </c>
      <c r="FO34" s="15">
        <f>'New Formula with HB25-1320'!FO34</f>
        <v>0</v>
      </c>
      <c r="FP34" s="15">
        <f>'New Formula with HB25-1320'!FP34</f>
        <v>0</v>
      </c>
      <c r="FQ34" s="15">
        <f>'New Formula with HB25-1320'!FQ34</f>
        <v>0</v>
      </c>
      <c r="FR34" s="15">
        <f>'New Formula with HB25-1320'!FR34</f>
        <v>0</v>
      </c>
      <c r="FS34" s="15">
        <f>'New Formula with HB25-1320'!FS34</f>
        <v>0</v>
      </c>
      <c r="FT34" s="15">
        <f>'New Formula with HB25-1320'!FT34</f>
        <v>0</v>
      </c>
      <c r="FU34" s="15">
        <f>'New Formula with HB25-1320'!FU34</f>
        <v>0</v>
      </c>
      <c r="FV34" s="15">
        <f>'New Formula with HB25-1320'!FV34</f>
        <v>0</v>
      </c>
      <c r="FW34" s="15">
        <f>'New Formula with HB25-1320'!FW34</f>
        <v>0</v>
      </c>
      <c r="FX34" s="15">
        <f>'New Formula with HB25-1320'!FX34</f>
        <v>0</v>
      </c>
      <c r="FY34" s="15"/>
      <c r="FZ34" s="12">
        <f t="shared" si="9"/>
        <v>1</v>
      </c>
      <c r="GA34" s="15"/>
      <c r="GB34" s="12"/>
      <c r="GC34" s="12"/>
      <c r="GD34" s="12"/>
      <c r="GE34" s="2"/>
      <c r="GF34" s="2"/>
      <c r="GG34" s="2"/>
      <c r="GH34" s="2"/>
      <c r="GI34" s="2"/>
      <c r="GJ34" s="2"/>
      <c r="GK34" s="2"/>
    </row>
    <row r="35" spans="1:254" x14ac:dyDescent="0.35">
      <c r="A35" s="3" t="s">
        <v>449</v>
      </c>
      <c r="B35" s="2" t="s">
        <v>1009</v>
      </c>
      <c r="C35" s="12">
        <f>'New Formula with HB25-1320'!C35</f>
        <v>0</v>
      </c>
      <c r="D35" s="12">
        <f>'New Formula with HB25-1320'!D35</f>
        <v>23</v>
      </c>
      <c r="E35" s="12">
        <f>'New Formula with HB25-1320'!E35</f>
        <v>0</v>
      </c>
      <c r="F35" s="12">
        <f>'New Formula with HB25-1320'!F35</f>
        <v>0</v>
      </c>
      <c r="G35" s="12">
        <f>'New Formula with HB25-1320'!G35</f>
        <v>0</v>
      </c>
      <c r="H35" s="12">
        <f>'New Formula with HB25-1320'!H35</f>
        <v>0</v>
      </c>
      <c r="I35" s="12">
        <f>'New Formula with HB25-1320'!I35</f>
        <v>0</v>
      </c>
      <c r="J35" s="12">
        <f>'New Formula with HB25-1320'!J35</f>
        <v>0</v>
      </c>
      <c r="K35" s="12">
        <f>'New Formula with HB25-1320'!K35</f>
        <v>0</v>
      </c>
      <c r="L35" s="12">
        <f>'New Formula with HB25-1320'!L35</f>
        <v>0</v>
      </c>
      <c r="M35" s="12">
        <f>'New Formula with HB25-1320'!M35</f>
        <v>0</v>
      </c>
      <c r="N35" s="12">
        <f>'New Formula with HB25-1320'!N35</f>
        <v>0</v>
      </c>
      <c r="O35" s="12">
        <f>'New Formula with HB25-1320'!O35</f>
        <v>0</v>
      </c>
      <c r="P35" s="12">
        <f>'New Formula with HB25-1320'!P35</f>
        <v>0</v>
      </c>
      <c r="Q35" s="12">
        <f>'New Formula with HB25-1320'!Q35</f>
        <v>0</v>
      </c>
      <c r="R35" s="12">
        <f>'New Formula with HB25-1320'!R35</f>
        <v>0</v>
      </c>
      <c r="S35" s="12">
        <f>'New Formula with HB25-1320'!S35</f>
        <v>0</v>
      </c>
      <c r="T35" s="12">
        <f>'New Formula with HB25-1320'!T35</f>
        <v>0</v>
      </c>
      <c r="U35" s="12">
        <f>'New Formula with HB25-1320'!U35</f>
        <v>0</v>
      </c>
      <c r="V35" s="12">
        <f>'New Formula with HB25-1320'!V35</f>
        <v>0</v>
      </c>
      <c r="W35" s="12">
        <f>'New Formula with HB25-1320'!W35</f>
        <v>0</v>
      </c>
      <c r="X35" s="12">
        <f>'New Formula with HB25-1320'!X35</f>
        <v>0</v>
      </c>
      <c r="Y35" s="12">
        <f>'New Formula with HB25-1320'!Y35</f>
        <v>0</v>
      </c>
      <c r="Z35" s="12">
        <f>'New Formula with HB25-1320'!Z35</f>
        <v>0</v>
      </c>
      <c r="AA35" s="12">
        <f>'New Formula with HB25-1320'!AA35</f>
        <v>0</v>
      </c>
      <c r="AB35" s="12">
        <f>'New Formula with HB25-1320'!AB35</f>
        <v>0</v>
      </c>
      <c r="AC35" s="12">
        <f>'New Formula with HB25-1320'!AC35</f>
        <v>0</v>
      </c>
      <c r="AD35" s="12">
        <f>'New Formula with HB25-1320'!AD35</f>
        <v>0</v>
      </c>
      <c r="AE35" s="12">
        <f>'New Formula with HB25-1320'!AE35</f>
        <v>0</v>
      </c>
      <c r="AF35" s="12">
        <f>'New Formula with HB25-1320'!AF35</f>
        <v>0</v>
      </c>
      <c r="AG35" s="12">
        <f>'New Formula with HB25-1320'!AG35</f>
        <v>0</v>
      </c>
      <c r="AH35" s="12">
        <f>'New Formula with HB25-1320'!AH35</f>
        <v>0</v>
      </c>
      <c r="AI35" s="12">
        <f>'New Formula with HB25-1320'!AI35</f>
        <v>0</v>
      </c>
      <c r="AJ35" s="12">
        <f>'New Formula with HB25-1320'!AJ35</f>
        <v>0</v>
      </c>
      <c r="AK35" s="12">
        <f>'New Formula with HB25-1320'!AK35</f>
        <v>0</v>
      </c>
      <c r="AL35" s="12">
        <f>'New Formula with HB25-1320'!AL35</f>
        <v>0</v>
      </c>
      <c r="AM35" s="12">
        <f>'New Formula with HB25-1320'!AM35</f>
        <v>0</v>
      </c>
      <c r="AN35" s="12">
        <f>'New Formula with HB25-1320'!AN35</f>
        <v>0</v>
      </c>
      <c r="AO35" s="12">
        <f>'New Formula with HB25-1320'!AO35</f>
        <v>0</v>
      </c>
      <c r="AP35" s="12">
        <f>'New Formula with HB25-1320'!AP35</f>
        <v>0</v>
      </c>
      <c r="AQ35" s="12">
        <f>'New Formula with HB25-1320'!AQ35</f>
        <v>0</v>
      </c>
      <c r="AR35" s="12">
        <f>'New Formula with HB25-1320'!AR35</f>
        <v>0</v>
      </c>
      <c r="AS35" s="12">
        <f>'New Formula with HB25-1320'!AS35</f>
        <v>0</v>
      </c>
      <c r="AT35" s="12">
        <f>'New Formula with HB25-1320'!AT35</f>
        <v>0</v>
      </c>
      <c r="AU35" s="12">
        <f>'New Formula with HB25-1320'!AU35</f>
        <v>0</v>
      </c>
      <c r="AV35" s="12">
        <f>'New Formula with HB25-1320'!AV35</f>
        <v>0</v>
      </c>
      <c r="AW35" s="12">
        <f>'New Formula with HB25-1320'!AW35</f>
        <v>0</v>
      </c>
      <c r="AX35" s="12">
        <f>'New Formula with HB25-1320'!AX35</f>
        <v>0</v>
      </c>
      <c r="AY35" s="12">
        <f>'New Formula with HB25-1320'!AY35</f>
        <v>0</v>
      </c>
      <c r="AZ35" s="12">
        <f>'New Formula with HB25-1320'!AZ35</f>
        <v>0</v>
      </c>
      <c r="BA35" s="12">
        <f>'New Formula with HB25-1320'!BA35</f>
        <v>0</v>
      </c>
      <c r="BB35" s="12">
        <f>'New Formula with HB25-1320'!BB35</f>
        <v>0</v>
      </c>
      <c r="BC35" s="12">
        <f>'New Formula with HB25-1320'!BC35</f>
        <v>0</v>
      </c>
      <c r="BD35" s="12">
        <f>'New Formula with HB25-1320'!BD35</f>
        <v>0</v>
      </c>
      <c r="BE35" s="12">
        <f>'New Formula with HB25-1320'!BE35</f>
        <v>0</v>
      </c>
      <c r="BF35" s="12">
        <f>'New Formula with HB25-1320'!BF35</f>
        <v>0</v>
      </c>
      <c r="BG35" s="12">
        <f>'New Formula with HB25-1320'!BG35</f>
        <v>0</v>
      </c>
      <c r="BH35" s="12">
        <f>'New Formula with HB25-1320'!BH35</f>
        <v>0</v>
      </c>
      <c r="BI35" s="12">
        <f>'New Formula with HB25-1320'!BI35</f>
        <v>0</v>
      </c>
      <c r="BJ35" s="12">
        <f>'New Formula with HB25-1320'!BJ35</f>
        <v>0</v>
      </c>
      <c r="BK35" s="12">
        <f>'New Formula with HB25-1320'!BK35</f>
        <v>0</v>
      </c>
      <c r="BL35" s="12">
        <f>'New Formula with HB25-1320'!BL35</f>
        <v>0</v>
      </c>
      <c r="BM35" s="12">
        <f>'New Formula with HB25-1320'!BM35</f>
        <v>0</v>
      </c>
      <c r="BN35" s="12">
        <f>'New Formula with HB25-1320'!BN35</f>
        <v>0</v>
      </c>
      <c r="BO35" s="12">
        <f>'New Formula with HB25-1320'!BO35</f>
        <v>0</v>
      </c>
      <c r="BP35" s="12">
        <f>'New Formula with HB25-1320'!BP35</f>
        <v>0</v>
      </c>
      <c r="BQ35" s="12">
        <f>'New Formula with HB25-1320'!BQ35</f>
        <v>0</v>
      </c>
      <c r="BR35" s="12">
        <f>'New Formula with HB25-1320'!BR35</f>
        <v>0</v>
      </c>
      <c r="BS35" s="12">
        <f>'New Formula with HB25-1320'!BS35</f>
        <v>0</v>
      </c>
      <c r="BT35" s="12">
        <f>'New Formula with HB25-1320'!BT35</f>
        <v>0</v>
      </c>
      <c r="BU35" s="12">
        <f>'New Formula with HB25-1320'!BU35</f>
        <v>0</v>
      </c>
      <c r="BV35" s="12">
        <f>'New Formula with HB25-1320'!BV35</f>
        <v>0</v>
      </c>
      <c r="BW35" s="12">
        <f>'New Formula with HB25-1320'!BW35</f>
        <v>0</v>
      </c>
      <c r="BX35" s="12">
        <f>'New Formula with HB25-1320'!BX35</f>
        <v>0</v>
      </c>
      <c r="BY35" s="12">
        <f>'New Formula with HB25-1320'!BY35</f>
        <v>0</v>
      </c>
      <c r="BZ35" s="12">
        <f>'New Formula with HB25-1320'!BZ35</f>
        <v>0</v>
      </c>
      <c r="CA35" s="12">
        <f>'New Formula with HB25-1320'!CA35</f>
        <v>0</v>
      </c>
      <c r="CB35" s="12">
        <f>'New Formula with HB25-1320'!CB35</f>
        <v>0</v>
      </c>
      <c r="CC35" s="12">
        <f>'New Formula with HB25-1320'!CC35</f>
        <v>0</v>
      </c>
      <c r="CD35" s="12">
        <f>'New Formula with HB25-1320'!CD35</f>
        <v>0</v>
      </c>
      <c r="CE35" s="12">
        <f>'New Formula with HB25-1320'!CE35</f>
        <v>0</v>
      </c>
      <c r="CF35" s="12">
        <f>'New Formula with HB25-1320'!CF35</f>
        <v>0</v>
      </c>
      <c r="CG35" s="12">
        <f>'New Formula with HB25-1320'!CG35</f>
        <v>0</v>
      </c>
      <c r="CH35" s="12">
        <f>'New Formula with HB25-1320'!CH35</f>
        <v>0</v>
      </c>
      <c r="CI35" s="12">
        <f>'New Formula with HB25-1320'!CI35</f>
        <v>0</v>
      </c>
      <c r="CJ35" s="12">
        <f>'New Formula with HB25-1320'!CJ35</f>
        <v>0</v>
      </c>
      <c r="CK35" s="12">
        <f>'New Formula with HB25-1320'!CK35</f>
        <v>0</v>
      </c>
      <c r="CL35" s="12">
        <f>'New Formula with HB25-1320'!CL35</f>
        <v>0</v>
      </c>
      <c r="CM35" s="12">
        <f>'New Formula with HB25-1320'!CM35</f>
        <v>0</v>
      </c>
      <c r="CN35" s="12">
        <f>'New Formula with HB25-1320'!CN35</f>
        <v>0</v>
      </c>
      <c r="CO35" s="12">
        <f>'New Formula with HB25-1320'!CO35</f>
        <v>0</v>
      </c>
      <c r="CP35" s="12">
        <f>'New Formula with HB25-1320'!CP35</f>
        <v>0</v>
      </c>
      <c r="CQ35" s="12">
        <f>'New Formula with HB25-1320'!CQ35</f>
        <v>0</v>
      </c>
      <c r="CR35" s="12">
        <f>'New Formula with HB25-1320'!CR35</f>
        <v>0</v>
      </c>
      <c r="CS35" s="12">
        <f>'New Formula with HB25-1320'!CS35</f>
        <v>0</v>
      </c>
      <c r="CT35" s="12">
        <f>'New Formula with HB25-1320'!CT35</f>
        <v>0</v>
      </c>
      <c r="CU35" s="12">
        <f>'New Formula with HB25-1320'!CU35</f>
        <v>0</v>
      </c>
      <c r="CV35" s="12">
        <f>'New Formula with HB25-1320'!CV35</f>
        <v>0</v>
      </c>
      <c r="CW35" s="12">
        <f>'New Formula with HB25-1320'!CW35</f>
        <v>0</v>
      </c>
      <c r="CX35" s="12">
        <f>'New Formula with HB25-1320'!CX35</f>
        <v>0</v>
      </c>
      <c r="CY35" s="12">
        <f>'New Formula with HB25-1320'!CY35</f>
        <v>0</v>
      </c>
      <c r="CZ35" s="12">
        <f>'New Formula with HB25-1320'!CZ35</f>
        <v>0</v>
      </c>
      <c r="DA35" s="12">
        <f>'New Formula with HB25-1320'!DA35</f>
        <v>0</v>
      </c>
      <c r="DB35" s="12">
        <f>'New Formula with HB25-1320'!DB35</f>
        <v>0</v>
      </c>
      <c r="DC35" s="12">
        <f>'New Formula with HB25-1320'!DC35</f>
        <v>0</v>
      </c>
      <c r="DD35" s="12">
        <f>'New Formula with HB25-1320'!DD35</f>
        <v>0</v>
      </c>
      <c r="DE35" s="12">
        <f>'New Formula with HB25-1320'!DE35</f>
        <v>0</v>
      </c>
      <c r="DF35" s="12">
        <f>'New Formula with HB25-1320'!DF35</f>
        <v>0</v>
      </c>
      <c r="DG35" s="12">
        <f>'New Formula with HB25-1320'!DG35</f>
        <v>0</v>
      </c>
      <c r="DH35" s="12">
        <f>'New Formula with HB25-1320'!DH35</f>
        <v>0</v>
      </c>
      <c r="DI35" s="12">
        <f>'New Formula with HB25-1320'!DI35</f>
        <v>0</v>
      </c>
      <c r="DJ35" s="12">
        <f>'New Formula with HB25-1320'!DJ35</f>
        <v>0</v>
      </c>
      <c r="DK35" s="12">
        <f>'New Formula with HB25-1320'!DK35</f>
        <v>0</v>
      </c>
      <c r="DL35" s="12">
        <f>'New Formula with HB25-1320'!DL35</f>
        <v>0</v>
      </c>
      <c r="DM35" s="12">
        <f>'New Formula with HB25-1320'!DM35</f>
        <v>0</v>
      </c>
      <c r="DN35" s="12">
        <f>'New Formula with HB25-1320'!DN35</f>
        <v>0</v>
      </c>
      <c r="DO35" s="12">
        <f>'New Formula with HB25-1320'!DO35</f>
        <v>0</v>
      </c>
      <c r="DP35" s="12">
        <f>'New Formula with HB25-1320'!DP35</f>
        <v>0</v>
      </c>
      <c r="DQ35" s="12">
        <f>'New Formula with HB25-1320'!DQ35</f>
        <v>0</v>
      </c>
      <c r="DR35" s="12">
        <f>'New Formula with HB25-1320'!DR35</f>
        <v>0</v>
      </c>
      <c r="DS35" s="12">
        <f>'New Formula with HB25-1320'!DS35</f>
        <v>0</v>
      </c>
      <c r="DT35" s="12">
        <f>'New Formula with HB25-1320'!DT35</f>
        <v>0</v>
      </c>
      <c r="DU35" s="12">
        <f>'New Formula with HB25-1320'!DU35</f>
        <v>0</v>
      </c>
      <c r="DV35" s="12">
        <f>'New Formula with HB25-1320'!DV35</f>
        <v>0</v>
      </c>
      <c r="DW35" s="12">
        <f>'New Formula with HB25-1320'!DW35</f>
        <v>0</v>
      </c>
      <c r="DX35" s="12">
        <f>'New Formula with HB25-1320'!DX35</f>
        <v>0</v>
      </c>
      <c r="DY35" s="12">
        <f>'New Formula with HB25-1320'!DY35</f>
        <v>0</v>
      </c>
      <c r="DZ35" s="12">
        <f>'New Formula with HB25-1320'!DZ35</f>
        <v>0</v>
      </c>
      <c r="EA35" s="12">
        <f>'New Formula with HB25-1320'!EA35</f>
        <v>0</v>
      </c>
      <c r="EB35" s="12">
        <f>'New Formula with HB25-1320'!EB35</f>
        <v>0</v>
      </c>
      <c r="EC35" s="12">
        <f>'New Formula with HB25-1320'!EC35</f>
        <v>0</v>
      </c>
      <c r="ED35" s="12">
        <f>'New Formula with HB25-1320'!ED35</f>
        <v>0</v>
      </c>
      <c r="EE35" s="12">
        <f>'New Formula with HB25-1320'!EE35</f>
        <v>0</v>
      </c>
      <c r="EF35" s="12">
        <f>'New Formula with HB25-1320'!EF35</f>
        <v>0</v>
      </c>
      <c r="EG35" s="12">
        <f>'New Formula with HB25-1320'!EG35</f>
        <v>0</v>
      </c>
      <c r="EH35" s="12">
        <f>'New Formula with HB25-1320'!EH35</f>
        <v>0</v>
      </c>
      <c r="EI35" s="12">
        <f>'New Formula with HB25-1320'!EI35</f>
        <v>0</v>
      </c>
      <c r="EJ35" s="12">
        <f>'New Formula with HB25-1320'!EJ35</f>
        <v>0</v>
      </c>
      <c r="EK35" s="12">
        <f>'New Formula with HB25-1320'!EK35</f>
        <v>0</v>
      </c>
      <c r="EL35" s="12">
        <f>'New Formula with HB25-1320'!EL35</f>
        <v>0</v>
      </c>
      <c r="EM35" s="12">
        <f>'New Formula with HB25-1320'!EM35</f>
        <v>0</v>
      </c>
      <c r="EN35" s="12">
        <f>'New Formula with HB25-1320'!EN35</f>
        <v>0</v>
      </c>
      <c r="EO35" s="12">
        <f>'New Formula with HB25-1320'!EO35</f>
        <v>0</v>
      </c>
      <c r="EP35" s="12">
        <f>'New Formula with HB25-1320'!EP35</f>
        <v>0</v>
      </c>
      <c r="EQ35" s="12">
        <f>'New Formula with HB25-1320'!EQ35</f>
        <v>0</v>
      </c>
      <c r="ER35" s="12">
        <f>'New Formula with HB25-1320'!ER35</f>
        <v>0</v>
      </c>
      <c r="ES35" s="12">
        <f>'New Formula with HB25-1320'!ES35</f>
        <v>0</v>
      </c>
      <c r="ET35" s="12">
        <f>'New Formula with HB25-1320'!ET35</f>
        <v>0</v>
      </c>
      <c r="EU35" s="12">
        <f>'New Formula with HB25-1320'!EU35</f>
        <v>0</v>
      </c>
      <c r="EV35" s="12">
        <f>'New Formula with HB25-1320'!EV35</f>
        <v>0</v>
      </c>
      <c r="EW35" s="12">
        <f>'New Formula with HB25-1320'!EW35</f>
        <v>0</v>
      </c>
      <c r="EX35" s="12">
        <f>'New Formula with HB25-1320'!EX35</f>
        <v>0</v>
      </c>
      <c r="EY35" s="12">
        <f>'New Formula with HB25-1320'!EY35</f>
        <v>0</v>
      </c>
      <c r="EZ35" s="12">
        <f>'New Formula with HB25-1320'!EZ35</f>
        <v>0</v>
      </c>
      <c r="FA35" s="12">
        <f>'New Formula with HB25-1320'!FA35</f>
        <v>0</v>
      </c>
      <c r="FB35" s="12">
        <f>'New Formula with HB25-1320'!FB35</f>
        <v>0</v>
      </c>
      <c r="FC35" s="12">
        <f>'New Formula with HB25-1320'!FC35</f>
        <v>0</v>
      </c>
      <c r="FD35" s="12">
        <f>'New Formula with HB25-1320'!FD35</f>
        <v>0</v>
      </c>
      <c r="FE35" s="12">
        <f>'New Formula with HB25-1320'!FE35</f>
        <v>0</v>
      </c>
      <c r="FF35" s="12">
        <f>'New Formula with HB25-1320'!FF35</f>
        <v>0</v>
      </c>
      <c r="FG35" s="12">
        <f>'New Formula with HB25-1320'!FG35</f>
        <v>0</v>
      </c>
      <c r="FH35" s="12">
        <f>'New Formula with HB25-1320'!FH35</f>
        <v>0</v>
      </c>
      <c r="FI35" s="12">
        <f>'New Formula with HB25-1320'!FI35</f>
        <v>0</v>
      </c>
      <c r="FJ35" s="12">
        <f>'New Formula with HB25-1320'!FJ35</f>
        <v>0</v>
      </c>
      <c r="FK35" s="12">
        <f>'New Formula with HB25-1320'!FK35</f>
        <v>0</v>
      </c>
      <c r="FL35" s="12">
        <f>'New Formula with HB25-1320'!FL35</f>
        <v>0</v>
      </c>
      <c r="FM35" s="12">
        <f>'New Formula with HB25-1320'!FM35</f>
        <v>0</v>
      </c>
      <c r="FN35" s="12">
        <f>'New Formula with HB25-1320'!FN35</f>
        <v>0</v>
      </c>
      <c r="FO35" s="12">
        <f>'New Formula with HB25-1320'!FO35</f>
        <v>0</v>
      </c>
      <c r="FP35" s="12">
        <f>'New Formula with HB25-1320'!FP35</f>
        <v>0</v>
      </c>
      <c r="FQ35" s="12">
        <f>'New Formula with HB25-1320'!FQ35</f>
        <v>0</v>
      </c>
      <c r="FR35" s="12">
        <f>'New Formula with HB25-1320'!FR35</f>
        <v>0</v>
      </c>
      <c r="FS35" s="12">
        <f>'New Formula with HB25-1320'!FS35</f>
        <v>0</v>
      </c>
      <c r="FT35" s="12">
        <f>'New Formula with HB25-1320'!FT35</f>
        <v>0</v>
      </c>
      <c r="FU35" s="12">
        <f>'New Formula with HB25-1320'!FU35</f>
        <v>0</v>
      </c>
      <c r="FV35" s="12">
        <f>'New Formula with HB25-1320'!FV35</f>
        <v>0</v>
      </c>
      <c r="FW35" s="12">
        <f>'New Formula with HB25-1320'!FW35</f>
        <v>0</v>
      </c>
      <c r="FX35" s="12">
        <f>'New Formula with HB25-1320'!FX35</f>
        <v>0</v>
      </c>
      <c r="FY35" s="12">
        <v>0</v>
      </c>
      <c r="FZ35" s="12">
        <f t="shared" si="9"/>
        <v>23</v>
      </c>
      <c r="GA35" s="12"/>
      <c r="GB35" s="12"/>
      <c r="GC35" s="12"/>
      <c r="GD35" s="12"/>
      <c r="GE35" s="2"/>
      <c r="GF35" s="2"/>
      <c r="GG35" s="2"/>
      <c r="GH35" s="2"/>
      <c r="GI35" s="2"/>
      <c r="GJ35" s="2"/>
      <c r="GK35" s="2"/>
    </row>
    <row r="36" spans="1:254" x14ac:dyDescent="0.35">
      <c r="A36" s="3" t="s">
        <v>450</v>
      </c>
      <c r="B36" s="2" t="s">
        <v>777</v>
      </c>
      <c r="C36" s="12">
        <f>FY26SFA1994!C36</f>
        <v>0</v>
      </c>
      <c r="D36" s="12">
        <f>FY26SFA1994!D36</f>
        <v>110.40000000000009</v>
      </c>
      <c r="E36" s="12">
        <f>FY26SFA1994!E36</f>
        <v>19.700000000000045</v>
      </c>
      <c r="F36" s="12">
        <f>FY26SFA1994!F36</f>
        <v>25.799999999999955</v>
      </c>
      <c r="G36" s="12">
        <f>FY26SFA1994!G36</f>
        <v>0</v>
      </c>
      <c r="H36" s="12">
        <f>FY26SFA1994!H36</f>
        <v>0</v>
      </c>
      <c r="I36" s="12">
        <f>FY26SFA1994!I36</f>
        <v>2.1999999999999886</v>
      </c>
      <c r="J36" s="12">
        <f>FY26SFA1994!J36</f>
        <v>0</v>
      </c>
      <c r="K36" s="12">
        <f>FY26SFA1994!K36</f>
        <v>0</v>
      </c>
      <c r="L36" s="12">
        <f>FY26SFA1994!L36</f>
        <v>0</v>
      </c>
      <c r="M36" s="12">
        <f>FY26SFA1994!M36</f>
        <v>0</v>
      </c>
      <c r="N36" s="12">
        <f>FY26SFA1994!N36</f>
        <v>0</v>
      </c>
      <c r="O36" s="12">
        <f>FY26SFA1994!O36</f>
        <v>0</v>
      </c>
      <c r="P36" s="12">
        <f>FY26SFA1994!P36</f>
        <v>0</v>
      </c>
      <c r="Q36" s="12">
        <f>FY26SFA1994!Q36</f>
        <v>41.3</v>
      </c>
      <c r="R36" s="12">
        <f>FY26SFA1994!R36</f>
        <v>0</v>
      </c>
      <c r="S36" s="12">
        <f>FY26SFA1994!S36</f>
        <v>0</v>
      </c>
      <c r="T36" s="12">
        <f>FY26SFA1994!T36</f>
        <v>0</v>
      </c>
      <c r="U36" s="12">
        <f>FY26SFA1994!U36</f>
        <v>0</v>
      </c>
      <c r="V36" s="12">
        <f>FY26SFA1994!V36</f>
        <v>0</v>
      </c>
      <c r="W36" s="12">
        <f>FY26SFA1994!W36</f>
        <v>0</v>
      </c>
      <c r="X36" s="12">
        <f>FY26SFA1994!X36</f>
        <v>0</v>
      </c>
      <c r="Y36" s="12">
        <f>FY26SFA1994!Y36</f>
        <v>0</v>
      </c>
      <c r="Z36" s="12">
        <f>FY26SFA1994!Z36</f>
        <v>0</v>
      </c>
      <c r="AA36" s="12">
        <f>FY26SFA1994!AA36</f>
        <v>0</v>
      </c>
      <c r="AB36" s="12">
        <f>FY26SFA1994!AB36</f>
        <v>0</v>
      </c>
      <c r="AC36" s="12">
        <f>FY26SFA1994!AC36</f>
        <v>0</v>
      </c>
      <c r="AD36" s="12">
        <f>FY26SFA1994!AD36</f>
        <v>0</v>
      </c>
      <c r="AE36" s="12">
        <f>FY26SFA1994!AE36</f>
        <v>0</v>
      </c>
      <c r="AF36" s="12">
        <f>FY26SFA1994!AF36</f>
        <v>0</v>
      </c>
      <c r="AG36" s="12">
        <f>FY26SFA1994!AG36</f>
        <v>0</v>
      </c>
      <c r="AH36" s="12">
        <f>FY26SFA1994!AH36</f>
        <v>0</v>
      </c>
      <c r="AI36" s="12">
        <f>FY26SFA1994!AI36</f>
        <v>0</v>
      </c>
      <c r="AJ36" s="12">
        <f>FY26SFA1994!AJ36</f>
        <v>0</v>
      </c>
      <c r="AK36" s="12">
        <f>FY26SFA1994!AK36</f>
        <v>0</v>
      </c>
      <c r="AL36" s="12">
        <f>FY26SFA1994!AL36</f>
        <v>0</v>
      </c>
      <c r="AM36" s="12">
        <f>FY26SFA1994!AM36</f>
        <v>0</v>
      </c>
      <c r="AN36" s="12">
        <f>FY26SFA1994!AN36</f>
        <v>0</v>
      </c>
      <c r="AO36" s="12">
        <f>FY26SFA1994!AO36</f>
        <v>0</v>
      </c>
      <c r="AP36" s="12">
        <f>FY26SFA1994!AP36</f>
        <v>0</v>
      </c>
      <c r="AQ36" s="12">
        <f>FY26SFA1994!AQ36</f>
        <v>0</v>
      </c>
      <c r="AR36" s="12">
        <f>FY26SFA1994!AR36</f>
        <v>19.799999999999955</v>
      </c>
      <c r="AS36" s="12">
        <f>FY26SFA1994!AS36</f>
        <v>7.3000000000000114</v>
      </c>
      <c r="AT36" s="12">
        <f>FY26SFA1994!AT36</f>
        <v>0</v>
      </c>
      <c r="AU36" s="12">
        <f>FY26SFA1994!AU36</f>
        <v>0</v>
      </c>
      <c r="AV36" s="12">
        <f>FY26SFA1994!AV36</f>
        <v>0</v>
      </c>
      <c r="AW36" s="12">
        <f>FY26SFA1994!AW36</f>
        <v>0</v>
      </c>
      <c r="AX36" s="12">
        <f>FY26SFA1994!AX36</f>
        <v>0</v>
      </c>
      <c r="AY36" s="12">
        <f>FY26SFA1994!AY36</f>
        <v>0</v>
      </c>
      <c r="AZ36" s="12">
        <f>FY26SFA1994!AZ36</f>
        <v>0</v>
      </c>
      <c r="BA36" s="12">
        <f>FY26SFA1994!BA36</f>
        <v>0</v>
      </c>
      <c r="BB36" s="12">
        <f>FY26SFA1994!BB36</f>
        <v>0</v>
      </c>
      <c r="BC36" s="12">
        <f>FY26SFA1994!BC36</f>
        <v>81.599999999999966</v>
      </c>
      <c r="BD36" s="12">
        <f>FY26SFA1994!BD36</f>
        <v>0</v>
      </c>
      <c r="BE36" s="12">
        <f>FY26SFA1994!BE36</f>
        <v>0</v>
      </c>
      <c r="BF36" s="12">
        <f>FY26SFA1994!BF36</f>
        <v>0</v>
      </c>
      <c r="BG36" s="12">
        <f>FY26SFA1994!BG36</f>
        <v>0</v>
      </c>
      <c r="BH36" s="12">
        <f>FY26SFA1994!BH36</f>
        <v>0</v>
      </c>
      <c r="BI36" s="12">
        <f>FY26SFA1994!BI36</f>
        <v>0</v>
      </c>
      <c r="BJ36" s="12">
        <f>FY26SFA1994!BJ36</f>
        <v>0</v>
      </c>
      <c r="BK36" s="12">
        <f>FY26SFA1994!BK36</f>
        <v>0</v>
      </c>
      <c r="BL36" s="12">
        <f>FY26SFA1994!BL36</f>
        <v>0</v>
      </c>
      <c r="BM36" s="12">
        <f>FY26SFA1994!BM36</f>
        <v>0</v>
      </c>
      <c r="BN36" s="12">
        <f>FY26SFA1994!BN36</f>
        <v>0</v>
      </c>
      <c r="BO36" s="12">
        <f>FY26SFA1994!BO36</f>
        <v>0</v>
      </c>
      <c r="BP36" s="12">
        <f>FY26SFA1994!BP36</f>
        <v>0</v>
      </c>
      <c r="BQ36" s="12">
        <f>FY26SFA1994!BQ36</f>
        <v>75.599999999999994</v>
      </c>
      <c r="BR36" s="12">
        <f>FY26SFA1994!BR36</f>
        <v>0</v>
      </c>
      <c r="BS36" s="12">
        <f>FY26SFA1994!BS36</f>
        <v>0</v>
      </c>
      <c r="BT36" s="12">
        <f>FY26SFA1994!BT36</f>
        <v>0</v>
      </c>
      <c r="BU36" s="12">
        <f>FY26SFA1994!BU36</f>
        <v>0</v>
      </c>
      <c r="BV36" s="12">
        <f>FY26SFA1994!BV36</f>
        <v>0</v>
      </c>
      <c r="BW36" s="12">
        <f>FY26SFA1994!BW36</f>
        <v>0</v>
      </c>
      <c r="BX36" s="12">
        <f>FY26SFA1994!BX36</f>
        <v>0</v>
      </c>
      <c r="BY36" s="12">
        <f>FY26SFA1994!BY36</f>
        <v>0</v>
      </c>
      <c r="BZ36" s="12">
        <f>FY26SFA1994!BZ36</f>
        <v>0</v>
      </c>
      <c r="CA36" s="12">
        <f>FY26SFA1994!CA36</f>
        <v>0</v>
      </c>
      <c r="CB36" s="12">
        <f>FY26SFA1994!CB36</f>
        <v>7.7999999999999545</v>
      </c>
      <c r="CC36" s="12">
        <f>FY26SFA1994!CC36</f>
        <v>0</v>
      </c>
      <c r="CD36" s="12">
        <f>FY26SFA1994!CD36</f>
        <v>0</v>
      </c>
      <c r="CE36" s="12">
        <f>FY26SFA1994!CE36</f>
        <v>0</v>
      </c>
      <c r="CF36" s="12">
        <f>FY26SFA1994!CF36</f>
        <v>0</v>
      </c>
      <c r="CG36" s="12">
        <f>FY26SFA1994!CG36</f>
        <v>0</v>
      </c>
      <c r="CH36" s="12">
        <f>FY26SFA1994!CH36</f>
        <v>0</v>
      </c>
      <c r="CI36" s="12">
        <f>FY26SFA1994!CI36</f>
        <v>0</v>
      </c>
      <c r="CJ36" s="12">
        <f>FY26SFA1994!CJ36</f>
        <v>0</v>
      </c>
      <c r="CK36" s="12">
        <f>FY26SFA1994!CK36</f>
        <v>4.6999999999999886</v>
      </c>
      <c r="CL36" s="12">
        <f>FY26SFA1994!CL36</f>
        <v>0</v>
      </c>
      <c r="CM36" s="12">
        <f>FY26SFA1994!CM36</f>
        <v>0</v>
      </c>
      <c r="CN36" s="12">
        <f>FY26SFA1994!CN36</f>
        <v>99.000000000000114</v>
      </c>
      <c r="CO36" s="12">
        <f>FY26SFA1994!CO36</f>
        <v>0</v>
      </c>
      <c r="CP36" s="12">
        <f>FY26SFA1994!CP36</f>
        <v>0</v>
      </c>
      <c r="CQ36" s="12">
        <f>FY26SFA1994!CQ36</f>
        <v>0</v>
      </c>
      <c r="CR36" s="12">
        <f>FY26SFA1994!CR36</f>
        <v>0</v>
      </c>
      <c r="CS36" s="12">
        <f>FY26SFA1994!CS36</f>
        <v>0</v>
      </c>
      <c r="CT36" s="12">
        <f>FY26SFA1994!CT36</f>
        <v>0</v>
      </c>
      <c r="CU36" s="12">
        <f>FY26SFA1994!CU36</f>
        <v>0</v>
      </c>
      <c r="CV36" s="12">
        <f>FY26SFA1994!CV36</f>
        <v>0</v>
      </c>
      <c r="CW36" s="12">
        <f>FY26SFA1994!CW36</f>
        <v>0</v>
      </c>
      <c r="CX36" s="12">
        <f>FY26SFA1994!CX36</f>
        <v>0</v>
      </c>
      <c r="CY36" s="12">
        <f>FY26SFA1994!CY36</f>
        <v>0</v>
      </c>
      <c r="CZ36" s="12">
        <f>FY26SFA1994!CZ36</f>
        <v>0</v>
      </c>
      <c r="DA36" s="12">
        <f>FY26SFA1994!DA36</f>
        <v>0</v>
      </c>
      <c r="DB36" s="12">
        <f>FY26SFA1994!DB36</f>
        <v>0</v>
      </c>
      <c r="DC36" s="12">
        <f>FY26SFA1994!DC36</f>
        <v>0</v>
      </c>
      <c r="DD36" s="12">
        <f>FY26SFA1994!DD36</f>
        <v>0</v>
      </c>
      <c r="DE36" s="12">
        <f>FY26SFA1994!DE36</f>
        <v>0</v>
      </c>
      <c r="DF36" s="12">
        <f>FY26SFA1994!DF36</f>
        <v>17</v>
      </c>
      <c r="DG36" s="12">
        <f>FY26SFA1994!DG36</f>
        <v>0</v>
      </c>
      <c r="DH36" s="12">
        <f>FY26SFA1994!DH36</f>
        <v>0</v>
      </c>
      <c r="DI36" s="12">
        <f>FY26SFA1994!DI36</f>
        <v>18.200000000000003</v>
      </c>
      <c r="DJ36" s="12">
        <f>FY26SFA1994!DJ36</f>
        <v>0</v>
      </c>
      <c r="DK36" s="12">
        <f>FY26SFA1994!DK36</f>
        <v>0</v>
      </c>
      <c r="DL36" s="12">
        <f>FY26SFA1994!DL36</f>
        <v>0</v>
      </c>
      <c r="DM36" s="12">
        <f>FY26SFA1994!DM36</f>
        <v>0</v>
      </c>
      <c r="DN36" s="12">
        <f>FY26SFA1994!DN36</f>
        <v>0</v>
      </c>
      <c r="DO36" s="12">
        <f>FY26SFA1994!DO36</f>
        <v>0</v>
      </c>
      <c r="DP36" s="12">
        <f>FY26SFA1994!DP36</f>
        <v>0</v>
      </c>
      <c r="DQ36" s="12">
        <f>FY26SFA1994!DQ36</f>
        <v>0</v>
      </c>
      <c r="DR36" s="12">
        <f>FY26SFA1994!DR36</f>
        <v>0</v>
      </c>
      <c r="DS36" s="12">
        <f>FY26SFA1994!DS36</f>
        <v>0</v>
      </c>
      <c r="DT36" s="12">
        <f>FY26SFA1994!DT36</f>
        <v>0</v>
      </c>
      <c r="DU36" s="12">
        <f>FY26SFA1994!DU36</f>
        <v>0</v>
      </c>
      <c r="DV36" s="12">
        <f>FY26SFA1994!DV36</f>
        <v>0</v>
      </c>
      <c r="DW36" s="12">
        <f>FY26SFA1994!DW36</f>
        <v>0</v>
      </c>
      <c r="DX36" s="12">
        <f>FY26SFA1994!DX36</f>
        <v>0</v>
      </c>
      <c r="DY36" s="12">
        <f>FY26SFA1994!DY36</f>
        <v>0</v>
      </c>
      <c r="DZ36" s="12">
        <f>FY26SFA1994!DZ36</f>
        <v>0</v>
      </c>
      <c r="EA36" s="12">
        <f>FY26SFA1994!EA36</f>
        <v>0</v>
      </c>
      <c r="EB36" s="12">
        <f>FY26SFA1994!EB36</f>
        <v>0</v>
      </c>
      <c r="EC36" s="12">
        <f>FY26SFA1994!EC36</f>
        <v>0</v>
      </c>
      <c r="ED36" s="12">
        <f>FY26SFA1994!ED36</f>
        <v>0</v>
      </c>
      <c r="EE36" s="12">
        <f>FY26SFA1994!EE36</f>
        <v>0</v>
      </c>
      <c r="EF36" s="12">
        <f>FY26SFA1994!EF36</f>
        <v>0</v>
      </c>
      <c r="EG36" s="12">
        <f>FY26SFA1994!EG36</f>
        <v>0</v>
      </c>
      <c r="EH36" s="12">
        <f>FY26SFA1994!EH36</f>
        <v>0</v>
      </c>
      <c r="EI36" s="12">
        <f>FY26SFA1994!EI36</f>
        <v>0</v>
      </c>
      <c r="EJ36" s="12">
        <f>FY26SFA1994!EJ36</f>
        <v>0</v>
      </c>
      <c r="EK36" s="12">
        <f>FY26SFA1994!EK36</f>
        <v>0</v>
      </c>
      <c r="EL36" s="12">
        <f>FY26SFA1994!EL36</f>
        <v>0</v>
      </c>
      <c r="EM36" s="12">
        <f>FY26SFA1994!EM36</f>
        <v>0</v>
      </c>
      <c r="EN36" s="12">
        <f>FY26SFA1994!EN36</f>
        <v>0</v>
      </c>
      <c r="EO36" s="12">
        <f>FY26SFA1994!EO36</f>
        <v>0</v>
      </c>
      <c r="EP36" s="12">
        <f>FY26SFA1994!EP36</f>
        <v>0</v>
      </c>
      <c r="EQ36" s="12">
        <f>FY26SFA1994!EQ36</f>
        <v>0</v>
      </c>
      <c r="ER36" s="12">
        <f>FY26SFA1994!ER36</f>
        <v>0</v>
      </c>
      <c r="ES36" s="12">
        <f>FY26SFA1994!ES36</f>
        <v>0</v>
      </c>
      <c r="ET36" s="12">
        <f>FY26SFA1994!ET36</f>
        <v>0</v>
      </c>
      <c r="EU36" s="12">
        <f>FY26SFA1994!EU36</f>
        <v>0</v>
      </c>
      <c r="EV36" s="12">
        <f>FY26SFA1994!EV36</f>
        <v>0</v>
      </c>
      <c r="EW36" s="12">
        <f>FY26SFA1994!EW36</f>
        <v>0</v>
      </c>
      <c r="EX36" s="12">
        <f>FY26SFA1994!EX36</f>
        <v>0</v>
      </c>
      <c r="EY36" s="12">
        <f>FY26SFA1994!EY36</f>
        <v>0</v>
      </c>
      <c r="EZ36" s="12">
        <f>FY26SFA1994!EZ36</f>
        <v>0</v>
      </c>
      <c r="FA36" s="12">
        <f>FY26SFA1994!FA36</f>
        <v>0</v>
      </c>
      <c r="FB36" s="12">
        <f>FY26SFA1994!FB36</f>
        <v>0</v>
      </c>
      <c r="FC36" s="12">
        <f>FY26SFA1994!FC36</f>
        <v>0</v>
      </c>
      <c r="FD36" s="12">
        <f>FY26SFA1994!FD36</f>
        <v>0</v>
      </c>
      <c r="FE36" s="12">
        <f>FY26SFA1994!FE36</f>
        <v>0</v>
      </c>
      <c r="FF36" s="12">
        <f>FY26SFA1994!FF36</f>
        <v>0</v>
      </c>
      <c r="FG36" s="12">
        <f>FY26SFA1994!FG36</f>
        <v>0</v>
      </c>
      <c r="FH36" s="12">
        <f>FY26SFA1994!FH36</f>
        <v>0</v>
      </c>
      <c r="FI36" s="12">
        <f>FY26SFA1994!FI36</f>
        <v>0</v>
      </c>
      <c r="FJ36" s="12">
        <f>FY26SFA1994!FJ36</f>
        <v>0</v>
      </c>
      <c r="FK36" s="12">
        <f>FY26SFA1994!FK36</f>
        <v>0</v>
      </c>
      <c r="FL36" s="12">
        <f>FY26SFA1994!FL36</f>
        <v>0</v>
      </c>
      <c r="FM36" s="12">
        <f>FY26SFA1994!FM36</f>
        <v>0</v>
      </c>
      <c r="FN36" s="12">
        <f>FY26SFA1994!FN36</f>
        <v>0</v>
      </c>
      <c r="FO36" s="12">
        <f>FY26SFA1994!FO36</f>
        <v>0</v>
      </c>
      <c r="FP36" s="12">
        <f>FY26SFA1994!FP36</f>
        <v>0</v>
      </c>
      <c r="FQ36" s="12">
        <f>FY26SFA1994!FQ36</f>
        <v>0</v>
      </c>
      <c r="FR36" s="12">
        <f>FY26SFA1994!FR36</f>
        <v>0</v>
      </c>
      <c r="FS36" s="12">
        <f>FY26SFA1994!FS36</f>
        <v>0</v>
      </c>
      <c r="FT36" s="12">
        <f>FY26SFA1994!FT36</f>
        <v>0</v>
      </c>
      <c r="FU36" s="12">
        <f>FY26SFA1994!FU36</f>
        <v>0</v>
      </c>
      <c r="FV36" s="12">
        <f>FY26SFA1994!FV36</f>
        <v>0</v>
      </c>
      <c r="FW36" s="12">
        <f>FY26SFA1994!FW36</f>
        <v>0</v>
      </c>
      <c r="FX36" s="12">
        <f>FY26SFA1994!FX36</f>
        <v>0</v>
      </c>
      <c r="FY36" s="12"/>
      <c r="FZ36" s="12">
        <f t="shared" si="9"/>
        <v>530.40000000000009</v>
      </c>
      <c r="GA36" s="12"/>
      <c r="GB36" s="12"/>
      <c r="GC36" s="12"/>
      <c r="GD36" s="12"/>
      <c r="GE36" s="2"/>
      <c r="GF36" s="2"/>
      <c r="GG36" s="2"/>
      <c r="GH36" s="2"/>
      <c r="GI36" s="2"/>
      <c r="GJ36" s="2"/>
      <c r="GK36" s="2"/>
    </row>
    <row r="37" spans="1:254" x14ac:dyDescent="0.35">
      <c r="A37" s="3"/>
      <c r="B37" s="2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12"/>
      <c r="FZ37" s="12"/>
      <c r="GA37" s="12"/>
      <c r="GB37" s="12"/>
      <c r="GC37" s="12"/>
      <c r="GD37" s="12"/>
      <c r="GE37" s="2"/>
      <c r="GF37" s="2"/>
      <c r="GG37" s="2"/>
      <c r="GH37" s="2"/>
      <c r="GI37" s="2"/>
      <c r="GJ37" s="2"/>
      <c r="GK37" s="2"/>
    </row>
    <row r="38" spans="1:254" x14ac:dyDescent="0.35">
      <c r="A38" s="29"/>
      <c r="B38" s="30" t="s">
        <v>778</v>
      </c>
      <c r="C38" s="92">
        <f>GA337</f>
        <v>11028.581751947104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12"/>
      <c r="GA38" s="12"/>
      <c r="GB38" s="12"/>
      <c r="GC38" s="12"/>
      <c r="GD38" s="12"/>
      <c r="GE38" s="2"/>
      <c r="GF38" s="2"/>
      <c r="GG38" s="2"/>
      <c r="GH38" s="2"/>
      <c r="GI38" s="2"/>
      <c r="GJ38" s="2"/>
      <c r="GK38" s="2"/>
    </row>
    <row r="39" spans="1:254" x14ac:dyDescent="0.35">
      <c r="A39" s="3" t="s">
        <v>450</v>
      </c>
      <c r="B39" s="2" t="s">
        <v>779</v>
      </c>
      <c r="C39" s="2">
        <f>B4</f>
        <v>8691.7999999999993</v>
      </c>
      <c r="D39" s="2">
        <f t="shared" ref="D39:BO39" si="10">$C$39</f>
        <v>8691.7999999999993</v>
      </c>
      <c r="E39" s="2">
        <f t="shared" si="10"/>
        <v>8691.7999999999993</v>
      </c>
      <c r="F39" s="2">
        <f t="shared" si="10"/>
        <v>8691.7999999999993</v>
      </c>
      <c r="G39" s="2">
        <f t="shared" si="10"/>
        <v>8691.7999999999993</v>
      </c>
      <c r="H39" s="2">
        <f t="shared" si="10"/>
        <v>8691.7999999999993</v>
      </c>
      <c r="I39" s="2">
        <f t="shared" si="10"/>
        <v>8691.7999999999993</v>
      </c>
      <c r="J39" s="2">
        <f t="shared" si="10"/>
        <v>8691.7999999999993</v>
      </c>
      <c r="K39" s="2">
        <f t="shared" si="10"/>
        <v>8691.7999999999993</v>
      </c>
      <c r="L39" s="2">
        <f t="shared" si="10"/>
        <v>8691.7999999999993</v>
      </c>
      <c r="M39" s="2">
        <f t="shared" si="10"/>
        <v>8691.7999999999993</v>
      </c>
      <c r="N39" s="2">
        <f t="shared" si="10"/>
        <v>8691.7999999999993</v>
      </c>
      <c r="O39" s="2">
        <f t="shared" si="10"/>
        <v>8691.7999999999993</v>
      </c>
      <c r="P39" s="2">
        <f t="shared" si="10"/>
        <v>8691.7999999999993</v>
      </c>
      <c r="Q39" s="2">
        <f t="shared" si="10"/>
        <v>8691.7999999999993</v>
      </c>
      <c r="R39" s="2">
        <f t="shared" si="10"/>
        <v>8691.7999999999993</v>
      </c>
      <c r="S39" s="2">
        <f t="shared" si="10"/>
        <v>8691.7999999999993</v>
      </c>
      <c r="T39" s="2">
        <f t="shared" si="10"/>
        <v>8691.7999999999993</v>
      </c>
      <c r="U39" s="2">
        <f t="shared" si="10"/>
        <v>8691.7999999999993</v>
      </c>
      <c r="V39" s="2">
        <f t="shared" si="10"/>
        <v>8691.7999999999993</v>
      </c>
      <c r="W39" s="2">
        <f t="shared" si="10"/>
        <v>8691.7999999999993</v>
      </c>
      <c r="X39" s="2">
        <f t="shared" si="10"/>
        <v>8691.7999999999993</v>
      </c>
      <c r="Y39" s="2">
        <f t="shared" si="10"/>
        <v>8691.7999999999993</v>
      </c>
      <c r="Z39" s="2">
        <f t="shared" si="10"/>
        <v>8691.7999999999993</v>
      </c>
      <c r="AA39" s="2">
        <f t="shared" si="10"/>
        <v>8691.7999999999993</v>
      </c>
      <c r="AB39" s="2">
        <f t="shared" si="10"/>
        <v>8691.7999999999993</v>
      </c>
      <c r="AC39" s="2">
        <f t="shared" si="10"/>
        <v>8691.7999999999993</v>
      </c>
      <c r="AD39" s="2">
        <f t="shared" si="10"/>
        <v>8691.7999999999993</v>
      </c>
      <c r="AE39" s="2">
        <f t="shared" si="10"/>
        <v>8691.7999999999993</v>
      </c>
      <c r="AF39" s="2">
        <f t="shared" si="10"/>
        <v>8691.7999999999993</v>
      </c>
      <c r="AG39" s="2">
        <f t="shared" si="10"/>
        <v>8691.7999999999993</v>
      </c>
      <c r="AH39" s="2">
        <f t="shared" si="10"/>
        <v>8691.7999999999993</v>
      </c>
      <c r="AI39" s="2">
        <f t="shared" si="10"/>
        <v>8691.7999999999993</v>
      </c>
      <c r="AJ39" s="2">
        <f t="shared" si="10"/>
        <v>8691.7999999999993</v>
      </c>
      <c r="AK39" s="2">
        <f t="shared" si="10"/>
        <v>8691.7999999999993</v>
      </c>
      <c r="AL39" s="2">
        <f t="shared" si="10"/>
        <v>8691.7999999999993</v>
      </c>
      <c r="AM39" s="2">
        <f t="shared" si="10"/>
        <v>8691.7999999999993</v>
      </c>
      <c r="AN39" s="2">
        <f t="shared" si="10"/>
        <v>8691.7999999999993</v>
      </c>
      <c r="AO39" s="2">
        <f t="shared" si="10"/>
        <v>8691.7999999999993</v>
      </c>
      <c r="AP39" s="2">
        <f t="shared" si="10"/>
        <v>8691.7999999999993</v>
      </c>
      <c r="AQ39" s="2">
        <f t="shared" si="10"/>
        <v>8691.7999999999993</v>
      </c>
      <c r="AR39" s="2">
        <f t="shared" si="10"/>
        <v>8691.7999999999993</v>
      </c>
      <c r="AS39" s="2">
        <f t="shared" si="10"/>
        <v>8691.7999999999993</v>
      </c>
      <c r="AT39" s="2">
        <f t="shared" si="10"/>
        <v>8691.7999999999993</v>
      </c>
      <c r="AU39" s="2">
        <f t="shared" si="10"/>
        <v>8691.7999999999993</v>
      </c>
      <c r="AV39" s="2">
        <f t="shared" si="10"/>
        <v>8691.7999999999993</v>
      </c>
      <c r="AW39" s="2">
        <f t="shared" si="10"/>
        <v>8691.7999999999993</v>
      </c>
      <c r="AX39" s="2">
        <f t="shared" si="10"/>
        <v>8691.7999999999993</v>
      </c>
      <c r="AY39" s="2">
        <f t="shared" si="10"/>
        <v>8691.7999999999993</v>
      </c>
      <c r="AZ39" s="2">
        <f t="shared" si="10"/>
        <v>8691.7999999999993</v>
      </c>
      <c r="BA39" s="2">
        <f t="shared" si="10"/>
        <v>8691.7999999999993</v>
      </c>
      <c r="BB39" s="2">
        <f t="shared" si="10"/>
        <v>8691.7999999999993</v>
      </c>
      <c r="BC39" s="2">
        <f t="shared" si="10"/>
        <v>8691.7999999999993</v>
      </c>
      <c r="BD39" s="2">
        <f t="shared" si="10"/>
        <v>8691.7999999999993</v>
      </c>
      <c r="BE39" s="2">
        <f t="shared" si="10"/>
        <v>8691.7999999999993</v>
      </c>
      <c r="BF39" s="2">
        <f t="shared" si="10"/>
        <v>8691.7999999999993</v>
      </c>
      <c r="BG39" s="2">
        <f t="shared" si="10"/>
        <v>8691.7999999999993</v>
      </c>
      <c r="BH39" s="2">
        <f t="shared" si="10"/>
        <v>8691.7999999999993</v>
      </c>
      <c r="BI39" s="2">
        <f t="shared" si="10"/>
        <v>8691.7999999999993</v>
      </c>
      <c r="BJ39" s="2">
        <f t="shared" si="10"/>
        <v>8691.7999999999993</v>
      </c>
      <c r="BK39" s="2">
        <f t="shared" si="10"/>
        <v>8691.7999999999993</v>
      </c>
      <c r="BL39" s="2">
        <f t="shared" si="10"/>
        <v>8691.7999999999993</v>
      </c>
      <c r="BM39" s="2">
        <f t="shared" si="10"/>
        <v>8691.7999999999993</v>
      </c>
      <c r="BN39" s="2">
        <f t="shared" si="10"/>
        <v>8691.7999999999993</v>
      </c>
      <c r="BO39" s="2">
        <f t="shared" si="10"/>
        <v>8691.7999999999993</v>
      </c>
      <c r="BP39" s="2">
        <f t="shared" ref="BP39:EA39" si="11">$C$39</f>
        <v>8691.7999999999993</v>
      </c>
      <c r="BQ39" s="2">
        <f t="shared" si="11"/>
        <v>8691.7999999999993</v>
      </c>
      <c r="BR39" s="2">
        <f t="shared" si="11"/>
        <v>8691.7999999999993</v>
      </c>
      <c r="BS39" s="2">
        <f t="shared" si="11"/>
        <v>8691.7999999999993</v>
      </c>
      <c r="BT39" s="2">
        <f t="shared" si="11"/>
        <v>8691.7999999999993</v>
      </c>
      <c r="BU39" s="2">
        <f t="shared" si="11"/>
        <v>8691.7999999999993</v>
      </c>
      <c r="BV39" s="2">
        <f t="shared" si="11"/>
        <v>8691.7999999999993</v>
      </c>
      <c r="BW39" s="2">
        <f t="shared" si="11"/>
        <v>8691.7999999999993</v>
      </c>
      <c r="BX39" s="2">
        <f t="shared" si="11"/>
        <v>8691.7999999999993</v>
      </c>
      <c r="BY39" s="2">
        <f t="shared" si="11"/>
        <v>8691.7999999999993</v>
      </c>
      <c r="BZ39" s="2">
        <f t="shared" si="11"/>
        <v>8691.7999999999993</v>
      </c>
      <c r="CA39" s="2">
        <f t="shared" si="11"/>
        <v>8691.7999999999993</v>
      </c>
      <c r="CB39" s="2">
        <f t="shared" si="11"/>
        <v>8691.7999999999993</v>
      </c>
      <c r="CC39" s="2">
        <f t="shared" si="11"/>
        <v>8691.7999999999993</v>
      </c>
      <c r="CD39" s="2">
        <f t="shared" si="11"/>
        <v>8691.7999999999993</v>
      </c>
      <c r="CE39" s="2">
        <f t="shared" si="11"/>
        <v>8691.7999999999993</v>
      </c>
      <c r="CF39" s="2">
        <f t="shared" si="11"/>
        <v>8691.7999999999993</v>
      </c>
      <c r="CG39" s="2">
        <f t="shared" si="11"/>
        <v>8691.7999999999993</v>
      </c>
      <c r="CH39" s="2">
        <f t="shared" si="11"/>
        <v>8691.7999999999993</v>
      </c>
      <c r="CI39" s="2">
        <f t="shared" si="11"/>
        <v>8691.7999999999993</v>
      </c>
      <c r="CJ39" s="2">
        <f t="shared" si="11"/>
        <v>8691.7999999999993</v>
      </c>
      <c r="CK39" s="2">
        <f t="shared" si="11"/>
        <v>8691.7999999999993</v>
      </c>
      <c r="CL39" s="2">
        <f t="shared" si="11"/>
        <v>8691.7999999999993</v>
      </c>
      <c r="CM39" s="2">
        <f t="shared" si="11"/>
        <v>8691.7999999999993</v>
      </c>
      <c r="CN39" s="2">
        <f t="shared" si="11"/>
        <v>8691.7999999999993</v>
      </c>
      <c r="CO39" s="2">
        <f t="shared" si="11"/>
        <v>8691.7999999999993</v>
      </c>
      <c r="CP39" s="2">
        <f t="shared" si="11"/>
        <v>8691.7999999999993</v>
      </c>
      <c r="CQ39" s="2">
        <f t="shared" si="11"/>
        <v>8691.7999999999993</v>
      </c>
      <c r="CR39" s="2">
        <f t="shared" si="11"/>
        <v>8691.7999999999993</v>
      </c>
      <c r="CS39" s="2">
        <f t="shared" si="11"/>
        <v>8691.7999999999993</v>
      </c>
      <c r="CT39" s="2">
        <f t="shared" si="11"/>
        <v>8691.7999999999993</v>
      </c>
      <c r="CU39" s="2">
        <f t="shared" si="11"/>
        <v>8691.7999999999993</v>
      </c>
      <c r="CV39" s="2">
        <f t="shared" si="11"/>
        <v>8691.7999999999993</v>
      </c>
      <c r="CW39" s="2">
        <f t="shared" si="11"/>
        <v>8691.7999999999993</v>
      </c>
      <c r="CX39" s="2">
        <f t="shared" si="11"/>
        <v>8691.7999999999993</v>
      </c>
      <c r="CY39" s="2">
        <f t="shared" si="11"/>
        <v>8691.7999999999993</v>
      </c>
      <c r="CZ39" s="2">
        <f t="shared" si="11"/>
        <v>8691.7999999999993</v>
      </c>
      <c r="DA39" s="2">
        <f t="shared" si="11"/>
        <v>8691.7999999999993</v>
      </c>
      <c r="DB39" s="2">
        <f t="shared" si="11"/>
        <v>8691.7999999999993</v>
      </c>
      <c r="DC39" s="2">
        <f t="shared" si="11"/>
        <v>8691.7999999999993</v>
      </c>
      <c r="DD39" s="2">
        <f t="shared" si="11"/>
        <v>8691.7999999999993</v>
      </c>
      <c r="DE39" s="2">
        <f t="shared" si="11"/>
        <v>8691.7999999999993</v>
      </c>
      <c r="DF39" s="2">
        <f t="shared" si="11"/>
        <v>8691.7999999999993</v>
      </c>
      <c r="DG39" s="2">
        <f t="shared" si="11"/>
        <v>8691.7999999999993</v>
      </c>
      <c r="DH39" s="2">
        <f t="shared" si="11"/>
        <v>8691.7999999999993</v>
      </c>
      <c r="DI39" s="2">
        <f t="shared" si="11"/>
        <v>8691.7999999999993</v>
      </c>
      <c r="DJ39" s="2">
        <f t="shared" si="11"/>
        <v>8691.7999999999993</v>
      </c>
      <c r="DK39" s="2">
        <f t="shared" si="11"/>
        <v>8691.7999999999993</v>
      </c>
      <c r="DL39" s="2">
        <f t="shared" si="11"/>
        <v>8691.7999999999993</v>
      </c>
      <c r="DM39" s="2">
        <f t="shared" si="11"/>
        <v>8691.7999999999993</v>
      </c>
      <c r="DN39" s="2">
        <f t="shared" si="11"/>
        <v>8691.7999999999993</v>
      </c>
      <c r="DO39" s="2">
        <f t="shared" si="11"/>
        <v>8691.7999999999993</v>
      </c>
      <c r="DP39" s="2">
        <f t="shared" si="11"/>
        <v>8691.7999999999993</v>
      </c>
      <c r="DQ39" s="2">
        <f t="shared" si="11"/>
        <v>8691.7999999999993</v>
      </c>
      <c r="DR39" s="2">
        <f t="shared" si="11"/>
        <v>8691.7999999999993</v>
      </c>
      <c r="DS39" s="2">
        <f t="shared" si="11"/>
        <v>8691.7999999999993</v>
      </c>
      <c r="DT39" s="2">
        <f t="shared" si="11"/>
        <v>8691.7999999999993</v>
      </c>
      <c r="DU39" s="2">
        <f t="shared" si="11"/>
        <v>8691.7999999999993</v>
      </c>
      <c r="DV39" s="2">
        <f t="shared" si="11"/>
        <v>8691.7999999999993</v>
      </c>
      <c r="DW39" s="2">
        <f t="shared" si="11"/>
        <v>8691.7999999999993</v>
      </c>
      <c r="DX39" s="2">
        <f t="shared" si="11"/>
        <v>8691.7999999999993</v>
      </c>
      <c r="DY39" s="2">
        <f t="shared" si="11"/>
        <v>8691.7999999999993</v>
      </c>
      <c r="DZ39" s="2">
        <f t="shared" si="11"/>
        <v>8691.7999999999993</v>
      </c>
      <c r="EA39" s="2">
        <f t="shared" si="11"/>
        <v>8691.7999999999993</v>
      </c>
      <c r="EB39" s="2">
        <f t="shared" ref="EB39:FX39" si="12">$C$39</f>
        <v>8691.7999999999993</v>
      </c>
      <c r="EC39" s="2">
        <f t="shared" si="12"/>
        <v>8691.7999999999993</v>
      </c>
      <c r="ED39" s="2">
        <f t="shared" si="12"/>
        <v>8691.7999999999993</v>
      </c>
      <c r="EE39" s="2">
        <f t="shared" si="12"/>
        <v>8691.7999999999993</v>
      </c>
      <c r="EF39" s="2">
        <f t="shared" si="12"/>
        <v>8691.7999999999993</v>
      </c>
      <c r="EG39" s="2">
        <f t="shared" si="12"/>
        <v>8691.7999999999993</v>
      </c>
      <c r="EH39" s="2">
        <f t="shared" si="12"/>
        <v>8691.7999999999993</v>
      </c>
      <c r="EI39" s="2">
        <f t="shared" si="12"/>
        <v>8691.7999999999993</v>
      </c>
      <c r="EJ39" s="2">
        <f t="shared" si="12"/>
        <v>8691.7999999999993</v>
      </c>
      <c r="EK39" s="2">
        <f t="shared" si="12"/>
        <v>8691.7999999999993</v>
      </c>
      <c r="EL39" s="2">
        <f t="shared" si="12"/>
        <v>8691.7999999999993</v>
      </c>
      <c r="EM39" s="2">
        <f t="shared" si="12"/>
        <v>8691.7999999999993</v>
      </c>
      <c r="EN39" s="2">
        <f t="shared" si="12"/>
        <v>8691.7999999999993</v>
      </c>
      <c r="EO39" s="2">
        <f t="shared" si="12"/>
        <v>8691.7999999999993</v>
      </c>
      <c r="EP39" s="2">
        <f t="shared" si="12"/>
        <v>8691.7999999999993</v>
      </c>
      <c r="EQ39" s="2">
        <f t="shared" si="12"/>
        <v>8691.7999999999993</v>
      </c>
      <c r="ER39" s="2">
        <f t="shared" si="12"/>
        <v>8691.7999999999993</v>
      </c>
      <c r="ES39" s="2">
        <f t="shared" si="12"/>
        <v>8691.7999999999993</v>
      </c>
      <c r="ET39" s="2">
        <f t="shared" si="12"/>
        <v>8691.7999999999993</v>
      </c>
      <c r="EU39" s="2">
        <f t="shared" si="12"/>
        <v>8691.7999999999993</v>
      </c>
      <c r="EV39" s="2">
        <f t="shared" si="12"/>
        <v>8691.7999999999993</v>
      </c>
      <c r="EW39" s="2">
        <f t="shared" si="12"/>
        <v>8691.7999999999993</v>
      </c>
      <c r="EX39" s="2">
        <f t="shared" si="12"/>
        <v>8691.7999999999993</v>
      </c>
      <c r="EY39" s="2">
        <f t="shared" si="12"/>
        <v>8691.7999999999993</v>
      </c>
      <c r="EZ39" s="2">
        <f t="shared" si="12"/>
        <v>8691.7999999999993</v>
      </c>
      <c r="FA39" s="2">
        <f t="shared" si="12"/>
        <v>8691.7999999999993</v>
      </c>
      <c r="FB39" s="2">
        <f t="shared" si="12"/>
        <v>8691.7999999999993</v>
      </c>
      <c r="FC39" s="2">
        <f t="shared" si="12"/>
        <v>8691.7999999999993</v>
      </c>
      <c r="FD39" s="2">
        <f t="shared" si="12"/>
        <v>8691.7999999999993</v>
      </c>
      <c r="FE39" s="2">
        <f t="shared" si="12"/>
        <v>8691.7999999999993</v>
      </c>
      <c r="FF39" s="2">
        <f t="shared" si="12"/>
        <v>8691.7999999999993</v>
      </c>
      <c r="FG39" s="2">
        <f t="shared" si="12"/>
        <v>8691.7999999999993</v>
      </c>
      <c r="FH39" s="2">
        <f t="shared" si="12"/>
        <v>8691.7999999999993</v>
      </c>
      <c r="FI39" s="2">
        <f t="shared" si="12"/>
        <v>8691.7999999999993</v>
      </c>
      <c r="FJ39" s="2">
        <f t="shared" si="12"/>
        <v>8691.7999999999993</v>
      </c>
      <c r="FK39" s="2">
        <f t="shared" si="12"/>
        <v>8691.7999999999993</v>
      </c>
      <c r="FL39" s="2">
        <f t="shared" si="12"/>
        <v>8691.7999999999993</v>
      </c>
      <c r="FM39" s="2">
        <f t="shared" si="12"/>
        <v>8691.7999999999993</v>
      </c>
      <c r="FN39" s="2">
        <f t="shared" si="12"/>
        <v>8691.7999999999993</v>
      </c>
      <c r="FO39" s="2">
        <f t="shared" si="12"/>
        <v>8691.7999999999993</v>
      </c>
      <c r="FP39" s="2">
        <f t="shared" si="12"/>
        <v>8691.7999999999993</v>
      </c>
      <c r="FQ39" s="2">
        <f t="shared" si="12"/>
        <v>8691.7999999999993</v>
      </c>
      <c r="FR39" s="2">
        <f t="shared" si="12"/>
        <v>8691.7999999999993</v>
      </c>
      <c r="FS39" s="2">
        <f t="shared" si="12"/>
        <v>8691.7999999999993</v>
      </c>
      <c r="FT39" s="2">
        <f t="shared" si="12"/>
        <v>8691.7999999999993</v>
      </c>
      <c r="FU39" s="2">
        <f t="shared" si="12"/>
        <v>8691.7999999999993</v>
      </c>
      <c r="FV39" s="2">
        <f t="shared" si="12"/>
        <v>8691.7999999999993</v>
      </c>
      <c r="FW39" s="2">
        <f t="shared" si="12"/>
        <v>8691.7999999999993</v>
      </c>
      <c r="FX39" s="2">
        <f t="shared" si="12"/>
        <v>8691.7999999999993</v>
      </c>
      <c r="FY39" s="2"/>
      <c r="FZ39" s="12"/>
      <c r="GA39" s="12"/>
      <c r="GB39" s="12"/>
      <c r="GC39" s="12"/>
      <c r="GD39" s="12"/>
      <c r="GE39" s="2"/>
      <c r="GF39" s="2"/>
      <c r="GG39" s="2"/>
      <c r="GH39" s="2"/>
      <c r="GI39" s="2"/>
      <c r="GJ39" s="2"/>
      <c r="GK39" s="2"/>
    </row>
    <row r="40" spans="1:254" x14ac:dyDescent="0.35">
      <c r="A40" s="3" t="s">
        <v>780</v>
      </c>
      <c r="B40" s="2" t="s">
        <v>781</v>
      </c>
      <c r="C40" s="198">
        <v>11028.65</v>
      </c>
      <c r="D40" s="2">
        <f t="shared" ref="D40:BO40" si="13">$C$40</f>
        <v>11028.65</v>
      </c>
      <c r="E40" s="2">
        <f t="shared" si="13"/>
        <v>11028.65</v>
      </c>
      <c r="F40" s="2">
        <f t="shared" si="13"/>
        <v>11028.65</v>
      </c>
      <c r="G40" s="2">
        <f t="shared" si="13"/>
        <v>11028.65</v>
      </c>
      <c r="H40" s="2">
        <f t="shared" si="13"/>
        <v>11028.65</v>
      </c>
      <c r="I40" s="2">
        <f t="shared" si="13"/>
        <v>11028.65</v>
      </c>
      <c r="J40" s="2">
        <f t="shared" si="13"/>
        <v>11028.65</v>
      </c>
      <c r="K40" s="2">
        <f t="shared" si="13"/>
        <v>11028.65</v>
      </c>
      <c r="L40" s="2">
        <f t="shared" si="13"/>
        <v>11028.65</v>
      </c>
      <c r="M40" s="2">
        <f t="shared" si="13"/>
        <v>11028.65</v>
      </c>
      <c r="N40" s="2">
        <f t="shared" si="13"/>
        <v>11028.65</v>
      </c>
      <c r="O40" s="2">
        <f t="shared" si="13"/>
        <v>11028.65</v>
      </c>
      <c r="P40" s="2">
        <f t="shared" si="13"/>
        <v>11028.65</v>
      </c>
      <c r="Q40" s="2">
        <f t="shared" si="13"/>
        <v>11028.65</v>
      </c>
      <c r="R40" s="2">
        <f t="shared" si="13"/>
        <v>11028.65</v>
      </c>
      <c r="S40" s="2">
        <f t="shared" si="13"/>
        <v>11028.65</v>
      </c>
      <c r="T40" s="2">
        <f t="shared" si="13"/>
        <v>11028.65</v>
      </c>
      <c r="U40" s="2">
        <f t="shared" si="13"/>
        <v>11028.65</v>
      </c>
      <c r="V40" s="2">
        <f t="shared" si="13"/>
        <v>11028.65</v>
      </c>
      <c r="W40" s="2">
        <f t="shared" si="13"/>
        <v>11028.65</v>
      </c>
      <c r="X40" s="2">
        <f t="shared" si="13"/>
        <v>11028.65</v>
      </c>
      <c r="Y40" s="2">
        <f t="shared" si="13"/>
        <v>11028.65</v>
      </c>
      <c r="Z40" s="2">
        <f t="shared" si="13"/>
        <v>11028.65</v>
      </c>
      <c r="AA40" s="2">
        <f t="shared" si="13"/>
        <v>11028.65</v>
      </c>
      <c r="AB40" s="2">
        <f t="shared" si="13"/>
        <v>11028.65</v>
      </c>
      <c r="AC40" s="2">
        <f t="shared" si="13"/>
        <v>11028.65</v>
      </c>
      <c r="AD40" s="2">
        <f t="shared" si="13"/>
        <v>11028.65</v>
      </c>
      <c r="AE40" s="2">
        <f t="shared" si="13"/>
        <v>11028.65</v>
      </c>
      <c r="AF40" s="2">
        <f t="shared" si="13"/>
        <v>11028.65</v>
      </c>
      <c r="AG40" s="2">
        <f t="shared" si="13"/>
        <v>11028.65</v>
      </c>
      <c r="AH40" s="2">
        <f t="shared" si="13"/>
        <v>11028.65</v>
      </c>
      <c r="AI40" s="2">
        <f t="shared" si="13"/>
        <v>11028.65</v>
      </c>
      <c r="AJ40" s="2">
        <f t="shared" si="13"/>
        <v>11028.65</v>
      </c>
      <c r="AK40" s="2">
        <f t="shared" si="13"/>
        <v>11028.65</v>
      </c>
      <c r="AL40" s="2">
        <f t="shared" si="13"/>
        <v>11028.65</v>
      </c>
      <c r="AM40" s="2">
        <f t="shared" si="13"/>
        <v>11028.65</v>
      </c>
      <c r="AN40" s="2">
        <f t="shared" si="13"/>
        <v>11028.65</v>
      </c>
      <c r="AO40" s="2">
        <f t="shared" si="13"/>
        <v>11028.65</v>
      </c>
      <c r="AP40" s="2">
        <f t="shared" si="13"/>
        <v>11028.65</v>
      </c>
      <c r="AQ40" s="2">
        <f t="shared" si="13"/>
        <v>11028.65</v>
      </c>
      <c r="AR40" s="2">
        <f t="shared" si="13"/>
        <v>11028.65</v>
      </c>
      <c r="AS40" s="2">
        <f t="shared" si="13"/>
        <v>11028.65</v>
      </c>
      <c r="AT40" s="2">
        <f t="shared" si="13"/>
        <v>11028.65</v>
      </c>
      <c r="AU40" s="2">
        <f t="shared" si="13"/>
        <v>11028.65</v>
      </c>
      <c r="AV40" s="2">
        <f t="shared" si="13"/>
        <v>11028.65</v>
      </c>
      <c r="AW40" s="2">
        <f t="shared" si="13"/>
        <v>11028.65</v>
      </c>
      <c r="AX40" s="2">
        <f t="shared" si="13"/>
        <v>11028.65</v>
      </c>
      <c r="AY40" s="2">
        <f t="shared" si="13"/>
        <v>11028.65</v>
      </c>
      <c r="AZ40" s="2">
        <f t="shared" si="13"/>
        <v>11028.65</v>
      </c>
      <c r="BA40" s="2">
        <f t="shared" si="13"/>
        <v>11028.65</v>
      </c>
      <c r="BB40" s="2">
        <f t="shared" si="13"/>
        <v>11028.65</v>
      </c>
      <c r="BC40" s="2">
        <f t="shared" si="13"/>
        <v>11028.65</v>
      </c>
      <c r="BD40" s="2">
        <f t="shared" si="13"/>
        <v>11028.65</v>
      </c>
      <c r="BE40" s="2">
        <f t="shared" si="13"/>
        <v>11028.65</v>
      </c>
      <c r="BF40" s="2">
        <f t="shared" si="13"/>
        <v>11028.65</v>
      </c>
      <c r="BG40" s="2">
        <f t="shared" si="13"/>
        <v>11028.65</v>
      </c>
      <c r="BH40" s="2">
        <f t="shared" si="13"/>
        <v>11028.65</v>
      </c>
      <c r="BI40" s="2">
        <f t="shared" si="13"/>
        <v>11028.65</v>
      </c>
      <c r="BJ40" s="2">
        <f t="shared" si="13"/>
        <v>11028.65</v>
      </c>
      <c r="BK40" s="2">
        <f t="shared" si="13"/>
        <v>11028.65</v>
      </c>
      <c r="BL40" s="2">
        <f t="shared" si="13"/>
        <v>11028.65</v>
      </c>
      <c r="BM40" s="2">
        <f t="shared" si="13"/>
        <v>11028.65</v>
      </c>
      <c r="BN40" s="2">
        <f t="shared" si="13"/>
        <v>11028.65</v>
      </c>
      <c r="BO40" s="2">
        <f t="shared" si="13"/>
        <v>11028.65</v>
      </c>
      <c r="BP40" s="2">
        <f t="shared" ref="BP40:EA40" si="14">$C$40</f>
        <v>11028.65</v>
      </c>
      <c r="BQ40" s="2">
        <f t="shared" si="14"/>
        <v>11028.65</v>
      </c>
      <c r="BR40" s="2">
        <f t="shared" si="14"/>
        <v>11028.65</v>
      </c>
      <c r="BS40" s="2">
        <f t="shared" si="14"/>
        <v>11028.65</v>
      </c>
      <c r="BT40" s="2">
        <f t="shared" si="14"/>
        <v>11028.65</v>
      </c>
      <c r="BU40" s="2">
        <f t="shared" si="14"/>
        <v>11028.65</v>
      </c>
      <c r="BV40" s="2">
        <f t="shared" si="14"/>
        <v>11028.65</v>
      </c>
      <c r="BW40" s="2">
        <f t="shared" si="14"/>
        <v>11028.65</v>
      </c>
      <c r="BX40" s="2">
        <f t="shared" si="14"/>
        <v>11028.65</v>
      </c>
      <c r="BY40" s="2">
        <f t="shared" si="14"/>
        <v>11028.65</v>
      </c>
      <c r="BZ40" s="2">
        <f t="shared" si="14"/>
        <v>11028.65</v>
      </c>
      <c r="CA40" s="2">
        <f t="shared" si="14"/>
        <v>11028.65</v>
      </c>
      <c r="CB40" s="2">
        <f t="shared" si="14"/>
        <v>11028.65</v>
      </c>
      <c r="CC40" s="2">
        <f t="shared" si="14"/>
        <v>11028.65</v>
      </c>
      <c r="CD40" s="2">
        <f t="shared" si="14"/>
        <v>11028.65</v>
      </c>
      <c r="CE40" s="2">
        <f t="shared" si="14"/>
        <v>11028.65</v>
      </c>
      <c r="CF40" s="2">
        <f t="shared" si="14"/>
        <v>11028.65</v>
      </c>
      <c r="CG40" s="2">
        <f t="shared" si="14"/>
        <v>11028.65</v>
      </c>
      <c r="CH40" s="2">
        <f t="shared" si="14"/>
        <v>11028.65</v>
      </c>
      <c r="CI40" s="2">
        <f t="shared" si="14"/>
        <v>11028.65</v>
      </c>
      <c r="CJ40" s="2">
        <f t="shared" si="14"/>
        <v>11028.65</v>
      </c>
      <c r="CK40" s="2">
        <f t="shared" si="14"/>
        <v>11028.65</v>
      </c>
      <c r="CL40" s="2">
        <f t="shared" si="14"/>
        <v>11028.65</v>
      </c>
      <c r="CM40" s="2">
        <f t="shared" si="14"/>
        <v>11028.65</v>
      </c>
      <c r="CN40" s="2">
        <f t="shared" si="14"/>
        <v>11028.65</v>
      </c>
      <c r="CO40" s="2">
        <f t="shared" si="14"/>
        <v>11028.65</v>
      </c>
      <c r="CP40" s="2">
        <f t="shared" si="14"/>
        <v>11028.65</v>
      </c>
      <c r="CQ40" s="2">
        <f t="shared" si="14"/>
        <v>11028.65</v>
      </c>
      <c r="CR40" s="2">
        <f t="shared" si="14"/>
        <v>11028.65</v>
      </c>
      <c r="CS40" s="2">
        <f t="shared" si="14"/>
        <v>11028.65</v>
      </c>
      <c r="CT40" s="2">
        <f t="shared" si="14"/>
        <v>11028.65</v>
      </c>
      <c r="CU40" s="2">
        <f t="shared" si="14"/>
        <v>11028.65</v>
      </c>
      <c r="CV40" s="2">
        <f t="shared" si="14"/>
        <v>11028.65</v>
      </c>
      <c r="CW40" s="2">
        <f t="shared" si="14"/>
        <v>11028.65</v>
      </c>
      <c r="CX40" s="2">
        <f t="shared" si="14"/>
        <v>11028.65</v>
      </c>
      <c r="CY40" s="2">
        <f t="shared" si="14"/>
        <v>11028.65</v>
      </c>
      <c r="CZ40" s="2">
        <f t="shared" si="14"/>
        <v>11028.65</v>
      </c>
      <c r="DA40" s="2">
        <f t="shared" si="14"/>
        <v>11028.65</v>
      </c>
      <c r="DB40" s="2">
        <f t="shared" si="14"/>
        <v>11028.65</v>
      </c>
      <c r="DC40" s="2">
        <f t="shared" si="14"/>
        <v>11028.65</v>
      </c>
      <c r="DD40" s="2">
        <f t="shared" si="14"/>
        <v>11028.65</v>
      </c>
      <c r="DE40" s="2">
        <f t="shared" si="14"/>
        <v>11028.65</v>
      </c>
      <c r="DF40" s="2">
        <f t="shared" si="14"/>
        <v>11028.65</v>
      </c>
      <c r="DG40" s="2">
        <f t="shared" si="14"/>
        <v>11028.65</v>
      </c>
      <c r="DH40" s="2">
        <f t="shared" si="14"/>
        <v>11028.65</v>
      </c>
      <c r="DI40" s="2">
        <f t="shared" si="14"/>
        <v>11028.65</v>
      </c>
      <c r="DJ40" s="2">
        <f t="shared" si="14"/>
        <v>11028.65</v>
      </c>
      <c r="DK40" s="2">
        <f t="shared" si="14"/>
        <v>11028.65</v>
      </c>
      <c r="DL40" s="2">
        <f t="shared" si="14"/>
        <v>11028.65</v>
      </c>
      <c r="DM40" s="2">
        <f t="shared" si="14"/>
        <v>11028.65</v>
      </c>
      <c r="DN40" s="2">
        <f t="shared" si="14"/>
        <v>11028.65</v>
      </c>
      <c r="DO40" s="2">
        <f t="shared" si="14"/>
        <v>11028.65</v>
      </c>
      <c r="DP40" s="2">
        <f t="shared" si="14"/>
        <v>11028.65</v>
      </c>
      <c r="DQ40" s="2">
        <f t="shared" si="14"/>
        <v>11028.65</v>
      </c>
      <c r="DR40" s="2">
        <f t="shared" si="14"/>
        <v>11028.65</v>
      </c>
      <c r="DS40" s="2">
        <f t="shared" si="14"/>
        <v>11028.65</v>
      </c>
      <c r="DT40" s="2">
        <f t="shared" si="14"/>
        <v>11028.65</v>
      </c>
      <c r="DU40" s="2">
        <f t="shared" si="14"/>
        <v>11028.65</v>
      </c>
      <c r="DV40" s="2">
        <f t="shared" si="14"/>
        <v>11028.65</v>
      </c>
      <c r="DW40" s="2">
        <f t="shared" si="14"/>
        <v>11028.65</v>
      </c>
      <c r="DX40" s="2">
        <f t="shared" si="14"/>
        <v>11028.65</v>
      </c>
      <c r="DY40" s="2">
        <f t="shared" si="14"/>
        <v>11028.65</v>
      </c>
      <c r="DZ40" s="2">
        <f t="shared" si="14"/>
        <v>11028.65</v>
      </c>
      <c r="EA40" s="2">
        <f t="shared" si="14"/>
        <v>11028.65</v>
      </c>
      <c r="EB40" s="2">
        <f t="shared" ref="EB40:FX40" si="15">$C$40</f>
        <v>11028.65</v>
      </c>
      <c r="EC40" s="2">
        <f t="shared" si="15"/>
        <v>11028.65</v>
      </c>
      <c r="ED40" s="2">
        <f t="shared" si="15"/>
        <v>11028.65</v>
      </c>
      <c r="EE40" s="2">
        <f t="shared" si="15"/>
        <v>11028.65</v>
      </c>
      <c r="EF40" s="2">
        <f t="shared" si="15"/>
        <v>11028.65</v>
      </c>
      <c r="EG40" s="2">
        <f t="shared" si="15"/>
        <v>11028.65</v>
      </c>
      <c r="EH40" s="2">
        <f t="shared" si="15"/>
        <v>11028.65</v>
      </c>
      <c r="EI40" s="2">
        <f t="shared" si="15"/>
        <v>11028.65</v>
      </c>
      <c r="EJ40" s="2">
        <f t="shared" si="15"/>
        <v>11028.65</v>
      </c>
      <c r="EK40" s="2">
        <f t="shared" si="15"/>
        <v>11028.65</v>
      </c>
      <c r="EL40" s="2">
        <f t="shared" si="15"/>
        <v>11028.65</v>
      </c>
      <c r="EM40" s="2">
        <f t="shared" si="15"/>
        <v>11028.65</v>
      </c>
      <c r="EN40" s="2">
        <f t="shared" si="15"/>
        <v>11028.65</v>
      </c>
      <c r="EO40" s="2">
        <f t="shared" si="15"/>
        <v>11028.65</v>
      </c>
      <c r="EP40" s="2">
        <f t="shared" si="15"/>
        <v>11028.65</v>
      </c>
      <c r="EQ40" s="2">
        <f t="shared" si="15"/>
        <v>11028.65</v>
      </c>
      <c r="ER40" s="2">
        <f t="shared" si="15"/>
        <v>11028.65</v>
      </c>
      <c r="ES40" s="2">
        <f t="shared" si="15"/>
        <v>11028.65</v>
      </c>
      <c r="ET40" s="2">
        <f t="shared" si="15"/>
        <v>11028.65</v>
      </c>
      <c r="EU40" s="2">
        <f t="shared" si="15"/>
        <v>11028.65</v>
      </c>
      <c r="EV40" s="2">
        <f t="shared" si="15"/>
        <v>11028.65</v>
      </c>
      <c r="EW40" s="2">
        <f t="shared" si="15"/>
        <v>11028.65</v>
      </c>
      <c r="EX40" s="2">
        <f t="shared" si="15"/>
        <v>11028.65</v>
      </c>
      <c r="EY40" s="2">
        <f t="shared" si="15"/>
        <v>11028.65</v>
      </c>
      <c r="EZ40" s="2">
        <f t="shared" si="15"/>
        <v>11028.65</v>
      </c>
      <c r="FA40" s="2">
        <f t="shared" si="15"/>
        <v>11028.65</v>
      </c>
      <c r="FB40" s="2">
        <f t="shared" si="15"/>
        <v>11028.65</v>
      </c>
      <c r="FC40" s="2">
        <f t="shared" si="15"/>
        <v>11028.65</v>
      </c>
      <c r="FD40" s="2">
        <f t="shared" si="15"/>
        <v>11028.65</v>
      </c>
      <c r="FE40" s="2">
        <f t="shared" si="15"/>
        <v>11028.65</v>
      </c>
      <c r="FF40" s="2">
        <f t="shared" si="15"/>
        <v>11028.65</v>
      </c>
      <c r="FG40" s="2">
        <f t="shared" si="15"/>
        <v>11028.65</v>
      </c>
      <c r="FH40" s="2">
        <f t="shared" si="15"/>
        <v>11028.65</v>
      </c>
      <c r="FI40" s="2">
        <f t="shared" si="15"/>
        <v>11028.65</v>
      </c>
      <c r="FJ40" s="2">
        <f t="shared" si="15"/>
        <v>11028.65</v>
      </c>
      <c r="FK40" s="2">
        <f t="shared" si="15"/>
        <v>11028.65</v>
      </c>
      <c r="FL40" s="2">
        <f t="shared" si="15"/>
        <v>11028.65</v>
      </c>
      <c r="FM40" s="2">
        <f t="shared" si="15"/>
        <v>11028.65</v>
      </c>
      <c r="FN40" s="2">
        <f t="shared" si="15"/>
        <v>11028.65</v>
      </c>
      <c r="FO40" s="2">
        <f t="shared" si="15"/>
        <v>11028.65</v>
      </c>
      <c r="FP40" s="2">
        <f t="shared" si="15"/>
        <v>11028.65</v>
      </c>
      <c r="FQ40" s="2">
        <f t="shared" si="15"/>
        <v>11028.65</v>
      </c>
      <c r="FR40" s="2">
        <f t="shared" si="15"/>
        <v>11028.65</v>
      </c>
      <c r="FS40" s="2">
        <f t="shared" si="15"/>
        <v>11028.65</v>
      </c>
      <c r="FT40" s="2">
        <f t="shared" si="15"/>
        <v>11028.65</v>
      </c>
      <c r="FU40" s="2">
        <f t="shared" si="15"/>
        <v>11028.65</v>
      </c>
      <c r="FV40" s="2">
        <f t="shared" si="15"/>
        <v>11028.65</v>
      </c>
      <c r="FW40" s="2">
        <f t="shared" si="15"/>
        <v>11028.65</v>
      </c>
      <c r="FX40" s="2">
        <f t="shared" si="15"/>
        <v>11028.65</v>
      </c>
      <c r="FY40" s="2"/>
      <c r="FZ40" s="31">
        <f>AVERAGE(C40:FX40)</f>
        <v>11028.649999999965</v>
      </c>
      <c r="GA40" s="12"/>
      <c r="GB40" s="12"/>
      <c r="GC40" s="12"/>
      <c r="GD40" s="12"/>
      <c r="GE40" s="2"/>
      <c r="GF40" s="2"/>
      <c r="GG40" s="2"/>
      <c r="GH40" s="2"/>
      <c r="GI40" s="2"/>
      <c r="GJ40" s="2"/>
      <c r="GK40" s="2"/>
    </row>
    <row r="41" spans="1:254" x14ac:dyDescent="0.35">
      <c r="A41" s="3" t="s">
        <v>782</v>
      </c>
      <c r="B41" s="2" t="s">
        <v>783</v>
      </c>
      <c r="C41" s="92">
        <f>B5</f>
        <v>10480</v>
      </c>
      <c r="D41" s="2">
        <f t="shared" ref="D41:BO41" si="16">$C$41</f>
        <v>10480</v>
      </c>
      <c r="E41" s="2">
        <f t="shared" si="16"/>
        <v>10480</v>
      </c>
      <c r="F41" s="2">
        <f t="shared" si="16"/>
        <v>10480</v>
      </c>
      <c r="G41" s="2">
        <f t="shared" si="16"/>
        <v>10480</v>
      </c>
      <c r="H41" s="2">
        <f t="shared" si="16"/>
        <v>10480</v>
      </c>
      <c r="I41" s="2">
        <f t="shared" si="16"/>
        <v>10480</v>
      </c>
      <c r="J41" s="2">
        <f t="shared" si="16"/>
        <v>10480</v>
      </c>
      <c r="K41" s="2">
        <f t="shared" si="16"/>
        <v>10480</v>
      </c>
      <c r="L41" s="2">
        <f t="shared" si="16"/>
        <v>10480</v>
      </c>
      <c r="M41" s="2">
        <f t="shared" si="16"/>
        <v>10480</v>
      </c>
      <c r="N41" s="2">
        <f t="shared" si="16"/>
        <v>10480</v>
      </c>
      <c r="O41" s="2">
        <f t="shared" si="16"/>
        <v>10480</v>
      </c>
      <c r="P41" s="2">
        <f t="shared" si="16"/>
        <v>10480</v>
      </c>
      <c r="Q41" s="2">
        <f t="shared" si="16"/>
        <v>10480</v>
      </c>
      <c r="R41" s="2">
        <f t="shared" si="16"/>
        <v>10480</v>
      </c>
      <c r="S41" s="2">
        <f t="shared" si="16"/>
        <v>10480</v>
      </c>
      <c r="T41" s="2">
        <f t="shared" si="16"/>
        <v>10480</v>
      </c>
      <c r="U41" s="2">
        <f t="shared" si="16"/>
        <v>10480</v>
      </c>
      <c r="V41" s="2">
        <f t="shared" si="16"/>
        <v>10480</v>
      </c>
      <c r="W41" s="2">
        <f t="shared" si="16"/>
        <v>10480</v>
      </c>
      <c r="X41" s="2">
        <f t="shared" si="16"/>
        <v>10480</v>
      </c>
      <c r="Y41" s="2">
        <f t="shared" si="16"/>
        <v>10480</v>
      </c>
      <c r="Z41" s="2">
        <f t="shared" si="16"/>
        <v>10480</v>
      </c>
      <c r="AA41" s="2">
        <f t="shared" si="16"/>
        <v>10480</v>
      </c>
      <c r="AB41" s="2">
        <f t="shared" si="16"/>
        <v>10480</v>
      </c>
      <c r="AC41" s="2">
        <f t="shared" si="16"/>
        <v>10480</v>
      </c>
      <c r="AD41" s="2">
        <f t="shared" si="16"/>
        <v>10480</v>
      </c>
      <c r="AE41" s="2">
        <f t="shared" si="16"/>
        <v>10480</v>
      </c>
      <c r="AF41" s="2">
        <f t="shared" si="16"/>
        <v>10480</v>
      </c>
      <c r="AG41" s="2">
        <f t="shared" si="16"/>
        <v>10480</v>
      </c>
      <c r="AH41" s="2">
        <f t="shared" si="16"/>
        <v>10480</v>
      </c>
      <c r="AI41" s="2">
        <f t="shared" si="16"/>
        <v>10480</v>
      </c>
      <c r="AJ41" s="2">
        <f t="shared" si="16"/>
        <v>10480</v>
      </c>
      <c r="AK41" s="2">
        <f t="shared" si="16"/>
        <v>10480</v>
      </c>
      <c r="AL41" s="2">
        <f t="shared" si="16"/>
        <v>10480</v>
      </c>
      <c r="AM41" s="2">
        <f t="shared" si="16"/>
        <v>10480</v>
      </c>
      <c r="AN41" s="2">
        <f t="shared" si="16"/>
        <v>10480</v>
      </c>
      <c r="AO41" s="2">
        <f t="shared" si="16"/>
        <v>10480</v>
      </c>
      <c r="AP41" s="2">
        <f t="shared" si="16"/>
        <v>10480</v>
      </c>
      <c r="AQ41" s="2">
        <f t="shared" si="16"/>
        <v>10480</v>
      </c>
      <c r="AR41" s="2">
        <f t="shared" si="16"/>
        <v>10480</v>
      </c>
      <c r="AS41" s="2">
        <f t="shared" si="16"/>
        <v>10480</v>
      </c>
      <c r="AT41" s="2">
        <f t="shared" si="16"/>
        <v>10480</v>
      </c>
      <c r="AU41" s="2">
        <f t="shared" si="16"/>
        <v>10480</v>
      </c>
      <c r="AV41" s="2">
        <f t="shared" si="16"/>
        <v>10480</v>
      </c>
      <c r="AW41" s="2">
        <f t="shared" si="16"/>
        <v>10480</v>
      </c>
      <c r="AX41" s="2">
        <f t="shared" si="16"/>
        <v>10480</v>
      </c>
      <c r="AY41" s="2">
        <f t="shared" si="16"/>
        <v>10480</v>
      </c>
      <c r="AZ41" s="2">
        <f t="shared" si="16"/>
        <v>10480</v>
      </c>
      <c r="BA41" s="2">
        <f t="shared" si="16"/>
        <v>10480</v>
      </c>
      <c r="BB41" s="2">
        <f t="shared" si="16"/>
        <v>10480</v>
      </c>
      <c r="BC41" s="2">
        <f t="shared" si="16"/>
        <v>10480</v>
      </c>
      <c r="BD41" s="2">
        <f t="shared" si="16"/>
        <v>10480</v>
      </c>
      <c r="BE41" s="2">
        <f t="shared" si="16"/>
        <v>10480</v>
      </c>
      <c r="BF41" s="2">
        <f t="shared" si="16"/>
        <v>10480</v>
      </c>
      <c r="BG41" s="2">
        <f t="shared" si="16"/>
        <v>10480</v>
      </c>
      <c r="BH41" s="2">
        <f t="shared" si="16"/>
        <v>10480</v>
      </c>
      <c r="BI41" s="2">
        <f t="shared" si="16"/>
        <v>10480</v>
      </c>
      <c r="BJ41" s="2">
        <f t="shared" si="16"/>
        <v>10480</v>
      </c>
      <c r="BK41" s="2">
        <f t="shared" si="16"/>
        <v>10480</v>
      </c>
      <c r="BL41" s="2">
        <f t="shared" si="16"/>
        <v>10480</v>
      </c>
      <c r="BM41" s="2">
        <f t="shared" si="16"/>
        <v>10480</v>
      </c>
      <c r="BN41" s="2">
        <f t="shared" si="16"/>
        <v>10480</v>
      </c>
      <c r="BO41" s="2">
        <f t="shared" si="16"/>
        <v>10480</v>
      </c>
      <c r="BP41" s="2">
        <f t="shared" ref="BP41:EA41" si="17">$C$41</f>
        <v>10480</v>
      </c>
      <c r="BQ41" s="2">
        <f t="shared" si="17"/>
        <v>10480</v>
      </c>
      <c r="BR41" s="2">
        <f t="shared" si="17"/>
        <v>10480</v>
      </c>
      <c r="BS41" s="2">
        <f t="shared" si="17"/>
        <v>10480</v>
      </c>
      <c r="BT41" s="2">
        <f t="shared" si="17"/>
        <v>10480</v>
      </c>
      <c r="BU41" s="2">
        <f t="shared" si="17"/>
        <v>10480</v>
      </c>
      <c r="BV41" s="2">
        <f t="shared" si="17"/>
        <v>10480</v>
      </c>
      <c r="BW41" s="2">
        <f t="shared" si="17"/>
        <v>10480</v>
      </c>
      <c r="BX41" s="2">
        <f t="shared" si="17"/>
        <v>10480</v>
      </c>
      <c r="BY41" s="2">
        <f t="shared" si="17"/>
        <v>10480</v>
      </c>
      <c r="BZ41" s="2">
        <f t="shared" si="17"/>
        <v>10480</v>
      </c>
      <c r="CA41" s="2">
        <f t="shared" si="17"/>
        <v>10480</v>
      </c>
      <c r="CB41" s="2">
        <f t="shared" si="17"/>
        <v>10480</v>
      </c>
      <c r="CC41" s="2">
        <f t="shared" si="17"/>
        <v>10480</v>
      </c>
      <c r="CD41" s="2">
        <f t="shared" si="17"/>
        <v>10480</v>
      </c>
      <c r="CE41" s="2">
        <f t="shared" si="17"/>
        <v>10480</v>
      </c>
      <c r="CF41" s="2">
        <f t="shared" si="17"/>
        <v>10480</v>
      </c>
      <c r="CG41" s="2">
        <f t="shared" si="17"/>
        <v>10480</v>
      </c>
      <c r="CH41" s="2">
        <f t="shared" si="17"/>
        <v>10480</v>
      </c>
      <c r="CI41" s="2">
        <f t="shared" si="17"/>
        <v>10480</v>
      </c>
      <c r="CJ41" s="2">
        <f t="shared" si="17"/>
        <v>10480</v>
      </c>
      <c r="CK41" s="2">
        <f t="shared" si="17"/>
        <v>10480</v>
      </c>
      <c r="CL41" s="2">
        <f t="shared" si="17"/>
        <v>10480</v>
      </c>
      <c r="CM41" s="2">
        <f t="shared" si="17"/>
        <v>10480</v>
      </c>
      <c r="CN41" s="2">
        <f t="shared" si="17"/>
        <v>10480</v>
      </c>
      <c r="CO41" s="2">
        <f t="shared" si="17"/>
        <v>10480</v>
      </c>
      <c r="CP41" s="2">
        <f t="shared" si="17"/>
        <v>10480</v>
      </c>
      <c r="CQ41" s="2">
        <f t="shared" si="17"/>
        <v>10480</v>
      </c>
      <c r="CR41" s="2">
        <f t="shared" si="17"/>
        <v>10480</v>
      </c>
      <c r="CS41" s="2">
        <f t="shared" si="17"/>
        <v>10480</v>
      </c>
      <c r="CT41" s="2">
        <f t="shared" si="17"/>
        <v>10480</v>
      </c>
      <c r="CU41" s="2">
        <f t="shared" si="17"/>
        <v>10480</v>
      </c>
      <c r="CV41" s="2">
        <f t="shared" si="17"/>
        <v>10480</v>
      </c>
      <c r="CW41" s="2">
        <f t="shared" si="17"/>
        <v>10480</v>
      </c>
      <c r="CX41" s="2">
        <f t="shared" si="17"/>
        <v>10480</v>
      </c>
      <c r="CY41" s="2">
        <f t="shared" si="17"/>
        <v>10480</v>
      </c>
      <c r="CZ41" s="2">
        <f t="shared" si="17"/>
        <v>10480</v>
      </c>
      <c r="DA41" s="2">
        <f t="shared" si="17"/>
        <v>10480</v>
      </c>
      <c r="DB41" s="2">
        <f t="shared" si="17"/>
        <v>10480</v>
      </c>
      <c r="DC41" s="2">
        <f t="shared" si="17"/>
        <v>10480</v>
      </c>
      <c r="DD41" s="2">
        <f t="shared" si="17"/>
        <v>10480</v>
      </c>
      <c r="DE41" s="2">
        <f t="shared" si="17"/>
        <v>10480</v>
      </c>
      <c r="DF41" s="2">
        <f t="shared" si="17"/>
        <v>10480</v>
      </c>
      <c r="DG41" s="2">
        <f t="shared" si="17"/>
        <v>10480</v>
      </c>
      <c r="DH41" s="2">
        <f t="shared" si="17"/>
        <v>10480</v>
      </c>
      <c r="DI41" s="2">
        <f t="shared" si="17"/>
        <v>10480</v>
      </c>
      <c r="DJ41" s="2">
        <f t="shared" si="17"/>
        <v>10480</v>
      </c>
      <c r="DK41" s="2">
        <f t="shared" si="17"/>
        <v>10480</v>
      </c>
      <c r="DL41" s="2">
        <f t="shared" si="17"/>
        <v>10480</v>
      </c>
      <c r="DM41" s="2">
        <f t="shared" si="17"/>
        <v>10480</v>
      </c>
      <c r="DN41" s="2">
        <f t="shared" si="17"/>
        <v>10480</v>
      </c>
      <c r="DO41" s="2">
        <f t="shared" si="17"/>
        <v>10480</v>
      </c>
      <c r="DP41" s="2">
        <f t="shared" si="17"/>
        <v>10480</v>
      </c>
      <c r="DQ41" s="2">
        <f t="shared" si="17"/>
        <v>10480</v>
      </c>
      <c r="DR41" s="2">
        <f t="shared" si="17"/>
        <v>10480</v>
      </c>
      <c r="DS41" s="2">
        <f t="shared" si="17"/>
        <v>10480</v>
      </c>
      <c r="DT41" s="2">
        <f t="shared" si="17"/>
        <v>10480</v>
      </c>
      <c r="DU41" s="2">
        <f t="shared" si="17"/>
        <v>10480</v>
      </c>
      <c r="DV41" s="2">
        <f t="shared" si="17"/>
        <v>10480</v>
      </c>
      <c r="DW41" s="2">
        <f t="shared" si="17"/>
        <v>10480</v>
      </c>
      <c r="DX41" s="2">
        <f t="shared" si="17"/>
        <v>10480</v>
      </c>
      <c r="DY41" s="2">
        <f t="shared" si="17"/>
        <v>10480</v>
      </c>
      <c r="DZ41" s="2">
        <f t="shared" si="17"/>
        <v>10480</v>
      </c>
      <c r="EA41" s="2">
        <f t="shared" si="17"/>
        <v>10480</v>
      </c>
      <c r="EB41" s="2">
        <f t="shared" ref="EB41:FX41" si="18">$C$41</f>
        <v>10480</v>
      </c>
      <c r="EC41" s="2">
        <f t="shared" si="18"/>
        <v>10480</v>
      </c>
      <c r="ED41" s="2">
        <f t="shared" si="18"/>
        <v>10480</v>
      </c>
      <c r="EE41" s="2">
        <f t="shared" si="18"/>
        <v>10480</v>
      </c>
      <c r="EF41" s="2">
        <f t="shared" si="18"/>
        <v>10480</v>
      </c>
      <c r="EG41" s="2">
        <f t="shared" si="18"/>
        <v>10480</v>
      </c>
      <c r="EH41" s="2">
        <f t="shared" si="18"/>
        <v>10480</v>
      </c>
      <c r="EI41" s="2">
        <f t="shared" si="18"/>
        <v>10480</v>
      </c>
      <c r="EJ41" s="2">
        <f t="shared" si="18"/>
        <v>10480</v>
      </c>
      <c r="EK41" s="2">
        <f t="shared" si="18"/>
        <v>10480</v>
      </c>
      <c r="EL41" s="2">
        <f t="shared" si="18"/>
        <v>10480</v>
      </c>
      <c r="EM41" s="2">
        <f t="shared" si="18"/>
        <v>10480</v>
      </c>
      <c r="EN41" s="2">
        <f t="shared" si="18"/>
        <v>10480</v>
      </c>
      <c r="EO41" s="2">
        <f t="shared" si="18"/>
        <v>10480</v>
      </c>
      <c r="EP41" s="2">
        <f t="shared" si="18"/>
        <v>10480</v>
      </c>
      <c r="EQ41" s="2">
        <f t="shared" si="18"/>
        <v>10480</v>
      </c>
      <c r="ER41" s="2">
        <f t="shared" si="18"/>
        <v>10480</v>
      </c>
      <c r="ES41" s="2">
        <f t="shared" si="18"/>
        <v>10480</v>
      </c>
      <c r="ET41" s="2">
        <f t="shared" si="18"/>
        <v>10480</v>
      </c>
      <c r="EU41" s="2">
        <f t="shared" si="18"/>
        <v>10480</v>
      </c>
      <c r="EV41" s="2">
        <f t="shared" si="18"/>
        <v>10480</v>
      </c>
      <c r="EW41" s="2">
        <f t="shared" si="18"/>
        <v>10480</v>
      </c>
      <c r="EX41" s="2">
        <f t="shared" si="18"/>
        <v>10480</v>
      </c>
      <c r="EY41" s="2">
        <f t="shared" si="18"/>
        <v>10480</v>
      </c>
      <c r="EZ41" s="2">
        <f t="shared" si="18"/>
        <v>10480</v>
      </c>
      <c r="FA41" s="2">
        <f t="shared" si="18"/>
        <v>10480</v>
      </c>
      <c r="FB41" s="2">
        <f t="shared" si="18"/>
        <v>10480</v>
      </c>
      <c r="FC41" s="2">
        <f t="shared" si="18"/>
        <v>10480</v>
      </c>
      <c r="FD41" s="2">
        <f t="shared" si="18"/>
        <v>10480</v>
      </c>
      <c r="FE41" s="2">
        <f t="shared" si="18"/>
        <v>10480</v>
      </c>
      <c r="FF41" s="2">
        <f t="shared" si="18"/>
        <v>10480</v>
      </c>
      <c r="FG41" s="2">
        <f t="shared" si="18"/>
        <v>10480</v>
      </c>
      <c r="FH41" s="2">
        <f t="shared" si="18"/>
        <v>10480</v>
      </c>
      <c r="FI41" s="2">
        <f t="shared" si="18"/>
        <v>10480</v>
      </c>
      <c r="FJ41" s="2">
        <f t="shared" si="18"/>
        <v>10480</v>
      </c>
      <c r="FK41" s="2">
        <f t="shared" si="18"/>
        <v>10480</v>
      </c>
      <c r="FL41" s="2">
        <f t="shared" si="18"/>
        <v>10480</v>
      </c>
      <c r="FM41" s="2">
        <f t="shared" si="18"/>
        <v>10480</v>
      </c>
      <c r="FN41" s="2">
        <f t="shared" si="18"/>
        <v>10480</v>
      </c>
      <c r="FO41" s="2">
        <f t="shared" si="18"/>
        <v>10480</v>
      </c>
      <c r="FP41" s="2">
        <f t="shared" si="18"/>
        <v>10480</v>
      </c>
      <c r="FQ41" s="2">
        <f t="shared" si="18"/>
        <v>10480</v>
      </c>
      <c r="FR41" s="2">
        <f t="shared" si="18"/>
        <v>10480</v>
      </c>
      <c r="FS41" s="2">
        <f t="shared" si="18"/>
        <v>10480</v>
      </c>
      <c r="FT41" s="2">
        <f t="shared" si="18"/>
        <v>10480</v>
      </c>
      <c r="FU41" s="2">
        <f t="shared" si="18"/>
        <v>10480</v>
      </c>
      <c r="FV41" s="2">
        <f t="shared" si="18"/>
        <v>10480</v>
      </c>
      <c r="FW41" s="2">
        <f t="shared" si="18"/>
        <v>10480</v>
      </c>
      <c r="FX41" s="2">
        <f t="shared" si="18"/>
        <v>10480</v>
      </c>
      <c r="FY41" s="2"/>
      <c r="FZ41" s="31">
        <f>AVERAGE(C41:FX41)</f>
        <v>10480</v>
      </c>
      <c r="GA41" s="12"/>
      <c r="GB41" s="12"/>
      <c r="GC41" s="12"/>
      <c r="GD41" s="12"/>
      <c r="GE41" s="2"/>
      <c r="GF41" s="2"/>
      <c r="GG41" s="2"/>
      <c r="GH41" s="2"/>
      <c r="GI41" s="2"/>
      <c r="GJ41" s="2"/>
      <c r="GK41" s="2"/>
    </row>
    <row r="42" spans="1:254" x14ac:dyDescent="0.35">
      <c r="A42" s="3" t="s">
        <v>784</v>
      </c>
      <c r="B42" s="2" t="s">
        <v>785</v>
      </c>
      <c r="C42" s="78">
        <v>1.226</v>
      </c>
      <c r="D42" s="78">
        <v>1.226</v>
      </c>
      <c r="E42" s="78">
        <v>1.2150000000000001</v>
      </c>
      <c r="F42" s="78">
        <v>1.216</v>
      </c>
      <c r="G42" s="78">
        <v>1.2170000000000001</v>
      </c>
      <c r="H42" s="78">
        <v>1.208</v>
      </c>
      <c r="I42" s="78">
        <v>1.216</v>
      </c>
      <c r="J42" s="78">
        <v>1.1319999999999999</v>
      </c>
      <c r="K42" s="78">
        <v>1.111</v>
      </c>
      <c r="L42" s="78">
        <v>1.244</v>
      </c>
      <c r="M42" s="78">
        <v>1.244</v>
      </c>
      <c r="N42" s="78">
        <v>1.266</v>
      </c>
      <c r="O42" s="78">
        <v>1.236</v>
      </c>
      <c r="P42" s="78">
        <v>1.216</v>
      </c>
      <c r="Q42" s="78">
        <v>1.2450000000000001</v>
      </c>
      <c r="R42" s="78">
        <v>1.216</v>
      </c>
      <c r="S42" s="78">
        <v>1.1839999999999999</v>
      </c>
      <c r="T42" s="78">
        <v>1.0840000000000001</v>
      </c>
      <c r="U42" s="78">
        <v>1.075</v>
      </c>
      <c r="V42" s="78">
        <v>1.083</v>
      </c>
      <c r="W42" s="78">
        <v>1.075</v>
      </c>
      <c r="X42" s="78">
        <v>1.0740000000000001</v>
      </c>
      <c r="Y42" s="78">
        <v>1.073</v>
      </c>
      <c r="Z42" s="78">
        <v>1.054</v>
      </c>
      <c r="AA42" s="78">
        <v>1.2350000000000001</v>
      </c>
      <c r="AB42" s="78">
        <v>1.2649999999999999</v>
      </c>
      <c r="AC42" s="78">
        <v>1.177</v>
      </c>
      <c r="AD42" s="78">
        <v>1.157</v>
      </c>
      <c r="AE42" s="78">
        <v>1.0669999999999999</v>
      </c>
      <c r="AF42" s="78">
        <v>1.121</v>
      </c>
      <c r="AG42" s="78">
        <v>1.216</v>
      </c>
      <c r="AH42" s="78">
        <v>1.111</v>
      </c>
      <c r="AI42" s="78">
        <v>1.1020000000000001</v>
      </c>
      <c r="AJ42" s="78">
        <v>1.115</v>
      </c>
      <c r="AK42" s="78">
        <v>1.091</v>
      </c>
      <c r="AL42" s="78">
        <v>1.103</v>
      </c>
      <c r="AM42" s="78">
        <v>1.113</v>
      </c>
      <c r="AN42" s="78">
        <v>1.1459999999999999</v>
      </c>
      <c r="AO42" s="78">
        <v>1.194</v>
      </c>
      <c r="AP42" s="78">
        <v>1.246</v>
      </c>
      <c r="AQ42" s="78">
        <v>1.17</v>
      </c>
      <c r="AR42" s="78">
        <v>1.246</v>
      </c>
      <c r="AS42" s="78">
        <v>1.32</v>
      </c>
      <c r="AT42" s="78">
        <v>1.248</v>
      </c>
      <c r="AU42" s="78">
        <v>1.216</v>
      </c>
      <c r="AV42" s="78">
        <v>1.2030000000000001</v>
      </c>
      <c r="AW42" s="78">
        <v>1.2050000000000001</v>
      </c>
      <c r="AX42" s="78">
        <v>1.1739999999999999</v>
      </c>
      <c r="AY42" s="78">
        <v>1.2050000000000001</v>
      </c>
      <c r="AZ42" s="78">
        <v>1.2090000000000001</v>
      </c>
      <c r="BA42" s="78">
        <v>1.18</v>
      </c>
      <c r="BB42" s="78">
        <v>1.19</v>
      </c>
      <c r="BC42" s="78">
        <v>1.208</v>
      </c>
      <c r="BD42" s="78">
        <v>1.2110000000000001</v>
      </c>
      <c r="BE42" s="78">
        <v>1.2090000000000001</v>
      </c>
      <c r="BF42" s="78">
        <v>1.218</v>
      </c>
      <c r="BG42" s="78">
        <v>1.196</v>
      </c>
      <c r="BH42" s="78">
        <v>1.2070000000000001</v>
      </c>
      <c r="BI42" s="78">
        <v>1.18</v>
      </c>
      <c r="BJ42" s="78">
        <v>1.23</v>
      </c>
      <c r="BK42" s="78">
        <v>1.21</v>
      </c>
      <c r="BL42" s="78">
        <v>1.165</v>
      </c>
      <c r="BM42" s="78">
        <v>1.1679999999999999</v>
      </c>
      <c r="BN42" s="78">
        <v>1.155</v>
      </c>
      <c r="BO42" s="78">
        <v>1.139</v>
      </c>
      <c r="BP42" s="78">
        <v>1.1259999999999999</v>
      </c>
      <c r="BQ42" s="78">
        <v>1.3089999999999999</v>
      </c>
      <c r="BR42" s="78">
        <v>1.206</v>
      </c>
      <c r="BS42" s="78">
        <v>1.2150000000000001</v>
      </c>
      <c r="BT42" s="78">
        <v>1.236</v>
      </c>
      <c r="BU42" s="78">
        <v>1.238</v>
      </c>
      <c r="BV42" s="78">
        <v>1.19</v>
      </c>
      <c r="BW42" s="78">
        <v>1.2190000000000001</v>
      </c>
      <c r="BX42" s="78">
        <v>1.2170000000000001</v>
      </c>
      <c r="BY42" s="78">
        <v>1.085</v>
      </c>
      <c r="BZ42" s="78">
        <v>1.0669999999999999</v>
      </c>
      <c r="CA42" s="78">
        <v>1.165</v>
      </c>
      <c r="CB42" s="78">
        <v>1.234</v>
      </c>
      <c r="CC42" s="78">
        <v>1.0649999999999999</v>
      </c>
      <c r="CD42" s="78">
        <v>1.0449999999999999</v>
      </c>
      <c r="CE42" s="78">
        <v>1.0760000000000001</v>
      </c>
      <c r="CF42" s="78">
        <v>1.0369999999999999</v>
      </c>
      <c r="CG42" s="78">
        <v>1.077</v>
      </c>
      <c r="CH42" s="78">
        <v>1.077</v>
      </c>
      <c r="CI42" s="78">
        <v>1.0780000000000001</v>
      </c>
      <c r="CJ42" s="78">
        <v>1.1890000000000001</v>
      </c>
      <c r="CK42" s="78">
        <v>1.256</v>
      </c>
      <c r="CL42" s="78">
        <v>1.236</v>
      </c>
      <c r="CM42" s="78">
        <v>1.2250000000000001</v>
      </c>
      <c r="CN42" s="78">
        <v>1.1859999999999999</v>
      </c>
      <c r="CO42" s="78">
        <v>1.1870000000000001</v>
      </c>
      <c r="CP42" s="78">
        <v>1.224</v>
      </c>
      <c r="CQ42" s="78">
        <v>1.1619999999999999</v>
      </c>
      <c r="CR42" s="78">
        <v>1.113</v>
      </c>
      <c r="CS42" s="78">
        <v>1.1220000000000001</v>
      </c>
      <c r="CT42" s="78">
        <v>1.073</v>
      </c>
      <c r="CU42" s="78">
        <v>1.016</v>
      </c>
      <c r="CV42" s="78">
        <v>1.0149999999999999</v>
      </c>
      <c r="CW42" s="78">
        <v>1.1160000000000001</v>
      </c>
      <c r="CX42" s="78">
        <v>1.1459999999999999</v>
      </c>
      <c r="CY42" s="78">
        <v>1.0860000000000001</v>
      </c>
      <c r="CZ42" s="78">
        <v>1.161</v>
      </c>
      <c r="DA42" s="78">
        <v>1.1220000000000001</v>
      </c>
      <c r="DB42" s="78">
        <v>1.1519999999999999</v>
      </c>
      <c r="DC42" s="78">
        <v>1.133</v>
      </c>
      <c r="DD42" s="78">
        <v>1.1279999999999999</v>
      </c>
      <c r="DE42" s="78">
        <v>1.1459999999999999</v>
      </c>
      <c r="DF42" s="78">
        <v>1.1459999999999999</v>
      </c>
      <c r="DG42" s="78">
        <v>1.153</v>
      </c>
      <c r="DH42" s="78">
        <v>1.1359999999999999</v>
      </c>
      <c r="DI42" s="78">
        <v>1.1499999999999999</v>
      </c>
      <c r="DJ42" s="78">
        <v>1.1599999999999999</v>
      </c>
      <c r="DK42" s="78">
        <v>1.1479999999999999</v>
      </c>
      <c r="DL42" s="78">
        <v>1.2270000000000001</v>
      </c>
      <c r="DM42" s="78">
        <v>1.2030000000000001</v>
      </c>
      <c r="DN42" s="78">
        <v>1.1890000000000001</v>
      </c>
      <c r="DO42" s="78">
        <v>1.196</v>
      </c>
      <c r="DP42" s="78">
        <v>1.1759999999999999</v>
      </c>
      <c r="DQ42" s="78">
        <v>1.1719999999999999</v>
      </c>
      <c r="DR42" s="78">
        <v>1.145</v>
      </c>
      <c r="DS42" s="78">
        <v>1.1339999999999999</v>
      </c>
      <c r="DT42" s="78">
        <v>1.133</v>
      </c>
      <c r="DU42" s="78">
        <v>1.125</v>
      </c>
      <c r="DV42" s="78">
        <v>1.1220000000000001</v>
      </c>
      <c r="DW42" s="78">
        <v>1.133</v>
      </c>
      <c r="DX42" s="78">
        <v>1.3109999999999999</v>
      </c>
      <c r="DY42" s="78">
        <v>1.2869999999999999</v>
      </c>
      <c r="DZ42" s="78">
        <v>1.2390000000000001</v>
      </c>
      <c r="EA42" s="78">
        <v>1.2150000000000001</v>
      </c>
      <c r="EB42" s="78">
        <v>1.1180000000000001</v>
      </c>
      <c r="EC42" s="78">
        <v>1.075</v>
      </c>
      <c r="ED42" s="78">
        <v>1.6519999999999999</v>
      </c>
      <c r="EE42" s="78">
        <v>1.0740000000000001</v>
      </c>
      <c r="EF42" s="78">
        <v>1.133</v>
      </c>
      <c r="EG42" s="78">
        <v>1.0429999999999999</v>
      </c>
      <c r="EH42" s="78">
        <v>1.073</v>
      </c>
      <c r="EI42" s="78">
        <v>1.1779999999999999</v>
      </c>
      <c r="EJ42" s="78">
        <v>1.1659999999999999</v>
      </c>
      <c r="EK42" s="78">
        <v>1.1279999999999999</v>
      </c>
      <c r="EL42" s="78">
        <v>1.105</v>
      </c>
      <c r="EM42" s="78">
        <v>1.1220000000000001</v>
      </c>
      <c r="EN42" s="78">
        <v>1.123</v>
      </c>
      <c r="EO42" s="78">
        <v>1.113</v>
      </c>
      <c r="EP42" s="78">
        <v>1.2490000000000001</v>
      </c>
      <c r="EQ42" s="78">
        <v>1.272</v>
      </c>
      <c r="ER42" s="78">
        <v>1.248</v>
      </c>
      <c r="ES42" s="78">
        <v>1.0820000000000001</v>
      </c>
      <c r="ET42" s="78">
        <v>1.1060000000000001</v>
      </c>
      <c r="EU42" s="78">
        <v>1.0920000000000001</v>
      </c>
      <c r="EV42" s="78">
        <v>1.18</v>
      </c>
      <c r="EW42" s="78">
        <v>1.5960000000000001</v>
      </c>
      <c r="EX42" s="78">
        <v>1.232</v>
      </c>
      <c r="EY42" s="78">
        <v>1.117</v>
      </c>
      <c r="EZ42" s="78">
        <v>1.1040000000000001</v>
      </c>
      <c r="FA42" s="78">
        <v>1.321</v>
      </c>
      <c r="FB42" s="78">
        <v>1.1459999999999999</v>
      </c>
      <c r="FC42" s="78">
        <v>1.1950000000000001</v>
      </c>
      <c r="FD42" s="78">
        <v>1.145</v>
      </c>
      <c r="FE42" s="78">
        <v>1.1160000000000001</v>
      </c>
      <c r="FF42" s="78">
        <v>1.1339999999999999</v>
      </c>
      <c r="FG42" s="78">
        <v>1.1439999999999999</v>
      </c>
      <c r="FH42" s="78">
        <v>1.1080000000000001</v>
      </c>
      <c r="FI42" s="78">
        <v>1.1759999999999999</v>
      </c>
      <c r="FJ42" s="78">
        <v>1.167</v>
      </c>
      <c r="FK42" s="78">
        <v>1.1870000000000001</v>
      </c>
      <c r="FL42" s="78">
        <v>1.175</v>
      </c>
      <c r="FM42" s="78">
        <v>1.177</v>
      </c>
      <c r="FN42" s="78">
        <v>1.1850000000000001</v>
      </c>
      <c r="FO42" s="78">
        <v>1.177</v>
      </c>
      <c r="FP42" s="78">
        <v>1.206</v>
      </c>
      <c r="FQ42" s="78">
        <v>1.167</v>
      </c>
      <c r="FR42" s="78">
        <v>1.149</v>
      </c>
      <c r="FS42" s="78">
        <v>1.145</v>
      </c>
      <c r="FT42" s="78">
        <v>1.1459999999999999</v>
      </c>
      <c r="FU42" s="78">
        <v>1.1950000000000001</v>
      </c>
      <c r="FV42" s="78">
        <v>1.147</v>
      </c>
      <c r="FW42" s="78">
        <v>1.147</v>
      </c>
      <c r="FX42" s="78">
        <v>1.196</v>
      </c>
      <c r="FY42" s="93"/>
      <c r="FZ42" s="12"/>
      <c r="GA42" s="12"/>
      <c r="GB42" s="12"/>
      <c r="GC42" s="12"/>
      <c r="GD42" s="12"/>
      <c r="GE42" s="2"/>
      <c r="GF42" s="2"/>
      <c r="GG42" s="2"/>
      <c r="GH42" s="2"/>
      <c r="GI42" s="2"/>
      <c r="GJ42" s="2"/>
      <c r="GK42" s="2"/>
    </row>
    <row r="43" spans="1:254" x14ac:dyDescent="0.35">
      <c r="A43" s="3" t="s">
        <v>786</v>
      </c>
      <c r="B43" s="2" t="s">
        <v>787</v>
      </c>
      <c r="C43" s="32">
        <v>0.12</v>
      </c>
      <c r="D43" s="32">
        <v>0.12</v>
      </c>
      <c r="E43" s="32">
        <v>0.12</v>
      </c>
      <c r="F43" s="32">
        <v>0.12</v>
      </c>
      <c r="G43" s="32">
        <v>0.12</v>
      </c>
      <c r="H43" s="32">
        <v>0.12</v>
      </c>
      <c r="I43" s="32">
        <v>0.12</v>
      </c>
      <c r="J43" s="32">
        <v>0.12</v>
      </c>
      <c r="K43" s="32">
        <v>0.12</v>
      </c>
      <c r="L43" s="32">
        <v>0.12</v>
      </c>
      <c r="M43" s="32">
        <v>0.12</v>
      </c>
      <c r="N43" s="32">
        <v>0.12</v>
      </c>
      <c r="O43" s="32">
        <v>0.12</v>
      </c>
      <c r="P43" s="32">
        <v>0.12</v>
      </c>
      <c r="Q43" s="32">
        <v>0.12</v>
      </c>
      <c r="R43" s="32">
        <v>0.12</v>
      </c>
      <c r="S43" s="32">
        <v>0.12</v>
      </c>
      <c r="T43" s="32">
        <v>0.12</v>
      </c>
      <c r="U43" s="32">
        <v>0.12</v>
      </c>
      <c r="V43" s="32">
        <v>0.12</v>
      </c>
      <c r="W43" s="32">
        <v>0.12</v>
      </c>
      <c r="X43" s="32">
        <v>0.12</v>
      </c>
      <c r="Y43" s="32">
        <v>0.12</v>
      </c>
      <c r="Z43" s="32">
        <v>0.12</v>
      </c>
      <c r="AA43" s="32">
        <v>0.12</v>
      </c>
      <c r="AB43" s="32">
        <v>0.12</v>
      </c>
      <c r="AC43" s="32">
        <v>0.12</v>
      </c>
      <c r="AD43" s="32">
        <v>0.12</v>
      </c>
      <c r="AE43" s="32">
        <v>0.12</v>
      </c>
      <c r="AF43" s="32">
        <v>0.12</v>
      </c>
      <c r="AG43" s="32">
        <v>0.12</v>
      </c>
      <c r="AH43" s="32">
        <v>0.12</v>
      </c>
      <c r="AI43" s="32">
        <v>0.12</v>
      </c>
      <c r="AJ43" s="32">
        <v>0.12</v>
      </c>
      <c r="AK43" s="32">
        <v>0.12</v>
      </c>
      <c r="AL43" s="32">
        <v>0.12</v>
      </c>
      <c r="AM43" s="32">
        <v>0.12</v>
      </c>
      <c r="AN43" s="32">
        <v>0.12</v>
      </c>
      <c r="AO43" s="32">
        <v>0.12</v>
      </c>
      <c r="AP43" s="32">
        <v>0.12</v>
      </c>
      <c r="AQ43" s="32">
        <v>0.12</v>
      </c>
      <c r="AR43" s="32">
        <v>0.12</v>
      </c>
      <c r="AS43" s="32">
        <v>0.12</v>
      </c>
      <c r="AT43" s="32">
        <v>0.12</v>
      </c>
      <c r="AU43" s="32">
        <v>0.12</v>
      </c>
      <c r="AV43" s="32">
        <v>0.12</v>
      </c>
      <c r="AW43" s="32">
        <v>0.12</v>
      </c>
      <c r="AX43" s="32">
        <v>0.12</v>
      </c>
      <c r="AY43" s="32">
        <v>0.12</v>
      </c>
      <c r="AZ43" s="32">
        <v>0.12</v>
      </c>
      <c r="BA43" s="32">
        <v>0.12</v>
      </c>
      <c r="BB43" s="32">
        <v>0.12</v>
      </c>
      <c r="BC43" s="32">
        <v>0.12</v>
      </c>
      <c r="BD43" s="32">
        <v>0.12</v>
      </c>
      <c r="BE43" s="32">
        <v>0.12</v>
      </c>
      <c r="BF43" s="32">
        <v>0.12</v>
      </c>
      <c r="BG43" s="32">
        <v>0.12</v>
      </c>
      <c r="BH43" s="32">
        <v>0.12</v>
      </c>
      <c r="BI43" s="32">
        <v>0.12</v>
      </c>
      <c r="BJ43" s="32">
        <v>0.12</v>
      </c>
      <c r="BK43" s="32">
        <v>0.12</v>
      </c>
      <c r="BL43" s="32">
        <v>0.12</v>
      </c>
      <c r="BM43" s="32">
        <v>0.12</v>
      </c>
      <c r="BN43" s="32">
        <v>0.12</v>
      </c>
      <c r="BO43" s="32">
        <v>0.12</v>
      </c>
      <c r="BP43" s="32">
        <v>0.12</v>
      </c>
      <c r="BQ43" s="32">
        <v>0.12</v>
      </c>
      <c r="BR43" s="32">
        <v>0.12</v>
      </c>
      <c r="BS43" s="32">
        <v>0.12</v>
      </c>
      <c r="BT43" s="32">
        <v>0.12</v>
      </c>
      <c r="BU43" s="32">
        <v>0.12</v>
      </c>
      <c r="BV43" s="32">
        <v>0.12</v>
      </c>
      <c r="BW43" s="32">
        <v>0.12</v>
      </c>
      <c r="BX43" s="32">
        <v>0.12</v>
      </c>
      <c r="BY43" s="32">
        <v>0.12</v>
      </c>
      <c r="BZ43" s="32">
        <v>0.12</v>
      </c>
      <c r="CA43" s="32">
        <v>0.12</v>
      </c>
      <c r="CB43" s="32">
        <v>0.12</v>
      </c>
      <c r="CC43" s="32">
        <v>0.12</v>
      </c>
      <c r="CD43" s="32">
        <v>0.12</v>
      </c>
      <c r="CE43" s="32">
        <v>0.12</v>
      </c>
      <c r="CF43" s="32">
        <v>0.12</v>
      </c>
      <c r="CG43" s="32">
        <v>0.12</v>
      </c>
      <c r="CH43" s="32">
        <v>0.12</v>
      </c>
      <c r="CI43" s="32">
        <v>0.12</v>
      </c>
      <c r="CJ43" s="32">
        <v>0.12</v>
      </c>
      <c r="CK43" s="32">
        <v>0.12</v>
      </c>
      <c r="CL43" s="32">
        <v>0.12</v>
      </c>
      <c r="CM43" s="32">
        <v>0.12</v>
      </c>
      <c r="CN43" s="32">
        <v>0.12</v>
      </c>
      <c r="CO43" s="32">
        <v>0.12</v>
      </c>
      <c r="CP43" s="32">
        <v>0.12</v>
      </c>
      <c r="CQ43" s="32">
        <v>0.12</v>
      </c>
      <c r="CR43" s="32">
        <v>0.12</v>
      </c>
      <c r="CS43" s="32">
        <v>0.12</v>
      </c>
      <c r="CT43" s="32">
        <v>0.12</v>
      </c>
      <c r="CU43" s="32">
        <v>0.12</v>
      </c>
      <c r="CV43" s="32">
        <v>0.12</v>
      </c>
      <c r="CW43" s="32">
        <v>0.12</v>
      </c>
      <c r="CX43" s="32">
        <v>0.12</v>
      </c>
      <c r="CY43" s="32">
        <v>0.12</v>
      </c>
      <c r="CZ43" s="32">
        <v>0.12</v>
      </c>
      <c r="DA43" s="32">
        <v>0.12</v>
      </c>
      <c r="DB43" s="32">
        <v>0.12</v>
      </c>
      <c r="DC43" s="32">
        <v>0.12</v>
      </c>
      <c r="DD43" s="32">
        <v>0.12</v>
      </c>
      <c r="DE43" s="32">
        <v>0.12</v>
      </c>
      <c r="DF43" s="32">
        <v>0.12</v>
      </c>
      <c r="DG43" s="32">
        <v>0.12</v>
      </c>
      <c r="DH43" s="32">
        <v>0.12</v>
      </c>
      <c r="DI43" s="32">
        <v>0.12</v>
      </c>
      <c r="DJ43" s="32">
        <v>0.12</v>
      </c>
      <c r="DK43" s="32">
        <v>0.12</v>
      </c>
      <c r="DL43" s="32">
        <v>0.12</v>
      </c>
      <c r="DM43" s="32">
        <v>0.12</v>
      </c>
      <c r="DN43" s="32">
        <v>0.12</v>
      </c>
      <c r="DO43" s="32">
        <v>0.12</v>
      </c>
      <c r="DP43" s="32">
        <v>0.12</v>
      </c>
      <c r="DQ43" s="32">
        <v>0.12</v>
      </c>
      <c r="DR43" s="32">
        <v>0.12</v>
      </c>
      <c r="DS43" s="32">
        <v>0.12</v>
      </c>
      <c r="DT43" s="32">
        <v>0.12</v>
      </c>
      <c r="DU43" s="32">
        <v>0.12</v>
      </c>
      <c r="DV43" s="32">
        <v>0.12</v>
      </c>
      <c r="DW43" s="32">
        <v>0.12</v>
      </c>
      <c r="DX43" s="32">
        <v>0.12</v>
      </c>
      <c r="DY43" s="32">
        <v>0.12</v>
      </c>
      <c r="DZ43" s="32">
        <v>0.12</v>
      </c>
      <c r="EA43" s="32">
        <v>0.12</v>
      </c>
      <c r="EB43" s="32">
        <v>0.12</v>
      </c>
      <c r="EC43" s="32">
        <v>0.12</v>
      </c>
      <c r="ED43" s="32">
        <v>0.12</v>
      </c>
      <c r="EE43" s="32">
        <v>0.12</v>
      </c>
      <c r="EF43" s="32">
        <v>0.12</v>
      </c>
      <c r="EG43" s="32">
        <v>0.12</v>
      </c>
      <c r="EH43" s="32">
        <v>0.12</v>
      </c>
      <c r="EI43" s="32">
        <v>0.12</v>
      </c>
      <c r="EJ43" s="32">
        <v>0.12</v>
      </c>
      <c r="EK43" s="32">
        <v>0.12</v>
      </c>
      <c r="EL43" s="32">
        <v>0.12</v>
      </c>
      <c r="EM43" s="32">
        <v>0.12</v>
      </c>
      <c r="EN43" s="32">
        <v>0.12</v>
      </c>
      <c r="EO43" s="32">
        <v>0.12</v>
      </c>
      <c r="EP43" s="32">
        <v>0.12</v>
      </c>
      <c r="EQ43" s="32">
        <v>0.12</v>
      </c>
      <c r="ER43" s="32">
        <v>0.12</v>
      </c>
      <c r="ES43" s="32">
        <v>0.12</v>
      </c>
      <c r="ET43" s="32">
        <v>0.12</v>
      </c>
      <c r="EU43" s="32">
        <v>0.12</v>
      </c>
      <c r="EV43" s="32">
        <v>0.12</v>
      </c>
      <c r="EW43" s="32">
        <v>0.12</v>
      </c>
      <c r="EX43" s="32">
        <v>0.12</v>
      </c>
      <c r="EY43" s="32">
        <v>0.12</v>
      </c>
      <c r="EZ43" s="32">
        <v>0.12</v>
      </c>
      <c r="FA43" s="32">
        <v>0.12</v>
      </c>
      <c r="FB43" s="32">
        <v>0.12</v>
      </c>
      <c r="FC43" s="32">
        <v>0.12</v>
      </c>
      <c r="FD43" s="32">
        <v>0.12</v>
      </c>
      <c r="FE43" s="32">
        <v>0.12</v>
      </c>
      <c r="FF43" s="32">
        <v>0.12</v>
      </c>
      <c r="FG43" s="32">
        <v>0.12</v>
      </c>
      <c r="FH43" s="32">
        <v>0.12</v>
      </c>
      <c r="FI43" s="32">
        <v>0.12</v>
      </c>
      <c r="FJ43" s="32">
        <v>0.12</v>
      </c>
      <c r="FK43" s="32">
        <v>0.12</v>
      </c>
      <c r="FL43" s="32">
        <v>0.12</v>
      </c>
      <c r="FM43" s="32">
        <v>0.12</v>
      </c>
      <c r="FN43" s="32">
        <v>0.12</v>
      </c>
      <c r="FO43" s="32">
        <v>0.12</v>
      </c>
      <c r="FP43" s="32">
        <v>0.12</v>
      </c>
      <c r="FQ43" s="32">
        <v>0.12</v>
      </c>
      <c r="FR43" s="32">
        <v>0.12</v>
      </c>
      <c r="FS43" s="32">
        <v>0.12</v>
      </c>
      <c r="FT43" s="32">
        <v>0.12</v>
      </c>
      <c r="FU43" s="32">
        <v>0.12</v>
      </c>
      <c r="FV43" s="32">
        <v>0.12</v>
      </c>
      <c r="FW43" s="32">
        <v>0.12</v>
      </c>
      <c r="FX43" s="32">
        <v>0.12</v>
      </c>
      <c r="FY43" s="32"/>
      <c r="FZ43" s="12"/>
      <c r="GA43" s="12"/>
      <c r="GB43" s="12"/>
      <c r="GC43" s="12"/>
      <c r="GD43" s="12"/>
      <c r="GE43" s="2"/>
      <c r="GF43" s="2"/>
      <c r="GG43" s="2"/>
      <c r="GH43" s="2"/>
      <c r="GI43" s="2"/>
      <c r="GJ43" s="2"/>
      <c r="GK43" s="2"/>
    </row>
    <row r="44" spans="1:254" x14ac:dyDescent="0.35">
      <c r="A44" s="3" t="s">
        <v>788</v>
      </c>
      <c r="B44" s="2" t="s">
        <v>789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/>
      <c r="FZ44" s="12"/>
      <c r="GA44" s="12"/>
      <c r="GB44" s="12"/>
      <c r="GC44" s="12"/>
      <c r="GD44" s="12"/>
      <c r="GE44" s="2"/>
      <c r="GF44" s="2"/>
      <c r="GG44" s="2"/>
      <c r="GH44" s="2"/>
      <c r="GI44" s="2"/>
      <c r="GJ44" s="2"/>
      <c r="GK44" s="2"/>
      <c r="GL44" s="98"/>
      <c r="GM44" s="98"/>
      <c r="GN44" s="98"/>
      <c r="GO44" s="98"/>
      <c r="GP44" s="98"/>
      <c r="GQ44" s="98"/>
      <c r="GR44" s="98"/>
      <c r="GS44" s="98"/>
      <c r="GT44" s="98"/>
      <c r="GU44" s="98"/>
      <c r="GV44" s="98"/>
      <c r="GW44" s="98"/>
      <c r="GX44" s="98"/>
      <c r="GY44" s="98"/>
      <c r="GZ44" s="98"/>
      <c r="HA44" s="98"/>
      <c r="HB44" s="98"/>
      <c r="HC44" s="98"/>
      <c r="HD44" s="98"/>
      <c r="HE44" s="98"/>
      <c r="HF44" s="98"/>
      <c r="HG44" s="98"/>
      <c r="HH44" s="98"/>
      <c r="HI44" s="98"/>
      <c r="HJ44" s="98"/>
      <c r="HK44" s="98"/>
      <c r="HL44" s="98"/>
      <c r="HM44" s="98"/>
      <c r="HN44" s="98"/>
      <c r="HO44" s="98"/>
      <c r="HP44" s="98"/>
      <c r="HQ44" s="98"/>
      <c r="HR44" s="98"/>
      <c r="HS44" s="98"/>
      <c r="HT44" s="98"/>
      <c r="HU44" s="98"/>
      <c r="HV44" s="98"/>
      <c r="HW44" s="98"/>
      <c r="HX44" s="98"/>
      <c r="HY44" s="98"/>
      <c r="HZ44" s="98"/>
      <c r="IA44" s="98"/>
      <c r="IB44" s="98"/>
      <c r="IC44" s="98"/>
      <c r="ID44" s="98"/>
      <c r="IE44" s="98"/>
      <c r="IF44" s="98"/>
      <c r="IG44" s="98"/>
      <c r="IH44" s="98"/>
      <c r="II44" s="98"/>
      <c r="IJ44" s="98"/>
      <c r="IK44" s="98"/>
      <c r="IL44" s="98"/>
      <c r="IM44" s="98"/>
      <c r="IN44" s="98"/>
      <c r="IO44" s="98"/>
      <c r="IP44" s="98"/>
      <c r="IQ44" s="98"/>
      <c r="IR44" s="98"/>
      <c r="IS44" s="98"/>
      <c r="IT44" s="98"/>
    </row>
    <row r="45" spans="1:254" x14ac:dyDescent="0.35">
      <c r="A45" s="2"/>
      <c r="B45" s="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3"/>
      <c r="GA45" s="33"/>
      <c r="GB45" s="12"/>
      <c r="GC45" s="12"/>
      <c r="GD45" s="12"/>
      <c r="GE45" s="2"/>
      <c r="GF45" s="2"/>
      <c r="GG45" s="2"/>
      <c r="GH45" s="2"/>
      <c r="GI45" s="2"/>
      <c r="GJ45" s="2"/>
      <c r="GK45" s="2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</row>
    <row r="46" spans="1:254" s="37" customFormat="1" x14ac:dyDescent="0.35">
      <c r="A46" s="2"/>
      <c r="B46" s="30" t="s">
        <v>451</v>
      </c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"/>
      <c r="FZ46" s="33"/>
      <c r="GA46" s="35"/>
      <c r="GB46" s="12"/>
      <c r="GC46" s="12"/>
      <c r="GD46" s="12"/>
      <c r="GE46" s="2"/>
      <c r="GF46" s="2"/>
      <c r="GG46" s="2"/>
      <c r="GH46" s="2"/>
      <c r="GI46" s="2"/>
      <c r="GJ46" s="2"/>
      <c r="GK46" s="2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</row>
    <row r="47" spans="1:254" x14ac:dyDescent="0.35">
      <c r="A47" s="38" t="s">
        <v>452</v>
      </c>
      <c r="B47" s="35" t="s">
        <v>659</v>
      </c>
      <c r="C47" s="39">
        <f>'New Formula with HB25-1320'!C40</f>
        <v>2560686.85</v>
      </c>
      <c r="D47" s="40">
        <v>6068580.4500000002</v>
      </c>
      <c r="E47" s="40">
        <v>1444121.25</v>
      </c>
      <c r="F47" s="40">
        <v>2186086.4300000002</v>
      </c>
      <c r="G47" s="40">
        <v>428862.04</v>
      </c>
      <c r="H47" s="40">
        <v>184982.61</v>
      </c>
      <c r="I47" s="40">
        <v>1809421.81</v>
      </c>
      <c r="J47" s="40">
        <v>600359.41</v>
      </c>
      <c r="K47" s="40">
        <v>149409.51999999999</v>
      </c>
      <c r="L47" s="40">
        <v>1285932.06</v>
      </c>
      <c r="M47" s="40">
        <v>495734.92</v>
      </c>
      <c r="N47" s="40">
        <v>12893543.369999999</v>
      </c>
      <c r="O47" s="40">
        <v>5184910.91</v>
      </c>
      <c r="P47" s="40">
        <v>98033.26</v>
      </c>
      <c r="Q47" s="40">
        <v>6984070.2400000002</v>
      </c>
      <c r="R47" s="40">
        <v>117387.96</v>
      </c>
      <c r="S47" s="40">
        <v>941027.17</v>
      </c>
      <c r="T47" s="40">
        <v>50774.68</v>
      </c>
      <c r="U47" s="40">
        <v>51513.32</v>
      </c>
      <c r="V47" s="40">
        <v>91452.54</v>
      </c>
      <c r="W47" s="40">
        <v>20485.07</v>
      </c>
      <c r="X47" s="40">
        <v>23503.47</v>
      </c>
      <c r="Y47" s="40">
        <v>145352.82</v>
      </c>
      <c r="Z47" s="40">
        <v>63731.5</v>
      </c>
      <c r="AA47" s="40">
        <v>6802241.46</v>
      </c>
      <c r="AB47" s="40">
        <v>12251040.92</v>
      </c>
      <c r="AC47" s="40">
        <v>578302.21</v>
      </c>
      <c r="AD47" s="40">
        <v>703196.53</v>
      </c>
      <c r="AE47" s="40">
        <v>48617.120000000003</v>
      </c>
      <c r="AF47" s="40">
        <v>86811.59</v>
      </c>
      <c r="AG47" s="41">
        <v>322958.38</v>
      </c>
      <c r="AH47" s="40">
        <v>172657.77</v>
      </c>
      <c r="AI47" s="40">
        <v>53122.47</v>
      </c>
      <c r="AJ47" s="40">
        <v>128163.01</v>
      </c>
      <c r="AK47" s="40">
        <v>74603.09</v>
      </c>
      <c r="AL47" s="40">
        <v>98388.41</v>
      </c>
      <c r="AM47" s="40">
        <v>115377.55</v>
      </c>
      <c r="AN47" s="40">
        <v>413990.07</v>
      </c>
      <c r="AO47" s="40">
        <v>1676936.43</v>
      </c>
      <c r="AP47" s="40">
        <v>37700132.310000002</v>
      </c>
      <c r="AQ47" s="40">
        <v>97428.55</v>
      </c>
      <c r="AR47" s="40">
        <v>21880966.199999999</v>
      </c>
      <c r="AS47" s="40">
        <v>2513262.4</v>
      </c>
      <c r="AT47" s="40">
        <v>1167107.3600000001</v>
      </c>
      <c r="AU47" s="40">
        <v>178802.57</v>
      </c>
      <c r="AV47" s="40">
        <v>179035.75</v>
      </c>
      <c r="AW47" s="40">
        <v>102589.94</v>
      </c>
      <c r="AX47" s="40">
        <v>78396.2</v>
      </c>
      <c r="AY47" s="40">
        <v>127245.96</v>
      </c>
      <c r="AZ47" s="40">
        <v>1512386.73</v>
      </c>
      <c r="BA47" s="40">
        <v>2187937.56</v>
      </c>
      <c r="BB47" s="40">
        <v>485771.55</v>
      </c>
      <c r="BC47" s="40">
        <v>8539684.5500000007</v>
      </c>
      <c r="BD47" s="40">
        <v>1409316.74</v>
      </c>
      <c r="BE47" s="40">
        <v>425098.36</v>
      </c>
      <c r="BF47" s="40">
        <v>6979427.0599999996</v>
      </c>
      <c r="BG47" s="40">
        <v>115579.55</v>
      </c>
      <c r="BH47" s="40">
        <v>147663.12</v>
      </c>
      <c r="BI47" s="40">
        <v>55868.160000000003</v>
      </c>
      <c r="BJ47" s="40">
        <v>1934186.26</v>
      </c>
      <c r="BK47" s="40">
        <v>1031173.03</v>
      </c>
      <c r="BL47" s="40">
        <v>18195.330000000002</v>
      </c>
      <c r="BM47" s="40">
        <v>91995.89</v>
      </c>
      <c r="BN47" s="40">
        <v>1139858.77</v>
      </c>
      <c r="BO47" s="40">
        <v>396388.6</v>
      </c>
      <c r="BP47" s="40">
        <v>245997.25</v>
      </c>
      <c r="BQ47" s="40">
        <v>1733716.34</v>
      </c>
      <c r="BR47" s="40">
        <v>459017.22</v>
      </c>
      <c r="BS47" s="40">
        <v>258944.15</v>
      </c>
      <c r="BT47" s="40">
        <v>149392.14000000001</v>
      </c>
      <c r="BU47" s="40">
        <v>109362.84</v>
      </c>
      <c r="BV47" s="40">
        <v>817601.21</v>
      </c>
      <c r="BW47" s="40">
        <v>711654.23</v>
      </c>
      <c r="BX47" s="40">
        <v>99943.77</v>
      </c>
      <c r="BY47" s="40">
        <v>193396.48000000001</v>
      </c>
      <c r="BZ47" s="40">
        <v>99867.18</v>
      </c>
      <c r="CA47" s="40">
        <v>394616.81</v>
      </c>
      <c r="CB47" s="40">
        <v>24768877.350000001</v>
      </c>
      <c r="CC47" s="40">
        <v>91062.73</v>
      </c>
      <c r="CD47" s="40">
        <v>72919.69</v>
      </c>
      <c r="CE47" s="40">
        <v>104487.79</v>
      </c>
      <c r="CF47" s="40">
        <v>86249.23</v>
      </c>
      <c r="CG47" s="40">
        <v>74426.7</v>
      </c>
      <c r="CH47" s="40">
        <v>33444.1</v>
      </c>
      <c r="CI47" s="40">
        <v>320790.64</v>
      </c>
      <c r="CJ47" s="40">
        <v>313858.84000000003</v>
      </c>
      <c r="CK47" s="40">
        <v>1519908.61</v>
      </c>
      <c r="CL47" s="40">
        <v>233618.03</v>
      </c>
      <c r="CM47" s="40">
        <v>113893.58</v>
      </c>
      <c r="CN47" s="40">
        <v>8605084.4100000001</v>
      </c>
      <c r="CO47" s="40">
        <v>5153394.09</v>
      </c>
      <c r="CP47" s="40">
        <v>734189.06</v>
      </c>
      <c r="CQ47" s="40">
        <v>386426.67</v>
      </c>
      <c r="CR47" s="40">
        <v>80485.73</v>
      </c>
      <c r="CS47" s="40">
        <v>248224.67</v>
      </c>
      <c r="CT47" s="40">
        <v>85958.85</v>
      </c>
      <c r="CU47" s="40">
        <v>58359.59</v>
      </c>
      <c r="CV47" s="40">
        <v>47858.69</v>
      </c>
      <c r="CW47" s="2">
        <v>134115.63</v>
      </c>
      <c r="CX47" s="40">
        <v>243713.34</v>
      </c>
      <c r="CY47" s="40">
        <v>18970.75</v>
      </c>
      <c r="CZ47" s="40">
        <v>629899.39</v>
      </c>
      <c r="DA47" s="40">
        <v>123499.93</v>
      </c>
      <c r="DB47" s="40">
        <v>101395.44</v>
      </c>
      <c r="DC47" s="40">
        <v>112080.46</v>
      </c>
      <c r="DD47" s="40">
        <v>97944.92</v>
      </c>
      <c r="DE47" s="40">
        <v>288400.14</v>
      </c>
      <c r="DF47" s="40">
        <v>7817551.8200000003</v>
      </c>
      <c r="DG47" s="40">
        <v>118174.05</v>
      </c>
      <c r="DH47" s="40">
        <v>1002544.97</v>
      </c>
      <c r="DI47" s="40">
        <v>1169415.45</v>
      </c>
      <c r="DJ47" s="40">
        <v>169846.5</v>
      </c>
      <c r="DK47" s="40">
        <v>88144.5</v>
      </c>
      <c r="DL47" s="40">
        <v>2420056.54</v>
      </c>
      <c r="DM47" s="40">
        <v>77790.55</v>
      </c>
      <c r="DN47" s="40">
        <v>628414.66</v>
      </c>
      <c r="DO47" s="40">
        <v>761258.72</v>
      </c>
      <c r="DP47" s="40">
        <v>77422.7</v>
      </c>
      <c r="DQ47" s="40">
        <v>409714.16</v>
      </c>
      <c r="DR47" s="40">
        <v>475735.48</v>
      </c>
      <c r="DS47" s="40">
        <v>198489</v>
      </c>
      <c r="DT47" s="40">
        <v>53085.02</v>
      </c>
      <c r="DU47" s="40">
        <v>128255.13</v>
      </c>
      <c r="DV47" s="40">
        <v>49041.63</v>
      </c>
      <c r="DW47" s="40">
        <v>105819.77</v>
      </c>
      <c r="DX47" s="40">
        <v>165524.42000000001</v>
      </c>
      <c r="DY47" s="40">
        <v>211849.28</v>
      </c>
      <c r="DZ47" s="40">
        <v>440337.14</v>
      </c>
      <c r="EA47" s="40">
        <v>606678.97</v>
      </c>
      <c r="EB47" s="40">
        <v>264983.83</v>
      </c>
      <c r="EC47" s="40">
        <v>112196.29</v>
      </c>
      <c r="ED47" s="40">
        <v>606490.69999999995</v>
      </c>
      <c r="EE47" s="40">
        <v>69368.460000000006</v>
      </c>
      <c r="EF47" s="40">
        <v>327633.84999999998</v>
      </c>
      <c r="EG47" s="40">
        <v>120677.96</v>
      </c>
      <c r="EH47" s="40">
        <v>51207.78</v>
      </c>
      <c r="EI47" s="40">
        <v>3323220.8</v>
      </c>
      <c r="EJ47" s="40">
        <v>2056399.34</v>
      </c>
      <c r="EK47" s="40">
        <v>137117.85</v>
      </c>
      <c r="EL47" s="40">
        <v>36713.550000000003</v>
      </c>
      <c r="EM47" s="40">
        <v>247634.55</v>
      </c>
      <c r="EN47" s="40">
        <v>285190.57</v>
      </c>
      <c r="EO47" s="40">
        <v>144936.91</v>
      </c>
      <c r="EP47" s="40">
        <v>223170.3</v>
      </c>
      <c r="EQ47" s="40">
        <v>1024267.5</v>
      </c>
      <c r="ER47" s="40">
        <v>209171.85</v>
      </c>
      <c r="ES47" s="40">
        <v>106678.02</v>
      </c>
      <c r="ET47" s="40">
        <v>133939.82999999999</v>
      </c>
      <c r="EU47" s="40">
        <v>189375.43</v>
      </c>
      <c r="EV47" s="40">
        <v>43464.959999999999</v>
      </c>
      <c r="EW47" s="40">
        <v>341846.47</v>
      </c>
      <c r="EX47" s="40">
        <v>19788.41</v>
      </c>
      <c r="EY47" s="40">
        <v>106184.84</v>
      </c>
      <c r="EZ47" s="40">
        <v>92250.34</v>
      </c>
      <c r="FA47" s="40">
        <v>1567984.63</v>
      </c>
      <c r="FB47" s="41">
        <v>469609.63</v>
      </c>
      <c r="FC47" s="40">
        <v>926616</v>
      </c>
      <c r="FD47" s="40">
        <v>157711.57</v>
      </c>
      <c r="FE47" s="40">
        <v>64813.09</v>
      </c>
      <c r="FF47" s="40">
        <v>70542.399999999994</v>
      </c>
      <c r="FG47" s="40">
        <v>71488.67</v>
      </c>
      <c r="FH47" s="40">
        <v>112198.64</v>
      </c>
      <c r="FI47" s="40">
        <v>558618.73</v>
      </c>
      <c r="FJ47" s="40">
        <v>861473.15</v>
      </c>
      <c r="FK47" s="40">
        <v>927120.98</v>
      </c>
      <c r="FL47" s="40">
        <v>1829177.87</v>
      </c>
      <c r="FM47" s="40">
        <v>532404.37</v>
      </c>
      <c r="FN47" s="40">
        <v>3532207.73</v>
      </c>
      <c r="FO47" s="41">
        <v>629176.46</v>
      </c>
      <c r="FP47" s="40">
        <v>752042.46</v>
      </c>
      <c r="FQ47" s="40">
        <v>409839.03</v>
      </c>
      <c r="FR47" s="40">
        <v>177143.45</v>
      </c>
      <c r="FS47" s="40">
        <v>72860.350000000006</v>
      </c>
      <c r="FT47" s="41">
        <v>109456.97</v>
      </c>
      <c r="FU47" s="40">
        <v>297429.19</v>
      </c>
      <c r="FV47" s="40">
        <v>195022.78</v>
      </c>
      <c r="FW47" s="40">
        <v>48430.720000000001</v>
      </c>
      <c r="FX47" s="40">
        <v>39107.11</v>
      </c>
      <c r="FY47" s="35"/>
      <c r="FZ47" s="33">
        <f>SUM(C47:FX47)</f>
        <v>249920454.66999993</v>
      </c>
      <c r="GA47" s="2"/>
      <c r="GB47" s="35"/>
      <c r="GC47" s="35"/>
      <c r="GD47" s="35"/>
      <c r="GE47" s="35"/>
      <c r="GF47" s="35"/>
      <c r="GG47" s="35"/>
      <c r="GH47" s="35"/>
      <c r="GI47" s="35"/>
      <c r="GJ47" s="35"/>
      <c r="GK47" s="35"/>
    </row>
    <row r="48" spans="1:254" x14ac:dyDescent="0.35">
      <c r="A48" s="3" t="s">
        <v>453</v>
      </c>
      <c r="B48" s="2" t="s">
        <v>660</v>
      </c>
      <c r="C48" s="39">
        <f>'New Formula with HB25-1320'!C41</f>
        <v>1243601606.6496468</v>
      </c>
      <c r="D48" s="41">
        <v>4520376063.8174219</v>
      </c>
      <c r="E48" s="41">
        <v>1224119509.3321149</v>
      </c>
      <c r="F48" s="41">
        <v>3308074988.8981552</v>
      </c>
      <c r="G48" s="41">
        <v>573852597.72417617</v>
      </c>
      <c r="H48" s="41">
        <v>145655715.13624379</v>
      </c>
      <c r="I48" s="41">
        <v>1182351464.602762</v>
      </c>
      <c r="J48" s="41">
        <v>194881997.34144619</v>
      </c>
      <c r="K48" s="41">
        <v>51576022.11863175</v>
      </c>
      <c r="L48" s="41">
        <v>892187374.23643827</v>
      </c>
      <c r="M48" s="41">
        <v>327433433.58006012</v>
      </c>
      <c r="N48" s="41">
        <v>9590444923.7217064</v>
      </c>
      <c r="O48" s="41">
        <v>2732456943.5970211</v>
      </c>
      <c r="P48" s="41">
        <v>57259418.744442552</v>
      </c>
      <c r="Q48" s="41">
        <v>5762916876.5843554</v>
      </c>
      <c r="R48" s="41">
        <v>75923079.148940355</v>
      </c>
      <c r="S48" s="41">
        <v>607579178.51332831</v>
      </c>
      <c r="T48" s="41">
        <v>27185477.323791571</v>
      </c>
      <c r="U48" s="41">
        <v>31073581.949525453</v>
      </c>
      <c r="V48" s="41">
        <v>39213012.957507208</v>
      </c>
      <c r="W48" s="41">
        <v>6811214.997656187</v>
      </c>
      <c r="X48" s="41">
        <v>19031044.297738973</v>
      </c>
      <c r="Y48" s="41">
        <v>78909991.043457299</v>
      </c>
      <c r="Z48" s="41">
        <v>27835170.455760274</v>
      </c>
      <c r="AA48" s="41">
        <v>6865975746.7975941</v>
      </c>
      <c r="AB48" s="41">
        <v>10498646608.118092</v>
      </c>
      <c r="AC48" s="41">
        <v>478699598.15389931</v>
      </c>
      <c r="AD48" s="41">
        <v>512928524.46546149</v>
      </c>
      <c r="AE48" s="41">
        <v>51356787.445066139</v>
      </c>
      <c r="AF48" s="41">
        <v>98356638.067512855</v>
      </c>
      <c r="AG48" s="41">
        <v>383778622.32343137</v>
      </c>
      <c r="AH48" s="41">
        <v>47610818.377289474</v>
      </c>
      <c r="AI48" s="41">
        <v>12287826.755423428</v>
      </c>
      <c r="AJ48" s="41">
        <v>41680225.545014247</v>
      </c>
      <c r="AK48" s="41">
        <v>68026706.149202496</v>
      </c>
      <c r="AL48" s="41">
        <v>93124544.563597113</v>
      </c>
      <c r="AM48" s="41">
        <v>62011689.93829307</v>
      </c>
      <c r="AN48" s="41">
        <v>176665382.74765393</v>
      </c>
      <c r="AO48" s="41">
        <v>602392918.21131992</v>
      </c>
      <c r="AP48" s="41">
        <v>24966021135.429543</v>
      </c>
      <c r="AQ48" s="41">
        <v>95669538.197285175</v>
      </c>
      <c r="AR48" s="41">
        <v>10768814789.878386</v>
      </c>
      <c r="AS48" s="41">
        <v>4867127425.3747005</v>
      </c>
      <c r="AT48" s="41">
        <v>408183992.65006876</v>
      </c>
      <c r="AU48" s="41">
        <v>71885674.39792572</v>
      </c>
      <c r="AV48" s="41">
        <v>46303396.261848018</v>
      </c>
      <c r="AW48" s="41">
        <v>39259964.131445587</v>
      </c>
      <c r="AX48" s="41">
        <v>30483498.489724554</v>
      </c>
      <c r="AY48" s="41">
        <v>61843898.422990702</v>
      </c>
      <c r="AZ48" s="41">
        <v>1114831203.3171828</v>
      </c>
      <c r="BA48" s="41">
        <v>974585423.77318358</v>
      </c>
      <c r="BB48" s="41">
        <v>288422979.72040212</v>
      </c>
      <c r="BC48" s="41">
        <v>4702934007.5028353</v>
      </c>
      <c r="BD48" s="41">
        <v>631299446.8221693</v>
      </c>
      <c r="BE48" s="41">
        <v>209661517.61996523</v>
      </c>
      <c r="BF48" s="41">
        <v>3043732732.5291886</v>
      </c>
      <c r="BG48" s="41">
        <v>69172966.590302154</v>
      </c>
      <c r="BH48" s="41">
        <v>85278110.863035381</v>
      </c>
      <c r="BI48" s="41">
        <v>55323886.024676353</v>
      </c>
      <c r="BJ48" s="41">
        <v>1031567215.8844934</v>
      </c>
      <c r="BK48" s="41">
        <v>2003210325.5806057</v>
      </c>
      <c r="BL48" s="41">
        <v>8046441.8876479268</v>
      </c>
      <c r="BM48" s="41">
        <v>43909529.706827812</v>
      </c>
      <c r="BN48" s="41">
        <v>400914386.33701766</v>
      </c>
      <c r="BO48" s="41">
        <v>214827158.02866638</v>
      </c>
      <c r="BP48" s="41">
        <v>104969090.65814769</v>
      </c>
      <c r="BQ48" s="41">
        <v>2153016991.603569</v>
      </c>
      <c r="BR48" s="41">
        <v>1214292086.2726393</v>
      </c>
      <c r="BS48" s="41">
        <v>927458449.2157985</v>
      </c>
      <c r="BT48" s="41">
        <v>464218802.46572447</v>
      </c>
      <c r="BU48" s="41">
        <v>176869885.40160304</v>
      </c>
      <c r="BV48" s="41">
        <v>1480072171.6236086</v>
      </c>
      <c r="BW48" s="41">
        <v>1183991135.1934788</v>
      </c>
      <c r="BX48" s="41">
        <v>71521146.246909052</v>
      </c>
      <c r="BY48" s="41">
        <v>138809825.32344174</v>
      </c>
      <c r="BZ48" s="41">
        <v>45060755.806848407</v>
      </c>
      <c r="CA48" s="41">
        <v>109677560.66631818</v>
      </c>
      <c r="CB48" s="41">
        <v>14769614386.159739</v>
      </c>
      <c r="CC48" s="41">
        <v>21701990.459990714</v>
      </c>
      <c r="CD48" s="41">
        <v>19851531.418078423</v>
      </c>
      <c r="CE48" s="41">
        <v>46081985.739354208</v>
      </c>
      <c r="CF48" s="41">
        <v>32237521.699186254</v>
      </c>
      <c r="CG48" s="41">
        <v>26155301.761280842</v>
      </c>
      <c r="CH48" s="41">
        <v>18679472.449156404</v>
      </c>
      <c r="CI48" s="41">
        <v>125858608.64781278</v>
      </c>
      <c r="CJ48" s="41">
        <v>441849646.04811555</v>
      </c>
      <c r="CK48" s="41">
        <v>1747204888.5024419</v>
      </c>
      <c r="CL48" s="41">
        <v>273214570.89100206</v>
      </c>
      <c r="CM48" s="41">
        <v>290171407.75407547</v>
      </c>
      <c r="CN48" s="41">
        <v>5386177640.3771019</v>
      </c>
      <c r="CO48" s="41">
        <v>3603985348.7036753</v>
      </c>
      <c r="CP48" s="41">
        <v>681922581.10146487</v>
      </c>
      <c r="CQ48" s="41">
        <v>183615251.31194037</v>
      </c>
      <c r="CR48" s="41">
        <v>164142406.18911654</v>
      </c>
      <c r="CS48" s="41">
        <v>58377627.248269588</v>
      </c>
      <c r="CT48" s="41">
        <v>65810430.384387761</v>
      </c>
      <c r="CU48" s="41">
        <v>19837347.339996941</v>
      </c>
      <c r="CV48" s="41">
        <v>24677913.673428282</v>
      </c>
      <c r="CW48" s="41">
        <v>78285305.618246719</v>
      </c>
      <c r="CX48" s="41">
        <v>90783034.236693919</v>
      </c>
      <c r="CY48" s="41">
        <v>6801420.9230567478</v>
      </c>
      <c r="CZ48" s="41">
        <v>257017791.56822336</v>
      </c>
      <c r="DA48" s="41">
        <v>48608404.218467735</v>
      </c>
      <c r="DB48" s="41">
        <v>43656174.635990135</v>
      </c>
      <c r="DC48" s="41">
        <v>61483727.075588316</v>
      </c>
      <c r="DD48" s="41">
        <v>292472042.1601609</v>
      </c>
      <c r="DE48" s="41">
        <v>172788404.28346723</v>
      </c>
      <c r="DF48" s="41">
        <v>2870377669.3239503</v>
      </c>
      <c r="DG48" s="41">
        <v>65851246.085055798</v>
      </c>
      <c r="DH48" s="41">
        <v>403442625.31019509</v>
      </c>
      <c r="DI48" s="41">
        <v>606389617.79085207</v>
      </c>
      <c r="DJ48" s="41">
        <v>68697298.949765757</v>
      </c>
      <c r="DK48" s="41">
        <v>64758094.618681282</v>
      </c>
      <c r="DL48" s="41">
        <v>917617038.13353014</v>
      </c>
      <c r="DM48" s="41">
        <v>27786177.4488305</v>
      </c>
      <c r="DN48" s="41">
        <v>282346995.50179762</v>
      </c>
      <c r="DO48" s="41">
        <v>383517038.42762721</v>
      </c>
      <c r="DP48" s="41">
        <v>33982318.923972666</v>
      </c>
      <c r="DQ48" s="41">
        <v>500729907.73105943</v>
      </c>
      <c r="DR48" s="41">
        <v>98211401.544237897</v>
      </c>
      <c r="DS48" s="41">
        <v>44999645.49927409</v>
      </c>
      <c r="DT48" s="41">
        <v>12232408.199637603</v>
      </c>
      <c r="DU48" s="41">
        <v>32219955.877370033</v>
      </c>
      <c r="DV48" s="41">
        <v>9769939.1602580957</v>
      </c>
      <c r="DW48" s="41">
        <v>24289938.669203855</v>
      </c>
      <c r="DX48" s="41">
        <v>116793538.51075755</v>
      </c>
      <c r="DY48" s="41">
        <v>222794683.51370659</v>
      </c>
      <c r="DZ48" s="41">
        <v>258350921.04087114</v>
      </c>
      <c r="EA48" s="41">
        <v>657631433.43917203</v>
      </c>
      <c r="EB48" s="41">
        <v>92085525.386901975</v>
      </c>
      <c r="EC48" s="41">
        <v>40055896.724444717</v>
      </c>
      <c r="ED48" s="41">
        <v>5848857376.5394392</v>
      </c>
      <c r="EE48" s="41">
        <v>18795476.860822272</v>
      </c>
      <c r="EF48" s="41">
        <v>108811216.89612466</v>
      </c>
      <c r="EG48" s="41">
        <v>32765384.586948305</v>
      </c>
      <c r="EH48" s="41">
        <v>15488049.816499911</v>
      </c>
      <c r="EI48" s="41">
        <v>1525472323.7714865</v>
      </c>
      <c r="EJ48" s="41">
        <v>1227682218.9221635</v>
      </c>
      <c r="EK48" s="41">
        <v>603151832.62965918</v>
      </c>
      <c r="EL48" s="41">
        <v>289083709.12088758</v>
      </c>
      <c r="EM48" s="41">
        <v>134968441.49054235</v>
      </c>
      <c r="EN48" s="41">
        <v>85767392.217089459</v>
      </c>
      <c r="EO48" s="41">
        <v>47458799.049318895</v>
      </c>
      <c r="EP48" s="41">
        <v>155420519.02642387</v>
      </c>
      <c r="EQ48" s="41">
        <v>1952667604.5762377</v>
      </c>
      <c r="ER48" s="41">
        <v>148649597.61913192</v>
      </c>
      <c r="ES48" s="41">
        <v>38133942.487097889</v>
      </c>
      <c r="ET48" s="41">
        <v>56136170.391549945</v>
      </c>
      <c r="EU48" s="41">
        <v>47835982.666799545</v>
      </c>
      <c r="EV48" s="41">
        <v>82064596.997917801</v>
      </c>
      <c r="EW48" s="41">
        <v>1341850585.5802636</v>
      </c>
      <c r="EX48" s="41">
        <v>58374856.038202748</v>
      </c>
      <c r="EY48" s="41">
        <v>34605578.951935172</v>
      </c>
      <c r="EZ48" s="41">
        <v>30171090.409678221</v>
      </c>
      <c r="FA48" s="41">
        <v>3825563881.5272274</v>
      </c>
      <c r="FB48" s="41">
        <v>491012308.05544251</v>
      </c>
      <c r="FC48" s="41">
        <v>476656111.48539859</v>
      </c>
      <c r="FD48" s="41">
        <v>55554082.287299022</v>
      </c>
      <c r="FE48" s="41">
        <v>33765594.349984318</v>
      </c>
      <c r="FF48" s="41">
        <v>25027026.345334936</v>
      </c>
      <c r="FG48" s="41">
        <v>30831811.073802233</v>
      </c>
      <c r="FH48" s="41">
        <v>37805154.436736263</v>
      </c>
      <c r="FI48" s="41">
        <v>1426641986.7923536</v>
      </c>
      <c r="FJ48" s="41">
        <v>993645198.75942469</v>
      </c>
      <c r="FK48" s="41">
        <v>2165574789.6435361</v>
      </c>
      <c r="FL48" s="41">
        <v>2295824507.7683549</v>
      </c>
      <c r="FM48" s="41">
        <v>1183180101.7270384</v>
      </c>
      <c r="FN48" s="41">
        <v>3033094084.0116987</v>
      </c>
      <c r="FO48" s="41">
        <v>3230530770.1718392</v>
      </c>
      <c r="FP48" s="41">
        <v>1542258695.8623762</v>
      </c>
      <c r="FQ48" s="41">
        <v>540314278.95524025</v>
      </c>
      <c r="FR48" s="41">
        <v>572092832.60842597</v>
      </c>
      <c r="FS48" s="41">
        <v>444874547.97797352</v>
      </c>
      <c r="FT48" s="41">
        <v>459191083.79550272</v>
      </c>
      <c r="FU48" s="41">
        <v>173032976.83335775</v>
      </c>
      <c r="FV48" s="41">
        <v>144356065.18024024</v>
      </c>
      <c r="FW48" s="41">
        <v>20994871.744153053</v>
      </c>
      <c r="FX48" s="41">
        <v>17611628.339902677</v>
      </c>
      <c r="FY48" s="35"/>
      <c r="FZ48" s="35">
        <f>SUM(C48:FX48)</f>
        <v>191009204485.10086</v>
      </c>
      <c r="GA48" s="35"/>
      <c r="GB48" s="35"/>
      <c r="GC48" s="35"/>
      <c r="GD48" s="35"/>
      <c r="GE48" s="2"/>
      <c r="GF48" s="2"/>
      <c r="GG48" s="2"/>
      <c r="GH48" s="2"/>
      <c r="GI48" s="2"/>
      <c r="GJ48" s="2"/>
      <c r="GK48" s="2"/>
    </row>
    <row r="49" spans="1:254" x14ac:dyDescent="0.35">
      <c r="A49" s="3" t="s">
        <v>454</v>
      </c>
      <c r="B49" s="21" t="s">
        <v>790</v>
      </c>
      <c r="C49" s="42">
        <v>2.7E-2</v>
      </c>
      <c r="D49" s="29">
        <v>2.7E-2</v>
      </c>
      <c r="E49" s="29">
        <v>2.7E-2</v>
      </c>
      <c r="F49" s="29">
        <v>2.7E-2</v>
      </c>
      <c r="G49" s="29">
        <v>2.5264999999999999E-2</v>
      </c>
      <c r="H49" s="29">
        <v>2.7E-2</v>
      </c>
      <c r="I49" s="29">
        <v>2.7E-2</v>
      </c>
      <c r="J49" s="29">
        <v>2.7E-2</v>
      </c>
      <c r="K49" s="29">
        <v>2.7E-2</v>
      </c>
      <c r="L49" s="29">
        <v>2.6894999999999999E-2</v>
      </c>
      <c r="M49" s="29">
        <v>2.5946999999999998E-2</v>
      </c>
      <c r="N49" s="29">
        <v>1.8756000000000002E-2</v>
      </c>
      <c r="O49" s="29">
        <v>2.7E-2</v>
      </c>
      <c r="P49" s="29">
        <v>2.7E-2</v>
      </c>
      <c r="Q49" s="29">
        <v>2.7E-2</v>
      </c>
      <c r="R49" s="29">
        <v>2.7E-2</v>
      </c>
      <c r="S49" s="29">
        <v>2.6013999999999999E-2</v>
      </c>
      <c r="T49" s="29">
        <v>2.4301E-2</v>
      </c>
      <c r="U49" s="29">
        <v>2.3800999999999999E-2</v>
      </c>
      <c r="V49" s="29">
        <v>2.7E-2</v>
      </c>
      <c r="W49" s="29">
        <v>2.7E-2</v>
      </c>
      <c r="X49" s="29">
        <v>1.5755999999999999E-2</v>
      </c>
      <c r="Y49" s="29">
        <v>2.4498000000000002E-2</v>
      </c>
      <c r="Z49" s="29">
        <v>2.359E-2</v>
      </c>
      <c r="AA49" s="29">
        <v>2.7E-2</v>
      </c>
      <c r="AB49" s="29">
        <v>2.7E-2</v>
      </c>
      <c r="AC49" s="29">
        <v>2.0982000000000001E-2</v>
      </c>
      <c r="AD49" s="29">
        <v>1.9693000000000002E-2</v>
      </c>
      <c r="AE49" s="29">
        <v>1.2814000000000001E-2</v>
      </c>
      <c r="AF49" s="29">
        <v>1.1674E-2</v>
      </c>
      <c r="AG49" s="29">
        <v>1.2485E-2</v>
      </c>
      <c r="AH49" s="29">
        <v>2.2123E-2</v>
      </c>
      <c r="AI49" s="29">
        <v>2.7E-2</v>
      </c>
      <c r="AJ49" s="29">
        <v>2.3788E-2</v>
      </c>
      <c r="AK49" s="29">
        <v>2.128E-2</v>
      </c>
      <c r="AL49" s="29">
        <v>2.7E-2</v>
      </c>
      <c r="AM49" s="29">
        <v>2.1449000000000003E-2</v>
      </c>
      <c r="AN49" s="29">
        <v>2.7E-2</v>
      </c>
      <c r="AO49" s="29">
        <v>2.7E-2</v>
      </c>
      <c r="AP49" s="29">
        <v>2.7E-2</v>
      </c>
      <c r="AQ49" s="29">
        <v>1.8685E-2</v>
      </c>
      <c r="AR49" s="29">
        <v>2.7E-2</v>
      </c>
      <c r="AS49" s="29">
        <v>1.2137999999999999E-2</v>
      </c>
      <c r="AT49" s="29">
        <v>2.7E-2</v>
      </c>
      <c r="AU49" s="29">
        <v>2.4187999999999998E-2</v>
      </c>
      <c r="AV49" s="29">
        <v>2.7E-2</v>
      </c>
      <c r="AW49" s="29">
        <v>2.4431000000000001E-2</v>
      </c>
      <c r="AX49" s="29">
        <v>2.1797999999999998E-2</v>
      </c>
      <c r="AY49" s="29">
        <v>2.7E-2</v>
      </c>
      <c r="AZ49" s="29">
        <v>1.5720000000000001E-2</v>
      </c>
      <c r="BA49" s="29">
        <v>2.6893999999999998E-2</v>
      </c>
      <c r="BB49" s="29">
        <v>2.4684000000000001E-2</v>
      </c>
      <c r="BC49" s="29">
        <v>2.0715000000000001E-2</v>
      </c>
      <c r="BD49" s="29">
        <v>2.7E-2</v>
      </c>
      <c r="BE49" s="29">
        <v>2.7E-2</v>
      </c>
      <c r="BF49" s="29">
        <v>2.7E-2</v>
      </c>
      <c r="BG49" s="29">
        <v>2.7E-2</v>
      </c>
      <c r="BH49" s="29">
        <v>2.6419000000000002E-2</v>
      </c>
      <c r="BI49" s="29">
        <v>1.3433E-2</v>
      </c>
      <c r="BJ49" s="29">
        <v>2.7E-2</v>
      </c>
      <c r="BK49" s="29">
        <v>2.7E-2</v>
      </c>
      <c r="BL49" s="29">
        <v>2.7E-2</v>
      </c>
      <c r="BM49" s="29">
        <v>2.5833999999999999E-2</v>
      </c>
      <c r="BN49" s="29">
        <v>2.7E-2</v>
      </c>
      <c r="BO49" s="29">
        <v>2.0202999999999999E-2</v>
      </c>
      <c r="BP49" s="29">
        <v>2.6702E-2</v>
      </c>
      <c r="BQ49" s="29">
        <v>2.6759000000000002E-2</v>
      </c>
      <c r="BR49" s="29">
        <v>9.6999999999999986E-3</v>
      </c>
      <c r="BS49" s="29">
        <v>4.3949999999999996E-3</v>
      </c>
      <c r="BT49" s="29">
        <v>6.6509999999999998E-3</v>
      </c>
      <c r="BU49" s="29">
        <v>1.3811E-2</v>
      </c>
      <c r="BV49" s="29">
        <v>1.0330000000000001E-2</v>
      </c>
      <c r="BW49" s="29">
        <v>1.5736E-2</v>
      </c>
      <c r="BX49" s="29">
        <v>1.9067000000000001E-2</v>
      </c>
      <c r="BY49" s="29">
        <v>2.7E-2</v>
      </c>
      <c r="BZ49" s="29">
        <v>2.7E-2</v>
      </c>
      <c r="CA49" s="29">
        <v>2.3040999999999999E-2</v>
      </c>
      <c r="CB49" s="29">
        <v>2.7E-2</v>
      </c>
      <c r="CC49" s="29">
        <v>2.7E-2</v>
      </c>
      <c r="CD49" s="29">
        <v>2.452E-2</v>
      </c>
      <c r="CE49" s="29">
        <v>2.7E-2</v>
      </c>
      <c r="CF49" s="29">
        <v>2.4333999999999998E-2</v>
      </c>
      <c r="CG49" s="29">
        <v>2.7E-2</v>
      </c>
      <c r="CH49" s="29">
        <v>2.7E-2</v>
      </c>
      <c r="CI49" s="29">
        <v>2.7E-2</v>
      </c>
      <c r="CJ49" s="29">
        <v>2.6513999999999999E-2</v>
      </c>
      <c r="CK49" s="29">
        <v>1.1601E-2</v>
      </c>
      <c r="CL49" s="29">
        <v>1.3228999999999999E-2</v>
      </c>
      <c r="CM49" s="29">
        <v>7.2740000000000001E-3</v>
      </c>
      <c r="CN49" s="29">
        <v>2.7E-2</v>
      </c>
      <c r="CO49" s="29">
        <v>2.7E-2</v>
      </c>
      <c r="CP49" s="29">
        <v>1.8135999999999999E-2</v>
      </c>
      <c r="CQ49" s="29">
        <v>1.7426999999999998E-2</v>
      </c>
      <c r="CR49" s="29">
        <v>4.169E-3</v>
      </c>
      <c r="CS49" s="29">
        <v>2.7E-2</v>
      </c>
      <c r="CT49" s="29">
        <v>1.3519999999999999E-2</v>
      </c>
      <c r="CU49" s="29">
        <v>2.4615999999999999E-2</v>
      </c>
      <c r="CV49" s="29">
        <v>1.5979E-2</v>
      </c>
      <c r="CW49" s="29">
        <v>1.7379000000000002E-2</v>
      </c>
      <c r="CX49" s="29">
        <v>2.6824000000000001E-2</v>
      </c>
      <c r="CY49" s="29">
        <v>2.7E-2</v>
      </c>
      <c r="CZ49" s="29">
        <v>2.7E-2</v>
      </c>
      <c r="DA49" s="29">
        <v>2.7E-2</v>
      </c>
      <c r="DB49" s="29">
        <v>2.7E-2</v>
      </c>
      <c r="DC49" s="29">
        <v>2.2418E-2</v>
      </c>
      <c r="DD49" s="29">
        <v>3.4300000000000003E-3</v>
      </c>
      <c r="DE49" s="29">
        <v>1.1894999999999999E-2</v>
      </c>
      <c r="DF49" s="29">
        <v>2.7E-2</v>
      </c>
      <c r="DG49" s="29">
        <v>2.5453E-2</v>
      </c>
      <c r="DH49" s="29">
        <v>2.5515999999999997E-2</v>
      </c>
      <c r="DI49" s="29">
        <v>2.3844999999999998E-2</v>
      </c>
      <c r="DJ49" s="29">
        <v>2.5883E-2</v>
      </c>
      <c r="DK49" s="29">
        <v>2.0658000000000003E-2</v>
      </c>
      <c r="DL49" s="29">
        <v>2.6966999999999998E-2</v>
      </c>
      <c r="DM49" s="29">
        <v>2.4899000000000001E-2</v>
      </c>
      <c r="DN49" s="29">
        <v>2.7E-2</v>
      </c>
      <c r="DO49" s="29">
        <v>2.7E-2</v>
      </c>
      <c r="DP49" s="29">
        <v>2.7E-2</v>
      </c>
      <c r="DQ49" s="29">
        <v>2.2202000000000003E-2</v>
      </c>
      <c r="DR49" s="29">
        <v>2.7E-2</v>
      </c>
      <c r="DS49" s="29">
        <v>2.7E-2</v>
      </c>
      <c r="DT49" s="29">
        <v>2.6728999999999999E-2</v>
      </c>
      <c r="DU49" s="29">
        <v>2.7E-2</v>
      </c>
      <c r="DV49" s="29">
        <v>2.7E-2</v>
      </c>
      <c r="DW49" s="29">
        <v>2.6997E-2</v>
      </c>
      <c r="DX49" s="29">
        <v>2.3931000000000001E-2</v>
      </c>
      <c r="DY49" s="29">
        <v>1.7927999999999999E-2</v>
      </c>
      <c r="DZ49" s="29">
        <v>2.2661999999999998E-2</v>
      </c>
      <c r="EA49" s="29">
        <v>1.1192000000000001E-2</v>
      </c>
      <c r="EB49" s="29">
        <v>2.7E-2</v>
      </c>
      <c r="EC49" s="29">
        <v>2.7E-2</v>
      </c>
      <c r="ED49" s="29">
        <v>4.084E-3</v>
      </c>
      <c r="EE49" s="29">
        <v>2.7E-2</v>
      </c>
      <c r="EF49" s="29">
        <v>2.4594999999999999E-2</v>
      </c>
      <c r="EG49" s="29">
        <v>2.7E-2</v>
      </c>
      <c r="EH49" s="29">
        <v>2.7E-2</v>
      </c>
      <c r="EI49" s="29">
        <v>2.7E-2</v>
      </c>
      <c r="EJ49" s="29">
        <v>2.7E-2</v>
      </c>
      <c r="EK49" s="29">
        <v>5.7670000000000004E-3</v>
      </c>
      <c r="EL49" s="29">
        <v>6.143E-3</v>
      </c>
      <c r="EM49" s="29">
        <v>2.1308000000000001E-2</v>
      </c>
      <c r="EN49" s="29">
        <v>2.7E-2</v>
      </c>
      <c r="EO49" s="29">
        <v>2.7E-2</v>
      </c>
      <c r="EP49" s="29">
        <v>2.5585999999999998E-2</v>
      </c>
      <c r="EQ49" s="29">
        <v>5.5929999999999999E-3</v>
      </c>
      <c r="ER49" s="29">
        <v>2.1283E-2</v>
      </c>
      <c r="ES49" s="29">
        <v>2.7E-2</v>
      </c>
      <c r="ET49" s="29">
        <v>2.7E-2</v>
      </c>
      <c r="EU49" s="29">
        <v>2.7E-2</v>
      </c>
      <c r="EV49" s="29">
        <v>1.5009E-2</v>
      </c>
      <c r="EW49" s="29">
        <v>7.2809999999999993E-3</v>
      </c>
      <c r="EX49" s="29">
        <v>8.9099999999999995E-3</v>
      </c>
      <c r="EY49" s="29">
        <v>2.7E-2</v>
      </c>
      <c r="EZ49" s="29">
        <v>2.7E-2</v>
      </c>
      <c r="FA49" s="29">
        <v>1.0666E-2</v>
      </c>
      <c r="FB49" s="29">
        <v>9.6240000000000006E-3</v>
      </c>
      <c r="FC49" s="29">
        <v>2.7E-2</v>
      </c>
      <c r="FD49" s="29">
        <v>2.7E-2</v>
      </c>
      <c r="FE49" s="29">
        <v>1.9181E-2</v>
      </c>
      <c r="FF49" s="29">
        <v>2.7E-2</v>
      </c>
      <c r="FG49" s="29">
        <v>2.7E-2</v>
      </c>
      <c r="FH49" s="29">
        <v>2.4771999999999999E-2</v>
      </c>
      <c r="FI49" s="29">
        <v>9.639E-3</v>
      </c>
      <c r="FJ49" s="29">
        <v>2.2207999999999999E-2</v>
      </c>
      <c r="FK49" s="29">
        <v>1.0845E-2</v>
      </c>
      <c r="FL49" s="29">
        <v>2.7E-2</v>
      </c>
      <c r="FM49" s="29">
        <v>2.3414000000000001E-2</v>
      </c>
      <c r="FN49" s="29">
        <v>2.7E-2</v>
      </c>
      <c r="FO49" s="29">
        <v>4.2009999999999999E-3</v>
      </c>
      <c r="FP49" s="29">
        <v>1.2143000000000001E-2</v>
      </c>
      <c r="FQ49" s="29">
        <v>2.188E-2</v>
      </c>
      <c r="FR49" s="29">
        <v>5.9360000000000003E-3</v>
      </c>
      <c r="FS49" s="29">
        <v>5.0679999999999996E-3</v>
      </c>
      <c r="FT49" s="29">
        <v>3.3940000000000003E-3</v>
      </c>
      <c r="FU49" s="29">
        <v>2.3344999999999998E-2</v>
      </c>
      <c r="FV49" s="29">
        <v>2.0032000000000001E-2</v>
      </c>
      <c r="FW49" s="29">
        <v>2.6498000000000001E-2</v>
      </c>
      <c r="FX49" s="29">
        <v>2.4674999999999999E-2</v>
      </c>
      <c r="FY49" s="29"/>
      <c r="FZ49" s="43">
        <f>SUM(C49:FX49)*1000</f>
        <v>3915.652000000005</v>
      </c>
      <c r="GA49" s="2"/>
      <c r="GB49" s="2"/>
      <c r="GC49" s="2"/>
      <c r="GD49" s="2"/>
      <c r="GE49" s="44"/>
      <c r="GF49" s="21"/>
      <c r="GG49" s="21"/>
      <c r="GH49" s="21"/>
      <c r="GI49" s="21"/>
      <c r="GJ49" s="21"/>
      <c r="GK49" s="21"/>
    </row>
    <row r="50" spans="1:254" x14ac:dyDescent="0.35">
      <c r="A50" s="94" t="s">
        <v>455</v>
      </c>
      <c r="B50" s="2" t="s">
        <v>791</v>
      </c>
      <c r="C50" s="45">
        <v>999999999</v>
      </c>
      <c r="D50" s="2">
        <v>999999999</v>
      </c>
      <c r="E50" s="2">
        <v>999999999</v>
      </c>
      <c r="F50" s="2">
        <v>999999999</v>
      </c>
      <c r="G50" s="2">
        <v>999999999</v>
      </c>
      <c r="H50" s="2">
        <v>999999999</v>
      </c>
      <c r="I50" s="2">
        <v>999999999</v>
      </c>
      <c r="J50" s="2">
        <v>999999999</v>
      </c>
      <c r="K50" s="2">
        <v>999999999</v>
      </c>
      <c r="L50" s="2">
        <v>999999999</v>
      </c>
      <c r="M50" s="2">
        <v>999999999</v>
      </c>
      <c r="N50" s="2">
        <v>999999999</v>
      </c>
      <c r="O50" s="2">
        <v>999999999</v>
      </c>
      <c r="P50" s="2">
        <v>999999999</v>
      </c>
      <c r="Q50" s="2">
        <v>999999999</v>
      </c>
      <c r="R50" s="2">
        <v>999999999</v>
      </c>
      <c r="S50" s="2">
        <v>999999999</v>
      </c>
      <c r="T50" s="2">
        <v>999999999</v>
      </c>
      <c r="U50" s="2">
        <v>999999999</v>
      </c>
      <c r="V50" s="2">
        <v>999999999</v>
      </c>
      <c r="W50" s="2">
        <v>999999999</v>
      </c>
      <c r="X50" s="2">
        <v>999999999</v>
      </c>
      <c r="Y50" s="2">
        <v>999999999</v>
      </c>
      <c r="Z50" s="2">
        <v>999999999</v>
      </c>
      <c r="AA50" s="2">
        <v>999999999</v>
      </c>
      <c r="AB50" s="2">
        <v>999999999</v>
      </c>
      <c r="AC50" s="2">
        <v>999999999</v>
      </c>
      <c r="AD50" s="2">
        <v>999999999</v>
      </c>
      <c r="AE50" s="2">
        <v>999999999</v>
      </c>
      <c r="AF50" s="2">
        <v>999999999</v>
      </c>
      <c r="AG50" s="2">
        <v>999999999</v>
      </c>
      <c r="AH50" s="2">
        <v>999999999</v>
      </c>
      <c r="AI50" s="2">
        <v>999999999</v>
      </c>
      <c r="AJ50" s="2">
        <v>999999999</v>
      </c>
      <c r="AK50" s="2">
        <v>999999999</v>
      </c>
      <c r="AL50" s="2">
        <v>999999999</v>
      </c>
      <c r="AM50" s="2">
        <v>999999999</v>
      </c>
      <c r="AN50" s="2">
        <v>999999999</v>
      </c>
      <c r="AO50" s="2">
        <v>999999999</v>
      </c>
      <c r="AP50" s="2">
        <v>999999999</v>
      </c>
      <c r="AQ50" s="2">
        <v>999999999</v>
      </c>
      <c r="AR50" s="2">
        <v>999999999</v>
      </c>
      <c r="AS50" s="2">
        <v>999999999</v>
      </c>
      <c r="AT50" s="2">
        <v>999999999</v>
      </c>
      <c r="AU50" s="2">
        <v>999999999</v>
      </c>
      <c r="AV50" s="2">
        <v>999999999</v>
      </c>
      <c r="AW50" s="2">
        <v>999999999</v>
      </c>
      <c r="AX50" s="2">
        <v>999999999</v>
      </c>
      <c r="AY50" s="2">
        <v>999999999</v>
      </c>
      <c r="AZ50" s="2">
        <v>10783078.660301581</v>
      </c>
      <c r="BA50" s="2">
        <v>999999999</v>
      </c>
      <c r="BB50" s="2">
        <v>999999999</v>
      </c>
      <c r="BC50" s="2">
        <v>999999999</v>
      </c>
      <c r="BD50" s="2">
        <v>999999999</v>
      </c>
      <c r="BE50" s="2">
        <v>999999999</v>
      </c>
      <c r="BF50" s="2">
        <v>999999999</v>
      </c>
      <c r="BG50" s="2">
        <v>999999999</v>
      </c>
      <c r="BH50" s="2">
        <v>999999999</v>
      </c>
      <c r="BI50" s="2">
        <v>999999999</v>
      </c>
      <c r="BJ50" s="2">
        <v>999999999</v>
      </c>
      <c r="BK50" s="2">
        <v>999999999</v>
      </c>
      <c r="BL50" s="2">
        <v>999999999</v>
      </c>
      <c r="BM50" s="2">
        <v>999999999</v>
      </c>
      <c r="BN50" s="2">
        <v>999999999</v>
      </c>
      <c r="BO50" s="2">
        <v>999999999</v>
      </c>
      <c r="BP50" s="2">
        <v>999999999</v>
      </c>
      <c r="BQ50" s="2">
        <v>999999999</v>
      </c>
      <c r="BR50" s="2">
        <v>999999999</v>
      </c>
      <c r="BS50" s="2">
        <v>999999999</v>
      </c>
      <c r="BT50" s="2">
        <v>999999999</v>
      </c>
      <c r="BU50" s="2">
        <v>999999999</v>
      </c>
      <c r="BV50" s="2">
        <v>999999999</v>
      </c>
      <c r="BW50" s="2">
        <v>999999999</v>
      </c>
      <c r="BX50" s="2">
        <v>999999999</v>
      </c>
      <c r="BY50" s="2">
        <v>999999999</v>
      </c>
      <c r="BZ50" s="2">
        <v>999999999</v>
      </c>
      <c r="CA50" s="2">
        <v>999999999</v>
      </c>
      <c r="CB50" s="2">
        <v>999999999</v>
      </c>
      <c r="CC50" s="2">
        <v>999999999</v>
      </c>
      <c r="CD50" s="2">
        <v>999999999</v>
      </c>
      <c r="CE50" s="2">
        <v>999999999</v>
      </c>
      <c r="CF50" s="2">
        <v>999999999</v>
      </c>
      <c r="CG50" s="2">
        <v>999999999</v>
      </c>
      <c r="CH50" s="2">
        <v>999999999</v>
      </c>
      <c r="CI50" s="2">
        <v>999999999</v>
      </c>
      <c r="CJ50" s="2">
        <v>999999999</v>
      </c>
      <c r="CK50" s="2">
        <v>999999999</v>
      </c>
      <c r="CL50" s="2">
        <v>999999999</v>
      </c>
      <c r="CM50" s="2">
        <v>999999999</v>
      </c>
      <c r="CN50" s="2">
        <v>999999999</v>
      </c>
      <c r="CO50" s="2">
        <v>999999999</v>
      </c>
      <c r="CP50" s="2">
        <v>999999999</v>
      </c>
      <c r="CQ50" s="2">
        <v>999999999</v>
      </c>
      <c r="CR50" s="2">
        <v>999999999</v>
      </c>
      <c r="CS50" s="2">
        <v>999999999</v>
      </c>
      <c r="CT50" s="2">
        <v>999999999</v>
      </c>
      <c r="CU50" s="2">
        <v>999999999</v>
      </c>
      <c r="CV50" s="2">
        <v>999999999</v>
      </c>
      <c r="CW50" s="2">
        <v>999999999</v>
      </c>
      <c r="CX50" s="2">
        <v>999999999</v>
      </c>
      <c r="CY50" s="2">
        <v>999999999</v>
      </c>
      <c r="CZ50" s="2">
        <v>999999999</v>
      </c>
      <c r="DA50" s="2">
        <v>999999999</v>
      </c>
      <c r="DB50" s="2">
        <v>999999999</v>
      </c>
      <c r="DC50" s="2">
        <v>999999999</v>
      </c>
      <c r="DD50" s="2">
        <v>999999999</v>
      </c>
      <c r="DE50" s="2">
        <v>999999999</v>
      </c>
      <c r="DF50" s="2">
        <v>999999999</v>
      </c>
      <c r="DG50" s="2">
        <v>999999999</v>
      </c>
      <c r="DH50" s="2">
        <v>999999999</v>
      </c>
      <c r="DI50" s="2">
        <v>999999999</v>
      </c>
      <c r="DJ50" s="2">
        <v>999999999</v>
      </c>
      <c r="DK50" s="2">
        <v>999999999</v>
      </c>
      <c r="DL50" s="2">
        <v>999999999</v>
      </c>
      <c r="DM50" s="2">
        <v>999999999</v>
      </c>
      <c r="DN50" s="2">
        <v>999999999</v>
      </c>
      <c r="DO50" s="2">
        <v>999999999</v>
      </c>
      <c r="DP50" s="2">
        <v>999999999</v>
      </c>
      <c r="DQ50" s="2">
        <v>999999999</v>
      </c>
      <c r="DR50" s="2">
        <v>999999999</v>
      </c>
      <c r="DS50" s="2">
        <v>999999999</v>
      </c>
      <c r="DT50" s="2">
        <v>999999999</v>
      </c>
      <c r="DU50" s="2">
        <v>999999999</v>
      </c>
      <c r="DV50" s="2">
        <v>999999999</v>
      </c>
      <c r="DW50" s="2">
        <v>999999999</v>
      </c>
      <c r="DX50" s="2">
        <v>999999999</v>
      </c>
      <c r="DY50" s="2">
        <v>999999999</v>
      </c>
      <c r="DZ50" s="2">
        <v>999999999</v>
      </c>
      <c r="EA50" s="2">
        <v>999999999</v>
      </c>
      <c r="EB50" s="2">
        <v>999999999</v>
      </c>
      <c r="EC50" s="2">
        <v>999999999</v>
      </c>
      <c r="ED50" s="2">
        <v>999999999</v>
      </c>
      <c r="EE50" s="2">
        <v>999999999</v>
      </c>
      <c r="EF50" s="2">
        <v>999999999</v>
      </c>
      <c r="EG50" s="2">
        <v>999999999</v>
      </c>
      <c r="EH50" s="2">
        <v>999999999</v>
      </c>
      <c r="EI50" s="2">
        <v>999999999</v>
      </c>
      <c r="EJ50" s="2">
        <v>999999999</v>
      </c>
      <c r="EK50" s="2">
        <v>999999999</v>
      </c>
      <c r="EL50" s="2">
        <v>999999999</v>
      </c>
      <c r="EM50" s="2">
        <v>999999999</v>
      </c>
      <c r="EN50" s="2">
        <v>999999999</v>
      </c>
      <c r="EO50" s="2">
        <v>999999999</v>
      </c>
      <c r="EP50" s="2">
        <v>999999999</v>
      </c>
      <c r="EQ50" s="2">
        <v>9909825.1697521377</v>
      </c>
      <c r="ER50" s="2">
        <v>999999999</v>
      </c>
      <c r="ES50" s="2">
        <v>999999999</v>
      </c>
      <c r="ET50" s="2">
        <v>999999999</v>
      </c>
      <c r="EU50" s="2">
        <v>999999999</v>
      </c>
      <c r="EV50" s="2">
        <v>999999999</v>
      </c>
      <c r="EW50" s="2">
        <v>999999999</v>
      </c>
      <c r="EX50" s="2">
        <v>999999999</v>
      </c>
      <c r="EY50" s="2">
        <v>999999999</v>
      </c>
      <c r="EZ50" s="2">
        <v>999999999</v>
      </c>
      <c r="FA50" s="2">
        <v>999999999</v>
      </c>
      <c r="FB50" s="2">
        <v>999999999</v>
      </c>
      <c r="FC50" s="2">
        <v>999999999</v>
      </c>
      <c r="FD50" s="2">
        <v>999999999</v>
      </c>
      <c r="FE50" s="2">
        <v>999999999</v>
      </c>
      <c r="FF50" s="2">
        <v>999999999</v>
      </c>
      <c r="FG50" s="2">
        <v>999999999</v>
      </c>
      <c r="FH50" s="2">
        <v>999999999</v>
      </c>
      <c r="FI50" s="2">
        <v>999999999</v>
      </c>
      <c r="FJ50" s="2">
        <v>999999999</v>
      </c>
      <c r="FK50" s="2">
        <v>999999999</v>
      </c>
      <c r="FL50" s="2">
        <v>999999999</v>
      </c>
      <c r="FM50" s="2">
        <v>999999999</v>
      </c>
      <c r="FN50" s="2">
        <v>999999999</v>
      </c>
      <c r="FO50" s="2">
        <v>999999999</v>
      </c>
      <c r="FP50" s="2">
        <v>999999999</v>
      </c>
      <c r="FQ50" s="2">
        <v>999999999</v>
      </c>
      <c r="FR50" s="2">
        <v>999999999</v>
      </c>
      <c r="FS50" s="2">
        <v>999999999</v>
      </c>
      <c r="FT50" s="2">
        <v>999999999</v>
      </c>
      <c r="FU50" s="2">
        <v>999999999</v>
      </c>
      <c r="FV50" s="2">
        <v>999999999</v>
      </c>
      <c r="FW50" s="2">
        <v>999999999</v>
      </c>
      <c r="FX50" s="2">
        <v>999999999</v>
      </c>
      <c r="FY50" s="2"/>
      <c r="FZ50" s="35">
        <f>SUM(C50:FX50)</f>
        <v>176020692727.83005</v>
      </c>
      <c r="GA50" s="2"/>
      <c r="GB50" s="35"/>
      <c r="GC50" s="35"/>
      <c r="GD50" s="35"/>
      <c r="GE50" s="2"/>
      <c r="GF50" s="2"/>
      <c r="GG50" s="2"/>
      <c r="GH50" s="2"/>
      <c r="GI50" s="2"/>
      <c r="GJ50" s="2"/>
      <c r="GK50" s="2"/>
    </row>
    <row r="51" spans="1:254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 t="s">
        <v>456</v>
      </c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63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 t="s">
        <v>456</v>
      </c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</row>
    <row r="52" spans="1:254" x14ac:dyDescent="0.35">
      <c r="A52" s="2"/>
      <c r="B52" s="30" t="s">
        <v>792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</row>
    <row r="53" spans="1:254" x14ac:dyDescent="0.35">
      <c r="A53" s="3" t="s">
        <v>793</v>
      </c>
      <c r="B53" s="2" t="s">
        <v>1051</v>
      </c>
      <c r="C53" s="45">
        <v>78280270.659999996</v>
      </c>
      <c r="D53" s="2">
        <v>441513334.77999997</v>
      </c>
      <c r="E53" s="2">
        <v>72811077.909999996</v>
      </c>
      <c r="F53" s="2">
        <v>263130617.96000001</v>
      </c>
      <c r="G53" s="2">
        <v>18268979.879999999</v>
      </c>
      <c r="H53" s="2">
        <v>13280033.189999999</v>
      </c>
      <c r="I53" s="2">
        <v>99149017.739999995</v>
      </c>
      <c r="J53" s="2">
        <v>24020317.789999999</v>
      </c>
      <c r="K53" s="2">
        <v>4376133.2699999996</v>
      </c>
      <c r="L53" s="2">
        <v>26180456.030000001</v>
      </c>
      <c r="M53" s="2">
        <v>13493657.890000001</v>
      </c>
      <c r="N53" s="2">
        <v>581402832.08000004</v>
      </c>
      <c r="O53" s="2">
        <v>143543356.31</v>
      </c>
      <c r="P53" s="2">
        <v>5486815.5099999998</v>
      </c>
      <c r="Q53" s="2">
        <v>468203554.43000001</v>
      </c>
      <c r="R53" s="2">
        <v>67965527.079999998</v>
      </c>
      <c r="S53" s="2">
        <v>18924881.170000002</v>
      </c>
      <c r="T53" s="2">
        <v>3280571.47</v>
      </c>
      <c r="U53" s="2">
        <v>1310359.06</v>
      </c>
      <c r="V53" s="2">
        <v>4233931.0599999996</v>
      </c>
      <c r="W53" s="2">
        <v>3688375.04</v>
      </c>
      <c r="X53" s="2">
        <v>1219109.24</v>
      </c>
      <c r="Y53" s="2">
        <v>11502733.689999999</v>
      </c>
      <c r="Z53" s="2">
        <v>3811891.54</v>
      </c>
      <c r="AA53" s="2">
        <v>344043292.07999998</v>
      </c>
      <c r="AB53" s="2">
        <v>307281236.79000002</v>
      </c>
      <c r="AC53" s="2">
        <v>11287823.91</v>
      </c>
      <c r="AD53" s="2">
        <v>15912790.710000001</v>
      </c>
      <c r="AE53" s="2">
        <v>2102521.44</v>
      </c>
      <c r="AF53" s="2">
        <v>3417701.57</v>
      </c>
      <c r="AG53" s="2">
        <v>7967358</v>
      </c>
      <c r="AH53" s="2">
        <v>11672985.890000001</v>
      </c>
      <c r="AI53" s="2">
        <v>5504284.8300000001</v>
      </c>
      <c r="AJ53" s="2">
        <v>3421162.94</v>
      </c>
      <c r="AK53" s="2">
        <v>3437264.26</v>
      </c>
      <c r="AL53" s="2">
        <v>4531542.67</v>
      </c>
      <c r="AM53" s="2">
        <v>5326794.29</v>
      </c>
      <c r="AN53" s="2">
        <v>4853828.37</v>
      </c>
      <c r="AO53" s="2">
        <v>49181610.969999999</v>
      </c>
      <c r="AP53" s="2">
        <v>984476347.71000004</v>
      </c>
      <c r="AQ53" s="2">
        <v>4254035.1900000004</v>
      </c>
      <c r="AR53" s="2">
        <v>688335848.28999996</v>
      </c>
      <c r="AS53" s="2">
        <v>78787121.939999998</v>
      </c>
      <c r="AT53" s="2">
        <v>29995630.32</v>
      </c>
      <c r="AU53" s="2">
        <v>4940563.0599999996</v>
      </c>
      <c r="AV53" s="2">
        <v>5000518.68</v>
      </c>
      <c r="AW53" s="2">
        <v>4415981.21</v>
      </c>
      <c r="AX53" s="2">
        <v>1697596.48</v>
      </c>
      <c r="AY53" s="2">
        <v>6058557.2300000004</v>
      </c>
      <c r="AZ53" s="2">
        <v>142156367.77000001</v>
      </c>
      <c r="BA53" s="2">
        <v>99155079.230000004</v>
      </c>
      <c r="BB53" s="2">
        <v>82432730.719999999</v>
      </c>
      <c r="BC53" s="2">
        <v>290262662.54000002</v>
      </c>
      <c r="BD53" s="2">
        <v>39221665.799999997</v>
      </c>
      <c r="BE53" s="2">
        <v>14653499.359999999</v>
      </c>
      <c r="BF53" s="2">
        <v>276304553.99000001</v>
      </c>
      <c r="BG53" s="2">
        <v>11571564.07</v>
      </c>
      <c r="BH53" s="2">
        <v>7661196.2699999996</v>
      </c>
      <c r="BI53" s="2">
        <v>4534185.93</v>
      </c>
      <c r="BJ53" s="2">
        <v>67995494.640000001</v>
      </c>
      <c r="BK53" s="2">
        <v>337189436.94</v>
      </c>
      <c r="BL53" s="2">
        <v>2201677.9700000002</v>
      </c>
      <c r="BM53" s="2">
        <v>5933143.3499999996</v>
      </c>
      <c r="BN53" s="2">
        <v>35417030.710000001</v>
      </c>
      <c r="BO53" s="2">
        <v>14738253.41</v>
      </c>
      <c r="BP53" s="2">
        <v>3427045.16</v>
      </c>
      <c r="BQ53" s="2">
        <v>72689800.590000004</v>
      </c>
      <c r="BR53" s="2">
        <v>49902027.479999997</v>
      </c>
      <c r="BS53" s="2">
        <v>14128786.939999999</v>
      </c>
      <c r="BT53" s="2">
        <v>5768967.6399999997</v>
      </c>
      <c r="BU53" s="2">
        <v>6049478.0800000001</v>
      </c>
      <c r="BV53" s="2">
        <v>14351929.449999999</v>
      </c>
      <c r="BW53" s="2">
        <v>22872366.5</v>
      </c>
      <c r="BX53" s="2">
        <v>1793810.78</v>
      </c>
      <c r="BY53" s="2">
        <v>5897243.5499999998</v>
      </c>
      <c r="BZ53" s="2">
        <v>3670222.23</v>
      </c>
      <c r="CA53" s="2">
        <v>3155462.16</v>
      </c>
      <c r="CB53" s="2">
        <v>825753541.15999997</v>
      </c>
      <c r="CC53" s="2">
        <v>3503040.55</v>
      </c>
      <c r="CD53" s="2">
        <v>3475014.13</v>
      </c>
      <c r="CE53" s="2">
        <v>3031667.9</v>
      </c>
      <c r="CF53" s="2">
        <v>2337551.13</v>
      </c>
      <c r="CG53" s="2">
        <v>3663065.84</v>
      </c>
      <c r="CH53" s="2">
        <v>2312645.7799999998</v>
      </c>
      <c r="CI53" s="2">
        <v>8594395.4700000007</v>
      </c>
      <c r="CJ53" s="2">
        <v>11370701.359999999</v>
      </c>
      <c r="CK53" s="2">
        <v>64493594.609999999</v>
      </c>
      <c r="CL53" s="2">
        <v>15439886.310000001</v>
      </c>
      <c r="CM53" s="2">
        <v>9715933.3699999992</v>
      </c>
      <c r="CN53" s="2">
        <v>351056724.08999997</v>
      </c>
      <c r="CO53" s="2">
        <v>156849964.21000001</v>
      </c>
      <c r="CP53" s="2">
        <v>12350467.810000001</v>
      </c>
      <c r="CQ53" s="2">
        <v>10314109.210000001</v>
      </c>
      <c r="CR53" s="2">
        <v>4056706.95</v>
      </c>
      <c r="CS53" s="2">
        <v>4594320.78</v>
      </c>
      <c r="CT53" s="2">
        <v>2341807.96</v>
      </c>
      <c r="CU53" s="2">
        <v>4687694.54</v>
      </c>
      <c r="CV53" s="2">
        <v>1148275.01</v>
      </c>
      <c r="CW53" s="2">
        <v>3787358.23</v>
      </c>
      <c r="CX53" s="2">
        <v>6036047.8799999999</v>
      </c>
      <c r="CY53" s="2">
        <v>1239684.8999999999</v>
      </c>
      <c r="CZ53" s="2">
        <v>21057356.120000001</v>
      </c>
      <c r="DA53" s="2">
        <v>3612368.75</v>
      </c>
      <c r="DB53" s="2">
        <v>4839800.6399999997</v>
      </c>
      <c r="DC53" s="2">
        <v>3462885.21</v>
      </c>
      <c r="DD53" s="2">
        <v>3271844.17</v>
      </c>
      <c r="DE53" s="2">
        <v>4618149.7699999996</v>
      </c>
      <c r="DF53" s="2">
        <v>227288961.69</v>
      </c>
      <c r="DG53" s="2">
        <v>2423573.89</v>
      </c>
      <c r="DH53" s="2">
        <v>20886839.41</v>
      </c>
      <c r="DI53" s="2">
        <v>27709961.460000001</v>
      </c>
      <c r="DJ53" s="2">
        <v>8149616.6600000001</v>
      </c>
      <c r="DK53" s="2">
        <v>6532518.4000000004</v>
      </c>
      <c r="DL53" s="2">
        <v>66129697.740000002</v>
      </c>
      <c r="DM53" s="2">
        <v>4324956.21</v>
      </c>
      <c r="DN53" s="2">
        <v>16054629.26</v>
      </c>
      <c r="DO53" s="2">
        <v>37791858.009999998</v>
      </c>
      <c r="DP53" s="2">
        <v>3823507.1</v>
      </c>
      <c r="DQ53" s="2">
        <v>10302616.720000001</v>
      </c>
      <c r="DR53" s="2">
        <v>16267957.550000001</v>
      </c>
      <c r="DS53" s="2">
        <v>8493099.7400000002</v>
      </c>
      <c r="DT53" s="2">
        <v>3605217.69</v>
      </c>
      <c r="DU53" s="2">
        <v>5250957.58</v>
      </c>
      <c r="DV53" s="2">
        <v>3878489.81</v>
      </c>
      <c r="DW53" s="2">
        <v>4751412.07</v>
      </c>
      <c r="DX53" s="2">
        <v>3671409.73</v>
      </c>
      <c r="DY53" s="2">
        <v>5085104.34</v>
      </c>
      <c r="DZ53" s="2">
        <v>9347377.2300000004</v>
      </c>
      <c r="EA53" s="2">
        <v>7100248.3300000001</v>
      </c>
      <c r="EB53" s="2">
        <v>7337063.96</v>
      </c>
      <c r="EC53" s="2">
        <v>4337598.04</v>
      </c>
      <c r="ED53" s="2">
        <v>23147062.68</v>
      </c>
      <c r="EE53" s="2">
        <v>3588701.8</v>
      </c>
      <c r="EF53" s="2">
        <v>16640420.609999999</v>
      </c>
      <c r="EG53" s="2">
        <v>4049993.17</v>
      </c>
      <c r="EH53" s="2">
        <v>4055923.04</v>
      </c>
      <c r="EI53" s="2">
        <v>164608124.28999999</v>
      </c>
      <c r="EJ53" s="2">
        <v>110814645.64</v>
      </c>
      <c r="EK53" s="2">
        <v>8358286.3700000001</v>
      </c>
      <c r="EL53" s="2">
        <v>5973275.9500000002</v>
      </c>
      <c r="EM53" s="2">
        <v>5539638.6200000001</v>
      </c>
      <c r="EN53" s="2">
        <v>11951057.869999999</v>
      </c>
      <c r="EO53" s="2">
        <v>4720810.3</v>
      </c>
      <c r="EP53" s="2">
        <v>6002523.3200000003</v>
      </c>
      <c r="EQ53" s="2">
        <v>30565460.550000001</v>
      </c>
      <c r="ER53" s="2">
        <v>5084806.1399999997</v>
      </c>
      <c r="ES53" s="2">
        <v>3508977.85</v>
      </c>
      <c r="ET53" s="2">
        <v>4095070.51</v>
      </c>
      <c r="EU53" s="2">
        <v>7749917.6200000001</v>
      </c>
      <c r="EV53" s="2">
        <v>1928227.33</v>
      </c>
      <c r="EW53" s="2">
        <v>13218618.970000001</v>
      </c>
      <c r="EX53" s="2">
        <v>3623072.51</v>
      </c>
      <c r="EY53" s="2">
        <v>8997897.1199999992</v>
      </c>
      <c r="EZ53" s="2">
        <v>2751725.07</v>
      </c>
      <c r="FA53" s="2">
        <v>42110223.619999997</v>
      </c>
      <c r="FB53" s="2">
        <v>4735112.4400000004</v>
      </c>
      <c r="FC53" s="2">
        <v>22078486.780000001</v>
      </c>
      <c r="FD53" s="2">
        <v>5671783.54</v>
      </c>
      <c r="FE53" s="2">
        <v>2003245.54</v>
      </c>
      <c r="FF53" s="2">
        <v>3739006.87</v>
      </c>
      <c r="FG53" s="2">
        <v>2791667.9</v>
      </c>
      <c r="FH53" s="2">
        <v>1687641.15</v>
      </c>
      <c r="FI53" s="2">
        <v>20073193.170000002</v>
      </c>
      <c r="FJ53" s="2">
        <v>22454241.260000002</v>
      </c>
      <c r="FK53" s="2">
        <v>29197638.190000001</v>
      </c>
      <c r="FL53" s="2">
        <v>89506028.040000007</v>
      </c>
      <c r="FM53" s="2">
        <v>42621303.259999998</v>
      </c>
      <c r="FN53" s="2">
        <v>254076077.58000001</v>
      </c>
      <c r="FO53" s="2">
        <v>12923250.27</v>
      </c>
      <c r="FP53" s="2">
        <v>26423778.789999999</v>
      </c>
      <c r="FQ53" s="2">
        <v>11931842.02</v>
      </c>
      <c r="FR53" s="2">
        <v>3384089.51</v>
      </c>
      <c r="FS53" s="2">
        <v>3457705.04</v>
      </c>
      <c r="FT53" s="2">
        <v>1530952.34</v>
      </c>
      <c r="FU53" s="2">
        <v>10796310.34</v>
      </c>
      <c r="FV53" s="2">
        <v>9901858.9100000001</v>
      </c>
      <c r="FW53" s="2">
        <v>3307351.27</v>
      </c>
      <c r="FX53" s="2">
        <v>1506941.06</v>
      </c>
      <c r="FY53" s="2"/>
      <c r="FZ53" s="2">
        <f>SUM(C53:FX53)</f>
        <v>9734563159.5500088</v>
      </c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</row>
    <row r="54" spans="1:254" x14ac:dyDescent="0.35">
      <c r="A54" s="3" t="s">
        <v>794</v>
      </c>
      <c r="B54" s="2" t="s">
        <v>1052</v>
      </c>
      <c r="C54" s="2">
        <v>11940.25</v>
      </c>
      <c r="D54" s="2">
        <v>11259.73</v>
      </c>
      <c r="E54" s="2">
        <v>12071.4</v>
      </c>
      <c r="F54" s="2">
        <v>11166.02</v>
      </c>
      <c r="G54" s="2">
        <v>11782.64</v>
      </c>
      <c r="H54" s="2">
        <v>11942.48</v>
      </c>
      <c r="I54" s="2">
        <v>11908.36</v>
      </c>
      <c r="J54" s="2">
        <v>11430.63</v>
      </c>
      <c r="K54" s="2">
        <v>16207.9</v>
      </c>
      <c r="L54" s="2">
        <v>11940.37</v>
      </c>
      <c r="M54" s="2">
        <v>13375.95</v>
      </c>
      <c r="N54" s="2">
        <v>11420.41</v>
      </c>
      <c r="O54" s="2">
        <v>10883.15</v>
      </c>
      <c r="P54" s="2">
        <v>15812.15</v>
      </c>
      <c r="Q54" s="2">
        <v>12351.93</v>
      </c>
      <c r="R54" s="2">
        <v>11188.66</v>
      </c>
      <c r="S54" s="2">
        <v>11781.66</v>
      </c>
      <c r="T54" s="2">
        <v>20150.93</v>
      </c>
      <c r="U54" s="2">
        <v>25345.439999999999</v>
      </c>
      <c r="V54" s="2">
        <v>16246.86</v>
      </c>
      <c r="W54" s="2">
        <v>17656.18</v>
      </c>
      <c r="X54" s="2">
        <v>24382.18</v>
      </c>
      <c r="Y54" s="2">
        <v>12124.73</v>
      </c>
      <c r="Z54" s="2">
        <v>16537.490000000002</v>
      </c>
      <c r="AA54" s="2">
        <v>11089.44</v>
      </c>
      <c r="AB54" s="2">
        <v>11212.19</v>
      </c>
      <c r="AC54" s="2">
        <v>12104.9</v>
      </c>
      <c r="AD54" s="2">
        <v>11272.88</v>
      </c>
      <c r="AE54" s="2">
        <v>22367.25</v>
      </c>
      <c r="AF54" s="2">
        <v>19870.36</v>
      </c>
      <c r="AG54" s="2">
        <v>13012.18</v>
      </c>
      <c r="AH54" s="2">
        <v>11944.12</v>
      </c>
      <c r="AI54" s="2">
        <v>13760.71</v>
      </c>
      <c r="AJ54" s="2">
        <v>20609.419999999998</v>
      </c>
      <c r="AK54" s="2">
        <v>20171.740000000002</v>
      </c>
      <c r="AL54" s="2">
        <v>16069.3</v>
      </c>
      <c r="AM54" s="2">
        <v>14327.04</v>
      </c>
      <c r="AN54" s="2">
        <v>15443.3</v>
      </c>
      <c r="AO54" s="2">
        <v>11297.29</v>
      </c>
      <c r="AP54" s="2">
        <v>11741.76</v>
      </c>
      <c r="AQ54" s="2">
        <v>17889.13</v>
      </c>
      <c r="AR54" s="2">
        <v>10926.27</v>
      </c>
      <c r="AS54" s="2">
        <v>11906.05</v>
      </c>
      <c r="AT54" s="2">
        <v>11313.13</v>
      </c>
      <c r="AU54" s="2">
        <v>16172.06</v>
      </c>
      <c r="AV54" s="2">
        <v>16261.85</v>
      </c>
      <c r="AW54" s="2">
        <v>17263.41</v>
      </c>
      <c r="AX54" s="2">
        <v>25604.77</v>
      </c>
      <c r="AY54" s="2">
        <v>14278.95</v>
      </c>
      <c r="AZ54" s="2">
        <v>11480.89</v>
      </c>
      <c r="BA54" s="2">
        <v>10810.27</v>
      </c>
      <c r="BB54" s="2">
        <v>10890.12</v>
      </c>
      <c r="BC54" s="2">
        <v>11237.73</v>
      </c>
      <c r="BD54" s="2">
        <v>10790</v>
      </c>
      <c r="BE54" s="2">
        <v>11637.15</v>
      </c>
      <c r="BF54" s="2">
        <v>10765.94</v>
      </c>
      <c r="BG54" s="2">
        <v>12861.58</v>
      </c>
      <c r="BH54" s="2">
        <v>12978.48</v>
      </c>
      <c r="BI54" s="2">
        <v>17635.88</v>
      </c>
      <c r="BJ54" s="2">
        <v>10787.29</v>
      </c>
      <c r="BK54" s="2">
        <v>10886.24</v>
      </c>
      <c r="BL54" s="2">
        <v>23199.98</v>
      </c>
      <c r="BM54" s="2">
        <v>14126.53</v>
      </c>
      <c r="BN54" s="2">
        <v>11064.36</v>
      </c>
      <c r="BO54" s="2">
        <v>11449.86</v>
      </c>
      <c r="BP54" s="2">
        <v>20206.63</v>
      </c>
      <c r="BQ54" s="2">
        <v>12174.62</v>
      </c>
      <c r="BR54" s="2">
        <v>11090.33</v>
      </c>
      <c r="BS54" s="2">
        <v>12659.07</v>
      </c>
      <c r="BT54" s="2">
        <v>14922.32</v>
      </c>
      <c r="BU54" s="2">
        <v>14507.14</v>
      </c>
      <c r="BV54" s="2">
        <v>11643.62</v>
      </c>
      <c r="BW54" s="2">
        <v>11476.93</v>
      </c>
      <c r="BX54" s="2">
        <v>25922.12</v>
      </c>
      <c r="BY54" s="2">
        <v>12839.63</v>
      </c>
      <c r="BZ54" s="2">
        <v>18017.78</v>
      </c>
      <c r="CA54" s="2">
        <v>20952.599999999999</v>
      </c>
      <c r="CB54" s="2">
        <v>11026.6</v>
      </c>
      <c r="CC54" s="2">
        <v>18633.189999999999</v>
      </c>
      <c r="CD54" s="2">
        <v>16445.88</v>
      </c>
      <c r="CE54" s="2">
        <v>19971.46</v>
      </c>
      <c r="CF54" s="2">
        <v>20344.22</v>
      </c>
      <c r="CG54" s="2">
        <v>18178.990000000002</v>
      </c>
      <c r="CH54" s="2">
        <v>23080.3</v>
      </c>
      <c r="CI54" s="2">
        <v>12321.71</v>
      </c>
      <c r="CJ54" s="2">
        <v>12745.99</v>
      </c>
      <c r="CK54" s="2">
        <v>11360.71</v>
      </c>
      <c r="CL54" s="2">
        <v>12050.17</v>
      </c>
      <c r="CM54" s="2">
        <v>13260.45</v>
      </c>
      <c r="CN54" s="2">
        <v>10774.79</v>
      </c>
      <c r="CO54" s="2">
        <v>10787.78</v>
      </c>
      <c r="CP54" s="2">
        <v>12710.17</v>
      </c>
      <c r="CQ54" s="2">
        <v>13367.17</v>
      </c>
      <c r="CR54" s="2">
        <v>17395.830000000002</v>
      </c>
      <c r="CS54" s="2">
        <v>15233.16</v>
      </c>
      <c r="CT54" s="2">
        <v>22560.77</v>
      </c>
      <c r="CU54" s="2">
        <v>11534.68</v>
      </c>
      <c r="CV54" s="2">
        <v>22965.5</v>
      </c>
      <c r="CW54" s="2">
        <v>18385.23</v>
      </c>
      <c r="CX54" s="2">
        <v>13050.91</v>
      </c>
      <c r="CY54" s="2">
        <v>24793.7</v>
      </c>
      <c r="CZ54" s="2">
        <v>11423.73</v>
      </c>
      <c r="DA54" s="2">
        <v>18107.11</v>
      </c>
      <c r="DB54" s="2">
        <v>15100.78</v>
      </c>
      <c r="DC54" s="2">
        <v>18922.87</v>
      </c>
      <c r="DD54" s="2">
        <v>20973.360000000001</v>
      </c>
      <c r="DE54" s="2">
        <v>15502.35</v>
      </c>
      <c r="DF54" s="2">
        <v>10789.58</v>
      </c>
      <c r="DG54" s="2">
        <v>23303.599999999999</v>
      </c>
      <c r="DH54" s="2">
        <v>11225.86</v>
      </c>
      <c r="DI54" s="2">
        <v>11142.82</v>
      </c>
      <c r="DJ54" s="2">
        <v>12743.73</v>
      </c>
      <c r="DK54" s="2">
        <v>13065.04</v>
      </c>
      <c r="DL54" s="2">
        <v>11548.21</v>
      </c>
      <c r="DM54" s="2">
        <v>18593.96</v>
      </c>
      <c r="DN54" s="2">
        <v>12162.6</v>
      </c>
      <c r="DO54" s="2">
        <v>11635.42</v>
      </c>
      <c r="DP54" s="2">
        <v>19281.43</v>
      </c>
      <c r="DQ54" s="2">
        <v>12353.26</v>
      </c>
      <c r="DR54" s="2">
        <v>12107.74</v>
      </c>
      <c r="DS54" s="2">
        <v>13291.24</v>
      </c>
      <c r="DT54" s="2">
        <v>20601.240000000002</v>
      </c>
      <c r="DU54" s="2">
        <v>14545.59</v>
      </c>
      <c r="DV54" s="2">
        <v>18123.78</v>
      </c>
      <c r="DW54" s="2">
        <v>15441.7</v>
      </c>
      <c r="DX54" s="2">
        <v>22359.38</v>
      </c>
      <c r="DY54" s="2">
        <v>16656.09</v>
      </c>
      <c r="DZ54" s="2">
        <v>13047.71</v>
      </c>
      <c r="EA54" s="2">
        <v>13363.92</v>
      </c>
      <c r="EB54" s="2">
        <v>12892.4</v>
      </c>
      <c r="EC54" s="2">
        <v>14599.79</v>
      </c>
      <c r="ED54" s="2">
        <v>14815.07</v>
      </c>
      <c r="EE54" s="2">
        <v>18868.04</v>
      </c>
      <c r="EF54" s="2">
        <v>11846.25</v>
      </c>
      <c r="EG54" s="2">
        <v>16206.46</v>
      </c>
      <c r="EH54" s="2">
        <v>16354.53</v>
      </c>
      <c r="EI54" s="2">
        <v>11609.37</v>
      </c>
      <c r="EJ54" s="2">
        <v>10777.54</v>
      </c>
      <c r="EK54" s="2">
        <v>12241.19</v>
      </c>
      <c r="EL54" s="2">
        <v>12588.57</v>
      </c>
      <c r="EM54" s="2">
        <v>14392.41</v>
      </c>
      <c r="EN54" s="2">
        <v>12197.45</v>
      </c>
      <c r="EO54" s="2">
        <v>15024.86</v>
      </c>
      <c r="EP54" s="2">
        <v>14301.94</v>
      </c>
      <c r="EQ54" s="2">
        <v>11495.53</v>
      </c>
      <c r="ER54" s="2">
        <v>16091.16</v>
      </c>
      <c r="ES54" s="2">
        <v>19343.87</v>
      </c>
      <c r="ET54" s="2">
        <v>21417.73</v>
      </c>
      <c r="EU54" s="2">
        <v>13487.5</v>
      </c>
      <c r="EV54" s="2">
        <v>24469.89</v>
      </c>
      <c r="EW54" s="2">
        <v>15755.21</v>
      </c>
      <c r="EX54" s="2">
        <v>21400.31</v>
      </c>
      <c r="EY54" s="2">
        <v>11550.57</v>
      </c>
      <c r="EZ54" s="2">
        <v>21414.2</v>
      </c>
      <c r="FA54" s="2">
        <v>12187.85</v>
      </c>
      <c r="FB54" s="2">
        <v>16024.07</v>
      </c>
      <c r="FC54" s="2">
        <v>11240.45</v>
      </c>
      <c r="FD54" s="2">
        <v>13994.04</v>
      </c>
      <c r="FE54" s="2">
        <v>24019.73</v>
      </c>
      <c r="FF54" s="2">
        <v>19135.14</v>
      </c>
      <c r="FG54" s="2">
        <v>22016.31</v>
      </c>
      <c r="FH54" s="2">
        <v>24212.93</v>
      </c>
      <c r="FI54" s="2">
        <v>11542.29</v>
      </c>
      <c r="FJ54" s="2">
        <v>11044.88</v>
      </c>
      <c r="FK54" s="2">
        <v>11345.5</v>
      </c>
      <c r="FL54" s="2">
        <v>10791.66</v>
      </c>
      <c r="FM54" s="2">
        <v>10967.91</v>
      </c>
      <c r="FN54" s="2">
        <v>11452.66</v>
      </c>
      <c r="FO54" s="2">
        <v>11865.99</v>
      </c>
      <c r="FP54" s="2">
        <v>11589.38</v>
      </c>
      <c r="FQ54" s="2">
        <v>12090.22</v>
      </c>
      <c r="FR54" s="2">
        <v>19976.919999999998</v>
      </c>
      <c r="FS54" s="2">
        <v>19220.150000000001</v>
      </c>
      <c r="FT54" s="2">
        <v>25948.34</v>
      </c>
      <c r="FU54" s="2">
        <v>13268.17</v>
      </c>
      <c r="FV54" s="2">
        <v>12629.92</v>
      </c>
      <c r="FW54" s="2">
        <v>20774.82</v>
      </c>
      <c r="FX54" s="2">
        <v>26345.119999999999</v>
      </c>
      <c r="FY54" s="2"/>
      <c r="FZ54" s="2">
        <f>FZ53/FZ23</f>
        <v>11448.249847502715</v>
      </c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</row>
    <row r="55" spans="1:254" x14ac:dyDescent="0.35">
      <c r="A55" s="2"/>
      <c r="B55" s="2"/>
      <c r="C55" s="2" t="s">
        <v>456</v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99"/>
      <c r="GM55" s="99"/>
      <c r="GN55" s="99"/>
      <c r="GO55" s="99"/>
      <c r="GP55" s="99"/>
      <c r="GQ55" s="99"/>
      <c r="GR55" s="99"/>
      <c r="GS55" s="99"/>
      <c r="GT55" s="99"/>
      <c r="GU55" s="99"/>
      <c r="GV55" s="99"/>
      <c r="GW55" s="99"/>
      <c r="GX55" s="99"/>
      <c r="GY55" s="99"/>
      <c r="GZ55" s="99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</row>
    <row r="56" spans="1:254" x14ac:dyDescent="0.35">
      <c r="A56" s="2"/>
      <c r="B56" s="30" t="s">
        <v>795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</row>
    <row r="57" spans="1:254" x14ac:dyDescent="0.35">
      <c r="A57" s="3" t="s">
        <v>457</v>
      </c>
      <c r="B57" s="2" t="s">
        <v>661</v>
      </c>
      <c r="C57" s="2">
        <v>697497.30999999994</v>
      </c>
      <c r="D57" s="2">
        <v>2168719.42</v>
      </c>
      <c r="E57" s="2">
        <v>565272.54</v>
      </c>
      <c r="F57" s="2">
        <v>1751045.75</v>
      </c>
      <c r="G57" s="2">
        <v>147399.19</v>
      </c>
      <c r="H57" s="2">
        <v>96189.78</v>
      </c>
      <c r="I57" s="2">
        <v>605952.93999999994</v>
      </c>
      <c r="J57" s="2">
        <v>126923.52</v>
      </c>
      <c r="K57" s="2">
        <v>34722.910000000003</v>
      </c>
      <c r="L57" s="2">
        <v>168959.35</v>
      </c>
      <c r="M57" s="2">
        <v>169958.68</v>
      </c>
      <c r="N57" s="2">
        <v>5939396.0299999993</v>
      </c>
      <c r="O57" s="2">
        <v>1456566.06</v>
      </c>
      <c r="P57" s="2">
        <v>34379.660000000003</v>
      </c>
      <c r="Q57" s="2">
        <v>3108548.51</v>
      </c>
      <c r="R57" s="2">
        <v>85497.98</v>
      </c>
      <c r="S57" s="2">
        <v>205002.87</v>
      </c>
      <c r="T57" s="2">
        <v>31691.32</v>
      </c>
      <c r="U57" s="2">
        <v>16409.02</v>
      </c>
      <c r="V57" s="2">
        <v>26609.120000000003</v>
      </c>
      <c r="W57" s="2">
        <v>9732</v>
      </c>
      <c r="X57" s="2">
        <v>12037.17</v>
      </c>
      <c r="Y57" s="2">
        <v>43210.43</v>
      </c>
      <c r="Z57" s="2">
        <v>26042.13</v>
      </c>
      <c r="AA57" s="2">
        <v>2508462.8899999997</v>
      </c>
      <c r="AB57" s="2">
        <v>3541654.82</v>
      </c>
      <c r="AC57" s="2">
        <v>77715.14</v>
      </c>
      <c r="AD57" s="2">
        <v>70144.040000000008</v>
      </c>
      <c r="AE57" s="2">
        <v>39114.17</v>
      </c>
      <c r="AF57" s="2">
        <v>24419.410000000003</v>
      </c>
      <c r="AG57" s="2">
        <v>166389.91999999998</v>
      </c>
      <c r="AH57" s="2">
        <v>66604.070000000007</v>
      </c>
      <c r="AI57" s="2">
        <v>25268.53</v>
      </c>
      <c r="AJ57" s="2">
        <v>17680.77</v>
      </c>
      <c r="AK57" s="2">
        <v>44683.990000000005</v>
      </c>
      <c r="AL57" s="2">
        <v>49065.229999999996</v>
      </c>
      <c r="AM57" s="2">
        <v>42619.1</v>
      </c>
      <c r="AN57" s="2">
        <v>38548.79</v>
      </c>
      <c r="AO57" s="2">
        <v>354800.28</v>
      </c>
      <c r="AP57" s="2">
        <v>6739062.6300000008</v>
      </c>
      <c r="AQ57" s="2">
        <v>62272.66</v>
      </c>
      <c r="AR57" s="2">
        <v>5063728.4800000004</v>
      </c>
      <c r="AS57" s="2">
        <v>496146.54000000004</v>
      </c>
      <c r="AT57" s="2">
        <v>301541.02</v>
      </c>
      <c r="AU57" s="2">
        <v>70802.41</v>
      </c>
      <c r="AV57" s="2">
        <v>73343.3</v>
      </c>
      <c r="AW57" s="2">
        <v>23649.53</v>
      </c>
      <c r="AX57" s="2">
        <v>30420.870000000003</v>
      </c>
      <c r="AY57" s="2">
        <v>105403.42</v>
      </c>
      <c r="AZ57" s="2">
        <v>669767.04</v>
      </c>
      <c r="BA57" s="2">
        <v>933882.48</v>
      </c>
      <c r="BB57" s="2">
        <v>996083.8899999999</v>
      </c>
      <c r="BC57" s="2">
        <v>1166550.45</v>
      </c>
      <c r="BD57" s="2">
        <v>56130.22</v>
      </c>
      <c r="BE57" s="2">
        <v>135192.22999999998</v>
      </c>
      <c r="BF57" s="2">
        <v>1780023.46</v>
      </c>
      <c r="BG57" s="2">
        <v>150035.60999999999</v>
      </c>
      <c r="BH57" s="2">
        <v>86478.69</v>
      </c>
      <c r="BI57" s="2">
        <v>93478.17</v>
      </c>
      <c r="BJ57" s="2">
        <v>547957.69999999995</v>
      </c>
      <c r="BK57" s="2">
        <v>1125315.8400000001</v>
      </c>
      <c r="BL57" s="2">
        <v>41152.239999999998</v>
      </c>
      <c r="BM57" s="2">
        <v>91707.45</v>
      </c>
      <c r="BN57" s="2">
        <v>150912.20000000001</v>
      </c>
      <c r="BO57" s="2">
        <v>152299.70000000001</v>
      </c>
      <c r="BP57" s="2">
        <v>39724.230000000003</v>
      </c>
      <c r="BQ57" s="2">
        <v>379468.6</v>
      </c>
      <c r="BR57" s="2">
        <v>321414.49</v>
      </c>
      <c r="BS57" s="2">
        <v>84118.69</v>
      </c>
      <c r="BT57" s="2">
        <v>69224.239999999991</v>
      </c>
      <c r="BU57" s="2">
        <v>33392.559999999998</v>
      </c>
      <c r="BV57" s="2">
        <v>165315.57</v>
      </c>
      <c r="BW57" s="2">
        <v>98504.77</v>
      </c>
      <c r="BX57" s="2">
        <v>2114.5299999999997</v>
      </c>
      <c r="BY57" s="2">
        <v>66277.2</v>
      </c>
      <c r="BZ57" s="2">
        <v>3920.46</v>
      </c>
      <c r="CA57" s="2">
        <v>0</v>
      </c>
      <c r="CB57" s="2">
        <v>5201829.55</v>
      </c>
      <c r="CC57" s="2">
        <v>33312.85</v>
      </c>
      <c r="CD57" s="2">
        <v>0</v>
      </c>
      <c r="CE57" s="2">
        <v>37054.160000000003</v>
      </c>
      <c r="CF57" s="2">
        <v>42215.08</v>
      </c>
      <c r="CG57" s="2">
        <v>18726.89</v>
      </c>
      <c r="CH57" s="2">
        <v>11271.21</v>
      </c>
      <c r="CI57" s="2">
        <v>40108.33</v>
      </c>
      <c r="CJ57" s="2">
        <v>70601.039999999994</v>
      </c>
      <c r="CK57" s="2">
        <v>425422.56</v>
      </c>
      <c r="CL57" s="2">
        <v>111147.12</v>
      </c>
      <c r="CM57" s="2">
        <v>106768.75</v>
      </c>
      <c r="CN57" s="2">
        <v>2415573.65</v>
      </c>
      <c r="CO57" s="2">
        <v>1256723.27</v>
      </c>
      <c r="CP57" s="2">
        <v>90748.47</v>
      </c>
      <c r="CQ57" s="2">
        <v>65131.15</v>
      </c>
      <c r="CR57" s="2">
        <v>42604.41</v>
      </c>
      <c r="CS57" s="2">
        <v>40695.129999999997</v>
      </c>
      <c r="CT57" s="2">
        <v>16848.120000000003</v>
      </c>
      <c r="CU57" s="2">
        <v>16150.37</v>
      </c>
      <c r="CV57" s="2">
        <v>23282.04</v>
      </c>
      <c r="CW57" s="2">
        <v>38479.520000000004</v>
      </c>
      <c r="CX57" s="2">
        <v>69032.320000000007</v>
      </c>
      <c r="CY57" s="2">
        <v>16164.100000000002</v>
      </c>
      <c r="CZ57" s="2">
        <v>91783.03</v>
      </c>
      <c r="DA57" s="2">
        <v>27800.370000000003</v>
      </c>
      <c r="DB57" s="2">
        <v>39947.79</v>
      </c>
      <c r="DC57" s="2">
        <v>46604.61</v>
      </c>
      <c r="DD57" s="2">
        <v>7838.59</v>
      </c>
      <c r="DE57" s="2">
        <v>27083.3</v>
      </c>
      <c r="DF57" s="2">
        <v>1640144.51</v>
      </c>
      <c r="DG57" s="2">
        <v>11407.47</v>
      </c>
      <c r="DH57" s="2">
        <v>134322.12</v>
      </c>
      <c r="DI57" s="2">
        <v>237514.09</v>
      </c>
      <c r="DJ57" s="2">
        <v>64937.760000000002</v>
      </c>
      <c r="DK57" s="2">
        <v>23600.9</v>
      </c>
      <c r="DL57" s="2">
        <v>354790.94</v>
      </c>
      <c r="DM57" s="2">
        <v>46435.4</v>
      </c>
      <c r="DN57" s="2">
        <v>116072.59</v>
      </c>
      <c r="DO57" s="2">
        <v>174489.86</v>
      </c>
      <c r="DP57" s="2">
        <v>40481.380000000005</v>
      </c>
      <c r="DQ57" s="2">
        <v>0</v>
      </c>
      <c r="DR57" s="2">
        <v>43298.490000000005</v>
      </c>
      <c r="DS57" s="2">
        <v>33595.360000000001</v>
      </c>
      <c r="DT57" s="2">
        <v>12921.04</v>
      </c>
      <c r="DU57" s="2">
        <v>23276.34</v>
      </c>
      <c r="DV57" s="2">
        <v>15827.57</v>
      </c>
      <c r="DW57" s="2">
        <v>10215.44</v>
      </c>
      <c r="DX57" s="2">
        <v>7390.14</v>
      </c>
      <c r="DY57" s="2">
        <v>48221.45</v>
      </c>
      <c r="DZ57" s="2">
        <v>207927.90999999997</v>
      </c>
      <c r="EA57" s="2">
        <v>51290.509999999995</v>
      </c>
      <c r="EB57" s="2">
        <v>51171.21</v>
      </c>
      <c r="EC57" s="2">
        <v>36378.83</v>
      </c>
      <c r="ED57" s="2">
        <v>235930.71000000002</v>
      </c>
      <c r="EE57" s="2">
        <v>15254.9</v>
      </c>
      <c r="EF57" s="2">
        <v>44880.91</v>
      </c>
      <c r="EG57" s="2">
        <v>0</v>
      </c>
      <c r="EH57" s="2">
        <v>15553.09</v>
      </c>
      <c r="EI57" s="2">
        <v>551440.48</v>
      </c>
      <c r="EJ57" s="2">
        <v>769632.75</v>
      </c>
      <c r="EK57" s="2">
        <v>54562.509999999995</v>
      </c>
      <c r="EL57" s="2">
        <v>53503.22</v>
      </c>
      <c r="EM57" s="2">
        <v>32640.719999999998</v>
      </c>
      <c r="EN57" s="2">
        <v>43058.49</v>
      </c>
      <c r="EO57" s="2">
        <v>22223.699999999997</v>
      </c>
      <c r="EP57" s="2">
        <v>37492.730000000003</v>
      </c>
      <c r="EQ57" s="2">
        <v>192154.94</v>
      </c>
      <c r="ER57" s="2">
        <v>40048.68</v>
      </c>
      <c r="ES57" s="2">
        <v>29171.47</v>
      </c>
      <c r="ET57" s="2">
        <v>37351.58</v>
      </c>
      <c r="EU57" s="2">
        <v>37184.619999999995</v>
      </c>
      <c r="EV57" s="2">
        <v>0</v>
      </c>
      <c r="EW57" s="2">
        <v>27828.920000000002</v>
      </c>
      <c r="EX57" s="2">
        <v>18691.82</v>
      </c>
      <c r="EY57" s="2">
        <v>11348.86</v>
      </c>
      <c r="EZ57" s="2">
        <v>14494.98</v>
      </c>
      <c r="FA57" s="2">
        <v>272683.63</v>
      </c>
      <c r="FB57" s="2">
        <v>89633.77</v>
      </c>
      <c r="FC57" s="2">
        <v>238137.23</v>
      </c>
      <c r="FD57" s="2">
        <v>60159.840000000004</v>
      </c>
      <c r="FE57" s="2">
        <v>39159</v>
      </c>
      <c r="FF57" s="2">
        <v>36444.94</v>
      </c>
      <c r="FG57" s="2">
        <v>23340.29</v>
      </c>
      <c r="FH57" s="2">
        <v>47738.979999999996</v>
      </c>
      <c r="FI57" s="2">
        <v>137919.6</v>
      </c>
      <c r="FJ57" s="2">
        <v>138772.41999999998</v>
      </c>
      <c r="FK57" s="2">
        <v>237051.26</v>
      </c>
      <c r="FL57" s="2">
        <v>555910.47</v>
      </c>
      <c r="FM57" s="2">
        <v>259631.81</v>
      </c>
      <c r="FN57" s="2">
        <v>1223607.6400000001</v>
      </c>
      <c r="FO57" s="2">
        <v>0</v>
      </c>
      <c r="FP57" s="2">
        <v>223380.72999999998</v>
      </c>
      <c r="FQ57" s="2">
        <v>159404.06</v>
      </c>
      <c r="FR57" s="2">
        <v>0</v>
      </c>
      <c r="FS57" s="2">
        <v>35109.230000000003</v>
      </c>
      <c r="FT57" s="2">
        <v>32418.11</v>
      </c>
      <c r="FU57" s="2">
        <v>63173.090000000004</v>
      </c>
      <c r="FV57" s="2">
        <v>100180.31</v>
      </c>
      <c r="FW57" s="2">
        <v>47784.91</v>
      </c>
      <c r="FX57" s="2">
        <v>19641.560000000001</v>
      </c>
      <c r="FY57" s="2"/>
      <c r="FZ57" s="2">
        <f t="shared" ref="FZ57:FZ63" si="19">SUM(C57:FX57)</f>
        <v>67144140.459999993</v>
      </c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</row>
    <row r="58" spans="1:254" x14ac:dyDescent="0.35">
      <c r="A58" s="3" t="s">
        <v>458</v>
      </c>
      <c r="B58" s="2" t="s">
        <v>662</v>
      </c>
      <c r="C58" s="31">
        <v>0</v>
      </c>
      <c r="D58" s="31">
        <v>2209860</v>
      </c>
      <c r="E58" s="31">
        <v>93166</v>
      </c>
      <c r="F58" s="31">
        <v>884043</v>
      </c>
      <c r="G58" s="31">
        <v>48632</v>
      </c>
      <c r="H58" s="31">
        <v>0</v>
      </c>
      <c r="I58" s="31">
        <v>297415</v>
      </c>
      <c r="J58" s="31">
        <v>98643</v>
      </c>
      <c r="K58" s="31">
        <v>64384</v>
      </c>
      <c r="L58" s="31">
        <v>219486</v>
      </c>
      <c r="M58" s="31">
        <v>0</v>
      </c>
      <c r="N58" s="31">
        <v>1975268</v>
      </c>
      <c r="O58" s="31">
        <v>555149</v>
      </c>
      <c r="P58" s="31">
        <v>41346</v>
      </c>
      <c r="Q58" s="31">
        <v>850098</v>
      </c>
      <c r="R58" s="31">
        <v>34250</v>
      </c>
      <c r="S58" s="31">
        <v>55379</v>
      </c>
      <c r="T58" s="31">
        <v>0</v>
      </c>
      <c r="U58" s="31">
        <v>1641</v>
      </c>
      <c r="V58" s="31">
        <v>10619</v>
      </c>
      <c r="W58" s="31">
        <v>0</v>
      </c>
      <c r="X58" s="31">
        <v>0</v>
      </c>
      <c r="Y58" s="31">
        <v>0</v>
      </c>
      <c r="Z58" s="31">
        <v>34140</v>
      </c>
      <c r="AA58" s="31">
        <v>1269611</v>
      </c>
      <c r="AB58" s="31">
        <v>1620720</v>
      </c>
      <c r="AC58" s="31">
        <v>0</v>
      </c>
      <c r="AD58" s="31">
        <v>0</v>
      </c>
      <c r="AE58" s="31">
        <v>10745</v>
      </c>
      <c r="AF58" s="31">
        <v>28859</v>
      </c>
      <c r="AG58" s="31">
        <v>0</v>
      </c>
      <c r="AH58" s="31">
        <v>170214</v>
      </c>
      <c r="AI58" s="31">
        <v>29386</v>
      </c>
      <c r="AJ58" s="31">
        <v>0</v>
      </c>
      <c r="AK58" s="31">
        <v>0</v>
      </c>
      <c r="AL58" s="31">
        <v>0</v>
      </c>
      <c r="AM58" s="31">
        <v>44176</v>
      </c>
      <c r="AN58" s="31">
        <v>0</v>
      </c>
      <c r="AO58" s="31">
        <v>296289</v>
      </c>
      <c r="AP58" s="31">
        <v>2307259</v>
      </c>
      <c r="AQ58" s="31">
        <v>19913</v>
      </c>
      <c r="AR58" s="31">
        <v>742087</v>
      </c>
      <c r="AS58" s="31">
        <v>97293</v>
      </c>
      <c r="AT58" s="31">
        <v>0</v>
      </c>
      <c r="AU58" s="31">
        <v>0</v>
      </c>
      <c r="AV58" s="31">
        <v>42097</v>
      </c>
      <c r="AW58" s="31">
        <v>16103</v>
      </c>
      <c r="AX58" s="31">
        <v>0</v>
      </c>
      <c r="AY58" s="31">
        <v>74442</v>
      </c>
      <c r="AZ58" s="31">
        <v>64029</v>
      </c>
      <c r="BA58" s="31">
        <v>641670</v>
      </c>
      <c r="BB58" s="31">
        <v>180338</v>
      </c>
      <c r="BC58" s="31">
        <v>707879</v>
      </c>
      <c r="BD58" s="31">
        <v>157668</v>
      </c>
      <c r="BE58" s="31">
        <v>203922</v>
      </c>
      <c r="BF58" s="31">
        <v>302104</v>
      </c>
      <c r="BG58" s="31">
        <v>58630</v>
      </c>
      <c r="BH58" s="31">
        <v>78110</v>
      </c>
      <c r="BI58" s="31">
        <v>0</v>
      </c>
      <c r="BJ58" s="31">
        <v>75786</v>
      </c>
      <c r="BK58" s="31">
        <v>461466</v>
      </c>
      <c r="BL58" s="31">
        <v>0</v>
      </c>
      <c r="BM58" s="31">
        <v>85084</v>
      </c>
      <c r="BN58" s="31">
        <v>73862</v>
      </c>
      <c r="BO58" s="31">
        <v>103005</v>
      </c>
      <c r="BP58" s="31">
        <v>0</v>
      </c>
      <c r="BQ58" s="31">
        <v>0</v>
      </c>
      <c r="BR58" s="31">
        <v>59232</v>
      </c>
      <c r="BS58" s="31">
        <v>0</v>
      </c>
      <c r="BT58" s="31">
        <v>0</v>
      </c>
      <c r="BU58" s="31">
        <v>45439</v>
      </c>
      <c r="BV58" s="31">
        <v>28180</v>
      </c>
      <c r="BW58" s="31">
        <v>47347</v>
      </c>
      <c r="BX58" s="31">
        <v>0</v>
      </c>
      <c r="BY58" s="31">
        <v>0</v>
      </c>
      <c r="BZ58" s="31">
        <v>34306</v>
      </c>
      <c r="CA58" s="31">
        <v>0</v>
      </c>
      <c r="CB58" s="31">
        <v>3282293</v>
      </c>
      <c r="CC58" s="31">
        <v>25288</v>
      </c>
      <c r="CD58" s="31">
        <v>0</v>
      </c>
      <c r="CE58" s="31">
        <v>6907</v>
      </c>
      <c r="CF58" s="31">
        <v>0</v>
      </c>
      <c r="CG58" s="31">
        <v>15425</v>
      </c>
      <c r="CH58" s="31">
        <v>28480</v>
      </c>
      <c r="CI58" s="31">
        <v>0</v>
      </c>
      <c r="CJ58" s="31">
        <v>46786</v>
      </c>
      <c r="CK58" s="31">
        <v>172382</v>
      </c>
      <c r="CL58" s="31">
        <v>147877</v>
      </c>
      <c r="CM58" s="31">
        <v>73405</v>
      </c>
      <c r="CN58" s="31">
        <v>3343175</v>
      </c>
      <c r="CO58" s="31">
        <v>344230</v>
      </c>
      <c r="CP58" s="31">
        <v>0</v>
      </c>
      <c r="CQ58" s="31">
        <v>50408</v>
      </c>
      <c r="CR58" s="31">
        <v>34815</v>
      </c>
      <c r="CS58" s="31">
        <v>37305</v>
      </c>
      <c r="CT58" s="31">
        <v>13035</v>
      </c>
      <c r="CU58" s="31">
        <v>10243</v>
      </c>
      <c r="CV58" s="31">
        <v>18971</v>
      </c>
      <c r="CW58" s="31">
        <v>60178</v>
      </c>
      <c r="CX58" s="31">
        <v>0</v>
      </c>
      <c r="CY58" s="31">
        <v>0</v>
      </c>
      <c r="CZ58" s="31">
        <v>78560</v>
      </c>
      <c r="DA58" s="31">
        <v>13836</v>
      </c>
      <c r="DB58" s="31">
        <v>36688</v>
      </c>
      <c r="DC58" s="31">
        <v>61080</v>
      </c>
      <c r="DD58" s="31">
        <v>0</v>
      </c>
      <c r="DE58" s="31">
        <v>28121</v>
      </c>
      <c r="DF58" s="31">
        <v>1846453</v>
      </c>
      <c r="DG58" s="31">
        <v>0</v>
      </c>
      <c r="DH58" s="31">
        <v>0</v>
      </c>
      <c r="DI58" s="31">
        <v>53127</v>
      </c>
      <c r="DJ58" s="31">
        <v>15299</v>
      </c>
      <c r="DK58" s="31">
        <v>33929</v>
      </c>
      <c r="DL58" s="31">
        <v>61994</v>
      </c>
      <c r="DM58" s="31">
        <v>24858</v>
      </c>
      <c r="DN58" s="31">
        <v>64362</v>
      </c>
      <c r="DO58" s="31">
        <v>40948</v>
      </c>
      <c r="DP58" s="31">
        <v>12491</v>
      </c>
      <c r="DQ58" s="31">
        <v>28815</v>
      </c>
      <c r="DR58" s="31">
        <v>37556</v>
      </c>
      <c r="DS58" s="31">
        <v>0</v>
      </c>
      <c r="DT58" s="31">
        <v>532</v>
      </c>
      <c r="DU58" s="31">
        <v>29769</v>
      </c>
      <c r="DV58" s="31">
        <v>27383</v>
      </c>
      <c r="DW58" s="31">
        <v>39527</v>
      </c>
      <c r="DX58" s="31">
        <v>15498</v>
      </c>
      <c r="DY58" s="31">
        <v>0</v>
      </c>
      <c r="DZ58" s="31">
        <v>37573</v>
      </c>
      <c r="EA58" s="31">
        <v>6370</v>
      </c>
      <c r="EB58" s="31">
        <v>30728</v>
      </c>
      <c r="EC58" s="31">
        <v>13315</v>
      </c>
      <c r="ED58" s="31">
        <v>98440</v>
      </c>
      <c r="EE58" s="31">
        <v>0</v>
      </c>
      <c r="EF58" s="31">
        <v>19796</v>
      </c>
      <c r="EG58" s="31">
        <v>18160</v>
      </c>
      <c r="EH58" s="31">
        <v>17505</v>
      </c>
      <c r="EI58" s="31">
        <v>192383</v>
      </c>
      <c r="EJ58" s="31">
        <v>325808</v>
      </c>
      <c r="EK58" s="31">
        <v>33783</v>
      </c>
      <c r="EL58" s="31">
        <v>35772</v>
      </c>
      <c r="EM58" s="31">
        <v>0</v>
      </c>
      <c r="EN58" s="31">
        <v>48879</v>
      </c>
      <c r="EO58" s="31">
        <v>16844</v>
      </c>
      <c r="EP58" s="31">
        <v>31771</v>
      </c>
      <c r="EQ58" s="31">
        <v>27564</v>
      </c>
      <c r="ER58" s="31">
        <v>56660</v>
      </c>
      <c r="ES58" s="31">
        <v>0</v>
      </c>
      <c r="ET58" s="31">
        <v>0</v>
      </c>
      <c r="EU58" s="31">
        <v>31487</v>
      </c>
      <c r="EV58" s="31">
        <v>0</v>
      </c>
      <c r="EW58" s="31">
        <v>39917</v>
      </c>
      <c r="EX58" s="31">
        <v>7391</v>
      </c>
      <c r="EY58" s="31">
        <v>145108</v>
      </c>
      <c r="EZ58" s="31">
        <v>9859</v>
      </c>
      <c r="FA58" s="31">
        <v>76704</v>
      </c>
      <c r="FB58" s="31">
        <v>0</v>
      </c>
      <c r="FC58" s="31">
        <v>40648</v>
      </c>
      <c r="FD58" s="31">
        <v>39396</v>
      </c>
      <c r="FE58" s="31">
        <v>14935</v>
      </c>
      <c r="FF58" s="31">
        <v>16159</v>
      </c>
      <c r="FG58" s="31">
        <v>4148</v>
      </c>
      <c r="FH58" s="31">
        <v>14948</v>
      </c>
      <c r="FI58" s="31">
        <v>43360</v>
      </c>
      <c r="FJ58" s="31">
        <v>54126</v>
      </c>
      <c r="FK58" s="31">
        <v>48361</v>
      </c>
      <c r="FL58" s="31">
        <v>279025</v>
      </c>
      <c r="FM58" s="31">
        <v>228835</v>
      </c>
      <c r="FN58" s="31">
        <v>161585</v>
      </c>
      <c r="FO58" s="31">
        <v>145622</v>
      </c>
      <c r="FP58" s="31">
        <v>5975</v>
      </c>
      <c r="FQ58" s="31">
        <v>21442</v>
      </c>
      <c r="FR58" s="31">
        <v>703</v>
      </c>
      <c r="FS58" s="31">
        <v>0</v>
      </c>
      <c r="FT58" s="31">
        <v>16088</v>
      </c>
      <c r="FU58" s="31">
        <v>1960</v>
      </c>
      <c r="FV58" s="31">
        <v>14932</v>
      </c>
      <c r="FW58" s="31">
        <v>12924</v>
      </c>
      <c r="FX58" s="31">
        <v>9218</v>
      </c>
      <c r="FY58" s="2"/>
      <c r="FZ58" s="2">
        <f t="shared" si="19"/>
        <v>30409006</v>
      </c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</row>
    <row r="59" spans="1:254" x14ac:dyDescent="0.35">
      <c r="A59" s="3" t="s">
        <v>459</v>
      </c>
      <c r="B59" s="2" t="s">
        <v>663</v>
      </c>
      <c r="C59" s="2">
        <v>606546.89</v>
      </c>
      <c r="D59" s="2">
        <v>1647980.56</v>
      </c>
      <c r="E59" s="2">
        <v>646456.05000000005</v>
      </c>
      <c r="F59" s="2">
        <v>1015890.13</v>
      </c>
      <c r="G59" s="2">
        <v>46408.07</v>
      </c>
      <c r="H59" s="2">
        <v>38055.68</v>
      </c>
      <c r="I59" s="2">
        <v>643214.76</v>
      </c>
      <c r="J59" s="2">
        <v>88172.78</v>
      </c>
      <c r="K59" s="2">
        <v>1856.93</v>
      </c>
      <c r="L59" s="2">
        <v>64972.08</v>
      </c>
      <c r="M59" s="2">
        <v>80750.81</v>
      </c>
      <c r="N59" s="2">
        <v>2075395.69</v>
      </c>
      <c r="O59" s="2">
        <v>169853.32</v>
      </c>
      <c r="P59" s="2">
        <v>11601.5</v>
      </c>
      <c r="Q59" s="2">
        <v>4537244.34</v>
      </c>
      <c r="R59" s="2">
        <v>32022.9</v>
      </c>
      <c r="S59" s="2">
        <v>23668.44</v>
      </c>
      <c r="T59" s="2">
        <v>464.06</v>
      </c>
      <c r="U59" s="2">
        <v>0</v>
      </c>
      <c r="V59" s="2">
        <v>0</v>
      </c>
      <c r="W59" s="2">
        <v>464.29</v>
      </c>
      <c r="X59" s="2">
        <v>0</v>
      </c>
      <c r="Y59" s="2">
        <v>0</v>
      </c>
      <c r="Z59" s="2">
        <v>928.12</v>
      </c>
      <c r="AA59" s="2">
        <v>1055778.5900000001</v>
      </c>
      <c r="AB59" s="2">
        <v>674317.36</v>
      </c>
      <c r="AC59" s="2">
        <v>10209.32</v>
      </c>
      <c r="AD59" s="2">
        <v>12066.25</v>
      </c>
      <c r="AE59" s="2">
        <v>1392.18</v>
      </c>
      <c r="AF59" s="2">
        <v>928.12</v>
      </c>
      <c r="AG59" s="2">
        <v>6032.78</v>
      </c>
      <c r="AH59" s="2">
        <v>0</v>
      </c>
      <c r="AI59" s="2">
        <v>0</v>
      </c>
      <c r="AJ59" s="2">
        <v>928.12</v>
      </c>
      <c r="AK59" s="2">
        <v>0</v>
      </c>
      <c r="AL59" s="2">
        <v>3248.42</v>
      </c>
      <c r="AM59" s="2">
        <v>0</v>
      </c>
      <c r="AN59" s="2">
        <v>0</v>
      </c>
      <c r="AO59" s="2">
        <v>63579.9</v>
      </c>
      <c r="AP59" s="2">
        <v>6088602.4400000004</v>
      </c>
      <c r="AQ59" s="2">
        <v>0</v>
      </c>
      <c r="AR59" s="2">
        <v>1021510.14</v>
      </c>
      <c r="AS59" s="2">
        <v>545747.9</v>
      </c>
      <c r="AT59" s="2">
        <v>14850.84</v>
      </c>
      <c r="AU59" s="2">
        <v>2320.3000000000002</v>
      </c>
      <c r="AV59" s="2">
        <v>2784.36</v>
      </c>
      <c r="AW59" s="2">
        <v>464.06</v>
      </c>
      <c r="AX59" s="2">
        <v>3248.42</v>
      </c>
      <c r="AY59" s="2">
        <v>6033.01</v>
      </c>
      <c r="AZ59" s="2">
        <v>450630.55</v>
      </c>
      <c r="BA59" s="2">
        <v>88176.69</v>
      </c>
      <c r="BB59" s="2">
        <v>122054.68</v>
      </c>
      <c r="BC59" s="2">
        <v>526720.29</v>
      </c>
      <c r="BD59" s="2">
        <v>29703.29</v>
      </c>
      <c r="BE59" s="2">
        <v>2320.3000000000002</v>
      </c>
      <c r="BF59" s="2">
        <v>216268.52</v>
      </c>
      <c r="BG59" s="2">
        <v>40376.21</v>
      </c>
      <c r="BH59" s="2">
        <v>4640.6000000000004</v>
      </c>
      <c r="BI59" s="2">
        <v>7889.25</v>
      </c>
      <c r="BJ59" s="2">
        <v>50124.23</v>
      </c>
      <c r="BK59" s="2">
        <v>321616.81</v>
      </c>
      <c r="BL59" s="2">
        <v>0</v>
      </c>
      <c r="BM59" s="2">
        <v>2320.5300000000002</v>
      </c>
      <c r="BN59" s="2">
        <v>9746.41</v>
      </c>
      <c r="BO59" s="2">
        <v>6961.13</v>
      </c>
      <c r="BP59" s="2">
        <v>0</v>
      </c>
      <c r="BQ59" s="2">
        <v>523472.33</v>
      </c>
      <c r="BR59" s="2">
        <v>316498.81</v>
      </c>
      <c r="BS59" s="2">
        <v>74250.06</v>
      </c>
      <c r="BT59" s="2">
        <v>2320.3000000000002</v>
      </c>
      <c r="BU59" s="2">
        <v>18562.400000000001</v>
      </c>
      <c r="BV59" s="2">
        <v>34342.050000000003</v>
      </c>
      <c r="BW59" s="2">
        <v>64505.49</v>
      </c>
      <c r="BX59" s="2">
        <v>0</v>
      </c>
      <c r="BY59" s="2">
        <v>928.12</v>
      </c>
      <c r="BZ59" s="2">
        <v>0</v>
      </c>
      <c r="CA59" s="2">
        <v>1392.18</v>
      </c>
      <c r="CB59" s="2">
        <v>1335650.93</v>
      </c>
      <c r="CC59" s="2">
        <v>0</v>
      </c>
      <c r="CD59" s="2">
        <v>4176.54</v>
      </c>
      <c r="CE59" s="2">
        <v>928.12</v>
      </c>
      <c r="CF59" s="2">
        <v>0</v>
      </c>
      <c r="CG59" s="2">
        <v>10673.38</v>
      </c>
      <c r="CH59" s="2">
        <v>4640.6000000000004</v>
      </c>
      <c r="CI59" s="2">
        <v>38053.61</v>
      </c>
      <c r="CJ59" s="2">
        <v>80288.59</v>
      </c>
      <c r="CK59" s="2">
        <v>70076.28</v>
      </c>
      <c r="CL59" s="2">
        <v>13922.26</v>
      </c>
      <c r="CM59" s="2">
        <v>6496.84</v>
      </c>
      <c r="CN59" s="2">
        <v>536017.59</v>
      </c>
      <c r="CO59" s="2">
        <v>190278.17</v>
      </c>
      <c r="CP59" s="2">
        <v>62185.88</v>
      </c>
      <c r="CQ59" s="2">
        <v>3248.42</v>
      </c>
      <c r="CR59" s="2">
        <v>464.29</v>
      </c>
      <c r="CS59" s="2">
        <v>2784.36</v>
      </c>
      <c r="CT59" s="2">
        <v>464.06</v>
      </c>
      <c r="CU59" s="2">
        <v>2320.5300000000002</v>
      </c>
      <c r="CV59" s="2">
        <v>0</v>
      </c>
      <c r="CW59" s="2">
        <v>0</v>
      </c>
      <c r="CX59" s="2">
        <v>11138.82</v>
      </c>
      <c r="CY59" s="2">
        <v>0</v>
      </c>
      <c r="CZ59" s="2">
        <v>24133.19</v>
      </c>
      <c r="DA59" s="2">
        <v>0</v>
      </c>
      <c r="DB59" s="2">
        <v>2320.5300000000002</v>
      </c>
      <c r="DC59" s="2">
        <v>0</v>
      </c>
      <c r="DD59" s="2">
        <v>464.06</v>
      </c>
      <c r="DE59" s="2">
        <v>464.06</v>
      </c>
      <c r="DF59" s="2">
        <v>255247.26</v>
      </c>
      <c r="DG59" s="2">
        <v>0</v>
      </c>
      <c r="DH59" s="2">
        <v>50584.38</v>
      </c>
      <c r="DI59" s="2">
        <v>19490.98</v>
      </c>
      <c r="DJ59" s="2">
        <v>2320.5300000000002</v>
      </c>
      <c r="DK59" s="2">
        <v>11137.67</v>
      </c>
      <c r="DL59" s="2">
        <v>141079.99</v>
      </c>
      <c r="DM59" s="2">
        <v>0</v>
      </c>
      <c r="DN59" s="2">
        <v>40838.89</v>
      </c>
      <c r="DO59" s="2">
        <v>258498.9</v>
      </c>
      <c r="DP59" s="2">
        <v>0</v>
      </c>
      <c r="DQ59" s="2">
        <v>30629.57</v>
      </c>
      <c r="DR59" s="2">
        <v>13458.43</v>
      </c>
      <c r="DS59" s="2">
        <v>11602.65</v>
      </c>
      <c r="DT59" s="2">
        <v>1856.24</v>
      </c>
      <c r="DU59" s="2">
        <v>1392.18</v>
      </c>
      <c r="DV59" s="2">
        <v>1392.18</v>
      </c>
      <c r="DW59" s="2">
        <v>0</v>
      </c>
      <c r="DX59" s="2">
        <v>3248.42</v>
      </c>
      <c r="DY59" s="2">
        <v>928.35</v>
      </c>
      <c r="DZ59" s="2">
        <v>2784.36</v>
      </c>
      <c r="EA59" s="2">
        <v>8817.83</v>
      </c>
      <c r="EB59" s="2">
        <v>42695.13</v>
      </c>
      <c r="EC59" s="2">
        <v>0</v>
      </c>
      <c r="ED59" s="2">
        <v>24597.48</v>
      </c>
      <c r="EE59" s="2">
        <v>8353.5400000000009</v>
      </c>
      <c r="EF59" s="2">
        <v>28772.639999999999</v>
      </c>
      <c r="EG59" s="2">
        <v>21810.82</v>
      </c>
      <c r="EH59" s="2">
        <v>5569.64</v>
      </c>
      <c r="EI59" s="2">
        <v>209762.94</v>
      </c>
      <c r="EJ59" s="2">
        <v>92817.52</v>
      </c>
      <c r="EK59" s="2">
        <v>6961.59</v>
      </c>
      <c r="EL59" s="2">
        <v>464.06</v>
      </c>
      <c r="EM59" s="2">
        <v>0</v>
      </c>
      <c r="EN59" s="2">
        <v>5104.8900000000003</v>
      </c>
      <c r="EO59" s="2">
        <v>1392.18</v>
      </c>
      <c r="EP59" s="2">
        <v>3712.48</v>
      </c>
      <c r="EQ59" s="2">
        <v>77965.990000000005</v>
      </c>
      <c r="ER59" s="2">
        <v>4640.6000000000004</v>
      </c>
      <c r="ES59" s="2">
        <v>928.12</v>
      </c>
      <c r="ET59" s="2">
        <v>2784.59</v>
      </c>
      <c r="EU59" s="2">
        <v>42694.44</v>
      </c>
      <c r="EV59" s="2">
        <v>6033.24</v>
      </c>
      <c r="EW59" s="2">
        <v>30165.279999999999</v>
      </c>
      <c r="EX59" s="2">
        <v>464.06</v>
      </c>
      <c r="EY59" s="2">
        <v>5569.18</v>
      </c>
      <c r="EZ59" s="2">
        <v>0</v>
      </c>
      <c r="FA59" s="2">
        <v>284011.15999999997</v>
      </c>
      <c r="FB59" s="2">
        <v>0</v>
      </c>
      <c r="FC59" s="2">
        <v>20420.48</v>
      </c>
      <c r="FD59" s="2">
        <v>3712.94</v>
      </c>
      <c r="FE59" s="2">
        <v>3712.71</v>
      </c>
      <c r="FF59" s="2">
        <v>0</v>
      </c>
      <c r="FG59" s="2">
        <v>0</v>
      </c>
      <c r="FH59" s="2">
        <v>0</v>
      </c>
      <c r="FI59" s="2">
        <v>83537.009999999995</v>
      </c>
      <c r="FJ59" s="2">
        <v>36199.67</v>
      </c>
      <c r="FK59" s="2">
        <v>139694.25</v>
      </c>
      <c r="FL59" s="2">
        <v>69148.160000000003</v>
      </c>
      <c r="FM59" s="2">
        <v>41302.720000000001</v>
      </c>
      <c r="FN59" s="2">
        <v>1451675.59</v>
      </c>
      <c r="FO59" s="2">
        <v>27382.99</v>
      </c>
      <c r="FP59" s="2">
        <v>145259.75</v>
      </c>
      <c r="FQ59" s="2">
        <v>30629.57</v>
      </c>
      <c r="FR59" s="2">
        <v>0</v>
      </c>
      <c r="FS59" s="2">
        <v>0</v>
      </c>
      <c r="FT59" s="2">
        <v>0</v>
      </c>
      <c r="FU59" s="2">
        <v>65434.53</v>
      </c>
      <c r="FV59" s="2">
        <v>40375.75</v>
      </c>
      <c r="FW59" s="2">
        <v>5104.8900000000003</v>
      </c>
      <c r="FX59" s="2">
        <v>464.06</v>
      </c>
      <c r="FY59" s="2"/>
      <c r="FZ59" s="2">
        <f t="shared" si="19"/>
        <v>30489637.699999999</v>
      </c>
      <c r="GA59" s="2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</row>
    <row r="60" spans="1:254" x14ac:dyDescent="0.35">
      <c r="A60" s="3" t="s">
        <v>460</v>
      </c>
      <c r="B60" s="2" t="s">
        <v>796</v>
      </c>
      <c r="C60" s="2">
        <v>2582912.4368625553</v>
      </c>
      <c r="D60" s="2">
        <v>14182763.947547356</v>
      </c>
      <c r="E60" s="2">
        <v>2592399.7945604669</v>
      </c>
      <c r="F60" s="2">
        <v>7875013.5281690154</v>
      </c>
      <c r="G60" s="2">
        <v>485027.1505585236</v>
      </c>
      <c r="H60" s="2">
        <v>721001.39946576022</v>
      </c>
      <c r="I60" s="2">
        <v>3322611.4011656148</v>
      </c>
      <c r="J60" s="2">
        <v>821764.50825643528</v>
      </c>
      <c r="K60" s="2">
        <v>42368.445604662462</v>
      </c>
      <c r="L60" s="2">
        <v>1314897.4621175332</v>
      </c>
      <c r="M60" s="2">
        <v>440816.4769305489</v>
      </c>
      <c r="N60" s="2">
        <v>23057676.337299667</v>
      </c>
      <c r="O60" s="2">
        <v>5635563.6308887824</v>
      </c>
      <c r="P60" s="2">
        <v>145434.4560466246</v>
      </c>
      <c r="Q60" s="2">
        <v>15602197.470616806</v>
      </c>
      <c r="R60" s="2">
        <v>1841647.9286061199</v>
      </c>
      <c r="S60" s="2">
        <v>527395.59616318613</v>
      </c>
      <c r="T60" s="2">
        <v>72855.336813987378</v>
      </c>
      <c r="U60" s="2">
        <v>17868.445604662462</v>
      </c>
      <c r="V60" s="2">
        <v>123697.56483729968</v>
      </c>
      <c r="W60" s="2">
        <v>19250</v>
      </c>
      <c r="X60" s="2">
        <v>14000</v>
      </c>
      <c r="Y60" s="2">
        <v>361237.35769791168</v>
      </c>
      <c r="Z60" s="2">
        <v>78842.228023312302</v>
      </c>
      <c r="AA60" s="2">
        <v>12743155.811801847</v>
      </c>
      <c r="AB60" s="2">
        <v>11472377.261777565</v>
      </c>
      <c r="AC60" s="2">
        <v>444408.70495386119</v>
      </c>
      <c r="AD60" s="2">
        <v>461908.70495386119</v>
      </c>
      <c r="AE60" s="2">
        <v>28368.445604662462</v>
      </c>
      <c r="AF60" s="2">
        <v>66223.782418649847</v>
      </c>
      <c r="AG60" s="2">
        <v>245368.91209324921</v>
      </c>
      <c r="AH60" s="2">
        <v>259645.12967459936</v>
      </c>
      <c r="AI60" s="2">
        <v>61618.445604662462</v>
      </c>
      <c r="AJ60" s="2">
        <v>71473.782418649847</v>
      </c>
      <c r="AK60" s="2">
        <v>60605.336813987378</v>
      </c>
      <c r="AL60" s="2">
        <v>42368.445604662462</v>
      </c>
      <c r="AM60" s="2">
        <v>155934.4560466246</v>
      </c>
      <c r="AN60" s="2">
        <v>126829.11923263723</v>
      </c>
      <c r="AO60" s="2">
        <v>1977226.5813501703</v>
      </c>
      <c r="AP60" s="2">
        <v>33261757.275376402</v>
      </c>
      <c r="AQ60" s="2">
        <v>118079.11923263723</v>
      </c>
      <c r="AR60" s="2">
        <v>24626967.063137449</v>
      </c>
      <c r="AS60" s="2">
        <v>2318845.0269548325</v>
      </c>
      <c r="AT60" s="2">
        <v>941962.07309373491</v>
      </c>
      <c r="AU60" s="2">
        <v>138066.01044196213</v>
      </c>
      <c r="AV60" s="2">
        <v>129316.01044196213</v>
      </c>
      <c r="AW60" s="2">
        <v>109697.56483729968</v>
      </c>
      <c r="AX60" s="2">
        <v>46236.891209324924</v>
      </c>
      <c r="AY60" s="2">
        <v>110710.67362797476</v>
      </c>
      <c r="AZ60" s="2">
        <v>4994693.7858183589</v>
      </c>
      <c r="BA60" s="2">
        <v>3733861.4011656148</v>
      </c>
      <c r="BB60" s="2">
        <v>4775943.3193297721</v>
      </c>
      <c r="BC60" s="2">
        <v>8304962.0259834882</v>
      </c>
      <c r="BD60" s="2">
        <v>1268383.8868382713</v>
      </c>
      <c r="BE60" s="2">
        <v>332961.1401165615</v>
      </c>
      <c r="BF60" s="2">
        <v>7357843.5803788267</v>
      </c>
      <c r="BG60" s="2">
        <v>328355.80330257409</v>
      </c>
      <c r="BH60" s="2">
        <v>147184.4560466246</v>
      </c>
      <c r="BI60" s="2">
        <v>134197.56483729969</v>
      </c>
      <c r="BJ60" s="2">
        <v>2077345.9599320062</v>
      </c>
      <c r="BK60" s="2">
        <v>8915621.663914524</v>
      </c>
      <c r="BL60" s="2">
        <v>39605.336813987378</v>
      </c>
      <c r="BM60" s="2">
        <v>211013.5752792618</v>
      </c>
      <c r="BN60" s="2">
        <v>1651081.9181641578</v>
      </c>
      <c r="BO60" s="2">
        <v>693830.0522098107</v>
      </c>
      <c r="BP60" s="2">
        <v>73960.673627974757</v>
      </c>
      <c r="BQ60" s="2">
        <v>1910727.047838757</v>
      </c>
      <c r="BR60" s="2">
        <v>1520015.4412336089</v>
      </c>
      <c r="BS60" s="2">
        <v>386198.03132588643</v>
      </c>
      <c r="BT60" s="2">
        <v>134566.01044196213</v>
      </c>
      <c r="BU60" s="2">
        <v>128210.67362797476</v>
      </c>
      <c r="BV60" s="2">
        <v>433816.4769305489</v>
      </c>
      <c r="BW60" s="2">
        <v>448829.58572122396</v>
      </c>
      <c r="BX60" s="2">
        <v>54342.228023312302</v>
      </c>
      <c r="BY60" s="2">
        <v>223539.79286061198</v>
      </c>
      <c r="BZ60" s="2">
        <v>106197.56483729968</v>
      </c>
      <c r="CA60" s="2">
        <v>53236.891209324924</v>
      </c>
      <c r="CB60" s="2">
        <v>28732565.355512388</v>
      </c>
      <c r="CC60" s="2">
        <v>66223.782418649847</v>
      </c>
      <c r="CD60" s="2">
        <v>14368.44560466246</v>
      </c>
      <c r="CE60" s="2">
        <v>103710.67362797476</v>
      </c>
      <c r="CF60" s="2">
        <v>28368.445604662462</v>
      </c>
      <c r="CG60" s="2">
        <v>74236.891209324924</v>
      </c>
      <c r="CH60" s="2">
        <v>35736.891209324924</v>
      </c>
      <c r="CI60" s="2">
        <v>407658.70495386119</v>
      </c>
      <c r="CJ60" s="2">
        <v>406737.35769791168</v>
      </c>
      <c r="CK60" s="2">
        <v>2297293.9912578929</v>
      </c>
      <c r="CL60" s="2">
        <v>592146.06265177287</v>
      </c>
      <c r="CM60" s="2">
        <v>330842.69451189903</v>
      </c>
      <c r="CN60" s="2">
        <v>8952280.3688683845</v>
      </c>
      <c r="CO60" s="2">
        <v>6010247.1539582331</v>
      </c>
      <c r="CP60" s="2">
        <v>287737.35769791168</v>
      </c>
      <c r="CQ60" s="2">
        <v>477290.25934919872</v>
      </c>
      <c r="CR60" s="2">
        <v>92105.336813987378</v>
      </c>
      <c r="CS60" s="2">
        <v>85105.336813987378</v>
      </c>
      <c r="CT60" s="2">
        <v>69355.336813987378</v>
      </c>
      <c r="CU60" s="2">
        <v>58118.445604662462</v>
      </c>
      <c r="CV60" s="2">
        <v>3500</v>
      </c>
      <c r="CW60" s="2">
        <v>82986.891209324924</v>
      </c>
      <c r="CX60" s="2">
        <v>290868.91209324921</v>
      </c>
      <c r="CY60" s="2">
        <v>23486.89120932492</v>
      </c>
      <c r="CZ60" s="2">
        <v>1005330.9851869842</v>
      </c>
      <c r="DA60" s="2">
        <v>72486.891209324924</v>
      </c>
      <c r="DB60" s="2">
        <v>145434.4560466246</v>
      </c>
      <c r="DC60" s="2">
        <v>73223.782418649847</v>
      </c>
      <c r="DD60" s="2">
        <v>97816.010441962135</v>
      </c>
      <c r="DE60" s="2">
        <v>112092.2280233123</v>
      </c>
      <c r="DF60" s="2">
        <v>9812543.9441476464</v>
      </c>
      <c r="DG60" s="2">
        <v>33618.445604662462</v>
      </c>
      <c r="DH60" s="2">
        <v>907514.50825643528</v>
      </c>
      <c r="DI60" s="2">
        <v>1451674.1461874698</v>
      </c>
      <c r="DJ60" s="2">
        <v>290592.69451189903</v>
      </c>
      <c r="DK60" s="2">
        <v>199776.68406993692</v>
      </c>
      <c r="DL60" s="2">
        <v>2655582.8511413313</v>
      </c>
      <c r="DM60" s="2">
        <v>118447.56483729968</v>
      </c>
      <c r="DN60" s="2">
        <v>543974.71539582335</v>
      </c>
      <c r="DO60" s="2">
        <v>1157028.0835356971</v>
      </c>
      <c r="DP60" s="2">
        <v>109697.56483729968</v>
      </c>
      <c r="DQ60" s="2">
        <v>284513.5752792618</v>
      </c>
      <c r="DR60" s="2">
        <v>646303.36813987384</v>
      </c>
      <c r="DS60" s="2">
        <v>288013.5752792618</v>
      </c>
      <c r="DT60" s="2">
        <v>44486.891209324924</v>
      </c>
      <c r="DU60" s="2">
        <v>87223.782418649847</v>
      </c>
      <c r="DV60" s="2">
        <v>49368.445604662462</v>
      </c>
      <c r="DW60" s="2">
        <v>67973.782418649847</v>
      </c>
      <c r="DX60" s="2">
        <v>62355.336813987378</v>
      </c>
      <c r="DY60" s="2">
        <v>138434.4560466246</v>
      </c>
      <c r="DZ60" s="2">
        <v>357277.1505585236</v>
      </c>
      <c r="EA60" s="2">
        <v>194434.4560466246</v>
      </c>
      <c r="EB60" s="2">
        <v>277882.02088392427</v>
      </c>
      <c r="EC60" s="2">
        <v>151052.90165128704</v>
      </c>
      <c r="ED60" s="2">
        <v>531908.70495386119</v>
      </c>
      <c r="EE60" s="2">
        <v>66223.782418649847</v>
      </c>
      <c r="EF60" s="2">
        <v>640500.93297717348</v>
      </c>
      <c r="EG60" s="2">
        <v>86210.673627974757</v>
      </c>
      <c r="EH60" s="2">
        <v>67605.336813987378</v>
      </c>
      <c r="EI60" s="2">
        <v>7307002.2853326872</v>
      </c>
      <c r="EJ60" s="2">
        <v>4622955.0286546871</v>
      </c>
      <c r="EK60" s="2">
        <v>215434.4560466246</v>
      </c>
      <c r="EL60" s="2">
        <v>255132.02088392427</v>
      </c>
      <c r="EM60" s="2">
        <v>93855.336813987378</v>
      </c>
      <c r="EN60" s="2">
        <v>482908.70495386119</v>
      </c>
      <c r="EO60" s="2">
        <v>64105.336813987378</v>
      </c>
      <c r="EP60" s="2">
        <v>117710.67362797476</v>
      </c>
      <c r="EQ60" s="2">
        <v>1139344.0939776592</v>
      </c>
      <c r="ER60" s="2">
        <v>70736.891209324924</v>
      </c>
      <c r="ES60" s="2">
        <v>52223.78241864984</v>
      </c>
      <c r="ET60" s="2">
        <v>55723.78241864984</v>
      </c>
      <c r="EU60" s="2">
        <v>200329.11923263723</v>
      </c>
      <c r="EV60" s="2">
        <v>36105.336813987378</v>
      </c>
      <c r="EW60" s="2">
        <v>247763.5752792618</v>
      </c>
      <c r="EX60" s="2">
        <v>49736.891209324924</v>
      </c>
      <c r="EY60" s="2">
        <v>254763.5752792618</v>
      </c>
      <c r="EZ60" s="2">
        <v>60973.78241864984</v>
      </c>
      <c r="FA60" s="2">
        <v>1136948.96430306</v>
      </c>
      <c r="FB60" s="2">
        <v>166526.68406993692</v>
      </c>
      <c r="FC60" s="2">
        <v>783909.63793103467</v>
      </c>
      <c r="FD60" s="2">
        <v>234776.68406993692</v>
      </c>
      <c r="FE60" s="2">
        <v>14000</v>
      </c>
      <c r="FF60" s="2">
        <v>137789.79286061198</v>
      </c>
      <c r="FG60" s="2">
        <v>54342.228023312302</v>
      </c>
      <c r="FH60" s="2">
        <v>22750</v>
      </c>
      <c r="FI60" s="2">
        <v>901896.52914035961</v>
      </c>
      <c r="FJ60" s="2">
        <v>539645.59616318613</v>
      </c>
      <c r="FK60" s="2">
        <v>801225.18188441009</v>
      </c>
      <c r="FL60" s="2">
        <v>2517425.54565323</v>
      </c>
      <c r="FM60" s="2">
        <v>1371265.4412336089</v>
      </c>
      <c r="FN60" s="2">
        <v>8176842.1809130665</v>
      </c>
      <c r="FO60" s="2">
        <v>416316.4769305489</v>
      </c>
      <c r="FP60" s="2">
        <v>868738.29067508515</v>
      </c>
      <c r="FQ60" s="2">
        <v>374961.1401165615</v>
      </c>
      <c r="FR60" s="2">
        <v>84829.119232637226</v>
      </c>
      <c r="FS60" s="2">
        <v>44118.445604662462</v>
      </c>
      <c r="FT60" s="2">
        <v>19618.445604662462</v>
      </c>
      <c r="FU60" s="2">
        <v>442566.4769305489</v>
      </c>
      <c r="FV60" s="2">
        <v>268026.68406993692</v>
      </c>
      <c r="FW60" s="2">
        <v>36105.336813987378</v>
      </c>
      <c r="FX60" s="2">
        <v>5250</v>
      </c>
      <c r="FY60" s="2"/>
      <c r="FZ60" s="2">
        <f t="shared" si="19"/>
        <v>329437175.29164654</v>
      </c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</row>
    <row r="61" spans="1:254" x14ac:dyDescent="0.35">
      <c r="A61" s="3" t="s">
        <v>461</v>
      </c>
      <c r="B61" s="2" t="s">
        <v>664</v>
      </c>
      <c r="C61" s="2">
        <v>88403</v>
      </c>
      <c r="D61" s="2">
        <v>350949</v>
      </c>
      <c r="E61" s="2">
        <v>60042</v>
      </c>
      <c r="F61" s="2">
        <v>199727.99999999997</v>
      </c>
      <c r="G61" s="2">
        <v>21668.341830747555</v>
      </c>
      <c r="H61" s="2">
        <v>20213.754068961262</v>
      </c>
      <c r="I61" s="2">
        <v>81706</v>
      </c>
      <c r="J61" s="2">
        <v>39103.534821845496</v>
      </c>
      <c r="K61" s="2">
        <v>4841.7420242549715</v>
      </c>
      <c r="L61" s="2">
        <v>41252.092853781105</v>
      </c>
      <c r="M61" s="2">
        <v>28575.292331516539</v>
      </c>
      <c r="N61" s="2">
        <v>525962</v>
      </c>
      <c r="O61" s="2">
        <v>134520</v>
      </c>
      <c r="P61" s="2">
        <v>5433.8048572476509</v>
      </c>
      <c r="Q61" s="2">
        <v>377605</v>
      </c>
      <c r="R61" s="2">
        <v>94815.714909081318</v>
      </c>
      <c r="S61" s="2">
        <v>28741.290225211793</v>
      </c>
      <c r="T61" s="2">
        <v>3954.555757623014</v>
      </c>
      <c r="U61" s="2">
        <v>1274.9660639331028</v>
      </c>
      <c r="V61" s="2">
        <v>6569.3166684010721</v>
      </c>
      <c r="W61" s="2">
        <v>4343.5284550941296</v>
      </c>
      <c r="X61" s="2">
        <v>713.11661203037954</v>
      </c>
      <c r="Y61" s="2">
        <v>16117.875161316204</v>
      </c>
      <c r="Z61" s="2">
        <v>5575.2753304193311</v>
      </c>
      <c r="AA61" s="2">
        <v>318240</v>
      </c>
      <c r="AB61" s="2">
        <v>284900</v>
      </c>
      <c r="AC61" s="2">
        <v>17521.855841931123</v>
      </c>
      <c r="AD61" s="2">
        <v>22564.482959231071</v>
      </c>
      <c r="AE61" s="2">
        <v>1688.6593556369623</v>
      </c>
      <c r="AF61" s="2">
        <v>2976.0531218156366</v>
      </c>
      <c r="AG61" s="2">
        <v>16858.308385207889</v>
      </c>
      <c r="AH61" s="2">
        <v>18258.172213602717</v>
      </c>
      <c r="AI61" s="2">
        <v>7096.2936538698814</v>
      </c>
      <c r="AJ61" s="2">
        <v>3215.5080619097903</v>
      </c>
      <c r="AK61" s="2">
        <v>3566.626758325227</v>
      </c>
      <c r="AL61" s="2">
        <v>5340.7001717926978</v>
      </c>
      <c r="AM61" s="2">
        <v>8348.2658889974773</v>
      </c>
      <c r="AN61" s="2">
        <v>7739.5381679247448</v>
      </c>
      <c r="AO61" s="2">
        <v>46529</v>
      </c>
      <c r="AP61" s="2">
        <v>872911.42728941469</v>
      </c>
      <c r="AQ61" s="2">
        <v>4504.7433428073309</v>
      </c>
      <c r="AR61" s="2">
        <v>627289</v>
      </c>
      <c r="AS61" s="2">
        <v>65689</v>
      </c>
      <c r="AT61" s="2">
        <v>44893.462280049192</v>
      </c>
      <c r="AU61" s="2">
        <v>5166.2944642754592</v>
      </c>
      <c r="AV61" s="2">
        <v>6927.6804774207048</v>
      </c>
      <c r="AW61" s="2">
        <v>5392.4604270227646</v>
      </c>
      <c r="AX61" s="2">
        <v>1354.2713644217222</v>
      </c>
      <c r="AY61" s="2">
        <v>8136.6662671090826</v>
      </c>
      <c r="AZ61" s="2">
        <v>127685.00000000001</v>
      </c>
      <c r="BA61" s="2">
        <v>92017</v>
      </c>
      <c r="BB61" s="2">
        <v>81529</v>
      </c>
      <c r="BC61" s="2">
        <v>229464</v>
      </c>
      <c r="BD61" s="2">
        <v>35756</v>
      </c>
      <c r="BE61" s="2">
        <v>22112.166308160631</v>
      </c>
      <c r="BF61" s="2">
        <v>259259</v>
      </c>
      <c r="BG61" s="2">
        <v>18844.826118634715</v>
      </c>
      <c r="BH61" s="2">
        <v>11897.955390584037</v>
      </c>
      <c r="BI61" s="2">
        <v>5545.9824320625585</v>
      </c>
      <c r="BJ61" s="2">
        <v>95008.254209239836</v>
      </c>
      <c r="BK61" s="2">
        <v>243222.00000000003</v>
      </c>
      <c r="BL61" s="2">
        <v>1803.8835592175797</v>
      </c>
      <c r="BM61" s="2">
        <v>6524.685214191245</v>
      </c>
      <c r="BN61" s="2">
        <v>52587.380630664826</v>
      </c>
      <c r="BO61" s="2">
        <v>26751.209378184107</v>
      </c>
      <c r="BP61" s="2">
        <v>4130.6523929935438</v>
      </c>
      <c r="BQ61" s="2">
        <v>77960.49372219776</v>
      </c>
      <c r="BR61" s="2">
        <v>70329.679728378396</v>
      </c>
      <c r="BS61" s="2">
        <v>18072.706202187324</v>
      </c>
      <c r="BT61" s="2">
        <v>10114.985031124734</v>
      </c>
      <c r="BU61" s="2">
        <v>6734.9001720835349</v>
      </c>
      <c r="BV61" s="2">
        <v>21986.964175020803</v>
      </c>
      <c r="BW61" s="2">
        <v>41989.912093034945</v>
      </c>
      <c r="BX61" s="2">
        <v>1650.2585538747358</v>
      </c>
      <c r="BY61" s="2">
        <v>10674.47539452542</v>
      </c>
      <c r="BZ61" s="2">
        <v>5174.1856291182285</v>
      </c>
      <c r="CA61" s="2">
        <v>3187.5100051082381</v>
      </c>
      <c r="CB61" s="2">
        <v>770637</v>
      </c>
      <c r="CC61" s="2">
        <v>4559.6243981336393</v>
      </c>
      <c r="CD61" s="2">
        <v>9054.4200133554259</v>
      </c>
      <c r="CE61" s="2">
        <v>2875.7367244510647</v>
      </c>
      <c r="CF61" s="2">
        <v>2156.8025433382986</v>
      </c>
      <c r="CG61" s="2">
        <v>3711.7067024891649</v>
      </c>
      <c r="CH61" s="2">
        <v>1805.6951525622962</v>
      </c>
      <c r="CI61" s="2">
        <v>12740.182465300646</v>
      </c>
      <c r="CJ61" s="2">
        <v>16672.928717806553</v>
      </c>
      <c r="CK61" s="2">
        <v>56929</v>
      </c>
      <c r="CL61" s="2">
        <v>21941.3544567916</v>
      </c>
      <c r="CM61" s="2">
        <v>10979.241379237639</v>
      </c>
      <c r="CN61" s="2">
        <v>294033</v>
      </c>
      <c r="CO61" s="2">
        <v>150164</v>
      </c>
      <c r="CP61" s="2">
        <v>27051.112393155905</v>
      </c>
      <c r="CQ61" s="2">
        <v>17305.259499067688</v>
      </c>
      <c r="CR61" s="2">
        <v>5630.7314199227776</v>
      </c>
      <c r="CS61" s="2">
        <v>6935.1479650786332</v>
      </c>
      <c r="CT61" s="2">
        <v>2587.0928145591142</v>
      </c>
      <c r="CU61" s="2">
        <v>9609.2018826481381</v>
      </c>
      <c r="CV61" s="2">
        <v>713.11661203037954</v>
      </c>
      <c r="CW61" s="2">
        <v>3745.1455016106888</v>
      </c>
      <c r="CX61" s="2">
        <v>7640.7655992682357</v>
      </c>
      <c r="CY61" s="2">
        <v>668.7759824304801</v>
      </c>
      <c r="CZ61" s="2">
        <v>39065.236613175031</v>
      </c>
      <c r="DA61" s="2">
        <v>4638.3160761092404</v>
      </c>
      <c r="DB61" s="2">
        <v>6590.1866420737624</v>
      </c>
      <c r="DC61" s="2">
        <v>3735.8382875449988</v>
      </c>
      <c r="DD61" s="2">
        <v>1705.227091633466</v>
      </c>
      <c r="DE61" s="2">
        <v>3149.6547457229904</v>
      </c>
      <c r="DF61" s="2">
        <v>209151.11816264354</v>
      </c>
      <c r="DG61" s="2">
        <v>1589.2740995646091</v>
      </c>
      <c r="DH61" s="2">
        <v>41127.841255864085</v>
      </c>
      <c r="DI61" s="2">
        <v>42152.750443531717</v>
      </c>
      <c r="DJ61" s="2">
        <v>11698.630049952118</v>
      </c>
      <c r="DK61" s="2">
        <v>8718.3055569921344</v>
      </c>
      <c r="DL61" s="2">
        <v>87630.710978183313</v>
      </c>
      <c r="DM61" s="2">
        <v>6925.5217497043432</v>
      </c>
      <c r="DN61" s="2">
        <v>22813.903694941757</v>
      </c>
      <c r="DO61" s="2">
        <v>57304.641778128658</v>
      </c>
      <c r="DP61" s="2">
        <v>3924.7930953962759</v>
      </c>
      <c r="DQ61" s="2">
        <v>14396.475098857829</v>
      </c>
      <c r="DR61" s="2">
        <v>26588.611579981476</v>
      </c>
      <c r="DS61" s="2">
        <v>12392.332240817324</v>
      </c>
      <c r="DT61" s="2">
        <v>3565.4052234260062</v>
      </c>
      <c r="DU61" s="2">
        <v>7543.8756861513666</v>
      </c>
      <c r="DV61" s="2">
        <v>4470.6515045986553</v>
      </c>
      <c r="DW61" s="2">
        <v>6156.949879140253</v>
      </c>
      <c r="DX61" s="2">
        <v>4714.6821142218023</v>
      </c>
      <c r="DY61" s="2">
        <v>8949.9050303871518</v>
      </c>
      <c r="DZ61" s="2">
        <v>19758.929092662776</v>
      </c>
      <c r="EA61" s="2">
        <v>10102.232777082383</v>
      </c>
      <c r="EB61" s="2">
        <v>11711.223395787132</v>
      </c>
      <c r="EC61" s="2">
        <v>7051.9194641298855</v>
      </c>
      <c r="ED61" s="2">
        <v>34659.203850182945</v>
      </c>
      <c r="EE61" s="2">
        <v>4602.843586741541</v>
      </c>
      <c r="EF61" s="2">
        <v>32889.802530613262</v>
      </c>
      <c r="EG61" s="2">
        <v>5899.4192449785942</v>
      </c>
      <c r="EH61" s="2">
        <v>5215.760088698431</v>
      </c>
      <c r="EI61" s="2">
        <v>148622</v>
      </c>
      <c r="EJ61" s="2">
        <v>100630</v>
      </c>
      <c r="EK61" s="2">
        <v>20967.583571875341</v>
      </c>
      <c r="EL61" s="2">
        <v>14132.846385462935</v>
      </c>
      <c r="EM61" s="2">
        <v>7133.253516650454</v>
      </c>
      <c r="EN61" s="2">
        <v>19089.769126165593</v>
      </c>
      <c r="EO61" s="2">
        <v>5950.5379076721401</v>
      </c>
      <c r="EP61" s="2">
        <v>7780.2663565545163</v>
      </c>
      <c r="EQ61" s="2">
        <v>45670.506255986314</v>
      </c>
      <c r="ER61" s="2">
        <v>6100.8256011749072</v>
      </c>
      <c r="ES61" s="2">
        <v>4084.0648372532391</v>
      </c>
      <c r="ET61" s="2">
        <v>3307.9077188612209</v>
      </c>
      <c r="EU61" s="2">
        <v>11217.318353903693</v>
      </c>
      <c r="EV61" s="2">
        <v>1490.1622464799916</v>
      </c>
      <c r="EW61" s="2">
        <v>23839.776792251487</v>
      </c>
      <c r="EX61" s="2">
        <v>5034.3215795927727</v>
      </c>
      <c r="EY61" s="2">
        <v>12739.628317639406</v>
      </c>
      <c r="EZ61" s="2">
        <v>2371.6276769246342</v>
      </c>
      <c r="FA61" s="2">
        <v>56365.809889626064</v>
      </c>
      <c r="FB61" s="2">
        <v>5255.2073306410612</v>
      </c>
      <c r="FC61" s="2">
        <v>35627.955129777416</v>
      </c>
      <c r="FD61" s="2">
        <v>8961.8143189983966</v>
      </c>
      <c r="FE61" s="2">
        <v>1688.6593556369623</v>
      </c>
      <c r="FF61" s="2">
        <v>4218.5589651491282</v>
      </c>
      <c r="FG61" s="2">
        <v>2602.4940879526957</v>
      </c>
      <c r="FH61" s="2">
        <v>1370.9907639824842</v>
      </c>
      <c r="FI61" s="2">
        <v>30680.191132948759</v>
      </c>
      <c r="FJ61" s="2">
        <v>33018.365742972077</v>
      </c>
      <c r="FK61" s="2">
        <v>26669.772941398154</v>
      </c>
      <c r="FL61" s="2">
        <v>79585</v>
      </c>
      <c r="FM61" s="2">
        <v>62453.552158136845</v>
      </c>
      <c r="FN61" s="2">
        <v>217718.00000000003</v>
      </c>
      <c r="FO61" s="2">
        <v>18271.164452610748</v>
      </c>
      <c r="FP61" s="2">
        <v>24151.227058601846</v>
      </c>
      <c r="FQ61" s="2">
        <v>16584.338483951073</v>
      </c>
      <c r="FR61" s="2">
        <v>2956.1207569580461</v>
      </c>
      <c r="FS61" s="2">
        <v>3156.5357235314727</v>
      </c>
      <c r="FT61" s="2">
        <v>1118.9835633682999</v>
      </c>
      <c r="FU61" s="2">
        <v>18595.240015532971</v>
      </c>
      <c r="FV61" s="2">
        <v>15300.146694496092</v>
      </c>
      <c r="FW61" s="2">
        <v>2875.7367244510647</v>
      </c>
      <c r="FX61" s="2">
        <v>1136.9191701318161</v>
      </c>
      <c r="FY61" s="2"/>
      <c r="FZ61" s="2">
        <f t="shared" si="19"/>
        <v>9454497.1344429776</v>
      </c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</row>
    <row r="62" spans="1:254" x14ac:dyDescent="0.35">
      <c r="A62" s="3" t="s">
        <v>462</v>
      </c>
      <c r="B62" s="2" t="s">
        <v>797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145544.46</v>
      </c>
      <c r="BX62" s="2">
        <v>0</v>
      </c>
      <c r="BY62" s="2">
        <v>126903.89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213115.94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206487.91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93286.26</v>
      </c>
      <c r="DG62" s="2">
        <v>0</v>
      </c>
      <c r="DH62" s="2">
        <v>46455.62</v>
      </c>
      <c r="DI62" s="2">
        <v>0</v>
      </c>
      <c r="DJ62" s="2">
        <v>0</v>
      </c>
      <c r="DK62" s="2">
        <v>0</v>
      </c>
      <c r="DL62" s="2">
        <v>0</v>
      </c>
      <c r="DM62" s="2">
        <v>61919.519999999997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261434.41000000003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159101.96000000002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/>
      <c r="FZ62" s="2">
        <f t="shared" si="19"/>
        <v>1314249.97</v>
      </c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</row>
    <row r="63" spans="1:254" x14ac:dyDescent="0.35">
      <c r="A63" s="3" t="s">
        <v>463</v>
      </c>
      <c r="B63" s="2" t="s">
        <v>798</v>
      </c>
      <c r="C63" s="2">
        <f t="shared" ref="C63:BN63" si="20">SUM(C57:C62)</f>
        <v>3975359.6368625555</v>
      </c>
      <c r="D63" s="2">
        <f t="shared" si="20"/>
        <v>20560272.927547358</v>
      </c>
      <c r="E63" s="2">
        <f t="shared" si="20"/>
        <v>3957336.3845604667</v>
      </c>
      <c r="F63" s="2">
        <f t="shared" si="20"/>
        <v>11725720.408169016</v>
      </c>
      <c r="G63" s="2">
        <f t="shared" si="20"/>
        <v>749134.75238927116</v>
      </c>
      <c r="H63" s="2">
        <f t="shared" si="20"/>
        <v>875460.61353472143</v>
      </c>
      <c r="I63" s="2">
        <f t="shared" si="20"/>
        <v>4950900.101165615</v>
      </c>
      <c r="J63" s="2">
        <f t="shared" si="20"/>
        <v>1174607.3430782808</v>
      </c>
      <c r="K63" s="2">
        <f t="shared" si="20"/>
        <v>148174.02762891745</v>
      </c>
      <c r="L63" s="2">
        <f t="shared" si="20"/>
        <v>1809566.9849713142</v>
      </c>
      <c r="M63" s="2">
        <f t="shared" si="20"/>
        <v>720101.2592620654</v>
      </c>
      <c r="N63" s="2">
        <f t="shared" si="20"/>
        <v>33573698.057299666</v>
      </c>
      <c r="O63" s="2">
        <f t="shared" si="20"/>
        <v>7951652.0108887823</v>
      </c>
      <c r="P63" s="2">
        <f t="shared" si="20"/>
        <v>238195.42090387226</v>
      </c>
      <c r="Q63" s="2">
        <f t="shared" si="20"/>
        <v>24475693.320616804</v>
      </c>
      <c r="R63" s="2">
        <f t="shared" si="20"/>
        <v>2088234.5235152012</v>
      </c>
      <c r="S63" s="2">
        <f t="shared" si="20"/>
        <v>840187.19638839783</v>
      </c>
      <c r="T63" s="2">
        <f t="shared" si="20"/>
        <v>108965.2725716104</v>
      </c>
      <c r="U63" s="2">
        <f t="shared" si="20"/>
        <v>37193.431668595564</v>
      </c>
      <c r="V63" s="2">
        <f t="shared" si="20"/>
        <v>167495.00150570075</v>
      </c>
      <c r="W63" s="2">
        <f t="shared" si="20"/>
        <v>33789.81845509413</v>
      </c>
      <c r="X63" s="2">
        <f t="shared" si="20"/>
        <v>26750.286612030377</v>
      </c>
      <c r="Y63" s="2">
        <f t="shared" si="20"/>
        <v>420565.66285922786</v>
      </c>
      <c r="Z63" s="2">
        <f t="shared" si="20"/>
        <v>145527.75335373165</v>
      </c>
      <c r="AA63" s="2">
        <f t="shared" si="20"/>
        <v>17895248.291801848</v>
      </c>
      <c r="AB63" s="2">
        <f t="shared" si="20"/>
        <v>17593969.441777565</v>
      </c>
      <c r="AC63" s="2">
        <f t="shared" si="20"/>
        <v>549855.02079579222</v>
      </c>
      <c r="AD63" s="2">
        <f t="shared" si="20"/>
        <v>566683.47791309236</v>
      </c>
      <c r="AE63" s="2">
        <f t="shared" si="20"/>
        <v>81308.454960299423</v>
      </c>
      <c r="AF63" s="2">
        <f t="shared" si="20"/>
        <v>123406.36554046549</v>
      </c>
      <c r="AG63" s="2">
        <f t="shared" si="20"/>
        <v>434649.92047845712</v>
      </c>
      <c r="AH63" s="2">
        <f t="shared" si="20"/>
        <v>514721.37188820203</v>
      </c>
      <c r="AI63" s="2">
        <f t="shared" si="20"/>
        <v>123369.26925853235</v>
      </c>
      <c r="AJ63" s="2">
        <f t="shared" si="20"/>
        <v>93298.180480559633</v>
      </c>
      <c r="AK63" s="2">
        <f t="shared" si="20"/>
        <v>108855.95357231262</v>
      </c>
      <c r="AL63" s="2">
        <f t="shared" si="20"/>
        <v>100022.79577645517</v>
      </c>
      <c r="AM63" s="2">
        <f t="shared" si="20"/>
        <v>251077.82193562208</v>
      </c>
      <c r="AN63" s="2">
        <f t="shared" si="20"/>
        <v>173117.44740056197</v>
      </c>
      <c r="AO63" s="2">
        <f t="shared" si="20"/>
        <v>2738424.7613501702</v>
      </c>
      <c r="AP63" s="2">
        <f t="shared" si="20"/>
        <v>49269592.772665814</v>
      </c>
      <c r="AQ63" s="2">
        <f t="shared" si="20"/>
        <v>204769.52257544457</v>
      </c>
      <c r="AR63" s="2">
        <f t="shared" si="20"/>
        <v>32081581.68313745</v>
      </c>
      <c r="AS63" s="2">
        <f t="shared" si="20"/>
        <v>3523721.4669548324</v>
      </c>
      <c r="AT63" s="2">
        <f t="shared" si="20"/>
        <v>1303247.3953737842</v>
      </c>
      <c r="AU63" s="2">
        <f t="shared" si="20"/>
        <v>216355.0149062376</v>
      </c>
      <c r="AV63" s="2">
        <f t="shared" si="20"/>
        <v>254468.35091938285</v>
      </c>
      <c r="AW63" s="2">
        <f t="shared" si="20"/>
        <v>155306.61526432243</v>
      </c>
      <c r="AX63" s="2">
        <f t="shared" si="20"/>
        <v>81260.452573746647</v>
      </c>
      <c r="AY63" s="2">
        <f t="shared" si="20"/>
        <v>304725.76989508385</v>
      </c>
      <c r="AZ63" s="2">
        <f t="shared" si="20"/>
        <v>6306805.3758183587</v>
      </c>
      <c r="BA63" s="2">
        <f t="shared" si="20"/>
        <v>5489607.5711656148</v>
      </c>
      <c r="BB63" s="2">
        <f t="shared" si="20"/>
        <v>6155948.8893297724</v>
      </c>
      <c r="BC63" s="2">
        <f t="shared" si="20"/>
        <v>10935575.765983488</v>
      </c>
      <c r="BD63" s="2">
        <f t="shared" si="20"/>
        <v>1547641.3968382713</v>
      </c>
      <c r="BE63" s="2">
        <f t="shared" si="20"/>
        <v>696507.8364247221</v>
      </c>
      <c r="BF63" s="2">
        <f t="shared" si="20"/>
        <v>9915498.5603788272</v>
      </c>
      <c r="BG63" s="2">
        <f t="shared" si="20"/>
        <v>596242.4494212087</v>
      </c>
      <c r="BH63" s="2">
        <f t="shared" si="20"/>
        <v>328311.70143720863</v>
      </c>
      <c r="BI63" s="2">
        <f t="shared" si="20"/>
        <v>241110.96726936224</v>
      </c>
      <c r="BJ63" s="2">
        <f t="shared" si="20"/>
        <v>2846222.1441412461</v>
      </c>
      <c r="BK63" s="2">
        <f t="shared" si="20"/>
        <v>11067242.313914524</v>
      </c>
      <c r="BL63" s="2">
        <f t="shared" si="20"/>
        <v>82561.460373204944</v>
      </c>
      <c r="BM63" s="2">
        <f t="shared" si="20"/>
        <v>396650.24049345305</v>
      </c>
      <c r="BN63" s="2">
        <f t="shared" si="20"/>
        <v>1938189.9087948226</v>
      </c>
      <c r="BO63" s="2">
        <f t="shared" ref="BO63:DZ63" si="21">SUM(BO57:BO62)</f>
        <v>982847.09158799471</v>
      </c>
      <c r="BP63" s="2">
        <f t="shared" si="21"/>
        <v>117815.55602096832</v>
      </c>
      <c r="BQ63" s="2">
        <f t="shared" si="21"/>
        <v>2891628.4715609546</v>
      </c>
      <c r="BR63" s="2">
        <f t="shared" si="21"/>
        <v>2287490.4209619872</v>
      </c>
      <c r="BS63" s="2">
        <f t="shared" si="21"/>
        <v>562639.48752807383</v>
      </c>
      <c r="BT63" s="2">
        <f t="shared" si="21"/>
        <v>216225.53547308687</v>
      </c>
      <c r="BU63" s="2">
        <f t="shared" si="21"/>
        <v>232339.53380005827</v>
      </c>
      <c r="BV63" s="2">
        <f t="shared" si="21"/>
        <v>683641.06110556971</v>
      </c>
      <c r="BW63" s="2">
        <f t="shared" si="21"/>
        <v>846721.21781425888</v>
      </c>
      <c r="BX63" s="2">
        <f t="shared" si="21"/>
        <v>58107.016577187038</v>
      </c>
      <c r="BY63" s="2">
        <f t="shared" si="21"/>
        <v>428323.47825513745</v>
      </c>
      <c r="BZ63" s="2">
        <f t="shared" si="21"/>
        <v>149598.21046641792</v>
      </c>
      <c r="CA63" s="2">
        <f t="shared" si="21"/>
        <v>57816.581214433165</v>
      </c>
      <c r="CB63" s="2">
        <f t="shared" si="21"/>
        <v>39322975.835512385</v>
      </c>
      <c r="CC63" s="2">
        <f t="shared" si="21"/>
        <v>129384.2568167835</v>
      </c>
      <c r="CD63" s="2">
        <f t="shared" si="21"/>
        <v>27599.405618017885</v>
      </c>
      <c r="CE63" s="2">
        <f t="shared" si="21"/>
        <v>151475.69035242582</v>
      </c>
      <c r="CF63" s="2">
        <f t="shared" si="21"/>
        <v>72740.328148000757</v>
      </c>
      <c r="CG63" s="2">
        <f t="shared" si="21"/>
        <v>122773.86791181409</v>
      </c>
      <c r="CH63" s="2">
        <f t="shared" si="21"/>
        <v>81934.396361887222</v>
      </c>
      <c r="CI63" s="2">
        <f t="shared" si="21"/>
        <v>498560.82741916185</v>
      </c>
      <c r="CJ63" s="2">
        <f t="shared" si="21"/>
        <v>621085.91641571827</v>
      </c>
      <c r="CK63" s="2">
        <f t="shared" si="21"/>
        <v>3235219.7712578927</v>
      </c>
      <c r="CL63" s="2">
        <f t="shared" si="21"/>
        <v>887033.79710856453</v>
      </c>
      <c r="CM63" s="2">
        <f t="shared" si="21"/>
        <v>528492.52589113661</v>
      </c>
      <c r="CN63" s="2">
        <f t="shared" si="21"/>
        <v>15541079.608868385</v>
      </c>
      <c r="CO63" s="2">
        <f t="shared" si="21"/>
        <v>7951642.5939582326</v>
      </c>
      <c r="CP63" s="2">
        <f t="shared" si="21"/>
        <v>467722.82009106758</v>
      </c>
      <c r="CQ63" s="2">
        <f t="shared" si="21"/>
        <v>613383.0888482664</v>
      </c>
      <c r="CR63" s="2">
        <f t="shared" si="21"/>
        <v>175619.76823391014</v>
      </c>
      <c r="CS63" s="2">
        <f t="shared" si="21"/>
        <v>172824.97477906602</v>
      </c>
      <c r="CT63" s="2">
        <f t="shared" si="21"/>
        <v>102289.6096285465</v>
      </c>
      <c r="CU63" s="2">
        <f t="shared" si="21"/>
        <v>96441.5474873106</v>
      </c>
      <c r="CV63" s="2">
        <f t="shared" si="21"/>
        <v>46466.156612030383</v>
      </c>
      <c r="CW63" s="2">
        <f t="shared" si="21"/>
        <v>185389.55671093561</v>
      </c>
      <c r="CX63" s="2">
        <f t="shared" si="21"/>
        <v>378680.81769251748</v>
      </c>
      <c r="CY63" s="2">
        <f t="shared" si="21"/>
        <v>40319.767191755403</v>
      </c>
      <c r="CZ63" s="2">
        <f t="shared" si="21"/>
        <v>1445360.3518001593</v>
      </c>
      <c r="DA63" s="2">
        <f t="shared" si="21"/>
        <v>118761.57728543418</v>
      </c>
      <c r="DB63" s="2">
        <f t="shared" si="21"/>
        <v>230980.96268869838</v>
      </c>
      <c r="DC63" s="2">
        <f t="shared" si="21"/>
        <v>184644.23070619485</v>
      </c>
      <c r="DD63" s="2">
        <f t="shared" si="21"/>
        <v>107823.8875335956</v>
      </c>
      <c r="DE63" s="2">
        <f t="shared" si="21"/>
        <v>170910.24276903531</v>
      </c>
      <c r="DF63" s="2">
        <f t="shared" si="21"/>
        <v>13856826.092310289</v>
      </c>
      <c r="DG63" s="2">
        <f t="shared" si="21"/>
        <v>46615.189704227072</v>
      </c>
      <c r="DH63" s="2">
        <f t="shared" si="21"/>
        <v>1180004.4695122996</v>
      </c>
      <c r="DI63" s="2">
        <f t="shared" si="21"/>
        <v>1803958.9666310013</v>
      </c>
      <c r="DJ63" s="2">
        <f t="shared" si="21"/>
        <v>384848.61456185119</v>
      </c>
      <c r="DK63" s="2">
        <f t="shared" si="21"/>
        <v>277162.55962692905</v>
      </c>
      <c r="DL63" s="2">
        <f t="shared" si="21"/>
        <v>3301078.4921195148</v>
      </c>
      <c r="DM63" s="2">
        <f t="shared" si="21"/>
        <v>258586.006587004</v>
      </c>
      <c r="DN63" s="2">
        <f t="shared" si="21"/>
        <v>788062.09909076511</v>
      </c>
      <c r="DO63" s="2">
        <f t="shared" si="21"/>
        <v>1688269.4853138258</v>
      </c>
      <c r="DP63" s="2">
        <f t="shared" si="21"/>
        <v>166594.73793269598</v>
      </c>
      <c r="DQ63" s="2">
        <f t="shared" si="21"/>
        <v>358354.62037811964</v>
      </c>
      <c r="DR63" s="2">
        <f t="shared" si="21"/>
        <v>767204.8997198554</v>
      </c>
      <c r="DS63" s="2">
        <f t="shared" si="21"/>
        <v>345603.91752007912</v>
      </c>
      <c r="DT63" s="2">
        <f t="shared" si="21"/>
        <v>63361.576432750931</v>
      </c>
      <c r="DU63" s="2">
        <f t="shared" si="21"/>
        <v>149205.17810480119</v>
      </c>
      <c r="DV63" s="2">
        <f t="shared" si="21"/>
        <v>98441.847109261129</v>
      </c>
      <c r="DW63" s="2">
        <f t="shared" si="21"/>
        <v>123873.17229779011</v>
      </c>
      <c r="DX63" s="2">
        <f t="shared" si="21"/>
        <v>93206.578928209172</v>
      </c>
      <c r="DY63" s="2">
        <f t="shared" si="21"/>
        <v>196534.16107701175</v>
      </c>
      <c r="DZ63" s="2">
        <f t="shared" si="21"/>
        <v>625321.34965118638</v>
      </c>
      <c r="EA63" s="2">
        <f t="shared" ref="EA63:FX63" si="22">SUM(EA57:EA62)</f>
        <v>532449.43882370694</v>
      </c>
      <c r="EB63" s="2">
        <f t="shared" si="22"/>
        <v>414187.58427971142</v>
      </c>
      <c r="EC63" s="2">
        <f t="shared" si="22"/>
        <v>207798.65111541696</v>
      </c>
      <c r="ED63" s="2">
        <f t="shared" si="22"/>
        <v>925536.09880404407</v>
      </c>
      <c r="EE63" s="2">
        <f t="shared" si="22"/>
        <v>94435.066005391389</v>
      </c>
      <c r="EF63" s="2">
        <f t="shared" si="22"/>
        <v>766840.28550778679</v>
      </c>
      <c r="EG63" s="2">
        <f t="shared" si="22"/>
        <v>132080.91287295337</v>
      </c>
      <c r="EH63" s="2">
        <f t="shared" si="22"/>
        <v>111448.8269026858</v>
      </c>
      <c r="EI63" s="2">
        <f t="shared" si="22"/>
        <v>8409210.7053326871</v>
      </c>
      <c r="EJ63" s="2">
        <f t="shared" si="22"/>
        <v>6070945.2586546866</v>
      </c>
      <c r="EK63" s="2">
        <f t="shared" si="22"/>
        <v>331709.13961849996</v>
      </c>
      <c r="EL63" s="2">
        <f t="shared" si="22"/>
        <v>359004.14726938715</v>
      </c>
      <c r="EM63" s="2">
        <f t="shared" si="22"/>
        <v>133629.31033063785</v>
      </c>
      <c r="EN63" s="2">
        <f t="shared" si="22"/>
        <v>599040.85408002674</v>
      </c>
      <c r="EO63" s="2">
        <f t="shared" si="22"/>
        <v>110515.75472165953</v>
      </c>
      <c r="EP63" s="2">
        <f t="shared" si="22"/>
        <v>198467.1499845293</v>
      </c>
      <c r="EQ63" s="2">
        <f t="shared" si="22"/>
        <v>1482699.5302336456</v>
      </c>
      <c r="ER63" s="2">
        <f t="shared" si="22"/>
        <v>178186.99681049981</v>
      </c>
      <c r="ES63" s="2">
        <f t="shared" si="22"/>
        <v>86407.437255903089</v>
      </c>
      <c r="ET63" s="2">
        <f t="shared" si="22"/>
        <v>99167.860137511045</v>
      </c>
      <c r="EU63" s="2">
        <f t="shared" si="22"/>
        <v>322912.49758654094</v>
      </c>
      <c r="EV63" s="2">
        <f t="shared" si="22"/>
        <v>43628.739060467371</v>
      </c>
      <c r="EW63" s="2">
        <f t="shared" si="22"/>
        <v>369514.55207151332</v>
      </c>
      <c r="EX63" s="2">
        <f t="shared" si="22"/>
        <v>81318.092788917696</v>
      </c>
      <c r="EY63" s="2">
        <f t="shared" si="22"/>
        <v>429529.24359690119</v>
      </c>
      <c r="EZ63" s="2">
        <f t="shared" si="22"/>
        <v>87699.390095574476</v>
      </c>
      <c r="FA63" s="2">
        <f t="shared" si="22"/>
        <v>1826713.564192686</v>
      </c>
      <c r="FB63" s="2">
        <f t="shared" si="22"/>
        <v>261415.66140057801</v>
      </c>
      <c r="FC63" s="2">
        <f t="shared" si="22"/>
        <v>1118743.3030608119</v>
      </c>
      <c r="FD63" s="2">
        <f t="shared" si="22"/>
        <v>347007.27838893526</v>
      </c>
      <c r="FE63" s="2">
        <f t="shared" si="22"/>
        <v>73495.369355636954</v>
      </c>
      <c r="FF63" s="2">
        <f t="shared" si="22"/>
        <v>194612.29182576112</v>
      </c>
      <c r="FG63" s="2">
        <f t="shared" si="22"/>
        <v>84433.012111264994</v>
      </c>
      <c r="FH63" s="2">
        <f t="shared" si="22"/>
        <v>86807.970763982477</v>
      </c>
      <c r="FI63" s="2">
        <f t="shared" si="22"/>
        <v>1197393.3302733083</v>
      </c>
      <c r="FJ63" s="2">
        <f t="shared" si="22"/>
        <v>801762.05190615822</v>
      </c>
      <c r="FK63" s="2">
        <f t="shared" si="22"/>
        <v>1253001.4648258083</v>
      </c>
      <c r="FL63" s="2">
        <f t="shared" si="22"/>
        <v>3501094.1756532299</v>
      </c>
      <c r="FM63" s="2">
        <f t="shared" si="22"/>
        <v>1963488.5233917458</v>
      </c>
      <c r="FN63" s="2">
        <f t="shared" si="22"/>
        <v>11231428.410913067</v>
      </c>
      <c r="FO63" s="2">
        <f t="shared" si="22"/>
        <v>607592.63138315966</v>
      </c>
      <c r="FP63" s="2">
        <f t="shared" si="22"/>
        <v>1267504.9977336868</v>
      </c>
      <c r="FQ63" s="2">
        <f t="shared" si="22"/>
        <v>603021.10860051261</v>
      </c>
      <c r="FR63" s="2">
        <f t="shared" si="22"/>
        <v>88488.239989595269</v>
      </c>
      <c r="FS63" s="2">
        <f t="shared" si="22"/>
        <v>82384.211328193938</v>
      </c>
      <c r="FT63" s="2">
        <f t="shared" si="22"/>
        <v>69243.539168030751</v>
      </c>
      <c r="FU63" s="2">
        <f t="shared" si="22"/>
        <v>591729.33694608184</v>
      </c>
      <c r="FV63" s="2">
        <f t="shared" si="22"/>
        <v>438814.89076443302</v>
      </c>
      <c r="FW63" s="2">
        <f t="shared" si="22"/>
        <v>104794.87353843845</v>
      </c>
      <c r="FX63" s="2">
        <f t="shared" si="22"/>
        <v>35710.539170131822</v>
      </c>
      <c r="FY63" s="2"/>
      <c r="FZ63" s="2">
        <f t="shared" si="19"/>
        <v>468248706.55608988</v>
      </c>
      <c r="GA63" s="46"/>
      <c r="GB63" s="2"/>
      <c r="GC63" s="2"/>
      <c r="GD63" s="2"/>
      <c r="GE63" s="2"/>
      <c r="GF63" s="2"/>
      <c r="GG63" s="2"/>
      <c r="GH63" s="2"/>
      <c r="GI63" s="2"/>
      <c r="GJ63" s="2"/>
      <c r="GK63" s="2"/>
    </row>
    <row r="64" spans="1:254" x14ac:dyDescent="0.35">
      <c r="A64" s="2"/>
      <c r="B64" s="2" t="s">
        <v>799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46"/>
      <c r="GB64" s="2"/>
      <c r="GC64" s="2"/>
      <c r="GD64" s="2"/>
      <c r="GE64" s="2"/>
      <c r="GF64" s="2"/>
      <c r="GG64" s="2"/>
      <c r="GH64" s="2"/>
      <c r="GI64" s="2"/>
      <c r="GJ64" s="2"/>
      <c r="GK64" s="2"/>
    </row>
    <row r="65" spans="1:193" x14ac:dyDescent="0.35">
      <c r="A65" s="2"/>
      <c r="B65" s="2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"/>
      <c r="GA65" s="46"/>
      <c r="GB65" s="2"/>
      <c r="GC65" s="2"/>
      <c r="GD65" s="2"/>
      <c r="GE65" s="2"/>
      <c r="GF65" s="2"/>
      <c r="GG65" s="2"/>
      <c r="GH65" s="2"/>
      <c r="GI65" s="2"/>
      <c r="GJ65" s="2"/>
      <c r="GK65" s="2"/>
    </row>
    <row r="66" spans="1:193" x14ac:dyDescent="0.35">
      <c r="A66" s="2"/>
      <c r="B66" s="30" t="s">
        <v>464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46"/>
      <c r="GB66" s="2"/>
      <c r="GC66" s="2"/>
      <c r="GD66" s="2"/>
      <c r="GE66" s="2"/>
      <c r="GF66" s="2"/>
      <c r="GG66" s="2"/>
      <c r="GH66" s="2"/>
      <c r="GI66" s="2"/>
      <c r="GJ66" s="2"/>
      <c r="GK66" s="2"/>
    </row>
    <row r="67" spans="1:193" x14ac:dyDescent="0.35">
      <c r="A67" s="3" t="s">
        <v>800</v>
      </c>
      <c r="B67" s="2" t="s">
        <v>801</v>
      </c>
      <c r="C67" s="32">
        <f t="shared" ref="C67:BN67" si="23">$B$1</f>
        <v>2.3E-2</v>
      </c>
      <c r="D67" s="32">
        <f t="shared" si="23"/>
        <v>2.3E-2</v>
      </c>
      <c r="E67" s="32">
        <f t="shared" si="23"/>
        <v>2.3E-2</v>
      </c>
      <c r="F67" s="32">
        <f t="shared" si="23"/>
        <v>2.3E-2</v>
      </c>
      <c r="G67" s="32">
        <f t="shared" si="23"/>
        <v>2.3E-2</v>
      </c>
      <c r="H67" s="32">
        <f t="shared" si="23"/>
        <v>2.3E-2</v>
      </c>
      <c r="I67" s="32">
        <f t="shared" si="23"/>
        <v>2.3E-2</v>
      </c>
      <c r="J67" s="32">
        <f t="shared" si="23"/>
        <v>2.3E-2</v>
      </c>
      <c r="K67" s="32">
        <f t="shared" si="23"/>
        <v>2.3E-2</v>
      </c>
      <c r="L67" s="32">
        <f t="shared" si="23"/>
        <v>2.3E-2</v>
      </c>
      <c r="M67" s="32">
        <f t="shared" si="23"/>
        <v>2.3E-2</v>
      </c>
      <c r="N67" s="32">
        <f t="shared" si="23"/>
        <v>2.3E-2</v>
      </c>
      <c r="O67" s="32">
        <f t="shared" si="23"/>
        <v>2.3E-2</v>
      </c>
      <c r="P67" s="32">
        <f t="shared" si="23"/>
        <v>2.3E-2</v>
      </c>
      <c r="Q67" s="32">
        <f t="shared" si="23"/>
        <v>2.3E-2</v>
      </c>
      <c r="R67" s="32">
        <f t="shared" si="23"/>
        <v>2.3E-2</v>
      </c>
      <c r="S67" s="32">
        <f t="shared" si="23"/>
        <v>2.3E-2</v>
      </c>
      <c r="T67" s="32">
        <f t="shared" si="23"/>
        <v>2.3E-2</v>
      </c>
      <c r="U67" s="32">
        <f t="shared" si="23"/>
        <v>2.3E-2</v>
      </c>
      <c r="V67" s="32">
        <f t="shared" si="23"/>
        <v>2.3E-2</v>
      </c>
      <c r="W67" s="32">
        <f t="shared" si="23"/>
        <v>2.3E-2</v>
      </c>
      <c r="X67" s="32">
        <f t="shared" si="23"/>
        <v>2.3E-2</v>
      </c>
      <c r="Y67" s="32">
        <f t="shared" si="23"/>
        <v>2.3E-2</v>
      </c>
      <c r="Z67" s="32">
        <f t="shared" si="23"/>
        <v>2.3E-2</v>
      </c>
      <c r="AA67" s="32">
        <f t="shared" si="23"/>
        <v>2.3E-2</v>
      </c>
      <c r="AB67" s="32">
        <f t="shared" si="23"/>
        <v>2.3E-2</v>
      </c>
      <c r="AC67" s="32">
        <f t="shared" si="23"/>
        <v>2.3E-2</v>
      </c>
      <c r="AD67" s="32">
        <f t="shared" si="23"/>
        <v>2.3E-2</v>
      </c>
      <c r="AE67" s="32">
        <f t="shared" si="23"/>
        <v>2.3E-2</v>
      </c>
      <c r="AF67" s="32">
        <f t="shared" si="23"/>
        <v>2.3E-2</v>
      </c>
      <c r="AG67" s="32">
        <f t="shared" si="23"/>
        <v>2.3E-2</v>
      </c>
      <c r="AH67" s="32">
        <f t="shared" si="23"/>
        <v>2.3E-2</v>
      </c>
      <c r="AI67" s="32">
        <f t="shared" si="23"/>
        <v>2.3E-2</v>
      </c>
      <c r="AJ67" s="32">
        <f t="shared" si="23"/>
        <v>2.3E-2</v>
      </c>
      <c r="AK67" s="32">
        <f t="shared" si="23"/>
        <v>2.3E-2</v>
      </c>
      <c r="AL67" s="32">
        <f t="shared" si="23"/>
        <v>2.3E-2</v>
      </c>
      <c r="AM67" s="32">
        <f t="shared" si="23"/>
        <v>2.3E-2</v>
      </c>
      <c r="AN67" s="32">
        <f t="shared" si="23"/>
        <v>2.3E-2</v>
      </c>
      <c r="AO67" s="32">
        <f t="shared" si="23"/>
        <v>2.3E-2</v>
      </c>
      <c r="AP67" s="32">
        <f t="shared" si="23"/>
        <v>2.3E-2</v>
      </c>
      <c r="AQ67" s="32">
        <f t="shared" si="23"/>
        <v>2.3E-2</v>
      </c>
      <c r="AR67" s="32">
        <f t="shared" si="23"/>
        <v>2.3E-2</v>
      </c>
      <c r="AS67" s="32">
        <f t="shared" si="23"/>
        <v>2.3E-2</v>
      </c>
      <c r="AT67" s="32">
        <f t="shared" si="23"/>
        <v>2.3E-2</v>
      </c>
      <c r="AU67" s="32">
        <f t="shared" si="23"/>
        <v>2.3E-2</v>
      </c>
      <c r="AV67" s="32">
        <f t="shared" si="23"/>
        <v>2.3E-2</v>
      </c>
      <c r="AW67" s="32">
        <f t="shared" si="23"/>
        <v>2.3E-2</v>
      </c>
      <c r="AX67" s="32">
        <f t="shared" si="23"/>
        <v>2.3E-2</v>
      </c>
      <c r="AY67" s="32">
        <f t="shared" si="23"/>
        <v>2.3E-2</v>
      </c>
      <c r="AZ67" s="32">
        <f t="shared" si="23"/>
        <v>2.3E-2</v>
      </c>
      <c r="BA67" s="32">
        <f t="shared" si="23"/>
        <v>2.3E-2</v>
      </c>
      <c r="BB67" s="32">
        <f t="shared" si="23"/>
        <v>2.3E-2</v>
      </c>
      <c r="BC67" s="32">
        <f t="shared" si="23"/>
        <v>2.3E-2</v>
      </c>
      <c r="BD67" s="32">
        <f t="shared" si="23"/>
        <v>2.3E-2</v>
      </c>
      <c r="BE67" s="32">
        <f t="shared" si="23"/>
        <v>2.3E-2</v>
      </c>
      <c r="BF67" s="32">
        <f t="shared" si="23"/>
        <v>2.3E-2</v>
      </c>
      <c r="BG67" s="32">
        <f t="shared" si="23"/>
        <v>2.3E-2</v>
      </c>
      <c r="BH67" s="32">
        <f t="shared" si="23"/>
        <v>2.3E-2</v>
      </c>
      <c r="BI67" s="32">
        <f t="shared" si="23"/>
        <v>2.3E-2</v>
      </c>
      <c r="BJ67" s="32">
        <f t="shared" si="23"/>
        <v>2.3E-2</v>
      </c>
      <c r="BK67" s="32">
        <f t="shared" si="23"/>
        <v>2.3E-2</v>
      </c>
      <c r="BL67" s="32">
        <f t="shared" si="23"/>
        <v>2.3E-2</v>
      </c>
      <c r="BM67" s="32">
        <f t="shared" si="23"/>
        <v>2.3E-2</v>
      </c>
      <c r="BN67" s="32">
        <f t="shared" si="23"/>
        <v>2.3E-2</v>
      </c>
      <c r="BO67" s="32">
        <f t="shared" ref="BO67:DZ67" si="24">$B$1</f>
        <v>2.3E-2</v>
      </c>
      <c r="BP67" s="32">
        <f t="shared" si="24"/>
        <v>2.3E-2</v>
      </c>
      <c r="BQ67" s="32">
        <f t="shared" si="24"/>
        <v>2.3E-2</v>
      </c>
      <c r="BR67" s="32">
        <f t="shared" si="24"/>
        <v>2.3E-2</v>
      </c>
      <c r="BS67" s="32">
        <f t="shared" si="24"/>
        <v>2.3E-2</v>
      </c>
      <c r="BT67" s="32">
        <f t="shared" si="24"/>
        <v>2.3E-2</v>
      </c>
      <c r="BU67" s="32">
        <f t="shared" si="24"/>
        <v>2.3E-2</v>
      </c>
      <c r="BV67" s="32">
        <f t="shared" si="24"/>
        <v>2.3E-2</v>
      </c>
      <c r="BW67" s="32">
        <f t="shared" si="24"/>
        <v>2.3E-2</v>
      </c>
      <c r="BX67" s="32">
        <f t="shared" si="24"/>
        <v>2.3E-2</v>
      </c>
      <c r="BY67" s="32">
        <f t="shared" si="24"/>
        <v>2.3E-2</v>
      </c>
      <c r="BZ67" s="32">
        <f t="shared" si="24"/>
        <v>2.3E-2</v>
      </c>
      <c r="CA67" s="32">
        <f t="shared" si="24"/>
        <v>2.3E-2</v>
      </c>
      <c r="CB67" s="32">
        <f t="shared" si="24"/>
        <v>2.3E-2</v>
      </c>
      <c r="CC67" s="32">
        <f t="shared" si="24"/>
        <v>2.3E-2</v>
      </c>
      <c r="CD67" s="32">
        <f t="shared" si="24"/>
        <v>2.3E-2</v>
      </c>
      <c r="CE67" s="32">
        <f t="shared" si="24"/>
        <v>2.3E-2</v>
      </c>
      <c r="CF67" s="32">
        <f t="shared" si="24"/>
        <v>2.3E-2</v>
      </c>
      <c r="CG67" s="32">
        <f t="shared" si="24"/>
        <v>2.3E-2</v>
      </c>
      <c r="CH67" s="32">
        <f t="shared" si="24"/>
        <v>2.3E-2</v>
      </c>
      <c r="CI67" s="32">
        <f t="shared" si="24"/>
        <v>2.3E-2</v>
      </c>
      <c r="CJ67" s="32">
        <f t="shared" si="24"/>
        <v>2.3E-2</v>
      </c>
      <c r="CK67" s="32">
        <f t="shared" si="24"/>
        <v>2.3E-2</v>
      </c>
      <c r="CL67" s="32">
        <f t="shared" si="24"/>
        <v>2.3E-2</v>
      </c>
      <c r="CM67" s="32">
        <f t="shared" si="24"/>
        <v>2.3E-2</v>
      </c>
      <c r="CN67" s="32">
        <f t="shared" si="24"/>
        <v>2.3E-2</v>
      </c>
      <c r="CO67" s="32">
        <f t="shared" si="24"/>
        <v>2.3E-2</v>
      </c>
      <c r="CP67" s="32">
        <f t="shared" si="24"/>
        <v>2.3E-2</v>
      </c>
      <c r="CQ67" s="32">
        <f t="shared" si="24"/>
        <v>2.3E-2</v>
      </c>
      <c r="CR67" s="32">
        <f t="shared" si="24"/>
        <v>2.3E-2</v>
      </c>
      <c r="CS67" s="32">
        <f t="shared" si="24"/>
        <v>2.3E-2</v>
      </c>
      <c r="CT67" s="32">
        <f t="shared" si="24"/>
        <v>2.3E-2</v>
      </c>
      <c r="CU67" s="32">
        <f t="shared" si="24"/>
        <v>2.3E-2</v>
      </c>
      <c r="CV67" s="32">
        <f t="shared" si="24"/>
        <v>2.3E-2</v>
      </c>
      <c r="CW67" s="32">
        <f t="shared" si="24"/>
        <v>2.3E-2</v>
      </c>
      <c r="CX67" s="32">
        <f t="shared" si="24"/>
        <v>2.3E-2</v>
      </c>
      <c r="CY67" s="32">
        <f t="shared" si="24"/>
        <v>2.3E-2</v>
      </c>
      <c r="CZ67" s="32">
        <f t="shared" si="24"/>
        <v>2.3E-2</v>
      </c>
      <c r="DA67" s="32">
        <f t="shared" si="24"/>
        <v>2.3E-2</v>
      </c>
      <c r="DB67" s="32">
        <f t="shared" si="24"/>
        <v>2.3E-2</v>
      </c>
      <c r="DC67" s="32">
        <f t="shared" si="24"/>
        <v>2.3E-2</v>
      </c>
      <c r="DD67" s="32">
        <f t="shared" si="24"/>
        <v>2.3E-2</v>
      </c>
      <c r="DE67" s="32">
        <f t="shared" si="24"/>
        <v>2.3E-2</v>
      </c>
      <c r="DF67" s="32">
        <f t="shared" si="24"/>
        <v>2.3E-2</v>
      </c>
      <c r="DG67" s="32">
        <f t="shared" si="24"/>
        <v>2.3E-2</v>
      </c>
      <c r="DH67" s="32">
        <f t="shared" si="24"/>
        <v>2.3E-2</v>
      </c>
      <c r="DI67" s="32">
        <f t="shared" si="24"/>
        <v>2.3E-2</v>
      </c>
      <c r="DJ67" s="32">
        <f t="shared" si="24"/>
        <v>2.3E-2</v>
      </c>
      <c r="DK67" s="32">
        <f t="shared" si="24"/>
        <v>2.3E-2</v>
      </c>
      <c r="DL67" s="32">
        <f t="shared" si="24"/>
        <v>2.3E-2</v>
      </c>
      <c r="DM67" s="32">
        <f t="shared" si="24"/>
        <v>2.3E-2</v>
      </c>
      <c r="DN67" s="32">
        <f t="shared" si="24"/>
        <v>2.3E-2</v>
      </c>
      <c r="DO67" s="32">
        <f t="shared" si="24"/>
        <v>2.3E-2</v>
      </c>
      <c r="DP67" s="32">
        <f t="shared" si="24"/>
        <v>2.3E-2</v>
      </c>
      <c r="DQ67" s="32">
        <f t="shared" si="24"/>
        <v>2.3E-2</v>
      </c>
      <c r="DR67" s="32">
        <f t="shared" si="24"/>
        <v>2.3E-2</v>
      </c>
      <c r="DS67" s="32">
        <f t="shared" si="24"/>
        <v>2.3E-2</v>
      </c>
      <c r="DT67" s="32">
        <f t="shared" si="24"/>
        <v>2.3E-2</v>
      </c>
      <c r="DU67" s="32">
        <f t="shared" si="24"/>
        <v>2.3E-2</v>
      </c>
      <c r="DV67" s="32">
        <f t="shared" si="24"/>
        <v>2.3E-2</v>
      </c>
      <c r="DW67" s="32">
        <f t="shared" si="24"/>
        <v>2.3E-2</v>
      </c>
      <c r="DX67" s="32">
        <f t="shared" si="24"/>
        <v>2.3E-2</v>
      </c>
      <c r="DY67" s="32">
        <f t="shared" si="24"/>
        <v>2.3E-2</v>
      </c>
      <c r="DZ67" s="32">
        <f t="shared" si="24"/>
        <v>2.3E-2</v>
      </c>
      <c r="EA67" s="32">
        <f t="shared" ref="EA67:FX67" si="25">$B$1</f>
        <v>2.3E-2</v>
      </c>
      <c r="EB67" s="32">
        <f t="shared" si="25"/>
        <v>2.3E-2</v>
      </c>
      <c r="EC67" s="32">
        <f t="shared" si="25"/>
        <v>2.3E-2</v>
      </c>
      <c r="ED67" s="32">
        <f t="shared" si="25"/>
        <v>2.3E-2</v>
      </c>
      <c r="EE67" s="32">
        <f t="shared" si="25"/>
        <v>2.3E-2</v>
      </c>
      <c r="EF67" s="32">
        <f t="shared" si="25"/>
        <v>2.3E-2</v>
      </c>
      <c r="EG67" s="32">
        <f t="shared" si="25"/>
        <v>2.3E-2</v>
      </c>
      <c r="EH67" s="32">
        <f t="shared" si="25"/>
        <v>2.3E-2</v>
      </c>
      <c r="EI67" s="32">
        <f t="shared" si="25"/>
        <v>2.3E-2</v>
      </c>
      <c r="EJ67" s="32">
        <f t="shared" si="25"/>
        <v>2.3E-2</v>
      </c>
      <c r="EK67" s="32">
        <f t="shared" si="25"/>
        <v>2.3E-2</v>
      </c>
      <c r="EL67" s="32">
        <f t="shared" si="25"/>
        <v>2.3E-2</v>
      </c>
      <c r="EM67" s="32">
        <f t="shared" si="25"/>
        <v>2.3E-2</v>
      </c>
      <c r="EN67" s="32">
        <f t="shared" si="25"/>
        <v>2.3E-2</v>
      </c>
      <c r="EO67" s="32">
        <f t="shared" si="25"/>
        <v>2.3E-2</v>
      </c>
      <c r="EP67" s="32">
        <f t="shared" si="25"/>
        <v>2.3E-2</v>
      </c>
      <c r="EQ67" s="32">
        <f t="shared" si="25"/>
        <v>2.3E-2</v>
      </c>
      <c r="ER67" s="32">
        <f t="shared" si="25"/>
        <v>2.3E-2</v>
      </c>
      <c r="ES67" s="32">
        <f t="shared" si="25"/>
        <v>2.3E-2</v>
      </c>
      <c r="ET67" s="32">
        <f t="shared" si="25"/>
        <v>2.3E-2</v>
      </c>
      <c r="EU67" s="32">
        <f t="shared" si="25"/>
        <v>2.3E-2</v>
      </c>
      <c r="EV67" s="32">
        <f t="shared" si="25"/>
        <v>2.3E-2</v>
      </c>
      <c r="EW67" s="32">
        <f t="shared" si="25"/>
        <v>2.3E-2</v>
      </c>
      <c r="EX67" s="32">
        <f t="shared" si="25"/>
        <v>2.3E-2</v>
      </c>
      <c r="EY67" s="32">
        <f t="shared" si="25"/>
        <v>2.3E-2</v>
      </c>
      <c r="EZ67" s="32">
        <f t="shared" si="25"/>
        <v>2.3E-2</v>
      </c>
      <c r="FA67" s="32">
        <f t="shared" si="25"/>
        <v>2.3E-2</v>
      </c>
      <c r="FB67" s="32">
        <f t="shared" si="25"/>
        <v>2.3E-2</v>
      </c>
      <c r="FC67" s="32">
        <f t="shared" si="25"/>
        <v>2.3E-2</v>
      </c>
      <c r="FD67" s="32">
        <f t="shared" si="25"/>
        <v>2.3E-2</v>
      </c>
      <c r="FE67" s="32">
        <f t="shared" si="25"/>
        <v>2.3E-2</v>
      </c>
      <c r="FF67" s="32">
        <f t="shared" si="25"/>
        <v>2.3E-2</v>
      </c>
      <c r="FG67" s="32">
        <f t="shared" si="25"/>
        <v>2.3E-2</v>
      </c>
      <c r="FH67" s="32">
        <f t="shared" si="25"/>
        <v>2.3E-2</v>
      </c>
      <c r="FI67" s="32">
        <f t="shared" si="25"/>
        <v>2.3E-2</v>
      </c>
      <c r="FJ67" s="32">
        <f t="shared" si="25"/>
        <v>2.3E-2</v>
      </c>
      <c r="FK67" s="32">
        <f t="shared" si="25"/>
        <v>2.3E-2</v>
      </c>
      <c r="FL67" s="32">
        <f t="shared" si="25"/>
        <v>2.3E-2</v>
      </c>
      <c r="FM67" s="32">
        <f t="shared" si="25"/>
        <v>2.3E-2</v>
      </c>
      <c r="FN67" s="32">
        <f t="shared" si="25"/>
        <v>2.3E-2</v>
      </c>
      <c r="FO67" s="32">
        <f t="shared" si="25"/>
        <v>2.3E-2</v>
      </c>
      <c r="FP67" s="32">
        <f t="shared" si="25"/>
        <v>2.3E-2</v>
      </c>
      <c r="FQ67" s="32">
        <f t="shared" si="25"/>
        <v>2.3E-2</v>
      </c>
      <c r="FR67" s="32">
        <f t="shared" si="25"/>
        <v>2.3E-2</v>
      </c>
      <c r="FS67" s="32">
        <f t="shared" si="25"/>
        <v>2.3E-2</v>
      </c>
      <c r="FT67" s="32">
        <f t="shared" si="25"/>
        <v>2.3E-2</v>
      </c>
      <c r="FU67" s="32">
        <f t="shared" si="25"/>
        <v>2.3E-2</v>
      </c>
      <c r="FV67" s="32">
        <f t="shared" si="25"/>
        <v>2.3E-2</v>
      </c>
      <c r="FW67" s="32">
        <f t="shared" si="25"/>
        <v>2.3E-2</v>
      </c>
      <c r="FX67" s="32">
        <f t="shared" si="25"/>
        <v>2.3E-2</v>
      </c>
      <c r="FY67" s="32"/>
      <c r="FZ67" s="32"/>
      <c r="GA67" s="46"/>
      <c r="GB67" s="2"/>
      <c r="GC67" s="2"/>
      <c r="GD67" s="2"/>
      <c r="GE67" s="2"/>
      <c r="GF67" s="2"/>
      <c r="GG67" s="2"/>
      <c r="GH67" s="2"/>
      <c r="GI67" s="2"/>
      <c r="GJ67" s="2"/>
      <c r="GK67" s="2"/>
    </row>
    <row r="68" spans="1:193" x14ac:dyDescent="0.35">
      <c r="A68" s="3" t="s">
        <v>802</v>
      </c>
      <c r="B68" s="2" t="s">
        <v>803</v>
      </c>
      <c r="C68" s="46">
        <v>999999999</v>
      </c>
      <c r="D68" s="46">
        <v>999999999</v>
      </c>
      <c r="E68" s="46">
        <v>999999999</v>
      </c>
      <c r="F68" s="46">
        <v>999999999</v>
      </c>
      <c r="G68" s="46">
        <v>999999999</v>
      </c>
      <c r="H68" s="46">
        <v>999999999</v>
      </c>
      <c r="I68" s="46">
        <v>999999999</v>
      </c>
      <c r="J68" s="46">
        <v>999999999</v>
      </c>
      <c r="K68" s="46">
        <v>999999999</v>
      </c>
      <c r="L68" s="46">
        <v>999999999</v>
      </c>
      <c r="M68" s="46">
        <v>999999999</v>
      </c>
      <c r="N68" s="46">
        <v>999999999</v>
      </c>
      <c r="O68" s="46">
        <v>999999999</v>
      </c>
      <c r="P68" s="46">
        <v>999999999</v>
      </c>
      <c r="Q68" s="46">
        <v>999999999</v>
      </c>
      <c r="R68" s="46">
        <v>999999999</v>
      </c>
      <c r="S68" s="46">
        <v>999999999</v>
      </c>
      <c r="T68" s="46">
        <v>999999999</v>
      </c>
      <c r="U68" s="46">
        <v>999999999</v>
      </c>
      <c r="V68" s="46">
        <v>999999999</v>
      </c>
      <c r="W68" s="46">
        <v>999999999</v>
      </c>
      <c r="X68" s="46">
        <v>999999999</v>
      </c>
      <c r="Y68" s="46">
        <v>999999999</v>
      </c>
      <c r="Z68" s="46">
        <v>999999999</v>
      </c>
      <c r="AA68" s="46">
        <v>999999999</v>
      </c>
      <c r="AB68" s="46">
        <v>999999999</v>
      </c>
      <c r="AC68" s="46">
        <v>999999999</v>
      </c>
      <c r="AD68" s="46">
        <v>999999999</v>
      </c>
      <c r="AE68" s="46">
        <v>999999999</v>
      </c>
      <c r="AF68" s="46">
        <v>999999999</v>
      </c>
      <c r="AG68" s="46">
        <v>999999999</v>
      </c>
      <c r="AH68" s="46">
        <v>999999999</v>
      </c>
      <c r="AI68" s="46">
        <v>999999999</v>
      </c>
      <c r="AJ68" s="46">
        <v>999999999</v>
      </c>
      <c r="AK68" s="46">
        <v>999999999</v>
      </c>
      <c r="AL68" s="46">
        <v>999999999</v>
      </c>
      <c r="AM68" s="46">
        <v>999999999</v>
      </c>
      <c r="AN68" s="46">
        <v>999999999</v>
      </c>
      <c r="AO68" s="46">
        <v>999999999</v>
      </c>
      <c r="AP68" s="46">
        <v>9999999999</v>
      </c>
      <c r="AQ68" s="46">
        <v>999999999</v>
      </c>
      <c r="AR68" s="46">
        <v>999999999</v>
      </c>
      <c r="AS68" s="46">
        <v>999999999</v>
      </c>
      <c r="AT68" s="46">
        <v>999999999</v>
      </c>
      <c r="AU68" s="46">
        <v>999999999</v>
      </c>
      <c r="AV68" s="46">
        <v>999999999</v>
      </c>
      <c r="AW68" s="46">
        <v>999999999</v>
      </c>
      <c r="AX68" s="46">
        <v>999999999</v>
      </c>
      <c r="AY68" s="46">
        <v>999999999</v>
      </c>
      <c r="AZ68" s="46">
        <v>999999999</v>
      </c>
      <c r="BA68" s="46">
        <v>999999999</v>
      </c>
      <c r="BB68" s="46">
        <v>999999999</v>
      </c>
      <c r="BC68" s="46">
        <v>999999999</v>
      </c>
      <c r="BD68" s="46">
        <v>999999999</v>
      </c>
      <c r="BE68" s="46">
        <v>999999999</v>
      </c>
      <c r="BF68" s="46">
        <v>999999999</v>
      </c>
      <c r="BG68" s="46">
        <v>999999999</v>
      </c>
      <c r="BH68" s="46">
        <v>999999999</v>
      </c>
      <c r="BI68" s="46">
        <v>999999999</v>
      </c>
      <c r="BJ68" s="46">
        <v>999999999</v>
      </c>
      <c r="BK68" s="46">
        <v>999999999</v>
      </c>
      <c r="BL68" s="46">
        <v>999999999</v>
      </c>
      <c r="BM68" s="46">
        <v>999999999</v>
      </c>
      <c r="BN68" s="46">
        <v>999999999</v>
      </c>
      <c r="BO68" s="46">
        <v>999999999</v>
      </c>
      <c r="BP68" s="46">
        <v>999999999</v>
      </c>
      <c r="BQ68" s="46">
        <v>999999999</v>
      </c>
      <c r="BR68" s="46">
        <v>999999999</v>
      </c>
      <c r="BS68" s="46">
        <v>999999999</v>
      </c>
      <c r="BT68" s="46">
        <v>999999999</v>
      </c>
      <c r="BU68" s="46">
        <v>999999999</v>
      </c>
      <c r="BV68" s="46">
        <v>999999999</v>
      </c>
      <c r="BW68" s="46">
        <v>999999999</v>
      </c>
      <c r="BX68" s="46">
        <v>999999999</v>
      </c>
      <c r="BY68" s="46">
        <v>999999999</v>
      </c>
      <c r="BZ68" s="46">
        <v>999999999</v>
      </c>
      <c r="CA68" s="46">
        <v>999999999</v>
      </c>
      <c r="CB68" s="46">
        <v>999999999</v>
      </c>
      <c r="CC68" s="46">
        <v>999999999</v>
      </c>
      <c r="CD68" s="46">
        <v>999999999</v>
      </c>
      <c r="CE68" s="46">
        <v>999999999</v>
      </c>
      <c r="CF68" s="46">
        <v>999999999</v>
      </c>
      <c r="CG68" s="46">
        <v>999999999</v>
      </c>
      <c r="CH68" s="46">
        <v>999999999</v>
      </c>
      <c r="CI68" s="46">
        <v>999999999</v>
      </c>
      <c r="CJ68" s="46">
        <v>999999999</v>
      </c>
      <c r="CK68" s="46">
        <v>999999999</v>
      </c>
      <c r="CL68" s="46">
        <v>999999999</v>
      </c>
      <c r="CM68" s="46">
        <v>999999999</v>
      </c>
      <c r="CN68" s="46">
        <v>999999999</v>
      </c>
      <c r="CO68" s="46">
        <v>999999999</v>
      </c>
      <c r="CP68" s="46">
        <v>999999999</v>
      </c>
      <c r="CQ68" s="46">
        <v>999999999</v>
      </c>
      <c r="CR68" s="46">
        <v>999999999</v>
      </c>
      <c r="CS68" s="46">
        <v>999999999</v>
      </c>
      <c r="CT68" s="46">
        <v>999999999</v>
      </c>
      <c r="CU68" s="46">
        <v>999999999</v>
      </c>
      <c r="CV68" s="46">
        <v>999999999</v>
      </c>
      <c r="CW68" s="46">
        <v>999999999</v>
      </c>
      <c r="CX68" s="46">
        <v>999999999</v>
      </c>
      <c r="CY68" s="46">
        <v>999999999</v>
      </c>
      <c r="CZ68" s="46">
        <v>999999999</v>
      </c>
      <c r="DA68" s="46">
        <v>999999999</v>
      </c>
      <c r="DB68" s="46">
        <v>999999999</v>
      </c>
      <c r="DC68" s="46">
        <v>999999999</v>
      </c>
      <c r="DD68" s="46">
        <v>999999999</v>
      </c>
      <c r="DE68" s="46">
        <v>999999999</v>
      </c>
      <c r="DF68" s="46">
        <v>999999999</v>
      </c>
      <c r="DG68" s="46">
        <v>999999999</v>
      </c>
      <c r="DH68" s="46">
        <v>999999999</v>
      </c>
      <c r="DI68" s="46">
        <v>999999999</v>
      </c>
      <c r="DJ68" s="46">
        <v>999999999</v>
      </c>
      <c r="DK68" s="46">
        <v>999999999</v>
      </c>
      <c r="DL68" s="46">
        <v>999999999</v>
      </c>
      <c r="DM68" s="46">
        <v>999999999</v>
      </c>
      <c r="DN68" s="46">
        <v>999999999</v>
      </c>
      <c r="DO68" s="46">
        <v>999999999</v>
      </c>
      <c r="DP68" s="46">
        <v>999999999</v>
      </c>
      <c r="DQ68" s="46">
        <v>999999999</v>
      </c>
      <c r="DR68" s="46">
        <v>999999999</v>
      </c>
      <c r="DS68" s="46">
        <v>999999999</v>
      </c>
      <c r="DT68" s="46">
        <v>999999999</v>
      </c>
      <c r="DU68" s="46">
        <v>999999999</v>
      </c>
      <c r="DV68" s="46">
        <v>999999999</v>
      </c>
      <c r="DW68" s="46">
        <v>999999999</v>
      </c>
      <c r="DX68" s="46">
        <v>999999999</v>
      </c>
      <c r="DY68" s="46">
        <v>999999999</v>
      </c>
      <c r="DZ68" s="46">
        <v>999999999</v>
      </c>
      <c r="EA68" s="46">
        <v>999999999</v>
      </c>
      <c r="EB68" s="46">
        <v>999999999</v>
      </c>
      <c r="EC68" s="46">
        <v>999999999</v>
      </c>
      <c r="ED68" s="46">
        <v>999999999</v>
      </c>
      <c r="EE68" s="46">
        <v>999999999</v>
      </c>
      <c r="EF68" s="46">
        <v>999999999</v>
      </c>
      <c r="EG68" s="46">
        <v>999999999</v>
      </c>
      <c r="EH68" s="46">
        <v>999999999</v>
      </c>
      <c r="EI68" s="46">
        <v>999999999</v>
      </c>
      <c r="EJ68" s="46">
        <v>999999999</v>
      </c>
      <c r="EK68" s="46">
        <v>999999999</v>
      </c>
      <c r="EL68" s="46">
        <v>999999999</v>
      </c>
      <c r="EM68" s="46">
        <v>999999999</v>
      </c>
      <c r="EN68" s="46">
        <v>999999999</v>
      </c>
      <c r="EO68" s="46">
        <v>999999999</v>
      </c>
      <c r="EP68" s="46">
        <v>999999999</v>
      </c>
      <c r="EQ68" s="46">
        <v>999999999</v>
      </c>
      <c r="ER68" s="46">
        <v>999999999</v>
      </c>
      <c r="ES68" s="46">
        <v>999999999</v>
      </c>
      <c r="ET68" s="46">
        <v>999999999</v>
      </c>
      <c r="EU68" s="46">
        <v>999999999</v>
      </c>
      <c r="EV68" s="46">
        <v>999999999</v>
      </c>
      <c r="EW68" s="46">
        <v>999999999</v>
      </c>
      <c r="EX68" s="46">
        <v>999999999</v>
      </c>
      <c r="EY68" s="46">
        <v>999999999</v>
      </c>
      <c r="EZ68" s="46">
        <v>999999999</v>
      </c>
      <c r="FA68" s="46">
        <v>999999999</v>
      </c>
      <c r="FB68" s="46">
        <v>999999999</v>
      </c>
      <c r="FC68" s="46">
        <v>999999999</v>
      </c>
      <c r="FD68" s="46">
        <v>999999999</v>
      </c>
      <c r="FE68" s="46">
        <v>999999999</v>
      </c>
      <c r="FF68" s="46">
        <v>999999999</v>
      </c>
      <c r="FG68" s="46">
        <v>999999999</v>
      </c>
      <c r="FH68" s="46">
        <v>999999999</v>
      </c>
      <c r="FI68" s="46">
        <v>999999999</v>
      </c>
      <c r="FJ68" s="46">
        <v>999999999</v>
      </c>
      <c r="FK68" s="46">
        <v>999999999</v>
      </c>
      <c r="FL68" s="46">
        <v>999999999</v>
      </c>
      <c r="FM68" s="46">
        <v>999999999</v>
      </c>
      <c r="FN68" s="46">
        <v>999999999</v>
      </c>
      <c r="FO68" s="46">
        <v>999999999</v>
      </c>
      <c r="FP68" s="46">
        <v>999999999</v>
      </c>
      <c r="FQ68" s="46">
        <v>999999999</v>
      </c>
      <c r="FR68" s="46">
        <v>999999999</v>
      </c>
      <c r="FS68" s="46">
        <v>999999999</v>
      </c>
      <c r="FT68" s="46">
        <v>999999999</v>
      </c>
      <c r="FU68" s="46">
        <v>999999999</v>
      </c>
      <c r="FV68" s="46">
        <v>999999999</v>
      </c>
      <c r="FW68" s="46">
        <v>999999999</v>
      </c>
      <c r="FX68" s="46">
        <v>999999999</v>
      </c>
      <c r="FY68" s="46"/>
      <c r="FZ68" s="46">
        <f>SUM(C68:FX68)</f>
        <v>186999999822</v>
      </c>
      <c r="GA68" s="46"/>
      <c r="GB68" s="32"/>
      <c r="GC68" s="32"/>
      <c r="GD68" s="32"/>
      <c r="GE68" s="2"/>
      <c r="GF68" s="2"/>
      <c r="GG68" s="2"/>
      <c r="GH68" s="2"/>
      <c r="GI68" s="2"/>
      <c r="GJ68" s="2"/>
      <c r="GK68" s="2"/>
    </row>
    <row r="69" spans="1:193" x14ac:dyDescent="0.35">
      <c r="A69" s="2"/>
      <c r="B69" s="2" t="s">
        <v>804</v>
      </c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2"/>
      <c r="GB69" s="46"/>
      <c r="GC69" s="46"/>
      <c r="GD69" s="46"/>
      <c r="GE69" s="2"/>
      <c r="GF69" s="46"/>
      <c r="GG69" s="46"/>
      <c r="GH69" s="46"/>
      <c r="GI69" s="46"/>
      <c r="GJ69" s="46"/>
      <c r="GK69" s="2"/>
    </row>
    <row r="70" spans="1:193" x14ac:dyDescent="0.35">
      <c r="A70" s="2"/>
      <c r="B70" s="2" t="s">
        <v>805</v>
      </c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2"/>
      <c r="GB70" s="46"/>
      <c r="GC70" s="46"/>
      <c r="GD70" s="2"/>
      <c r="GE70" s="2"/>
      <c r="GF70" s="2"/>
      <c r="GG70" s="2"/>
      <c r="GH70" s="2"/>
      <c r="GI70" s="2"/>
      <c r="GJ70" s="2"/>
      <c r="GK70" s="2"/>
    </row>
    <row r="71" spans="1:193" x14ac:dyDescent="0.35">
      <c r="A71" s="2"/>
      <c r="B71" s="2" t="s">
        <v>806</v>
      </c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2"/>
      <c r="GB71" s="46"/>
      <c r="GC71" s="46"/>
      <c r="GD71" s="2"/>
      <c r="GE71" s="2"/>
      <c r="GF71" s="2"/>
      <c r="GG71" s="2"/>
      <c r="GH71" s="2"/>
      <c r="GI71" s="2"/>
      <c r="GJ71" s="2"/>
      <c r="GK71" s="2"/>
    </row>
    <row r="72" spans="1:193" x14ac:dyDescent="0.35">
      <c r="A72" s="2"/>
      <c r="B72" s="2" t="s">
        <v>807</v>
      </c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2"/>
      <c r="GB72" s="46"/>
      <c r="GC72" s="46"/>
      <c r="GD72" s="2"/>
      <c r="GE72" s="2"/>
      <c r="GF72" s="2"/>
      <c r="GG72" s="2"/>
      <c r="GH72" s="2"/>
      <c r="GI72" s="2"/>
      <c r="GJ72" s="2"/>
      <c r="GK72" s="2"/>
    </row>
    <row r="73" spans="1:193" x14ac:dyDescent="0.35">
      <c r="A73" s="3" t="s">
        <v>808</v>
      </c>
      <c r="B73" s="2" t="s">
        <v>809</v>
      </c>
      <c r="C73" s="46">
        <v>999999999</v>
      </c>
      <c r="D73" s="46">
        <v>999999999</v>
      </c>
      <c r="E73" s="46">
        <v>999999999</v>
      </c>
      <c r="F73" s="46">
        <v>999999999</v>
      </c>
      <c r="G73" s="46">
        <v>999999999</v>
      </c>
      <c r="H73" s="46">
        <v>999999999</v>
      </c>
      <c r="I73" s="46">
        <v>999999999</v>
      </c>
      <c r="J73" s="46">
        <v>999999999</v>
      </c>
      <c r="K73" s="46">
        <v>999999999</v>
      </c>
      <c r="L73" s="46">
        <v>999999999</v>
      </c>
      <c r="M73" s="46">
        <v>999999999</v>
      </c>
      <c r="N73" s="46">
        <v>999999999</v>
      </c>
      <c r="O73" s="46">
        <v>999999999</v>
      </c>
      <c r="P73" s="46">
        <v>999999999</v>
      </c>
      <c r="Q73" s="46">
        <v>999999999</v>
      </c>
      <c r="R73" s="46">
        <v>999999999</v>
      </c>
      <c r="S73" s="46">
        <v>999999999</v>
      </c>
      <c r="T73" s="46">
        <v>999999999</v>
      </c>
      <c r="U73" s="46">
        <v>999999999</v>
      </c>
      <c r="V73" s="46">
        <v>999999999</v>
      </c>
      <c r="W73" s="46">
        <v>999999999</v>
      </c>
      <c r="X73" s="46">
        <v>999999999</v>
      </c>
      <c r="Y73" s="46">
        <v>999999999</v>
      </c>
      <c r="Z73" s="46">
        <v>999999999</v>
      </c>
      <c r="AA73" s="46">
        <v>999999999</v>
      </c>
      <c r="AB73" s="46">
        <v>999999999</v>
      </c>
      <c r="AC73" s="46">
        <v>999999999</v>
      </c>
      <c r="AD73" s="46">
        <v>999999999</v>
      </c>
      <c r="AE73" s="46">
        <v>999999999</v>
      </c>
      <c r="AF73" s="46">
        <v>999999999</v>
      </c>
      <c r="AG73" s="46">
        <v>999999999</v>
      </c>
      <c r="AH73" s="46">
        <v>999999999</v>
      </c>
      <c r="AI73" s="46">
        <v>999999999</v>
      </c>
      <c r="AJ73" s="46">
        <v>999999999</v>
      </c>
      <c r="AK73" s="46">
        <v>999999999</v>
      </c>
      <c r="AL73" s="46">
        <v>999999999</v>
      </c>
      <c r="AM73" s="46">
        <v>999999999</v>
      </c>
      <c r="AN73" s="46">
        <v>999999999</v>
      </c>
      <c r="AO73" s="46">
        <v>999999999</v>
      </c>
      <c r="AP73" s="46">
        <v>999999999</v>
      </c>
      <c r="AQ73" s="46">
        <v>999999999</v>
      </c>
      <c r="AR73" s="46">
        <v>999999999</v>
      </c>
      <c r="AS73" s="46">
        <v>999999999</v>
      </c>
      <c r="AT73" s="46">
        <v>999999999</v>
      </c>
      <c r="AU73" s="46">
        <v>999999999</v>
      </c>
      <c r="AV73" s="46">
        <v>999999999</v>
      </c>
      <c r="AW73" s="46">
        <v>999999999</v>
      </c>
      <c r="AX73" s="46">
        <v>999999999</v>
      </c>
      <c r="AY73" s="46">
        <v>999999999</v>
      </c>
      <c r="AZ73" s="46">
        <v>999999999</v>
      </c>
      <c r="BA73" s="46">
        <v>999999999</v>
      </c>
      <c r="BB73" s="46">
        <v>999999999</v>
      </c>
      <c r="BC73" s="46">
        <v>999999999</v>
      </c>
      <c r="BD73" s="46">
        <v>999999999</v>
      </c>
      <c r="BE73" s="46">
        <v>999999999</v>
      </c>
      <c r="BF73" s="46">
        <v>999999999</v>
      </c>
      <c r="BG73" s="46">
        <v>999999999</v>
      </c>
      <c r="BH73" s="46">
        <v>999999999</v>
      </c>
      <c r="BI73" s="46">
        <v>999999999</v>
      </c>
      <c r="BJ73" s="46">
        <v>999999999</v>
      </c>
      <c r="BK73" s="46">
        <v>999999999</v>
      </c>
      <c r="BL73" s="46">
        <v>999999999</v>
      </c>
      <c r="BM73" s="46">
        <v>999999999</v>
      </c>
      <c r="BN73" s="46">
        <v>999999999</v>
      </c>
      <c r="BO73" s="46">
        <v>999999999</v>
      </c>
      <c r="BP73" s="46">
        <v>999999999</v>
      </c>
      <c r="BQ73" s="46">
        <v>999999999</v>
      </c>
      <c r="BR73" s="46">
        <v>999999999</v>
      </c>
      <c r="BS73" s="46">
        <v>999999999</v>
      </c>
      <c r="BT73" s="46">
        <v>999999999</v>
      </c>
      <c r="BU73" s="46">
        <v>999999999</v>
      </c>
      <c r="BV73" s="46">
        <v>999999999</v>
      </c>
      <c r="BW73" s="46">
        <v>999999999</v>
      </c>
      <c r="BX73" s="46">
        <v>999999999</v>
      </c>
      <c r="BY73" s="46">
        <v>999999999</v>
      </c>
      <c r="BZ73" s="46">
        <v>999999999</v>
      </c>
      <c r="CA73" s="46">
        <v>999999999</v>
      </c>
      <c r="CB73" s="46">
        <v>999999999</v>
      </c>
      <c r="CC73" s="46">
        <v>999999999</v>
      </c>
      <c r="CD73" s="46">
        <v>999999999</v>
      </c>
      <c r="CE73" s="46">
        <v>999999999</v>
      </c>
      <c r="CF73" s="46">
        <v>999999999</v>
      </c>
      <c r="CG73" s="46">
        <v>999999999</v>
      </c>
      <c r="CH73" s="46">
        <v>999999999</v>
      </c>
      <c r="CI73" s="46">
        <v>999999999</v>
      </c>
      <c r="CJ73" s="46">
        <v>999999999</v>
      </c>
      <c r="CK73" s="46">
        <v>999999999</v>
      </c>
      <c r="CL73" s="46">
        <v>999999999</v>
      </c>
      <c r="CM73" s="46">
        <v>999999999</v>
      </c>
      <c r="CN73" s="46">
        <v>999999999</v>
      </c>
      <c r="CO73" s="46">
        <v>999999999</v>
      </c>
      <c r="CP73" s="46">
        <v>999999999</v>
      </c>
      <c r="CQ73" s="46">
        <v>999999999</v>
      </c>
      <c r="CR73" s="46">
        <v>999999999</v>
      </c>
      <c r="CS73" s="46">
        <v>999999999</v>
      </c>
      <c r="CT73" s="46">
        <v>999999999</v>
      </c>
      <c r="CU73" s="46">
        <v>999999999</v>
      </c>
      <c r="CV73" s="46">
        <v>999999999</v>
      </c>
      <c r="CW73" s="46">
        <v>999999999</v>
      </c>
      <c r="CX73" s="46">
        <v>999999999</v>
      </c>
      <c r="CY73" s="46">
        <v>999999999</v>
      </c>
      <c r="CZ73" s="46">
        <v>999999999</v>
      </c>
      <c r="DA73" s="46">
        <v>999999999</v>
      </c>
      <c r="DB73" s="46">
        <v>999999999</v>
      </c>
      <c r="DC73" s="46">
        <v>999999999</v>
      </c>
      <c r="DD73" s="46">
        <v>999999999</v>
      </c>
      <c r="DE73" s="46">
        <v>999999999</v>
      </c>
      <c r="DF73" s="46">
        <v>999999999</v>
      </c>
      <c r="DG73" s="46">
        <v>999999999</v>
      </c>
      <c r="DH73" s="46">
        <v>999999999</v>
      </c>
      <c r="DI73" s="46">
        <v>999999999</v>
      </c>
      <c r="DJ73" s="46">
        <v>999999999</v>
      </c>
      <c r="DK73" s="46">
        <v>999999999</v>
      </c>
      <c r="DL73" s="46">
        <v>999999999</v>
      </c>
      <c r="DM73" s="46">
        <v>999999999</v>
      </c>
      <c r="DN73" s="46">
        <v>999999999</v>
      </c>
      <c r="DO73" s="46">
        <v>999999999</v>
      </c>
      <c r="DP73" s="46">
        <v>999999999</v>
      </c>
      <c r="DQ73" s="46">
        <v>999999999</v>
      </c>
      <c r="DR73" s="46">
        <v>999999999</v>
      </c>
      <c r="DS73" s="46">
        <v>999999999</v>
      </c>
      <c r="DT73" s="46">
        <v>999999999</v>
      </c>
      <c r="DU73" s="46">
        <v>999999999</v>
      </c>
      <c r="DV73" s="46">
        <v>999999999</v>
      </c>
      <c r="DW73" s="46">
        <v>999999999</v>
      </c>
      <c r="DX73" s="46">
        <v>999999999</v>
      </c>
      <c r="DY73" s="46">
        <v>999999999</v>
      </c>
      <c r="DZ73" s="46">
        <v>999999999</v>
      </c>
      <c r="EA73" s="46">
        <v>999999999</v>
      </c>
      <c r="EB73" s="46">
        <v>999999999</v>
      </c>
      <c r="EC73" s="46">
        <v>999999999</v>
      </c>
      <c r="ED73" s="46">
        <v>999999999</v>
      </c>
      <c r="EE73" s="46">
        <v>999999999</v>
      </c>
      <c r="EF73" s="46">
        <v>999999999</v>
      </c>
      <c r="EG73" s="46">
        <v>999999999</v>
      </c>
      <c r="EH73" s="46">
        <v>999999999</v>
      </c>
      <c r="EI73" s="46">
        <v>999999999</v>
      </c>
      <c r="EJ73" s="46">
        <v>999999999</v>
      </c>
      <c r="EK73" s="46">
        <v>999999999</v>
      </c>
      <c r="EL73" s="46">
        <v>999999999</v>
      </c>
      <c r="EM73" s="46">
        <v>999999999</v>
      </c>
      <c r="EN73" s="46">
        <v>999999999</v>
      </c>
      <c r="EO73" s="46">
        <v>999999999</v>
      </c>
      <c r="EP73" s="46">
        <v>999999999</v>
      </c>
      <c r="EQ73" s="46">
        <v>999999999</v>
      </c>
      <c r="ER73" s="46">
        <v>999999999</v>
      </c>
      <c r="ES73" s="46">
        <v>999999999</v>
      </c>
      <c r="ET73" s="46">
        <v>999999999</v>
      </c>
      <c r="EU73" s="46">
        <v>999999999</v>
      </c>
      <c r="EV73" s="46">
        <v>999999999</v>
      </c>
      <c r="EW73" s="46">
        <v>999999999</v>
      </c>
      <c r="EX73" s="46">
        <v>999999999</v>
      </c>
      <c r="EY73" s="46">
        <v>999999999</v>
      </c>
      <c r="EZ73" s="46">
        <v>999999999</v>
      </c>
      <c r="FA73" s="46">
        <v>999999999</v>
      </c>
      <c r="FB73" s="46">
        <v>999999999</v>
      </c>
      <c r="FC73" s="46">
        <v>999999999</v>
      </c>
      <c r="FD73" s="46">
        <v>999999999</v>
      </c>
      <c r="FE73" s="46">
        <v>999999999</v>
      </c>
      <c r="FF73" s="46">
        <v>999999999</v>
      </c>
      <c r="FG73" s="46">
        <v>999999999</v>
      </c>
      <c r="FH73" s="46">
        <v>999999999</v>
      </c>
      <c r="FI73" s="46">
        <v>999999999</v>
      </c>
      <c r="FJ73" s="46">
        <v>999999999</v>
      </c>
      <c r="FK73" s="46">
        <v>999999999</v>
      </c>
      <c r="FL73" s="46">
        <v>999999999</v>
      </c>
      <c r="FM73" s="46">
        <v>999999999</v>
      </c>
      <c r="FN73" s="46">
        <v>999999999</v>
      </c>
      <c r="FO73" s="46">
        <v>999999999</v>
      </c>
      <c r="FP73" s="46">
        <v>999999999</v>
      </c>
      <c r="FQ73" s="46">
        <v>999999999</v>
      </c>
      <c r="FR73" s="46">
        <v>999999999</v>
      </c>
      <c r="FS73" s="46">
        <v>999999999</v>
      </c>
      <c r="FT73" s="46">
        <v>999999999</v>
      </c>
      <c r="FU73" s="46">
        <v>999999999</v>
      </c>
      <c r="FV73" s="46">
        <v>999999999</v>
      </c>
      <c r="FW73" s="46">
        <v>999999999</v>
      </c>
      <c r="FX73" s="46">
        <v>999999999</v>
      </c>
      <c r="FY73" s="46"/>
      <c r="FZ73" s="46">
        <f>SUM(C73:FX73)</f>
        <v>177999999822</v>
      </c>
      <c r="GA73" s="2"/>
      <c r="GB73" s="46"/>
      <c r="GC73" s="46"/>
      <c r="GD73" s="2"/>
      <c r="GE73" s="2"/>
      <c r="GF73" s="2"/>
      <c r="GG73" s="2"/>
      <c r="GH73" s="2"/>
      <c r="GI73" s="2"/>
      <c r="GJ73" s="2"/>
      <c r="GK73" s="2"/>
    </row>
    <row r="74" spans="1:193" x14ac:dyDescent="0.35">
      <c r="A74" s="2"/>
      <c r="B74" s="2" t="s">
        <v>804</v>
      </c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2"/>
      <c r="GA74" s="2"/>
      <c r="GB74" s="46"/>
      <c r="GC74" s="46"/>
      <c r="GD74" s="46"/>
      <c r="GE74" s="2"/>
      <c r="GF74" s="2"/>
      <c r="GG74" s="2"/>
      <c r="GH74" s="2"/>
      <c r="GI74" s="2"/>
      <c r="GJ74" s="2"/>
      <c r="GK74" s="2"/>
    </row>
    <row r="75" spans="1:193" x14ac:dyDescent="0.35">
      <c r="A75" s="2"/>
      <c r="B75" s="2" t="s">
        <v>810</v>
      </c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95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</row>
    <row r="76" spans="1:193" x14ac:dyDescent="0.35">
      <c r="A76" s="2"/>
      <c r="B76" s="2" t="s">
        <v>811</v>
      </c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</row>
    <row r="77" spans="1:193" x14ac:dyDescent="0.35">
      <c r="A77" s="2"/>
      <c r="B77" s="2" t="s">
        <v>812</v>
      </c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</row>
    <row r="78" spans="1:193" x14ac:dyDescent="0.35">
      <c r="A78" s="3" t="s">
        <v>465</v>
      </c>
      <c r="B78" s="2" t="s">
        <v>466</v>
      </c>
      <c r="C78" s="47">
        <v>214049.99</v>
      </c>
      <c r="D78" s="47">
        <v>0</v>
      </c>
      <c r="E78" s="47">
        <v>0</v>
      </c>
      <c r="F78" s="47">
        <v>0</v>
      </c>
      <c r="G78" s="47">
        <v>0</v>
      </c>
      <c r="H78" s="47">
        <v>0</v>
      </c>
      <c r="I78" s="47">
        <v>518609.48</v>
      </c>
      <c r="J78" s="47">
        <v>0</v>
      </c>
      <c r="K78" s="47">
        <v>0</v>
      </c>
      <c r="L78" s="47">
        <v>0</v>
      </c>
      <c r="M78" s="47">
        <v>0</v>
      </c>
      <c r="N78" s="47">
        <v>6454001.4400000004</v>
      </c>
      <c r="O78" s="47">
        <v>2315346.59</v>
      </c>
      <c r="P78" s="47">
        <v>6508.04</v>
      </c>
      <c r="Q78" s="47">
        <v>0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W78" s="47">
        <v>0</v>
      </c>
      <c r="X78" s="47">
        <v>4645.62</v>
      </c>
      <c r="Y78" s="47">
        <v>0</v>
      </c>
      <c r="Z78" s="47">
        <v>125782.95</v>
      </c>
      <c r="AA78" s="47">
        <v>0</v>
      </c>
      <c r="AB78" s="47">
        <v>0</v>
      </c>
      <c r="AC78" s="47">
        <v>0</v>
      </c>
      <c r="AD78" s="47">
        <v>0</v>
      </c>
      <c r="AE78" s="47">
        <v>73409.77</v>
      </c>
      <c r="AF78" s="47">
        <v>0</v>
      </c>
      <c r="AG78" s="47">
        <v>0</v>
      </c>
      <c r="AH78" s="47">
        <v>189856.48</v>
      </c>
      <c r="AI78" s="47">
        <v>0</v>
      </c>
      <c r="AJ78" s="47">
        <v>0</v>
      </c>
      <c r="AK78" s="47">
        <v>0</v>
      </c>
      <c r="AL78" s="47">
        <v>0</v>
      </c>
      <c r="AM78" s="47">
        <v>0</v>
      </c>
      <c r="AN78" s="47">
        <v>0</v>
      </c>
      <c r="AO78" s="47">
        <v>0</v>
      </c>
      <c r="AP78" s="47">
        <v>0</v>
      </c>
      <c r="AQ78" s="47">
        <v>0</v>
      </c>
      <c r="AR78" s="47">
        <v>0</v>
      </c>
      <c r="AS78" s="47">
        <v>2116980.9</v>
      </c>
      <c r="AT78" s="47">
        <v>0</v>
      </c>
      <c r="AU78" s="47">
        <v>0</v>
      </c>
      <c r="AV78" s="47">
        <v>0</v>
      </c>
      <c r="AW78" s="47">
        <v>0</v>
      </c>
      <c r="AX78" s="47">
        <v>0</v>
      </c>
      <c r="AY78" s="47">
        <v>0</v>
      </c>
      <c r="AZ78" s="47">
        <v>0</v>
      </c>
      <c r="BA78" s="47">
        <v>0</v>
      </c>
      <c r="BB78" s="47">
        <v>0</v>
      </c>
      <c r="BC78" s="47">
        <v>0</v>
      </c>
      <c r="BD78" s="47">
        <v>0</v>
      </c>
      <c r="BE78" s="47">
        <v>0</v>
      </c>
      <c r="BF78" s="47">
        <v>0</v>
      </c>
      <c r="BG78" s="47">
        <v>0</v>
      </c>
      <c r="BH78" s="47">
        <v>0</v>
      </c>
      <c r="BI78" s="47">
        <v>0</v>
      </c>
      <c r="BJ78" s="47">
        <v>0</v>
      </c>
      <c r="BK78" s="47">
        <v>0</v>
      </c>
      <c r="BL78" s="47">
        <v>0</v>
      </c>
      <c r="BM78" s="47">
        <v>40575.480000000003</v>
      </c>
      <c r="BN78" s="47">
        <v>0</v>
      </c>
      <c r="BO78" s="47">
        <v>0</v>
      </c>
      <c r="BP78" s="47">
        <v>0</v>
      </c>
      <c r="BQ78" s="47">
        <v>0</v>
      </c>
      <c r="BR78" s="47">
        <v>0</v>
      </c>
      <c r="BS78" s="47">
        <v>0</v>
      </c>
      <c r="BT78" s="47">
        <v>0</v>
      </c>
      <c r="BU78" s="47">
        <v>0</v>
      </c>
      <c r="BV78" s="47">
        <v>784125.51</v>
      </c>
      <c r="BW78" s="47">
        <v>0</v>
      </c>
      <c r="BX78" s="47">
        <v>0</v>
      </c>
      <c r="BY78" s="47">
        <v>0</v>
      </c>
      <c r="BZ78" s="47">
        <v>0</v>
      </c>
      <c r="CA78" s="47">
        <v>0</v>
      </c>
      <c r="CB78" s="47">
        <v>0</v>
      </c>
      <c r="CC78" s="47">
        <v>0</v>
      </c>
      <c r="CD78" s="47">
        <v>64538.16</v>
      </c>
      <c r="CE78" s="47">
        <v>0</v>
      </c>
      <c r="CF78" s="47">
        <v>139360.24</v>
      </c>
      <c r="CG78" s="47">
        <v>0</v>
      </c>
      <c r="CH78" s="47">
        <v>0</v>
      </c>
      <c r="CI78" s="47">
        <v>0</v>
      </c>
      <c r="CJ78" s="47">
        <v>0</v>
      </c>
      <c r="CK78" s="47">
        <v>2621262.39</v>
      </c>
      <c r="CL78" s="47">
        <v>34407.54</v>
      </c>
      <c r="CM78" s="47">
        <v>0</v>
      </c>
      <c r="CN78" s="47">
        <v>0</v>
      </c>
      <c r="CO78" s="47">
        <v>0</v>
      </c>
      <c r="CP78" s="47">
        <v>0</v>
      </c>
      <c r="CQ78" s="47">
        <v>0</v>
      </c>
      <c r="CR78" s="47">
        <v>78694.86</v>
      </c>
      <c r="CS78" s="47">
        <v>0</v>
      </c>
      <c r="CT78" s="47">
        <v>29636.04</v>
      </c>
      <c r="CU78" s="47">
        <v>0</v>
      </c>
      <c r="CV78" s="47">
        <v>28341.66</v>
      </c>
      <c r="CW78" s="47">
        <v>0</v>
      </c>
      <c r="CX78" s="47">
        <v>0</v>
      </c>
      <c r="CY78" s="47">
        <v>0</v>
      </c>
      <c r="CZ78" s="47">
        <v>0</v>
      </c>
      <c r="DA78" s="47">
        <v>18622.72</v>
      </c>
      <c r="DB78" s="47">
        <v>0</v>
      </c>
      <c r="DC78" s="47">
        <v>36496.36</v>
      </c>
      <c r="DD78" s="47">
        <v>5221.7700000000004</v>
      </c>
      <c r="DE78" s="47">
        <v>0</v>
      </c>
      <c r="DF78" s="47">
        <v>0</v>
      </c>
      <c r="DG78" s="47">
        <v>0</v>
      </c>
      <c r="DH78" s="47">
        <v>277847.37</v>
      </c>
      <c r="DI78" s="47">
        <v>0</v>
      </c>
      <c r="DJ78" s="47">
        <v>0</v>
      </c>
      <c r="DK78" s="47">
        <v>0</v>
      </c>
      <c r="DL78" s="47">
        <v>0</v>
      </c>
      <c r="DM78" s="47">
        <v>0</v>
      </c>
      <c r="DN78" s="47">
        <v>0</v>
      </c>
      <c r="DO78" s="47">
        <v>0</v>
      </c>
      <c r="DP78" s="47">
        <v>9617.9</v>
      </c>
      <c r="DQ78" s="47">
        <v>0</v>
      </c>
      <c r="DR78" s="47">
        <v>0</v>
      </c>
      <c r="DS78" s="47">
        <v>0</v>
      </c>
      <c r="DT78" s="47">
        <v>0</v>
      </c>
      <c r="DU78" s="47">
        <v>0</v>
      </c>
      <c r="DV78" s="47">
        <v>0</v>
      </c>
      <c r="DW78" s="47">
        <v>0</v>
      </c>
      <c r="DX78" s="47">
        <v>0</v>
      </c>
      <c r="DY78" s="47">
        <v>0</v>
      </c>
      <c r="DZ78" s="47">
        <v>0</v>
      </c>
      <c r="EA78" s="47">
        <v>550952.78</v>
      </c>
      <c r="EB78" s="47">
        <v>0</v>
      </c>
      <c r="EC78" s="47">
        <v>0</v>
      </c>
      <c r="ED78" s="47">
        <v>710551.13</v>
      </c>
      <c r="EE78" s="47">
        <v>0</v>
      </c>
      <c r="EF78" s="47">
        <v>0</v>
      </c>
      <c r="EG78" s="47">
        <v>0</v>
      </c>
      <c r="EH78" s="47">
        <v>0</v>
      </c>
      <c r="EI78" s="47">
        <v>0</v>
      </c>
      <c r="EJ78" s="47">
        <v>0</v>
      </c>
      <c r="EK78" s="47">
        <v>0</v>
      </c>
      <c r="EL78" s="47">
        <v>671262.95</v>
      </c>
      <c r="EM78" s="47">
        <v>0</v>
      </c>
      <c r="EN78" s="47">
        <v>0</v>
      </c>
      <c r="EO78" s="47">
        <v>0</v>
      </c>
      <c r="EP78" s="47">
        <v>0</v>
      </c>
      <c r="EQ78" s="47">
        <v>1064161.06</v>
      </c>
      <c r="ER78" s="47">
        <v>0</v>
      </c>
      <c r="ES78" s="47">
        <v>0</v>
      </c>
      <c r="ET78" s="47">
        <v>0</v>
      </c>
      <c r="EU78" s="47">
        <v>0</v>
      </c>
      <c r="EV78" s="47">
        <v>19817.919999999998</v>
      </c>
      <c r="EW78" s="47">
        <v>0</v>
      </c>
      <c r="EX78" s="47">
        <v>0</v>
      </c>
      <c r="EY78" s="47">
        <v>0</v>
      </c>
      <c r="EZ78" s="47">
        <v>74228.81</v>
      </c>
      <c r="FA78" s="47">
        <v>1475032.01</v>
      </c>
      <c r="FB78" s="47">
        <v>0</v>
      </c>
      <c r="FC78" s="47">
        <v>0</v>
      </c>
      <c r="FD78" s="47">
        <v>0</v>
      </c>
      <c r="FE78" s="47">
        <v>7823.44</v>
      </c>
      <c r="FF78" s="47">
        <v>0</v>
      </c>
      <c r="FG78" s="47">
        <v>0</v>
      </c>
      <c r="FH78" s="47">
        <v>76952.78</v>
      </c>
      <c r="FI78" s="47">
        <v>0</v>
      </c>
      <c r="FJ78" s="47">
        <v>0</v>
      </c>
      <c r="FK78" s="47">
        <v>46526.37</v>
      </c>
      <c r="FL78" s="47">
        <v>0</v>
      </c>
      <c r="FM78" s="47">
        <v>0</v>
      </c>
      <c r="FN78" s="47">
        <v>0</v>
      </c>
      <c r="FO78" s="47">
        <v>0</v>
      </c>
      <c r="FP78" s="47">
        <v>0</v>
      </c>
      <c r="FQ78" s="47">
        <v>0</v>
      </c>
      <c r="FR78" s="47">
        <v>0</v>
      </c>
      <c r="FS78" s="47">
        <v>0</v>
      </c>
      <c r="FT78" s="47">
        <v>0</v>
      </c>
      <c r="FU78" s="47">
        <v>0</v>
      </c>
      <c r="FV78" s="47">
        <v>0</v>
      </c>
      <c r="FW78" s="47">
        <v>0</v>
      </c>
      <c r="FX78" s="47">
        <v>0</v>
      </c>
      <c r="FY78" s="48"/>
      <c r="FZ78" s="2">
        <f>SUM(C78:FX78)</f>
        <v>20885248.509999998</v>
      </c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</row>
    <row r="79" spans="1:193" x14ac:dyDescent="0.35">
      <c r="A79" s="3" t="s">
        <v>467</v>
      </c>
      <c r="B79" s="2" t="s">
        <v>468</v>
      </c>
      <c r="C79" s="47">
        <v>0</v>
      </c>
      <c r="D79" s="47">
        <v>0</v>
      </c>
      <c r="E79" s="47">
        <v>0</v>
      </c>
      <c r="F79" s="47">
        <v>0</v>
      </c>
      <c r="G79" s="47">
        <v>0</v>
      </c>
      <c r="H79" s="47">
        <v>0</v>
      </c>
      <c r="I79" s="47">
        <v>0</v>
      </c>
      <c r="J79" s="47">
        <v>0</v>
      </c>
      <c r="K79" s="47">
        <v>0</v>
      </c>
      <c r="L79" s="47">
        <v>0</v>
      </c>
      <c r="M79" s="47">
        <v>0</v>
      </c>
      <c r="N79" s="47">
        <v>387510</v>
      </c>
      <c r="O79" s="47">
        <v>0</v>
      </c>
      <c r="P79" s="47">
        <v>0</v>
      </c>
      <c r="Q79" s="47">
        <v>0</v>
      </c>
      <c r="R79" s="47">
        <v>0</v>
      </c>
      <c r="S79" s="47">
        <v>0</v>
      </c>
      <c r="T79" s="47">
        <v>0</v>
      </c>
      <c r="U79" s="47">
        <v>0</v>
      </c>
      <c r="V79" s="47">
        <v>0</v>
      </c>
      <c r="W79" s="47">
        <v>0</v>
      </c>
      <c r="X79" s="47">
        <v>0</v>
      </c>
      <c r="Y79" s="47">
        <v>0</v>
      </c>
      <c r="Z79" s="47">
        <v>0</v>
      </c>
      <c r="AA79" s="47">
        <v>0</v>
      </c>
      <c r="AB79" s="47">
        <v>0</v>
      </c>
      <c r="AC79" s="47">
        <v>0</v>
      </c>
      <c r="AD79" s="47">
        <v>0</v>
      </c>
      <c r="AE79" s="47">
        <v>0</v>
      </c>
      <c r="AF79" s="47">
        <v>0</v>
      </c>
      <c r="AG79" s="47">
        <v>0</v>
      </c>
      <c r="AH79" s="47">
        <v>0</v>
      </c>
      <c r="AI79" s="47">
        <v>0</v>
      </c>
      <c r="AJ79" s="47">
        <v>0</v>
      </c>
      <c r="AK79" s="47">
        <v>0</v>
      </c>
      <c r="AL79" s="47">
        <v>0</v>
      </c>
      <c r="AM79" s="47">
        <v>0</v>
      </c>
      <c r="AN79" s="47">
        <v>0</v>
      </c>
      <c r="AO79" s="47">
        <v>0</v>
      </c>
      <c r="AP79" s="47">
        <v>0</v>
      </c>
      <c r="AQ79" s="47">
        <v>0</v>
      </c>
      <c r="AR79" s="47">
        <v>0</v>
      </c>
      <c r="AS79" s="47">
        <v>0</v>
      </c>
      <c r="AT79" s="47">
        <v>0</v>
      </c>
      <c r="AU79" s="47">
        <v>0</v>
      </c>
      <c r="AV79" s="47">
        <v>0</v>
      </c>
      <c r="AW79" s="47">
        <v>0</v>
      </c>
      <c r="AX79" s="47">
        <v>0</v>
      </c>
      <c r="AY79" s="47">
        <v>0</v>
      </c>
      <c r="AZ79" s="47">
        <v>0</v>
      </c>
      <c r="BA79" s="47">
        <v>0</v>
      </c>
      <c r="BB79" s="47">
        <v>0</v>
      </c>
      <c r="BC79" s="47">
        <v>0</v>
      </c>
      <c r="BD79" s="47">
        <v>0</v>
      </c>
      <c r="BE79" s="47">
        <v>0</v>
      </c>
      <c r="BF79" s="47">
        <v>0</v>
      </c>
      <c r="BG79" s="47">
        <v>0</v>
      </c>
      <c r="BH79" s="47">
        <v>0</v>
      </c>
      <c r="BI79" s="47">
        <v>0</v>
      </c>
      <c r="BJ79" s="47">
        <v>0</v>
      </c>
      <c r="BK79" s="47">
        <v>0</v>
      </c>
      <c r="BL79" s="47">
        <v>0</v>
      </c>
      <c r="BM79" s="47">
        <v>0</v>
      </c>
      <c r="BN79" s="47">
        <v>0</v>
      </c>
      <c r="BO79" s="47">
        <v>0</v>
      </c>
      <c r="BP79" s="47">
        <v>0</v>
      </c>
      <c r="BQ79" s="47">
        <v>0</v>
      </c>
      <c r="BR79" s="47">
        <v>0</v>
      </c>
      <c r="BS79" s="47">
        <v>0</v>
      </c>
      <c r="BT79" s="47">
        <v>0</v>
      </c>
      <c r="BU79" s="47">
        <v>0</v>
      </c>
      <c r="BV79" s="47">
        <v>0</v>
      </c>
      <c r="BW79" s="47">
        <v>0</v>
      </c>
      <c r="BX79" s="47">
        <v>0</v>
      </c>
      <c r="BY79" s="47">
        <v>0</v>
      </c>
      <c r="BZ79" s="47">
        <v>0</v>
      </c>
      <c r="CA79" s="47">
        <v>0</v>
      </c>
      <c r="CB79" s="47">
        <v>0</v>
      </c>
      <c r="CC79" s="47">
        <v>0</v>
      </c>
      <c r="CD79" s="47">
        <v>0</v>
      </c>
      <c r="CE79" s="47">
        <v>0</v>
      </c>
      <c r="CF79" s="47">
        <v>0</v>
      </c>
      <c r="CG79" s="47">
        <v>0</v>
      </c>
      <c r="CH79" s="47">
        <v>0</v>
      </c>
      <c r="CI79" s="47">
        <v>0</v>
      </c>
      <c r="CJ79" s="47">
        <v>0</v>
      </c>
      <c r="CK79" s="47">
        <v>0</v>
      </c>
      <c r="CL79" s="47">
        <v>0</v>
      </c>
      <c r="CM79" s="47">
        <v>0</v>
      </c>
      <c r="CN79" s="47">
        <v>0</v>
      </c>
      <c r="CO79" s="47">
        <v>0</v>
      </c>
      <c r="CP79" s="47">
        <v>0</v>
      </c>
      <c r="CQ79" s="47">
        <v>0</v>
      </c>
      <c r="CR79" s="47">
        <v>0</v>
      </c>
      <c r="CS79" s="47">
        <v>0</v>
      </c>
      <c r="CT79" s="47">
        <v>0</v>
      </c>
      <c r="CU79" s="47">
        <v>0</v>
      </c>
      <c r="CV79" s="47">
        <v>0</v>
      </c>
      <c r="CW79" s="47">
        <v>0</v>
      </c>
      <c r="CX79" s="47">
        <v>0</v>
      </c>
      <c r="CY79" s="47">
        <v>0</v>
      </c>
      <c r="CZ79" s="47">
        <v>0</v>
      </c>
      <c r="DA79" s="47">
        <v>0</v>
      </c>
      <c r="DB79" s="47">
        <v>0</v>
      </c>
      <c r="DC79" s="47">
        <v>0</v>
      </c>
      <c r="DD79" s="47">
        <v>0</v>
      </c>
      <c r="DE79" s="47">
        <v>0</v>
      </c>
      <c r="DF79" s="47">
        <v>0</v>
      </c>
      <c r="DG79" s="47">
        <v>0</v>
      </c>
      <c r="DH79" s="47">
        <v>0</v>
      </c>
      <c r="DI79" s="47">
        <v>0</v>
      </c>
      <c r="DJ79" s="47">
        <v>0</v>
      </c>
      <c r="DK79" s="47">
        <v>0</v>
      </c>
      <c r="DL79" s="47">
        <v>0</v>
      </c>
      <c r="DM79" s="47">
        <v>0</v>
      </c>
      <c r="DN79" s="47">
        <v>0</v>
      </c>
      <c r="DO79" s="47">
        <v>0</v>
      </c>
      <c r="DP79" s="47">
        <v>0</v>
      </c>
      <c r="DQ79" s="47">
        <v>0</v>
      </c>
      <c r="DR79" s="47">
        <v>0</v>
      </c>
      <c r="DS79" s="47">
        <v>0</v>
      </c>
      <c r="DT79" s="47">
        <v>0</v>
      </c>
      <c r="DU79" s="47">
        <v>0</v>
      </c>
      <c r="DV79" s="47">
        <v>0</v>
      </c>
      <c r="DW79" s="47">
        <v>0</v>
      </c>
      <c r="DX79" s="47">
        <v>0</v>
      </c>
      <c r="DY79" s="47">
        <v>0</v>
      </c>
      <c r="DZ79" s="47">
        <v>0</v>
      </c>
      <c r="EA79" s="47">
        <v>0</v>
      </c>
      <c r="EB79" s="47">
        <v>0</v>
      </c>
      <c r="EC79" s="47">
        <v>0</v>
      </c>
      <c r="ED79" s="47">
        <v>0</v>
      </c>
      <c r="EE79" s="47">
        <v>0</v>
      </c>
      <c r="EF79" s="47">
        <v>0</v>
      </c>
      <c r="EG79" s="47">
        <v>0</v>
      </c>
      <c r="EH79" s="47">
        <v>0</v>
      </c>
      <c r="EI79" s="47">
        <v>0</v>
      </c>
      <c r="EJ79" s="47">
        <v>0</v>
      </c>
      <c r="EK79" s="47">
        <v>0</v>
      </c>
      <c r="EL79" s="47">
        <v>0</v>
      </c>
      <c r="EM79" s="47">
        <v>0</v>
      </c>
      <c r="EN79" s="47">
        <v>0</v>
      </c>
      <c r="EO79" s="47">
        <v>0</v>
      </c>
      <c r="EP79" s="47">
        <v>0</v>
      </c>
      <c r="EQ79" s="47">
        <v>0</v>
      </c>
      <c r="ER79" s="47">
        <v>0</v>
      </c>
      <c r="ES79" s="47">
        <v>0</v>
      </c>
      <c r="ET79" s="47">
        <v>0</v>
      </c>
      <c r="EU79" s="47">
        <v>0</v>
      </c>
      <c r="EV79" s="47">
        <v>0</v>
      </c>
      <c r="EW79" s="47">
        <v>0</v>
      </c>
      <c r="EX79" s="47">
        <v>0</v>
      </c>
      <c r="EY79" s="47">
        <v>0</v>
      </c>
      <c r="EZ79" s="47">
        <v>0</v>
      </c>
      <c r="FA79" s="47">
        <v>0</v>
      </c>
      <c r="FB79" s="47">
        <v>0</v>
      </c>
      <c r="FC79" s="47">
        <v>0</v>
      </c>
      <c r="FD79" s="47">
        <v>0</v>
      </c>
      <c r="FE79" s="47">
        <v>0</v>
      </c>
      <c r="FF79" s="47">
        <v>0</v>
      </c>
      <c r="FG79" s="47">
        <v>0</v>
      </c>
      <c r="FH79" s="47">
        <v>0</v>
      </c>
      <c r="FI79" s="47">
        <v>0</v>
      </c>
      <c r="FJ79" s="47">
        <v>0</v>
      </c>
      <c r="FK79" s="47">
        <v>0</v>
      </c>
      <c r="FL79" s="47">
        <v>0</v>
      </c>
      <c r="FM79" s="47">
        <v>0</v>
      </c>
      <c r="FN79" s="47">
        <v>0</v>
      </c>
      <c r="FO79" s="47">
        <v>0</v>
      </c>
      <c r="FP79" s="47">
        <v>0</v>
      </c>
      <c r="FQ79" s="47">
        <v>0</v>
      </c>
      <c r="FR79" s="47">
        <v>0</v>
      </c>
      <c r="FS79" s="47">
        <v>0</v>
      </c>
      <c r="FT79" s="47">
        <v>0</v>
      </c>
      <c r="FU79" s="47">
        <v>0</v>
      </c>
      <c r="FV79" s="47">
        <v>0</v>
      </c>
      <c r="FW79" s="47">
        <v>0</v>
      </c>
      <c r="FX79" s="47">
        <v>0</v>
      </c>
      <c r="FY79" s="48"/>
      <c r="FZ79" s="2">
        <f>SUM(C79:FX79)</f>
        <v>387510</v>
      </c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</row>
    <row r="80" spans="1:193" x14ac:dyDescent="0.35">
      <c r="A80" s="3" t="s">
        <v>469</v>
      </c>
      <c r="B80" s="2" t="s">
        <v>813</v>
      </c>
      <c r="C80">
        <v>4670000</v>
      </c>
      <c r="D80">
        <v>63655851</v>
      </c>
      <c r="E80">
        <v>4890000</v>
      </c>
      <c r="F80">
        <v>750000</v>
      </c>
      <c r="G80">
        <v>1200000</v>
      </c>
      <c r="H80">
        <v>300000</v>
      </c>
      <c r="I80" s="49">
        <v>7845103</v>
      </c>
      <c r="J80">
        <v>0</v>
      </c>
      <c r="K80">
        <v>0</v>
      </c>
      <c r="L80">
        <v>4655850</v>
      </c>
      <c r="M80">
        <v>1000000</v>
      </c>
      <c r="N80">
        <v>77763000</v>
      </c>
      <c r="O80">
        <v>26498234</v>
      </c>
      <c r="P80">
        <v>0</v>
      </c>
      <c r="Q80">
        <v>37339028</v>
      </c>
      <c r="R80">
        <v>0</v>
      </c>
      <c r="S80">
        <v>0</v>
      </c>
      <c r="T80">
        <v>0</v>
      </c>
      <c r="U80">
        <v>100000</v>
      </c>
      <c r="V80">
        <v>0</v>
      </c>
      <c r="W80">
        <v>0</v>
      </c>
      <c r="X80">
        <v>150000</v>
      </c>
      <c r="Y80">
        <v>0</v>
      </c>
      <c r="Z80">
        <v>0</v>
      </c>
      <c r="AA80">
        <v>32635664</v>
      </c>
      <c r="AB80" s="49">
        <v>75286702</v>
      </c>
      <c r="AC80" s="49">
        <v>2044227</v>
      </c>
      <c r="AD80" s="49">
        <v>2497712</v>
      </c>
      <c r="AE80">
        <v>245000</v>
      </c>
      <c r="AF80" s="49">
        <v>217915</v>
      </c>
      <c r="AG80">
        <v>1839046</v>
      </c>
      <c r="AH80">
        <v>0</v>
      </c>
      <c r="AI80">
        <v>0</v>
      </c>
      <c r="AJ80">
        <v>0</v>
      </c>
      <c r="AK80">
        <v>0</v>
      </c>
      <c r="AL80">
        <v>330575</v>
      </c>
      <c r="AM80">
        <v>0</v>
      </c>
      <c r="AN80">
        <v>0</v>
      </c>
      <c r="AO80">
        <v>0</v>
      </c>
      <c r="AP80">
        <v>129959655</v>
      </c>
      <c r="AQ80">
        <v>0</v>
      </c>
      <c r="AR80">
        <v>73713000</v>
      </c>
      <c r="AS80">
        <v>5944650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5750000</v>
      </c>
      <c r="BA80">
        <v>3950000</v>
      </c>
      <c r="BB80">
        <v>700000</v>
      </c>
      <c r="BC80" s="49">
        <v>71315127.650000006</v>
      </c>
      <c r="BD80">
        <v>5157461</v>
      </c>
      <c r="BE80">
        <v>1900000</v>
      </c>
      <c r="BF80">
        <v>26750862</v>
      </c>
      <c r="BG80">
        <v>0</v>
      </c>
      <c r="BH80">
        <v>0</v>
      </c>
      <c r="BI80">
        <v>0</v>
      </c>
      <c r="BJ80">
        <v>4000000</v>
      </c>
      <c r="BK80">
        <v>7500000</v>
      </c>
      <c r="BL80">
        <v>0</v>
      </c>
      <c r="BM80">
        <v>0</v>
      </c>
      <c r="BN80">
        <v>0</v>
      </c>
      <c r="BO80">
        <v>350000</v>
      </c>
      <c r="BP80">
        <v>0</v>
      </c>
      <c r="BQ80">
        <v>8800000</v>
      </c>
      <c r="BR80">
        <v>4300000</v>
      </c>
      <c r="BS80">
        <v>2167002</v>
      </c>
      <c r="BT80">
        <v>980488</v>
      </c>
      <c r="BU80" s="50">
        <v>1100007.0868799998</v>
      </c>
      <c r="BV80">
        <v>1330000</v>
      </c>
      <c r="BW80">
        <v>3800000</v>
      </c>
      <c r="BX80">
        <v>0</v>
      </c>
      <c r="BY80">
        <v>0</v>
      </c>
      <c r="BZ80">
        <v>0</v>
      </c>
      <c r="CA80">
        <v>0</v>
      </c>
      <c r="CB80">
        <v>113302585</v>
      </c>
      <c r="CC80">
        <v>0</v>
      </c>
      <c r="CD80">
        <v>0</v>
      </c>
      <c r="CE80">
        <v>0</v>
      </c>
      <c r="CF80">
        <v>0</v>
      </c>
      <c r="CG80">
        <v>119200</v>
      </c>
      <c r="CH80">
        <v>0</v>
      </c>
      <c r="CI80">
        <v>270068</v>
      </c>
      <c r="CJ80">
        <v>667783</v>
      </c>
      <c r="CK80">
        <v>5600000</v>
      </c>
      <c r="CL80">
        <v>2016949</v>
      </c>
      <c r="CM80">
        <v>1100000</v>
      </c>
      <c r="CN80">
        <v>35012147</v>
      </c>
      <c r="CO80">
        <v>14040000</v>
      </c>
      <c r="CP80">
        <v>1921000</v>
      </c>
      <c r="CQ80">
        <v>0</v>
      </c>
      <c r="CR80">
        <v>350000</v>
      </c>
      <c r="CS80">
        <v>0</v>
      </c>
      <c r="CT80">
        <v>0</v>
      </c>
      <c r="CU80">
        <v>205000</v>
      </c>
      <c r="CV80">
        <v>171656</v>
      </c>
      <c r="CW80">
        <v>0</v>
      </c>
      <c r="CX80">
        <v>0</v>
      </c>
      <c r="CY80">
        <v>0</v>
      </c>
      <c r="CZ80">
        <v>500000</v>
      </c>
      <c r="DA80">
        <v>0</v>
      </c>
      <c r="DB80">
        <v>0</v>
      </c>
      <c r="DC80">
        <v>445000</v>
      </c>
      <c r="DD80">
        <v>0</v>
      </c>
      <c r="DE80">
        <v>350000</v>
      </c>
      <c r="DF80" s="49">
        <v>15736474.08</v>
      </c>
      <c r="DG80">
        <v>70000</v>
      </c>
      <c r="DH80">
        <v>1900000</v>
      </c>
      <c r="DI80">
        <v>0</v>
      </c>
      <c r="DJ80">
        <v>390000</v>
      </c>
      <c r="DK80">
        <v>333800</v>
      </c>
      <c r="DL80">
        <v>0</v>
      </c>
      <c r="DM80">
        <v>248000</v>
      </c>
      <c r="DN80">
        <v>400000</v>
      </c>
      <c r="DO80">
        <v>550000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15862</v>
      </c>
      <c r="DX80">
        <v>155000</v>
      </c>
      <c r="DY80">
        <v>516372</v>
      </c>
      <c r="DZ80">
        <v>550204</v>
      </c>
      <c r="EA80">
        <v>207000</v>
      </c>
      <c r="EB80">
        <v>447872</v>
      </c>
      <c r="EC80">
        <v>0</v>
      </c>
      <c r="ED80">
        <v>3905390.5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404670</v>
      </c>
      <c r="EL80">
        <v>0</v>
      </c>
      <c r="EM80">
        <v>832600</v>
      </c>
      <c r="EN80">
        <v>195000</v>
      </c>
      <c r="EO80">
        <v>75000</v>
      </c>
      <c r="EP80">
        <v>905473</v>
      </c>
      <c r="EQ80">
        <v>1573000</v>
      </c>
      <c r="ER80">
        <v>914457</v>
      </c>
      <c r="ES80">
        <v>0</v>
      </c>
      <c r="ET80">
        <v>164087</v>
      </c>
      <c r="EU80">
        <v>0</v>
      </c>
      <c r="EV80">
        <v>0</v>
      </c>
      <c r="EW80">
        <v>1848603.33</v>
      </c>
      <c r="EX80">
        <v>397784.63</v>
      </c>
      <c r="EY80">
        <v>0</v>
      </c>
      <c r="EZ80">
        <v>0</v>
      </c>
      <c r="FA80">
        <v>4687317</v>
      </c>
      <c r="FB80">
        <v>584000</v>
      </c>
      <c r="FC80">
        <v>1100000</v>
      </c>
      <c r="FD80">
        <v>0</v>
      </c>
      <c r="FE80">
        <v>250000</v>
      </c>
      <c r="FF80">
        <v>0</v>
      </c>
      <c r="FG80">
        <v>0</v>
      </c>
      <c r="FH80">
        <v>155000</v>
      </c>
      <c r="FI80">
        <v>3904000</v>
      </c>
      <c r="FJ80">
        <v>1200000</v>
      </c>
      <c r="FK80">
        <v>4500000</v>
      </c>
      <c r="FL80">
        <v>2595350</v>
      </c>
      <c r="FM80">
        <v>500000</v>
      </c>
      <c r="FN80">
        <v>0</v>
      </c>
      <c r="FO80">
        <v>1974045</v>
      </c>
      <c r="FP80">
        <v>2675000</v>
      </c>
      <c r="FQ80">
        <v>900000</v>
      </c>
      <c r="FR80">
        <v>497743</v>
      </c>
      <c r="FS80">
        <v>75000</v>
      </c>
      <c r="FT80">
        <v>130000</v>
      </c>
      <c r="FU80">
        <v>1194000</v>
      </c>
      <c r="FV80">
        <v>400000</v>
      </c>
      <c r="FW80">
        <v>0</v>
      </c>
      <c r="FX80">
        <v>292380</v>
      </c>
      <c r="FY80" s="48"/>
      <c r="FZ80" s="2">
        <f>SUM(C80:FX80)</f>
        <v>941804032.27688003</v>
      </c>
      <c r="GA80" s="12"/>
      <c r="GB80" s="2"/>
      <c r="GC80" s="2"/>
      <c r="GD80" s="2"/>
      <c r="GE80" s="2"/>
      <c r="GF80" s="2"/>
      <c r="GG80" s="2"/>
      <c r="GH80" s="2"/>
      <c r="GI80" s="2"/>
      <c r="GJ80" s="2"/>
      <c r="GK80" s="2"/>
    </row>
    <row r="81" spans="1:195" x14ac:dyDescent="0.35">
      <c r="A81" s="51"/>
      <c r="B81" s="52" t="s">
        <v>471</v>
      </c>
      <c r="C81" s="53">
        <v>1023645.96</v>
      </c>
      <c r="D81" s="53">
        <v>5923407.6999999881</v>
      </c>
      <c r="E81" s="53">
        <v>1501809.63</v>
      </c>
      <c r="F81" s="53">
        <v>1480552.63</v>
      </c>
      <c r="G81" s="53">
        <v>313409.98</v>
      </c>
      <c r="H81" s="53">
        <v>197482.31</v>
      </c>
      <c r="I81" s="54">
        <v>3049421.53</v>
      </c>
      <c r="J81" s="53">
        <v>0</v>
      </c>
      <c r="K81" s="53">
        <v>0</v>
      </c>
      <c r="L81" s="53">
        <v>767975.6099999994</v>
      </c>
      <c r="M81" s="53">
        <v>339255.28999999911</v>
      </c>
      <c r="N81" s="53">
        <v>1003951.56</v>
      </c>
      <c r="O81" s="53">
        <v>3157850.6999999881</v>
      </c>
      <c r="P81" s="53">
        <v>0</v>
      </c>
      <c r="Q81" s="53">
        <v>2551562.3199999998</v>
      </c>
      <c r="R81" s="53">
        <v>93067.899999999907</v>
      </c>
      <c r="S81" s="53">
        <v>147716.44999999925</v>
      </c>
      <c r="T81" s="53">
        <v>0</v>
      </c>
      <c r="U81" s="53">
        <v>0</v>
      </c>
      <c r="V81" s="53">
        <v>0</v>
      </c>
      <c r="W81">
        <v>0</v>
      </c>
      <c r="X81" s="53">
        <v>0</v>
      </c>
      <c r="Y81" s="53">
        <v>0</v>
      </c>
      <c r="Z81" s="53">
        <v>0</v>
      </c>
      <c r="AA81" s="53">
        <v>3107770.19</v>
      </c>
      <c r="AB81" s="54">
        <v>5484100.7199999997</v>
      </c>
      <c r="AC81" s="54">
        <v>179452.74</v>
      </c>
      <c r="AD81" s="54">
        <v>173421.01</v>
      </c>
      <c r="AE81" s="53">
        <v>0</v>
      </c>
      <c r="AF81" s="54">
        <v>0</v>
      </c>
      <c r="AG81" s="53">
        <v>585726.86</v>
      </c>
      <c r="AH81" s="53">
        <v>0</v>
      </c>
      <c r="AI81" s="53">
        <v>0</v>
      </c>
      <c r="AJ81" s="53">
        <v>0</v>
      </c>
      <c r="AK81" s="53">
        <v>0</v>
      </c>
      <c r="AL81" s="53">
        <v>0</v>
      </c>
      <c r="AM81" s="53">
        <v>0</v>
      </c>
      <c r="AN81" s="53">
        <v>23452.35999999987</v>
      </c>
      <c r="AO81" s="53">
        <v>0</v>
      </c>
      <c r="AP81" s="53">
        <v>13961260.089999974</v>
      </c>
      <c r="AQ81" s="53">
        <v>4996.7000000001863</v>
      </c>
      <c r="AR81" s="53">
        <v>4936260.97</v>
      </c>
      <c r="AS81" s="53">
        <v>3140096.46</v>
      </c>
      <c r="AT81" s="53">
        <v>706569</v>
      </c>
      <c r="AU81" s="53">
        <v>183362.49</v>
      </c>
      <c r="AV81" s="53">
        <v>0</v>
      </c>
      <c r="AW81" s="53">
        <v>127133.32</v>
      </c>
      <c r="AX81" s="53">
        <v>17799.04</v>
      </c>
      <c r="AY81" s="53">
        <v>67342.069999999832</v>
      </c>
      <c r="AZ81" s="53">
        <v>5661380.25</v>
      </c>
      <c r="BA81" s="53">
        <v>4239435.37</v>
      </c>
      <c r="BB81" s="53">
        <v>2450915.0699999998</v>
      </c>
      <c r="BC81" s="54">
        <v>13979440.599999994</v>
      </c>
      <c r="BD81" s="53">
        <v>2610812.9700000002</v>
      </c>
      <c r="BE81" s="53">
        <v>691421.59</v>
      </c>
      <c r="BF81" s="53">
        <v>12423538.810000002</v>
      </c>
      <c r="BG81" s="53">
        <v>177371.84</v>
      </c>
      <c r="BH81" s="53">
        <v>272348.34999999998</v>
      </c>
      <c r="BI81" s="53">
        <v>117074.81</v>
      </c>
      <c r="BJ81" s="53">
        <v>2978693.21</v>
      </c>
      <c r="BK81" s="53">
        <v>3075849.87</v>
      </c>
      <c r="BL81" s="53">
        <v>26731.37</v>
      </c>
      <c r="BM81" s="53">
        <v>73715.73</v>
      </c>
      <c r="BN81" s="53">
        <v>0</v>
      </c>
      <c r="BO81" s="53">
        <v>46591.460000000894</v>
      </c>
      <c r="BP81" s="53">
        <v>66821.180000000168</v>
      </c>
      <c r="BQ81" s="53">
        <v>831665.80999999866</v>
      </c>
      <c r="BR81" s="53">
        <v>53981.400000002235</v>
      </c>
      <c r="BS81" s="53">
        <v>0</v>
      </c>
      <c r="BT81" s="53">
        <v>96176.64000000013</v>
      </c>
      <c r="BU81" s="53">
        <v>45796.089999999851</v>
      </c>
      <c r="BV81" s="53">
        <v>680000</v>
      </c>
      <c r="BW81" s="53">
        <v>271620.42</v>
      </c>
      <c r="BX81" s="53">
        <v>30925.080000000075</v>
      </c>
      <c r="BY81" s="53">
        <v>20772.939999999478</v>
      </c>
      <c r="BZ81" s="53">
        <v>128574.8</v>
      </c>
      <c r="CA81" s="53">
        <v>0</v>
      </c>
      <c r="CB81" s="53">
        <v>14199549.600000024</v>
      </c>
      <c r="CC81" s="53">
        <v>51316.119999999879</v>
      </c>
      <c r="CD81" s="53">
        <v>32213.38</v>
      </c>
      <c r="CE81" s="53">
        <v>35823.39000000013</v>
      </c>
      <c r="CF81" s="53">
        <v>60736.420000000158</v>
      </c>
      <c r="CG81" s="53">
        <f>52674.03+119000</f>
        <v>171674.03</v>
      </c>
      <c r="CH81" s="53">
        <v>42137.689999999944</v>
      </c>
      <c r="CI81" s="53">
        <v>191859.43000000063</v>
      </c>
      <c r="CJ81" s="53">
        <v>127581.31</v>
      </c>
      <c r="CK81" s="53">
        <v>0</v>
      </c>
      <c r="CL81" s="53">
        <v>0</v>
      </c>
      <c r="CM81" s="53">
        <v>0</v>
      </c>
      <c r="CN81" s="53">
        <v>5532198.7100000083</v>
      </c>
      <c r="CO81" s="53">
        <v>3311063.7200000137</v>
      </c>
      <c r="CP81" s="53">
        <v>487185.26</v>
      </c>
      <c r="CQ81" s="53">
        <v>0</v>
      </c>
      <c r="CR81" s="53">
        <v>0</v>
      </c>
      <c r="CS81" s="53">
        <v>0</v>
      </c>
      <c r="CT81" s="53">
        <v>0</v>
      </c>
      <c r="CU81" s="53">
        <v>0</v>
      </c>
      <c r="CV81" s="53">
        <v>0</v>
      </c>
      <c r="CW81" s="53">
        <v>2963.7100000001956</v>
      </c>
      <c r="CX81" s="53">
        <v>34454.619999999646</v>
      </c>
      <c r="CY81" s="53">
        <v>0</v>
      </c>
      <c r="CZ81" s="53">
        <v>0</v>
      </c>
      <c r="DA81" s="53">
        <v>0</v>
      </c>
      <c r="DB81" s="53">
        <v>0</v>
      </c>
      <c r="DC81" s="53">
        <v>0</v>
      </c>
      <c r="DD81" s="53">
        <v>31853.880000000121</v>
      </c>
      <c r="DE81" s="53">
        <v>0</v>
      </c>
      <c r="DF81" s="54">
        <v>964429.94000001252</v>
      </c>
      <c r="DG81" s="53">
        <v>0</v>
      </c>
      <c r="DH81" s="53">
        <v>0</v>
      </c>
      <c r="DI81" s="53">
        <v>187923.21999999881</v>
      </c>
      <c r="DJ81" s="53">
        <v>70570.470000000205</v>
      </c>
      <c r="DK81" s="53">
        <v>63148.970000000205</v>
      </c>
      <c r="DL81" s="53">
        <v>0</v>
      </c>
      <c r="DM81" s="53">
        <v>0</v>
      </c>
      <c r="DN81" s="53">
        <v>0</v>
      </c>
      <c r="DO81" s="53">
        <v>0</v>
      </c>
      <c r="DP81" s="53">
        <v>1230.7399999999907</v>
      </c>
      <c r="DQ81" s="53">
        <v>0</v>
      </c>
      <c r="DR81" s="53">
        <v>0</v>
      </c>
      <c r="DS81" s="53">
        <v>0</v>
      </c>
      <c r="DT81" s="53">
        <v>0</v>
      </c>
      <c r="DU81" s="53">
        <v>0</v>
      </c>
      <c r="DV81" s="53">
        <v>0</v>
      </c>
      <c r="DW81" s="53">
        <v>0</v>
      </c>
      <c r="DX81" s="53">
        <v>27492.279999999795</v>
      </c>
      <c r="DY81" s="53">
        <v>0</v>
      </c>
      <c r="DZ81" s="53">
        <v>739613.14999999944</v>
      </c>
      <c r="EA81" s="53">
        <v>139332.39000000001</v>
      </c>
      <c r="EB81" s="53">
        <v>81512.760000000242</v>
      </c>
      <c r="EC81" s="53">
        <v>108091.72</v>
      </c>
      <c r="ED81" s="53">
        <v>1114082.5</v>
      </c>
      <c r="EE81" s="53">
        <v>0</v>
      </c>
      <c r="EF81" s="53">
        <v>0</v>
      </c>
      <c r="EG81" s="53">
        <v>8952.6699999999255</v>
      </c>
      <c r="EH81" s="53">
        <v>6739.7900000000373</v>
      </c>
      <c r="EI81" s="53">
        <v>984513.67000000179</v>
      </c>
      <c r="EJ81" s="53">
        <v>556718.94000000507</v>
      </c>
      <c r="EK81" s="53">
        <v>0</v>
      </c>
      <c r="EL81" s="53">
        <v>19606.400000000001</v>
      </c>
      <c r="EM81" s="53">
        <v>0</v>
      </c>
      <c r="EN81" s="53">
        <v>0</v>
      </c>
      <c r="EO81" s="53">
        <v>0</v>
      </c>
      <c r="EP81" s="53">
        <v>0</v>
      </c>
      <c r="EQ81" s="53">
        <v>773723.74</v>
      </c>
      <c r="ER81" s="53">
        <v>13739.379999999888</v>
      </c>
      <c r="ES81" s="53">
        <v>0</v>
      </c>
      <c r="ET81" s="53">
        <v>0</v>
      </c>
      <c r="EU81" s="53">
        <v>0</v>
      </c>
      <c r="EV81" s="53">
        <v>25108.400000000001</v>
      </c>
      <c r="EW81" s="53">
        <v>2296.6300000003539</v>
      </c>
      <c r="EX81" s="53">
        <v>6362.1400000001304</v>
      </c>
      <c r="EY81" s="53">
        <v>0</v>
      </c>
      <c r="EZ81" s="53">
        <v>3088.3899999998976</v>
      </c>
      <c r="FA81" s="53">
        <v>650000</v>
      </c>
      <c r="FB81" s="53">
        <v>235967.64</v>
      </c>
      <c r="FC81" s="53">
        <v>1157745.67</v>
      </c>
      <c r="FD81" s="53">
        <v>0</v>
      </c>
      <c r="FE81" s="53">
        <v>0</v>
      </c>
      <c r="FF81" s="53">
        <v>0</v>
      </c>
      <c r="FG81" s="53">
        <v>0</v>
      </c>
      <c r="FH81" s="53">
        <v>0</v>
      </c>
      <c r="FI81" s="53">
        <v>464593.6400000006</v>
      </c>
      <c r="FJ81" s="53">
        <v>402051.60000000056</v>
      </c>
      <c r="FK81" s="53">
        <v>263308.68</v>
      </c>
      <c r="FL81" s="53">
        <v>679899.57</v>
      </c>
      <c r="FM81" s="53">
        <v>418806.28000000119</v>
      </c>
      <c r="FN81" s="53">
        <v>2545812.86</v>
      </c>
      <c r="FO81" s="53">
        <v>243119.79</v>
      </c>
      <c r="FP81" s="53">
        <v>520740.68999999948</v>
      </c>
      <c r="FQ81" s="53">
        <v>223101.13</v>
      </c>
      <c r="FR81" s="53">
        <v>0</v>
      </c>
      <c r="FS81" s="53">
        <v>0</v>
      </c>
      <c r="FT81" s="53">
        <v>0</v>
      </c>
      <c r="FU81" s="53">
        <v>0</v>
      </c>
      <c r="FV81" s="53">
        <v>0</v>
      </c>
      <c r="FW81" s="53">
        <v>0</v>
      </c>
      <c r="FX81" s="53">
        <v>0</v>
      </c>
      <c r="FY81" s="48"/>
      <c r="FZ81" s="2">
        <f>SUM(C81:FX81)</f>
        <v>143317546.35999998</v>
      </c>
      <c r="GA81" s="12"/>
      <c r="GB81" s="2"/>
      <c r="GC81" s="2"/>
      <c r="GD81" s="2"/>
      <c r="GE81" s="2"/>
      <c r="GF81" s="2"/>
      <c r="GG81" s="2"/>
      <c r="GH81" s="2"/>
      <c r="GI81" s="2"/>
      <c r="GJ81" s="2"/>
      <c r="GK81" s="2"/>
    </row>
    <row r="82" spans="1:195" x14ac:dyDescent="0.35">
      <c r="A82" s="51"/>
      <c r="B82" s="52" t="s">
        <v>472</v>
      </c>
      <c r="C82" s="52">
        <f t="shared" ref="C82:BN82" si="26">((C289*0.25)+C81)</f>
        <v>20789143.380000003</v>
      </c>
      <c r="D82" s="52">
        <f t="shared" si="26"/>
        <v>117468989.82499999</v>
      </c>
      <c r="E82" s="52">
        <f t="shared" si="26"/>
        <v>19371540.737500001</v>
      </c>
      <c r="F82" s="52">
        <f t="shared" si="26"/>
        <v>71302348.685000002</v>
      </c>
      <c r="G82" s="52">
        <f t="shared" si="26"/>
        <v>5839966.9350000005</v>
      </c>
      <c r="H82" s="52">
        <f t="shared" si="26"/>
        <v>3544465.2850000001</v>
      </c>
      <c r="I82" s="52">
        <f t="shared" si="26"/>
        <v>27775600.690000001</v>
      </c>
      <c r="J82" s="52">
        <f t="shared" si="26"/>
        <v>6116832.1675000004</v>
      </c>
      <c r="K82" s="52">
        <f t="shared" si="26"/>
        <v>1078109.5625</v>
      </c>
      <c r="L82" s="52">
        <f t="shared" si="26"/>
        <v>7323752.3299999991</v>
      </c>
      <c r="M82" s="52">
        <f t="shared" si="26"/>
        <v>3585418.834999999</v>
      </c>
      <c r="N82" s="52">
        <f t="shared" si="26"/>
        <v>149036574.16</v>
      </c>
      <c r="O82" s="52">
        <f t="shared" si="26"/>
        <v>39160161.79999999</v>
      </c>
      <c r="P82" s="52">
        <f t="shared" si="26"/>
        <v>1314110.5674999999</v>
      </c>
      <c r="Q82" s="52">
        <f t="shared" si="26"/>
        <v>126936552</v>
      </c>
      <c r="R82" s="52">
        <f t="shared" si="26"/>
        <v>20030324.717499997</v>
      </c>
      <c r="S82" s="52">
        <f t="shared" si="26"/>
        <v>4965094.3774999995</v>
      </c>
      <c r="T82" s="52">
        <f t="shared" si="26"/>
        <v>829538.15500000003</v>
      </c>
      <c r="U82" s="52">
        <f t="shared" si="26"/>
        <v>352572.17</v>
      </c>
      <c r="V82" s="52">
        <f t="shared" si="26"/>
        <v>1079090.595</v>
      </c>
      <c r="W82" s="52">
        <f t="shared" si="26"/>
        <v>370640.44</v>
      </c>
      <c r="X82" s="52">
        <f t="shared" si="26"/>
        <v>315645.42</v>
      </c>
      <c r="Y82" s="52">
        <f t="shared" si="26"/>
        <v>2792448.8025000002</v>
      </c>
      <c r="Z82" s="52">
        <f t="shared" si="26"/>
        <v>969830.8075</v>
      </c>
      <c r="AA82" s="52">
        <f t="shared" si="26"/>
        <v>91233847.217500001</v>
      </c>
      <c r="AB82" s="52">
        <f t="shared" si="26"/>
        <v>83708678.554999992</v>
      </c>
      <c r="AC82" s="52">
        <f t="shared" si="26"/>
        <v>2995897.8600000003</v>
      </c>
      <c r="AD82" s="52">
        <f t="shared" si="26"/>
        <v>4332174.0175000001</v>
      </c>
      <c r="AE82" s="52">
        <f t="shared" si="26"/>
        <v>560347.52749999997</v>
      </c>
      <c r="AF82" s="52">
        <f t="shared" si="26"/>
        <v>857876.26500000001</v>
      </c>
      <c r="AG82" s="52">
        <f t="shared" si="26"/>
        <v>2593400.585</v>
      </c>
      <c r="AH82" s="52">
        <f t="shared" si="26"/>
        <v>2937795.84</v>
      </c>
      <c r="AI82" s="52">
        <f t="shared" si="26"/>
        <v>1369364.1950000001</v>
      </c>
      <c r="AJ82" s="52">
        <f t="shared" si="26"/>
        <v>928448.505</v>
      </c>
      <c r="AK82" s="52">
        <f t="shared" si="26"/>
        <v>864601.57</v>
      </c>
      <c r="AL82" s="52">
        <f t="shared" si="26"/>
        <v>1179300.28</v>
      </c>
      <c r="AM82" s="52">
        <f t="shared" si="26"/>
        <v>1310054.3600000001</v>
      </c>
      <c r="AN82" s="52">
        <f t="shared" si="26"/>
        <v>1219050.0374999999</v>
      </c>
      <c r="AO82" s="52">
        <f t="shared" si="26"/>
        <v>12633581.0375</v>
      </c>
      <c r="AP82" s="52">
        <f t="shared" si="26"/>
        <v>268956435.0675</v>
      </c>
      <c r="AQ82" s="52">
        <f t="shared" si="26"/>
        <v>1128018.7900000003</v>
      </c>
      <c r="AR82" s="52">
        <f t="shared" si="26"/>
        <v>178687208.8475</v>
      </c>
      <c r="AS82" s="52">
        <f t="shared" si="26"/>
        <v>22974992.2425</v>
      </c>
      <c r="AT82" s="52">
        <f t="shared" si="26"/>
        <v>7584974.0925000003</v>
      </c>
      <c r="AU82" s="52">
        <f t="shared" si="26"/>
        <v>1352342.0349999999</v>
      </c>
      <c r="AV82" s="52">
        <f t="shared" si="26"/>
        <v>1280119.3625</v>
      </c>
      <c r="AW82" s="52">
        <f t="shared" si="26"/>
        <v>1251964.8525</v>
      </c>
      <c r="AX82" s="52">
        <f t="shared" si="26"/>
        <v>532207.04749999999</v>
      </c>
      <c r="AY82" s="52">
        <f t="shared" si="26"/>
        <v>1572503.3649999998</v>
      </c>
      <c r="AZ82" s="52">
        <f t="shared" si="26"/>
        <v>41318705.079999998</v>
      </c>
      <c r="BA82" s="52">
        <f t="shared" si="26"/>
        <v>29396600.037500001</v>
      </c>
      <c r="BB82" s="52">
        <f t="shared" si="26"/>
        <v>23410882.725000001</v>
      </c>
      <c r="BC82" s="52">
        <f t="shared" si="26"/>
        <v>84703821.617499992</v>
      </c>
      <c r="BD82" s="52">
        <f t="shared" si="26"/>
        <v>12638550.915000001</v>
      </c>
      <c r="BE82" s="52">
        <f t="shared" si="26"/>
        <v>4244353.9249999998</v>
      </c>
      <c r="BF82" s="52">
        <f t="shared" si="26"/>
        <v>82912788.019999996</v>
      </c>
      <c r="BG82" s="52">
        <f t="shared" si="26"/>
        <v>3175469.9924999997</v>
      </c>
      <c r="BH82" s="52">
        <f t="shared" si="26"/>
        <v>2187587.855</v>
      </c>
      <c r="BI82" s="52">
        <f t="shared" si="26"/>
        <v>1280935.7150000001</v>
      </c>
      <c r="BJ82" s="52">
        <f t="shared" si="26"/>
        <v>20384041.837500002</v>
      </c>
      <c r="BK82" s="52">
        <f t="shared" si="26"/>
        <v>100792168.1875</v>
      </c>
      <c r="BL82" s="52">
        <f t="shared" si="26"/>
        <v>520273.64250000002</v>
      </c>
      <c r="BM82" s="52">
        <f t="shared" si="26"/>
        <v>1444255.1525000001</v>
      </c>
      <c r="BN82" s="52">
        <f t="shared" si="26"/>
        <v>8820003.3224999998</v>
      </c>
      <c r="BO82" s="52">
        <f t="shared" ref="BO82:DZ82" si="27">((BO289*0.25)+BO81)</f>
        <v>3725267.7325000009</v>
      </c>
      <c r="BP82" s="52">
        <f t="shared" si="27"/>
        <v>902449.65500000014</v>
      </c>
      <c r="BQ82" s="52">
        <f t="shared" si="27"/>
        <v>19127926.154999997</v>
      </c>
      <c r="BR82" s="52">
        <f t="shared" si="27"/>
        <v>13013721.675000003</v>
      </c>
      <c r="BS82" s="52">
        <f t="shared" si="27"/>
        <v>3724168.22</v>
      </c>
      <c r="BT82" s="52">
        <f t="shared" si="27"/>
        <v>1548347.7025000001</v>
      </c>
      <c r="BU82" s="52">
        <f t="shared" si="27"/>
        <v>1553705.0274999999</v>
      </c>
      <c r="BV82" s="52">
        <f t="shared" si="27"/>
        <v>4382189.7974999994</v>
      </c>
      <c r="BW82" s="52">
        <f t="shared" si="27"/>
        <v>6213420.8724999996</v>
      </c>
      <c r="BX82" s="52">
        <f t="shared" si="27"/>
        <v>467798.39500000008</v>
      </c>
      <c r="BY82" s="52">
        <f t="shared" si="27"/>
        <v>1577381.7949999995</v>
      </c>
      <c r="BZ82" s="52">
        <f t="shared" si="27"/>
        <v>1135382.1875</v>
      </c>
      <c r="CA82" s="52">
        <f t="shared" si="27"/>
        <v>786324</v>
      </c>
      <c r="CB82" s="52">
        <f t="shared" si="27"/>
        <v>221676933.55500004</v>
      </c>
      <c r="CC82" s="52">
        <f t="shared" si="27"/>
        <v>949171.71499999985</v>
      </c>
      <c r="CD82" s="52">
        <f t="shared" si="27"/>
        <v>335199.48</v>
      </c>
      <c r="CE82" s="52">
        <f t="shared" si="27"/>
        <v>827299.68250000011</v>
      </c>
      <c r="CF82" s="52">
        <f t="shared" si="27"/>
        <v>658639.33000000019</v>
      </c>
      <c r="CG82" s="52">
        <f t="shared" si="27"/>
        <v>1089771.6125</v>
      </c>
      <c r="CH82" s="52">
        <f t="shared" si="27"/>
        <v>605874.82999999996</v>
      </c>
      <c r="CI82" s="52">
        <f t="shared" si="27"/>
        <v>2343017.4100000006</v>
      </c>
      <c r="CJ82" s="52">
        <f t="shared" si="27"/>
        <v>3000071.98</v>
      </c>
      <c r="CK82" s="52">
        <f t="shared" si="27"/>
        <v>14307574.92</v>
      </c>
      <c r="CL82" s="52">
        <f t="shared" si="27"/>
        <v>3813918.9649999999</v>
      </c>
      <c r="CM82" s="52">
        <f t="shared" si="27"/>
        <v>2333047.7225000001</v>
      </c>
      <c r="CN82" s="52">
        <f t="shared" si="27"/>
        <v>92318145.540000007</v>
      </c>
      <c r="CO82" s="52">
        <f t="shared" si="27"/>
        <v>42979662.302500017</v>
      </c>
      <c r="CP82" s="52">
        <f t="shared" si="27"/>
        <v>3532540.1849999996</v>
      </c>
      <c r="CQ82" s="52">
        <f t="shared" si="27"/>
        <v>2579985.9550000001</v>
      </c>
      <c r="CR82" s="52">
        <f t="shared" si="27"/>
        <v>969969.64500000002</v>
      </c>
      <c r="CS82" s="52">
        <f t="shared" si="27"/>
        <v>1121635.2549999999</v>
      </c>
      <c r="CT82" s="52">
        <f t="shared" si="27"/>
        <v>642519.14749999996</v>
      </c>
      <c r="CU82" s="52">
        <f t="shared" si="27"/>
        <v>1363128.5349999999</v>
      </c>
      <c r="CV82" s="52">
        <f t="shared" si="27"/>
        <v>294171.1825</v>
      </c>
      <c r="CW82" s="52">
        <f t="shared" si="27"/>
        <v>950737.8975000002</v>
      </c>
      <c r="CX82" s="52">
        <f t="shared" si="27"/>
        <v>1567945.4499999997</v>
      </c>
      <c r="CY82" s="52">
        <f t="shared" si="27"/>
        <v>312001.25750000001</v>
      </c>
      <c r="CZ82" s="52">
        <f t="shared" si="27"/>
        <v>5252034.4924999997</v>
      </c>
      <c r="DA82" s="52">
        <f t="shared" si="27"/>
        <v>934757.99250000005</v>
      </c>
      <c r="DB82" s="52">
        <f t="shared" si="27"/>
        <v>1220241.085</v>
      </c>
      <c r="DC82" s="52">
        <f t="shared" si="27"/>
        <v>915087.55249999999</v>
      </c>
      <c r="DD82" s="52">
        <f t="shared" si="27"/>
        <v>926713.00750000007</v>
      </c>
      <c r="DE82" s="52">
        <f t="shared" si="27"/>
        <v>1153804.98</v>
      </c>
      <c r="DF82" s="52">
        <f t="shared" si="27"/>
        <v>58409058.532500014</v>
      </c>
      <c r="DG82" s="52">
        <f t="shared" si="27"/>
        <v>558738.01</v>
      </c>
      <c r="DH82" s="52">
        <f t="shared" si="27"/>
        <v>5162747.4824999999</v>
      </c>
      <c r="DI82" s="52">
        <f t="shared" si="27"/>
        <v>7130086.004999999</v>
      </c>
      <c r="DJ82" s="52">
        <f t="shared" si="27"/>
        <v>2123464.5700000003</v>
      </c>
      <c r="DK82" s="52">
        <f t="shared" si="27"/>
        <v>1636903.8450000002</v>
      </c>
      <c r="DL82" s="52">
        <f t="shared" si="27"/>
        <v>16705905.102499999</v>
      </c>
      <c r="DM82" s="52">
        <f t="shared" si="27"/>
        <v>1110018.8875</v>
      </c>
      <c r="DN82" s="52">
        <f t="shared" si="27"/>
        <v>4019441.0575000001</v>
      </c>
      <c r="DO82" s="52">
        <f t="shared" si="27"/>
        <v>9657599.5399999991</v>
      </c>
      <c r="DP82" s="52">
        <f t="shared" si="27"/>
        <v>971706.83499999996</v>
      </c>
      <c r="DQ82" s="52">
        <f t="shared" si="27"/>
        <v>2785370.4</v>
      </c>
      <c r="DR82" s="52">
        <f t="shared" si="27"/>
        <v>4031467.1475</v>
      </c>
      <c r="DS82" s="52">
        <f t="shared" si="27"/>
        <v>2055179.385</v>
      </c>
      <c r="DT82" s="52">
        <f t="shared" si="27"/>
        <v>927031.62749999994</v>
      </c>
      <c r="DU82" s="52">
        <f t="shared" si="27"/>
        <v>1322132.7224999999</v>
      </c>
      <c r="DV82" s="52">
        <f t="shared" si="27"/>
        <v>967544.86</v>
      </c>
      <c r="DW82" s="52">
        <f t="shared" si="27"/>
        <v>1190505.1299999999</v>
      </c>
      <c r="DX82" s="52">
        <f t="shared" si="27"/>
        <v>980405.48499999975</v>
      </c>
      <c r="DY82" s="52">
        <f t="shared" si="27"/>
        <v>1273321.69</v>
      </c>
      <c r="DZ82" s="52">
        <f t="shared" si="27"/>
        <v>3028731.7724999995</v>
      </c>
      <c r="EA82" s="52">
        <f t="shared" ref="EA82:FX82" si="28">((EA289*0.25)+EA81)</f>
        <v>1955831.3399999999</v>
      </c>
      <c r="EB82" s="52">
        <f t="shared" si="28"/>
        <v>1841261.9175000002</v>
      </c>
      <c r="EC82" s="52">
        <f t="shared" si="28"/>
        <v>1191850.4224999999</v>
      </c>
      <c r="ED82" s="52">
        <f t="shared" si="28"/>
        <v>7036393.6399999997</v>
      </c>
      <c r="EE82" s="52">
        <f t="shared" si="28"/>
        <v>921761.42</v>
      </c>
      <c r="EF82" s="52">
        <f t="shared" si="28"/>
        <v>4093859.31</v>
      </c>
      <c r="EG82" s="52">
        <f t="shared" si="28"/>
        <v>1052745.4024999999</v>
      </c>
      <c r="EH82" s="52">
        <f t="shared" si="28"/>
        <v>1041937.2100000001</v>
      </c>
      <c r="EI82" s="52">
        <f t="shared" si="28"/>
        <v>41638390.052500002</v>
      </c>
      <c r="EJ82" s="52">
        <f t="shared" si="28"/>
        <v>28603766.382500004</v>
      </c>
      <c r="EK82" s="52">
        <f t="shared" si="28"/>
        <v>2093788.3325</v>
      </c>
      <c r="EL82" s="52">
        <f t="shared" si="28"/>
        <v>1494369.01</v>
      </c>
      <c r="EM82" s="52">
        <f t="shared" si="28"/>
        <v>1371390.14</v>
      </c>
      <c r="EN82" s="52">
        <f t="shared" si="28"/>
        <v>2957409.91</v>
      </c>
      <c r="EO82" s="52">
        <f t="shared" si="28"/>
        <v>1181555.8600000001</v>
      </c>
      <c r="EP82" s="52">
        <f t="shared" si="28"/>
        <v>1551058.6274999999</v>
      </c>
      <c r="EQ82" s="52">
        <f t="shared" si="28"/>
        <v>8461477.8125</v>
      </c>
      <c r="ER82" s="52">
        <f t="shared" si="28"/>
        <v>1297958.0049999999</v>
      </c>
      <c r="ES82" s="52">
        <f t="shared" si="28"/>
        <v>838448.45250000001</v>
      </c>
      <c r="ET82" s="52">
        <f t="shared" si="28"/>
        <v>1089081.0325</v>
      </c>
      <c r="EU82" s="52">
        <f t="shared" si="28"/>
        <v>1990828.92</v>
      </c>
      <c r="EV82" s="52">
        <f t="shared" si="28"/>
        <v>497731.60750000004</v>
      </c>
      <c r="EW82" s="52">
        <f t="shared" si="28"/>
        <v>3329627.1575000002</v>
      </c>
      <c r="EX82" s="52">
        <f t="shared" si="28"/>
        <v>954126.87750000018</v>
      </c>
      <c r="EY82" s="52">
        <f t="shared" si="28"/>
        <v>1939891.81</v>
      </c>
      <c r="EZ82" s="52">
        <f t="shared" si="28"/>
        <v>708130.34499999986</v>
      </c>
      <c r="FA82" s="52">
        <f t="shared" si="28"/>
        <v>11185578.352499999</v>
      </c>
      <c r="FB82" s="52">
        <f t="shared" si="28"/>
        <v>1435314.58</v>
      </c>
      <c r="FC82" s="52">
        <f t="shared" si="28"/>
        <v>6447193.9000000004</v>
      </c>
      <c r="FD82" s="52">
        <f t="shared" si="28"/>
        <v>1442527.11</v>
      </c>
      <c r="FE82" s="52">
        <f t="shared" si="28"/>
        <v>490752.66249999998</v>
      </c>
      <c r="FF82" s="52">
        <f t="shared" si="28"/>
        <v>922937.04</v>
      </c>
      <c r="FG82" s="52">
        <f t="shared" si="28"/>
        <v>682496.35250000004</v>
      </c>
      <c r="FH82" s="52">
        <f t="shared" si="28"/>
        <v>429597.9</v>
      </c>
      <c r="FI82" s="52">
        <f t="shared" si="28"/>
        <v>5575519.5600000005</v>
      </c>
      <c r="FJ82" s="52">
        <f t="shared" si="28"/>
        <v>6101449.0575000001</v>
      </c>
      <c r="FK82" s="52">
        <f t="shared" si="28"/>
        <v>7586964.415</v>
      </c>
      <c r="FL82" s="52">
        <f t="shared" si="28"/>
        <v>24221931.577500001</v>
      </c>
      <c r="FM82" s="52">
        <f t="shared" si="28"/>
        <v>11577497.535000002</v>
      </c>
      <c r="FN82" s="52">
        <f t="shared" si="28"/>
        <v>68425998.507500008</v>
      </c>
      <c r="FO82" s="52">
        <f t="shared" si="28"/>
        <v>3623676.1924999999</v>
      </c>
      <c r="FP82" s="52">
        <f t="shared" si="28"/>
        <v>7461599.7749999994</v>
      </c>
      <c r="FQ82" s="52">
        <f t="shared" si="28"/>
        <v>3232764.23</v>
      </c>
      <c r="FR82" s="52">
        <f t="shared" si="28"/>
        <v>849139.36</v>
      </c>
      <c r="FS82" s="52">
        <f t="shared" si="28"/>
        <v>847450.99250000005</v>
      </c>
      <c r="FT82" s="52">
        <f t="shared" si="28"/>
        <v>372295.30249999999</v>
      </c>
      <c r="FU82" s="52">
        <f t="shared" si="28"/>
        <v>2659059.2949999999</v>
      </c>
      <c r="FV82" s="52">
        <f t="shared" si="28"/>
        <v>2283445.0274999999</v>
      </c>
      <c r="FW82" s="52">
        <f t="shared" si="28"/>
        <v>804563.21250000002</v>
      </c>
      <c r="FX82" s="52">
        <f t="shared" si="28"/>
        <v>425298.09499999997</v>
      </c>
      <c r="FY82" s="2"/>
      <c r="FZ82" s="2">
        <f>SUM(C82:FX82)</f>
        <v>2629025141.0224996</v>
      </c>
      <c r="GA82" s="12"/>
      <c r="GB82" s="2"/>
      <c r="GC82" s="2"/>
      <c r="GD82" s="2"/>
      <c r="GE82" s="2"/>
      <c r="GF82" s="2"/>
      <c r="GG82" s="2"/>
      <c r="GH82" s="2"/>
      <c r="GI82" s="2"/>
      <c r="GJ82" s="2"/>
      <c r="GK82" s="2"/>
    </row>
    <row r="83" spans="1:195" x14ac:dyDescent="0.35">
      <c r="A83" s="55">
        <v>0.08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12"/>
      <c r="GB83" s="2"/>
      <c r="GC83" s="2"/>
      <c r="GD83" s="2"/>
      <c r="GE83" s="2"/>
      <c r="GF83" s="2"/>
      <c r="GG83" s="2"/>
      <c r="GH83" s="2"/>
      <c r="GI83" s="2"/>
      <c r="GJ83" s="2"/>
      <c r="GK83" s="2"/>
    </row>
    <row r="84" spans="1:195" x14ac:dyDescent="0.35">
      <c r="A84" s="2"/>
      <c r="B84" s="30" t="s">
        <v>473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12"/>
      <c r="GB84" s="2"/>
      <c r="GC84" s="2"/>
      <c r="GD84" s="2"/>
      <c r="GE84" s="2"/>
      <c r="GF84" s="2"/>
      <c r="GG84" s="2"/>
      <c r="GH84" s="2"/>
      <c r="GI84" s="2"/>
      <c r="GJ84" s="2"/>
      <c r="GK84" s="2"/>
    </row>
    <row r="85" spans="1:195" x14ac:dyDescent="0.35">
      <c r="A85" s="3" t="s">
        <v>474</v>
      </c>
      <c r="B85" s="2" t="s">
        <v>814</v>
      </c>
      <c r="C85" s="12">
        <f t="shared" ref="C85:BN85" si="29">C16</f>
        <v>6364.5</v>
      </c>
      <c r="D85" s="12">
        <f t="shared" si="29"/>
        <v>32089</v>
      </c>
      <c r="E85" s="12">
        <f t="shared" si="29"/>
        <v>4691</v>
      </c>
      <c r="F85" s="12">
        <f t="shared" si="29"/>
        <v>21462.5</v>
      </c>
      <c r="G85" s="12">
        <f t="shared" si="29"/>
        <v>1844</v>
      </c>
      <c r="H85" s="12">
        <f t="shared" si="29"/>
        <v>1070</v>
      </c>
      <c r="I85" s="12">
        <f t="shared" si="29"/>
        <v>7027</v>
      </c>
      <c r="J85" s="12">
        <f t="shared" si="29"/>
        <v>1988</v>
      </c>
      <c r="K85" s="12">
        <f t="shared" si="29"/>
        <v>248.5</v>
      </c>
      <c r="L85" s="12">
        <f t="shared" si="29"/>
        <v>2062</v>
      </c>
      <c r="M85" s="12">
        <f t="shared" si="29"/>
        <v>839</v>
      </c>
      <c r="N85" s="12">
        <f t="shared" si="29"/>
        <v>49557</v>
      </c>
      <c r="O85" s="12">
        <f t="shared" si="29"/>
        <v>12263.5</v>
      </c>
      <c r="P85" s="12">
        <f t="shared" si="29"/>
        <v>313</v>
      </c>
      <c r="Q85" s="12">
        <f t="shared" si="29"/>
        <v>37352</v>
      </c>
      <c r="R85" s="12">
        <f t="shared" si="29"/>
        <v>481</v>
      </c>
      <c r="S85" s="12">
        <f t="shared" si="29"/>
        <v>1545.5</v>
      </c>
      <c r="T85" s="12">
        <f t="shared" si="29"/>
        <v>160</v>
      </c>
      <c r="U85" s="12">
        <f t="shared" si="29"/>
        <v>54</v>
      </c>
      <c r="V85" s="12">
        <f t="shared" si="29"/>
        <v>253</v>
      </c>
      <c r="W85" s="12">
        <f t="shared" si="29"/>
        <v>46</v>
      </c>
      <c r="X85" s="12">
        <f t="shared" si="29"/>
        <v>37.5</v>
      </c>
      <c r="Y85" s="12">
        <f t="shared" si="29"/>
        <v>397</v>
      </c>
      <c r="Z85" s="12">
        <f t="shared" si="29"/>
        <v>231</v>
      </c>
      <c r="AA85" s="12">
        <f t="shared" si="29"/>
        <v>30254.5</v>
      </c>
      <c r="AB85" s="12">
        <f t="shared" si="29"/>
        <v>26514</v>
      </c>
      <c r="AC85" s="12">
        <f t="shared" si="29"/>
        <v>847.5</v>
      </c>
      <c r="AD85" s="12">
        <f t="shared" si="29"/>
        <v>1281</v>
      </c>
      <c r="AE85" s="12">
        <f t="shared" si="29"/>
        <v>97</v>
      </c>
      <c r="AF85" s="12">
        <f t="shared" si="29"/>
        <v>164</v>
      </c>
      <c r="AG85" s="12">
        <f t="shared" si="29"/>
        <v>585.5</v>
      </c>
      <c r="AH85" s="12">
        <f t="shared" si="29"/>
        <v>908</v>
      </c>
      <c r="AI85" s="12">
        <f t="shared" si="29"/>
        <v>383</v>
      </c>
      <c r="AJ85" s="12">
        <f t="shared" si="29"/>
        <v>181.5</v>
      </c>
      <c r="AK85" s="12">
        <f t="shared" si="29"/>
        <v>162.5</v>
      </c>
      <c r="AL85" s="12">
        <f t="shared" si="29"/>
        <v>288.5</v>
      </c>
      <c r="AM85" s="12">
        <f t="shared" si="29"/>
        <v>306</v>
      </c>
      <c r="AN85" s="12">
        <f t="shared" si="29"/>
        <v>267</v>
      </c>
      <c r="AO85" s="12">
        <f t="shared" si="29"/>
        <v>3681</v>
      </c>
      <c r="AP85" s="12">
        <f t="shared" si="29"/>
        <v>83522.5</v>
      </c>
      <c r="AQ85" s="12">
        <f t="shared" si="29"/>
        <v>251</v>
      </c>
      <c r="AR85" s="12">
        <f t="shared" si="29"/>
        <v>57312</v>
      </c>
      <c r="AS85" s="12">
        <f t="shared" si="29"/>
        <v>5954.5</v>
      </c>
      <c r="AT85" s="12">
        <f t="shared" si="29"/>
        <v>2358</v>
      </c>
      <c r="AU85" s="12">
        <f t="shared" si="29"/>
        <v>268</v>
      </c>
      <c r="AV85" s="12">
        <f t="shared" si="29"/>
        <v>296</v>
      </c>
      <c r="AW85" s="12">
        <f t="shared" si="29"/>
        <v>255</v>
      </c>
      <c r="AX85" s="12">
        <f t="shared" si="29"/>
        <v>81</v>
      </c>
      <c r="AY85" s="12">
        <f t="shared" si="29"/>
        <v>391.5</v>
      </c>
      <c r="AZ85" s="12">
        <f t="shared" si="29"/>
        <v>11778.5</v>
      </c>
      <c r="BA85" s="12">
        <f t="shared" si="29"/>
        <v>8849.5</v>
      </c>
      <c r="BB85" s="12">
        <f t="shared" si="29"/>
        <v>7441</v>
      </c>
      <c r="BC85" s="12">
        <f t="shared" si="29"/>
        <v>20968.5</v>
      </c>
      <c r="BD85" s="12">
        <f t="shared" si="29"/>
        <v>3633.5</v>
      </c>
      <c r="BE85" s="12">
        <f t="shared" si="29"/>
        <v>1092</v>
      </c>
      <c r="BF85" s="12">
        <f t="shared" si="29"/>
        <v>24344</v>
      </c>
      <c r="BG85" s="12">
        <f t="shared" si="29"/>
        <v>919.5</v>
      </c>
      <c r="BH85" s="12">
        <f t="shared" si="29"/>
        <v>534</v>
      </c>
      <c r="BI85" s="12">
        <f t="shared" si="29"/>
        <v>254.5</v>
      </c>
      <c r="BJ85" s="12">
        <f t="shared" si="29"/>
        <v>6294</v>
      </c>
      <c r="BK85" s="12">
        <f t="shared" si="29"/>
        <v>21812.5</v>
      </c>
      <c r="BL85" s="12">
        <f t="shared" si="29"/>
        <v>69.5</v>
      </c>
      <c r="BM85" s="12">
        <f t="shared" si="29"/>
        <v>330.5</v>
      </c>
      <c r="BN85" s="12">
        <f t="shared" si="29"/>
        <v>2993</v>
      </c>
      <c r="BO85" s="12">
        <f t="shared" ref="BO85:DZ85" si="30">BO16</f>
        <v>1186</v>
      </c>
      <c r="BP85" s="12">
        <f t="shared" si="30"/>
        <v>137</v>
      </c>
      <c r="BQ85" s="12">
        <f t="shared" si="30"/>
        <v>5582</v>
      </c>
      <c r="BR85" s="12">
        <f t="shared" si="30"/>
        <v>4474.5</v>
      </c>
      <c r="BS85" s="12">
        <f t="shared" si="30"/>
        <v>1158</v>
      </c>
      <c r="BT85" s="12">
        <f t="shared" si="30"/>
        <v>353</v>
      </c>
      <c r="BU85" s="12">
        <f t="shared" si="30"/>
        <v>382</v>
      </c>
      <c r="BV85" s="12">
        <f t="shared" si="30"/>
        <v>1243</v>
      </c>
      <c r="BW85" s="12">
        <f t="shared" si="30"/>
        <v>2017.5</v>
      </c>
      <c r="BX85" s="12">
        <f t="shared" si="30"/>
        <v>57</v>
      </c>
      <c r="BY85" s="12">
        <f t="shared" si="30"/>
        <v>392.5</v>
      </c>
      <c r="BZ85" s="12">
        <f t="shared" si="30"/>
        <v>228</v>
      </c>
      <c r="CA85" s="12">
        <f t="shared" si="30"/>
        <v>141.5</v>
      </c>
      <c r="CB85" s="12">
        <f t="shared" si="30"/>
        <v>70207.5</v>
      </c>
      <c r="CC85" s="12">
        <f t="shared" si="30"/>
        <v>186</v>
      </c>
      <c r="CD85" s="12">
        <f t="shared" si="30"/>
        <v>30</v>
      </c>
      <c r="CE85" s="12">
        <f t="shared" si="30"/>
        <v>158</v>
      </c>
      <c r="CF85" s="12">
        <f t="shared" si="30"/>
        <v>100</v>
      </c>
      <c r="CG85" s="12">
        <f t="shared" si="30"/>
        <v>191</v>
      </c>
      <c r="CH85" s="12">
        <f t="shared" si="30"/>
        <v>90</v>
      </c>
      <c r="CI85" s="12">
        <f t="shared" si="30"/>
        <v>683</v>
      </c>
      <c r="CJ85" s="12">
        <f t="shared" si="30"/>
        <v>822.5</v>
      </c>
      <c r="CK85" s="12">
        <f t="shared" si="30"/>
        <v>4188.5</v>
      </c>
      <c r="CL85" s="12">
        <f t="shared" si="30"/>
        <v>1148</v>
      </c>
      <c r="CM85" s="12">
        <f t="shared" si="30"/>
        <v>675.5</v>
      </c>
      <c r="CN85" s="12">
        <f t="shared" si="30"/>
        <v>27905.5</v>
      </c>
      <c r="CO85" s="12">
        <f t="shared" si="30"/>
        <v>13919.5</v>
      </c>
      <c r="CP85" s="12">
        <f t="shared" si="30"/>
        <v>856.5</v>
      </c>
      <c r="CQ85" s="12">
        <f t="shared" si="30"/>
        <v>759</v>
      </c>
      <c r="CR85" s="12">
        <f t="shared" si="30"/>
        <v>195</v>
      </c>
      <c r="CS85" s="12">
        <f t="shared" si="30"/>
        <v>245.5</v>
      </c>
      <c r="CT85" s="12">
        <f t="shared" si="30"/>
        <v>112</v>
      </c>
      <c r="CU85" s="12">
        <f t="shared" si="30"/>
        <v>67</v>
      </c>
      <c r="CV85" s="12">
        <f t="shared" si="30"/>
        <v>24</v>
      </c>
      <c r="CW85" s="12">
        <f t="shared" si="30"/>
        <v>187</v>
      </c>
      <c r="CX85" s="12">
        <f t="shared" si="30"/>
        <v>457</v>
      </c>
      <c r="CY85" s="12">
        <f t="shared" si="30"/>
        <v>25</v>
      </c>
      <c r="CZ85" s="12">
        <f t="shared" si="30"/>
        <v>1768</v>
      </c>
      <c r="DA85" s="12">
        <f t="shared" si="30"/>
        <v>203.5</v>
      </c>
      <c r="DB85" s="12">
        <f t="shared" si="30"/>
        <v>310.5</v>
      </c>
      <c r="DC85" s="12">
        <f t="shared" si="30"/>
        <v>193</v>
      </c>
      <c r="DD85" s="12">
        <f t="shared" si="30"/>
        <v>174.5</v>
      </c>
      <c r="DE85" s="12">
        <f t="shared" si="30"/>
        <v>279.5</v>
      </c>
      <c r="DF85" s="12">
        <f t="shared" si="30"/>
        <v>18445.5</v>
      </c>
      <c r="DG85" s="12">
        <f t="shared" si="30"/>
        <v>93.5</v>
      </c>
      <c r="DH85" s="12">
        <f t="shared" si="30"/>
        <v>1684</v>
      </c>
      <c r="DI85" s="12">
        <f t="shared" si="30"/>
        <v>2198</v>
      </c>
      <c r="DJ85" s="12">
        <f t="shared" si="30"/>
        <v>600</v>
      </c>
      <c r="DK85" s="12">
        <f t="shared" si="30"/>
        <v>472.5</v>
      </c>
      <c r="DL85" s="12">
        <f t="shared" si="30"/>
        <v>5616</v>
      </c>
      <c r="DM85" s="12">
        <f t="shared" si="30"/>
        <v>235</v>
      </c>
      <c r="DN85" s="12">
        <f t="shared" si="30"/>
        <v>1294.5</v>
      </c>
      <c r="DO85" s="12">
        <f t="shared" si="30"/>
        <v>3290</v>
      </c>
      <c r="DP85" s="12">
        <f t="shared" si="30"/>
        <v>199</v>
      </c>
      <c r="DQ85" s="12">
        <f t="shared" si="30"/>
        <v>887</v>
      </c>
      <c r="DR85" s="12">
        <f t="shared" si="30"/>
        <v>1266</v>
      </c>
      <c r="DS85" s="12">
        <f t="shared" si="30"/>
        <v>545</v>
      </c>
      <c r="DT85" s="12">
        <f t="shared" si="30"/>
        <v>175</v>
      </c>
      <c r="DU85" s="12">
        <f t="shared" si="30"/>
        <v>346</v>
      </c>
      <c r="DV85" s="12">
        <f t="shared" si="30"/>
        <v>198</v>
      </c>
      <c r="DW85" s="12">
        <f t="shared" si="30"/>
        <v>285</v>
      </c>
      <c r="DX85" s="12">
        <f t="shared" si="30"/>
        <v>168</v>
      </c>
      <c r="DY85" s="12">
        <f t="shared" si="30"/>
        <v>280</v>
      </c>
      <c r="DZ85" s="12">
        <f t="shared" si="30"/>
        <v>606.5</v>
      </c>
      <c r="EA85" s="12">
        <f t="shared" ref="EA85:FX85" si="31">EA16</f>
        <v>487.5</v>
      </c>
      <c r="EB85" s="12">
        <f t="shared" si="31"/>
        <v>498</v>
      </c>
      <c r="EC85" s="12">
        <f t="shared" si="31"/>
        <v>260</v>
      </c>
      <c r="ED85" s="12">
        <f t="shared" si="31"/>
        <v>1546.5</v>
      </c>
      <c r="EE85" s="12">
        <f t="shared" si="31"/>
        <v>185.5</v>
      </c>
      <c r="EF85" s="12">
        <f t="shared" si="31"/>
        <v>1260</v>
      </c>
      <c r="EG85" s="12">
        <f t="shared" si="31"/>
        <v>250</v>
      </c>
      <c r="EH85" s="12">
        <f t="shared" si="31"/>
        <v>246</v>
      </c>
      <c r="EI85" s="12">
        <f t="shared" si="31"/>
        <v>13258.5</v>
      </c>
      <c r="EJ85" s="12">
        <f t="shared" si="31"/>
        <v>9752</v>
      </c>
      <c r="EK85" s="12">
        <f t="shared" si="31"/>
        <v>663.5</v>
      </c>
      <c r="EL85" s="12">
        <f t="shared" si="31"/>
        <v>447</v>
      </c>
      <c r="EM85" s="12">
        <f t="shared" si="31"/>
        <v>355</v>
      </c>
      <c r="EN85" s="12">
        <f t="shared" si="31"/>
        <v>876.5</v>
      </c>
      <c r="EO85" s="12">
        <f t="shared" si="31"/>
        <v>287</v>
      </c>
      <c r="EP85" s="12">
        <f t="shared" si="31"/>
        <v>428.5</v>
      </c>
      <c r="EQ85" s="12">
        <f t="shared" si="31"/>
        <v>2405</v>
      </c>
      <c r="ER85" s="12">
        <f t="shared" si="31"/>
        <v>306.5</v>
      </c>
      <c r="ES85" s="12">
        <f t="shared" si="31"/>
        <v>155.5</v>
      </c>
      <c r="ET85" s="12">
        <f t="shared" si="31"/>
        <v>197.5</v>
      </c>
      <c r="EU85" s="12">
        <f t="shared" si="31"/>
        <v>568</v>
      </c>
      <c r="EV85" s="12">
        <f t="shared" si="31"/>
        <v>66</v>
      </c>
      <c r="EW85" s="12">
        <f t="shared" si="31"/>
        <v>746.5</v>
      </c>
      <c r="EX85" s="12">
        <f t="shared" si="31"/>
        <v>173.5</v>
      </c>
      <c r="EY85" s="12">
        <f t="shared" si="31"/>
        <v>201</v>
      </c>
      <c r="EZ85" s="12">
        <f t="shared" si="31"/>
        <v>127</v>
      </c>
      <c r="FA85" s="12">
        <f t="shared" si="31"/>
        <v>3245</v>
      </c>
      <c r="FB85" s="12">
        <f t="shared" si="31"/>
        <v>275.5</v>
      </c>
      <c r="FC85" s="12">
        <f t="shared" si="31"/>
        <v>1640</v>
      </c>
      <c r="FD85" s="12">
        <f t="shared" si="31"/>
        <v>399</v>
      </c>
      <c r="FE85" s="12">
        <f t="shared" si="31"/>
        <v>70</v>
      </c>
      <c r="FF85" s="12">
        <f t="shared" si="31"/>
        <v>175</v>
      </c>
      <c r="FG85" s="12">
        <f t="shared" si="31"/>
        <v>114</v>
      </c>
      <c r="FH85" s="12">
        <f t="shared" si="31"/>
        <v>69</v>
      </c>
      <c r="FI85" s="12">
        <f t="shared" si="31"/>
        <v>1645</v>
      </c>
      <c r="FJ85" s="12">
        <f t="shared" si="31"/>
        <v>2016.5</v>
      </c>
      <c r="FK85" s="12">
        <f t="shared" si="31"/>
        <v>2482</v>
      </c>
      <c r="FL85" s="12">
        <f t="shared" si="31"/>
        <v>8537.5</v>
      </c>
      <c r="FM85" s="12">
        <f t="shared" si="31"/>
        <v>3981.5</v>
      </c>
      <c r="FN85" s="12">
        <f t="shared" si="31"/>
        <v>22420.5</v>
      </c>
      <c r="FO85" s="12">
        <f t="shared" si="31"/>
        <v>1117</v>
      </c>
      <c r="FP85" s="12">
        <f t="shared" si="31"/>
        <v>2341.5</v>
      </c>
      <c r="FQ85" s="12">
        <f t="shared" si="31"/>
        <v>982.5</v>
      </c>
      <c r="FR85" s="12">
        <f t="shared" si="31"/>
        <v>162.5</v>
      </c>
      <c r="FS85" s="12">
        <f t="shared" si="31"/>
        <v>160.5</v>
      </c>
      <c r="FT85" s="12">
        <f t="shared" si="31"/>
        <v>54</v>
      </c>
      <c r="FU85" s="12">
        <f t="shared" si="31"/>
        <v>760</v>
      </c>
      <c r="FV85" s="12">
        <f t="shared" si="31"/>
        <v>692</v>
      </c>
      <c r="FW85" s="12">
        <f t="shared" si="31"/>
        <v>128</v>
      </c>
      <c r="FX85" s="12">
        <f t="shared" si="31"/>
        <v>64</v>
      </c>
      <c r="FY85" s="2"/>
      <c r="FZ85" s="12">
        <f t="shared" ref="FZ85:FZ90" si="32">SUM(C85:FX85)</f>
        <v>781980</v>
      </c>
      <c r="GA85" s="14"/>
      <c r="GB85" s="2"/>
      <c r="GC85" s="2"/>
      <c r="GD85" s="2"/>
      <c r="GE85" s="2"/>
      <c r="GF85" s="2"/>
      <c r="GG85" s="2"/>
      <c r="GH85" s="2"/>
      <c r="GI85" s="2"/>
      <c r="GJ85" s="2"/>
      <c r="GK85" s="2"/>
    </row>
    <row r="86" spans="1:195" x14ac:dyDescent="0.35">
      <c r="A86" s="3" t="s">
        <v>475</v>
      </c>
      <c r="B86" s="2" t="s">
        <v>815</v>
      </c>
      <c r="C86" s="12">
        <f t="shared" ref="C86:BN89" si="33">C24</f>
        <v>6404.5</v>
      </c>
      <c r="D86" s="12">
        <f t="shared" si="33"/>
        <v>32699.5</v>
      </c>
      <c r="E86" s="12">
        <f t="shared" si="33"/>
        <v>4867</v>
      </c>
      <c r="F86" s="12">
        <f t="shared" si="33"/>
        <v>21051.5</v>
      </c>
      <c r="G86" s="12">
        <f t="shared" si="33"/>
        <v>1709</v>
      </c>
      <c r="H86" s="12">
        <f t="shared" si="33"/>
        <v>1089</v>
      </c>
      <c r="I86" s="12">
        <f t="shared" si="33"/>
        <v>7236</v>
      </c>
      <c r="J86" s="12">
        <f t="shared" si="33"/>
        <v>2024</v>
      </c>
      <c r="K86" s="12">
        <f t="shared" si="33"/>
        <v>243.5</v>
      </c>
      <c r="L86" s="12">
        <f t="shared" si="33"/>
        <v>2087</v>
      </c>
      <c r="M86" s="12">
        <f t="shared" si="33"/>
        <v>866</v>
      </c>
      <c r="N86" s="12">
        <f t="shared" si="33"/>
        <v>50007.5</v>
      </c>
      <c r="O86" s="12">
        <f t="shared" si="33"/>
        <v>12583.5</v>
      </c>
      <c r="P86" s="12">
        <f t="shared" si="33"/>
        <v>303</v>
      </c>
      <c r="Q86" s="12">
        <f t="shared" si="33"/>
        <v>37010</v>
      </c>
      <c r="R86" s="12">
        <f t="shared" si="33"/>
        <v>467.5</v>
      </c>
      <c r="S86" s="12">
        <f t="shared" si="33"/>
        <v>1535</v>
      </c>
      <c r="T86" s="12">
        <f t="shared" si="33"/>
        <v>158</v>
      </c>
      <c r="U86" s="12">
        <f t="shared" si="33"/>
        <v>57</v>
      </c>
      <c r="V86" s="12">
        <f t="shared" si="33"/>
        <v>245.5</v>
      </c>
      <c r="W86" s="12">
        <f t="shared" si="33"/>
        <v>49.5</v>
      </c>
      <c r="X86" s="12">
        <f t="shared" si="33"/>
        <v>36.5</v>
      </c>
      <c r="Y86" s="12">
        <f t="shared" si="33"/>
        <v>404</v>
      </c>
      <c r="Z86" s="12">
        <f t="shared" si="33"/>
        <v>231</v>
      </c>
      <c r="AA86" s="12">
        <f t="shared" si="33"/>
        <v>30258.5</v>
      </c>
      <c r="AB86" s="12">
        <f t="shared" si="33"/>
        <v>26784.5</v>
      </c>
      <c r="AC86" s="12">
        <f t="shared" si="33"/>
        <v>864</v>
      </c>
      <c r="AD86" s="12">
        <f t="shared" si="33"/>
        <v>1269.5</v>
      </c>
      <c r="AE86" s="12">
        <f t="shared" si="33"/>
        <v>97</v>
      </c>
      <c r="AF86" s="12">
        <f t="shared" si="33"/>
        <v>164.5</v>
      </c>
      <c r="AG86" s="12">
        <f t="shared" si="33"/>
        <v>589</v>
      </c>
      <c r="AH86" s="12">
        <f t="shared" si="33"/>
        <v>927</v>
      </c>
      <c r="AI86" s="12">
        <f t="shared" si="33"/>
        <v>363</v>
      </c>
      <c r="AJ86" s="12">
        <f t="shared" si="33"/>
        <v>176</v>
      </c>
      <c r="AK86" s="12">
        <f t="shared" si="33"/>
        <v>163</v>
      </c>
      <c r="AL86" s="12">
        <f t="shared" si="33"/>
        <v>286</v>
      </c>
      <c r="AM86" s="12">
        <f t="shared" si="33"/>
        <v>331</v>
      </c>
      <c r="AN86" s="12">
        <f t="shared" si="33"/>
        <v>271.5</v>
      </c>
      <c r="AO86" s="12">
        <f t="shared" si="33"/>
        <v>3767</v>
      </c>
      <c r="AP86" s="12">
        <f t="shared" si="33"/>
        <v>84396.5</v>
      </c>
      <c r="AQ86" s="12">
        <f t="shared" si="33"/>
        <v>242.5</v>
      </c>
      <c r="AR86" s="12">
        <f t="shared" si="33"/>
        <v>57877.5</v>
      </c>
      <c r="AS86" s="12">
        <f t="shared" si="33"/>
        <v>6025</v>
      </c>
      <c r="AT86" s="12">
        <f t="shared" si="33"/>
        <v>2340.5</v>
      </c>
      <c r="AU86" s="12">
        <f t="shared" si="33"/>
        <v>250</v>
      </c>
      <c r="AV86" s="12">
        <f t="shared" si="33"/>
        <v>299</v>
      </c>
      <c r="AW86" s="12">
        <f t="shared" si="33"/>
        <v>250</v>
      </c>
      <c r="AX86" s="12">
        <f t="shared" si="33"/>
        <v>73</v>
      </c>
      <c r="AY86" s="12">
        <f t="shared" si="33"/>
        <v>392</v>
      </c>
      <c r="AZ86" s="12">
        <f t="shared" si="33"/>
        <v>11891</v>
      </c>
      <c r="BA86" s="12">
        <f t="shared" si="33"/>
        <v>8667</v>
      </c>
      <c r="BB86" s="12">
        <f t="shared" si="33"/>
        <v>7399</v>
      </c>
      <c r="BC86" s="12">
        <f t="shared" si="33"/>
        <v>21443</v>
      </c>
      <c r="BD86" s="12">
        <f t="shared" si="33"/>
        <v>3598.5</v>
      </c>
      <c r="BE86" s="12">
        <f t="shared" si="33"/>
        <v>1113</v>
      </c>
      <c r="BF86" s="12">
        <f t="shared" si="33"/>
        <v>24230</v>
      </c>
      <c r="BG86" s="12">
        <f t="shared" si="33"/>
        <v>921.5</v>
      </c>
      <c r="BH86" s="12">
        <f t="shared" si="33"/>
        <v>529</v>
      </c>
      <c r="BI86" s="12">
        <f t="shared" si="33"/>
        <v>251</v>
      </c>
      <c r="BJ86" s="12">
        <f t="shared" si="33"/>
        <v>6198.5</v>
      </c>
      <c r="BK86" s="12">
        <f t="shared" si="33"/>
        <v>21041</v>
      </c>
      <c r="BL86" s="12">
        <f t="shared" si="33"/>
        <v>64.5</v>
      </c>
      <c r="BM86" s="12">
        <f t="shared" si="33"/>
        <v>331.5</v>
      </c>
      <c r="BN86" s="12">
        <f t="shared" si="33"/>
        <v>3018.5</v>
      </c>
      <c r="BO86" s="12">
        <f t="shared" ref="BO86:DZ89" si="34">BO24</f>
        <v>1190</v>
      </c>
      <c r="BP86" s="12">
        <f t="shared" si="34"/>
        <v>144</v>
      </c>
      <c r="BQ86" s="12">
        <f t="shared" si="34"/>
        <v>5632</v>
      </c>
      <c r="BR86" s="12">
        <f t="shared" si="34"/>
        <v>4471</v>
      </c>
      <c r="BS86" s="12">
        <f t="shared" si="34"/>
        <v>1151</v>
      </c>
      <c r="BT86" s="12">
        <f t="shared" si="34"/>
        <v>355.5</v>
      </c>
      <c r="BU86" s="12">
        <f t="shared" si="34"/>
        <v>383</v>
      </c>
      <c r="BV86" s="12">
        <f t="shared" si="34"/>
        <v>1247.5</v>
      </c>
      <c r="BW86" s="12">
        <f t="shared" si="34"/>
        <v>2017</v>
      </c>
      <c r="BX86" s="12">
        <f t="shared" si="34"/>
        <v>67</v>
      </c>
      <c r="BY86" s="12">
        <f t="shared" si="34"/>
        <v>404</v>
      </c>
      <c r="BZ86" s="12">
        <f t="shared" si="34"/>
        <v>224</v>
      </c>
      <c r="CA86" s="12">
        <f t="shared" si="34"/>
        <v>130</v>
      </c>
      <c r="CB86" s="12">
        <f t="shared" si="34"/>
        <v>70467</v>
      </c>
      <c r="CC86" s="12">
        <f t="shared" si="34"/>
        <v>190</v>
      </c>
      <c r="CD86" s="12">
        <f t="shared" si="34"/>
        <v>27</v>
      </c>
      <c r="CE86" s="12">
        <f t="shared" si="34"/>
        <v>158.5</v>
      </c>
      <c r="CF86" s="12">
        <f t="shared" si="34"/>
        <v>92</v>
      </c>
      <c r="CG86" s="12">
        <f t="shared" si="34"/>
        <v>195.5</v>
      </c>
      <c r="CH86" s="12">
        <f t="shared" si="34"/>
        <v>90</v>
      </c>
      <c r="CI86" s="12">
        <f t="shared" si="34"/>
        <v>662</v>
      </c>
      <c r="CJ86" s="12">
        <f t="shared" si="34"/>
        <v>855.5</v>
      </c>
      <c r="CK86" s="12">
        <f t="shared" si="34"/>
        <v>4231.5</v>
      </c>
      <c r="CL86" s="12">
        <f t="shared" si="34"/>
        <v>1169</v>
      </c>
      <c r="CM86" s="12">
        <f t="shared" si="34"/>
        <v>659</v>
      </c>
      <c r="CN86" s="12">
        <f t="shared" si="34"/>
        <v>28020.5</v>
      </c>
      <c r="CO86" s="12">
        <f t="shared" si="34"/>
        <v>14006.5</v>
      </c>
      <c r="CP86" s="12">
        <f t="shared" si="34"/>
        <v>869.5</v>
      </c>
      <c r="CQ86" s="12">
        <f t="shared" si="34"/>
        <v>763</v>
      </c>
      <c r="CR86" s="12">
        <f t="shared" si="34"/>
        <v>199.5</v>
      </c>
      <c r="CS86" s="12">
        <f t="shared" si="34"/>
        <v>270</v>
      </c>
      <c r="CT86" s="12">
        <f t="shared" si="34"/>
        <v>115</v>
      </c>
      <c r="CU86" s="12">
        <f t="shared" si="34"/>
        <v>67</v>
      </c>
      <c r="CV86" s="12">
        <f t="shared" si="34"/>
        <v>22</v>
      </c>
      <c r="CW86" s="12">
        <f t="shared" si="34"/>
        <v>204</v>
      </c>
      <c r="CX86" s="12">
        <f t="shared" si="34"/>
        <v>450.5</v>
      </c>
      <c r="CY86" s="12">
        <f t="shared" si="34"/>
        <v>26.5</v>
      </c>
      <c r="CZ86" s="12">
        <f t="shared" si="34"/>
        <v>1773</v>
      </c>
      <c r="DA86" s="12">
        <f t="shared" si="34"/>
        <v>197.5</v>
      </c>
      <c r="DB86" s="12">
        <f t="shared" si="34"/>
        <v>314</v>
      </c>
      <c r="DC86" s="12">
        <f t="shared" si="34"/>
        <v>183</v>
      </c>
      <c r="DD86" s="12">
        <f t="shared" si="34"/>
        <v>170</v>
      </c>
      <c r="DE86" s="12">
        <f t="shared" si="34"/>
        <v>280.5</v>
      </c>
      <c r="DF86" s="12">
        <f t="shared" si="34"/>
        <v>18900.5</v>
      </c>
      <c r="DG86" s="12">
        <f t="shared" si="34"/>
        <v>92</v>
      </c>
      <c r="DH86" s="12">
        <f t="shared" si="34"/>
        <v>1689</v>
      </c>
      <c r="DI86" s="12">
        <f t="shared" si="34"/>
        <v>2308</v>
      </c>
      <c r="DJ86" s="12">
        <f t="shared" si="34"/>
        <v>598</v>
      </c>
      <c r="DK86" s="12">
        <f t="shared" si="34"/>
        <v>475</v>
      </c>
      <c r="DL86" s="12">
        <f t="shared" si="34"/>
        <v>5671</v>
      </c>
      <c r="DM86" s="12">
        <f t="shared" si="34"/>
        <v>228</v>
      </c>
      <c r="DN86" s="12">
        <f t="shared" si="34"/>
        <v>1275.5</v>
      </c>
      <c r="DO86" s="12">
        <f t="shared" si="34"/>
        <v>3255.5</v>
      </c>
      <c r="DP86" s="12">
        <f t="shared" si="34"/>
        <v>198</v>
      </c>
      <c r="DQ86" s="12">
        <f t="shared" si="34"/>
        <v>843</v>
      </c>
      <c r="DR86" s="12">
        <f t="shared" si="34"/>
        <v>1280.5</v>
      </c>
      <c r="DS86" s="12">
        <f t="shared" si="34"/>
        <v>554</v>
      </c>
      <c r="DT86" s="12">
        <f t="shared" si="34"/>
        <v>174</v>
      </c>
      <c r="DU86" s="12">
        <f t="shared" si="34"/>
        <v>342</v>
      </c>
      <c r="DV86" s="12">
        <f t="shared" si="34"/>
        <v>200.5</v>
      </c>
      <c r="DW86" s="12">
        <f t="shared" si="34"/>
        <v>289.5</v>
      </c>
      <c r="DX86" s="12">
        <f t="shared" si="34"/>
        <v>166</v>
      </c>
      <c r="DY86" s="12">
        <f t="shared" si="34"/>
        <v>287</v>
      </c>
      <c r="DZ86" s="12">
        <f t="shared" si="34"/>
        <v>634</v>
      </c>
      <c r="EA86" s="12">
        <f t="shared" ref="EA86:FX89" si="35">EA24</f>
        <v>496</v>
      </c>
      <c r="EB86" s="12">
        <f t="shared" si="35"/>
        <v>508.5</v>
      </c>
      <c r="EC86" s="12">
        <f t="shared" si="35"/>
        <v>266.5</v>
      </c>
      <c r="ED86" s="12">
        <f t="shared" si="35"/>
        <v>1551.5</v>
      </c>
      <c r="EE86" s="12">
        <f t="shared" si="35"/>
        <v>194</v>
      </c>
      <c r="EF86" s="12">
        <f t="shared" si="35"/>
        <v>1271</v>
      </c>
      <c r="EG86" s="12">
        <f t="shared" si="35"/>
        <v>257</v>
      </c>
      <c r="EH86" s="12">
        <f t="shared" si="35"/>
        <v>245</v>
      </c>
      <c r="EI86" s="12">
        <f t="shared" si="35"/>
        <v>13446</v>
      </c>
      <c r="EJ86" s="12">
        <f t="shared" si="35"/>
        <v>9802</v>
      </c>
      <c r="EK86" s="12">
        <f t="shared" si="35"/>
        <v>639.5</v>
      </c>
      <c r="EL86" s="12">
        <f t="shared" si="35"/>
        <v>457</v>
      </c>
      <c r="EM86" s="12">
        <f t="shared" si="35"/>
        <v>365</v>
      </c>
      <c r="EN86" s="12">
        <f t="shared" si="35"/>
        <v>882.5</v>
      </c>
      <c r="EO86" s="12">
        <f t="shared" si="35"/>
        <v>293</v>
      </c>
      <c r="EP86" s="12">
        <f t="shared" si="35"/>
        <v>417.5</v>
      </c>
      <c r="EQ86" s="12">
        <f t="shared" si="35"/>
        <v>2460</v>
      </c>
      <c r="ER86" s="12">
        <f t="shared" si="35"/>
        <v>297</v>
      </c>
      <c r="ES86" s="12">
        <f t="shared" si="35"/>
        <v>147.5</v>
      </c>
      <c r="ET86" s="12">
        <f t="shared" si="35"/>
        <v>193.5</v>
      </c>
      <c r="EU86" s="12">
        <f t="shared" si="35"/>
        <v>576</v>
      </c>
      <c r="EV86" s="12">
        <f t="shared" si="35"/>
        <v>72</v>
      </c>
      <c r="EW86" s="12">
        <f t="shared" si="35"/>
        <v>799</v>
      </c>
      <c r="EX86" s="12">
        <f t="shared" si="35"/>
        <v>170</v>
      </c>
      <c r="EY86" s="12">
        <f t="shared" si="35"/>
        <v>196.5</v>
      </c>
      <c r="EZ86" s="12">
        <f t="shared" si="35"/>
        <v>130</v>
      </c>
      <c r="FA86" s="12">
        <f t="shared" si="35"/>
        <v>3294</v>
      </c>
      <c r="FB86" s="12">
        <f t="shared" si="35"/>
        <v>276</v>
      </c>
      <c r="FC86" s="12">
        <f t="shared" si="35"/>
        <v>1684</v>
      </c>
      <c r="FD86" s="12">
        <f t="shared" si="35"/>
        <v>395</v>
      </c>
      <c r="FE86" s="12">
        <f t="shared" si="35"/>
        <v>75</v>
      </c>
      <c r="FF86" s="12">
        <f t="shared" si="35"/>
        <v>178</v>
      </c>
      <c r="FG86" s="12">
        <f t="shared" si="35"/>
        <v>117</v>
      </c>
      <c r="FH86" s="12">
        <f t="shared" si="35"/>
        <v>71</v>
      </c>
      <c r="FI86" s="12">
        <f t="shared" si="35"/>
        <v>1639.5</v>
      </c>
      <c r="FJ86" s="12">
        <f t="shared" si="35"/>
        <v>2009</v>
      </c>
      <c r="FK86" s="12">
        <f t="shared" si="35"/>
        <v>2481</v>
      </c>
      <c r="FL86" s="12">
        <f t="shared" si="35"/>
        <v>8455.5</v>
      </c>
      <c r="FM86" s="12">
        <f t="shared" si="35"/>
        <v>3910.5</v>
      </c>
      <c r="FN86" s="12">
        <f t="shared" si="35"/>
        <v>22092.5</v>
      </c>
      <c r="FO86" s="12">
        <f t="shared" si="35"/>
        <v>1111</v>
      </c>
      <c r="FP86" s="12">
        <f t="shared" si="35"/>
        <v>2307.5</v>
      </c>
      <c r="FQ86" s="12">
        <f t="shared" si="35"/>
        <v>974.5</v>
      </c>
      <c r="FR86" s="12">
        <f t="shared" si="35"/>
        <v>165.5</v>
      </c>
      <c r="FS86" s="12">
        <f t="shared" si="35"/>
        <v>151</v>
      </c>
      <c r="FT86" s="12">
        <f t="shared" si="35"/>
        <v>53</v>
      </c>
      <c r="FU86" s="12">
        <f t="shared" si="35"/>
        <v>759.5</v>
      </c>
      <c r="FV86" s="12">
        <f t="shared" si="35"/>
        <v>690.5</v>
      </c>
      <c r="FW86" s="12">
        <f t="shared" si="35"/>
        <v>134</v>
      </c>
      <c r="FX86" s="12">
        <f t="shared" si="35"/>
        <v>65</v>
      </c>
      <c r="FY86" s="2"/>
      <c r="FZ86" s="12">
        <f t="shared" si="32"/>
        <v>785348.5</v>
      </c>
      <c r="GA86" s="14"/>
      <c r="GB86" s="2"/>
      <c r="GC86" s="2"/>
      <c r="GD86" s="2"/>
      <c r="GE86" s="2"/>
      <c r="GF86" s="2"/>
      <c r="GG86" s="2"/>
      <c r="GH86" s="2"/>
      <c r="GI86" s="2"/>
      <c r="GJ86" s="2"/>
      <c r="GK86" s="2"/>
    </row>
    <row r="87" spans="1:195" x14ac:dyDescent="0.35">
      <c r="A87" s="3" t="s">
        <v>476</v>
      </c>
      <c r="B87" s="2" t="s">
        <v>816</v>
      </c>
      <c r="C87" s="12">
        <f t="shared" si="33"/>
        <v>6332.5</v>
      </c>
      <c r="D87" s="12">
        <f t="shared" si="33"/>
        <v>33220</v>
      </c>
      <c r="E87" s="12">
        <f t="shared" si="33"/>
        <v>4999.5</v>
      </c>
      <c r="F87" s="12">
        <f t="shared" si="33"/>
        <v>20597.5</v>
      </c>
      <c r="G87" s="12">
        <f t="shared" si="33"/>
        <v>1573</v>
      </c>
      <c r="H87" s="12">
        <f t="shared" si="33"/>
        <v>1094</v>
      </c>
      <c r="I87" s="12">
        <f t="shared" si="33"/>
        <v>7057.5</v>
      </c>
      <c r="J87" s="12">
        <f t="shared" si="33"/>
        <v>2039</v>
      </c>
      <c r="K87" s="12">
        <f t="shared" si="33"/>
        <v>263</v>
      </c>
      <c r="L87" s="12">
        <f t="shared" si="33"/>
        <v>2102</v>
      </c>
      <c r="M87" s="12">
        <f t="shared" si="33"/>
        <v>933</v>
      </c>
      <c r="N87" s="12">
        <f t="shared" si="33"/>
        <v>49949</v>
      </c>
      <c r="O87" s="12">
        <f t="shared" si="33"/>
        <v>12783.5</v>
      </c>
      <c r="P87" s="12">
        <f t="shared" si="33"/>
        <v>330</v>
      </c>
      <c r="Q87" s="12">
        <f t="shared" si="33"/>
        <v>36546</v>
      </c>
      <c r="R87" s="12">
        <f t="shared" si="33"/>
        <v>497</v>
      </c>
      <c r="S87" s="12">
        <f t="shared" si="33"/>
        <v>1567.5</v>
      </c>
      <c r="T87" s="12">
        <f t="shared" si="33"/>
        <v>160</v>
      </c>
      <c r="U87" s="12">
        <f t="shared" si="33"/>
        <v>50</v>
      </c>
      <c r="V87" s="12">
        <f t="shared" si="33"/>
        <v>261.5</v>
      </c>
      <c r="W87" s="12">
        <f t="shared" si="33"/>
        <v>58.5</v>
      </c>
      <c r="X87" s="12">
        <f t="shared" si="33"/>
        <v>27</v>
      </c>
      <c r="Y87" s="12">
        <f t="shared" si="33"/>
        <v>428</v>
      </c>
      <c r="Z87" s="12">
        <f t="shared" si="33"/>
        <v>227</v>
      </c>
      <c r="AA87" s="12">
        <f t="shared" si="33"/>
        <v>30394.5</v>
      </c>
      <c r="AB87" s="12">
        <f t="shared" si="33"/>
        <v>26932</v>
      </c>
      <c r="AC87" s="12">
        <f t="shared" si="33"/>
        <v>909</v>
      </c>
      <c r="AD87" s="12">
        <f t="shared" si="33"/>
        <v>1255</v>
      </c>
      <c r="AE87" s="12">
        <f t="shared" si="33"/>
        <v>94</v>
      </c>
      <c r="AF87" s="12">
        <f t="shared" si="33"/>
        <v>162.5</v>
      </c>
      <c r="AG87" s="12">
        <f t="shared" si="33"/>
        <v>590</v>
      </c>
      <c r="AH87" s="12">
        <f t="shared" si="33"/>
        <v>955</v>
      </c>
      <c r="AI87" s="12">
        <f t="shared" si="33"/>
        <v>385.5</v>
      </c>
      <c r="AJ87" s="12">
        <f t="shared" si="33"/>
        <v>164</v>
      </c>
      <c r="AK87" s="12">
        <f t="shared" si="33"/>
        <v>159</v>
      </c>
      <c r="AL87" s="12">
        <f t="shared" si="33"/>
        <v>276</v>
      </c>
      <c r="AM87" s="12">
        <f t="shared" si="33"/>
        <v>343</v>
      </c>
      <c r="AN87" s="12">
        <f t="shared" si="33"/>
        <v>309</v>
      </c>
      <c r="AO87" s="12">
        <f t="shared" si="33"/>
        <v>4127.5</v>
      </c>
      <c r="AP87" s="12">
        <f t="shared" si="33"/>
        <v>82476.5</v>
      </c>
      <c r="AQ87" s="12">
        <f t="shared" si="33"/>
        <v>232</v>
      </c>
      <c r="AR87" s="12">
        <f t="shared" si="33"/>
        <v>58489.5</v>
      </c>
      <c r="AS87" s="12">
        <f t="shared" si="33"/>
        <v>6165</v>
      </c>
      <c r="AT87" s="12">
        <f t="shared" si="33"/>
        <v>2332.5</v>
      </c>
      <c r="AU87" s="12">
        <f t="shared" si="33"/>
        <v>291</v>
      </c>
      <c r="AV87" s="12">
        <f t="shared" si="33"/>
        <v>297</v>
      </c>
      <c r="AW87" s="12">
        <f t="shared" si="33"/>
        <v>256</v>
      </c>
      <c r="AX87" s="12">
        <f t="shared" si="33"/>
        <v>63</v>
      </c>
      <c r="AY87" s="12">
        <f t="shared" si="33"/>
        <v>415</v>
      </c>
      <c r="AZ87" s="12">
        <f t="shared" si="33"/>
        <v>12050</v>
      </c>
      <c r="BA87" s="12">
        <f t="shared" si="33"/>
        <v>8756</v>
      </c>
      <c r="BB87" s="12">
        <f t="shared" si="33"/>
        <v>7341</v>
      </c>
      <c r="BC87" s="12">
        <f t="shared" si="33"/>
        <v>20943.5</v>
      </c>
      <c r="BD87" s="12">
        <f t="shared" si="33"/>
        <v>3609.5</v>
      </c>
      <c r="BE87" s="12">
        <f t="shared" si="33"/>
        <v>1207</v>
      </c>
      <c r="BF87" s="12">
        <f t="shared" si="33"/>
        <v>24346</v>
      </c>
      <c r="BG87" s="12">
        <f t="shared" si="33"/>
        <v>884.5</v>
      </c>
      <c r="BH87" s="12">
        <f t="shared" si="33"/>
        <v>542</v>
      </c>
      <c r="BI87" s="12">
        <f t="shared" si="33"/>
        <v>253.5</v>
      </c>
      <c r="BJ87" s="12">
        <f t="shared" si="33"/>
        <v>6224.5</v>
      </c>
      <c r="BK87" s="12">
        <f t="shared" si="33"/>
        <v>19735</v>
      </c>
      <c r="BL87" s="12">
        <f t="shared" si="33"/>
        <v>58</v>
      </c>
      <c r="BM87" s="12">
        <f t="shared" si="33"/>
        <v>360.5</v>
      </c>
      <c r="BN87" s="12">
        <f t="shared" si="33"/>
        <v>3019.5</v>
      </c>
      <c r="BO87" s="12">
        <f t="shared" si="34"/>
        <v>1251</v>
      </c>
      <c r="BP87" s="12">
        <f t="shared" si="34"/>
        <v>152</v>
      </c>
      <c r="BQ87" s="12">
        <f t="shared" si="34"/>
        <v>5653</v>
      </c>
      <c r="BR87" s="12">
        <f t="shared" si="34"/>
        <v>4483</v>
      </c>
      <c r="BS87" s="12">
        <f t="shared" si="34"/>
        <v>1106</v>
      </c>
      <c r="BT87" s="12">
        <f t="shared" si="34"/>
        <v>362</v>
      </c>
      <c r="BU87" s="12">
        <f t="shared" si="34"/>
        <v>410</v>
      </c>
      <c r="BV87" s="12">
        <f t="shared" si="34"/>
        <v>1223</v>
      </c>
      <c r="BW87" s="12">
        <f t="shared" si="34"/>
        <v>1985.5</v>
      </c>
      <c r="BX87" s="12">
        <f t="shared" si="34"/>
        <v>67</v>
      </c>
      <c r="BY87" s="12">
        <f t="shared" si="34"/>
        <v>439.5</v>
      </c>
      <c r="BZ87" s="12">
        <f t="shared" si="34"/>
        <v>195</v>
      </c>
      <c r="CA87" s="12">
        <f t="shared" si="34"/>
        <v>139</v>
      </c>
      <c r="CB87" s="12">
        <f t="shared" si="34"/>
        <v>71260.5</v>
      </c>
      <c r="CC87" s="12">
        <f t="shared" si="34"/>
        <v>192</v>
      </c>
      <c r="CD87" s="12">
        <f t="shared" si="34"/>
        <v>23</v>
      </c>
      <c r="CE87" s="12">
        <f t="shared" si="34"/>
        <v>151</v>
      </c>
      <c r="CF87" s="12">
        <f t="shared" si="34"/>
        <v>110</v>
      </c>
      <c r="CG87" s="12">
        <f t="shared" si="34"/>
        <v>201.5</v>
      </c>
      <c r="CH87" s="12">
        <f t="shared" si="34"/>
        <v>99</v>
      </c>
      <c r="CI87" s="12">
        <f t="shared" si="34"/>
        <v>691</v>
      </c>
      <c r="CJ87" s="12">
        <f t="shared" si="34"/>
        <v>873</v>
      </c>
      <c r="CK87" s="12">
        <f t="shared" si="34"/>
        <v>4272.5</v>
      </c>
      <c r="CL87" s="12">
        <f t="shared" si="34"/>
        <v>1244.5</v>
      </c>
      <c r="CM87" s="12">
        <f t="shared" si="34"/>
        <v>701</v>
      </c>
      <c r="CN87" s="12">
        <f t="shared" si="34"/>
        <v>28337.5</v>
      </c>
      <c r="CO87" s="12">
        <f t="shared" si="34"/>
        <v>14308.5</v>
      </c>
      <c r="CP87" s="12">
        <f t="shared" si="34"/>
        <v>937</v>
      </c>
      <c r="CQ87" s="12">
        <f t="shared" si="34"/>
        <v>740</v>
      </c>
      <c r="CR87" s="12">
        <f t="shared" si="34"/>
        <v>230.5</v>
      </c>
      <c r="CS87" s="12">
        <f t="shared" si="34"/>
        <v>290</v>
      </c>
      <c r="CT87" s="12">
        <f t="shared" si="34"/>
        <v>101</v>
      </c>
      <c r="CU87" s="12">
        <f t="shared" si="34"/>
        <v>73</v>
      </c>
      <c r="CV87" s="12">
        <f t="shared" si="34"/>
        <v>23.5</v>
      </c>
      <c r="CW87" s="12">
        <f t="shared" si="34"/>
        <v>205</v>
      </c>
      <c r="CX87" s="12">
        <f t="shared" si="34"/>
        <v>470.5</v>
      </c>
      <c r="CY87" s="12">
        <f t="shared" si="34"/>
        <v>29.5</v>
      </c>
      <c r="CZ87" s="12">
        <f t="shared" si="34"/>
        <v>1759</v>
      </c>
      <c r="DA87" s="12">
        <f t="shared" si="34"/>
        <v>201</v>
      </c>
      <c r="DB87" s="12">
        <f t="shared" si="34"/>
        <v>322.5</v>
      </c>
      <c r="DC87" s="12">
        <f t="shared" si="34"/>
        <v>182</v>
      </c>
      <c r="DD87" s="12">
        <f t="shared" si="34"/>
        <v>156</v>
      </c>
      <c r="DE87" s="12">
        <f t="shared" si="34"/>
        <v>287.5</v>
      </c>
      <c r="DF87" s="12">
        <f t="shared" si="34"/>
        <v>19273</v>
      </c>
      <c r="DG87" s="12">
        <f t="shared" si="34"/>
        <v>95</v>
      </c>
      <c r="DH87" s="12">
        <f t="shared" si="34"/>
        <v>1764</v>
      </c>
      <c r="DI87" s="12">
        <f t="shared" si="34"/>
        <v>2394.5</v>
      </c>
      <c r="DJ87" s="12">
        <f t="shared" si="34"/>
        <v>623</v>
      </c>
      <c r="DK87" s="12">
        <f t="shared" si="34"/>
        <v>485.5</v>
      </c>
      <c r="DL87" s="12">
        <f t="shared" si="34"/>
        <v>5690.5</v>
      </c>
      <c r="DM87" s="12">
        <f t="shared" si="34"/>
        <v>228.5</v>
      </c>
      <c r="DN87" s="12">
        <f t="shared" si="34"/>
        <v>1263.5</v>
      </c>
      <c r="DO87" s="12">
        <f t="shared" si="34"/>
        <v>3230</v>
      </c>
      <c r="DP87" s="12">
        <f t="shared" si="34"/>
        <v>191</v>
      </c>
      <c r="DQ87" s="12">
        <f t="shared" si="34"/>
        <v>817</v>
      </c>
      <c r="DR87" s="12">
        <f t="shared" si="34"/>
        <v>1318.5</v>
      </c>
      <c r="DS87" s="12">
        <f t="shared" si="34"/>
        <v>589</v>
      </c>
      <c r="DT87" s="12">
        <f t="shared" si="34"/>
        <v>180.5</v>
      </c>
      <c r="DU87" s="12">
        <f t="shared" si="34"/>
        <v>355</v>
      </c>
      <c r="DV87" s="12">
        <f t="shared" si="34"/>
        <v>206.5</v>
      </c>
      <c r="DW87" s="12">
        <f t="shared" si="34"/>
        <v>301</v>
      </c>
      <c r="DX87" s="12">
        <f t="shared" si="34"/>
        <v>159</v>
      </c>
      <c r="DY87" s="12">
        <f t="shared" si="34"/>
        <v>296</v>
      </c>
      <c r="DZ87" s="12">
        <f t="shared" si="34"/>
        <v>675</v>
      </c>
      <c r="EA87" s="12">
        <f t="shared" si="35"/>
        <v>510.5</v>
      </c>
      <c r="EB87" s="12">
        <f t="shared" si="35"/>
        <v>527</v>
      </c>
      <c r="EC87" s="12">
        <f t="shared" si="35"/>
        <v>281.5</v>
      </c>
      <c r="ED87" s="12">
        <f t="shared" si="35"/>
        <v>1523</v>
      </c>
      <c r="EE87" s="12">
        <f t="shared" si="35"/>
        <v>189</v>
      </c>
      <c r="EF87" s="12">
        <f t="shared" si="35"/>
        <v>1350</v>
      </c>
      <c r="EG87" s="12">
        <f t="shared" si="35"/>
        <v>246</v>
      </c>
      <c r="EH87" s="12">
        <f t="shared" si="35"/>
        <v>250</v>
      </c>
      <c r="EI87" s="12">
        <f t="shared" si="35"/>
        <v>13862.5</v>
      </c>
      <c r="EJ87" s="12">
        <f t="shared" si="35"/>
        <v>10059</v>
      </c>
      <c r="EK87" s="12">
        <f t="shared" si="35"/>
        <v>686</v>
      </c>
      <c r="EL87" s="12">
        <f t="shared" si="35"/>
        <v>467.5</v>
      </c>
      <c r="EM87" s="12">
        <f t="shared" si="35"/>
        <v>373</v>
      </c>
      <c r="EN87" s="12">
        <f t="shared" si="35"/>
        <v>899</v>
      </c>
      <c r="EO87" s="12">
        <f t="shared" si="35"/>
        <v>296</v>
      </c>
      <c r="EP87" s="12">
        <f t="shared" si="35"/>
        <v>417.5</v>
      </c>
      <c r="EQ87" s="12">
        <f t="shared" si="35"/>
        <v>2509</v>
      </c>
      <c r="ER87" s="12">
        <f t="shared" si="35"/>
        <v>310.5</v>
      </c>
      <c r="ES87" s="12">
        <f t="shared" si="35"/>
        <v>174.5</v>
      </c>
      <c r="ET87" s="12">
        <f t="shared" si="35"/>
        <v>182</v>
      </c>
      <c r="EU87" s="12">
        <f t="shared" si="35"/>
        <v>569</v>
      </c>
      <c r="EV87" s="12">
        <f t="shared" si="35"/>
        <v>71</v>
      </c>
      <c r="EW87" s="12">
        <f t="shared" si="35"/>
        <v>801</v>
      </c>
      <c r="EX87" s="12">
        <f t="shared" si="35"/>
        <v>170</v>
      </c>
      <c r="EY87" s="12">
        <f t="shared" si="35"/>
        <v>216</v>
      </c>
      <c r="EZ87" s="12">
        <f t="shared" si="35"/>
        <v>131</v>
      </c>
      <c r="FA87" s="12">
        <f t="shared" si="35"/>
        <v>3409</v>
      </c>
      <c r="FB87" s="12">
        <f t="shared" si="35"/>
        <v>266.5</v>
      </c>
      <c r="FC87" s="12">
        <f t="shared" si="35"/>
        <v>1815</v>
      </c>
      <c r="FD87" s="12">
        <f t="shared" si="35"/>
        <v>399</v>
      </c>
      <c r="FE87" s="12">
        <f t="shared" si="35"/>
        <v>82</v>
      </c>
      <c r="FF87" s="12">
        <f t="shared" si="35"/>
        <v>183</v>
      </c>
      <c r="FG87" s="12">
        <f t="shared" si="35"/>
        <v>124</v>
      </c>
      <c r="FH87" s="12">
        <f t="shared" si="35"/>
        <v>68</v>
      </c>
      <c r="FI87" s="12">
        <f t="shared" si="35"/>
        <v>1691</v>
      </c>
      <c r="FJ87" s="12">
        <f t="shared" si="35"/>
        <v>2017</v>
      </c>
      <c r="FK87" s="12">
        <f t="shared" si="35"/>
        <v>2536</v>
      </c>
      <c r="FL87" s="12">
        <f t="shared" si="35"/>
        <v>8175.5</v>
      </c>
      <c r="FM87" s="12">
        <f t="shared" si="35"/>
        <v>3824.5</v>
      </c>
      <c r="FN87" s="12">
        <f t="shared" si="35"/>
        <v>21727</v>
      </c>
      <c r="FO87" s="12">
        <f t="shared" si="35"/>
        <v>1082</v>
      </c>
      <c r="FP87" s="12">
        <f t="shared" si="35"/>
        <v>2224.5</v>
      </c>
      <c r="FQ87" s="12">
        <f t="shared" si="35"/>
        <v>956.5</v>
      </c>
      <c r="FR87" s="12">
        <f t="shared" si="35"/>
        <v>164</v>
      </c>
      <c r="FS87" s="12">
        <f t="shared" si="35"/>
        <v>168</v>
      </c>
      <c r="FT87" s="12">
        <f t="shared" si="35"/>
        <v>58</v>
      </c>
      <c r="FU87" s="12">
        <f t="shared" si="35"/>
        <v>785</v>
      </c>
      <c r="FV87" s="12">
        <f t="shared" si="35"/>
        <v>691.5</v>
      </c>
      <c r="FW87" s="12">
        <f t="shared" si="35"/>
        <v>147</v>
      </c>
      <c r="FX87" s="12">
        <f t="shared" si="35"/>
        <v>57.5</v>
      </c>
      <c r="FY87" s="12"/>
      <c r="FZ87" s="12">
        <f t="shared" si="32"/>
        <v>786298</v>
      </c>
      <c r="GA87" s="14"/>
      <c r="GB87" s="2"/>
      <c r="GC87" s="2"/>
      <c r="GD87" s="2"/>
      <c r="GE87" s="2"/>
      <c r="GF87" s="2"/>
      <c r="GG87" s="2"/>
      <c r="GH87" s="2"/>
      <c r="GI87" s="2"/>
      <c r="GJ87" s="2"/>
      <c r="GK87" s="2"/>
    </row>
    <row r="88" spans="1:195" x14ac:dyDescent="0.35">
      <c r="A88" s="3" t="s">
        <v>477</v>
      </c>
      <c r="B88" s="2" t="s">
        <v>817</v>
      </c>
      <c r="C88" s="12">
        <f t="shared" si="33"/>
        <v>6372</v>
      </c>
      <c r="D88" s="12">
        <f t="shared" si="33"/>
        <v>34363.5</v>
      </c>
      <c r="E88" s="12">
        <f t="shared" si="33"/>
        <v>5274</v>
      </c>
      <c r="F88" s="12">
        <f t="shared" si="33"/>
        <v>20215.5</v>
      </c>
      <c r="G88" s="12">
        <f t="shared" si="33"/>
        <v>1234</v>
      </c>
      <c r="H88" s="12">
        <f t="shared" si="33"/>
        <v>1129</v>
      </c>
      <c r="I88" s="12">
        <f t="shared" si="33"/>
        <v>7427.5</v>
      </c>
      <c r="J88" s="12">
        <f t="shared" si="33"/>
        <v>2111.5</v>
      </c>
      <c r="K88" s="12">
        <f t="shared" si="33"/>
        <v>249</v>
      </c>
      <c r="L88" s="12">
        <f t="shared" si="33"/>
        <v>2195</v>
      </c>
      <c r="M88" s="12">
        <f t="shared" si="33"/>
        <v>998.5</v>
      </c>
      <c r="N88" s="12">
        <f t="shared" si="33"/>
        <v>50787.5</v>
      </c>
      <c r="O88" s="12">
        <f t="shared" si="33"/>
        <v>13067.5</v>
      </c>
      <c r="P88" s="12">
        <f t="shared" si="33"/>
        <v>303.5</v>
      </c>
      <c r="Q88" s="12">
        <f t="shared" si="33"/>
        <v>36575</v>
      </c>
      <c r="R88" s="12">
        <f t="shared" si="33"/>
        <v>477.5</v>
      </c>
      <c r="S88" s="12">
        <f t="shared" si="33"/>
        <v>1644</v>
      </c>
      <c r="T88" s="12">
        <f t="shared" si="33"/>
        <v>166.5</v>
      </c>
      <c r="U88" s="12">
        <f t="shared" si="33"/>
        <v>48.5</v>
      </c>
      <c r="V88" s="12">
        <f t="shared" si="33"/>
        <v>265.5</v>
      </c>
      <c r="W88" s="12">
        <f t="shared" si="33"/>
        <v>66</v>
      </c>
      <c r="X88" s="12">
        <f t="shared" si="33"/>
        <v>30</v>
      </c>
      <c r="Y88" s="12">
        <f t="shared" si="33"/>
        <v>456</v>
      </c>
      <c r="Z88" s="12">
        <f t="shared" si="33"/>
        <v>235.5</v>
      </c>
      <c r="AA88" s="12">
        <f t="shared" si="33"/>
        <v>30979.5</v>
      </c>
      <c r="AB88" s="12">
        <f t="shared" si="33"/>
        <v>27171.5</v>
      </c>
      <c r="AC88" s="12">
        <f t="shared" si="33"/>
        <v>951</v>
      </c>
      <c r="AD88" s="12">
        <f t="shared" si="33"/>
        <v>1259.5</v>
      </c>
      <c r="AE88" s="12">
        <f t="shared" si="33"/>
        <v>92</v>
      </c>
      <c r="AF88" s="12">
        <f t="shared" si="33"/>
        <v>172</v>
      </c>
      <c r="AG88" s="12">
        <f t="shared" si="33"/>
        <v>609</v>
      </c>
      <c r="AH88" s="12">
        <f t="shared" si="33"/>
        <v>991.5</v>
      </c>
      <c r="AI88" s="12">
        <f t="shared" si="33"/>
        <v>365.5</v>
      </c>
      <c r="AJ88" s="12">
        <f t="shared" si="33"/>
        <v>153</v>
      </c>
      <c r="AK88" s="12">
        <f t="shared" si="33"/>
        <v>166.5</v>
      </c>
      <c r="AL88" s="12">
        <f t="shared" si="33"/>
        <v>259.5</v>
      </c>
      <c r="AM88" s="12">
        <f t="shared" si="33"/>
        <v>380</v>
      </c>
      <c r="AN88" s="12">
        <f t="shared" si="33"/>
        <v>318.5</v>
      </c>
      <c r="AO88" s="12">
        <f t="shared" si="33"/>
        <v>4241</v>
      </c>
      <c r="AP88" s="12">
        <f t="shared" si="33"/>
        <v>82330</v>
      </c>
      <c r="AQ88" s="12">
        <f t="shared" si="33"/>
        <v>244.5</v>
      </c>
      <c r="AR88" s="12">
        <f t="shared" si="33"/>
        <v>59455.5</v>
      </c>
      <c r="AS88" s="12">
        <f t="shared" si="33"/>
        <v>6343.5</v>
      </c>
      <c r="AT88" s="12">
        <f t="shared" si="33"/>
        <v>2293.5</v>
      </c>
      <c r="AU88" s="12">
        <f t="shared" si="33"/>
        <v>275</v>
      </c>
      <c r="AV88" s="12">
        <f t="shared" si="33"/>
        <v>329.5</v>
      </c>
      <c r="AW88" s="12">
        <f t="shared" si="33"/>
        <v>248.5</v>
      </c>
      <c r="AX88" s="12">
        <f t="shared" si="33"/>
        <v>69.5</v>
      </c>
      <c r="AY88" s="12">
        <f t="shared" si="33"/>
        <v>409.5</v>
      </c>
      <c r="AZ88" s="12">
        <f t="shared" si="33"/>
        <v>12298.5</v>
      </c>
      <c r="BA88" s="12">
        <f t="shared" si="33"/>
        <v>9225.5</v>
      </c>
      <c r="BB88" s="12">
        <f t="shared" si="33"/>
        <v>7727</v>
      </c>
      <c r="BC88" s="12">
        <f t="shared" si="33"/>
        <v>21009</v>
      </c>
      <c r="BD88" s="12">
        <f t="shared" si="33"/>
        <v>3622.5</v>
      </c>
      <c r="BE88" s="12">
        <f t="shared" si="33"/>
        <v>1286</v>
      </c>
      <c r="BF88" s="12">
        <f t="shared" si="33"/>
        <v>24490.5</v>
      </c>
      <c r="BG88" s="12">
        <f t="shared" si="33"/>
        <v>894</v>
      </c>
      <c r="BH88" s="12">
        <f t="shared" si="33"/>
        <v>566</v>
      </c>
      <c r="BI88" s="12">
        <f t="shared" si="33"/>
        <v>270</v>
      </c>
      <c r="BJ88" s="12">
        <f t="shared" si="33"/>
        <v>6299.5</v>
      </c>
      <c r="BK88" s="12">
        <f t="shared" si="33"/>
        <v>18861.5</v>
      </c>
      <c r="BL88" s="12">
        <f t="shared" si="33"/>
        <v>75.5</v>
      </c>
      <c r="BM88" s="12">
        <f t="shared" si="33"/>
        <v>303</v>
      </c>
      <c r="BN88" s="12">
        <f t="shared" si="33"/>
        <v>3219</v>
      </c>
      <c r="BO88" s="12">
        <f t="shared" si="34"/>
        <v>1303.5</v>
      </c>
      <c r="BP88" s="12">
        <f t="shared" si="34"/>
        <v>175</v>
      </c>
      <c r="BQ88" s="12">
        <f t="shared" si="34"/>
        <v>5661.5</v>
      </c>
      <c r="BR88" s="12">
        <f t="shared" si="34"/>
        <v>4525</v>
      </c>
      <c r="BS88" s="12">
        <f t="shared" si="34"/>
        <v>1123.5</v>
      </c>
      <c r="BT88" s="12">
        <f t="shared" si="34"/>
        <v>379.5</v>
      </c>
      <c r="BU88" s="12">
        <f t="shared" si="34"/>
        <v>395.5</v>
      </c>
      <c r="BV88" s="12">
        <f t="shared" si="34"/>
        <v>1232</v>
      </c>
      <c r="BW88" s="12">
        <f t="shared" si="34"/>
        <v>1990</v>
      </c>
      <c r="BX88" s="12">
        <f t="shared" si="34"/>
        <v>72.5</v>
      </c>
      <c r="BY88" s="12">
        <f t="shared" si="34"/>
        <v>451</v>
      </c>
      <c r="BZ88" s="12">
        <f t="shared" si="34"/>
        <v>217</v>
      </c>
      <c r="CA88" s="12">
        <f t="shared" si="34"/>
        <v>167.5</v>
      </c>
      <c r="CB88" s="12">
        <f t="shared" si="34"/>
        <v>72924.5</v>
      </c>
      <c r="CC88" s="12">
        <f t="shared" si="34"/>
        <v>186</v>
      </c>
      <c r="CD88" s="12">
        <f t="shared" si="34"/>
        <v>35.5</v>
      </c>
      <c r="CE88" s="12">
        <f t="shared" si="34"/>
        <v>156.5</v>
      </c>
      <c r="CF88" s="12">
        <f t="shared" si="34"/>
        <v>119</v>
      </c>
      <c r="CG88" s="12">
        <f t="shared" si="34"/>
        <v>202.5</v>
      </c>
      <c r="CH88" s="12">
        <f t="shared" si="34"/>
        <v>101.5</v>
      </c>
      <c r="CI88" s="12">
        <f t="shared" si="34"/>
        <v>715.5</v>
      </c>
      <c r="CJ88" s="12">
        <f t="shared" si="34"/>
        <v>900</v>
      </c>
      <c r="CK88" s="12">
        <f t="shared" si="34"/>
        <v>4395</v>
      </c>
      <c r="CL88" s="12">
        <f t="shared" si="34"/>
        <v>1269</v>
      </c>
      <c r="CM88" s="12">
        <f t="shared" si="34"/>
        <v>698</v>
      </c>
      <c r="CN88" s="12">
        <f t="shared" si="34"/>
        <v>28615</v>
      </c>
      <c r="CO88" s="12">
        <f t="shared" si="34"/>
        <v>14617</v>
      </c>
      <c r="CP88" s="12">
        <f t="shared" si="34"/>
        <v>983</v>
      </c>
      <c r="CQ88" s="12">
        <f t="shared" si="34"/>
        <v>805</v>
      </c>
      <c r="CR88" s="12">
        <f t="shared" si="34"/>
        <v>238</v>
      </c>
      <c r="CS88" s="12">
        <f t="shared" si="34"/>
        <v>308</v>
      </c>
      <c r="CT88" s="12">
        <f t="shared" si="34"/>
        <v>107.5</v>
      </c>
      <c r="CU88" s="12">
        <f t="shared" si="34"/>
        <v>69</v>
      </c>
      <c r="CV88" s="12">
        <f t="shared" si="34"/>
        <v>29.5</v>
      </c>
      <c r="CW88" s="12">
        <f t="shared" si="34"/>
        <v>195.5</v>
      </c>
      <c r="CX88" s="12">
        <f t="shared" si="34"/>
        <v>467.5</v>
      </c>
      <c r="CY88" s="12">
        <f t="shared" si="34"/>
        <v>37</v>
      </c>
      <c r="CZ88" s="12">
        <f t="shared" si="34"/>
        <v>1845</v>
      </c>
      <c r="DA88" s="12">
        <f t="shared" si="34"/>
        <v>203.5</v>
      </c>
      <c r="DB88" s="12">
        <f t="shared" si="34"/>
        <v>316</v>
      </c>
      <c r="DC88" s="12">
        <f t="shared" si="34"/>
        <v>162</v>
      </c>
      <c r="DD88" s="12">
        <f t="shared" si="34"/>
        <v>157</v>
      </c>
      <c r="DE88" s="12">
        <f t="shared" si="34"/>
        <v>291.5</v>
      </c>
      <c r="DF88" s="12">
        <f t="shared" si="34"/>
        <v>19957.5</v>
      </c>
      <c r="DG88" s="12">
        <f t="shared" si="34"/>
        <v>85</v>
      </c>
      <c r="DH88" s="12">
        <f t="shared" si="34"/>
        <v>1945</v>
      </c>
      <c r="DI88" s="12">
        <f t="shared" si="34"/>
        <v>2362.5</v>
      </c>
      <c r="DJ88" s="12">
        <f t="shared" si="34"/>
        <v>631.5</v>
      </c>
      <c r="DK88" s="12">
        <f t="shared" si="34"/>
        <v>468</v>
      </c>
      <c r="DL88" s="12">
        <f t="shared" si="34"/>
        <v>5726</v>
      </c>
      <c r="DM88" s="12">
        <f t="shared" si="34"/>
        <v>236</v>
      </c>
      <c r="DN88" s="12">
        <f t="shared" si="34"/>
        <v>1296.5</v>
      </c>
      <c r="DO88" s="12">
        <f t="shared" si="34"/>
        <v>3203</v>
      </c>
      <c r="DP88" s="12">
        <f t="shared" si="34"/>
        <v>208.5</v>
      </c>
      <c r="DQ88" s="12">
        <f t="shared" si="34"/>
        <v>798</v>
      </c>
      <c r="DR88" s="12">
        <f t="shared" si="34"/>
        <v>1356.5</v>
      </c>
      <c r="DS88" s="12">
        <f t="shared" si="34"/>
        <v>632</v>
      </c>
      <c r="DT88" s="12">
        <f t="shared" si="34"/>
        <v>163</v>
      </c>
      <c r="DU88" s="12">
        <f t="shared" si="34"/>
        <v>346.5</v>
      </c>
      <c r="DV88" s="12">
        <f t="shared" si="34"/>
        <v>218</v>
      </c>
      <c r="DW88" s="12">
        <f t="shared" si="34"/>
        <v>314</v>
      </c>
      <c r="DX88" s="12">
        <f t="shared" si="34"/>
        <v>160.5</v>
      </c>
      <c r="DY88" s="12">
        <f t="shared" si="34"/>
        <v>309.5</v>
      </c>
      <c r="DZ88" s="12">
        <f t="shared" si="34"/>
        <v>729.5</v>
      </c>
      <c r="EA88" s="12">
        <f t="shared" si="35"/>
        <v>533.5</v>
      </c>
      <c r="EB88" s="12">
        <f t="shared" si="35"/>
        <v>556.5</v>
      </c>
      <c r="EC88" s="12">
        <f t="shared" si="35"/>
        <v>306.5</v>
      </c>
      <c r="ED88" s="12">
        <f t="shared" si="35"/>
        <v>1552.5</v>
      </c>
      <c r="EE88" s="12">
        <f t="shared" si="35"/>
        <v>198</v>
      </c>
      <c r="EF88" s="12">
        <f t="shared" si="35"/>
        <v>1414</v>
      </c>
      <c r="EG88" s="12">
        <f t="shared" si="35"/>
        <v>252.5</v>
      </c>
      <c r="EH88" s="12">
        <f t="shared" si="35"/>
        <v>248.5</v>
      </c>
      <c r="EI88" s="12">
        <f t="shared" si="35"/>
        <v>14340.5</v>
      </c>
      <c r="EJ88" s="12">
        <f t="shared" si="35"/>
        <v>10073.5</v>
      </c>
      <c r="EK88" s="12">
        <f t="shared" si="35"/>
        <v>673.5</v>
      </c>
      <c r="EL88" s="12">
        <f t="shared" si="35"/>
        <v>457.5</v>
      </c>
      <c r="EM88" s="12">
        <f t="shared" si="35"/>
        <v>391.5</v>
      </c>
      <c r="EN88" s="12">
        <f t="shared" si="35"/>
        <v>896.5</v>
      </c>
      <c r="EO88" s="12">
        <f t="shared" si="35"/>
        <v>322</v>
      </c>
      <c r="EP88" s="12">
        <f t="shared" si="35"/>
        <v>424.5</v>
      </c>
      <c r="EQ88" s="12">
        <f t="shared" si="35"/>
        <v>2592.5</v>
      </c>
      <c r="ER88" s="12">
        <f t="shared" si="35"/>
        <v>316.5</v>
      </c>
      <c r="ES88" s="12">
        <f t="shared" si="35"/>
        <v>168.5</v>
      </c>
      <c r="ET88" s="12">
        <f t="shared" si="35"/>
        <v>166</v>
      </c>
      <c r="EU88" s="12">
        <f t="shared" si="35"/>
        <v>581</v>
      </c>
      <c r="EV88" s="12">
        <f t="shared" si="35"/>
        <v>80</v>
      </c>
      <c r="EW88" s="12">
        <f t="shared" si="35"/>
        <v>871</v>
      </c>
      <c r="EX88" s="12">
        <f t="shared" si="35"/>
        <v>165.5</v>
      </c>
      <c r="EY88" s="12">
        <f t="shared" si="35"/>
        <v>208.5</v>
      </c>
      <c r="EZ88" s="12">
        <f t="shared" si="35"/>
        <v>114</v>
      </c>
      <c r="FA88" s="12">
        <f t="shared" si="35"/>
        <v>3486</v>
      </c>
      <c r="FB88" s="12">
        <f t="shared" si="35"/>
        <v>286.5</v>
      </c>
      <c r="FC88" s="12">
        <f t="shared" si="35"/>
        <v>1944</v>
      </c>
      <c r="FD88" s="12">
        <f t="shared" si="35"/>
        <v>415</v>
      </c>
      <c r="FE88" s="12">
        <f t="shared" si="35"/>
        <v>82</v>
      </c>
      <c r="FF88" s="12">
        <f t="shared" si="35"/>
        <v>188</v>
      </c>
      <c r="FG88" s="12">
        <f t="shared" si="35"/>
        <v>124</v>
      </c>
      <c r="FH88" s="12">
        <f t="shared" si="35"/>
        <v>72</v>
      </c>
      <c r="FI88" s="12">
        <f t="shared" si="35"/>
        <v>1752</v>
      </c>
      <c r="FJ88" s="12">
        <f t="shared" si="35"/>
        <v>1998.5</v>
      </c>
      <c r="FK88" s="12">
        <f t="shared" si="35"/>
        <v>2612.5</v>
      </c>
      <c r="FL88" s="12">
        <f t="shared" si="35"/>
        <v>7995.5</v>
      </c>
      <c r="FM88" s="12">
        <f t="shared" si="35"/>
        <v>3731.5</v>
      </c>
      <c r="FN88" s="12">
        <f t="shared" si="35"/>
        <v>21573.5</v>
      </c>
      <c r="FO88" s="12">
        <f t="shared" si="35"/>
        <v>1104</v>
      </c>
      <c r="FP88" s="12">
        <f t="shared" si="35"/>
        <v>2342</v>
      </c>
      <c r="FQ88" s="12">
        <f t="shared" si="35"/>
        <v>994.5</v>
      </c>
      <c r="FR88" s="12">
        <f t="shared" si="35"/>
        <v>169.5</v>
      </c>
      <c r="FS88" s="12">
        <f t="shared" si="35"/>
        <v>179</v>
      </c>
      <c r="FT88" s="12">
        <f t="shared" si="35"/>
        <v>58</v>
      </c>
      <c r="FU88" s="12">
        <f t="shared" si="35"/>
        <v>832.5</v>
      </c>
      <c r="FV88" s="12">
        <f t="shared" si="35"/>
        <v>689</v>
      </c>
      <c r="FW88" s="12">
        <f t="shared" si="35"/>
        <v>156</v>
      </c>
      <c r="FX88" s="12">
        <f t="shared" si="35"/>
        <v>57.5</v>
      </c>
      <c r="FY88" s="12"/>
      <c r="FZ88" s="12">
        <f t="shared" si="32"/>
        <v>796687.5</v>
      </c>
      <c r="GA88" s="14"/>
      <c r="GB88" s="12"/>
      <c r="GC88" s="12"/>
      <c r="GD88" s="12"/>
      <c r="GE88" s="2"/>
      <c r="GF88" s="2"/>
      <c r="GG88" s="2"/>
      <c r="GH88" s="2"/>
      <c r="GI88" s="2"/>
      <c r="GJ88" s="2"/>
      <c r="GK88" s="2"/>
    </row>
    <row r="89" spans="1:195" x14ac:dyDescent="0.35">
      <c r="A89" s="3" t="s">
        <v>818</v>
      </c>
      <c r="B89" s="2" t="s">
        <v>819</v>
      </c>
      <c r="C89" s="12">
        <f t="shared" si="33"/>
        <v>6356.5</v>
      </c>
      <c r="D89" s="12">
        <f t="shared" si="33"/>
        <v>34775</v>
      </c>
      <c r="E89" s="12">
        <f t="shared" si="33"/>
        <v>5544</v>
      </c>
      <c r="F89" s="12">
        <f t="shared" si="33"/>
        <v>19613</v>
      </c>
      <c r="G89" s="12">
        <f t="shared" si="33"/>
        <v>1207.5</v>
      </c>
      <c r="H89" s="12">
        <f t="shared" si="33"/>
        <v>1096.5</v>
      </c>
      <c r="I89" s="12">
        <f t="shared" si="33"/>
        <v>7781</v>
      </c>
      <c r="J89" s="12">
        <f t="shared" si="33"/>
        <v>2171.5</v>
      </c>
      <c r="K89" s="12">
        <f t="shared" si="33"/>
        <v>233.5</v>
      </c>
      <c r="L89" s="12">
        <f t="shared" si="33"/>
        <v>2219.5</v>
      </c>
      <c r="M89" s="12">
        <f t="shared" si="33"/>
        <v>1047</v>
      </c>
      <c r="N89" s="12">
        <f t="shared" si="33"/>
        <v>51486.5</v>
      </c>
      <c r="O89" s="12">
        <f t="shared" si="33"/>
        <v>13342.5</v>
      </c>
      <c r="P89" s="12">
        <f t="shared" si="33"/>
        <v>270.5</v>
      </c>
      <c r="Q89" s="12">
        <f t="shared" si="33"/>
        <v>36070.5</v>
      </c>
      <c r="R89" s="12">
        <f t="shared" si="33"/>
        <v>474.5</v>
      </c>
      <c r="S89" s="12">
        <f t="shared" si="33"/>
        <v>1662.5</v>
      </c>
      <c r="T89" s="12">
        <f t="shared" si="33"/>
        <v>144.5</v>
      </c>
      <c r="U89" s="12">
        <f t="shared" si="33"/>
        <v>54.5</v>
      </c>
      <c r="V89" s="12">
        <f t="shared" si="33"/>
        <v>250</v>
      </c>
      <c r="W89" s="12">
        <f t="shared" si="33"/>
        <v>73.5</v>
      </c>
      <c r="X89" s="12">
        <f t="shared" si="33"/>
        <v>44</v>
      </c>
      <c r="Y89" s="12">
        <f t="shared" si="33"/>
        <v>434</v>
      </c>
      <c r="Z89" s="12">
        <f t="shared" si="33"/>
        <v>219</v>
      </c>
      <c r="AA89" s="12">
        <f t="shared" si="33"/>
        <v>30848.5</v>
      </c>
      <c r="AB89" s="12">
        <f t="shared" si="33"/>
        <v>27335.5</v>
      </c>
      <c r="AC89" s="12">
        <f t="shared" si="33"/>
        <v>960</v>
      </c>
      <c r="AD89" s="12">
        <f t="shared" si="33"/>
        <v>1252.5</v>
      </c>
      <c r="AE89" s="12">
        <f t="shared" si="33"/>
        <v>92.5</v>
      </c>
      <c r="AF89" s="12">
        <f t="shared" si="33"/>
        <v>174.5</v>
      </c>
      <c r="AG89" s="12">
        <f t="shared" si="33"/>
        <v>632</v>
      </c>
      <c r="AH89" s="12">
        <f t="shared" si="33"/>
        <v>1007</v>
      </c>
      <c r="AI89" s="12">
        <f t="shared" si="33"/>
        <v>331.5</v>
      </c>
      <c r="AJ89" s="12">
        <f t="shared" si="33"/>
        <v>140.5</v>
      </c>
      <c r="AK89" s="12">
        <f t="shared" si="33"/>
        <v>177.5</v>
      </c>
      <c r="AL89" s="12">
        <f t="shared" si="33"/>
        <v>237.5</v>
      </c>
      <c r="AM89" s="12">
        <f t="shared" si="33"/>
        <v>403</v>
      </c>
      <c r="AN89" s="12">
        <f t="shared" si="33"/>
        <v>331.5</v>
      </c>
      <c r="AO89" s="12">
        <f t="shared" si="33"/>
        <v>4360.5</v>
      </c>
      <c r="AP89" s="12">
        <f t="shared" si="33"/>
        <v>83793</v>
      </c>
      <c r="AQ89" s="12">
        <f t="shared" si="33"/>
        <v>241</v>
      </c>
      <c r="AR89" s="12">
        <f t="shared" si="33"/>
        <v>60239.5</v>
      </c>
      <c r="AS89" s="12">
        <f t="shared" si="33"/>
        <v>6425.5</v>
      </c>
      <c r="AT89" s="12">
        <f t="shared" si="33"/>
        <v>2232</v>
      </c>
      <c r="AU89" s="12">
        <f t="shared" si="33"/>
        <v>255</v>
      </c>
      <c r="AV89" s="12">
        <f t="shared" si="33"/>
        <v>304</v>
      </c>
      <c r="AW89" s="12">
        <f t="shared" si="33"/>
        <v>254</v>
      </c>
      <c r="AX89" s="12">
        <f t="shared" si="33"/>
        <v>71.5</v>
      </c>
      <c r="AY89" s="12">
        <f t="shared" si="33"/>
        <v>426</v>
      </c>
      <c r="AZ89" s="12">
        <f t="shared" si="33"/>
        <v>12587</v>
      </c>
      <c r="BA89" s="12">
        <f t="shared" si="33"/>
        <v>8981</v>
      </c>
      <c r="BB89" s="12">
        <f t="shared" si="33"/>
        <v>7862.5</v>
      </c>
      <c r="BC89" s="12">
        <f t="shared" si="33"/>
        <v>21479.5</v>
      </c>
      <c r="BD89" s="12">
        <f t="shared" si="33"/>
        <v>3545</v>
      </c>
      <c r="BE89" s="12">
        <f t="shared" si="33"/>
        <v>1295.5</v>
      </c>
      <c r="BF89" s="12">
        <f t="shared" si="33"/>
        <v>24154.5</v>
      </c>
      <c r="BG89" s="12">
        <f t="shared" si="33"/>
        <v>891.5</v>
      </c>
      <c r="BH89" s="12">
        <f t="shared" si="33"/>
        <v>546.5</v>
      </c>
      <c r="BI89" s="12">
        <f t="shared" si="33"/>
        <v>258</v>
      </c>
      <c r="BJ89" s="12">
        <f t="shared" si="33"/>
        <v>6328.5</v>
      </c>
      <c r="BK89" s="12">
        <f t="shared" si="33"/>
        <v>18568.5</v>
      </c>
      <c r="BL89" s="12">
        <f t="shared" si="33"/>
        <v>104</v>
      </c>
      <c r="BM89" s="12">
        <f t="shared" si="33"/>
        <v>288</v>
      </c>
      <c r="BN89" s="12">
        <f>BN27</f>
        <v>3250</v>
      </c>
      <c r="BO89" s="12">
        <f t="shared" si="34"/>
        <v>1341</v>
      </c>
      <c r="BP89" s="12">
        <f t="shared" si="34"/>
        <v>194</v>
      </c>
      <c r="BQ89" s="12">
        <f t="shared" si="34"/>
        <v>5572.5</v>
      </c>
      <c r="BR89" s="12">
        <f t="shared" si="34"/>
        <v>4487</v>
      </c>
      <c r="BS89" s="12">
        <f t="shared" si="34"/>
        <v>1138.5</v>
      </c>
      <c r="BT89" s="12">
        <f t="shared" si="34"/>
        <v>412.5</v>
      </c>
      <c r="BU89" s="12">
        <f t="shared" si="34"/>
        <v>398</v>
      </c>
      <c r="BV89" s="12">
        <f t="shared" si="34"/>
        <v>1248.5</v>
      </c>
      <c r="BW89" s="12">
        <f t="shared" si="34"/>
        <v>2006.5</v>
      </c>
      <c r="BX89" s="12">
        <f t="shared" si="34"/>
        <v>69</v>
      </c>
      <c r="BY89" s="12">
        <f t="shared" si="34"/>
        <v>466</v>
      </c>
      <c r="BZ89" s="12">
        <f t="shared" si="34"/>
        <v>199</v>
      </c>
      <c r="CA89" s="12">
        <f t="shared" si="34"/>
        <v>153</v>
      </c>
      <c r="CB89" s="12">
        <f t="shared" si="34"/>
        <v>73784</v>
      </c>
      <c r="CC89" s="12">
        <f t="shared" si="34"/>
        <v>187</v>
      </c>
      <c r="CD89" s="12">
        <f t="shared" si="34"/>
        <v>32.5</v>
      </c>
      <c r="CE89" s="12">
        <f t="shared" si="34"/>
        <v>125.5</v>
      </c>
      <c r="CF89" s="12">
        <f t="shared" si="34"/>
        <v>141.5</v>
      </c>
      <c r="CG89" s="12">
        <f t="shared" si="34"/>
        <v>209</v>
      </c>
      <c r="CH89" s="12">
        <f t="shared" si="34"/>
        <v>102</v>
      </c>
      <c r="CI89" s="12">
        <f t="shared" si="34"/>
        <v>687.5</v>
      </c>
      <c r="CJ89" s="12">
        <f t="shared" si="34"/>
        <v>910.5</v>
      </c>
      <c r="CK89" s="12">
        <f t="shared" si="34"/>
        <v>4431.5</v>
      </c>
      <c r="CL89" s="12">
        <f t="shared" si="34"/>
        <v>1311.5</v>
      </c>
      <c r="CM89" s="12">
        <f t="shared" si="34"/>
        <v>688</v>
      </c>
      <c r="CN89" s="12">
        <f t="shared" si="34"/>
        <v>28349</v>
      </c>
      <c r="CO89" s="12">
        <f t="shared" si="34"/>
        <v>14746.5</v>
      </c>
      <c r="CP89" s="12">
        <f t="shared" si="34"/>
        <v>997</v>
      </c>
      <c r="CQ89" s="12">
        <f t="shared" si="34"/>
        <v>783.5</v>
      </c>
      <c r="CR89" s="12">
        <f t="shared" si="34"/>
        <v>214.5</v>
      </c>
      <c r="CS89" s="12">
        <f t="shared" si="34"/>
        <v>314</v>
      </c>
      <c r="CT89" s="12">
        <f t="shared" si="34"/>
        <v>101.5</v>
      </c>
      <c r="CU89" s="12">
        <f t="shared" si="34"/>
        <v>83</v>
      </c>
      <c r="CV89" s="12">
        <f t="shared" si="34"/>
        <v>28</v>
      </c>
      <c r="CW89" s="12">
        <f t="shared" si="34"/>
        <v>188.5</v>
      </c>
      <c r="CX89" s="12">
        <f t="shared" si="34"/>
        <v>454</v>
      </c>
      <c r="CY89" s="12">
        <f t="shared" si="34"/>
        <v>36.5</v>
      </c>
      <c r="CZ89" s="12">
        <f t="shared" si="34"/>
        <v>1888</v>
      </c>
      <c r="DA89" s="12">
        <f t="shared" si="34"/>
        <v>197</v>
      </c>
      <c r="DB89" s="12">
        <f t="shared" si="34"/>
        <v>308.5</v>
      </c>
      <c r="DC89" s="12">
        <f t="shared" si="34"/>
        <v>142</v>
      </c>
      <c r="DD89" s="12">
        <f t="shared" si="34"/>
        <v>156</v>
      </c>
      <c r="DE89" s="12">
        <f t="shared" si="34"/>
        <v>287.5</v>
      </c>
      <c r="DF89" s="12">
        <f t="shared" si="34"/>
        <v>20440</v>
      </c>
      <c r="DG89" s="12">
        <f t="shared" si="34"/>
        <v>79</v>
      </c>
      <c r="DH89" s="12">
        <f t="shared" si="34"/>
        <v>1945</v>
      </c>
      <c r="DI89" s="12">
        <f t="shared" si="34"/>
        <v>2491</v>
      </c>
      <c r="DJ89" s="12">
        <f t="shared" si="34"/>
        <v>662.5</v>
      </c>
      <c r="DK89" s="12">
        <f t="shared" si="34"/>
        <v>454</v>
      </c>
      <c r="DL89" s="12">
        <f t="shared" si="34"/>
        <v>5766</v>
      </c>
      <c r="DM89" s="12">
        <f t="shared" si="34"/>
        <v>237</v>
      </c>
      <c r="DN89" s="12">
        <f t="shared" si="34"/>
        <v>1321</v>
      </c>
      <c r="DO89" s="12">
        <f t="shared" si="34"/>
        <v>3212.5</v>
      </c>
      <c r="DP89" s="12">
        <f t="shared" si="34"/>
        <v>203.5</v>
      </c>
      <c r="DQ89" s="12">
        <f t="shared" si="34"/>
        <v>764</v>
      </c>
      <c r="DR89" s="12">
        <f t="shared" si="34"/>
        <v>1354</v>
      </c>
      <c r="DS89" s="12">
        <f t="shared" si="34"/>
        <v>679.5</v>
      </c>
      <c r="DT89" s="12">
        <f t="shared" si="34"/>
        <v>150</v>
      </c>
      <c r="DU89" s="12">
        <f t="shared" si="34"/>
        <v>367.5</v>
      </c>
      <c r="DV89" s="12">
        <f t="shared" si="34"/>
        <v>217</v>
      </c>
      <c r="DW89" s="12">
        <f t="shared" si="34"/>
        <v>311.5</v>
      </c>
      <c r="DX89" s="12">
        <f t="shared" si="34"/>
        <v>174</v>
      </c>
      <c r="DY89" s="12">
        <f t="shared" si="34"/>
        <v>310.5</v>
      </c>
      <c r="DZ89" s="12">
        <f>DZ27</f>
        <v>759</v>
      </c>
      <c r="EA89" s="12">
        <f t="shared" si="35"/>
        <v>525.5</v>
      </c>
      <c r="EB89" s="12">
        <f t="shared" si="35"/>
        <v>582</v>
      </c>
      <c r="EC89" s="12">
        <f t="shared" si="35"/>
        <v>311</v>
      </c>
      <c r="ED89" s="12">
        <f t="shared" si="35"/>
        <v>1635.5</v>
      </c>
      <c r="EE89" s="12">
        <f t="shared" si="35"/>
        <v>181</v>
      </c>
      <c r="EF89" s="12">
        <f t="shared" si="35"/>
        <v>1471</v>
      </c>
      <c r="EG89" s="12">
        <f t="shared" si="35"/>
        <v>247</v>
      </c>
      <c r="EH89" s="12">
        <f t="shared" si="35"/>
        <v>242.5</v>
      </c>
      <c r="EI89" s="12">
        <f t="shared" si="35"/>
        <v>14421.5</v>
      </c>
      <c r="EJ89" s="12">
        <f t="shared" si="35"/>
        <v>10062.5</v>
      </c>
      <c r="EK89" s="12">
        <f t="shared" si="35"/>
        <v>681</v>
      </c>
      <c r="EL89" s="12">
        <f t="shared" si="35"/>
        <v>468</v>
      </c>
      <c r="EM89" s="12">
        <f t="shared" si="35"/>
        <v>406</v>
      </c>
      <c r="EN89" s="12">
        <f t="shared" si="35"/>
        <v>930</v>
      </c>
      <c r="EO89" s="12">
        <f t="shared" si="35"/>
        <v>329</v>
      </c>
      <c r="EP89" s="12">
        <f t="shared" si="35"/>
        <v>398.5</v>
      </c>
      <c r="EQ89" s="12">
        <f t="shared" si="35"/>
        <v>2589.5</v>
      </c>
      <c r="ER89" s="12">
        <f t="shared" si="35"/>
        <v>302</v>
      </c>
      <c r="ES89" s="12">
        <f t="shared" si="35"/>
        <v>145.5</v>
      </c>
      <c r="ET89" s="12">
        <f t="shared" si="35"/>
        <v>202</v>
      </c>
      <c r="EU89" s="12">
        <f t="shared" si="35"/>
        <v>582.5</v>
      </c>
      <c r="EV89" s="12">
        <f t="shared" si="35"/>
        <v>74</v>
      </c>
      <c r="EW89" s="12">
        <f t="shared" si="35"/>
        <v>879.5</v>
      </c>
      <c r="EX89" s="12">
        <f t="shared" si="35"/>
        <v>174.5</v>
      </c>
      <c r="EY89" s="12">
        <f t="shared" si="35"/>
        <v>210.5</v>
      </c>
      <c r="EZ89" s="12">
        <f t="shared" si="35"/>
        <v>134.5</v>
      </c>
      <c r="FA89" s="12">
        <f t="shared" si="35"/>
        <v>3492</v>
      </c>
      <c r="FB89" s="12">
        <f t="shared" si="35"/>
        <v>336</v>
      </c>
      <c r="FC89" s="12">
        <f t="shared" si="35"/>
        <v>2023.5</v>
      </c>
      <c r="FD89" s="12">
        <f t="shared" si="35"/>
        <v>399.5</v>
      </c>
      <c r="FE89" s="12">
        <f t="shared" si="35"/>
        <v>86</v>
      </c>
      <c r="FF89" s="12">
        <f t="shared" si="35"/>
        <v>201</v>
      </c>
      <c r="FG89" s="12">
        <f t="shared" si="35"/>
        <v>125</v>
      </c>
      <c r="FH89" s="12">
        <f t="shared" si="35"/>
        <v>65</v>
      </c>
      <c r="FI89" s="12">
        <f t="shared" si="35"/>
        <v>1785</v>
      </c>
      <c r="FJ89" s="12">
        <f t="shared" si="35"/>
        <v>1999.5</v>
      </c>
      <c r="FK89" s="12">
        <f t="shared" si="35"/>
        <v>2534</v>
      </c>
      <c r="FL89" s="12">
        <f t="shared" si="35"/>
        <v>7895.5</v>
      </c>
      <c r="FM89" s="12">
        <f t="shared" si="35"/>
        <v>3662</v>
      </c>
      <c r="FN89" s="12">
        <f t="shared" si="35"/>
        <v>21110.5</v>
      </c>
      <c r="FO89" s="12">
        <f t="shared" si="35"/>
        <v>1090.5</v>
      </c>
      <c r="FP89" s="12">
        <f t="shared" si="35"/>
        <v>2312.5</v>
      </c>
      <c r="FQ89" s="12">
        <f t="shared" si="35"/>
        <v>1016.5</v>
      </c>
      <c r="FR89" s="12">
        <f t="shared" si="35"/>
        <v>179</v>
      </c>
      <c r="FS89" s="12">
        <f t="shared" si="35"/>
        <v>183</v>
      </c>
      <c r="FT89" s="12">
        <f t="shared" si="35"/>
        <v>59.5</v>
      </c>
      <c r="FU89" s="12">
        <f t="shared" si="35"/>
        <v>818.5</v>
      </c>
      <c r="FV89" s="12">
        <f t="shared" si="35"/>
        <v>700.5</v>
      </c>
      <c r="FW89" s="12">
        <f t="shared" si="35"/>
        <v>172.5</v>
      </c>
      <c r="FX89" s="12">
        <f t="shared" si="35"/>
        <v>53.5</v>
      </c>
      <c r="FY89" s="12"/>
      <c r="FZ89" s="12">
        <f t="shared" si="32"/>
        <v>801194</v>
      </c>
      <c r="GA89" s="15"/>
      <c r="GB89" s="12"/>
      <c r="GC89" s="12"/>
      <c r="GD89" s="12"/>
      <c r="GE89" s="2"/>
      <c r="GF89" s="2"/>
      <c r="GG89" s="2"/>
      <c r="GH89" s="2"/>
      <c r="GI89" s="2"/>
      <c r="GJ89" s="2"/>
      <c r="GK89" s="2"/>
      <c r="GL89" s="17"/>
      <c r="GM89" s="17"/>
    </row>
    <row r="90" spans="1:195" x14ac:dyDescent="0.35">
      <c r="A90" s="3" t="s">
        <v>478</v>
      </c>
      <c r="B90" s="2" t="s">
        <v>1010</v>
      </c>
      <c r="C90" s="12">
        <f t="shared" ref="C90:BN90" si="36">ROUND(MAX(C85,ROUND(AVERAGE(C85:C86),1),ROUND(AVERAGE(C85:C87),1),ROUND(AVERAGE(C85:C88),1),ROUND(AVERAGE(C85:C89),1)),1)</f>
        <v>6384.5</v>
      </c>
      <c r="D90" s="12">
        <f t="shared" si="36"/>
        <v>33429.4</v>
      </c>
      <c r="E90" s="12">
        <f t="shared" si="36"/>
        <v>5075.1000000000004</v>
      </c>
      <c r="F90" s="12">
        <f t="shared" si="36"/>
        <v>21462.5</v>
      </c>
      <c r="G90" s="12">
        <f t="shared" si="36"/>
        <v>1844</v>
      </c>
      <c r="H90" s="12">
        <f t="shared" si="36"/>
        <v>1095.7</v>
      </c>
      <c r="I90" s="12">
        <f t="shared" si="36"/>
        <v>7305.8</v>
      </c>
      <c r="J90" s="12">
        <f t="shared" si="36"/>
        <v>2066.8000000000002</v>
      </c>
      <c r="K90" s="12">
        <f t="shared" si="36"/>
        <v>251.7</v>
      </c>
      <c r="L90" s="12">
        <f t="shared" si="36"/>
        <v>2133.1</v>
      </c>
      <c r="M90" s="12">
        <f t="shared" si="36"/>
        <v>936.7</v>
      </c>
      <c r="N90" s="12">
        <f t="shared" si="36"/>
        <v>50357.5</v>
      </c>
      <c r="O90" s="12">
        <f t="shared" si="36"/>
        <v>12808.1</v>
      </c>
      <c r="P90" s="12">
        <f t="shared" si="36"/>
        <v>315.3</v>
      </c>
      <c r="Q90" s="12">
        <f t="shared" si="36"/>
        <v>37352</v>
      </c>
      <c r="R90" s="12">
        <f t="shared" si="36"/>
        <v>481.8</v>
      </c>
      <c r="S90" s="12">
        <f t="shared" si="36"/>
        <v>1590.9</v>
      </c>
      <c r="T90" s="12">
        <f t="shared" si="36"/>
        <v>161.1</v>
      </c>
      <c r="U90" s="12">
        <f t="shared" si="36"/>
        <v>55.5</v>
      </c>
      <c r="V90" s="12">
        <f t="shared" si="36"/>
        <v>256.39999999999998</v>
      </c>
      <c r="W90" s="12">
        <f t="shared" si="36"/>
        <v>58.7</v>
      </c>
      <c r="X90" s="12">
        <f t="shared" si="36"/>
        <v>37.5</v>
      </c>
      <c r="Y90" s="12">
        <f t="shared" si="36"/>
        <v>423.8</v>
      </c>
      <c r="Z90" s="12">
        <f t="shared" si="36"/>
        <v>231.1</v>
      </c>
      <c r="AA90" s="12">
        <f t="shared" si="36"/>
        <v>30547.1</v>
      </c>
      <c r="AB90" s="12">
        <f t="shared" si="36"/>
        <v>26947.5</v>
      </c>
      <c r="AC90" s="12">
        <f t="shared" si="36"/>
        <v>906.3</v>
      </c>
      <c r="AD90" s="12">
        <f t="shared" si="36"/>
        <v>1281</v>
      </c>
      <c r="AE90" s="12">
        <f t="shared" si="36"/>
        <v>97</v>
      </c>
      <c r="AF90" s="12">
        <f t="shared" si="36"/>
        <v>167.5</v>
      </c>
      <c r="AG90" s="12">
        <f t="shared" si="36"/>
        <v>601.1</v>
      </c>
      <c r="AH90" s="12">
        <f t="shared" si="36"/>
        <v>957.7</v>
      </c>
      <c r="AI90" s="12">
        <f t="shared" si="36"/>
        <v>383</v>
      </c>
      <c r="AJ90" s="12">
        <f t="shared" si="36"/>
        <v>181.5</v>
      </c>
      <c r="AK90" s="12">
        <f t="shared" si="36"/>
        <v>165.7</v>
      </c>
      <c r="AL90" s="12">
        <f t="shared" si="36"/>
        <v>288.5</v>
      </c>
      <c r="AM90" s="12">
        <f t="shared" si="36"/>
        <v>352.6</v>
      </c>
      <c r="AN90" s="12">
        <f t="shared" si="36"/>
        <v>299.5</v>
      </c>
      <c r="AO90" s="12">
        <f t="shared" si="36"/>
        <v>4035.4</v>
      </c>
      <c r="AP90" s="12">
        <f t="shared" si="36"/>
        <v>83959.5</v>
      </c>
      <c r="AQ90" s="12">
        <f t="shared" si="36"/>
        <v>251</v>
      </c>
      <c r="AR90" s="12">
        <f t="shared" si="36"/>
        <v>58674.8</v>
      </c>
      <c r="AS90" s="12">
        <f t="shared" si="36"/>
        <v>6182.7</v>
      </c>
      <c r="AT90" s="12">
        <f t="shared" si="36"/>
        <v>2358</v>
      </c>
      <c r="AU90" s="12">
        <f t="shared" si="36"/>
        <v>271</v>
      </c>
      <c r="AV90" s="12">
        <f t="shared" si="36"/>
        <v>305.39999999999998</v>
      </c>
      <c r="AW90" s="12">
        <f t="shared" si="36"/>
        <v>255</v>
      </c>
      <c r="AX90" s="12">
        <f t="shared" si="36"/>
        <v>81</v>
      </c>
      <c r="AY90" s="12">
        <f t="shared" si="36"/>
        <v>406.8</v>
      </c>
      <c r="AZ90" s="12">
        <f t="shared" si="36"/>
        <v>12121</v>
      </c>
      <c r="BA90" s="12">
        <f t="shared" si="36"/>
        <v>8895.7999999999993</v>
      </c>
      <c r="BB90" s="12">
        <f t="shared" si="36"/>
        <v>7554.1</v>
      </c>
      <c r="BC90" s="12">
        <f t="shared" si="36"/>
        <v>21205.8</v>
      </c>
      <c r="BD90" s="12">
        <f t="shared" si="36"/>
        <v>3633.5</v>
      </c>
      <c r="BE90" s="12">
        <f t="shared" si="36"/>
        <v>1198.7</v>
      </c>
      <c r="BF90" s="12">
        <f t="shared" si="36"/>
        <v>24352.6</v>
      </c>
      <c r="BG90" s="12">
        <f t="shared" si="36"/>
        <v>920.5</v>
      </c>
      <c r="BH90" s="12">
        <f t="shared" si="36"/>
        <v>543.5</v>
      </c>
      <c r="BI90" s="12">
        <f t="shared" si="36"/>
        <v>257.39999999999998</v>
      </c>
      <c r="BJ90" s="12">
        <f t="shared" si="36"/>
        <v>6294</v>
      </c>
      <c r="BK90" s="12">
        <f t="shared" si="36"/>
        <v>21812.5</v>
      </c>
      <c r="BL90" s="12">
        <f t="shared" si="36"/>
        <v>74.3</v>
      </c>
      <c r="BM90" s="12">
        <f t="shared" si="36"/>
        <v>340.8</v>
      </c>
      <c r="BN90" s="12">
        <f t="shared" si="36"/>
        <v>3100</v>
      </c>
      <c r="BO90" s="12">
        <f t="shared" ref="BO90:DZ90" si="37">ROUND(MAX(BO85,ROUND(AVERAGE(BO85:BO86),1),ROUND(AVERAGE(BO85:BO87),1),ROUND(AVERAGE(BO85:BO88),1),ROUND(AVERAGE(BO85:BO89),1)),1)</f>
        <v>1254.3</v>
      </c>
      <c r="BP90" s="12">
        <f t="shared" si="37"/>
        <v>160.4</v>
      </c>
      <c r="BQ90" s="12">
        <f t="shared" si="37"/>
        <v>5632.1</v>
      </c>
      <c r="BR90" s="12">
        <f t="shared" si="37"/>
        <v>4488.3999999999996</v>
      </c>
      <c r="BS90" s="12">
        <f t="shared" si="37"/>
        <v>1158</v>
      </c>
      <c r="BT90" s="12">
        <f t="shared" si="37"/>
        <v>372.5</v>
      </c>
      <c r="BU90" s="12">
        <f t="shared" si="37"/>
        <v>393.7</v>
      </c>
      <c r="BV90" s="12">
        <f t="shared" si="37"/>
        <v>1245.3</v>
      </c>
      <c r="BW90" s="12">
        <f t="shared" si="37"/>
        <v>2017.5</v>
      </c>
      <c r="BX90" s="12">
        <f t="shared" si="37"/>
        <v>66.5</v>
      </c>
      <c r="BY90" s="12">
        <f t="shared" si="37"/>
        <v>430.6</v>
      </c>
      <c r="BZ90" s="12">
        <f t="shared" si="37"/>
        <v>228</v>
      </c>
      <c r="CA90" s="12">
        <f>ROUND(MAX(CA85,ROUND(AVERAGE(CA85:CA86),1),ROUND(AVERAGE(CA85:CA87),1),ROUND(AVERAGE(CA85:CA88),1),ROUND(AVERAGE(CA85:CA89),1)),1)</f>
        <v>146.19999999999999</v>
      </c>
      <c r="CB90" s="12">
        <f t="shared" si="37"/>
        <v>71728.7</v>
      </c>
      <c r="CC90" s="12">
        <f t="shared" si="37"/>
        <v>189.3</v>
      </c>
      <c r="CD90" s="12">
        <f t="shared" si="37"/>
        <v>30</v>
      </c>
      <c r="CE90" s="12">
        <f t="shared" si="37"/>
        <v>158.30000000000001</v>
      </c>
      <c r="CF90" s="12">
        <f t="shared" si="37"/>
        <v>112.5</v>
      </c>
      <c r="CG90" s="12">
        <f t="shared" si="37"/>
        <v>199.9</v>
      </c>
      <c r="CH90" s="12">
        <f t="shared" si="37"/>
        <v>96.5</v>
      </c>
      <c r="CI90" s="12">
        <f t="shared" si="37"/>
        <v>687.9</v>
      </c>
      <c r="CJ90" s="12">
        <f t="shared" si="37"/>
        <v>872.3</v>
      </c>
      <c r="CK90" s="12">
        <f t="shared" si="37"/>
        <v>4303.8</v>
      </c>
      <c r="CL90" s="12">
        <f t="shared" si="37"/>
        <v>1228.4000000000001</v>
      </c>
      <c r="CM90" s="12">
        <f t="shared" si="37"/>
        <v>684.3</v>
      </c>
      <c r="CN90" s="12">
        <f t="shared" si="37"/>
        <v>28245.5</v>
      </c>
      <c r="CO90" s="12">
        <f t="shared" si="37"/>
        <v>14319.6</v>
      </c>
      <c r="CP90" s="12">
        <f t="shared" si="37"/>
        <v>928.6</v>
      </c>
      <c r="CQ90" s="12">
        <f t="shared" si="37"/>
        <v>770.1</v>
      </c>
      <c r="CR90" s="12">
        <f t="shared" si="37"/>
        <v>215.8</v>
      </c>
      <c r="CS90" s="12">
        <f t="shared" si="37"/>
        <v>285.5</v>
      </c>
      <c r="CT90" s="12">
        <f t="shared" si="37"/>
        <v>113.5</v>
      </c>
      <c r="CU90" s="12">
        <f t="shared" si="37"/>
        <v>71.8</v>
      </c>
      <c r="CV90" s="12">
        <f t="shared" si="37"/>
        <v>25.4</v>
      </c>
      <c r="CW90" s="12">
        <f t="shared" si="37"/>
        <v>198.7</v>
      </c>
      <c r="CX90" s="12">
        <f t="shared" si="37"/>
        <v>461.4</v>
      </c>
      <c r="CY90" s="12">
        <f t="shared" si="37"/>
        <v>30.9</v>
      </c>
      <c r="CZ90" s="12">
        <f t="shared" si="37"/>
        <v>1806.6</v>
      </c>
      <c r="DA90" s="12">
        <f t="shared" si="37"/>
        <v>203.5</v>
      </c>
      <c r="DB90" s="12">
        <f t="shared" si="37"/>
        <v>315.8</v>
      </c>
      <c r="DC90" s="12">
        <f t="shared" si="37"/>
        <v>193</v>
      </c>
      <c r="DD90" s="12">
        <f t="shared" si="37"/>
        <v>174.5</v>
      </c>
      <c r="DE90" s="12">
        <f t="shared" si="37"/>
        <v>285.3</v>
      </c>
      <c r="DF90" s="12">
        <f t="shared" si="37"/>
        <v>19403.3</v>
      </c>
      <c r="DG90" s="12">
        <f t="shared" si="37"/>
        <v>93.5</v>
      </c>
      <c r="DH90" s="12">
        <f t="shared" si="37"/>
        <v>1805.4</v>
      </c>
      <c r="DI90" s="12">
        <f t="shared" si="37"/>
        <v>2350.8000000000002</v>
      </c>
      <c r="DJ90" s="12">
        <f t="shared" si="37"/>
        <v>623</v>
      </c>
      <c r="DK90" s="12">
        <f t="shared" si="37"/>
        <v>477.7</v>
      </c>
      <c r="DL90" s="12">
        <f t="shared" si="37"/>
        <v>5693.9</v>
      </c>
      <c r="DM90" s="12">
        <f t="shared" si="37"/>
        <v>235</v>
      </c>
      <c r="DN90" s="12">
        <f t="shared" si="37"/>
        <v>1294.5</v>
      </c>
      <c r="DO90" s="12">
        <f t="shared" si="37"/>
        <v>3290</v>
      </c>
      <c r="DP90" s="12">
        <f t="shared" si="37"/>
        <v>200</v>
      </c>
      <c r="DQ90" s="12">
        <f t="shared" si="37"/>
        <v>887</v>
      </c>
      <c r="DR90" s="12">
        <f t="shared" si="37"/>
        <v>1315.1</v>
      </c>
      <c r="DS90" s="12">
        <f t="shared" si="37"/>
        <v>599.9</v>
      </c>
      <c r="DT90" s="12">
        <f t="shared" si="37"/>
        <v>176.5</v>
      </c>
      <c r="DU90" s="12">
        <f t="shared" si="37"/>
        <v>351.4</v>
      </c>
      <c r="DV90" s="12">
        <f t="shared" si="37"/>
        <v>208</v>
      </c>
      <c r="DW90" s="12">
        <f t="shared" si="37"/>
        <v>300.2</v>
      </c>
      <c r="DX90" s="12">
        <f t="shared" si="37"/>
        <v>168</v>
      </c>
      <c r="DY90" s="12">
        <f t="shared" si="37"/>
        <v>296.60000000000002</v>
      </c>
      <c r="DZ90" s="12">
        <f t="shared" si="37"/>
        <v>680.8</v>
      </c>
      <c r="EA90" s="12">
        <f t="shared" ref="EA90:FX90" si="38">ROUND(MAX(EA85,ROUND(AVERAGE(EA85:EA86),1),ROUND(AVERAGE(EA85:EA87),1),ROUND(AVERAGE(EA85:EA88),1),ROUND(AVERAGE(EA85:EA89),1)),1)</f>
        <v>510.6</v>
      </c>
      <c r="EB90" s="12">
        <f t="shared" si="38"/>
        <v>534.4</v>
      </c>
      <c r="EC90" s="12">
        <f t="shared" si="38"/>
        <v>285.10000000000002</v>
      </c>
      <c r="ED90" s="12">
        <f t="shared" si="38"/>
        <v>1561.8</v>
      </c>
      <c r="EE90" s="12">
        <f t="shared" si="38"/>
        <v>191.6</v>
      </c>
      <c r="EF90" s="12">
        <f t="shared" si="38"/>
        <v>1353.2</v>
      </c>
      <c r="EG90" s="12">
        <f t="shared" si="38"/>
        <v>253.5</v>
      </c>
      <c r="EH90" s="12">
        <f t="shared" si="38"/>
        <v>247.4</v>
      </c>
      <c r="EI90" s="12">
        <f t="shared" si="38"/>
        <v>13865.8</v>
      </c>
      <c r="EJ90" s="12">
        <f t="shared" si="38"/>
        <v>9949.7999999999993</v>
      </c>
      <c r="EK90" s="12">
        <f t="shared" si="38"/>
        <v>668.7</v>
      </c>
      <c r="EL90" s="12">
        <f t="shared" si="38"/>
        <v>459.4</v>
      </c>
      <c r="EM90" s="12">
        <f t="shared" si="38"/>
        <v>378.1</v>
      </c>
      <c r="EN90" s="12">
        <f t="shared" si="38"/>
        <v>896.9</v>
      </c>
      <c r="EO90" s="12">
        <f t="shared" si="38"/>
        <v>305.39999999999998</v>
      </c>
      <c r="EP90" s="12">
        <f t="shared" si="38"/>
        <v>428.5</v>
      </c>
      <c r="EQ90" s="12">
        <f t="shared" si="38"/>
        <v>2511.1999999999998</v>
      </c>
      <c r="ER90" s="12">
        <f t="shared" si="38"/>
        <v>307.60000000000002</v>
      </c>
      <c r="ES90" s="12">
        <f t="shared" si="38"/>
        <v>161.5</v>
      </c>
      <c r="ET90" s="12">
        <f t="shared" si="38"/>
        <v>197.5</v>
      </c>
      <c r="EU90" s="12">
        <f t="shared" si="38"/>
        <v>575.29999999999995</v>
      </c>
      <c r="EV90" s="12">
        <f t="shared" si="38"/>
        <v>72.599999999999994</v>
      </c>
      <c r="EW90" s="12">
        <f t="shared" si="38"/>
        <v>819.4</v>
      </c>
      <c r="EX90" s="12">
        <f t="shared" si="38"/>
        <v>173.5</v>
      </c>
      <c r="EY90" s="12">
        <f t="shared" si="38"/>
        <v>206.5</v>
      </c>
      <c r="EZ90" s="12">
        <f t="shared" si="38"/>
        <v>129.30000000000001</v>
      </c>
      <c r="FA90" s="12">
        <f t="shared" si="38"/>
        <v>3385.2</v>
      </c>
      <c r="FB90" s="12">
        <f t="shared" si="38"/>
        <v>288.10000000000002</v>
      </c>
      <c r="FC90" s="12">
        <f t="shared" si="38"/>
        <v>1821.3</v>
      </c>
      <c r="FD90" s="12">
        <f t="shared" si="38"/>
        <v>402</v>
      </c>
      <c r="FE90" s="12">
        <f t="shared" si="38"/>
        <v>79</v>
      </c>
      <c r="FF90" s="12">
        <f t="shared" si="38"/>
        <v>185</v>
      </c>
      <c r="FG90" s="12">
        <f t="shared" si="38"/>
        <v>120.8</v>
      </c>
      <c r="FH90" s="12">
        <f t="shared" si="38"/>
        <v>70</v>
      </c>
      <c r="FI90" s="12">
        <f t="shared" si="38"/>
        <v>1702.5</v>
      </c>
      <c r="FJ90" s="12">
        <f t="shared" si="38"/>
        <v>2016.5</v>
      </c>
      <c r="FK90" s="12">
        <f>ROUND(MAX(FK85,ROUND(AVERAGE(FK85:FK86),1),ROUND(AVERAGE(FK85:FK87),1),ROUND(AVERAGE(FK85:FK88),1),ROUND(AVERAGE(FK85:FK89),1)),1)</f>
        <v>2529.1</v>
      </c>
      <c r="FL90" s="12">
        <f t="shared" si="38"/>
        <v>8537.5</v>
      </c>
      <c r="FM90" s="12">
        <f t="shared" si="38"/>
        <v>3981.5</v>
      </c>
      <c r="FN90" s="12">
        <f t="shared" si="38"/>
        <v>22420.5</v>
      </c>
      <c r="FO90" s="12">
        <f t="shared" si="38"/>
        <v>1117</v>
      </c>
      <c r="FP90" s="12">
        <f t="shared" si="38"/>
        <v>2341.5</v>
      </c>
      <c r="FQ90" s="12">
        <f t="shared" si="38"/>
        <v>984.9</v>
      </c>
      <c r="FR90" s="12">
        <f t="shared" si="38"/>
        <v>168.1</v>
      </c>
      <c r="FS90" s="12">
        <f t="shared" si="38"/>
        <v>168.3</v>
      </c>
      <c r="FT90" s="12">
        <f t="shared" si="38"/>
        <v>56.5</v>
      </c>
      <c r="FU90" s="12">
        <f t="shared" si="38"/>
        <v>791.1</v>
      </c>
      <c r="FV90" s="12">
        <f t="shared" si="38"/>
        <v>692.7</v>
      </c>
      <c r="FW90" s="12">
        <f t="shared" si="38"/>
        <v>147.5</v>
      </c>
      <c r="FX90" s="12">
        <f t="shared" si="38"/>
        <v>64.5</v>
      </c>
      <c r="FY90" s="12"/>
      <c r="FZ90" s="12">
        <f t="shared" si="32"/>
        <v>796473.30000000051</v>
      </c>
      <c r="GA90" s="56"/>
      <c r="GB90" s="12">
        <f>FZ90-GA90</f>
        <v>796473.30000000051</v>
      </c>
      <c r="GC90" s="12"/>
      <c r="GD90" s="12"/>
      <c r="GE90" s="2"/>
      <c r="GF90" s="2"/>
      <c r="GG90" s="2"/>
      <c r="GH90" s="2"/>
      <c r="GI90" s="2"/>
      <c r="GJ90" s="2"/>
      <c r="GK90" s="2"/>
      <c r="GL90" s="17"/>
      <c r="GM90" s="17"/>
    </row>
    <row r="91" spans="1:195" x14ac:dyDescent="0.35">
      <c r="A91" s="2"/>
      <c r="B91" s="2" t="s">
        <v>1011</v>
      </c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  <c r="EW91" s="81"/>
      <c r="EX91" s="81"/>
      <c r="EY91" s="81"/>
      <c r="EZ91" s="81"/>
      <c r="FA91" s="81"/>
      <c r="FB91" s="81"/>
      <c r="FC91" s="81"/>
      <c r="FD91" s="81"/>
      <c r="FE91" s="81"/>
      <c r="FF91" s="81"/>
      <c r="FG91" s="81"/>
      <c r="FH91" s="81"/>
      <c r="FI91" s="81"/>
      <c r="FJ91" s="81"/>
      <c r="FK91" s="81"/>
      <c r="FL91" s="81"/>
      <c r="FM91" s="81"/>
      <c r="FN91" s="81"/>
      <c r="FO91" s="81"/>
      <c r="FP91" s="81"/>
      <c r="FQ91" s="81"/>
      <c r="FR91" s="81"/>
      <c r="FS91" s="81"/>
      <c r="FT91" s="81"/>
      <c r="FU91" s="81"/>
      <c r="FV91" s="81"/>
      <c r="FW91" s="81"/>
      <c r="FX91" s="81"/>
      <c r="FY91" s="12"/>
      <c r="FZ91" s="14"/>
      <c r="GA91" s="15"/>
      <c r="GB91" s="12"/>
      <c r="GC91" s="12"/>
      <c r="GD91" s="12"/>
      <c r="GE91" s="2"/>
      <c r="GF91" s="2"/>
      <c r="GG91" s="2"/>
      <c r="GH91" s="2"/>
      <c r="GI91" s="2"/>
      <c r="GJ91" s="2"/>
      <c r="GK91" s="2"/>
      <c r="GL91" s="17"/>
      <c r="GM91" s="17"/>
    </row>
    <row r="92" spans="1:195" x14ac:dyDescent="0.35">
      <c r="A92" s="2"/>
      <c r="B92" s="2" t="s">
        <v>1012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12"/>
      <c r="FZ92" s="14"/>
      <c r="GA92" s="15"/>
      <c r="GB92" s="12"/>
      <c r="GC92" s="12"/>
      <c r="GD92" s="12"/>
      <c r="GE92" s="2"/>
      <c r="GF92" s="2"/>
      <c r="GG92" s="2"/>
      <c r="GH92" s="2"/>
      <c r="GI92" s="2"/>
      <c r="GJ92" s="2"/>
      <c r="GK92" s="2"/>
      <c r="GL92" s="17"/>
      <c r="GM92" s="17"/>
    </row>
    <row r="93" spans="1:195" x14ac:dyDescent="0.35">
      <c r="A93" s="3" t="s">
        <v>479</v>
      </c>
      <c r="B93" s="2" t="s">
        <v>665</v>
      </c>
      <c r="C93" s="33">
        <f t="shared" ref="C93:BN93" si="39">ROUND(C10*2*$A$83,2)</f>
        <v>0</v>
      </c>
      <c r="D93" s="33">
        <f t="shared" si="39"/>
        <v>0.08</v>
      </c>
      <c r="E93" s="33">
        <f t="shared" si="39"/>
        <v>0.24</v>
      </c>
      <c r="F93" s="33">
        <f t="shared" si="39"/>
        <v>2.8</v>
      </c>
      <c r="G93" s="33">
        <f t="shared" si="39"/>
        <v>0</v>
      </c>
      <c r="H93" s="33">
        <f t="shared" si="39"/>
        <v>0</v>
      </c>
      <c r="I93" s="33">
        <f t="shared" si="39"/>
        <v>0</v>
      </c>
      <c r="J93" s="33">
        <f t="shared" si="39"/>
        <v>0</v>
      </c>
      <c r="K93" s="33">
        <f t="shared" si="39"/>
        <v>0</v>
      </c>
      <c r="L93" s="33">
        <f t="shared" si="39"/>
        <v>0</v>
      </c>
      <c r="M93" s="33">
        <f t="shared" si="39"/>
        <v>0</v>
      </c>
      <c r="N93" s="33">
        <f t="shared" si="39"/>
        <v>4.6399999999999997</v>
      </c>
      <c r="O93" s="33">
        <f t="shared" si="39"/>
        <v>0.32</v>
      </c>
      <c r="P93" s="33">
        <f t="shared" si="39"/>
        <v>0</v>
      </c>
      <c r="Q93" s="33">
        <f t="shared" si="39"/>
        <v>7.52</v>
      </c>
      <c r="R93" s="33">
        <f t="shared" si="39"/>
        <v>0</v>
      </c>
      <c r="S93" s="33">
        <f t="shared" si="39"/>
        <v>0.48</v>
      </c>
      <c r="T93" s="33">
        <f t="shared" si="39"/>
        <v>0</v>
      </c>
      <c r="U93" s="33">
        <f t="shared" si="39"/>
        <v>0</v>
      </c>
      <c r="V93" s="33">
        <f t="shared" si="39"/>
        <v>0</v>
      </c>
      <c r="W93" s="33">
        <f t="shared" si="39"/>
        <v>0</v>
      </c>
      <c r="X93" s="33">
        <f t="shared" si="39"/>
        <v>0.4</v>
      </c>
      <c r="Y93" s="33">
        <f t="shared" si="39"/>
        <v>0</v>
      </c>
      <c r="Z93" s="33">
        <f t="shared" si="39"/>
        <v>0</v>
      </c>
      <c r="AA93" s="33">
        <f t="shared" si="39"/>
        <v>4.32</v>
      </c>
      <c r="AB93" s="33">
        <f t="shared" si="39"/>
        <v>0.16</v>
      </c>
      <c r="AC93" s="33">
        <f t="shared" si="39"/>
        <v>0</v>
      </c>
      <c r="AD93" s="33">
        <f t="shared" si="39"/>
        <v>0.08</v>
      </c>
      <c r="AE93" s="33">
        <f t="shared" si="39"/>
        <v>0</v>
      </c>
      <c r="AF93" s="33">
        <f t="shared" si="39"/>
        <v>0</v>
      </c>
      <c r="AG93" s="33">
        <f t="shared" si="39"/>
        <v>0</v>
      </c>
      <c r="AH93" s="33">
        <f t="shared" si="39"/>
        <v>0</v>
      </c>
      <c r="AI93" s="33">
        <f t="shared" si="39"/>
        <v>0</v>
      </c>
      <c r="AJ93" s="33">
        <f t="shared" si="39"/>
        <v>0</v>
      </c>
      <c r="AK93" s="33">
        <f t="shared" si="39"/>
        <v>0</v>
      </c>
      <c r="AL93" s="33">
        <f t="shared" si="39"/>
        <v>0</v>
      </c>
      <c r="AM93" s="33">
        <f t="shared" si="39"/>
        <v>0</v>
      </c>
      <c r="AN93" s="33">
        <f t="shared" si="39"/>
        <v>0</v>
      </c>
      <c r="AO93" s="33">
        <f t="shared" si="39"/>
        <v>0.64</v>
      </c>
      <c r="AP93" s="33">
        <f t="shared" si="39"/>
        <v>0.08</v>
      </c>
      <c r="AQ93" s="33">
        <f t="shared" si="39"/>
        <v>0</v>
      </c>
      <c r="AR93" s="33">
        <f t="shared" si="39"/>
        <v>13.04</v>
      </c>
      <c r="AS93" s="33">
        <f t="shared" si="39"/>
        <v>0</v>
      </c>
      <c r="AT93" s="33">
        <f t="shared" si="39"/>
        <v>2.2400000000000002</v>
      </c>
      <c r="AU93" s="33">
        <f t="shared" si="39"/>
        <v>0</v>
      </c>
      <c r="AV93" s="33">
        <f t="shared" si="39"/>
        <v>0</v>
      </c>
      <c r="AW93" s="33">
        <f t="shared" si="39"/>
        <v>0</v>
      </c>
      <c r="AX93" s="33">
        <f t="shared" si="39"/>
        <v>0</v>
      </c>
      <c r="AY93" s="33">
        <f t="shared" si="39"/>
        <v>0</v>
      </c>
      <c r="AZ93" s="33">
        <f t="shared" si="39"/>
        <v>2.4</v>
      </c>
      <c r="BA93" s="33">
        <f t="shared" si="39"/>
        <v>0</v>
      </c>
      <c r="BB93" s="33">
        <f t="shared" si="39"/>
        <v>0.16</v>
      </c>
      <c r="BC93" s="33">
        <f t="shared" si="39"/>
        <v>6.48</v>
      </c>
      <c r="BD93" s="33">
        <f t="shared" si="39"/>
        <v>0</v>
      </c>
      <c r="BE93" s="33">
        <f t="shared" si="39"/>
        <v>0</v>
      </c>
      <c r="BF93" s="33">
        <f t="shared" si="39"/>
        <v>33.68</v>
      </c>
      <c r="BG93" s="33">
        <f t="shared" si="39"/>
        <v>0.08</v>
      </c>
      <c r="BH93" s="33">
        <f t="shared" si="39"/>
        <v>0</v>
      </c>
      <c r="BI93" s="33">
        <f t="shared" si="39"/>
        <v>0</v>
      </c>
      <c r="BJ93" s="33">
        <f t="shared" si="39"/>
        <v>3.44</v>
      </c>
      <c r="BK93" s="33">
        <f t="shared" si="39"/>
        <v>52.16</v>
      </c>
      <c r="BL93" s="33">
        <f t="shared" si="39"/>
        <v>0</v>
      </c>
      <c r="BM93" s="33">
        <f t="shared" si="39"/>
        <v>0</v>
      </c>
      <c r="BN93" s="33">
        <f t="shared" si="39"/>
        <v>0.08</v>
      </c>
      <c r="BO93" s="33">
        <f t="shared" ref="BO93:DZ93" si="40">ROUND(BO10*2*$A$83,2)</f>
        <v>0</v>
      </c>
      <c r="BP93" s="33">
        <f t="shared" si="40"/>
        <v>0</v>
      </c>
      <c r="BQ93" s="33">
        <f t="shared" si="40"/>
        <v>0</v>
      </c>
      <c r="BR93" s="33">
        <f t="shared" si="40"/>
        <v>0</v>
      </c>
      <c r="BS93" s="33">
        <f t="shared" si="40"/>
        <v>0.08</v>
      </c>
      <c r="BT93" s="33">
        <f t="shared" si="40"/>
        <v>0</v>
      </c>
      <c r="BU93" s="33">
        <f t="shared" si="40"/>
        <v>0</v>
      </c>
      <c r="BV93" s="33">
        <f t="shared" si="40"/>
        <v>0</v>
      </c>
      <c r="BW93" s="33">
        <f t="shared" si="40"/>
        <v>0</v>
      </c>
      <c r="BX93" s="33">
        <f t="shared" si="40"/>
        <v>0</v>
      </c>
      <c r="BY93" s="33">
        <f t="shared" si="40"/>
        <v>0.08</v>
      </c>
      <c r="BZ93" s="33">
        <f t="shared" si="40"/>
        <v>0</v>
      </c>
      <c r="CA93" s="33">
        <f t="shared" si="40"/>
        <v>0</v>
      </c>
      <c r="CB93" s="33">
        <f t="shared" si="40"/>
        <v>11.92</v>
      </c>
      <c r="CC93" s="33">
        <f t="shared" si="40"/>
        <v>0</v>
      </c>
      <c r="CD93" s="33">
        <f t="shared" si="40"/>
        <v>0</v>
      </c>
      <c r="CE93" s="33">
        <f t="shared" si="40"/>
        <v>0</v>
      </c>
      <c r="CF93" s="33">
        <f t="shared" si="40"/>
        <v>0</v>
      </c>
      <c r="CG93" s="33">
        <f t="shared" si="40"/>
        <v>0</v>
      </c>
      <c r="CH93" s="33">
        <f t="shared" si="40"/>
        <v>0</v>
      </c>
      <c r="CI93" s="33">
        <f t="shared" si="40"/>
        <v>0</v>
      </c>
      <c r="CJ93" s="33">
        <f t="shared" si="40"/>
        <v>0</v>
      </c>
      <c r="CK93" s="33">
        <f t="shared" si="40"/>
        <v>2</v>
      </c>
      <c r="CL93" s="33">
        <f t="shared" si="40"/>
        <v>0</v>
      </c>
      <c r="CM93" s="33">
        <f t="shared" si="40"/>
        <v>1.1200000000000001</v>
      </c>
      <c r="CN93" s="33">
        <f t="shared" si="40"/>
        <v>16.32</v>
      </c>
      <c r="CO93" s="33">
        <f t="shared" si="40"/>
        <v>4.6399999999999997</v>
      </c>
      <c r="CP93" s="33">
        <f t="shared" si="40"/>
        <v>0.8</v>
      </c>
      <c r="CQ93" s="33">
        <f t="shared" si="40"/>
        <v>0</v>
      </c>
      <c r="CR93" s="33">
        <f t="shared" si="40"/>
        <v>0</v>
      </c>
      <c r="CS93" s="33">
        <f t="shared" si="40"/>
        <v>0</v>
      </c>
      <c r="CT93" s="33">
        <f t="shared" si="40"/>
        <v>0</v>
      </c>
      <c r="CU93" s="33">
        <f t="shared" si="40"/>
        <v>0</v>
      </c>
      <c r="CV93" s="33">
        <f t="shared" si="40"/>
        <v>0</v>
      </c>
      <c r="CW93" s="33">
        <f t="shared" si="40"/>
        <v>0</v>
      </c>
      <c r="CX93" s="33">
        <f t="shared" si="40"/>
        <v>0</v>
      </c>
      <c r="CY93" s="33">
        <f t="shared" si="40"/>
        <v>0</v>
      </c>
      <c r="CZ93" s="33">
        <f t="shared" si="40"/>
        <v>0.16</v>
      </c>
      <c r="DA93" s="33">
        <f t="shared" si="40"/>
        <v>0</v>
      </c>
      <c r="DB93" s="33">
        <f t="shared" si="40"/>
        <v>0</v>
      </c>
      <c r="DC93" s="33">
        <f t="shared" si="40"/>
        <v>0</v>
      </c>
      <c r="DD93" s="33">
        <f t="shared" si="40"/>
        <v>0</v>
      </c>
      <c r="DE93" s="33">
        <f t="shared" si="40"/>
        <v>0</v>
      </c>
      <c r="DF93" s="33">
        <f t="shared" si="40"/>
        <v>3.76</v>
      </c>
      <c r="DG93" s="33">
        <f t="shared" si="40"/>
        <v>0</v>
      </c>
      <c r="DH93" s="33">
        <f t="shared" si="40"/>
        <v>0</v>
      </c>
      <c r="DI93" s="33">
        <f t="shared" si="40"/>
        <v>0.08</v>
      </c>
      <c r="DJ93" s="33">
        <f t="shared" si="40"/>
        <v>0</v>
      </c>
      <c r="DK93" s="33">
        <f t="shared" si="40"/>
        <v>0</v>
      </c>
      <c r="DL93" s="33">
        <f t="shared" si="40"/>
        <v>0.08</v>
      </c>
      <c r="DM93" s="33">
        <f t="shared" si="40"/>
        <v>0</v>
      </c>
      <c r="DN93" s="33">
        <f t="shared" si="40"/>
        <v>0</v>
      </c>
      <c r="DO93" s="33">
        <f t="shared" si="40"/>
        <v>0</v>
      </c>
      <c r="DP93" s="33">
        <f t="shared" si="40"/>
        <v>0</v>
      </c>
      <c r="DQ93" s="33">
        <f t="shared" si="40"/>
        <v>0</v>
      </c>
      <c r="DR93" s="33">
        <f t="shared" si="40"/>
        <v>0.08</v>
      </c>
      <c r="DS93" s="33">
        <f t="shared" si="40"/>
        <v>0</v>
      </c>
      <c r="DT93" s="33">
        <f t="shared" si="40"/>
        <v>0</v>
      </c>
      <c r="DU93" s="33">
        <f t="shared" si="40"/>
        <v>0</v>
      </c>
      <c r="DV93" s="33">
        <f t="shared" si="40"/>
        <v>0</v>
      </c>
      <c r="DW93" s="33">
        <f t="shared" si="40"/>
        <v>0</v>
      </c>
      <c r="DX93" s="33">
        <f t="shared" si="40"/>
        <v>0</v>
      </c>
      <c r="DY93" s="33">
        <f t="shared" si="40"/>
        <v>0</v>
      </c>
      <c r="DZ93" s="33">
        <f t="shared" si="40"/>
        <v>0</v>
      </c>
      <c r="EA93" s="33">
        <f t="shared" ref="EA93:FX93" si="41">ROUND(EA10*2*$A$83,2)</f>
        <v>0</v>
      </c>
      <c r="EB93" s="33">
        <f t="shared" si="41"/>
        <v>0</v>
      </c>
      <c r="EC93" s="33">
        <f t="shared" si="41"/>
        <v>0</v>
      </c>
      <c r="ED93" s="33">
        <f t="shared" si="41"/>
        <v>0</v>
      </c>
      <c r="EE93" s="33">
        <f t="shared" si="41"/>
        <v>0</v>
      </c>
      <c r="EF93" s="33">
        <f t="shared" si="41"/>
        <v>0</v>
      </c>
      <c r="EG93" s="33">
        <f t="shared" si="41"/>
        <v>0</v>
      </c>
      <c r="EH93" s="33">
        <f t="shared" si="41"/>
        <v>0</v>
      </c>
      <c r="EI93" s="33">
        <f t="shared" si="41"/>
        <v>0</v>
      </c>
      <c r="EJ93" s="33">
        <f t="shared" si="41"/>
        <v>0</v>
      </c>
      <c r="EK93" s="33">
        <f t="shared" si="41"/>
        <v>0</v>
      </c>
      <c r="EL93" s="33">
        <f t="shared" si="41"/>
        <v>0</v>
      </c>
      <c r="EM93" s="33">
        <f t="shared" si="41"/>
        <v>0</v>
      </c>
      <c r="EN93" s="33">
        <f t="shared" si="41"/>
        <v>0</v>
      </c>
      <c r="EO93" s="33">
        <f t="shared" si="41"/>
        <v>0</v>
      </c>
      <c r="EP93" s="33">
        <f t="shared" si="41"/>
        <v>0</v>
      </c>
      <c r="EQ93" s="33">
        <f t="shared" si="41"/>
        <v>0.16</v>
      </c>
      <c r="ER93" s="33">
        <f t="shared" si="41"/>
        <v>0</v>
      </c>
      <c r="ES93" s="33">
        <f t="shared" si="41"/>
        <v>1.52</v>
      </c>
      <c r="ET93" s="33">
        <f t="shared" si="41"/>
        <v>0</v>
      </c>
      <c r="EU93" s="33">
        <f t="shared" si="41"/>
        <v>0</v>
      </c>
      <c r="EV93" s="33">
        <f t="shared" si="41"/>
        <v>0</v>
      </c>
      <c r="EW93" s="33">
        <f t="shared" si="41"/>
        <v>0</v>
      </c>
      <c r="EX93" s="33">
        <f t="shared" si="41"/>
        <v>0</v>
      </c>
      <c r="EY93" s="33">
        <f t="shared" si="41"/>
        <v>0</v>
      </c>
      <c r="EZ93" s="33">
        <f t="shared" si="41"/>
        <v>0</v>
      </c>
      <c r="FA93" s="33">
        <f t="shared" si="41"/>
        <v>0</v>
      </c>
      <c r="FB93" s="33">
        <f t="shared" si="41"/>
        <v>0</v>
      </c>
      <c r="FC93" s="33">
        <f t="shared" si="41"/>
        <v>0.88</v>
      </c>
      <c r="FD93" s="33">
        <f t="shared" si="41"/>
        <v>0</v>
      </c>
      <c r="FE93" s="33">
        <f t="shared" si="41"/>
        <v>0</v>
      </c>
      <c r="FF93" s="33">
        <f t="shared" si="41"/>
        <v>0</v>
      </c>
      <c r="FG93" s="33">
        <f t="shared" si="41"/>
        <v>0</v>
      </c>
      <c r="FH93" s="33">
        <f t="shared" si="41"/>
        <v>0</v>
      </c>
      <c r="FI93" s="33">
        <f t="shared" si="41"/>
        <v>0</v>
      </c>
      <c r="FJ93" s="33">
        <f t="shared" si="41"/>
        <v>0</v>
      </c>
      <c r="FK93" s="33">
        <f t="shared" si="41"/>
        <v>0</v>
      </c>
      <c r="FL93" s="33">
        <f t="shared" si="41"/>
        <v>0.96</v>
      </c>
      <c r="FM93" s="33">
        <f t="shared" si="41"/>
        <v>0</v>
      </c>
      <c r="FN93" s="33">
        <f t="shared" si="41"/>
        <v>1.84</v>
      </c>
      <c r="FO93" s="33">
        <f t="shared" si="41"/>
        <v>0.16</v>
      </c>
      <c r="FP93" s="33">
        <f t="shared" si="41"/>
        <v>0</v>
      </c>
      <c r="FQ93" s="33">
        <f t="shared" si="41"/>
        <v>0</v>
      </c>
      <c r="FR93" s="33">
        <f t="shared" si="41"/>
        <v>0</v>
      </c>
      <c r="FS93" s="33">
        <f t="shared" si="41"/>
        <v>0</v>
      </c>
      <c r="FT93" s="33">
        <f t="shared" si="41"/>
        <v>0</v>
      </c>
      <c r="FU93" s="33">
        <f t="shared" si="41"/>
        <v>0</v>
      </c>
      <c r="FV93" s="33">
        <f t="shared" si="41"/>
        <v>0</v>
      </c>
      <c r="FW93" s="33">
        <f t="shared" si="41"/>
        <v>0</v>
      </c>
      <c r="FX93" s="33">
        <f t="shared" si="41"/>
        <v>0</v>
      </c>
      <c r="FY93" s="2"/>
      <c r="FZ93" s="2">
        <f>SUM(C93:FX93)</f>
        <v>182.16000000000005</v>
      </c>
      <c r="GA93" s="15"/>
      <c r="GB93" s="14"/>
      <c r="GC93" s="14"/>
      <c r="GD93" s="2"/>
      <c r="GE93" s="2"/>
      <c r="GF93" s="12"/>
      <c r="GG93" s="12"/>
      <c r="GH93" s="12"/>
      <c r="GI93" s="12"/>
      <c r="GJ93" s="12"/>
      <c r="GK93" s="12"/>
      <c r="GL93" s="17"/>
      <c r="GM93" s="17"/>
    </row>
    <row r="94" spans="1:195" x14ac:dyDescent="0.35">
      <c r="A94" s="3" t="s">
        <v>480</v>
      </c>
      <c r="B94" s="2" t="s">
        <v>820</v>
      </c>
      <c r="C94" s="15">
        <f t="shared" ref="C94:BN94" si="42">C30+C36</f>
        <v>0</v>
      </c>
      <c r="D94" s="15">
        <f t="shared" si="42"/>
        <v>4672.8999999999996</v>
      </c>
      <c r="E94" s="15">
        <f t="shared" si="42"/>
        <v>662.7</v>
      </c>
      <c r="F94" s="15">
        <f t="shared" si="42"/>
        <v>933.3</v>
      </c>
      <c r="G94" s="15">
        <f t="shared" si="42"/>
        <v>0</v>
      </c>
      <c r="H94" s="15">
        <f t="shared" si="42"/>
        <v>0</v>
      </c>
      <c r="I94" s="15">
        <f t="shared" si="42"/>
        <v>750.2</v>
      </c>
      <c r="J94" s="15">
        <f t="shared" si="42"/>
        <v>0</v>
      </c>
      <c r="K94" s="15">
        <f t="shared" si="42"/>
        <v>0</v>
      </c>
      <c r="L94" s="15">
        <f t="shared" si="42"/>
        <v>0</v>
      </c>
      <c r="M94" s="15">
        <f t="shared" si="42"/>
        <v>0</v>
      </c>
      <c r="N94" s="15">
        <f t="shared" si="42"/>
        <v>90</v>
      </c>
      <c r="O94" s="15">
        <f t="shared" si="42"/>
        <v>0</v>
      </c>
      <c r="P94" s="15">
        <f t="shared" si="42"/>
        <v>0</v>
      </c>
      <c r="Q94" s="15">
        <f t="shared" si="42"/>
        <v>1961.3</v>
      </c>
      <c r="R94" s="15">
        <f t="shared" si="42"/>
        <v>0</v>
      </c>
      <c r="S94" s="15">
        <f t="shared" si="42"/>
        <v>0</v>
      </c>
      <c r="T94" s="15">
        <f t="shared" si="42"/>
        <v>0</v>
      </c>
      <c r="U94" s="15">
        <f t="shared" si="42"/>
        <v>0</v>
      </c>
      <c r="V94" s="15">
        <f t="shared" si="42"/>
        <v>0</v>
      </c>
      <c r="W94" s="15">
        <f t="shared" si="42"/>
        <v>0</v>
      </c>
      <c r="X94" s="15">
        <f t="shared" si="42"/>
        <v>0</v>
      </c>
      <c r="Y94" s="15">
        <f t="shared" si="42"/>
        <v>0</v>
      </c>
      <c r="Z94" s="15">
        <f t="shared" si="42"/>
        <v>0</v>
      </c>
      <c r="AA94" s="15">
        <f t="shared" si="42"/>
        <v>0</v>
      </c>
      <c r="AB94" s="15">
        <f t="shared" si="42"/>
        <v>0</v>
      </c>
      <c r="AC94" s="15">
        <f t="shared" si="42"/>
        <v>0</v>
      </c>
      <c r="AD94" s="15">
        <f t="shared" si="42"/>
        <v>154</v>
      </c>
      <c r="AE94" s="15">
        <f t="shared" si="42"/>
        <v>0</v>
      </c>
      <c r="AF94" s="15">
        <f t="shared" si="42"/>
        <v>0</v>
      </c>
      <c r="AG94" s="15">
        <f t="shared" si="42"/>
        <v>0</v>
      </c>
      <c r="AH94" s="15">
        <f t="shared" si="42"/>
        <v>0</v>
      </c>
      <c r="AI94" s="15">
        <f t="shared" si="42"/>
        <v>0</v>
      </c>
      <c r="AJ94" s="15">
        <f t="shared" si="42"/>
        <v>0</v>
      </c>
      <c r="AK94" s="15">
        <f t="shared" si="42"/>
        <v>0</v>
      </c>
      <c r="AL94" s="15">
        <f t="shared" si="42"/>
        <v>0</v>
      </c>
      <c r="AM94" s="15">
        <f t="shared" si="42"/>
        <v>0</v>
      </c>
      <c r="AN94" s="15">
        <f t="shared" si="42"/>
        <v>0</v>
      </c>
      <c r="AO94" s="15">
        <f t="shared" si="42"/>
        <v>0</v>
      </c>
      <c r="AP94" s="15">
        <f t="shared" si="42"/>
        <v>0</v>
      </c>
      <c r="AQ94" s="15">
        <f t="shared" si="42"/>
        <v>0</v>
      </c>
      <c r="AR94" s="15">
        <f t="shared" si="42"/>
        <v>2007.3</v>
      </c>
      <c r="AS94" s="15">
        <f t="shared" si="42"/>
        <v>300.3</v>
      </c>
      <c r="AT94" s="15">
        <f t="shared" si="42"/>
        <v>0</v>
      </c>
      <c r="AU94" s="15">
        <f t="shared" si="42"/>
        <v>0</v>
      </c>
      <c r="AV94" s="15">
        <f t="shared" si="42"/>
        <v>0</v>
      </c>
      <c r="AW94" s="15">
        <f t="shared" si="42"/>
        <v>0</v>
      </c>
      <c r="AX94" s="15">
        <f t="shared" si="42"/>
        <v>0</v>
      </c>
      <c r="AY94" s="15">
        <f t="shared" si="42"/>
        <v>0</v>
      </c>
      <c r="AZ94" s="15">
        <f t="shared" si="42"/>
        <v>0</v>
      </c>
      <c r="BA94" s="15">
        <f t="shared" si="42"/>
        <v>0</v>
      </c>
      <c r="BB94" s="15">
        <f t="shared" si="42"/>
        <v>0</v>
      </c>
      <c r="BC94" s="15">
        <f t="shared" si="42"/>
        <v>2965.1</v>
      </c>
      <c r="BD94" s="15">
        <f t="shared" si="42"/>
        <v>0</v>
      </c>
      <c r="BE94" s="15">
        <f t="shared" si="42"/>
        <v>0</v>
      </c>
      <c r="BF94" s="15">
        <f t="shared" si="42"/>
        <v>0</v>
      </c>
      <c r="BG94" s="15">
        <f t="shared" si="42"/>
        <v>0</v>
      </c>
      <c r="BH94" s="15">
        <f t="shared" si="42"/>
        <v>0</v>
      </c>
      <c r="BI94" s="15">
        <f t="shared" si="42"/>
        <v>0</v>
      </c>
      <c r="BJ94" s="15">
        <f t="shared" si="42"/>
        <v>0</v>
      </c>
      <c r="BK94" s="15">
        <f t="shared" si="42"/>
        <v>0</v>
      </c>
      <c r="BL94" s="15">
        <f t="shared" si="42"/>
        <v>0</v>
      </c>
      <c r="BM94" s="15">
        <f t="shared" si="42"/>
        <v>0</v>
      </c>
      <c r="BN94" s="15">
        <f t="shared" si="42"/>
        <v>0</v>
      </c>
      <c r="BO94" s="15">
        <f t="shared" ref="BO94:DZ94" si="43">BO30+BO36</f>
        <v>0</v>
      </c>
      <c r="BP94" s="15">
        <f t="shared" si="43"/>
        <v>0</v>
      </c>
      <c r="BQ94" s="15">
        <f t="shared" si="43"/>
        <v>252.6</v>
      </c>
      <c r="BR94" s="15">
        <f t="shared" si="43"/>
        <v>0</v>
      </c>
      <c r="BS94" s="15">
        <f t="shared" si="43"/>
        <v>0</v>
      </c>
      <c r="BT94" s="15">
        <f t="shared" si="43"/>
        <v>0</v>
      </c>
      <c r="BU94" s="15">
        <f t="shared" si="43"/>
        <v>0</v>
      </c>
      <c r="BV94" s="15">
        <f t="shared" si="43"/>
        <v>0</v>
      </c>
      <c r="BW94" s="15">
        <f t="shared" si="43"/>
        <v>0</v>
      </c>
      <c r="BX94" s="15">
        <f t="shared" si="43"/>
        <v>0</v>
      </c>
      <c r="BY94" s="15">
        <f t="shared" si="43"/>
        <v>0</v>
      </c>
      <c r="BZ94" s="15">
        <f t="shared" si="43"/>
        <v>0</v>
      </c>
      <c r="CA94" s="15">
        <f t="shared" si="43"/>
        <v>0</v>
      </c>
      <c r="CB94" s="15">
        <f t="shared" si="43"/>
        <v>834.8</v>
      </c>
      <c r="CC94" s="15">
        <f t="shared" si="43"/>
        <v>0</v>
      </c>
      <c r="CD94" s="15">
        <f t="shared" si="43"/>
        <v>0</v>
      </c>
      <c r="CE94" s="15">
        <f t="shared" si="43"/>
        <v>0</v>
      </c>
      <c r="CF94" s="15">
        <f t="shared" si="43"/>
        <v>0</v>
      </c>
      <c r="CG94" s="15">
        <f t="shared" si="43"/>
        <v>0</v>
      </c>
      <c r="CH94" s="15">
        <f t="shared" si="43"/>
        <v>0</v>
      </c>
      <c r="CI94" s="15">
        <f t="shared" si="43"/>
        <v>0</v>
      </c>
      <c r="CJ94" s="15">
        <f t="shared" si="43"/>
        <v>0</v>
      </c>
      <c r="CK94" s="15">
        <f t="shared" si="43"/>
        <v>582.20000000000005</v>
      </c>
      <c r="CL94" s="15">
        <f t="shared" si="43"/>
        <v>0</v>
      </c>
      <c r="CM94" s="15">
        <f t="shared" si="43"/>
        <v>0</v>
      </c>
      <c r="CN94" s="15">
        <f t="shared" si="43"/>
        <v>2355</v>
      </c>
      <c r="CO94" s="15">
        <f t="shared" si="43"/>
        <v>0</v>
      </c>
      <c r="CP94" s="15">
        <f t="shared" si="43"/>
        <v>0</v>
      </c>
      <c r="CQ94" s="15">
        <f t="shared" si="43"/>
        <v>0</v>
      </c>
      <c r="CR94" s="15">
        <f t="shared" si="43"/>
        <v>0</v>
      </c>
      <c r="CS94" s="15">
        <f t="shared" si="43"/>
        <v>0</v>
      </c>
      <c r="CT94" s="15">
        <f t="shared" si="43"/>
        <v>0</v>
      </c>
      <c r="CU94" s="15">
        <f t="shared" si="43"/>
        <v>0</v>
      </c>
      <c r="CV94" s="15">
        <f t="shared" si="43"/>
        <v>0</v>
      </c>
      <c r="CW94" s="15">
        <f t="shared" si="43"/>
        <v>0</v>
      </c>
      <c r="CX94" s="15">
        <f t="shared" si="43"/>
        <v>0</v>
      </c>
      <c r="CY94" s="15">
        <f t="shared" si="43"/>
        <v>0</v>
      </c>
      <c r="CZ94" s="15">
        <f t="shared" si="43"/>
        <v>0</v>
      </c>
      <c r="DA94" s="15">
        <f t="shared" si="43"/>
        <v>0</v>
      </c>
      <c r="DB94" s="15">
        <f t="shared" si="43"/>
        <v>0</v>
      </c>
      <c r="DC94" s="15">
        <f t="shared" si="43"/>
        <v>0</v>
      </c>
      <c r="DD94" s="15">
        <f t="shared" si="43"/>
        <v>0</v>
      </c>
      <c r="DE94" s="15">
        <f t="shared" si="43"/>
        <v>0</v>
      </c>
      <c r="DF94" s="15">
        <f t="shared" si="43"/>
        <v>1383</v>
      </c>
      <c r="DG94" s="15">
        <f t="shared" si="43"/>
        <v>0</v>
      </c>
      <c r="DH94" s="15">
        <f t="shared" si="43"/>
        <v>0</v>
      </c>
      <c r="DI94" s="15">
        <f t="shared" si="43"/>
        <v>79.2</v>
      </c>
      <c r="DJ94" s="15">
        <f t="shared" si="43"/>
        <v>0</v>
      </c>
      <c r="DK94" s="15">
        <f t="shared" si="43"/>
        <v>0</v>
      </c>
      <c r="DL94" s="15">
        <f t="shared" si="43"/>
        <v>0</v>
      </c>
      <c r="DM94" s="15">
        <f t="shared" si="43"/>
        <v>0</v>
      </c>
      <c r="DN94" s="15">
        <f t="shared" si="43"/>
        <v>0</v>
      </c>
      <c r="DO94" s="15">
        <f t="shared" si="43"/>
        <v>0</v>
      </c>
      <c r="DP94" s="15">
        <f t="shared" si="43"/>
        <v>0</v>
      </c>
      <c r="DQ94" s="15">
        <f t="shared" si="43"/>
        <v>0</v>
      </c>
      <c r="DR94" s="15">
        <f t="shared" si="43"/>
        <v>0</v>
      </c>
      <c r="DS94" s="15">
        <f t="shared" si="43"/>
        <v>0</v>
      </c>
      <c r="DT94" s="15">
        <f t="shared" si="43"/>
        <v>0</v>
      </c>
      <c r="DU94" s="15">
        <f t="shared" si="43"/>
        <v>0</v>
      </c>
      <c r="DV94" s="15">
        <f t="shared" si="43"/>
        <v>0</v>
      </c>
      <c r="DW94" s="15">
        <f t="shared" si="43"/>
        <v>0</v>
      </c>
      <c r="DX94" s="15">
        <f t="shared" si="43"/>
        <v>0</v>
      </c>
      <c r="DY94" s="15">
        <f t="shared" si="43"/>
        <v>0</v>
      </c>
      <c r="DZ94" s="15">
        <f t="shared" si="43"/>
        <v>0</v>
      </c>
      <c r="EA94" s="15">
        <f t="shared" ref="EA94:FX94" si="44">EA30+EA36</f>
        <v>20</v>
      </c>
      <c r="EB94" s="15">
        <f t="shared" si="44"/>
        <v>0</v>
      </c>
      <c r="EC94" s="15">
        <f t="shared" si="44"/>
        <v>0</v>
      </c>
      <c r="ED94" s="15">
        <f t="shared" si="44"/>
        <v>0</v>
      </c>
      <c r="EE94" s="15">
        <f t="shared" si="44"/>
        <v>0</v>
      </c>
      <c r="EF94" s="15">
        <f t="shared" si="44"/>
        <v>0</v>
      </c>
      <c r="EG94" s="15">
        <f t="shared" si="44"/>
        <v>0</v>
      </c>
      <c r="EH94" s="15">
        <f t="shared" si="44"/>
        <v>0</v>
      </c>
      <c r="EI94" s="15">
        <f t="shared" si="44"/>
        <v>0</v>
      </c>
      <c r="EJ94" s="15">
        <f t="shared" si="44"/>
        <v>0</v>
      </c>
      <c r="EK94" s="15">
        <f t="shared" si="44"/>
        <v>0</v>
      </c>
      <c r="EL94" s="15">
        <f t="shared" si="44"/>
        <v>0</v>
      </c>
      <c r="EM94" s="15">
        <f t="shared" si="44"/>
        <v>0</v>
      </c>
      <c r="EN94" s="15">
        <f t="shared" si="44"/>
        <v>0</v>
      </c>
      <c r="EO94" s="15">
        <f t="shared" si="44"/>
        <v>0</v>
      </c>
      <c r="EP94" s="15">
        <f t="shared" si="44"/>
        <v>0</v>
      </c>
      <c r="EQ94" s="15">
        <f t="shared" si="44"/>
        <v>103</v>
      </c>
      <c r="ER94" s="15">
        <f t="shared" si="44"/>
        <v>0</v>
      </c>
      <c r="ES94" s="15">
        <f t="shared" si="44"/>
        <v>0</v>
      </c>
      <c r="ET94" s="15">
        <f t="shared" si="44"/>
        <v>0</v>
      </c>
      <c r="EU94" s="15">
        <f t="shared" si="44"/>
        <v>0</v>
      </c>
      <c r="EV94" s="15">
        <f t="shared" si="44"/>
        <v>0</v>
      </c>
      <c r="EW94" s="15">
        <f t="shared" si="44"/>
        <v>0</v>
      </c>
      <c r="EX94" s="15">
        <f t="shared" si="44"/>
        <v>0</v>
      </c>
      <c r="EY94" s="15">
        <f t="shared" si="44"/>
        <v>0</v>
      </c>
      <c r="EZ94" s="15">
        <f t="shared" si="44"/>
        <v>0</v>
      </c>
      <c r="FA94" s="15">
        <f t="shared" si="44"/>
        <v>0</v>
      </c>
      <c r="FB94" s="15">
        <f t="shared" si="44"/>
        <v>0</v>
      </c>
      <c r="FC94" s="15">
        <f t="shared" si="44"/>
        <v>0</v>
      </c>
      <c r="FD94" s="15">
        <f t="shared" si="44"/>
        <v>0</v>
      </c>
      <c r="FE94" s="15">
        <f t="shared" si="44"/>
        <v>0</v>
      </c>
      <c r="FF94" s="15">
        <f t="shared" si="44"/>
        <v>0</v>
      </c>
      <c r="FG94" s="15">
        <f t="shared" si="44"/>
        <v>0</v>
      </c>
      <c r="FH94" s="15">
        <f t="shared" si="44"/>
        <v>0</v>
      </c>
      <c r="FI94" s="15">
        <f t="shared" si="44"/>
        <v>0</v>
      </c>
      <c r="FJ94" s="15">
        <f t="shared" si="44"/>
        <v>0</v>
      </c>
      <c r="FK94" s="15">
        <f t="shared" si="44"/>
        <v>0</v>
      </c>
      <c r="FL94" s="15">
        <f t="shared" si="44"/>
        <v>0</v>
      </c>
      <c r="FM94" s="15">
        <f t="shared" si="44"/>
        <v>0</v>
      </c>
      <c r="FN94" s="15">
        <f t="shared" si="44"/>
        <v>0</v>
      </c>
      <c r="FO94" s="15">
        <f t="shared" si="44"/>
        <v>0</v>
      </c>
      <c r="FP94" s="15">
        <f t="shared" si="44"/>
        <v>0</v>
      </c>
      <c r="FQ94" s="15">
        <f t="shared" si="44"/>
        <v>0</v>
      </c>
      <c r="FR94" s="15">
        <f t="shared" si="44"/>
        <v>0</v>
      </c>
      <c r="FS94" s="15">
        <f t="shared" si="44"/>
        <v>0</v>
      </c>
      <c r="FT94" s="15">
        <f t="shared" si="44"/>
        <v>0</v>
      </c>
      <c r="FU94" s="15">
        <f t="shared" si="44"/>
        <v>0</v>
      </c>
      <c r="FV94" s="15">
        <f t="shared" si="44"/>
        <v>0</v>
      </c>
      <c r="FW94" s="15">
        <f t="shared" si="44"/>
        <v>0</v>
      </c>
      <c r="FX94" s="15">
        <f t="shared" si="44"/>
        <v>0</v>
      </c>
      <c r="FY94" s="15"/>
      <c r="FZ94" s="15">
        <f>SUM(C94:FY94)</f>
        <v>20106.899999999998</v>
      </c>
      <c r="GA94" s="14"/>
      <c r="GB94" s="14"/>
      <c r="GC94" s="14"/>
      <c r="GD94" s="14"/>
      <c r="GE94" s="2"/>
      <c r="GF94" s="12"/>
      <c r="GG94" s="12"/>
      <c r="GH94" s="12"/>
      <c r="GI94" s="12"/>
      <c r="GJ94" s="12"/>
      <c r="GK94" s="12"/>
      <c r="GL94" s="17"/>
      <c r="GM94" s="17"/>
    </row>
    <row r="95" spans="1:195" x14ac:dyDescent="0.35">
      <c r="A95" s="3" t="s">
        <v>481</v>
      </c>
      <c r="B95" s="2" t="s">
        <v>666</v>
      </c>
      <c r="C95" s="15">
        <f t="shared" ref="C95:BN95" si="45">ROUND(C32*2*$A$83,2)</f>
        <v>0</v>
      </c>
      <c r="D95" s="15">
        <f t="shared" si="45"/>
        <v>0</v>
      </c>
      <c r="E95" s="15">
        <f t="shared" si="45"/>
        <v>0</v>
      </c>
      <c r="F95" s="15">
        <f t="shared" si="45"/>
        <v>0</v>
      </c>
      <c r="G95" s="15">
        <f t="shared" si="45"/>
        <v>0</v>
      </c>
      <c r="H95" s="15">
        <f t="shared" si="45"/>
        <v>0</v>
      </c>
      <c r="I95" s="15">
        <f t="shared" si="45"/>
        <v>0</v>
      </c>
      <c r="J95" s="15">
        <f t="shared" si="45"/>
        <v>0</v>
      </c>
      <c r="K95" s="15">
        <f t="shared" si="45"/>
        <v>0</v>
      </c>
      <c r="L95" s="15">
        <f t="shared" si="45"/>
        <v>0</v>
      </c>
      <c r="M95" s="15">
        <f t="shared" si="45"/>
        <v>0</v>
      </c>
      <c r="N95" s="15">
        <f t="shared" si="45"/>
        <v>0</v>
      </c>
      <c r="O95" s="15">
        <f t="shared" si="45"/>
        <v>0</v>
      </c>
      <c r="P95" s="15">
        <f t="shared" si="45"/>
        <v>0</v>
      </c>
      <c r="Q95" s="15">
        <f t="shared" si="45"/>
        <v>0</v>
      </c>
      <c r="R95" s="15">
        <f t="shared" si="45"/>
        <v>0</v>
      </c>
      <c r="S95" s="15">
        <f t="shared" si="45"/>
        <v>0</v>
      </c>
      <c r="T95" s="15">
        <f t="shared" si="45"/>
        <v>0</v>
      </c>
      <c r="U95" s="15">
        <f t="shared" si="45"/>
        <v>0</v>
      </c>
      <c r="V95" s="15">
        <f t="shared" si="45"/>
        <v>0</v>
      </c>
      <c r="W95" s="15">
        <f t="shared" si="45"/>
        <v>0</v>
      </c>
      <c r="X95" s="15">
        <f t="shared" si="45"/>
        <v>0</v>
      </c>
      <c r="Y95" s="15">
        <f t="shared" si="45"/>
        <v>0</v>
      </c>
      <c r="Z95" s="15">
        <f t="shared" si="45"/>
        <v>0</v>
      </c>
      <c r="AA95" s="15">
        <f t="shared" si="45"/>
        <v>0</v>
      </c>
      <c r="AB95" s="15">
        <f t="shared" si="45"/>
        <v>0</v>
      </c>
      <c r="AC95" s="15">
        <f t="shared" si="45"/>
        <v>0</v>
      </c>
      <c r="AD95" s="15">
        <f t="shared" si="45"/>
        <v>0</v>
      </c>
      <c r="AE95" s="15">
        <f t="shared" si="45"/>
        <v>0</v>
      </c>
      <c r="AF95" s="15">
        <f t="shared" si="45"/>
        <v>0</v>
      </c>
      <c r="AG95" s="15">
        <f t="shared" si="45"/>
        <v>0</v>
      </c>
      <c r="AH95" s="15">
        <f t="shared" si="45"/>
        <v>0</v>
      </c>
      <c r="AI95" s="15">
        <f t="shared" si="45"/>
        <v>0</v>
      </c>
      <c r="AJ95" s="15">
        <f t="shared" si="45"/>
        <v>0</v>
      </c>
      <c r="AK95" s="15">
        <f t="shared" si="45"/>
        <v>0</v>
      </c>
      <c r="AL95" s="15">
        <f t="shared" si="45"/>
        <v>0</v>
      </c>
      <c r="AM95" s="15">
        <f t="shared" si="45"/>
        <v>0</v>
      </c>
      <c r="AN95" s="15">
        <f t="shared" si="45"/>
        <v>0</v>
      </c>
      <c r="AO95" s="15">
        <f t="shared" si="45"/>
        <v>0</v>
      </c>
      <c r="AP95" s="15">
        <f t="shared" si="45"/>
        <v>0</v>
      </c>
      <c r="AQ95" s="15">
        <f t="shared" si="45"/>
        <v>0</v>
      </c>
      <c r="AR95" s="15">
        <f t="shared" si="45"/>
        <v>0</v>
      </c>
      <c r="AS95" s="15">
        <f t="shared" si="45"/>
        <v>0</v>
      </c>
      <c r="AT95" s="15">
        <f t="shared" si="45"/>
        <v>0</v>
      </c>
      <c r="AU95" s="15">
        <f t="shared" si="45"/>
        <v>0</v>
      </c>
      <c r="AV95" s="15">
        <f t="shared" si="45"/>
        <v>0</v>
      </c>
      <c r="AW95" s="15">
        <f t="shared" si="45"/>
        <v>0</v>
      </c>
      <c r="AX95" s="15">
        <f t="shared" si="45"/>
        <v>0</v>
      </c>
      <c r="AY95" s="15">
        <f t="shared" si="45"/>
        <v>0</v>
      </c>
      <c r="AZ95" s="15">
        <f t="shared" si="45"/>
        <v>0</v>
      </c>
      <c r="BA95" s="15">
        <f t="shared" si="45"/>
        <v>0</v>
      </c>
      <c r="BB95" s="15">
        <f t="shared" si="45"/>
        <v>0</v>
      </c>
      <c r="BC95" s="15">
        <f t="shared" si="45"/>
        <v>0</v>
      </c>
      <c r="BD95" s="15">
        <f t="shared" si="45"/>
        <v>0</v>
      </c>
      <c r="BE95" s="15">
        <f t="shared" si="45"/>
        <v>0</v>
      </c>
      <c r="BF95" s="15">
        <f t="shared" si="45"/>
        <v>0</v>
      </c>
      <c r="BG95" s="15">
        <f t="shared" si="45"/>
        <v>0</v>
      </c>
      <c r="BH95" s="15">
        <f t="shared" si="45"/>
        <v>0</v>
      </c>
      <c r="BI95" s="15">
        <f t="shared" si="45"/>
        <v>0</v>
      </c>
      <c r="BJ95" s="15">
        <f t="shared" si="45"/>
        <v>0</v>
      </c>
      <c r="BK95" s="15">
        <f t="shared" si="45"/>
        <v>0</v>
      </c>
      <c r="BL95" s="15">
        <f t="shared" si="45"/>
        <v>0</v>
      </c>
      <c r="BM95" s="15">
        <f t="shared" si="45"/>
        <v>0</v>
      </c>
      <c r="BN95" s="15">
        <f t="shared" si="45"/>
        <v>0</v>
      </c>
      <c r="BO95" s="15">
        <f t="shared" ref="BO95:DZ95" si="46">ROUND(BO32*2*$A$83,2)</f>
        <v>0</v>
      </c>
      <c r="BP95" s="15">
        <f t="shared" si="46"/>
        <v>0</v>
      </c>
      <c r="BQ95" s="15">
        <f t="shared" si="46"/>
        <v>0</v>
      </c>
      <c r="BR95" s="15">
        <f t="shared" si="46"/>
        <v>0</v>
      </c>
      <c r="BS95" s="15">
        <f t="shared" si="46"/>
        <v>0</v>
      </c>
      <c r="BT95" s="15">
        <f t="shared" si="46"/>
        <v>0</v>
      </c>
      <c r="BU95" s="15">
        <f t="shared" si="46"/>
        <v>0</v>
      </c>
      <c r="BV95" s="15">
        <f t="shared" si="46"/>
        <v>0</v>
      </c>
      <c r="BW95" s="15">
        <f t="shared" si="46"/>
        <v>0</v>
      </c>
      <c r="BX95" s="15">
        <f t="shared" si="46"/>
        <v>0</v>
      </c>
      <c r="BY95" s="15">
        <f t="shared" si="46"/>
        <v>0</v>
      </c>
      <c r="BZ95" s="15">
        <f t="shared" si="46"/>
        <v>0</v>
      </c>
      <c r="CA95" s="15">
        <f t="shared" si="46"/>
        <v>0</v>
      </c>
      <c r="CB95" s="15">
        <f t="shared" si="46"/>
        <v>0</v>
      </c>
      <c r="CC95" s="15">
        <f t="shared" si="46"/>
        <v>0</v>
      </c>
      <c r="CD95" s="15">
        <f t="shared" si="46"/>
        <v>0</v>
      </c>
      <c r="CE95" s="15">
        <f t="shared" si="46"/>
        <v>0</v>
      </c>
      <c r="CF95" s="15">
        <f t="shared" si="46"/>
        <v>0</v>
      </c>
      <c r="CG95" s="15">
        <f t="shared" si="46"/>
        <v>0</v>
      </c>
      <c r="CH95" s="15">
        <f t="shared" si="46"/>
        <v>0</v>
      </c>
      <c r="CI95" s="15">
        <f t="shared" si="46"/>
        <v>0</v>
      </c>
      <c r="CJ95" s="15">
        <f t="shared" si="46"/>
        <v>0</v>
      </c>
      <c r="CK95" s="15">
        <f t="shared" si="46"/>
        <v>0</v>
      </c>
      <c r="CL95" s="15">
        <f t="shared" si="46"/>
        <v>0</v>
      </c>
      <c r="CM95" s="15">
        <f t="shared" si="46"/>
        <v>0</v>
      </c>
      <c r="CN95" s="15">
        <f t="shared" si="46"/>
        <v>0</v>
      </c>
      <c r="CO95" s="15">
        <f t="shared" si="46"/>
        <v>0</v>
      </c>
      <c r="CP95" s="15">
        <f t="shared" si="46"/>
        <v>0</v>
      </c>
      <c r="CQ95" s="15">
        <f t="shared" si="46"/>
        <v>0</v>
      </c>
      <c r="CR95" s="15">
        <f t="shared" si="46"/>
        <v>0</v>
      </c>
      <c r="CS95" s="15">
        <f t="shared" si="46"/>
        <v>0</v>
      </c>
      <c r="CT95" s="15">
        <f t="shared" si="46"/>
        <v>0</v>
      </c>
      <c r="CU95" s="15">
        <f t="shared" si="46"/>
        <v>0</v>
      </c>
      <c r="CV95" s="15">
        <f t="shared" si="46"/>
        <v>0</v>
      </c>
      <c r="CW95" s="15">
        <f t="shared" si="46"/>
        <v>0</v>
      </c>
      <c r="CX95" s="15">
        <f t="shared" si="46"/>
        <v>0</v>
      </c>
      <c r="CY95" s="15">
        <f t="shared" si="46"/>
        <v>0</v>
      </c>
      <c r="CZ95" s="15">
        <f t="shared" si="46"/>
        <v>0</v>
      </c>
      <c r="DA95" s="15">
        <f t="shared" si="46"/>
        <v>0</v>
      </c>
      <c r="DB95" s="15">
        <f t="shared" si="46"/>
        <v>0</v>
      </c>
      <c r="DC95" s="15">
        <f t="shared" si="46"/>
        <v>0</v>
      </c>
      <c r="DD95" s="15">
        <f t="shared" si="46"/>
        <v>0</v>
      </c>
      <c r="DE95" s="15">
        <f t="shared" si="46"/>
        <v>0</v>
      </c>
      <c r="DF95" s="15">
        <f t="shared" si="46"/>
        <v>0</v>
      </c>
      <c r="DG95" s="15">
        <f t="shared" si="46"/>
        <v>0</v>
      </c>
      <c r="DH95" s="15">
        <f t="shared" si="46"/>
        <v>0</v>
      </c>
      <c r="DI95" s="15">
        <f t="shared" si="46"/>
        <v>0</v>
      </c>
      <c r="DJ95" s="15">
        <f t="shared" si="46"/>
        <v>0</v>
      </c>
      <c r="DK95" s="15">
        <f t="shared" si="46"/>
        <v>0</v>
      </c>
      <c r="DL95" s="15">
        <f t="shared" si="46"/>
        <v>0</v>
      </c>
      <c r="DM95" s="15">
        <f t="shared" si="46"/>
        <v>0</v>
      </c>
      <c r="DN95" s="15">
        <f t="shared" si="46"/>
        <v>0</v>
      </c>
      <c r="DO95" s="15">
        <f t="shared" si="46"/>
        <v>0</v>
      </c>
      <c r="DP95" s="15">
        <f t="shared" si="46"/>
        <v>0</v>
      </c>
      <c r="DQ95" s="15">
        <f t="shared" si="46"/>
        <v>0</v>
      </c>
      <c r="DR95" s="15">
        <f t="shared" si="46"/>
        <v>0</v>
      </c>
      <c r="DS95" s="15">
        <f t="shared" si="46"/>
        <v>0</v>
      </c>
      <c r="DT95" s="15">
        <f t="shared" si="46"/>
        <v>0</v>
      </c>
      <c r="DU95" s="15">
        <f t="shared" si="46"/>
        <v>0</v>
      </c>
      <c r="DV95" s="15">
        <f t="shared" si="46"/>
        <v>0</v>
      </c>
      <c r="DW95" s="15">
        <f t="shared" si="46"/>
        <v>0</v>
      </c>
      <c r="DX95" s="15">
        <f t="shared" si="46"/>
        <v>0</v>
      </c>
      <c r="DY95" s="15">
        <f t="shared" si="46"/>
        <v>0</v>
      </c>
      <c r="DZ95" s="15">
        <f t="shared" si="46"/>
        <v>0</v>
      </c>
      <c r="EA95" s="15">
        <f t="shared" ref="EA95:FX95" si="47">ROUND(EA32*2*$A$83,2)</f>
        <v>0</v>
      </c>
      <c r="EB95" s="15">
        <f t="shared" si="47"/>
        <v>0</v>
      </c>
      <c r="EC95" s="15">
        <f t="shared" si="47"/>
        <v>0</v>
      </c>
      <c r="ED95" s="15">
        <f t="shared" si="47"/>
        <v>0</v>
      </c>
      <c r="EE95" s="15">
        <f t="shared" si="47"/>
        <v>0</v>
      </c>
      <c r="EF95" s="15">
        <f t="shared" si="47"/>
        <v>0</v>
      </c>
      <c r="EG95" s="15">
        <f t="shared" si="47"/>
        <v>0</v>
      </c>
      <c r="EH95" s="15">
        <f t="shared" si="47"/>
        <v>0</v>
      </c>
      <c r="EI95" s="15">
        <f t="shared" si="47"/>
        <v>0</v>
      </c>
      <c r="EJ95" s="15">
        <f t="shared" si="47"/>
        <v>0</v>
      </c>
      <c r="EK95" s="15">
        <f t="shared" si="47"/>
        <v>0</v>
      </c>
      <c r="EL95" s="15">
        <f t="shared" si="47"/>
        <v>0</v>
      </c>
      <c r="EM95" s="15">
        <f t="shared" si="47"/>
        <v>0</v>
      </c>
      <c r="EN95" s="15">
        <f t="shared" si="47"/>
        <v>0</v>
      </c>
      <c r="EO95" s="15">
        <f t="shared" si="47"/>
        <v>0</v>
      </c>
      <c r="EP95" s="15">
        <f t="shared" si="47"/>
        <v>0</v>
      </c>
      <c r="EQ95" s="15">
        <f t="shared" si="47"/>
        <v>0</v>
      </c>
      <c r="ER95" s="15">
        <f t="shared" si="47"/>
        <v>0</v>
      </c>
      <c r="ES95" s="15">
        <f t="shared" si="47"/>
        <v>0</v>
      </c>
      <c r="ET95" s="15">
        <f t="shared" si="47"/>
        <v>0</v>
      </c>
      <c r="EU95" s="15">
        <f t="shared" si="47"/>
        <v>0</v>
      </c>
      <c r="EV95" s="15">
        <f t="shared" si="47"/>
        <v>0</v>
      </c>
      <c r="EW95" s="15">
        <f t="shared" si="47"/>
        <v>0</v>
      </c>
      <c r="EX95" s="15">
        <f t="shared" si="47"/>
        <v>0</v>
      </c>
      <c r="EY95" s="15">
        <f t="shared" si="47"/>
        <v>0</v>
      </c>
      <c r="EZ95" s="15">
        <f t="shared" si="47"/>
        <v>0</v>
      </c>
      <c r="FA95" s="15">
        <f t="shared" si="47"/>
        <v>0</v>
      </c>
      <c r="FB95" s="15">
        <f t="shared" si="47"/>
        <v>0</v>
      </c>
      <c r="FC95" s="15">
        <f t="shared" si="47"/>
        <v>0</v>
      </c>
      <c r="FD95" s="15">
        <f t="shared" si="47"/>
        <v>0</v>
      </c>
      <c r="FE95" s="15">
        <f t="shared" si="47"/>
        <v>0</v>
      </c>
      <c r="FF95" s="15">
        <f t="shared" si="47"/>
        <v>0</v>
      </c>
      <c r="FG95" s="15">
        <f t="shared" si="47"/>
        <v>0</v>
      </c>
      <c r="FH95" s="15">
        <f t="shared" si="47"/>
        <v>0</v>
      </c>
      <c r="FI95" s="15">
        <f t="shared" si="47"/>
        <v>0</v>
      </c>
      <c r="FJ95" s="15">
        <f t="shared" si="47"/>
        <v>0</v>
      </c>
      <c r="FK95" s="15">
        <f t="shared" si="47"/>
        <v>0</v>
      </c>
      <c r="FL95" s="15">
        <f t="shared" si="47"/>
        <v>0</v>
      </c>
      <c r="FM95" s="15">
        <f t="shared" si="47"/>
        <v>0</v>
      </c>
      <c r="FN95" s="15">
        <f t="shared" si="47"/>
        <v>0</v>
      </c>
      <c r="FO95" s="15">
        <f t="shared" si="47"/>
        <v>0</v>
      </c>
      <c r="FP95" s="15">
        <f t="shared" si="47"/>
        <v>0</v>
      </c>
      <c r="FQ95" s="15">
        <f t="shared" si="47"/>
        <v>0</v>
      </c>
      <c r="FR95" s="15">
        <f t="shared" si="47"/>
        <v>0</v>
      </c>
      <c r="FS95" s="15">
        <f t="shared" si="47"/>
        <v>0</v>
      </c>
      <c r="FT95" s="15">
        <f t="shared" si="47"/>
        <v>0</v>
      </c>
      <c r="FU95" s="15">
        <f t="shared" si="47"/>
        <v>0</v>
      </c>
      <c r="FV95" s="15">
        <f t="shared" si="47"/>
        <v>0</v>
      </c>
      <c r="FW95" s="15">
        <f t="shared" si="47"/>
        <v>0</v>
      </c>
      <c r="FX95" s="15">
        <f t="shared" si="47"/>
        <v>0</v>
      </c>
      <c r="FY95" s="15"/>
      <c r="FZ95" s="33">
        <f>SUM(C95:FY95)</f>
        <v>0</v>
      </c>
      <c r="GA95" s="14"/>
      <c r="GB95" s="15"/>
      <c r="GC95" s="15"/>
      <c r="GD95" s="2"/>
      <c r="GE95" s="2"/>
      <c r="GF95" s="12"/>
      <c r="GG95" s="12"/>
      <c r="GH95" s="12"/>
      <c r="GI95" s="12"/>
      <c r="GJ95" s="12"/>
      <c r="GK95" s="12"/>
      <c r="GL95" s="17"/>
      <c r="GM95" s="17"/>
    </row>
    <row r="96" spans="1:195" x14ac:dyDescent="0.35">
      <c r="A96" s="3" t="s">
        <v>482</v>
      </c>
      <c r="B96" s="2" t="s">
        <v>1030</v>
      </c>
      <c r="C96" s="23">
        <f t="shared" ref="C96:BN96" si="48">ROUND(IF(AND((C90+C93+C94+C95)&lt;50,(C12=0)),50,(C90+C93+C94+C95)),1)</f>
        <v>6384.5</v>
      </c>
      <c r="D96" s="23">
        <f t="shared" si="48"/>
        <v>38102.400000000001</v>
      </c>
      <c r="E96" s="23">
        <f t="shared" si="48"/>
        <v>5738</v>
      </c>
      <c r="F96" s="23">
        <f t="shared" si="48"/>
        <v>22398.6</v>
      </c>
      <c r="G96" s="23">
        <f t="shared" si="48"/>
        <v>1844</v>
      </c>
      <c r="H96" s="23">
        <f t="shared" si="48"/>
        <v>1095.7</v>
      </c>
      <c r="I96" s="23">
        <f t="shared" si="48"/>
        <v>8056</v>
      </c>
      <c r="J96" s="23">
        <f t="shared" si="48"/>
        <v>2066.8000000000002</v>
      </c>
      <c r="K96" s="23">
        <f t="shared" si="48"/>
        <v>251.7</v>
      </c>
      <c r="L96" s="23">
        <f t="shared" si="48"/>
        <v>2133.1</v>
      </c>
      <c r="M96" s="23">
        <f t="shared" si="48"/>
        <v>936.7</v>
      </c>
      <c r="N96" s="23">
        <f t="shared" si="48"/>
        <v>50452.1</v>
      </c>
      <c r="O96" s="23">
        <f t="shared" si="48"/>
        <v>12808.4</v>
      </c>
      <c r="P96" s="23">
        <f t="shared" si="48"/>
        <v>315.3</v>
      </c>
      <c r="Q96" s="23">
        <f t="shared" si="48"/>
        <v>39320.800000000003</v>
      </c>
      <c r="R96" s="23">
        <f t="shared" si="48"/>
        <v>481.8</v>
      </c>
      <c r="S96" s="23">
        <f t="shared" si="48"/>
        <v>1591.4</v>
      </c>
      <c r="T96" s="23">
        <f t="shared" si="48"/>
        <v>161.1</v>
      </c>
      <c r="U96" s="23">
        <f t="shared" si="48"/>
        <v>55.5</v>
      </c>
      <c r="V96" s="23">
        <f t="shared" si="48"/>
        <v>256.39999999999998</v>
      </c>
      <c r="W96" s="23">
        <f t="shared" si="48"/>
        <v>58.7</v>
      </c>
      <c r="X96" s="23">
        <f t="shared" si="48"/>
        <v>50</v>
      </c>
      <c r="Y96" s="23">
        <f t="shared" si="48"/>
        <v>423.8</v>
      </c>
      <c r="Z96" s="23">
        <f t="shared" si="48"/>
        <v>231.1</v>
      </c>
      <c r="AA96" s="23">
        <f t="shared" si="48"/>
        <v>30551.4</v>
      </c>
      <c r="AB96" s="23">
        <f t="shared" si="48"/>
        <v>26947.7</v>
      </c>
      <c r="AC96" s="23">
        <f t="shared" si="48"/>
        <v>906.3</v>
      </c>
      <c r="AD96" s="23">
        <f t="shared" si="48"/>
        <v>1435.1</v>
      </c>
      <c r="AE96" s="23">
        <f t="shared" si="48"/>
        <v>97</v>
      </c>
      <c r="AF96" s="23">
        <f t="shared" si="48"/>
        <v>167.5</v>
      </c>
      <c r="AG96" s="23">
        <f t="shared" si="48"/>
        <v>601.1</v>
      </c>
      <c r="AH96" s="23">
        <f t="shared" si="48"/>
        <v>957.7</v>
      </c>
      <c r="AI96" s="23">
        <f t="shared" si="48"/>
        <v>383</v>
      </c>
      <c r="AJ96" s="23">
        <f t="shared" si="48"/>
        <v>181.5</v>
      </c>
      <c r="AK96" s="23">
        <f t="shared" si="48"/>
        <v>165.7</v>
      </c>
      <c r="AL96" s="23">
        <f t="shared" si="48"/>
        <v>288.5</v>
      </c>
      <c r="AM96" s="23">
        <f t="shared" si="48"/>
        <v>352.6</v>
      </c>
      <c r="AN96" s="23">
        <f t="shared" si="48"/>
        <v>299.5</v>
      </c>
      <c r="AO96" s="23">
        <f t="shared" si="48"/>
        <v>4036</v>
      </c>
      <c r="AP96" s="23">
        <f t="shared" si="48"/>
        <v>83959.6</v>
      </c>
      <c r="AQ96" s="23">
        <f t="shared" si="48"/>
        <v>251</v>
      </c>
      <c r="AR96" s="23">
        <f t="shared" si="48"/>
        <v>60695.1</v>
      </c>
      <c r="AS96" s="23">
        <f t="shared" si="48"/>
        <v>6483</v>
      </c>
      <c r="AT96" s="23">
        <f t="shared" si="48"/>
        <v>2360.1999999999998</v>
      </c>
      <c r="AU96" s="23">
        <f t="shared" si="48"/>
        <v>271</v>
      </c>
      <c r="AV96" s="23">
        <f t="shared" si="48"/>
        <v>305.39999999999998</v>
      </c>
      <c r="AW96" s="23">
        <f t="shared" si="48"/>
        <v>255</v>
      </c>
      <c r="AX96" s="23">
        <f t="shared" si="48"/>
        <v>81</v>
      </c>
      <c r="AY96" s="23">
        <f t="shared" si="48"/>
        <v>406.8</v>
      </c>
      <c r="AZ96" s="23">
        <f t="shared" si="48"/>
        <v>12123.4</v>
      </c>
      <c r="BA96" s="23">
        <f t="shared" si="48"/>
        <v>8895.7999999999993</v>
      </c>
      <c r="BB96" s="23">
        <f t="shared" si="48"/>
        <v>7554.3</v>
      </c>
      <c r="BC96" s="23">
        <f t="shared" si="48"/>
        <v>24177.4</v>
      </c>
      <c r="BD96" s="23">
        <f t="shared" si="48"/>
        <v>3633.5</v>
      </c>
      <c r="BE96" s="23">
        <f t="shared" si="48"/>
        <v>1198.7</v>
      </c>
      <c r="BF96" s="23">
        <f t="shared" si="48"/>
        <v>24386.3</v>
      </c>
      <c r="BG96" s="23">
        <f t="shared" si="48"/>
        <v>920.6</v>
      </c>
      <c r="BH96" s="23">
        <f t="shared" si="48"/>
        <v>543.5</v>
      </c>
      <c r="BI96" s="23">
        <f t="shared" si="48"/>
        <v>257.39999999999998</v>
      </c>
      <c r="BJ96" s="23">
        <f t="shared" si="48"/>
        <v>6297.4</v>
      </c>
      <c r="BK96" s="23">
        <f t="shared" si="48"/>
        <v>21864.7</v>
      </c>
      <c r="BL96" s="23">
        <f t="shared" si="48"/>
        <v>74.3</v>
      </c>
      <c r="BM96" s="23">
        <f t="shared" si="48"/>
        <v>340.8</v>
      </c>
      <c r="BN96" s="23">
        <f t="shared" si="48"/>
        <v>3100.1</v>
      </c>
      <c r="BO96" s="23">
        <f>ROUND(IF(AND((BO90+BO93+BO94+BO95)&lt;50,(BO12=0)),50,(BO90+BO93+BO94+BO95)),1)</f>
        <v>1254.3</v>
      </c>
      <c r="BP96" s="23">
        <f t="shared" ref="BP96:EA96" si="49">ROUND(IF(AND((BP90+BP93+BP94+BP95)&lt;50,(BP12=0)),50,(BP90+BP93+BP94+BP95)),1)</f>
        <v>160.4</v>
      </c>
      <c r="BQ96" s="23">
        <f t="shared" si="49"/>
        <v>5884.7</v>
      </c>
      <c r="BR96" s="23">
        <f t="shared" si="49"/>
        <v>4488.3999999999996</v>
      </c>
      <c r="BS96" s="23">
        <f t="shared" si="49"/>
        <v>1158.0999999999999</v>
      </c>
      <c r="BT96" s="23">
        <f t="shared" si="49"/>
        <v>372.5</v>
      </c>
      <c r="BU96" s="23">
        <f t="shared" si="49"/>
        <v>393.7</v>
      </c>
      <c r="BV96" s="23">
        <f t="shared" si="49"/>
        <v>1245.3</v>
      </c>
      <c r="BW96" s="23">
        <f t="shared" si="49"/>
        <v>2017.5</v>
      </c>
      <c r="BX96" s="23">
        <f t="shared" si="49"/>
        <v>66.5</v>
      </c>
      <c r="BY96" s="23">
        <f t="shared" si="49"/>
        <v>430.7</v>
      </c>
      <c r="BZ96" s="23">
        <f t="shared" si="49"/>
        <v>228</v>
      </c>
      <c r="CA96" s="23">
        <f t="shared" si="49"/>
        <v>146.19999999999999</v>
      </c>
      <c r="CB96" s="23">
        <f t="shared" si="49"/>
        <v>72575.399999999994</v>
      </c>
      <c r="CC96" s="23">
        <f t="shared" si="49"/>
        <v>189.3</v>
      </c>
      <c r="CD96" s="23">
        <f t="shared" si="49"/>
        <v>50</v>
      </c>
      <c r="CE96" s="23">
        <f t="shared" si="49"/>
        <v>158.30000000000001</v>
      </c>
      <c r="CF96" s="23">
        <f t="shared" si="49"/>
        <v>112.5</v>
      </c>
      <c r="CG96" s="23">
        <f t="shared" si="49"/>
        <v>199.9</v>
      </c>
      <c r="CH96" s="23">
        <f t="shared" si="49"/>
        <v>96.5</v>
      </c>
      <c r="CI96" s="23">
        <f t="shared" si="49"/>
        <v>687.9</v>
      </c>
      <c r="CJ96" s="23">
        <f t="shared" si="49"/>
        <v>872.3</v>
      </c>
      <c r="CK96" s="23">
        <f t="shared" si="49"/>
        <v>4888</v>
      </c>
      <c r="CL96" s="23">
        <f t="shared" si="49"/>
        <v>1228.4000000000001</v>
      </c>
      <c r="CM96" s="23">
        <f t="shared" si="49"/>
        <v>685.4</v>
      </c>
      <c r="CN96" s="23">
        <f t="shared" si="49"/>
        <v>30616.799999999999</v>
      </c>
      <c r="CO96" s="23">
        <f t="shared" si="49"/>
        <v>14324.2</v>
      </c>
      <c r="CP96" s="23">
        <f t="shared" si="49"/>
        <v>929.4</v>
      </c>
      <c r="CQ96" s="23">
        <f t="shared" si="49"/>
        <v>770.1</v>
      </c>
      <c r="CR96" s="23">
        <f t="shared" si="49"/>
        <v>215.8</v>
      </c>
      <c r="CS96" s="23">
        <f t="shared" si="49"/>
        <v>285.5</v>
      </c>
      <c r="CT96" s="23">
        <f t="shared" si="49"/>
        <v>113.5</v>
      </c>
      <c r="CU96" s="23">
        <f t="shared" si="49"/>
        <v>71.8</v>
      </c>
      <c r="CV96" s="23">
        <f t="shared" si="49"/>
        <v>50</v>
      </c>
      <c r="CW96" s="23">
        <f t="shared" si="49"/>
        <v>198.7</v>
      </c>
      <c r="CX96" s="23">
        <f t="shared" si="49"/>
        <v>461.4</v>
      </c>
      <c r="CY96" s="23">
        <f t="shared" si="49"/>
        <v>50</v>
      </c>
      <c r="CZ96" s="23">
        <f t="shared" si="49"/>
        <v>1806.8</v>
      </c>
      <c r="DA96" s="23">
        <f t="shared" si="49"/>
        <v>203.5</v>
      </c>
      <c r="DB96" s="23">
        <f t="shared" si="49"/>
        <v>315.8</v>
      </c>
      <c r="DC96" s="23">
        <f t="shared" si="49"/>
        <v>193</v>
      </c>
      <c r="DD96" s="23">
        <f t="shared" si="49"/>
        <v>174.5</v>
      </c>
      <c r="DE96" s="23">
        <f t="shared" si="49"/>
        <v>285.3</v>
      </c>
      <c r="DF96" s="23">
        <f t="shared" si="49"/>
        <v>20790.099999999999</v>
      </c>
      <c r="DG96" s="23">
        <f t="shared" si="49"/>
        <v>93.5</v>
      </c>
      <c r="DH96" s="23">
        <f t="shared" si="49"/>
        <v>1805.4</v>
      </c>
      <c r="DI96" s="23">
        <f t="shared" si="49"/>
        <v>2430.1</v>
      </c>
      <c r="DJ96" s="23">
        <f t="shared" si="49"/>
        <v>623</v>
      </c>
      <c r="DK96" s="23">
        <f t="shared" si="49"/>
        <v>477.7</v>
      </c>
      <c r="DL96" s="23">
        <f t="shared" si="49"/>
        <v>5694</v>
      </c>
      <c r="DM96" s="23">
        <f t="shared" si="49"/>
        <v>235</v>
      </c>
      <c r="DN96" s="23">
        <f t="shared" si="49"/>
        <v>1294.5</v>
      </c>
      <c r="DO96" s="23">
        <f t="shared" si="49"/>
        <v>3290</v>
      </c>
      <c r="DP96" s="23">
        <f t="shared" si="49"/>
        <v>200</v>
      </c>
      <c r="DQ96" s="23">
        <f t="shared" si="49"/>
        <v>887</v>
      </c>
      <c r="DR96" s="23">
        <f t="shared" si="49"/>
        <v>1315.2</v>
      </c>
      <c r="DS96" s="23">
        <f t="shared" si="49"/>
        <v>599.9</v>
      </c>
      <c r="DT96" s="23">
        <f t="shared" si="49"/>
        <v>176.5</v>
      </c>
      <c r="DU96" s="23">
        <f t="shared" si="49"/>
        <v>351.4</v>
      </c>
      <c r="DV96" s="23">
        <f t="shared" si="49"/>
        <v>208</v>
      </c>
      <c r="DW96" s="23">
        <f t="shared" si="49"/>
        <v>300.2</v>
      </c>
      <c r="DX96" s="23">
        <f t="shared" si="49"/>
        <v>168</v>
      </c>
      <c r="DY96" s="23">
        <f t="shared" si="49"/>
        <v>296.60000000000002</v>
      </c>
      <c r="DZ96" s="23">
        <f t="shared" si="49"/>
        <v>680.8</v>
      </c>
      <c r="EA96" s="23">
        <f t="shared" si="49"/>
        <v>530.6</v>
      </c>
      <c r="EB96" s="23">
        <f t="shared" ref="EB96:FX96" si="50">ROUND(IF(AND((EB90+EB93+EB94+EB95)&lt;50,(EB12=0)),50,(EB90+EB93+EB94+EB95)),1)</f>
        <v>534.4</v>
      </c>
      <c r="EC96" s="23">
        <f t="shared" si="50"/>
        <v>285.10000000000002</v>
      </c>
      <c r="ED96" s="23">
        <f t="shared" si="50"/>
        <v>1561.8</v>
      </c>
      <c r="EE96" s="23">
        <f t="shared" si="50"/>
        <v>191.6</v>
      </c>
      <c r="EF96" s="23">
        <f t="shared" si="50"/>
        <v>1353.2</v>
      </c>
      <c r="EG96" s="23">
        <f t="shared" si="50"/>
        <v>253.5</v>
      </c>
      <c r="EH96" s="23">
        <f t="shared" si="50"/>
        <v>247.4</v>
      </c>
      <c r="EI96" s="23">
        <f t="shared" si="50"/>
        <v>13865.8</v>
      </c>
      <c r="EJ96" s="23">
        <f t="shared" si="50"/>
        <v>9949.7999999999993</v>
      </c>
      <c r="EK96" s="23">
        <f t="shared" si="50"/>
        <v>668.7</v>
      </c>
      <c r="EL96" s="23">
        <f t="shared" si="50"/>
        <v>459.4</v>
      </c>
      <c r="EM96" s="23">
        <f t="shared" si="50"/>
        <v>378.1</v>
      </c>
      <c r="EN96" s="23">
        <f t="shared" si="50"/>
        <v>896.9</v>
      </c>
      <c r="EO96" s="23">
        <f t="shared" si="50"/>
        <v>305.39999999999998</v>
      </c>
      <c r="EP96" s="23">
        <f t="shared" si="50"/>
        <v>428.5</v>
      </c>
      <c r="EQ96" s="23">
        <f t="shared" si="50"/>
        <v>2614.4</v>
      </c>
      <c r="ER96" s="23">
        <f t="shared" si="50"/>
        <v>307.60000000000002</v>
      </c>
      <c r="ES96" s="23">
        <f t="shared" si="50"/>
        <v>163</v>
      </c>
      <c r="ET96" s="23">
        <f t="shared" si="50"/>
        <v>197.5</v>
      </c>
      <c r="EU96" s="23">
        <f t="shared" si="50"/>
        <v>575.29999999999995</v>
      </c>
      <c r="EV96" s="23">
        <f t="shared" si="50"/>
        <v>72.599999999999994</v>
      </c>
      <c r="EW96" s="23">
        <f t="shared" si="50"/>
        <v>819.4</v>
      </c>
      <c r="EX96" s="23">
        <f t="shared" si="50"/>
        <v>173.5</v>
      </c>
      <c r="EY96" s="23">
        <f t="shared" si="50"/>
        <v>206.5</v>
      </c>
      <c r="EZ96" s="23">
        <f t="shared" si="50"/>
        <v>129.30000000000001</v>
      </c>
      <c r="FA96" s="23">
        <f t="shared" si="50"/>
        <v>3385.2</v>
      </c>
      <c r="FB96" s="23">
        <f t="shared" si="50"/>
        <v>288.10000000000002</v>
      </c>
      <c r="FC96" s="23">
        <f t="shared" si="50"/>
        <v>1822.2</v>
      </c>
      <c r="FD96" s="23">
        <f t="shared" si="50"/>
        <v>402</v>
      </c>
      <c r="FE96" s="23">
        <f t="shared" si="50"/>
        <v>79</v>
      </c>
      <c r="FF96" s="23">
        <f t="shared" si="50"/>
        <v>185</v>
      </c>
      <c r="FG96" s="23">
        <f t="shared" si="50"/>
        <v>120.8</v>
      </c>
      <c r="FH96" s="23">
        <f t="shared" si="50"/>
        <v>70</v>
      </c>
      <c r="FI96" s="23">
        <f t="shared" si="50"/>
        <v>1702.5</v>
      </c>
      <c r="FJ96" s="23">
        <f t="shared" si="50"/>
        <v>2016.5</v>
      </c>
      <c r="FK96" s="23">
        <f t="shared" si="50"/>
        <v>2529.1</v>
      </c>
      <c r="FL96" s="23">
        <f t="shared" si="50"/>
        <v>8538.5</v>
      </c>
      <c r="FM96" s="23">
        <f t="shared" si="50"/>
        <v>3981.5</v>
      </c>
      <c r="FN96" s="23">
        <f t="shared" si="50"/>
        <v>22422.3</v>
      </c>
      <c r="FO96" s="23">
        <f t="shared" si="50"/>
        <v>1117.2</v>
      </c>
      <c r="FP96" s="23">
        <f t="shared" si="50"/>
        <v>2341.5</v>
      </c>
      <c r="FQ96" s="23">
        <f t="shared" si="50"/>
        <v>984.9</v>
      </c>
      <c r="FR96" s="23">
        <f t="shared" si="50"/>
        <v>168.1</v>
      </c>
      <c r="FS96" s="23">
        <f t="shared" si="50"/>
        <v>168.3</v>
      </c>
      <c r="FT96" s="23">
        <f t="shared" si="50"/>
        <v>56.5</v>
      </c>
      <c r="FU96" s="23">
        <f t="shared" si="50"/>
        <v>791.1</v>
      </c>
      <c r="FV96" s="23">
        <f t="shared" si="50"/>
        <v>692.7</v>
      </c>
      <c r="FW96" s="23">
        <f t="shared" si="50"/>
        <v>147.5</v>
      </c>
      <c r="FX96" s="23">
        <f t="shared" si="50"/>
        <v>64.5</v>
      </c>
      <c r="FY96" s="15"/>
      <c r="FZ96" s="15">
        <f>SUM(C96:FX96)</f>
        <v>816838.3000000004</v>
      </c>
      <c r="GA96" s="59"/>
      <c r="GB96" s="12">
        <f>FZ96-GA96</f>
        <v>816838.3000000004</v>
      </c>
      <c r="GC96" s="15"/>
      <c r="GD96" s="2"/>
      <c r="GE96" s="2"/>
      <c r="GF96" s="12"/>
      <c r="GG96" s="12"/>
      <c r="GH96" s="12"/>
      <c r="GI96" s="12"/>
      <c r="GJ96" s="12"/>
      <c r="GK96" s="12"/>
      <c r="GL96" s="17"/>
      <c r="GM96" s="17"/>
    </row>
    <row r="97" spans="1:254" x14ac:dyDescent="0.35">
      <c r="A97" s="3" t="s">
        <v>483</v>
      </c>
      <c r="B97" s="2" t="s">
        <v>821</v>
      </c>
      <c r="C97" s="15">
        <f t="shared" ref="C97:BN97" si="51">C13</f>
        <v>0</v>
      </c>
      <c r="D97" s="15">
        <f t="shared" si="51"/>
        <v>38</v>
      </c>
      <c r="E97" s="15">
        <f t="shared" si="51"/>
        <v>0</v>
      </c>
      <c r="F97" s="15">
        <f t="shared" si="51"/>
        <v>1</v>
      </c>
      <c r="G97" s="15">
        <f t="shared" si="51"/>
        <v>0</v>
      </c>
      <c r="H97" s="15">
        <f t="shared" si="51"/>
        <v>0</v>
      </c>
      <c r="I97" s="15">
        <f t="shared" si="51"/>
        <v>5</v>
      </c>
      <c r="J97" s="15">
        <f t="shared" si="51"/>
        <v>0</v>
      </c>
      <c r="K97" s="15">
        <f t="shared" si="51"/>
        <v>0</v>
      </c>
      <c r="L97" s="15">
        <f t="shared" si="51"/>
        <v>0</v>
      </c>
      <c r="M97" s="15">
        <f t="shared" si="51"/>
        <v>0</v>
      </c>
      <c r="N97" s="15">
        <f t="shared" si="51"/>
        <v>30.5</v>
      </c>
      <c r="O97" s="15">
        <f t="shared" si="51"/>
        <v>6</v>
      </c>
      <c r="P97" s="15">
        <f t="shared" si="51"/>
        <v>0</v>
      </c>
      <c r="Q97" s="15">
        <f t="shared" si="51"/>
        <v>3</v>
      </c>
      <c r="R97" s="15">
        <f t="shared" si="51"/>
        <v>0</v>
      </c>
      <c r="S97" s="15">
        <f t="shared" si="51"/>
        <v>0</v>
      </c>
      <c r="T97" s="15">
        <f t="shared" si="51"/>
        <v>0</v>
      </c>
      <c r="U97" s="15">
        <f t="shared" si="51"/>
        <v>0</v>
      </c>
      <c r="V97" s="15">
        <f t="shared" si="51"/>
        <v>0</v>
      </c>
      <c r="W97" s="15">
        <f t="shared" si="51"/>
        <v>0</v>
      </c>
      <c r="X97" s="15">
        <f t="shared" si="51"/>
        <v>0</v>
      </c>
      <c r="Y97" s="15">
        <f t="shared" si="51"/>
        <v>0</v>
      </c>
      <c r="Z97" s="15">
        <f t="shared" si="51"/>
        <v>0</v>
      </c>
      <c r="AA97" s="15">
        <f t="shared" si="51"/>
        <v>45</v>
      </c>
      <c r="AB97" s="15">
        <f t="shared" si="51"/>
        <v>1</v>
      </c>
      <c r="AC97" s="15">
        <f t="shared" si="51"/>
        <v>0</v>
      </c>
      <c r="AD97" s="15">
        <f t="shared" si="51"/>
        <v>0</v>
      </c>
      <c r="AE97" s="15">
        <f t="shared" si="51"/>
        <v>0</v>
      </c>
      <c r="AF97" s="15">
        <f t="shared" si="51"/>
        <v>0</v>
      </c>
      <c r="AG97" s="15">
        <f t="shared" si="51"/>
        <v>0</v>
      </c>
      <c r="AH97" s="15">
        <f t="shared" si="51"/>
        <v>0</v>
      </c>
      <c r="AI97" s="15">
        <f t="shared" si="51"/>
        <v>0</v>
      </c>
      <c r="AJ97" s="15">
        <f t="shared" si="51"/>
        <v>0</v>
      </c>
      <c r="AK97" s="15">
        <f t="shared" si="51"/>
        <v>0</v>
      </c>
      <c r="AL97" s="15">
        <f t="shared" si="51"/>
        <v>0</v>
      </c>
      <c r="AM97" s="15">
        <f t="shared" si="51"/>
        <v>0</v>
      </c>
      <c r="AN97" s="15">
        <f t="shared" si="51"/>
        <v>0</v>
      </c>
      <c r="AO97" s="15">
        <f t="shared" si="51"/>
        <v>0</v>
      </c>
      <c r="AP97" s="15">
        <f t="shared" si="51"/>
        <v>7.5</v>
      </c>
      <c r="AQ97" s="15">
        <f t="shared" si="51"/>
        <v>0</v>
      </c>
      <c r="AR97" s="15">
        <f t="shared" si="51"/>
        <v>8</v>
      </c>
      <c r="AS97" s="15">
        <f t="shared" si="51"/>
        <v>1</v>
      </c>
      <c r="AT97" s="15">
        <f t="shared" si="51"/>
        <v>0</v>
      </c>
      <c r="AU97" s="15">
        <f t="shared" si="51"/>
        <v>0</v>
      </c>
      <c r="AV97" s="15">
        <f t="shared" si="51"/>
        <v>0</v>
      </c>
      <c r="AW97" s="15">
        <f t="shared" si="51"/>
        <v>0</v>
      </c>
      <c r="AX97" s="15">
        <f t="shared" si="51"/>
        <v>0</v>
      </c>
      <c r="AY97" s="15">
        <f t="shared" si="51"/>
        <v>0</v>
      </c>
      <c r="AZ97" s="15">
        <f t="shared" si="51"/>
        <v>0</v>
      </c>
      <c r="BA97" s="15">
        <f t="shared" si="51"/>
        <v>0</v>
      </c>
      <c r="BB97" s="15">
        <f t="shared" si="51"/>
        <v>1</v>
      </c>
      <c r="BC97" s="15">
        <f t="shared" si="51"/>
        <v>17.5</v>
      </c>
      <c r="BD97" s="15">
        <f t="shared" si="51"/>
        <v>0</v>
      </c>
      <c r="BE97" s="15">
        <f t="shared" si="51"/>
        <v>0</v>
      </c>
      <c r="BF97" s="15">
        <f t="shared" si="51"/>
        <v>2</v>
      </c>
      <c r="BG97" s="15">
        <f t="shared" si="51"/>
        <v>0</v>
      </c>
      <c r="BH97" s="15">
        <f t="shared" si="51"/>
        <v>0</v>
      </c>
      <c r="BI97" s="15">
        <f t="shared" si="51"/>
        <v>0</v>
      </c>
      <c r="BJ97" s="15">
        <f t="shared" si="51"/>
        <v>2</v>
      </c>
      <c r="BK97" s="15">
        <f t="shared" si="51"/>
        <v>23.5</v>
      </c>
      <c r="BL97" s="15">
        <f t="shared" si="51"/>
        <v>0.5</v>
      </c>
      <c r="BM97" s="15">
        <f t="shared" si="51"/>
        <v>0</v>
      </c>
      <c r="BN97" s="15">
        <f t="shared" si="51"/>
        <v>12</v>
      </c>
      <c r="BO97" s="15">
        <f t="shared" ref="BO97:DZ97" si="52">BO13</f>
        <v>0</v>
      </c>
      <c r="BP97" s="15">
        <f t="shared" si="52"/>
        <v>0</v>
      </c>
      <c r="BQ97" s="15">
        <f t="shared" si="52"/>
        <v>0.5</v>
      </c>
      <c r="BR97" s="15">
        <f t="shared" si="52"/>
        <v>0</v>
      </c>
      <c r="BS97" s="15">
        <f t="shared" si="52"/>
        <v>0</v>
      </c>
      <c r="BT97" s="15">
        <f t="shared" si="52"/>
        <v>0</v>
      </c>
      <c r="BU97" s="15">
        <f t="shared" si="52"/>
        <v>0</v>
      </c>
      <c r="BV97" s="15">
        <f t="shared" si="52"/>
        <v>0</v>
      </c>
      <c r="BW97" s="15">
        <f t="shared" si="52"/>
        <v>0</v>
      </c>
      <c r="BX97" s="15">
        <f t="shared" si="52"/>
        <v>0</v>
      </c>
      <c r="BY97" s="15">
        <f t="shared" si="52"/>
        <v>0</v>
      </c>
      <c r="BZ97" s="15">
        <f t="shared" si="52"/>
        <v>0</v>
      </c>
      <c r="CA97" s="15">
        <f t="shared" si="52"/>
        <v>0</v>
      </c>
      <c r="CB97" s="15">
        <f t="shared" si="52"/>
        <v>17</v>
      </c>
      <c r="CC97" s="15">
        <f t="shared" si="52"/>
        <v>0</v>
      </c>
      <c r="CD97" s="15">
        <f t="shared" si="52"/>
        <v>0</v>
      </c>
      <c r="CE97" s="15">
        <f t="shared" si="52"/>
        <v>0</v>
      </c>
      <c r="CF97" s="15">
        <f t="shared" si="52"/>
        <v>0</v>
      </c>
      <c r="CG97" s="15">
        <f t="shared" si="52"/>
        <v>0</v>
      </c>
      <c r="CH97" s="15">
        <f t="shared" si="52"/>
        <v>0</v>
      </c>
      <c r="CI97" s="15">
        <f t="shared" si="52"/>
        <v>0</v>
      </c>
      <c r="CJ97" s="15">
        <f t="shared" si="52"/>
        <v>0</v>
      </c>
      <c r="CK97" s="15">
        <f t="shared" si="52"/>
        <v>0</v>
      </c>
      <c r="CL97" s="15">
        <f t="shared" si="52"/>
        <v>0</v>
      </c>
      <c r="CM97" s="15">
        <f t="shared" si="52"/>
        <v>0</v>
      </c>
      <c r="CN97" s="15">
        <f t="shared" si="52"/>
        <v>25.5</v>
      </c>
      <c r="CO97" s="15">
        <f t="shared" si="52"/>
        <v>1</v>
      </c>
      <c r="CP97" s="15">
        <f t="shared" si="52"/>
        <v>2</v>
      </c>
      <c r="CQ97" s="15">
        <f t="shared" si="52"/>
        <v>0</v>
      </c>
      <c r="CR97" s="15">
        <f t="shared" si="52"/>
        <v>0</v>
      </c>
      <c r="CS97" s="15">
        <f t="shared" si="52"/>
        <v>0</v>
      </c>
      <c r="CT97" s="15">
        <f t="shared" si="52"/>
        <v>0</v>
      </c>
      <c r="CU97" s="15">
        <f t="shared" si="52"/>
        <v>0</v>
      </c>
      <c r="CV97" s="15">
        <f t="shared" si="52"/>
        <v>0</v>
      </c>
      <c r="CW97" s="15">
        <f t="shared" si="52"/>
        <v>0</v>
      </c>
      <c r="CX97" s="15">
        <f t="shared" si="52"/>
        <v>0</v>
      </c>
      <c r="CY97" s="15">
        <f t="shared" si="52"/>
        <v>0</v>
      </c>
      <c r="CZ97" s="15">
        <f t="shared" si="52"/>
        <v>0</v>
      </c>
      <c r="DA97" s="15">
        <f t="shared" si="52"/>
        <v>0</v>
      </c>
      <c r="DB97" s="15">
        <f t="shared" si="52"/>
        <v>0</v>
      </c>
      <c r="DC97" s="15">
        <f t="shared" si="52"/>
        <v>0</v>
      </c>
      <c r="DD97" s="15">
        <f t="shared" si="52"/>
        <v>0</v>
      </c>
      <c r="DE97" s="15">
        <f t="shared" si="52"/>
        <v>0</v>
      </c>
      <c r="DF97" s="15">
        <f t="shared" si="52"/>
        <v>26</v>
      </c>
      <c r="DG97" s="15">
        <f t="shared" si="52"/>
        <v>0</v>
      </c>
      <c r="DH97" s="15">
        <f t="shared" si="52"/>
        <v>0</v>
      </c>
      <c r="DI97" s="15">
        <f t="shared" si="52"/>
        <v>0</v>
      </c>
      <c r="DJ97" s="15">
        <f t="shared" si="52"/>
        <v>0</v>
      </c>
      <c r="DK97" s="15">
        <f t="shared" si="52"/>
        <v>0</v>
      </c>
      <c r="DL97" s="15">
        <f t="shared" si="52"/>
        <v>0</v>
      </c>
      <c r="DM97" s="15">
        <f t="shared" si="52"/>
        <v>0</v>
      </c>
      <c r="DN97" s="15">
        <f t="shared" si="52"/>
        <v>0.5</v>
      </c>
      <c r="DO97" s="15">
        <f t="shared" si="52"/>
        <v>0</v>
      </c>
      <c r="DP97" s="15">
        <f t="shared" si="52"/>
        <v>0</v>
      </c>
      <c r="DQ97" s="15">
        <f t="shared" si="52"/>
        <v>0</v>
      </c>
      <c r="DR97" s="15">
        <f t="shared" si="52"/>
        <v>0</v>
      </c>
      <c r="DS97" s="15">
        <f t="shared" si="52"/>
        <v>0</v>
      </c>
      <c r="DT97" s="15">
        <f t="shared" si="52"/>
        <v>0</v>
      </c>
      <c r="DU97" s="15">
        <f t="shared" si="52"/>
        <v>0</v>
      </c>
      <c r="DV97" s="15">
        <f t="shared" si="52"/>
        <v>0</v>
      </c>
      <c r="DW97" s="15">
        <f t="shared" si="52"/>
        <v>0</v>
      </c>
      <c r="DX97" s="15">
        <f t="shared" si="52"/>
        <v>0</v>
      </c>
      <c r="DY97" s="15">
        <f t="shared" si="52"/>
        <v>0</v>
      </c>
      <c r="DZ97" s="15">
        <f t="shared" si="52"/>
        <v>0</v>
      </c>
      <c r="EA97" s="15">
        <f t="shared" ref="EA97:FX97" si="53">EA13</f>
        <v>0</v>
      </c>
      <c r="EB97" s="15">
        <f t="shared" si="53"/>
        <v>0</v>
      </c>
      <c r="EC97" s="15">
        <f t="shared" si="53"/>
        <v>0</v>
      </c>
      <c r="ED97" s="15">
        <f t="shared" si="53"/>
        <v>0</v>
      </c>
      <c r="EE97" s="15">
        <f t="shared" si="53"/>
        <v>0</v>
      </c>
      <c r="EF97" s="15">
        <f t="shared" si="53"/>
        <v>0</v>
      </c>
      <c r="EG97" s="15">
        <f t="shared" si="53"/>
        <v>0</v>
      </c>
      <c r="EH97" s="15">
        <f t="shared" si="53"/>
        <v>0</v>
      </c>
      <c r="EI97" s="15">
        <f t="shared" si="53"/>
        <v>0</v>
      </c>
      <c r="EJ97" s="15">
        <f t="shared" si="53"/>
        <v>2</v>
      </c>
      <c r="EK97" s="15">
        <f t="shared" si="53"/>
        <v>0</v>
      </c>
      <c r="EL97" s="15">
        <f t="shared" si="53"/>
        <v>0</v>
      </c>
      <c r="EM97" s="15">
        <f t="shared" si="53"/>
        <v>0</v>
      </c>
      <c r="EN97" s="15">
        <f t="shared" si="53"/>
        <v>0</v>
      </c>
      <c r="EO97" s="15">
        <f t="shared" si="53"/>
        <v>0</v>
      </c>
      <c r="EP97" s="15">
        <f t="shared" si="53"/>
        <v>0</v>
      </c>
      <c r="EQ97" s="15">
        <f t="shared" si="53"/>
        <v>0</v>
      </c>
      <c r="ER97" s="15">
        <f t="shared" si="53"/>
        <v>0</v>
      </c>
      <c r="ES97" s="15">
        <f t="shared" si="53"/>
        <v>0</v>
      </c>
      <c r="ET97" s="15">
        <f t="shared" si="53"/>
        <v>0</v>
      </c>
      <c r="EU97" s="15">
        <f t="shared" si="53"/>
        <v>0</v>
      </c>
      <c r="EV97" s="15">
        <f t="shared" si="53"/>
        <v>0</v>
      </c>
      <c r="EW97" s="15">
        <f t="shared" si="53"/>
        <v>0</v>
      </c>
      <c r="EX97" s="15">
        <f t="shared" si="53"/>
        <v>0</v>
      </c>
      <c r="EY97" s="15">
        <f t="shared" si="53"/>
        <v>0</v>
      </c>
      <c r="EZ97" s="15">
        <f t="shared" si="53"/>
        <v>0</v>
      </c>
      <c r="FA97" s="15">
        <f t="shared" si="53"/>
        <v>0</v>
      </c>
      <c r="FB97" s="15">
        <f t="shared" si="53"/>
        <v>0</v>
      </c>
      <c r="FC97" s="15">
        <f t="shared" si="53"/>
        <v>0</v>
      </c>
      <c r="FD97" s="15">
        <f t="shared" si="53"/>
        <v>0</v>
      </c>
      <c r="FE97" s="15">
        <f t="shared" si="53"/>
        <v>0</v>
      </c>
      <c r="FF97" s="15">
        <f t="shared" si="53"/>
        <v>0</v>
      </c>
      <c r="FG97" s="15">
        <f t="shared" si="53"/>
        <v>0</v>
      </c>
      <c r="FH97" s="15">
        <f t="shared" si="53"/>
        <v>0</v>
      </c>
      <c r="FI97" s="15">
        <f t="shared" si="53"/>
        <v>0</v>
      </c>
      <c r="FJ97" s="15">
        <f t="shared" si="53"/>
        <v>0</v>
      </c>
      <c r="FK97" s="15">
        <f t="shared" si="53"/>
        <v>0</v>
      </c>
      <c r="FL97" s="15">
        <f t="shared" si="53"/>
        <v>0</v>
      </c>
      <c r="FM97" s="15">
        <f t="shared" si="53"/>
        <v>0</v>
      </c>
      <c r="FN97" s="15">
        <f t="shared" si="53"/>
        <v>13</v>
      </c>
      <c r="FO97" s="15">
        <f t="shared" si="53"/>
        <v>2</v>
      </c>
      <c r="FP97" s="15">
        <f t="shared" si="53"/>
        <v>0</v>
      </c>
      <c r="FQ97" s="15">
        <f t="shared" si="53"/>
        <v>0</v>
      </c>
      <c r="FR97" s="15">
        <f t="shared" si="53"/>
        <v>0</v>
      </c>
      <c r="FS97" s="15">
        <f t="shared" si="53"/>
        <v>0</v>
      </c>
      <c r="FT97" s="15">
        <f t="shared" si="53"/>
        <v>0</v>
      </c>
      <c r="FU97" s="15">
        <f t="shared" si="53"/>
        <v>0</v>
      </c>
      <c r="FV97" s="15">
        <f t="shared" si="53"/>
        <v>0</v>
      </c>
      <c r="FW97" s="15">
        <f t="shared" si="53"/>
        <v>0</v>
      </c>
      <c r="FX97" s="15">
        <f t="shared" si="53"/>
        <v>0</v>
      </c>
      <c r="FZ97" s="15">
        <f>SUM(C97:FX97)</f>
        <v>294</v>
      </c>
      <c r="GA97" s="14"/>
      <c r="GB97" s="15"/>
      <c r="GC97" s="15"/>
      <c r="GD97" s="15"/>
      <c r="GE97" s="2"/>
      <c r="GF97" s="12"/>
      <c r="GG97" s="12"/>
      <c r="GH97" s="12"/>
      <c r="GI97" s="12"/>
      <c r="GJ97" s="12"/>
      <c r="GK97" s="12"/>
      <c r="GL97" s="17"/>
      <c r="GM97" s="17"/>
    </row>
    <row r="98" spans="1:254" x14ac:dyDescent="0.35">
      <c r="A98" s="3" t="s">
        <v>1076</v>
      </c>
      <c r="B98" s="2" t="s">
        <v>1077</v>
      </c>
      <c r="C98" s="15">
        <f>C34</f>
        <v>0</v>
      </c>
      <c r="D98" s="15">
        <f t="shared" ref="D98:BO98" si="54">D34</f>
        <v>0</v>
      </c>
      <c r="E98" s="15">
        <f t="shared" si="54"/>
        <v>0</v>
      </c>
      <c r="F98" s="15">
        <f t="shared" si="54"/>
        <v>0</v>
      </c>
      <c r="G98" s="15">
        <f t="shared" si="54"/>
        <v>0</v>
      </c>
      <c r="H98" s="15">
        <f t="shared" si="54"/>
        <v>0</v>
      </c>
      <c r="I98" s="15">
        <f t="shared" si="54"/>
        <v>0</v>
      </c>
      <c r="J98" s="15">
        <f t="shared" si="54"/>
        <v>0</v>
      </c>
      <c r="K98" s="15">
        <f t="shared" si="54"/>
        <v>0</v>
      </c>
      <c r="L98" s="15">
        <f t="shared" si="54"/>
        <v>0</v>
      </c>
      <c r="M98" s="15">
        <f t="shared" si="54"/>
        <v>0</v>
      </c>
      <c r="N98" s="15">
        <f t="shared" si="54"/>
        <v>0</v>
      </c>
      <c r="O98" s="15">
        <f t="shared" si="54"/>
        <v>0</v>
      </c>
      <c r="P98" s="15">
        <f t="shared" si="54"/>
        <v>0</v>
      </c>
      <c r="Q98" s="15">
        <f t="shared" si="54"/>
        <v>1</v>
      </c>
      <c r="R98" s="15">
        <f t="shared" si="54"/>
        <v>0</v>
      </c>
      <c r="S98" s="15">
        <f t="shared" si="54"/>
        <v>0</v>
      </c>
      <c r="T98" s="15">
        <f t="shared" si="54"/>
        <v>0</v>
      </c>
      <c r="U98" s="15">
        <f t="shared" si="54"/>
        <v>0</v>
      </c>
      <c r="V98" s="15">
        <f t="shared" si="54"/>
        <v>0</v>
      </c>
      <c r="W98" s="15">
        <f t="shared" si="54"/>
        <v>0</v>
      </c>
      <c r="X98" s="15">
        <f t="shared" si="54"/>
        <v>0</v>
      </c>
      <c r="Y98" s="15">
        <f t="shared" si="54"/>
        <v>0</v>
      </c>
      <c r="Z98" s="15">
        <f t="shared" si="54"/>
        <v>0</v>
      </c>
      <c r="AA98" s="15">
        <f t="shared" si="54"/>
        <v>0</v>
      </c>
      <c r="AB98" s="15">
        <f t="shared" si="54"/>
        <v>0</v>
      </c>
      <c r="AC98" s="15">
        <f t="shared" si="54"/>
        <v>0</v>
      </c>
      <c r="AD98" s="15">
        <f t="shared" si="54"/>
        <v>0</v>
      </c>
      <c r="AE98" s="15">
        <f t="shared" si="54"/>
        <v>0</v>
      </c>
      <c r="AF98" s="15">
        <f t="shared" si="54"/>
        <v>0</v>
      </c>
      <c r="AG98" s="15">
        <f t="shared" si="54"/>
        <v>0</v>
      </c>
      <c r="AH98" s="15">
        <f t="shared" si="54"/>
        <v>0</v>
      </c>
      <c r="AI98" s="15">
        <f t="shared" si="54"/>
        <v>0</v>
      </c>
      <c r="AJ98" s="15">
        <f t="shared" si="54"/>
        <v>0</v>
      </c>
      <c r="AK98" s="15">
        <f t="shared" si="54"/>
        <v>0</v>
      </c>
      <c r="AL98" s="15">
        <f t="shared" si="54"/>
        <v>0</v>
      </c>
      <c r="AM98" s="15">
        <f t="shared" si="54"/>
        <v>0</v>
      </c>
      <c r="AN98" s="15">
        <f t="shared" si="54"/>
        <v>0</v>
      </c>
      <c r="AO98" s="15">
        <f t="shared" si="54"/>
        <v>0</v>
      </c>
      <c r="AP98" s="15">
        <f t="shared" si="54"/>
        <v>0</v>
      </c>
      <c r="AQ98" s="15">
        <f t="shared" si="54"/>
        <v>0</v>
      </c>
      <c r="AR98" s="15">
        <f t="shared" si="54"/>
        <v>0</v>
      </c>
      <c r="AS98" s="15">
        <f t="shared" si="54"/>
        <v>0</v>
      </c>
      <c r="AT98" s="15">
        <f t="shared" si="54"/>
        <v>0</v>
      </c>
      <c r="AU98" s="15">
        <f t="shared" si="54"/>
        <v>0</v>
      </c>
      <c r="AV98" s="15">
        <f t="shared" si="54"/>
        <v>0</v>
      </c>
      <c r="AW98" s="15">
        <f t="shared" si="54"/>
        <v>0</v>
      </c>
      <c r="AX98" s="15">
        <f t="shared" si="54"/>
        <v>0</v>
      </c>
      <c r="AY98" s="15">
        <f t="shared" si="54"/>
        <v>0</v>
      </c>
      <c r="AZ98" s="15">
        <f t="shared" si="54"/>
        <v>0</v>
      </c>
      <c r="BA98" s="15">
        <f t="shared" si="54"/>
        <v>0</v>
      </c>
      <c r="BB98" s="15">
        <f t="shared" si="54"/>
        <v>0</v>
      </c>
      <c r="BC98" s="15">
        <f t="shared" si="54"/>
        <v>0</v>
      </c>
      <c r="BD98" s="15">
        <f t="shared" si="54"/>
        <v>0</v>
      </c>
      <c r="BE98" s="15">
        <f t="shared" si="54"/>
        <v>0</v>
      </c>
      <c r="BF98" s="15">
        <f t="shared" si="54"/>
        <v>0</v>
      </c>
      <c r="BG98" s="15">
        <f t="shared" si="54"/>
        <v>0</v>
      </c>
      <c r="BH98" s="15">
        <f t="shared" si="54"/>
        <v>0</v>
      </c>
      <c r="BI98" s="15">
        <f t="shared" si="54"/>
        <v>0</v>
      </c>
      <c r="BJ98" s="15">
        <f t="shared" si="54"/>
        <v>0</v>
      </c>
      <c r="BK98" s="15">
        <f t="shared" si="54"/>
        <v>0</v>
      </c>
      <c r="BL98" s="15">
        <f t="shared" si="54"/>
        <v>0</v>
      </c>
      <c r="BM98" s="15">
        <f t="shared" si="54"/>
        <v>0</v>
      </c>
      <c r="BN98" s="15">
        <f t="shared" si="54"/>
        <v>0</v>
      </c>
      <c r="BO98" s="15">
        <f t="shared" si="54"/>
        <v>0</v>
      </c>
      <c r="BP98" s="15">
        <f t="shared" ref="BP98:EA98" si="55">BP34</f>
        <v>0</v>
      </c>
      <c r="BQ98" s="15">
        <f t="shared" si="55"/>
        <v>0</v>
      </c>
      <c r="BR98" s="15">
        <f t="shared" si="55"/>
        <v>0</v>
      </c>
      <c r="BS98" s="15">
        <f t="shared" si="55"/>
        <v>0</v>
      </c>
      <c r="BT98" s="15">
        <f t="shared" si="55"/>
        <v>0</v>
      </c>
      <c r="BU98" s="15">
        <f t="shared" si="55"/>
        <v>0</v>
      </c>
      <c r="BV98" s="15">
        <f t="shared" si="55"/>
        <v>0</v>
      </c>
      <c r="BW98" s="15">
        <f t="shared" si="55"/>
        <v>0</v>
      </c>
      <c r="BX98" s="15">
        <f t="shared" si="55"/>
        <v>0</v>
      </c>
      <c r="BY98" s="15">
        <f t="shared" si="55"/>
        <v>0</v>
      </c>
      <c r="BZ98" s="15">
        <f t="shared" si="55"/>
        <v>0</v>
      </c>
      <c r="CA98" s="15">
        <f t="shared" si="55"/>
        <v>0</v>
      </c>
      <c r="CB98" s="15">
        <f t="shared" si="55"/>
        <v>0</v>
      </c>
      <c r="CC98" s="15">
        <f t="shared" si="55"/>
        <v>0</v>
      </c>
      <c r="CD98" s="15">
        <f t="shared" si="55"/>
        <v>0</v>
      </c>
      <c r="CE98" s="15">
        <f t="shared" si="55"/>
        <v>0</v>
      </c>
      <c r="CF98" s="15">
        <f t="shared" si="55"/>
        <v>0</v>
      </c>
      <c r="CG98" s="15">
        <f t="shared" si="55"/>
        <v>0</v>
      </c>
      <c r="CH98" s="15">
        <f t="shared" si="55"/>
        <v>0</v>
      </c>
      <c r="CI98" s="15">
        <f t="shared" si="55"/>
        <v>0</v>
      </c>
      <c r="CJ98" s="15">
        <f t="shared" si="55"/>
        <v>0</v>
      </c>
      <c r="CK98" s="15">
        <f t="shared" si="55"/>
        <v>0</v>
      </c>
      <c r="CL98" s="15">
        <f t="shared" si="55"/>
        <v>0</v>
      </c>
      <c r="CM98" s="15">
        <f t="shared" si="55"/>
        <v>0</v>
      </c>
      <c r="CN98" s="15">
        <f t="shared" si="55"/>
        <v>0</v>
      </c>
      <c r="CO98" s="15">
        <f t="shared" si="55"/>
        <v>0</v>
      </c>
      <c r="CP98" s="15">
        <f t="shared" si="55"/>
        <v>0</v>
      </c>
      <c r="CQ98" s="15">
        <f t="shared" si="55"/>
        <v>0</v>
      </c>
      <c r="CR98" s="15">
        <f t="shared" si="55"/>
        <v>0</v>
      </c>
      <c r="CS98" s="15">
        <f t="shared" si="55"/>
        <v>0</v>
      </c>
      <c r="CT98" s="15">
        <f t="shared" si="55"/>
        <v>0</v>
      </c>
      <c r="CU98" s="15">
        <f t="shared" si="55"/>
        <v>0</v>
      </c>
      <c r="CV98" s="15">
        <f t="shared" si="55"/>
        <v>0</v>
      </c>
      <c r="CW98" s="15">
        <f t="shared" si="55"/>
        <v>0</v>
      </c>
      <c r="CX98" s="15">
        <f t="shared" si="55"/>
        <v>0</v>
      </c>
      <c r="CY98" s="15">
        <f t="shared" si="55"/>
        <v>0</v>
      </c>
      <c r="CZ98" s="15">
        <f t="shared" si="55"/>
        <v>0</v>
      </c>
      <c r="DA98" s="15">
        <f t="shared" si="55"/>
        <v>0</v>
      </c>
      <c r="DB98" s="15">
        <f t="shared" si="55"/>
        <v>0</v>
      </c>
      <c r="DC98" s="15">
        <f t="shared" si="55"/>
        <v>0</v>
      </c>
      <c r="DD98" s="15">
        <f t="shared" si="55"/>
        <v>0</v>
      </c>
      <c r="DE98" s="15">
        <f t="shared" si="55"/>
        <v>0</v>
      </c>
      <c r="DF98" s="15">
        <f t="shared" si="55"/>
        <v>0</v>
      </c>
      <c r="DG98" s="15">
        <f t="shared" si="55"/>
        <v>0</v>
      </c>
      <c r="DH98" s="15">
        <f t="shared" si="55"/>
        <v>0</v>
      </c>
      <c r="DI98" s="15">
        <f t="shared" si="55"/>
        <v>0</v>
      </c>
      <c r="DJ98" s="15">
        <f t="shared" si="55"/>
        <v>0</v>
      </c>
      <c r="DK98" s="15">
        <f t="shared" si="55"/>
        <v>0</v>
      </c>
      <c r="DL98" s="15">
        <f t="shared" si="55"/>
        <v>0</v>
      </c>
      <c r="DM98" s="15">
        <f t="shared" si="55"/>
        <v>0</v>
      </c>
      <c r="DN98" s="15">
        <f t="shared" si="55"/>
        <v>0</v>
      </c>
      <c r="DO98" s="15">
        <f t="shared" si="55"/>
        <v>0</v>
      </c>
      <c r="DP98" s="15">
        <f t="shared" si="55"/>
        <v>0</v>
      </c>
      <c r="DQ98" s="15">
        <f t="shared" si="55"/>
        <v>0</v>
      </c>
      <c r="DR98" s="15">
        <f t="shared" si="55"/>
        <v>0</v>
      </c>
      <c r="DS98" s="15">
        <f t="shared" si="55"/>
        <v>0</v>
      </c>
      <c r="DT98" s="15">
        <f t="shared" si="55"/>
        <v>0</v>
      </c>
      <c r="DU98" s="15">
        <f t="shared" si="55"/>
        <v>0</v>
      </c>
      <c r="DV98" s="15">
        <f t="shared" si="55"/>
        <v>0</v>
      </c>
      <c r="DW98" s="15">
        <f t="shared" si="55"/>
        <v>0</v>
      </c>
      <c r="DX98" s="15">
        <f t="shared" si="55"/>
        <v>0</v>
      </c>
      <c r="DY98" s="15">
        <f t="shared" si="55"/>
        <v>0</v>
      </c>
      <c r="DZ98" s="15">
        <f t="shared" si="55"/>
        <v>0</v>
      </c>
      <c r="EA98" s="15">
        <f t="shared" si="55"/>
        <v>0</v>
      </c>
      <c r="EB98" s="15">
        <f t="shared" ref="EB98:FX98" si="56">EB34</f>
        <v>0</v>
      </c>
      <c r="EC98" s="15">
        <f t="shared" si="56"/>
        <v>0</v>
      </c>
      <c r="ED98" s="15">
        <f t="shared" si="56"/>
        <v>0</v>
      </c>
      <c r="EE98" s="15">
        <f t="shared" si="56"/>
        <v>0</v>
      </c>
      <c r="EF98" s="15">
        <f t="shared" si="56"/>
        <v>0</v>
      </c>
      <c r="EG98" s="15">
        <f t="shared" si="56"/>
        <v>0</v>
      </c>
      <c r="EH98" s="15">
        <f t="shared" si="56"/>
        <v>0</v>
      </c>
      <c r="EI98" s="15">
        <f t="shared" si="56"/>
        <v>0</v>
      </c>
      <c r="EJ98" s="15">
        <f t="shared" si="56"/>
        <v>0</v>
      </c>
      <c r="EK98" s="15">
        <f t="shared" si="56"/>
        <v>0</v>
      </c>
      <c r="EL98" s="15">
        <f t="shared" si="56"/>
        <v>0</v>
      </c>
      <c r="EM98" s="15">
        <f t="shared" si="56"/>
        <v>0</v>
      </c>
      <c r="EN98" s="15">
        <f t="shared" si="56"/>
        <v>0</v>
      </c>
      <c r="EO98" s="15">
        <f t="shared" si="56"/>
        <v>0</v>
      </c>
      <c r="EP98" s="15">
        <f t="shared" si="56"/>
        <v>0</v>
      </c>
      <c r="EQ98" s="15">
        <f t="shared" si="56"/>
        <v>0</v>
      </c>
      <c r="ER98" s="15">
        <f t="shared" si="56"/>
        <v>0</v>
      </c>
      <c r="ES98" s="15">
        <f t="shared" si="56"/>
        <v>0</v>
      </c>
      <c r="ET98" s="15">
        <f t="shared" si="56"/>
        <v>0</v>
      </c>
      <c r="EU98" s="15">
        <f t="shared" si="56"/>
        <v>0</v>
      </c>
      <c r="EV98" s="15">
        <f t="shared" si="56"/>
        <v>0</v>
      </c>
      <c r="EW98" s="15">
        <f t="shared" si="56"/>
        <v>0</v>
      </c>
      <c r="EX98" s="15">
        <f t="shared" si="56"/>
        <v>0</v>
      </c>
      <c r="EY98" s="15">
        <f t="shared" si="56"/>
        <v>0</v>
      </c>
      <c r="EZ98" s="15">
        <f t="shared" si="56"/>
        <v>0</v>
      </c>
      <c r="FA98" s="15">
        <f t="shared" si="56"/>
        <v>0</v>
      </c>
      <c r="FB98" s="15">
        <f t="shared" si="56"/>
        <v>0</v>
      </c>
      <c r="FC98" s="15">
        <f t="shared" si="56"/>
        <v>0</v>
      </c>
      <c r="FD98" s="15">
        <f t="shared" si="56"/>
        <v>0</v>
      </c>
      <c r="FE98" s="15">
        <f t="shared" si="56"/>
        <v>0</v>
      </c>
      <c r="FF98" s="15">
        <f t="shared" si="56"/>
        <v>0</v>
      </c>
      <c r="FG98" s="15">
        <f t="shared" si="56"/>
        <v>0</v>
      </c>
      <c r="FH98" s="15">
        <f t="shared" si="56"/>
        <v>0</v>
      </c>
      <c r="FI98" s="15">
        <f t="shared" si="56"/>
        <v>0</v>
      </c>
      <c r="FJ98" s="15">
        <f t="shared" si="56"/>
        <v>0</v>
      </c>
      <c r="FK98" s="15">
        <f t="shared" si="56"/>
        <v>0</v>
      </c>
      <c r="FL98" s="15">
        <f t="shared" si="56"/>
        <v>0</v>
      </c>
      <c r="FM98" s="15">
        <f t="shared" si="56"/>
        <v>0</v>
      </c>
      <c r="FN98" s="15">
        <f t="shared" si="56"/>
        <v>0</v>
      </c>
      <c r="FO98" s="15">
        <f t="shared" si="56"/>
        <v>0</v>
      </c>
      <c r="FP98" s="15">
        <f t="shared" si="56"/>
        <v>0</v>
      </c>
      <c r="FQ98" s="15">
        <f t="shared" si="56"/>
        <v>0</v>
      </c>
      <c r="FR98" s="15">
        <f t="shared" si="56"/>
        <v>0</v>
      </c>
      <c r="FS98" s="15">
        <f t="shared" si="56"/>
        <v>0</v>
      </c>
      <c r="FT98" s="15">
        <f t="shared" si="56"/>
        <v>0</v>
      </c>
      <c r="FU98" s="15">
        <f t="shared" si="56"/>
        <v>0</v>
      </c>
      <c r="FV98" s="15">
        <f t="shared" si="56"/>
        <v>0</v>
      </c>
      <c r="FW98" s="15">
        <f t="shared" si="56"/>
        <v>0</v>
      </c>
      <c r="FX98" s="15">
        <f t="shared" si="56"/>
        <v>0</v>
      </c>
      <c r="FZ98" s="15"/>
      <c r="GA98" s="14"/>
      <c r="GB98" s="15"/>
      <c r="GC98" s="15"/>
      <c r="GD98" s="15"/>
      <c r="GE98" s="2"/>
      <c r="GF98" s="12"/>
      <c r="GG98" s="12"/>
      <c r="GH98" s="12"/>
      <c r="GI98" s="12"/>
      <c r="GJ98" s="12"/>
      <c r="GK98" s="12"/>
      <c r="GL98" s="17"/>
      <c r="GM98" s="17"/>
    </row>
    <row r="99" spans="1:254" x14ac:dyDescent="0.35">
      <c r="A99" s="3" t="s">
        <v>484</v>
      </c>
      <c r="B99" s="2" t="s">
        <v>1013</v>
      </c>
      <c r="C99" s="15">
        <f t="shared" ref="C99:BN99" si="57">C15</f>
        <v>4</v>
      </c>
      <c r="D99" s="15">
        <f t="shared" si="57"/>
        <v>58</v>
      </c>
      <c r="E99" s="15">
        <f t="shared" si="57"/>
        <v>11</v>
      </c>
      <c r="F99" s="15">
        <f t="shared" si="57"/>
        <v>11</v>
      </c>
      <c r="G99" s="15">
        <f t="shared" si="57"/>
        <v>1</v>
      </c>
      <c r="H99" s="15">
        <f t="shared" si="57"/>
        <v>1</v>
      </c>
      <c r="I99" s="15">
        <f t="shared" si="57"/>
        <v>9</v>
      </c>
      <c r="J99" s="15">
        <f t="shared" si="57"/>
        <v>0</v>
      </c>
      <c r="K99" s="15">
        <f t="shared" si="57"/>
        <v>0</v>
      </c>
      <c r="L99" s="15">
        <f t="shared" si="57"/>
        <v>23</v>
      </c>
      <c r="M99" s="15">
        <f t="shared" si="57"/>
        <v>14</v>
      </c>
      <c r="N99" s="15">
        <f t="shared" si="57"/>
        <v>159.5</v>
      </c>
      <c r="O99" s="15">
        <f t="shared" si="57"/>
        <v>98</v>
      </c>
      <c r="P99" s="15">
        <f t="shared" si="57"/>
        <v>0</v>
      </c>
      <c r="Q99" s="15">
        <f t="shared" si="57"/>
        <v>209</v>
      </c>
      <c r="R99" s="15">
        <f t="shared" si="57"/>
        <v>1</v>
      </c>
      <c r="S99" s="15">
        <f t="shared" si="57"/>
        <v>0</v>
      </c>
      <c r="T99" s="15">
        <f t="shared" si="57"/>
        <v>0</v>
      </c>
      <c r="U99" s="15">
        <f t="shared" si="57"/>
        <v>0</v>
      </c>
      <c r="V99" s="15">
        <f t="shared" si="57"/>
        <v>0</v>
      </c>
      <c r="W99" s="15">
        <f t="shared" si="57"/>
        <v>1</v>
      </c>
      <c r="X99" s="15">
        <f t="shared" si="57"/>
        <v>0</v>
      </c>
      <c r="Y99" s="15">
        <f t="shared" si="57"/>
        <v>0</v>
      </c>
      <c r="Z99" s="15">
        <f t="shared" si="57"/>
        <v>0</v>
      </c>
      <c r="AA99" s="15">
        <f t="shared" si="57"/>
        <v>37</v>
      </c>
      <c r="AB99" s="15">
        <f t="shared" si="57"/>
        <v>46.5</v>
      </c>
      <c r="AC99" s="15">
        <f t="shared" si="57"/>
        <v>0</v>
      </c>
      <c r="AD99" s="15">
        <f t="shared" si="57"/>
        <v>6.5</v>
      </c>
      <c r="AE99" s="15">
        <f t="shared" si="57"/>
        <v>0</v>
      </c>
      <c r="AF99" s="15">
        <f t="shared" si="57"/>
        <v>0</v>
      </c>
      <c r="AG99" s="15">
        <f t="shared" si="57"/>
        <v>0</v>
      </c>
      <c r="AH99" s="15">
        <f t="shared" si="57"/>
        <v>0</v>
      </c>
      <c r="AI99" s="15">
        <f t="shared" si="57"/>
        <v>0</v>
      </c>
      <c r="AJ99" s="15">
        <f t="shared" si="57"/>
        <v>0</v>
      </c>
      <c r="AK99" s="15">
        <f t="shared" si="57"/>
        <v>0</v>
      </c>
      <c r="AL99" s="15">
        <f t="shared" si="57"/>
        <v>0</v>
      </c>
      <c r="AM99" s="15">
        <f t="shared" si="57"/>
        <v>0</v>
      </c>
      <c r="AN99" s="15">
        <f t="shared" si="57"/>
        <v>1</v>
      </c>
      <c r="AO99" s="15">
        <f t="shared" si="57"/>
        <v>0</v>
      </c>
      <c r="AP99" s="15">
        <f t="shared" si="57"/>
        <v>191</v>
      </c>
      <c r="AQ99" s="15">
        <f t="shared" si="57"/>
        <v>0</v>
      </c>
      <c r="AR99" s="15">
        <f t="shared" si="57"/>
        <v>155</v>
      </c>
      <c r="AS99" s="15">
        <f t="shared" si="57"/>
        <v>16</v>
      </c>
      <c r="AT99" s="15">
        <f t="shared" si="57"/>
        <v>3</v>
      </c>
      <c r="AU99" s="15">
        <f t="shared" si="57"/>
        <v>0</v>
      </c>
      <c r="AV99" s="15">
        <f t="shared" si="57"/>
        <v>0</v>
      </c>
      <c r="AW99" s="15">
        <f t="shared" si="57"/>
        <v>2</v>
      </c>
      <c r="AX99" s="15">
        <f t="shared" si="57"/>
        <v>0</v>
      </c>
      <c r="AY99" s="15">
        <f t="shared" si="57"/>
        <v>0</v>
      </c>
      <c r="AZ99" s="15">
        <f t="shared" si="57"/>
        <v>1</v>
      </c>
      <c r="BA99" s="15">
        <f t="shared" si="57"/>
        <v>0.5</v>
      </c>
      <c r="BB99" s="15">
        <f t="shared" si="57"/>
        <v>9</v>
      </c>
      <c r="BC99" s="15">
        <f t="shared" si="57"/>
        <v>30</v>
      </c>
      <c r="BD99" s="15">
        <f t="shared" si="57"/>
        <v>4</v>
      </c>
      <c r="BE99" s="15">
        <f t="shared" si="57"/>
        <v>0</v>
      </c>
      <c r="BF99" s="15">
        <f t="shared" si="57"/>
        <v>31.5</v>
      </c>
      <c r="BG99" s="15">
        <f t="shared" si="57"/>
        <v>0</v>
      </c>
      <c r="BH99" s="15">
        <f t="shared" si="57"/>
        <v>12</v>
      </c>
      <c r="BI99" s="15">
        <f t="shared" si="57"/>
        <v>0</v>
      </c>
      <c r="BJ99" s="15">
        <f t="shared" si="57"/>
        <v>15.5</v>
      </c>
      <c r="BK99" s="15">
        <f t="shared" si="57"/>
        <v>83</v>
      </c>
      <c r="BL99" s="15">
        <f t="shared" si="57"/>
        <v>2.5</v>
      </c>
      <c r="BM99" s="15">
        <f t="shared" si="57"/>
        <v>18.5</v>
      </c>
      <c r="BN99" s="15">
        <f t="shared" si="57"/>
        <v>33.5</v>
      </c>
      <c r="BO99" s="15">
        <f t="shared" ref="BO99:DZ99" si="58">BO15</f>
        <v>3</v>
      </c>
      <c r="BP99" s="15">
        <f t="shared" si="58"/>
        <v>0</v>
      </c>
      <c r="BQ99" s="15">
        <f t="shared" si="58"/>
        <v>2</v>
      </c>
      <c r="BR99" s="15">
        <f t="shared" si="58"/>
        <v>0</v>
      </c>
      <c r="BS99" s="15">
        <f t="shared" si="58"/>
        <v>0</v>
      </c>
      <c r="BT99" s="15">
        <f t="shared" si="58"/>
        <v>0</v>
      </c>
      <c r="BU99" s="15">
        <f t="shared" si="58"/>
        <v>0</v>
      </c>
      <c r="BV99" s="15">
        <f t="shared" si="58"/>
        <v>0</v>
      </c>
      <c r="BW99" s="15">
        <f t="shared" si="58"/>
        <v>0</v>
      </c>
      <c r="BX99" s="15">
        <f t="shared" si="58"/>
        <v>0</v>
      </c>
      <c r="BY99" s="15">
        <f t="shared" si="58"/>
        <v>0</v>
      </c>
      <c r="BZ99" s="15">
        <f t="shared" si="58"/>
        <v>0</v>
      </c>
      <c r="CA99" s="15">
        <f t="shared" si="58"/>
        <v>0</v>
      </c>
      <c r="CB99" s="15">
        <f t="shared" si="58"/>
        <v>235</v>
      </c>
      <c r="CC99" s="15">
        <f t="shared" si="58"/>
        <v>0</v>
      </c>
      <c r="CD99" s="15">
        <f t="shared" si="58"/>
        <v>0</v>
      </c>
      <c r="CE99" s="15">
        <f t="shared" si="58"/>
        <v>0</v>
      </c>
      <c r="CF99" s="15">
        <f t="shared" si="58"/>
        <v>0</v>
      </c>
      <c r="CG99" s="15">
        <f t="shared" si="58"/>
        <v>0</v>
      </c>
      <c r="CH99" s="15">
        <f t="shared" si="58"/>
        <v>0</v>
      </c>
      <c r="CI99" s="15">
        <f t="shared" si="58"/>
        <v>0</v>
      </c>
      <c r="CJ99" s="15">
        <f t="shared" si="58"/>
        <v>0</v>
      </c>
      <c r="CK99" s="15">
        <f t="shared" si="58"/>
        <v>0</v>
      </c>
      <c r="CL99" s="15">
        <f t="shared" si="58"/>
        <v>4</v>
      </c>
      <c r="CM99" s="15">
        <f t="shared" si="58"/>
        <v>0</v>
      </c>
      <c r="CN99" s="15">
        <f t="shared" si="58"/>
        <v>232</v>
      </c>
      <c r="CO99" s="15">
        <f t="shared" si="58"/>
        <v>69.5</v>
      </c>
      <c r="CP99" s="15">
        <f t="shared" si="58"/>
        <v>3</v>
      </c>
      <c r="CQ99" s="15">
        <f t="shared" si="58"/>
        <v>0</v>
      </c>
      <c r="CR99" s="15">
        <f t="shared" si="58"/>
        <v>0</v>
      </c>
      <c r="CS99" s="15">
        <f t="shared" si="58"/>
        <v>0</v>
      </c>
      <c r="CT99" s="15">
        <f t="shared" si="58"/>
        <v>0</v>
      </c>
      <c r="CU99" s="15">
        <f t="shared" si="58"/>
        <v>2</v>
      </c>
      <c r="CV99" s="15">
        <f t="shared" si="58"/>
        <v>0</v>
      </c>
      <c r="CW99" s="15">
        <f t="shared" si="58"/>
        <v>0</v>
      </c>
      <c r="CX99" s="15">
        <f t="shared" si="58"/>
        <v>0</v>
      </c>
      <c r="CY99" s="15">
        <f t="shared" si="58"/>
        <v>0</v>
      </c>
      <c r="CZ99" s="15">
        <f t="shared" si="58"/>
        <v>0</v>
      </c>
      <c r="DA99" s="15">
        <f t="shared" si="58"/>
        <v>0</v>
      </c>
      <c r="DB99" s="15">
        <f t="shared" si="58"/>
        <v>0</v>
      </c>
      <c r="DC99" s="15">
        <f t="shared" si="58"/>
        <v>0</v>
      </c>
      <c r="DD99" s="15">
        <f t="shared" si="58"/>
        <v>0</v>
      </c>
      <c r="DE99" s="15">
        <f t="shared" si="58"/>
        <v>0</v>
      </c>
      <c r="DF99" s="15">
        <f t="shared" si="58"/>
        <v>18.5</v>
      </c>
      <c r="DG99" s="15">
        <f t="shared" si="58"/>
        <v>0</v>
      </c>
      <c r="DH99" s="15">
        <f t="shared" si="58"/>
        <v>0</v>
      </c>
      <c r="DI99" s="15">
        <f t="shared" si="58"/>
        <v>0</v>
      </c>
      <c r="DJ99" s="15">
        <f t="shared" si="58"/>
        <v>0</v>
      </c>
      <c r="DK99" s="15">
        <f t="shared" si="58"/>
        <v>0</v>
      </c>
      <c r="DL99" s="15">
        <f t="shared" si="58"/>
        <v>0</v>
      </c>
      <c r="DM99" s="15">
        <f t="shared" si="58"/>
        <v>0</v>
      </c>
      <c r="DN99" s="15">
        <f t="shared" si="58"/>
        <v>1</v>
      </c>
      <c r="DO99" s="15">
        <f t="shared" si="58"/>
        <v>0</v>
      </c>
      <c r="DP99" s="15">
        <f t="shared" si="58"/>
        <v>0</v>
      </c>
      <c r="DQ99" s="15">
        <f t="shared" si="58"/>
        <v>1</v>
      </c>
      <c r="DR99" s="15">
        <f t="shared" si="58"/>
        <v>0</v>
      </c>
      <c r="DS99" s="15">
        <f t="shared" si="58"/>
        <v>0</v>
      </c>
      <c r="DT99" s="15">
        <f t="shared" si="58"/>
        <v>0</v>
      </c>
      <c r="DU99" s="15">
        <f t="shared" si="58"/>
        <v>0</v>
      </c>
      <c r="DV99" s="15">
        <f t="shared" si="58"/>
        <v>0</v>
      </c>
      <c r="DW99" s="15">
        <f t="shared" si="58"/>
        <v>0</v>
      </c>
      <c r="DX99" s="15">
        <f t="shared" si="58"/>
        <v>0</v>
      </c>
      <c r="DY99" s="15">
        <f t="shared" si="58"/>
        <v>0</v>
      </c>
      <c r="DZ99" s="15">
        <f t="shared" si="58"/>
        <v>1</v>
      </c>
      <c r="EA99" s="15">
        <f t="shared" ref="EA99:FX99" si="59">EA15</f>
        <v>0</v>
      </c>
      <c r="EB99" s="15">
        <f t="shared" si="59"/>
        <v>0</v>
      </c>
      <c r="EC99" s="15">
        <f t="shared" si="59"/>
        <v>0</v>
      </c>
      <c r="ED99" s="15">
        <f t="shared" si="59"/>
        <v>0</v>
      </c>
      <c r="EE99" s="15">
        <f t="shared" si="59"/>
        <v>0</v>
      </c>
      <c r="EF99" s="15">
        <f t="shared" si="59"/>
        <v>2</v>
      </c>
      <c r="EG99" s="15">
        <f t="shared" si="59"/>
        <v>0</v>
      </c>
      <c r="EH99" s="15">
        <f t="shared" si="59"/>
        <v>0</v>
      </c>
      <c r="EI99" s="15">
        <f t="shared" si="59"/>
        <v>24.5</v>
      </c>
      <c r="EJ99" s="15">
        <f t="shared" si="59"/>
        <v>26</v>
      </c>
      <c r="EK99" s="15">
        <f t="shared" si="59"/>
        <v>0</v>
      </c>
      <c r="EL99" s="15">
        <f t="shared" si="59"/>
        <v>0</v>
      </c>
      <c r="EM99" s="15">
        <f t="shared" si="59"/>
        <v>0</v>
      </c>
      <c r="EN99" s="15">
        <f t="shared" si="59"/>
        <v>0</v>
      </c>
      <c r="EO99" s="15">
        <f t="shared" si="59"/>
        <v>0</v>
      </c>
      <c r="EP99" s="15">
        <f t="shared" si="59"/>
        <v>0</v>
      </c>
      <c r="EQ99" s="15">
        <f t="shared" si="59"/>
        <v>2</v>
      </c>
      <c r="ER99" s="15">
        <f t="shared" si="59"/>
        <v>2</v>
      </c>
      <c r="ES99" s="15">
        <f t="shared" si="59"/>
        <v>0</v>
      </c>
      <c r="ET99" s="15">
        <f t="shared" si="59"/>
        <v>0</v>
      </c>
      <c r="EU99" s="15">
        <f t="shared" si="59"/>
        <v>0</v>
      </c>
      <c r="EV99" s="15">
        <f t="shared" si="59"/>
        <v>0</v>
      </c>
      <c r="EW99" s="15">
        <f t="shared" si="59"/>
        <v>0</v>
      </c>
      <c r="EX99" s="15">
        <f t="shared" si="59"/>
        <v>0</v>
      </c>
      <c r="EY99" s="15">
        <f t="shared" si="59"/>
        <v>0</v>
      </c>
      <c r="EZ99" s="15">
        <f t="shared" si="59"/>
        <v>0</v>
      </c>
      <c r="FA99" s="15">
        <f t="shared" si="59"/>
        <v>12</v>
      </c>
      <c r="FB99" s="15">
        <f t="shared" si="59"/>
        <v>0</v>
      </c>
      <c r="FC99" s="15">
        <f t="shared" si="59"/>
        <v>4</v>
      </c>
      <c r="FD99" s="15">
        <f t="shared" si="59"/>
        <v>0</v>
      </c>
      <c r="FE99" s="15">
        <f t="shared" si="59"/>
        <v>0</v>
      </c>
      <c r="FF99" s="15">
        <f t="shared" si="59"/>
        <v>0</v>
      </c>
      <c r="FG99" s="15">
        <f t="shared" si="59"/>
        <v>0</v>
      </c>
      <c r="FH99" s="15">
        <f t="shared" si="59"/>
        <v>0</v>
      </c>
      <c r="FI99" s="15">
        <f t="shared" si="59"/>
        <v>0</v>
      </c>
      <c r="FJ99" s="15">
        <f t="shared" si="59"/>
        <v>0</v>
      </c>
      <c r="FK99" s="15">
        <f t="shared" si="59"/>
        <v>0</v>
      </c>
      <c r="FL99" s="15">
        <f t="shared" si="59"/>
        <v>0</v>
      </c>
      <c r="FM99" s="15">
        <f t="shared" si="59"/>
        <v>0</v>
      </c>
      <c r="FN99" s="15">
        <f t="shared" si="59"/>
        <v>15.5</v>
      </c>
      <c r="FO99" s="15">
        <f t="shared" si="59"/>
        <v>0</v>
      </c>
      <c r="FP99" s="15">
        <f t="shared" si="59"/>
        <v>0</v>
      </c>
      <c r="FQ99" s="15">
        <f t="shared" si="59"/>
        <v>0</v>
      </c>
      <c r="FR99" s="15">
        <f t="shared" si="59"/>
        <v>0</v>
      </c>
      <c r="FS99" s="15">
        <f t="shared" si="59"/>
        <v>0</v>
      </c>
      <c r="FT99" s="15">
        <f t="shared" si="59"/>
        <v>0</v>
      </c>
      <c r="FU99" s="15">
        <f t="shared" si="59"/>
        <v>0</v>
      </c>
      <c r="FV99" s="15">
        <f t="shared" si="59"/>
        <v>1</v>
      </c>
      <c r="FW99" s="15">
        <f t="shared" si="59"/>
        <v>2</v>
      </c>
      <c r="FX99" s="15">
        <f t="shared" si="59"/>
        <v>0</v>
      </c>
      <c r="FZ99" s="15"/>
      <c r="GA99" s="14"/>
      <c r="GB99" s="15"/>
      <c r="GC99" s="15"/>
      <c r="GD99" s="15"/>
      <c r="GE99" s="2"/>
      <c r="GF99" s="12"/>
      <c r="GG99" s="12"/>
      <c r="GH99" s="12"/>
      <c r="GI99" s="12"/>
      <c r="GJ99" s="12"/>
      <c r="GK99" s="12"/>
      <c r="GL99" s="17"/>
      <c r="GM99" s="17"/>
    </row>
    <row r="100" spans="1:254" x14ac:dyDescent="0.35">
      <c r="A100" s="3" t="s">
        <v>1014</v>
      </c>
      <c r="B100" s="2" t="s">
        <v>1015</v>
      </c>
      <c r="C100" s="15">
        <f t="shared" ref="C100:BN100" si="60">C35</f>
        <v>0</v>
      </c>
      <c r="D100" s="15">
        <f t="shared" si="60"/>
        <v>23</v>
      </c>
      <c r="E100" s="15">
        <f t="shared" si="60"/>
        <v>0</v>
      </c>
      <c r="F100" s="15">
        <f t="shared" si="60"/>
        <v>0</v>
      </c>
      <c r="G100" s="15">
        <f t="shared" si="60"/>
        <v>0</v>
      </c>
      <c r="H100" s="15">
        <f t="shared" si="60"/>
        <v>0</v>
      </c>
      <c r="I100" s="15">
        <f t="shared" si="60"/>
        <v>0</v>
      </c>
      <c r="J100" s="15">
        <f t="shared" si="60"/>
        <v>0</v>
      </c>
      <c r="K100" s="15">
        <f t="shared" si="60"/>
        <v>0</v>
      </c>
      <c r="L100" s="15">
        <f t="shared" si="60"/>
        <v>0</v>
      </c>
      <c r="M100" s="15">
        <f t="shared" si="60"/>
        <v>0</v>
      </c>
      <c r="N100" s="15">
        <f t="shared" si="60"/>
        <v>0</v>
      </c>
      <c r="O100" s="15">
        <f t="shared" si="60"/>
        <v>0</v>
      </c>
      <c r="P100" s="15">
        <f t="shared" si="60"/>
        <v>0</v>
      </c>
      <c r="Q100" s="15">
        <f t="shared" si="60"/>
        <v>0</v>
      </c>
      <c r="R100" s="15">
        <f t="shared" si="60"/>
        <v>0</v>
      </c>
      <c r="S100" s="15">
        <f t="shared" si="60"/>
        <v>0</v>
      </c>
      <c r="T100" s="15">
        <f t="shared" si="60"/>
        <v>0</v>
      </c>
      <c r="U100" s="15">
        <f t="shared" si="60"/>
        <v>0</v>
      </c>
      <c r="V100" s="15">
        <f t="shared" si="60"/>
        <v>0</v>
      </c>
      <c r="W100" s="15">
        <f t="shared" si="60"/>
        <v>0</v>
      </c>
      <c r="X100" s="15">
        <f t="shared" si="60"/>
        <v>0</v>
      </c>
      <c r="Y100" s="15">
        <f t="shared" si="60"/>
        <v>0</v>
      </c>
      <c r="Z100" s="15">
        <f t="shared" si="60"/>
        <v>0</v>
      </c>
      <c r="AA100" s="15">
        <f t="shared" si="60"/>
        <v>0</v>
      </c>
      <c r="AB100" s="15">
        <f t="shared" si="60"/>
        <v>0</v>
      </c>
      <c r="AC100" s="15">
        <f t="shared" si="60"/>
        <v>0</v>
      </c>
      <c r="AD100" s="15">
        <f t="shared" si="60"/>
        <v>0</v>
      </c>
      <c r="AE100" s="15">
        <f t="shared" si="60"/>
        <v>0</v>
      </c>
      <c r="AF100" s="15">
        <f t="shared" si="60"/>
        <v>0</v>
      </c>
      <c r="AG100" s="15">
        <f t="shared" si="60"/>
        <v>0</v>
      </c>
      <c r="AH100" s="15">
        <f t="shared" si="60"/>
        <v>0</v>
      </c>
      <c r="AI100" s="15">
        <f t="shared" si="60"/>
        <v>0</v>
      </c>
      <c r="AJ100" s="15">
        <f t="shared" si="60"/>
        <v>0</v>
      </c>
      <c r="AK100" s="15">
        <f t="shared" si="60"/>
        <v>0</v>
      </c>
      <c r="AL100" s="15">
        <f t="shared" si="60"/>
        <v>0</v>
      </c>
      <c r="AM100" s="15">
        <f t="shared" si="60"/>
        <v>0</v>
      </c>
      <c r="AN100" s="15">
        <f t="shared" si="60"/>
        <v>0</v>
      </c>
      <c r="AO100" s="15">
        <f t="shared" si="60"/>
        <v>0</v>
      </c>
      <c r="AP100" s="15">
        <f t="shared" si="60"/>
        <v>0</v>
      </c>
      <c r="AQ100" s="15">
        <f t="shared" si="60"/>
        <v>0</v>
      </c>
      <c r="AR100" s="15">
        <f t="shared" si="60"/>
        <v>0</v>
      </c>
      <c r="AS100" s="15">
        <f t="shared" si="60"/>
        <v>0</v>
      </c>
      <c r="AT100" s="15">
        <f t="shared" si="60"/>
        <v>0</v>
      </c>
      <c r="AU100" s="15">
        <f t="shared" si="60"/>
        <v>0</v>
      </c>
      <c r="AV100" s="15">
        <f t="shared" si="60"/>
        <v>0</v>
      </c>
      <c r="AW100" s="15">
        <f t="shared" si="60"/>
        <v>0</v>
      </c>
      <c r="AX100" s="15">
        <f t="shared" si="60"/>
        <v>0</v>
      </c>
      <c r="AY100" s="15">
        <f t="shared" si="60"/>
        <v>0</v>
      </c>
      <c r="AZ100" s="15">
        <f t="shared" si="60"/>
        <v>0</v>
      </c>
      <c r="BA100" s="15">
        <f t="shared" si="60"/>
        <v>0</v>
      </c>
      <c r="BB100" s="15">
        <f t="shared" si="60"/>
        <v>0</v>
      </c>
      <c r="BC100" s="15">
        <f t="shared" si="60"/>
        <v>0</v>
      </c>
      <c r="BD100" s="15">
        <f t="shared" si="60"/>
        <v>0</v>
      </c>
      <c r="BE100" s="15">
        <f t="shared" si="60"/>
        <v>0</v>
      </c>
      <c r="BF100" s="15">
        <f t="shared" si="60"/>
        <v>0</v>
      </c>
      <c r="BG100" s="15">
        <f t="shared" si="60"/>
        <v>0</v>
      </c>
      <c r="BH100" s="15">
        <f t="shared" si="60"/>
        <v>0</v>
      </c>
      <c r="BI100" s="15">
        <f t="shared" si="60"/>
        <v>0</v>
      </c>
      <c r="BJ100" s="15">
        <f t="shared" si="60"/>
        <v>0</v>
      </c>
      <c r="BK100" s="15">
        <f t="shared" si="60"/>
        <v>0</v>
      </c>
      <c r="BL100" s="15">
        <f t="shared" si="60"/>
        <v>0</v>
      </c>
      <c r="BM100" s="15">
        <f t="shared" si="60"/>
        <v>0</v>
      </c>
      <c r="BN100" s="15">
        <f t="shared" si="60"/>
        <v>0</v>
      </c>
      <c r="BO100" s="15">
        <f t="shared" ref="BO100:DZ100" si="61">BO35</f>
        <v>0</v>
      </c>
      <c r="BP100" s="15">
        <f t="shared" si="61"/>
        <v>0</v>
      </c>
      <c r="BQ100" s="15">
        <f t="shared" si="61"/>
        <v>0</v>
      </c>
      <c r="BR100" s="15">
        <f t="shared" si="61"/>
        <v>0</v>
      </c>
      <c r="BS100" s="15">
        <f t="shared" si="61"/>
        <v>0</v>
      </c>
      <c r="BT100" s="15">
        <f t="shared" si="61"/>
        <v>0</v>
      </c>
      <c r="BU100" s="15">
        <f t="shared" si="61"/>
        <v>0</v>
      </c>
      <c r="BV100" s="15">
        <f t="shared" si="61"/>
        <v>0</v>
      </c>
      <c r="BW100" s="15">
        <f t="shared" si="61"/>
        <v>0</v>
      </c>
      <c r="BX100" s="15">
        <f t="shared" si="61"/>
        <v>0</v>
      </c>
      <c r="BY100" s="15">
        <f t="shared" si="61"/>
        <v>0</v>
      </c>
      <c r="BZ100" s="15">
        <f t="shared" si="61"/>
        <v>0</v>
      </c>
      <c r="CA100" s="15">
        <f t="shared" si="61"/>
        <v>0</v>
      </c>
      <c r="CB100" s="15">
        <f t="shared" si="61"/>
        <v>0</v>
      </c>
      <c r="CC100" s="15">
        <f t="shared" si="61"/>
        <v>0</v>
      </c>
      <c r="CD100" s="15">
        <f t="shared" si="61"/>
        <v>0</v>
      </c>
      <c r="CE100" s="15">
        <f t="shared" si="61"/>
        <v>0</v>
      </c>
      <c r="CF100" s="15">
        <f t="shared" si="61"/>
        <v>0</v>
      </c>
      <c r="CG100" s="15">
        <f t="shared" si="61"/>
        <v>0</v>
      </c>
      <c r="CH100" s="15">
        <f t="shared" si="61"/>
        <v>0</v>
      </c>
      <c r="CI100" s="15">
        <f t="shared" si="61"/>
        <v>0</v>
      </c>
      <c r="CJ100" s="15">
        <f t="shared" si="61"/>
        <v>0</v>
      </c>
      <c r="CK100" s="15">
        <f t="shared" si="61"/>
        <v>0</v>
      </c>
      <c r="CL100" s="15">
        <f t="shared" si="61"/>
        <v>0</v>
      </c>
      <c r="CM100" s="15">
        <f t="shared" si="61"/>
        <v>0</v>
      </c>
      <c r="CN100" s="15">
        <f t="shared" si="61"/>
        <v>0</v>
      </c>
      <c r="CO100" s="15">
        <f t="shared" si="61"/>
        <v>0</v>
      </c>
      <c r="CP100" s="15">
        <f t="shared" si="61"/>
        <v>0</v>
      </c>
      <c r="CQ100" s="15">
        <f t="shared" si="61"/>
        <v>0</v>
      </c>
      <c r="CR100" s="15">
        <f t="shared" si="61"/>
        <v>0</v>
      </c>
      <c r="CS100" s="15">
        <f t="shared" si="61"/>
        <v>0</v>
      </c>
      <c r="CT100" s="15">
        <f t="shared" si="61"/>
        <v>0</v>
      </c>
      <c r="CU100" s="15">
        <f t="shared" si="61"/>
        <v>0</v>
      </c>
      <c r="CV100" s="15">
        <f t="shared" si="61"/>
        <v>0</v>
      </c>
      <c r="CW100" s="15">
        <f t="shared" si="61"/>
        <v>0</v>
      </c>
      <c r="CX100" s="15">
        <f t="shared" si="61"/>
        <v>0</v>
      </c>
      <c r="CY100" s="15">
        <f t="shared" si="61"/>
        <v>0</v>
      </c>
      <c r="CZ100" s="15">
        <f t="shared" si="61"/>
        <v>0</v>
      </c>
      <c r="DA100" s="15">
        <f t="shared" si="61"/>
        <v>0</v>
      </c>
      <c r="DB100" s="15">
        <f t="shared" si="61"/>
        <v>0</v>
      </c>
      <c r="DC100" s="15">
        <f t="shared" si="61"/>
        <v>0</v>
      </c>
      <c r="DD100" s="15">
        <f t="shared" si="61"/>
        <v>0</v>
      </c>
      <c r="DE100" s="15">
        <f t="shared" si="61"/>
        <v>0</v>
      </c>
      <c r="DF100" s="15">
        <f t="shared" si="61"/>
        <v>0</v>
      </c>
      <c r="DG100" s="15">
        <f t="shared" si="61"/>
        <v>0</v>
      </c>
      <c r="DH100" s="15">
        <f t="shared" si="61"/>
        <v>0</v>
      </c>
      <c r="DI100" s="15">
        <f t="shared" si="61"/>
        <v>0</v>
      </c>
      <c r="DJ100" s="15">
        <f t="shared" si="61"/>
        <v>0</v>
      </c>
      <c r="DK100" s="15">
        <f t="shared" si="61"/>
        <v>0</v>
      </c>
      <c r="DL100" s="15">
        <f t="shared" si="61"/>
        <v>0</v>
      </c>
      <c r="DM100" s="15">
        <f t="shared" si="61"/>
        <v>0</v>
      </c>
      <c r="DN100" s="15">
        <f t="shared" si="61"/>
        <v>0</v>
      </c>
      <c r="DO100" s="15">
        <f t="shared" si="61"/>
        <v>0</v>
      </c>
      <c r="DP100" s="15">
        <f t="shared" si="61"/>
        <v>0</v>
      </c>
      <c r="DQ100" s="15">
        <f t="shared" si="61"/>
        <v>0</v>
      </c>
      <c r="DR100" s="15">
        <f t="shared" si="61"/>
        <v>0</v>
      </c>
      <c r="DS100" s="15">
        <f t="shared" si="61"/>
        <v>0</v>
      </c>
      <c r="DT100" s="15">
        <f t="shared" si="61"/>
        <v>0</v>
      </c>
      <c r="DU100" s="15">
        <f t="shared" si="61"/>
        <v>0</v>
      </c>
      <c r="DV100" s="15">
        <f t="shared" si="61"/>
        <v>0</v>
      </c>
      <c r="DW100" s="15">
        <f t="shared" si="61"/>
        <v>0</v>
      </c>
      <c r="DX100" s="15">
        <f t="shared" si="61"/>
        <v>0</v>
      </c>
      <c r="DY100" s="15">
        <f t="shared" si="61"/>
        <v>0</v>
      </c>
      <c r="DZ100" s="15">
        <f t="shared" si="61"/>
        <v>0</v>
      </c>
      <c r="EA100" s="15">
        <f t="shared" ref="EA100:FX100" si="62">EA35</f>
        <v>0</v>
      </c>
      <c r="EB100" s="15">
        <f t="shared" si="62"/>
        <v>0</v>
      </c>
      <c r="EC100" s="15">
        <f t="shared" si="62"/>
        <v>0</v>
      </c>
      <c r="ED100" s="15">
        <f t="shared" si="62"/>
        <v>0</v>
      </c>
      <c r="EE100" s="15">
        <f t="shared" si="62"/>
        <v>0</v>
      </c>
      <c r="EF100" s="15">
        <f t="shared" si="62"/>
        <v>0</v>
      </c>
      <c r="EG100" s="15">
        <f t="shared" si="62"/>
        <v>0</v>
      </c>
      <c r="EH100" s="15">
        <f t="shared" si="62"/>
        <v>0</v>
      </c>
      <c r="EI100" s="15">
        <f t="shared" si="62"/>
        <v>0</v>
      </c>
      <c r="EJ100" s="15">
        <f t="shared" si="62"/>
        <v>0</v>
      </c>
      <c r="EK100" s="15">
        <f t="shared" si="62"/>
        <v>0</v>
      </c>
      <c r="EL100" s="15">
        <f t="shared" si="62"/>
        <v>0</v>
      </c>
      <c r="EM100" s="15">
        <f t="shared" si="62"/>
        <v>0</v>
      </c>
      <c r="EN100" s="15">
        <f t="shared" si="62"/>
        <v>0</v>
      </c>
      <c r="EO100" s="15">
        <f t="shared" si="62"/>
        <v>0</v>
      </c>
      <c r="EP100" s="15">
        <f t="shared" si="62"/>
        <v>0</v>
      </c>
      <c r="EQ100" s="15">
        <f t="shared" si="62"/>
        <v>0</v>
      </c>
      <c r="ER100" s="15">
        <f t="shared" si="62"/>
        <v>0</v>
      </c>
      <c r="ES100" s="15">
        <f t="shared" si="62"/>
        <v>0</v>
      </c>
      <c r="ET100" s="15">
        <f t="shared" si="62"/>
        <v>0</v>
      </c>
      <c r="EU100" s="15">
        <f t="shared" si="62"/>
        <v>0</v>
      </c>
      <c r="EV100" s="15">
        <f t="shared" si="62"/>
        <v>0</v>
      </c>
      <c r="EW100" s="15">
        <f t="shared" si="62"/>
        <v>0</v>
      </c>
      <c r="EX100" s="15">
        <f t="shared" si="62"/>
        <v>0</v>
      </c>
      <c r="EY100" s="15">
        <f t="shared" si="62"/>
        <v>0</v>
      </c>
      <c r="EZ100" s="15">
        <f t="shared" si="62"/>
        <v>0</v>
      </c>
      <c r="FA100" s="15">
        <f t="shared" si="62"/>
        <v>0</v>
      </c>
      <c r="FB100" s="15">
        <f t="shared" si="62"/>
        <v>0</v>
      </c>
      <c r="FC100" s="15">
        <f t="shared" si="62"/>
        <v>0</v>
      </c>
      <c r="FD100" s="15">
        <f t="shared" si="62"/>
        <v>0</v>
      </c>
      <c r="FE100" s="15">
        <f t="shared" si="62"/>
        <v>0</v>
      </c>
      <c r="FF100" s="15">
        <f t="shared" si="62"/>
        <v>0</v>
      </c>
      <c r="FG100" s="15">
        <f t="shared" si="62"/>
        <v>0</v>
      </c>
      <c r="FH100" s="15">
        <f t="shared" si="62"/>
        <v>0</v>
      </c>
      <c r="FI100" s="15">
        <f t="shared" si="62"/>
        <v>0</v>
      </c>
      <c r="FJ100" s="15">
        <f t="shared" si="62"/>
        <v>0</v>
      </c>
      <c r="FK100" s="15">
        <f t="shared" si="62"/>
        <v>0</v>
      </c>
      <c r="FL100" s="15">
        <f t="shared" si="62"/>
        <v>0</v>
      </c>
      <c r="FM100" s="15">
        <f t="shared" si="62"/>
        <v>0</v>
      </c>
      <c r="FN100" s="15">
        <f t="shared" si="62"/>
        <v>0</v>
      </c>
      <c r="FO100" s="15">
        <f t="shared" si="62"/>
        <v>0</v>
      </c>
      <c r="FP100" s="15">
        <f t="shared" si="62"/>
        <v>0</v>
      </c>
      <c r="FQ100" s="15">
        <f t="shared" si="62"/>
        <v>0</v>
      </c>
      <c r="FR100" s="15">
        <f t="shared" si="62"/>
        <v>0</v>
      </c>
      <c r="FS100" s="15">
        <f t="shared" si="62"/>
        <v>0</v>
      </c>
      <c r="FT100" s="15">
        <f t="shared" si="62"/>
        <v>0</v>
      </c>
      <c r="FU100" s="15">
        <f t="shared" si="62"/>
        <v>0</v>
      </c>
      <c r="FV100" s="15">
        <f t="shared" si="62"/>
        <v>0</v>
      </c>
      <c r="FW100" s="15">
        <f t="shared" si="62"/>
        <v>0</v>
      </c>
      <c r="FX100" s="15">
        <f t="shared" si="62"/>
        <v>0</v>
      </c>
      <c r="FY100" s="23"/>
      <c r="FZ100" s="15">
        <f t="shared" ref="FZ100:FZ105" si="63">SUM(C100:FX100)</f>
        <v>23</v>
      </c>
      <c r="GA100" s="14"/>
      <c r="GB100" s="15"/>
      <c r="GC100" s="15"/>
      <c r="GD100" s="15"/>
      <c r="GE100" s="2"/>
      <c r="GF100" s="12"/>
      <c r="GG100" s="12"/>
      <c r="GH100" s="12"/>
      <c r="GI100" s="12"/>
      <c r="GJ100" s="12"/>
      <c r="GK100" s="12"/>
      <c r="GL100" s="17"/>
      <c r="GM100" s="17"/>
    </row>
    <row r="101" spans="1:254" x14ac:dyDescent="0.35">
      <c r="A101" s="3" t="s">
        <v>485</v>
      </c>
      <c r="B101" s="2" t="s">
        <v>822</v>
      </c>
      <c r="C101" s="14">
        <f t="shared" ref="C101:BN101" si="64">C12</f>
        <v>152</v>
      </c>
      <c r="D101" s="14">
        <f t="shared" si="64"/>
        <v>499</v>
      </c>
      <c r="E101" s="14">
        <f t="shared" si="64"/>
        <v>0</v>
      </c>
      <c r="F101" s="14">
        <f t="shared" si="64"/>
        <v>2031</v>
      </c>
      <c r="G101" s="14">
        <f t="shared" si="64"/>
        <v>0</v>
      </c>
      <c r="H101" s="14">
        <f t="shared" si="64"/>
        <v>0</v>
      </c>
      <c r="I101" s="14">
        <f t="shared" si="64"/>
        <v>0</v>
      </c>
      <c r="J101" s="14">
        <f t="shared" si="64"/>
        <v>0</v>
      </c>
      <c r="K101" s="14">
        <f t="shared" si="64"/>
        <v>0</v>
      </c>
      <c r="L101" s="14">
        <f t="shared" si="64"/>
        <v>0</v>
      </c>
      <c r="M101" s="14">
        <f t="shared" si="64"/>
        <v>0</v>
      </c>
      <c r="N101" s="14">
        <f t="shared" si="64"/>
        <v>0</v>
      </c>
      <c r="O101" s="14">
        <f t="shared" si="64"/>
        <v>0</v>
      </c>
      <c r="P101" s="14">
        <f t="shared" si="64"/>
        <v>0</v>
      </c>
      <c r="Q101" s="14">
        <f t="shared" si="64"/>
        <v>0</v>
      </c>
      <c r="R101" s="14">
        <f t="shared" si="64"/>
        <v>6618</v>
      </c>
      <c r="S101" s="14">
        <f t="shared" si="64"/>
        <v>14</v>
      </c>
      <c r="T101" s="14">
        <f t="shared" si="64"/>
        <v>0</v>
      </c>
      <c r="U101" s="14">
        <f t="shared" si="64"/>
        <v>0</v>
      </c>
      <c r="V101" s="14">
        <f t="shared" si="64"/>
        <v>0</v>
      </c>
      <c r="W101" s="14">
        <f t="shared" si="64"/>
        <v>0</v>
      </c>
      <c r="X101" s="14">
        <f t="shared" si="64"/>
        <v>0</v>
      </c>
      <c r="Y101" s="14">
        <f t="shared" si="64"/>
        <v>473.5</v>
      </c>
      <c r="Z101" s="14">
        <f t="shared" si="64"/>
        <v>0</v>
      </c>
      <c r="AA101" s="14">
        <f t="shared" si="64"/>
        <v>336.5</v>
      </c>
      <c r="AB101" s="14">
        <f t="shared" si="64"/>
        <v>224</v>
      </c>
      <c r="AC101" s="14">
        <f t="shared" si="64"/>
        <v>0</v>
      </c>
      <c r="AD101" s="14">
        <f t="shared" si="64"/>
        <v>0</v>
      </c>
      <c r="AE101" s="14">
        <f t="shared" si="64"/>
        <v>0</v>
      </c>
      <c r="AF101" s="14">
        <f t="shared" si="64"/>
        <v>0</v>
      </c>
      <c r="AG101" s="14">
        <f t="shared" si="64"/>
        <v>0</v>
      </c>
      <c r="AH101" s="14">
        <f t="shared" si="64"/>
        <v>0</v>
      </c>
      <c r="AI101" s="14">
        <f t="shared" si="64"/>
        <v>0</v>
      </c>
      <c r="AJ101" s="14">
        <f t="shared" si="64"/>
        <v>0</v>
      </c>
      <c r="AK101" s="14">
        <f t="shared" si="64"/>
        <v>0</v>
      </c>
      <c r="AL101" s="14">
        <f t="shared" si="64"/>
        <v>0</v>
      </c>
      <c r="AM101" s="14">
        <f t="shared" si="64"/>
        <v>0</v>
      </c>
      <c r="AN101" s="14">
        <f t="shared" si="64"/>
        <v>0</v>
      </c>
      <c r="AO101" s="14">
        <f t="shared" si="64"/>
        <v>370.5</v>
      </c>
      <c r="AP101" s="14">
        <f t="shared" si="64"/>
        <v>595.5</v>
      </c>
      <c r="AQ101" s="14">
        <f t="shared" si="64"/>
        <v>0</v>
      </c>
      <c r="AR101" s="14">
        <f t="shared" si="64"/>
        <v>1303</v>
      </c>
      <c r="AS101" s="14">
        <f t="shared" si="64"/>
        <v>0</v>
      </c>
      <c r="AT101" s="14">
        <f t="shared" si="64"/>
        <v>0</v>
      </c>
      <c r="AU101" s="14">
        <f t="shared" si="64"/>
        <v>0</v>
      </c>
      <c r="AV101" s="14">
        <f t="shared" si="64"/>
        <v>0</v>
      </c>
      <c r="AW101" s="14">
        <f t="shared" si="64"/>
        <v>0</v>
      </c>
      <c r="AX101" s="14">
        <f t="shared" si="64"/>
        <v>0</v>
      </c>
      <c r="AY101" s="14">
        <f t="shared" si="64"/>
        <v>0</v>
      </c>
      <c r="AZ101" s="14">
        <f t="shared" si="64"/>
        <v>98</v>
      </c>
      <c r="BA101" s="14">
        <f t="shared" si="64"/>
        <v>240</v>
      </c>
      <c r="BB101" s="14">
        <f t="shared" si="64"/>
        <v>0</v>
      </c>
      <c r="BC101" s="14">
        <f t="shared" si="64"/>
        <v>475</v>
      </c>
      <c r="BD101" s="14">
        <f t="shared" si="64"/>
        <v>0</v>
      </c>
      <c r="BE101" s="14">
        <f t="shared" si="64"/>
        <v>0</v>
      </c>
      <c r="BF101" s="14">
        <f t="shared" si="64"/>
        <v>1194.5</v>
      </c>
      <c r="BG101" s="14">
        <f t="shared" si="64"/>
        <v>0</v>
      </c>
      <c r="BH101" s="14">
        <f t="shared" si="64"/>
        <v>28</v>
      </c>
      <c r="BI101" s="14">
        <f t="shared" si="64"/>
        <v>0</v>
      </c>
      <c r="BJ101" s="14">
        <f t="shared" si="64"/>
        <v>0</v>
      </c>
      <c r="BK101" s="14">
        <f t="shared" si="64"/>
        <v>13175.5</v>
      </c>
      <c r="BL101" s="14">
        <f t="shared" si="64"/>
        <v>0</v>
      </c>
      <c r="BM101" s="14">
        <f t="shared" si="64"/>
        <v>0</v>
      </c>
      <c r="BN101" s="14">
        <f t="shared" si="64"/>
        <v>0</v>
      </c>
      <c r="BO101" s="14">
        <f t="shared" ref="BO101:CM101" si="65">BO12</f>
        <v>0</v>
      </c>
      <c r="BP101" s="14">
        <f t="shared" si="65"/>
        <v>0</v>
      </c>
      <c r="BQ101" s="14">
        <f t="shared" si="65"/>
        <v>0</v>
      </c>
      <c r="BR101" s="14">
        <f t="shared" si="65"/>
        <v>0</v>
      </c>
      <c r="BS101" s="14">
        <f t="shared" si="65"/>
        <v>0</v>
      </c>
      <c r="BT101" s="14">
        <f t="shared" si="65"/>
        <v>0</v>
      </c>
      <c r="BU101" s="14">
        <f t="shared" si="65"/>
        <v>0</v>
      </c>
      <c r="BV101" s="14">
        <f t="shared" si="65"/>
        <v>0</v>
      </c>
      <c r="BW101" s="14">
        <f t="shared" si="65"/>
        <v>0</v>
      </c>
      <c r="BX101" s="14">
        <f t="shared" si="65"/>
        <v>0</v>
      </c>
      <c r="BY101" s="14">
        <f t="shared" si="65"/>
        <v>0</v>
      </c>
      <c r="BZ101" s="14">
        <f t="shared" si="65"/>
        <v>0</v>
      </c>
      <c r="CA101" s="14">
        <f t="shared" si="65"/>
        <v>0</v>
      </c>
      <c r="CB101" s="14">
        <f t="shared" si="65"/>
        <v>815.5</v>
      </c>
      <c r="CC101" s="14">
        <f t="shared" si="65"/>
        <v>0</v>
      </c>
      <c r="CD101" s="14">
        <f t="shared" si="65"/>
        <v>0</v>
      </c>
      <c r="CE101" s="14">
        <f t="shared" si="65"/>
        <v>0</v>
      </c>
      <c r="CF101" s="14">
        <f t="shared" si="65"/>
        <v>0</v>
      </c>
      <c r="CG101" s="14">
        <f t="shared" si="65"/>
        <v>0</v>
      </c>
      <c r="CH101" s="14">
        <f t="shared" si="65"/>
        <v>0</v>
      </c>
      <c r="CI101" s="14">
        <f t="shared" si="65"/>
        <v>0</v>
      </c>
      <c r="CJ101" s="14">
        <f t="shared" si="65"/>
        <v>0</v>
      </c>
      <c r="CK101" s="14">
        <f t="shared" si="65"/>
        <v>23.5</v>
      </c>
      <c r="CL101" s="14">
        <f t="shared" si="65"/>
        <v>5.5</v>
      </c>
      <c r="CM101" s="14">
        <f t="shared" si="65"/>
        <v>2</v>
      </c>
      <c r="CN101" s="14">
        <f>CN12+CN33</f>
        <v>662</v>
      </c>
      <c r="CO101" s="14">
        <f t="shared" ref="CO101:EZ101" si="66">CO12</f>
        <v>0</v>
      </c>
      <c r="CP101" s="14">
        <f t="shared" si="66"/>
        <v>0</v>
      </c>
      <c r="CQ101" s="14">
        <f t="shared" si="66"/>
        <v>0</v>
      </c>
      <c r="CR101" s="14">
        <f t="shared" si="66"/>
        <v>0</v>
      </c>
      <c r="CS101" s="14">
        <f t="shared" si="66"/>
        <v>0</v>
      </c>
      <c r="CT101" s="14">
        <f t="shared" si="66"/>
        <v>0</v>
      </c>
      <c r="CU101" s="14">
        <f t="shared" si="66"/>
        <v>396</v>
      </c>
      <c r="CV101" s="14">
        <f t="shared" si="66"/>
        <v>0</v>
      </c>
      <c r="CW101" s="14">
        <f t="shared" si="66"/>
        <v>0</v>
      </c>
      <c r="CX101" s="14">
        <f t="shared" si="66"/>
        <v>0</v>
      </c>
      <c r="CY101" s="14">
        <f t="shared" si="66"/>
        <v>0</v>
      </c>
      <c r="CZ101" s="14">
        <f t="shared" si="66"/>
        <v>0</v>
      </c>
      <c r="DA101" s="14">
        <f t="shared" si="66"/>
        <v>0</v>
      </c>
      <c r="DB101" s="14">
        <f t="shared" si="66"/>
        <v>0</v>
      </c>
      <c r="DC101" s="14">
        <f t="shared" si="66"/>
        <v>0</v>
      </c>
      <c r="DD101" s="14">
        <f t="shared" si="66"/>
        <v>0</v>
      </c>
      <c r="DE101" s="14">
        <f t="shared" si="66"/>
        <v>0</v>
      </c>
      <c r="DF101" s="14">
        <f t="shared" si="66"/>
        <v>0</v>
      </c>
      <c r="DG101" s="14">
        <f t="shared" si="66"/>
        <v>0</v>
      </c>
      <c r="DH101" s="14">
        <f t="shared" si="66"/>
        <v>0</v>
      </c>
      <c r="DI101" s="14">
        <f t="shared" si="66"/>
        <v>4</v>
      </c>
      <c r="DJ101" s="14">
        <f t="shared" si="66"/>
        <v>1</v>
      </c>
      <c r="DK101" s="14">
        <f t="shared" si="66"/>
        <v>1</v>
      </c>
      <c r="DL101" s="14">
        <f t="shared" si="66"/>
        <v>0</v>
      </c>
      <c r="DM101" s="14">
        <f t="shared" si="66"/>
        <v>0</v>
      </c>
      <c r="DN101" s="14">
        <f t="shared" si="66"/>
        <v>0</v>
      </c>
      <c r="DO101" s="14">
        <f t="shared" si="66"/>
        <v>0</v>
      </c>
      <c r="DP101" s="14">
        <f t="shared" si="66"/>
        <v>0</v>
      </c>
      <c r="DQ101" s="14">
        <f t="shared" si="66"/>
        <v>0</v>
      </c>
      <c r="DR101" s="14">
        <f t="shared" si="66"/>
        <v>0</v>
      </c>
      <c r="DS101" s="14">
        <f t="shared" si="66"/>
        <v>0</v>
      </c>
      <c r="DT101" s="14">
        <f t="shared" si="66"/>
        <v>0</v>
      </c>
      <c r="DU101" s="14">
        <f t="shared" si="66"/>
        <v>0</v>
      </c>
      <c r="DV101" s="14">
        <f t="shared" si="66"/>
        <v>0</v>
      </c>
      <c r="DW101" s="14">
        <f t="shared" si="66"/>
        <v>0</v>
      </c>
      <c r="DX101" s="14">
        <f t="shared" si="66"/>
        <v>0</v>
      </c>
      <c r="DY101" s="14">
        <f t="shared" si="66"/>
        <v>0</v>
      </c>
      <c r="DZ101" s="14">
        <f t="shared" si="66"/>
        <v>0</v>
      </c>
      <c r="EA101" s="14">
        <f t="shared" si="66"/>
        <v>0</v>
      </c>
      <c r="EB101" s="14">
        <f t="shared" si="66"/>
        <v>0</v>
      </c>
      <c r="EC101" s="14">
        <f t="shared" si="66"/>
        <v>0</v>
      </c>
      <c r="ED101" s="14">
        <f t="shared" si="66"/>
        <v>0</v>
      </c>
      <c r="EE101" s="14">
        <f t="shared" si="66"/>
        <v>0</v>
      </c>
      <c r="EF101" s="14">
        <f t="shared" si="66"/>
        <v>0</v>
      </c>
      <c r="EG101" s="14">
        <f t="shared" si="66"/>
        <v>0</v>
      </c>
      <c r="EH101" s="14">
        <f t="shared" si="66"/>
        <v>0</v>
      </c>
      <c r="EI101" s="14">
        <f t="shared" si="66"/>
        <v>0</v>
      </c>
      <c r="EJ101" s="14">
        <f t="shared" si="66"/>
        <v>207.5</v>
      </c>
      <c r="EK101" s="14">
        <f t="shared" si="66"/>
        <v>0</v>
      </c>
      <c r="EL101" s="14">
        <f t="shared" si="66"/>
        <v>0</v>
      </c>
      <c r="EM101" s="14">
        <f t="shared" si="66"/>
        <v>0</v>
      </c>
      <c r="EN101" s="14">
        <f t="shared" si="66"/>
        <v>43</v>
      </c>
      <c r="EO101" s="14">
        <f t="shared" si="66"/>
        <v>0</v>
      </c>
      <c r="EP101" s="14">
        <f t="shared" si="66"/>
        <v>0</v>
      </c>
      <c r="EQ101" s="14">
        <f t="shared" si="66"/>
        <v>0</v>
      </c>
      <c r="ER101" s="14">
        <f t="shared" si="66"/>
        <v>0</v>
      </c>
      <c r="ES101" s="14">
        <f t="shared" si="66"/>
        <v>0</v>
      </c>
      <c r="ET101" s="14">
        <f t="shared" si="66"/>
        <v>0</v>
      </c>
      <c r="EU101" s="14">
        <f t="shared" si="66"/>
        <v>0</v>
      </c>
      <c r="EV101" s="14">
        <f t="shared" si="66"/>
        <v>0</v>
      </c>
      <c r="EW101" s="14">
        <f t="shared" si="66"/>
        <v>0</v>
      </c>
      <c r="EX101" s="14">
        <f t="shared" si="66"/>
        <v>0</v>
      </c>
      <c r="EY101" s="14">
        <f t="shared" si="66"/>
        <v>450</v>
      </c>
      <c r="EZ101" s="14">
        <f t="shared" si="66"/>
        <v>0</v>
      </c>
      <c r="FA101" s="14">
        <f t="shared" ref="FA101:FX101" si="67">FA12</f>
        <v>0</v>
      </c>
      <c r="FB101" s="14">
        <f t="shared" si="67"/>
        <v>0</v>
      </c>
      <c r="FC101" s="14">
        <f t="shared" si="67"/>
        <v>0</v>
      </c>
      <c r="FD101" s="14">
        <f t="shared" si="67"/>
        <v>0</v>
      </c>
      <c r="FE101" s="14">
        <f t="shared" si="67"/>
        <v>0</v>
      </c>
      <c r="FF101" s="14">
        <f t="shared" si="67"/>
        <v>0</v>
      </c>
      <c r="FG101" s="14">
        <f t="shared" si="67"/>
        <v>0</v>
      </c>
      <c r="FH101" s="14">
        <f t="shared" si="67"/>
        <v>0</v>
      </c>
      <c r="FI101" s="14">
        <f t="shared" si="67"/>
        <v>0</v>
      </c>
      <c r="FJ101" s="14">
        <f t="shared" si="67"/>
        <v>0</v>
      </c>
      <c r="FK101" s="14">
        <f t="shared" si="67"/>
        <v>0</v>
      </c>
      <c r="FL101" s="14">
        <f t="shared" si="67"/>
        <v>0</v>
      </c>
      <c r="FM101" s="14">
        <f t="shared" si="67"/>
        <v>0</v>
      </c>
      <c r="FN101" s="14">
        <f t="shared" si="67"/>
        <v>254.5</v>
      </c>
      <c r="FO101" s="14">
        <f t="shared" si="67"/>
        <v>0</v>
      </c>
      <c r="FP101" s="14">
        <f t="shared" si="67"/>
        <v>0</v>
      </c>
      <c r="FQ101" s="14">
        <f t="shared" si="67"/>
        <v>0</v>
      </c>
      <c r="FR101" s="14">
        <f t="shared" si="67"/>
        <v>0</v>
      </c>
      <c r="FS101" s="14">
        <f t="shared" si="67"/>
        <v>0</v>
      </c>
      <c r="FT101" s="14">
        <f t="shared" si="67"/>
        <v>0</v>
      </c>
      <c r="FU101" s="14">
        <f t="shared" si="67"/>
        <v>0</v>
      </c>
      <c r="FV101" s="14">
        <f t="shared" si="67"/>
        <v>0</v>
      </c>
      <c r="FW101" s="14">
        <f t="shared" si="67"/>
        <v>0</v>
      </c>
      <c r="FX101" s="14">
        <f t="shared" si="67"/>
        <v>0</v>
      </c>
      <c r="FY101" s="23"/>
      <c r="FZ101" s="14">
        <f t="shared" si="63"/>
        <v>30693.5</v>
      </c>
      <c r="GA101" s="14"/>
      <c r="GB101" s="15"/>
      <c r="GC101" s="15"/>
      <c r="GD101" s="2"/>
      <c r="GE101" s="2"/>
      <c r="GF101" s="12"/>
      <c r="GG101" s="12"/>
      <c r="GH101" s="12"/>
      <c r="GI101" s="12"/>
      <c r="GJ101" s="12"/>
      <c r="GK101" s="12"/>
      <c r="GL101" s="17"/>
      <c r="GM101" s="17"/>
    </row>
    <row r="102" spans="1:254" x14ac:dyDescent="0.35">
      <c r="A102" s="3" t="s">
        <v>486</v>
      </c>
      <c r="B102" s="2" t="s">
        <v>823</v>
      </c>
      <c r="C102" s="14">
        <f t="shared" ref="C102:BN102" si="68">C33</f>
        <v>0</v>
      </c>
      <c r="D102" s="14">
        <f t="shared" si="68"/>
        <v>0</v>
      </c>
      <c r="E102" s="14">
        <f t="shared" si="68"/>
        <v>0</v>
      </c>
      <c r="F102" s="14">
        <f t="shared" si="68"/>
        <v>0</v>
      </c>
      <c r="G102" s="14">
        <f t="shared" si="68"/>
        <v>0</v>
      </c>
      <c r="H102" s="14">
        <f t="shared" si="68"/>
        <v>0</v>
      </c>
      <c r="I102" s="14">
        <f t="shared" si="68"/>
        <v>0</v>
      </c>
      <c r="J102" s="14">
        <f t="shared" si="68"/>
        <v>0</v>
      </c>
      <c r="K102" s="14">
        <f t="shared" si="68"/>
        <v>0</v>
      </c>
      <c r="L102" s="14">
        <f t="shared" si="68"/>
        <v>0</v>
      </c>
      <c r="M102" s="14">
        <f t="shared" si="68"/>
        <v>0</v>
      </c>
      <c r="N102" s="14">
        <f t="shared" si="68"/>
        <v>0</v>
      </c>
      <c r="O102" s="14">
        <f t="shared" si="68"/>
        <v>0</v>
      </c>
      <c r="P102" s="14">
        <f t="shared" si="68"/>
        <v>0</v>
      </c>
      <c r="Q102" s="14">
        <f t="shared" si="68"/>
        <v>0</v>
      </c>
      <c r="R102" s="14">
        <f t="shared" si="68"/>
        <v>0</v>
      </c>
      <c r="S102" s="14">
        <f t="shared" si="68"/>
        <v>0</v>
      </c>
      <c r="T102" s="14">
        <f t="shared" si="68"/>
        <v>0</v>
      </c>
      <c r="U102" s="14">
        <f t="shared" si="68"/>
        <v>0</v>
      </c>
      <c r="V102" s="14">
        <f t="shared" si="68"/>
        <v>0</v>
      </c>
      <c r="W102" s="14">
        <f t="shared" si="68"/>
        <v>0</v>
      </c>
      <c r="X102" s="14">
        <f t="shared" si="68"/>
        <v>0</v>
      </c>
      <c r="Y102" s="14">
        <f t="shared" si="68"/>
        <v>0</v>
      </c>
      <c r="Z102" s="14">
        <f t="shared" si="68"/>
        <v>0</v>
      </c>
      <c r="AA102" s="14">
        <f t="shared" si="68"/>
        <v>0</v>
      </c>
      <c r="AB102" s="14">
        <f t="shared" si="68"/>
        <v>0</v>
      </c>
      <c r="AC102" s="14">
        <f t="shared" si="68"/>
        <v>0</v>
      </c>
      <c r="AD102" s="14">
        <f t="shared" si="68"/>
        <v>0</v>
      </c>
      <c r="AE102" s="14">
        <f t="shared" si="68"/>
        <v>0</v>
      </c>
      <c r="AF102" s="14">
        <f t="shared" si="68"/>
        <v>0</v>
      </c>
      <c r="AG102" s="14">
        <f t="shared" si="68"/>
        <v>0</v>
      </c>
      <c r="AH102" s="14">
        <f t="shared" si="68"/>
        <v>0</v>
      </c>
      <c r="AI102" s="14">
        <f t="shared" si="68"/>
        <v>0</v>
      </c>
      <c r="AJ102" s="14">
        <f t="shared" si="68"/>
        <v>0</v>
      </c>
      <c r="AK102" s="14">
        <f t="shared" si="68"/>
        <v>0</v>
      </c>
      <c r="AL102" s="14">
        <f t="shared" si="68"/>
        <v>0</v>
      </c>
      <c r="AM102" s="14">
        <f t="shared" si="68"/>
        <v>0</v>
      </c>
      <c r="AN102" s="14">
        <f t="shared" si="68"/>
        <v>0</v>
      </c>
      <c r="AO102" s="14">
        <f t="shared" si="68"/>
        <v>0</v>
      </c>
      <c r="AP102" s="14">
        <f t="shared" si="68"/>
        <v>0</v>
      </c>
      <c r="AQ102" s="14">
        <f t="shared" si="68"/>
        <v>0</v>
      </c>
      <c r="AR102" s="14">
        <f t="shared" si="68"/>
        <v>0</v>
      </c>
      <c r="AS102" s="14">
        <f t="shared" si="68"/>
        <v>0</v>
      </c>
      <c r="AT102" s="14">
        <f t="shared" si="68"/>
        <v>0</v>
      </c>
      <c r="AU102" s="14">
        <f t="shared" si="68"/>
        <v>0</v>
      </c>
      <c r="AV102" s="14">
        <f t="shared" si="68"/>
        <v>0</v>
      </c>
      <c r="AW102" s="14">
        <f t="shared" si="68"/>
        <v>0</v>
      </c>
      <c r="AX102" s="14">
        <f t="shared" si="68"/>
        <v>0</v>
      </c>
      <c r="AY102" s="14">
        <f t="shared" si="68"/>
        <v>0</v>
      </c>
      <c r="AZ102" s="14">
        <f t="shared" si="68"/>
        <v>0</v>
      </c>
      <c r="BA102" s="14">
        <f t="shared" si="68"/>
        <v>0</v>
      </c>
      <c r="BB102" s="14">
        <f t="shared" si="68"/>
        <v>0</v>
      </c>
      <c r="BC102" s="14">
        <f t="shared" si="68"/>
        <v>0</v>
      </c>
      <c r="BD102" s="14">
        <f t="shared" si="68"/>
        <v>0</v>
      </c>
      <c r="BE102" s="14">
        <f t="shared" si="68"/>
        <v>0</v>
      </c>
      <c r="BF102" s="14">
        <f t="shared" si="68"/>
        <v>0</v>
      </c>
      <c r="BG102" s="14">
        <f t="shared" si="68"/>
        <v>0</v>
      </c>
      <c r="BH102" s="14">
        <f t="shared" si="68"/>
        <v>0</v>
      </c>
      <c r="BI102" s="14">
        <f t="shared" si="68"/>
        <v>0</v>
      </c>
      <c r="BJ102" s="14">
        <f t="shared" si="68"/>
        <v>0</v>
      </c>
      <c r="BK102" s="14">
        <f t="shared" si="68"/>
        <v>0</v>
      </c>
      <c r="BL102" s="14">
        <f t="shared" si="68"/>
        <v>0</v>
      </c>
      <c r="BM102" s="14">
        <f t="shared" si="68"/>
        <v>0</v>
      </c>
      <c r="BN102" s="14">
        <f t="shared" si="68"/>
        <v>0</v>
      </c>
      <c r="BO102" s="14">
        <f t="shared" ref="BO102:CM102" si="69">BO33</f>
        <v>0</v>
      </c>
      <c r="BP102" s="14">
        <f t="shared" si="69"/>
        <v>0</v>
      </c>
      <c r="BQ102" s="14">
        <f t="shared" si="69"/>
        <v>0</v>
      </c>
      <c r="BR102" s="14">
        <f t="shared" si="69"/>
        <v>0</v>
      </c>
      <c r="BS102" s="14">
        <f t="shared" si="69"/>
        <v>0</v>
      </c>
      <c r="BT102" s="14">
        <f t="shared" si="69"/>
        <v>0</v>
      </c>
      <c r="BU102" s="14">
        <f t="shared" si="69"/>
        <v>0</v>
      </c>
      <c r="BV102" s="14">
        <f t="shared" si="69"/>
        <v>0</v>
      </c>
      <c r="BW102" s="14">
        <f t="shared" si="69"/>
        <v>0</v>
      </c>
      <c r="BX102" s="14">
        <f t="shared" si="69"/>
        <v>0</v>
      </c>
      <c r="BY102" s="14">
        <f t="shared" si="69"/>
        <v>0</v>
      </c>
      <c r="BZ102" s="14">
        <f t="shared" si="69"/>
        <v>0</v>
      </c>
      <c r="CA102" s="14">
        <f t="shared" si="69"/>
        <v>0</v>
      </c>
      <c r="CB102" s="14">
        <f t="shared" si="69"/>
        <v>0</v>
      </c>
      <c r="CC102" s="14">
        <f t="shared" si="69"/>
        <v>0</v>
      </c>
      <c r="CD102" s="14">
        <f t="shared" si="69"/>
        <v>0</v>
      </c>
      <c r="CE102" s="14">
        <f t="shared" si="69"/>
        <v>0</v>
      </c>
      <c r="CF102" s="14">
        <f t="shared" si="69"/>
        <v>0</v>
      </c>
      <c r="CG102" s="14">
        <f t="shared" si="69"/>
        <v>0</v>
      </c>
      <c r="CH102" s="14">
        <f t="shared" si="69"/>
        <v>0</v>
      </c>
      <c r="CI102" s="14">
        <f t="shared" si="69"/>
        <v>0</v>
      </c>
      <c r="CJ102" s="14">
        <f t="shared" si="69"/>
        <v>0</v>
      </c>
      <c r="CK102" s="14">
        <f t="shared" si="69"/>
        <v>0</v>
      </c>
      <c r="CL102" s="14">
        <f t="shared" si="69"/>
        <v>0</v>
      </c>
      <c r="CM102" s="14">
        <f t="shared" si="69"/>
        <v>0</v>
      </c>
      <c r="CN102" s="14">
        <v>0</v>
      </c>
      <c r="CO102" s="14">
        <f t="shared" ref="CO102:EZ102" si="70">CO33</f>
        <v>0</v>
      </c>
      <c r="CP102" s="14">
        <f t="shared" si="70"/>
        <v>0</v>
      </c>
      <c r="CQ102" s="14">
        <f t="shared" si="70"/>
        <v>0</v>
      </c>
      <c r="CR102" s="14">
        <f t="shared" si="70"/>
        <v>0</v>
      </c>
      <c r="CS102" s="14">
        <f t="shared" si="70"/>
        <v>0</v>
      </c>
      <c r="CT102" s="14">
        <f t="shared" si="70"/>
        <v>0</v>
      </c>
      <c r="CU102" s="14">
        <f t="shared" si="70"/>
        <v>0</v>
      </c>
      <c r="CV102" s="14">
        <f t="shared" si="70"/>
        <v>0</v>
      </c>
      <c r="CW102" s="14">
        <f t="shared" si="70"/>
        <v>0</v>
      </c>
      <c r="CX102" s="14">
        <f t="shared" si="70"/>
        <v>0</v>
      </c>
      <c r="CY102" s="14">
        <f t="shared" si="70"/>
        <v>0</v>
      </c>
      <c r="CZ102" s="14">
        <f t="shared" si="70"/>
        <v>0</v>
      </c>
      <c r="DA102" s="14">
        <f t="shared" si="70"/>
        <v>0</v>
      </c>
      <c r="DB102" s="14">
        <f t="shared" si="70"/>
        <v>0</v>
      </c>
      <c r="DC102" s="14">
        <f t="shared" si="70"/>
        <v>0</v>
      </c>
      <c r="DD102" s="14">
        <f t="shared" si="70"/>
        <v>0</v>
      </c>
      <c r="DE102" s="14">
        <f t="shared" si="70"/>
        <v>0</v>
      </c>
      <c r="DF102" s="14">
        <f t="shared" si="70"/>
        <v>0</v>
      </c>
      <c r="DG102" s="14">
        <f t="shared" si="70"/>
        <v>0</v>
      </c>
      <c r="DH102" s="14">
        <f t="shared" si="70"/>
        <v>0</v>
      </c>
      <c r="DI102" s="14">
        <f t="shared" si="70"/>
        <v>0</v>
      </c>
      <c r="DJ102" s="14">
        <f t="shared" si="70"/>
        <v>0</v>
      </c>
      <c r="DK102" s="14">
        <f t="shared" si="70"/>
        <v>0</v>
      </c>
      <c r="DL102" s="14">
        <f t="shared" si="70"/>
        <v>0</v>
      </c>
      <c r="DM102" s="14">
        <f t="shared" si="70"/>
        <v>0</v>
      </c>
      <c r="DN102" s="14">
        <f t="shared" si="70"/>
        <v>0</v>
      </c>
      <c r="DO102" s="14">
        <f t="shared" si="70"/>
        <v>0</v>
      </c>
      <c r="DP102" s="14">
        <f t="shared" si="70"/>
        <v>0</v>
      </c>
      <c r="DQ102" s="14">
        <f t="shared" si="70"/>
        <v>0</v>
      </c>
      <c r="DR102" s="14">
        <f t="shared" si="70"/>
        <v>0</v>
      </c>
      <c r="DS102" s="14">
        <f t="shared" si="70"/>
        <v>0</v>
      </c>
      <c r="DT102" s="14">
        <f t="shared" si="70"/>
        <v>0</v>
      </c>
      <c r="DU102" s="14">
        <f t="shared" si="70"/>
        <v>0</v>
      </c>
      <c r="DV102" s="14">
        <f t="shared" si="70"/>
        <v>0</v>
      </c>
      <c r="DW102" s="14">
        <f t="shared" si="70"/>
        <v>0</v>
      </c>
      <c r="DX102" s="14">
        <f t="shared" si="70"/>
        <v>0</v>
      </c>
      <c r="DY102" s="14">
        <f t="shared" si="70"/>
        <v>0</v>
      </c>
      <c r="DZ102" s="14">
        <f t="shared" si="70"/>
        <v>0</v>
      </c>
      <c r="EA102" s="14">
        <f t="shared" si="70"/>
        <v>0</v>
      </c>
      <c r="EB102" s="14">
        <f t="shared" si="70"/>
        <v>0</v>
      </c>
      <c r="EC102" s="14">
        <f t="shared" si="70"/>
        <v>0</v>
      </c>
      <c r="ED102" s="14">
        <f t="shared" si="70"/>
        <v>0</v>
      </c>
      <c r="EE102" s="14">
        <f t="shared" si="70"/>
        <v>0</v>
      </c>
      <c r="EF102" s="14">
        <f t="shared" si="70"/>
        <v>0</v>
      </c>
      <c r="EG102" s="14">
        <f t="shared" si="70"/>
        <v>0</v>
      </c>
      <c r="EH102" s="14">
        <f t="shared" si="70"/>
        <v>0</v>
      </c>
      <c r="EI102" s="14">
        <f t="shared" si="70"/>
        <v>0</v>
      </c>
      <c r="EJ102" s="14">
        <f t="shared" si="70"/>
        <v>0</v>
      </c>
      <c r="EK102" s="14">
        <f t="shared" si="70"/>
        <v>0</v>
      </c>
      <c r="EL102" s="14">
        <f t="shared" si="70"/>
        <v>0</v>
      </c>
      <c r="EM102" s="14">
        <f t="shared" si="70"/>
        <v>0</v>
      </c>
      <c r="EN102" s="14">
        <f t="shared" si="70"/>
        <v>0</v>
      </c>
      <c r="EO102" s="14">
        <f t="shared" si="70"/>
        <v>0</v>
      </c>
      <c r="EP102" s="14">
        <f t="shared" si="70"/>
        <v>0</v>
      </c>
      <c r="EQ102" s="14">
        <f t="shared" si="70"/>
        <v>0</v>
      </c>
      <c r="ER102" s="14">
        <f t="shared" si="70"/>
        <v>0</v>
      </c>
      <c r="ES102" s="14">
        <f t="shared" si="70"/>
        <v>0</v>
      </c>
      <c r="ET102" s="14">
        <f t="shared" si="70"/>
        <v>0</v>
      </c>
      <c r="EU102" s="14">
        <f t="shared" si="70"/>
        <v>0</v>
      </c>
      <c r="EV102" s="14">
        <f t="shared" si="70"/>
        <v>0</v>
      </c>
      <c r="EW102" s="14">
        <f t="shared" si="70"/>
        <v>0</v>
      </c>
      <c r="EX102" s="14">
        <f t="shared" si="70"/>
        <v>0</v>
      </c>
      <c r="EY102" s="14">
        <f t="shared" si="70"/>
        <v>0</v>
      </c>
      <c r="EZ102" s="14">
        <f t="shared" si="70"/>
        <v>0</v>
      </c>
      <c r="FA102" s="14">
        <f t="shared" ref="FA102:FX102" si="71">FA33</f>
        <v>0</v>
      </c>
      <c r="FB102" s="14">
        <f t="shared" si="71"/>
        <v>0</v>
      </c>
      <c r="FC102" s="14">
        <f t="shared" si="71"/>
        <v>0</v>
      </c>
      <c r="FD102" s="14">
        <f t="shared" si="71"/>
        <v>0</v>
      </c>
      <c r="FE102" s="14">
        <f t="shared" si="71"/>
        <v>0</v>
      </c>
      <c r="FF102" s="14">
        <f t="shared" si="71"/>
        <v>0</v>
      </c>
      <c r="FG102" s="14">
        <f t="shared" si="71"/>
        <v>0</v>
      </c>
      <c r="FH102" s="14">
        <f t="shared" si="71"/>
        <v>0</v>
      </c>
      <c r="FI102" s="14">
        <f t="shared" si="71"/>
        <v>0</v>
      </c>
      <c r="FJ102" s="14">
        <f t="shared" si="71"/>
        <v>0</v>
      </c>
      <c r="FK102" s="14">
        <f t="shared" si="71"/>
        <v>0</v>
      </c>
      <c r="FL102" s="14">
        <f t="shared" si="71"/>
        <v>0</v>
      </c>
      <c r="FM102" s="14">
        <f t="shared" si="71"/>
        <v>0</v>
      </c>
      <c r="FN102" s="14">
        <f t="shared" si="71"/>
        <v>0</v>
      </c>
      <c r="FO102" s="14">
        <f t="shared" si="71"/>
        <v>0</v>
      </c>
      <c r="FP102" s="14">
        <f t="shared" si="71"/>
        <v>0</v>
      </c>
      <c r="FQ102" s="14">
        <f t="shared" si="71"/>
        <v>0</v>
      </c>
      <c r="FR102" s="14">
        <f t="shared" si="71"/>
        <v>0</v>
      </c>
      <c r="FS102" s="14">
        <f t="shared" si="71"/>
        <v>0</v>
      </c>
      <c r="FT102" s="14">
        <f t="shared" si="71"/>
        <v>0</v>
      </c>
      <c r="FU102" s="14">
        <f t="shared" si="71"/>
        <v>0</v>
      </c>
      <c r="FV102" s="14">
        <f t="shared" si="71"/>
        <v>0</v>
      </c>
      <c r="FW102" s="14">
        <f t="shared" si="71"/>
        <v>0</v>
      </c>
      <c r="FX102" s="14">
        <f t="shared" si="71"/>
        <v>0</v>
      </c>
      <c r="FY102" s="14"/>
      <c r="FZ102" s="14">
        <f t="shared" si="63"/>
        <v>0</v>
      </c>
      <c r="GA102" s="57"/>
      <c r="GB102" s="15"/>
      <c r="GC102" s="15"/>
      <c r="GD102" s="2"/>
      <c r="GE102" s="2"/>
      <c r="GF102" s="12"/>
      <c r="GG102" s="12"/>
      <c r="GH102" s="12"/>
      <c r="GI102" s="12"/>
      <c r="GJ102" s="12"/>
      <c r="GK102" s="12"/>
      <c r="GL102" s="17"/>
      <c r="GM102" s="17"/>
    </row>
    <row r="103" spans="1:254" x14ac:dyDescent="0.35">
      <c r="A103" s="3" t="s">
        <v>487</v>
      </c>
      <c r="B103" s="2" t="s">
        <v>824</v>
      </c>
      <c r="C103" s="23">
        <f t="shared" ref="C103:AQ103" si="72">ROUND(SUM(C96:C102),1)</f>
        <v>6540.5</v>
      </c>
      <c r="D103" s="23">
        <f t="shared" si="72"/>
        <v>38720.400000000001</v>
      </c>
      <c r="E103" s="23">
        <f t="shared" si="72"/>
        <v>5749</v>
      </c>
      <c r="F103" s="23">
        <f t="shared" si="72"/>
        <v>24441.599999999999</v>
      </c>
      <c r="G103" s="23">
        <f t="shared" si="72"/>
        <v>1845</v>
      </c>
      <c r="H103" s="23">
        <f t="shared" si="72"/>
        <v>1096.7</v>
      </c>
      <c r="I103" s="23">
        <f t="shared" si="72"/>
        <v>8070</v>
      </c>
      <c r="J103" s="23">
        <f t="shared" si="72"/>
        <v>2066.8000000000002</v>
      </c>
      <c r="K103" s="23">
        <f t="shared" si="72"/>
        <v>251.7</v>
      </c>
      <c r="L103" s="23">
        <f t="shared" si="72"/>
        <v>2156.1</v>
      </c>
      <c r="M103" s="23">
        <f t="shared" si="72"/>
        <v>950.7</v>
      </c>
      <c r="N103" s="23">
        <f t="shared" si="72"/>
        <v>50642.1</v>
      </c>
      <c r="O103" s="23">
        <f t="shared" si="72"/>
        <v>12912.4</v>
      </c>
      <c r="P103" s="23">
        <f t="shared" si="72"/>
        <v>315.3</v>
      </c>
      <c r="Q103" s="23">
        <f t="shared" si="72"/>
        <v>39533.800000000003</v>
      </c>
      <c r="R103" s="23">
        <f t="shared" si="72"/>
        <v>7100.8</v>
      </c>
      <c r="S103" s="23">
        <f t="shared" si="72"/>
        <v>1605.4</v>
      </c>
      <c r="T103" s="23">
        <f t="shared" si="72"/>
        <v>161.1</v>
      </c>
      <c r="U103" s="23">
        <f t="shared" si="72"/>
        <v>55.5</v>
      </c>
      <c r="V103" s="23">
        <f t="shared" si="72"/>
        <v>256.39999999999998</v>
      </c>
      <c r="W103" s="23">
        <f t="shared" si="72"/>
        <v>59.7</v>
      </c>
      <c r="X103" s="23">
        <f t="shared" si="72"/>
        <v>50</v>
      </c>
      <c r="Y103" s="23">
        <f t="shared" si="72"/>
        <v>897.3</v>
      </c>
      <c r="Z103" s="23">
        <f t="shared" si="72"/>
        <v>231.1</v>
      </c>
      <c r="AA103" s="23">
        <f t="shared" si="72"/>
        <v>30969.9</v>
      </c>
      <c r="AB103" s="23">
        <f t="shared" si="72"/>
        <v>27219.200000000001</v>
      </c>
      <c r="AC103" s="23">
        <f t="shared" si="72"/>
        <v>906.3</v>
      </c>
      <c r="AD103" s="23">
        <f t="shared" si="72"/>
        <v>1441.6</v>
      </c>
      <c r="AE103" s="23">
        <f t="shared" si="72"/>
        <v>97</v>
      </c>
      <c r="AF103" s="23">
        <f t="shared" si="72"/>
        <v>167.5</v>
      </c>
      <c r="AG103" s="23">
        <f t="shared" si="72"/>
        <v>601.1</v>
      </c>
      <c r="AH103" s="23">
        <f t="shared" si="72"/>
        <v>957.7</v>
      </c>
      <c r="AI103" s="23">
        <f t="shared" si="72"/>
        <v>383</v>
      </c>
      <c r="AJ103" s="23">
        <f t="shared" si="72"/>
        <v>181.5</v>
      </c>
      <c r="AK103" s="23">
        <f t="shared" si="72"/>
        <v>165.7</v>
      </c>
      <c r="AL103" s="23">
        <f t="shared" si="72"/>
        <v>288.5</v>
      </c>
      <c r="AM103" s="23">
        <f t="shared" si="72"/>
        <v>352.6</v>
      </c>
      <c r="AN103" s="23">
        <f t="shared" si="72"/>
        <v>300.5</v>
      </c>
      <c r="AO103" s="23">
        <f t="shared" si="72"/>
        <v>4406.5</v>
      </c>
      <c r="AP103" s="23">
        <f t="shared" si="72"/>
        <v>84753.600000000006</v>
      </c>
      <c r="AQ103" s="23">
        <f t="shared" si="72"/>
        <v>251</v>
      </c>
      <c r="AR103" s="23">
        <f>ROUND(SUM(AR96:AR102),2)</f>
        <v>62161.1</v>
      </c>
      <c r="AS103" s="23">
        <f t="shared" ref="AS103:BO103" si="73">ROUND(SUM(AS96:AS102),1)</f>
        <v>6500</v>
      </c>
      <c r="AT103" s="23">
        <f t="shared" si="73"/>
        <v>2363.1999999999998</v>
      </c>
      <c r="AU103" s="23">
        <f t="shared" si="73"/>
        <v>271</v>
      </c>
      <c r="AV103" s="23">
        <f t="shared" si="73"/>
        <v>305.39999999999998</v>
      </c>
      <c r="AW103" s="23">
        <f t="shared" si="73"/>
        <v>257</v>
      </c>
      <c r="AX103" s="23">
        <f t="shared" si="73"/>
        <v>81</v>
      </c>
      <c r="AY103" s="23">
        <f t="shared" si="73"/>
        <v>406.8</v>
      </c>
      <c r="AZ103" s="23">
        <f t="shared" si="73"/>
        <v>12222.4</v>
      </c>
      <c r="BA103" s="23">
        <f t="shared" si="73"/>
        <v>9136.2999999999993</v>
      </c>
      <c r="BB103" s="23">
        <f t="shared" si="73"/>
        <v>7564.3</v>
      </c>
      <c r="BC103" s="23">
        <f t="shared" si="73"/>
        <v>24699.9</v>
      </c>
      <c r="BD103" s="23">
        <f t="shared" si="73"/>
        <v>3637.5</v>
      </c>
      <c r="BE103" s="23">
        <f t="shared" si="73"/>
        <v>1198.7</v>
      </c>
      <c r="BF103" s="23">
        <f t="shared" si="73"/>
        <v>25614.3</v>
      </c>
      <c r="BG103" s="23">
        <f t="shared" si="73"/>
        <v>920.6</v>
      </c>
      <c r="BH103" s="23">
        <f t="shared" si="73"/>
        <v>583.5</v>
      </c>
      <c r="BI103" s="23">
        <f t="shared" si="73"/>
        <v>257.39999999999998</v>
      </c>
      <c r="BJ103" s="23">
        <f t="shared" si="73"/>
        <v>6314.9</v>
      </c>
      <c r="BK103" s="23">
        <f t="shared" si="73"/>
        <v>35146.699999999997</v>
      </c>
      <c r="BL103" s="23">
        <f t="shared" si="73"/>
        <v>77.3</v>
      </c>
      <c r="BM103" s="23">
        <f t="shared" si="73"/>
        <v>359.3</v>
      </c>
      <c r="BN103" s="23">
        <f t="shared" si="73"/>
        <v>3145.6</v>
      </c>
      <c r="BO103" s="23">
        <f t="shared" si="73"/>
        <v>1257.3</v>
      </c>
      <c r="BP103" s="23">
        <f t="shared" ref="BP103:EA103" si="74">ROUND(SUM(BP96:BP102),1)</f>
        <v>160.4</v>
      </c>
      <c r="BQ103" s="23">
        <f t="shared" si="74"/>
        <v>5887.2</v>
      </c>
      <c r="BR103" s="23">
        <f t="shared" si="74"/>
        <v>4488.3999999999996</v>
      </c>
      <c r="BS103" s="23">
        <f t="shared" si="74"/>
        <v>1158.0999999999999</v>
      </c>
      <c r="BT103" s="23">
        <f t="shared" si="74"/>
        <v>372.5</v>
      </c>
      <c r="BU103" s="23">
        <f t="shared" si="74"/>
        <v>393.7</v>
      </c>
      <c r="BV103" s="23">
        <f t="shared" si="74"/>
        <v>1245.3</v>
      </c>
      <c r="BW103" s="23">
        <f t="shared" si="74"/>
        <v>2017.5</v>
      </c>
      <c r="BX103" s="23">
        <f t="shared" si="74"/>
        <v>66.5</v>
      </c>
      <c r="BY103" s="23">
        <f t="shared" si="74"/>
        <v>430.7</v>
      </c>
      <c r="BZ103" s="23">
        <f t="shared" si="74"/>
        <v>228</v>
      </c>
      <c r="CA103" s="23">
        <f t="shared" si="74"/>
        <v>146.19999999999999</v>
      </c>
      <c r="CB103" s="23">
        <f t="shared" si="74"/>
        <v>73642.899999999994</v>
      </c>
      <c r="CC103" s="23">
        <f t="shared" si="74"/>
        <v>189.3</v>
      </c>
      <c r="CD103" s="23">
        <f t="shared" si="74"/>
        <v>50</v>
      </c>
      <c r="CE103" s="23">
        <f t="shared" si="74"/>
        <v>158.30000000000001</v>
      </c>
      <c r="CF103" s="23">
        <f t="shared" si="74"/>
        <v>112.5</v>
      </c>
      <c r="CG103" s="23">
        <f t="shared" si="74"/>
        <v>199.9</v>
      </c>
      <c r="CH103" s="23">
        <f t="shared" si="74"/>
        <v>96.5</v>
      </c>
      <c r="CI103" s="23">
        <f t="shared" si="74"/>
        <v>687.9</v>
      </c>
      <c r="CJ103" s="23">
        <f t="shared" si="74"/>
        <v>872.3</v>
      </c>
      <c r="CK103" s="23">
        <f t="shared" si="74"/>
        <v>4911.5</v>
      </c>
      <c r="CL103" s="23">
        <f t="shared" si="74"/>
        <v>1237.9000000000001</v>
      </c>
      <c r="CM103" s="23">
        <f t="shared" si="74"/>
        <v>687.4</v>
      </c>
      <c r="CN103" s="23">
        <f t="shared" si="74"/>
        <v>31536.3</v>
      </c>
      <c r="CO103" s="23">
        <f t="shared" si="74"/>
        <v>14394.7</v>
      </c>
      <c r="CP103" s="23">
        <f t="shared" si="74"/>
        <v>934.4</v>
      </c>
      <c r="CQ103" s="23">
        <f t="shared" si="74"/>
        <v>770.1</v>
      </c>
      <c r="CR103" s="23">
        <f t="shared" si="74"/>
        <v>215.8</v>
      </c>
      <c r="CS103" s="23">
        <f t="shared" si="74"/>
        <v>285.5</v>
      </c>
      <c r="CT103" s="23">
        <f t="shared" si="74"/>
        <v>113.5</v>
      </c>
      <c r="CU103" s="23">
        <f t="shared" si="74"/>
        <v>469.8</v>
      </c>
      <c r="CV103" s="23">
        <f t="shared" si="74"/>
        <v>50</v>
      </c>
      <c r="CW103" s="23">
        <f t="shared" si="74"/>
        <v>198.7</v>
      </c>
      <c r="CX103" s="23">
        <f t="shared" si="74"/>
        <v>461.4</v>
      </c>
      <c r="CY103" s="23">
        <f t="shared" si="74"/>
        <v>50</v>
      </c>
      <c r="CZ103" s="23">
        <f t="shared" si="74"/>
        <v>1806.8</v>
      </c>
      <c r="DA103" s="23">
        <f t="shared" si="74"/>
        <v>203.5</v>
      </c>
      <c r="DB103" s="23">
        <f t="shared" si="74"/>
        <v>315.8</v>
      </c>
      <c r="DC103" s="23">
        <f t="shared" si="74"/>
        <v>193</v>
      </c>
      <c r="DD103" s="23">
        <f t="shared" si="74"/>
        <v>174.5</v>
      </c>
      <c r="DE103" s="23">
        <f t="shared" si="74"/>
        <v>285.3</v>
      </c>
      <c r="DF103" s="23">
        <f t="shared" si="74"/>
        <v>20834.599999999999</v>
      </c>
      <c r="DG103" s="23">
        <f t="shared" si="74"/>
        <v>93.5</v>
      </c>
      <c r="DH103" s="23">
        <f t="shared" si="74"/>
        <v>1805.4</v>
      </c>
      <c r="DI103" s="23">
        <f t="shared" si="74"/>
        <v>2434.1</v>
      </c>
      <c r="DJ103" s="23">
        <f t="shared" si="74"/>
        <v>624</v>
      </c>
      <c r="DK103" s="23">
        <f t="shared" si="74"/>
        <v>478.7</v>
      </c>
      <c r="DL103" s="23">
        <f t="shared" si="74"/>
        <v>5694</v>
      </c>
      <c r="DM103" s="23">
        <f t="shared" si="74"/>
        <v>235</v>
      </c>
      <c r="DN103" s="23">
        <f t="shared" si="74"/>
        <v>1296</v>
      </c>
      <c r="DO103" s="23">
        <f t="shared" si="74"/>
        <v>3290</v>
      </c>
      <c r="DP103" s="23">
        <f t="shared" si="74"/>
        <v>200</v>
      </c>
      <c r="DQ103" s="23">
        <f t="shared" si="74"/>
        <v>888</v>
      </c>
      <c r="DR103" s="23">
        <f t="shared" si="74"/>
        <v>1315.2</v>
      </c>
      <c r="DS103" s="23">
        <f t="shared" si="74"/>
        <v>599.9</v>
      </c>
      <c r="DT103" s="23">
        <f t="shared" si="74"/>
        <v>176.5</v>
      </c>
      <c r="DU103" s="23">
        <f t="shared" si="74"/>
        <v>351.4</v>
      </c>
      <c r="DV103" s="23">
        <f t="shared" si="74"/>
        <v>208</v>
      </c>
      <c r="DW103" s="23">
        <f t="shared" si="74"/>
        <v>300.2</v>
      </c>
      <c r="DX103" s="23">
        <f t="shared" si="74"/>
        <v>168</v>
      </c>
      <c r="DY103" s="23">
        <f t="shared" si="74"/>
        <v>296.60000000000002</v>
      </c>
      <c r="DZ103" s="23">
        <f t="shared" si="74"/>
        <v>681.8</v>
      </c>
      <c r="EA103" s="23">
        <f t="shared" si="74"/>
        <v>530.6</v>
      </c>
      <c r="EB103" s="23">
        <f t="shared" ref="EB103:FX103" si="75">ROUND(SUM(EB96:EB102),1)</f>
        <v>534.4</v>
      </c>
      <c r="EC103" s="23">
        <f t="shared" si="75"/>
        <v>285.10000000000002</v>
      </c>
      <c r="ED103" s="23">
        <f t="shared" si="75"/>
        <v>1561.8</v>
      </c>
      <c r="EE103" s="23">
        <f t="shared" si="75"/>
        <v>191.6</v>
      </c>
      <c r="EF103" s="23">
        <f t="shared" si="75"/>
        <v>1355.2</v>
      </c>
      <c r="EG103" s="23">
        <f t="shared" si="75"/>
        <v>253.5</v>
      </c>
      <c r="EH103" s="23">
        <f t="shared" si="75"/>
        <v>247.4</v>
      </c>
      <c r="EI103" s="23">
        <f t="shared" si="75"/>
        <v>13890.3</v>
      </c>
      <c r="EJ103" s="23">
        <f t="shared" si="75"/>
        <v>10185.299999999999</v>
      </c>
      <c r="EK103" s="23">
        <f t="shared" si="75"/>
        <v>668.7</v>
      </c>
      <c r="EL103" s="23">
        <f t="shared" si="75"/>
        <v>459.4</v>
      </c>
      <c r="EM103" s="23">
        <f t="shared" si="75"/>
        <v>378.1</v>
      </c>
      <c r="EN103" s="23">
        <f t="shared" si="75"/>
        <v>939.9</v>
      </c>
      <c r="EO103" s="23">
        <f t="shared" si="75"/>
        <v>305.39999999999998</v>
      </c>
      <c r="EP103" s="23">
        <f t="shared" si="75"/>
        <v>428.5</v>
      </c>
      <c r="EQ103" s="23">
        <f t="shared" si="75"/>
        <v>2616.4</v>
      </c>
      <c r="ER103" s="23">
        <f t="shared" si="75"/>
        <v>309.60000000000002</v>
      </c>
      <c r="ES103" s="23">
        <f t="shared" si="75"/>
        <v>163</v>
      </c>
      <c r="ET103" s="23">
        <f t="shared" si="75"/>
        <v>197.5</v>
      </c>
      <c r="EU103" s="23">
        <f t="shared" si="75"/>
        <v>575.29999999999995</v>
      </c>
      <c r="EV103" s="23">
        <f t="shared" si="75"/>
        <v>72.599999999999994</v>
      </c>
      <c r="EW103" s="23">
        <f t="shared" si="75"/>
        <v>819.4</v>
      </c>
      <c r="EX103" s="23">
        <f t="shared" si="75"/>
        <v>173.5</v>
      </c>
      <c r="EY103" s="23">
        <f t="shared" si="75"/>
        <v>656.5</v>
      </c>
      <c r="EZ103" s="23">
        <f t="shared" si="75"/>
        <v>129.30000000000001</v>
      </c>
      <c r="FA103" s="23">
        <f t="shared" si="75"/>
        <v>3397.2</v>
      </c>
      <c r="FB103" s="23">
        <f t="shared" si="75"/>
        <v>288.10000000000002</v>
      </c>
      <c r="FC103" s="23">
        <f t="shared" si="75"/>
        <v>1826.2</v>
      </c>
      <c r="FD103" s="23">
        <f t="shared" si="75"/>
        <v>402</v>
      </c>
      <c r="FE103" s="23">
        <f t="shared" si="75"/>
        <v>79</v>
      </c>
      <c r="FF103" s="23">
        <f t="shared" si="75"/>
        <v>185</v>
      </c>
      <c r="FG103" s="23">
        <f t="shared" si="75"/>
        <v>120.8</v>
      </c>
      <c r="FH103" s="23">
        <f t="shared" si="75"/>
        <v>70</v>
      </c>
      <c r="FI103" s="23">
        <f t="shared" si="75"/>
        <v>1702.5</v>
      </c>
      <c r="FJ103" s="23">
        <f t="shared" si="75"/>
        <v>2016.5</v>
      </c>
      <c r="FK103" s="23">
        <f t="shared" si="75"/>
        <v>2529.1</v>
      </c>
      <c r="FL103" s="23">
        <f t="shared" si="75"/>
        <v>8538.5</v>
      </c>
      <c r="FM103" s="23">
        <f t="shared" si="75"/>
        <v>3981.5</v>
      </c>
      <c r="FN103" s="23">
        <f t="shared" si="75"/>
        <v>22705.3</v>
      </c>
      <c r="FO103" s="23">
        <f t="shared" si="75"/>
        <v>1119.2</v>
      </c>
      <c r="FP103" s="23">
        <f t="shared" si="75"/>
        <v>2341.5</v>
      </c>
      <c r="FQ103" s="23">
        <f t="shared" si="75"/>
        <v>984.9</v>
      </c>
      <c r="FR103" s="23">
        <f t="shared" si="75"/>
        <v>168.1</v>
      </c>
      <c r="FS103" s="23">
        <f t="shared" si="75"/>
        <v>168.3</v>
      </c>
      <c r="FT103" s="23">
        <f t="shared" si="75"/>
        <v>56.5</v>
      </c>
      <c r="FU103" s="23">
        <f t="shared" si="75"/>
        <v>791.1</v>
      </c>
      <c r="FV103" s="23">
        <f t="shared" si="75"/>
        <v>693.7</v>
      </c>
      <c r="FW103" s="23">
        <f t="shared" si="75"/>
        <v>149.5</v>
      </c>
      <c r="FX103" s="23">
        <f t="shared" si="75"/>
        <v>64.5</v>
      </c>
      <c r="FY103" s="14"/>
      <c r="FZ103" s="58">
        <f t="shared" si="63"/>
        <v>849812.30000000028</v>
      </c>
      <c r="GA103" s="59"/>
      <c r="GB103" s="15">
        <f>FZ103-GA103</f>
        <v>849812.30000000028</v>
      </c>
      <c r="GC103" s="15"/>
      <c r="GD103" s="2"/>
      <c r="GE103" s="2"/>
      <c r="GF103" s="12"/>
      <c r="GG103" s="12"/>
      <c r="GH103" s="12"/>
      <c r="GI103" s="12"/>
      <c r="GJ103" s="12"/>
      <c r="GK103" s="12"/>
      <c r="GL103" s="17"/>
      <c r="GM103" s="17"/>
    </row>
    <row r="104" spans="1:254" x14ac:dyDescent="0.35">
      <c r="A104" s="3" t="s">
        <v>488</v>
      </c>
      <c r="B104" s="30" t="s">
        <v>825</v>
      </c>
      <c r="C104" s="15">
        <f t="shared" ref="C104:BN104" si="76">C103-C105</f>
        <v>6540.5</v>
      </c>
      <c r="D104" s="15">
        <f t="shared" si="76"/>
        <v>34024.5</v>
      </c>
      <c r="E104" s="15">
        <f t="shared" si="76"/>
        <v>5086.3</v>
      </c>
      <c r="F104" s="15">
        <f t="shared" si="76"/>
        <v>23508.3</v>
      </c>
      <c r="G104" s="15">
        <f t="shared" si="76"/>
        <v>1845</v>
      </c>
      <c r="H104" s="15">
        <f t="shared" si="76"/>
        <v>1096.7</v>
      </c>
      <c r="I104" s="15">
        <f t="shared" si="76"/>
        <v>7319.8</v>
      </c>
      <c r="J104" s="15">
        <f t="shared" si="76"/>
        <v>2066.8000000000002</v>
      </c>
      <c r="K104" s="15">
        <f t="shared" si="76"/>
        <v>251.7</v>
      </c>
      <c r="L104" s="15">
        <f t="shared" si="76"/>
        <v>2156.1</v>
      </c>
      <c r="M104" s="15">
        <f t="shared" si="76"/>
        <v>950.7</v>
      </c>
      <c r="N104" s="15">
        <f t="shared" si="76"/>
        <v>50552.1</v>
      </c>
      <c r="O104" s="15">
        <f t="shared" si="76"/>
        <v>12912.4</v>
      </c>
      <c r="P104" s="15">
        <f t="shared" si="76"/>
        <v>315.3</v>
      </c>
      <c r="Q104" s="15">
        <f t="shared" si="76"/>
        <v>37572.5</v>
      </c>
      <c r="R104" s="15">
        <f t="shared" si="76"/>
        <v>7100.8</v>
      </c>
      <c r="S104" s="15">
        <f t="shared" si="76"/>
        <v>1605.4</v>
      </c>
      <c r="T104" s="15">
        <f t="shared" si="76"/>
        <v>161.1</v>
      </c>
      <c r="U104" s="15">
        <f t="shared" si="76"/>
        <v>55.5</v>
      </c>
      <c r="V104" s="15">
        <f t="shared" si="76"/>
        <v>256.39999999999998</v>
      </c>
      <c r="W104" s="15">
        <f t="shared" si="76"/>
        <v>59.7</v>
      </c>
      <c r="X104" s="15">
        <f t="shared" si="76"/>
        <v>50</v>
      </c>
      <c r="Y104" s="15">
        <f t="shared" si="76"/>
        <v>897.3</v>
      </c>
      <c r="Z104" s="15">
        <f t="shared" si="76"/>
        <v>231.1</v>
      </c>
      <c r="AA104" s="15">
        <f t="shared" si="76"/>
        <v>30969.9</v>
      </c>
      <c r="AB104" s="15">
        <f t="shared" si="76"/>
        <v>27219.200000000001</v>
      </c>
      <c r="AC104" s="15">
        <f t="shared" si="76"/>
        <v>906.3</v>
      </c>
      <c r="AD104" s="15">
        <f t="shared" si="76"/>
        <v>1287.5999999999999</v>
      </c>
      <c r="AE104" s="15">
        <f t="shared" si="76"/>
        <v>97</v>
      </c>
      <c r="AF104" s="15">
        <f t="shared" si="76"/>
        <v>167.5</v>
      </c>
      <c r="AG104" s="15">
        <f t="shared" si="76"/>
        <v>601.1</v>
      </c>
      <c r="AH104" s="15">
        <f t="shared" si="76"/>
        <v>957.7</v>
      </c>
      <c r="AI104" s="15">
        <f t="shared" si="76"/>
        <v>383</v>
      </c>
      <c r="AJ104" s="15">
        <f t="shared" si="76"/>
        <v>181.5</v>
      </c>
      <c r="AK104" s="15">
        <f t="shared" si="76"/>
        <v>165.7</v>
      </c>
      <c r="AL104" s="15">
        <f t="shared" si="76"/>
        <v>288.5</v>
      </c>
      <c r="AM104" s="15">
        <f t="shared" si="76"/>
        <v>352.6</v>
      </c>
      <c r="AN104" s="15">
        <f t="shared" si="76"/>
        <v>300.5</v>
      </c>
      <c r="AO104" s="15">
        <f t="shared" si="76"/>
        <v>4406.5</v>
      </c>
      <c r="AP104" s="15">
        <f t="shared" si="76"/>
        <v>84753.600000000006</v>
      </c>
      <c r="AQ104" s="15">
        <f t="shared" si="76"/>
        <v>251</v>
      </c>
      <c r="AR104" s="15">
        <f t="shared" si="76"/>
        <v>60153.799999999996</v>
      </c>
      <c r="AS104" s="15">
        <f t="shared" si="76"/>
        <v>6199.7</v>
      </c>
      <c r="AT104" s="15">
        <f t="shared" si="76"/>
        <v>2363.1999999999998</v>
      </c>
      <c r="AU104" s="15">
        <f t="shared" si="76"/>
        <v>271</v>
      </c>
      <c r="AV104" s="15">
        <f t="shared" si="76"/>
        <v>305.39999999999998</v>
      </c>
      <c r="AW104" s="15">
        <f t="shared" si="76"/>
        <v>257</v>
      </c>
      <c r="AX104" s="15">
        <f t="shared" si="76"/>
        <v>81</v>
      </c>
      <c r="AY104" s="15">
        <f t="shared" si="76"/>
        <v>406.8</v>
      </c>
      <c r="AZ104" s="15">
        <f t="shared" si="76"/>
        <v>12222.4</v>
      </c>
      <c r="BA104" s="15">
        <f t="shared" si="76"/>
        <v>9136.2999999999993</v>
      </c>
      <c r="BB104" s="15">
        <f t="shared" si="76"/>
        <v>7564.3</v>
      </c>
      <c r="BC104" s="15">
        <f t="shared" si="76"/>
        <v>21734.800000000003</v>
      </c>
      <c r="BD104" s="15">
        <f t="shared" si="76"/>
        <v>3637.5</v>
      </c>
      <c r="BE104" s="15">
        <f t="shared" si="76"/>
        <v>1198.7</v>
      </c>
      <c r="BF104" s="15">
        <f t="shared" si="76"/>
        <v>25614.3</v>
      </c>
      <c r="BG104" s="15">
        <f t="shared" si="76"/>
        <v>920.6</v>
      </c>
      <c r="BH104" s="15">
        <f t="shared" si="76"/>
        <v>583.5</v>
      </c>
      <c r="BI104" s="15">
        <f t="shared" si="76"/>
        <v>257.39999999999998</v>
      </c>
      <c r="BJ104" s="15">
        <f t="shared" si="76"/>
        <v>6314.9</v>
      </c>
      <c r="BK104" s="15">
        <f t="shared" si="76"/>
        <v>35146.699999999997</v>
      </c>
      <c r="BL104" s="15">
        <f t="shared" si="76"/>
        <v>77.3</v>
      </c>
      <c r="BM104" s="15">
        <f t="shared" si="76"/>
        <v>359.3</v>
      </c>
      <c r="BN104" s="15">
        <f t="shared" si="76"/>
        <v>3145.6</v>
      </c>
      <c r="BO104" s="15">
        <f t="shared" ref="BO104:DZ104" si="77">BO103-BO105</f>
        <v>1257.3</v>
      </c>
      <c r="BP104" s="15">
        <f t="shared" si="77"/>
        <v>160.4</v>
      </c>
      <c r="BQ104" s="15">
        <f t="shared" si="77"/>
        <v>5634.5999999999995</v>
      </c>
      <c r="BR104" s="15">
        <f t="shared" si="77"/>
        <v>4488.3999999999996</v>
      </c>
      <c r="BS104" s="15">
        <f t="shared" si="77"/>
        <v>1158.0999999999999</v>
      </c>
      <c r="BT104" s="15">
        <f t="shared" si="77"/>
        <v>372.5</v>
      </c>
      <c r="BU104" s="15">
        <f t="shared" si="77"/>
        <v>393.7</v>
      </c>
      <c r="BV104" s="15">
        <f t="shared" si="77"/>
        <v>1245.3</v>
      </c>
      <c r="BW104" s="15">
        <f t="shared" si="77"/>
        <v>2017.5</v>
      </c>
      <c r="BX104" s="15">
        <f t="shared" si="77"/>
        <v>66.5</v>
      </c>
      <c r="BY104" s="15">
        <f t="shared" si="77"/>
        <v>430.7</v>
      </c>
      <c r="BZ104" s="15">
        <f t="shared" si="77"/>
        <v>228</v>
      </c>
      <c r="CA104" s="15">
        <f t="shared" si="77"/>
        <v>146.19999999999999</v>
      </c>
      <c r="CB104" s="15">
        <f t="shared" si="77"/>
        <v>72808.099999999991</v>
      </c>
      <c r="CC104" s="15">
        <f t="shared" si="77"/>
        <v>189.3</v>
      </c>
      <c r="CD104" s="15">
        <f t="shared" si="77"/>
        <v>50</v>
      </c>
      <c r="CE104" s="15">
        <f t="shared" si="77"/>
        <v>158.30000000000001</v>
      </c>
      <c r="CF104" s="15">
        <f t="shared" si="77"/>
        <v>112.5</v>
      </c>
      <c r="CG104" s="15">
        <f t="shared" si="77"/>
        <v>199.9</v>
      </c>
      <c r="CH104" s="15">
        <f t="shared" si="77"/>
        <v>96.5</v>
      </c>
      <c r="CI104" s="15">
        <f t="shared" si="77"/>
        <v>687.9</v>
      </c>
      <c r="CJ104" s="15">
        <f t="shared" si="77"/>
        <v>872.3</v>
      </c>
      <c r="CK104" s="15">
        <f t="shared" si="77"/>
        <v>4329.3</v>
      </c>
      <c r="CL104" s="15">
        <f t="shared" si="77"/>
        <v>1237.9000000000001</v>
      </c>
      <c r="CM104" s="15">
        <f t="shared" si="77"/>
        <v>687.4</v>
      </c>
      <c r="CN104" s="15">
        <f t="shared" si="77"/>
        <v>29181.3</v>
      </c>
      <c r="CO104" s="15">
        <f t="shared" si="77"/>
        <v>14394.7</v>
      </c>
      <c r="CP104" s="15">
        <f t="shared" si="77"/>
        <v>934.4</v>
      </c>
      <c r="CQ104" s="15">
        <f t="shared" si="77"/>
        <v>770.1</v>
      </c>
      <c r="CR104" s="15">
        <f t="shared" si="77"/>
        <v>215.8</v>
      </c>
      <c r="CS104" s="15">
        <f t="shared" si="77"/>
        <v>285.5</v>
      </c>
      <c r="CT104" s="15">
        <f t="shared" si="77"/>
        <v>113.5</v>
      </c>
      <c r="CU104" s="15">
        <f t="shared" si="77"/>
        <v>469.8</v>
      </c>
      <c r="CV104" s="15">
        <f t="shared" si="77"/>
        <v>50</v>
      </c>
      <c r="CW104" s="15">
        <f t="shared" si="77"/>
        <v>198.7</v>
      </c>
      <c r="CX104" s="15">
        <f t="shared" si="77"/>
        <v>461.4</v>
      </c>
      <c r="CY104" s="15">
        <f t="shared" si="77"/>
        <v>50</v>
      </c>
      <c r="CZ104" s="15">
        <f t="shared" si="77"/>
        <v>1806.8</v>
      </c>
      <c r="DA104" s="15">
        <f t="shared" si="77"/>
        <v>203.5</v>
      </c>
      <c r="DB104" s="15">
        <f t="shared" si="77"/>
        <v>315.8</v>
      </c>
      <c r="DC104" s="15">
        <f t="shared" si="77"/>
        <v>193</v>
      </c>
      <c r="DD104" s="15">
        <f t="shared" si="77"/>
        <v>174.5</v>
      </c>
      <c r="DE104" s="15">
        <f t="shared" si="77"/>
        <v>285.3</v>
      </c>
      <c r="DF104" s="15">
        <f t="shared" si="77"/>
        <v>19451.599999999999</v>
      </c>
      <c r="DG104" s="15">
        <f t="shared" si="77"/>
        <v>93.5</v>
      </c>
      <c r="DH104" s="15">
        <f t="shared" si="77"/>
        <v>1805.4</v>
      </c>
      <c r="DI104" s="15">
        <f t="shared" si="77"/>
        <v>2354.9</v>
      </c>
      <c r="DJ104" s="15">
        <f t="shared" si="77"/>
        <v>624</v>
      </c>
      <c r="DK104" s="15">
        <f t="shared" si="77"/>
        <v>478.7</v>
      </c>
      <c r="DL104" s="15">
        <f t="shared" si="77"/>
        <v>5694</v>
      </c>
      <c r="DM104" s="15">
        <f t="shared" si="77"/>
        <v>235</v>
      </c>
      <c r="DN104" s="15">
        <f t="shared" si="77"/>
        <v>1296</v>
      </c>
      <c r="DO104" s="15">
        <f t="shared" si="77"/>
        <v>3290</v>
      </c>
      <c r="DP104" s="15">
        <f t="shared" si="77"/>
        <v>200</v>
      </c>
      <c r="DQ104" s="15">
        <f t="shared" si="77"/>
        <v>888</v>
      </c>
      <c r="DR104" s="15">
        <f t="shared" si="77"/>
        <v>1315.2</v>
      </c>
      <c r="DS104" s="15">
        <f t="shared" si="77"/>
        <v>599.9</v>
      </c>
      <c r="DT104" s="15">
        <f t="shared" si="77"/>
        <v>176.5</v>
      </c>
      <c r="DU104" s="15">
        <f t="shared" si="77"/>
        <v>351.4</v>
      </c>
      <c r="DV104" s="15">
        <f t="shared" si="77"/>
        <v>208</v>
      </c>
      <c r="DW104" s="15">
        <f t="shared" si="77"/>
        <v>300.2</v>
      </c>
      <c r="DX104" s="15">
        <f t="shared" si="77"/>
        <v>168</v>
      </c>
      <c r="DY104" s="15">
        <f t="shared" si="77"/>
        <v>296.60000000000002</v>
      </c>
      <c r="DZ104" s="15">
        <f t="shared" si="77"/>
        <v>681.8</v>
      </c>
      <c r="EA104" s="15">
        <f t="shared" ref="EA104:FX104" si="78">EA103-EA105</f>
        <v>510.6</v>
      </c>
      <c r="EB104" s="15">
        <f t="shared" si="78"/>
        <v>534.4</v>
      </c>
      <c r="EC104" s="15">
        <f t="shared" si="78"/>
        <v>285.10000000000002</v>
      </c>
      <c r="ED104" s="15">
        <f t="shared" si="78"/>
        <v>1561.8</v>
      </c>
      <c r="EE104" s="15">
        <f t="shared" si="78"/>
        <v>191.6</v>
      </c>
      <c r="EF104" s="15">
        <f t="shared" si="78"/>
        <v>1355.2</v>
      </c>
      <c r="EG104" s="15">
        <f t="shared" si="78"/>
        <v>253.5</v>
      </c>
      <c r="EH104" s="15">
        <f t="shared" si="78"/>
        <v>247.4</v>
      </c>
      <c r="EI104" s="15">
        <f t="shared" si="78"/>
        <v>13890.3</v>
      </c>
      <c r="EJ104" s="15">
        <f t="shared" si="78"/>
        <v>10185.299999999999</v>
      </c>
      <c r="EK104" s="15">
        <f t="shared" si="78"/>
        <v>668.7</v>
      </c>
      <c r="EL104" s="15">
        <f t="shared" si="78"/>
        <v>459.4</v>
      </c>
      <c r="EM104" s="15">
        <f t="shared" si="78"/>
        <v>378.1</v>
      </c>
      <c r="EN104" s="15">
        <f t="shared" si="78"/>
        <v>939.9</v>
      </c>
      <c r="EO104" s="15">
        <f t="shared" si="78"/>
        <v>305.39999999999998</v>
      </c>
      <c r="EP104" s="15">
        <f t="shared" si="78"/>
        <v>428.5</v>
      </c>
      <c r="EQ104" s="15">
        <f t="shared" si="78"/>
        <v>2513.4</v>
      </c>
      <c r="ER104" s="15">
        <f t="shared" si="78"/>
        <v>309.60000000000002</v>
      </c>
      <c r="ES104" s="15">
        <f t="shared" si="78"/>
        <v>163</v>
      </c>
      <c r="ET104" s="15">
        <f t="shared" si="78"/>
        <v>197.5</v>
      </c>
      <c r="EU104" s="15">
        <f t="shared" si="78"/>
        <v>575.29999999999995</v>
      </c>
      <c r="EV104" s="15">
        <f t="shared" si="78"/>
        <v>72.599999999999994</v>
      </c>
      <c r="EW104" s="15">
        <f t="shared" si="78"/>
        <v>819.4</v>
      </c>
      <c r="EX104" s="15">
        <f t="shared" si="78"/>
        <v>173.5</v>
      </c>
      <c r="EY104" s="15">
        <f t="shared" si="78"/>
        <v>656.5</v>
      </c>
      <c r="EZ104" s="15">
        <f t="shared" si="78"/>
        <v>129.30000000000001</v>
      </c>
      <c r="FA104" s="15">
        <f t="shared" si="78"/>
        <v>3397.2</v>
      </c>
      <c r="FB104" s="15">
        <f t="shared" si="78"/>
        <v>288.10000000000002</v>
      </c>
      <c r="FC104" s="15">
        <f t="shared" si="78"/>
        <v>1826.2</v>
      </c>
      <c r="FD104" s="15">
        <f t="shared" si="78"/>
        <v>402</v>
      </c>
      <c r="FE104" s="15">
        <f t="shared" si="78"/>
        <v>79</v>
      </c>
      <c r="FF104" s="15">
        <f t="shared" si="78"/>
        <v>185</v>
      </c>
      <c r="FG104" s="15">
        <f t="shared" si="78"/>
        <v>120.8</v>
      </c>
      <c r="FH104" s="15">
        <f t="shared" si="78"/>
        <v>70</v>
      </c>
      <c r="FI104" s="15">
        <f t="shared" si="78"/>
        <v>1702.5</v>
      </c>
      <c r="FJ104" s="15">
        <f t="shared" si="78"/>
        <v>2016.5</v>
      </c>
      <c r="FK104" s="15">
        <f t="shared" si="78"/>
        <v>2529.1</v>
      </c>
      <c r="FL104" s="15">
        <f t="shared" si="78"/>
        <v>8538.5</v>
      </c>
      <c r="FM104" s="15">
        <f t="shared" si="78"/>
        <v>3981.5</v>
      </c>
      <c r="FN104" s="15">
        <f t="shared" si="78"/>
        <v>22705.3</v>
      </c>
      <c r="FO104" s="15">
        <f t="shared" si="78"/>
        <v>1119.2</v>
      </c>
      <c r="FP104" s="15">
        <f t="shared" si="78"/>
        <v>2341.5</v>
      </c>
      <c r="FQ104" s="15">
        <f t="shared" si="78"/>
        <v>984.9</v>
      </c>
      <c r="FR104" s="15">
        <f t="shared" si="78"/>
        <v>168.1</v>
      </c>
      <c r="FS104" s="15">
        <f t="shared" si="78"/>
        <v>168.3</v>
      </c>
      <c r="FT104" s="15">
        <f t="shared" si="78"/>
        <v>56.5</v>
      </c>
      <c r="FU104" s="15">
        <f t="shared" si="78"/>
        <v>791.1</v>
      </c>
      <c r="FV104" s="15">
        <f t="shared" si="78"/>
        <v>693.7</v>
      </c>
      <c r="FW104" s="15">
        <f t="shared" si="78"/>
        <v>149.5</v>
      </c>
      <c r="FX104" s="15">
        <f t="shared" si="78"/>
        <v>64.5</v>
      </c>
      <c r="FZ104" s="14">
        <f t="shared" si="63"/>
        <v>829682.40000000049</v>
      </c>
      <c r="GA104" s="14"/>
      <c r="GB104" s="14"/>
      <c r="GC104" s="14"/>
      <c r="GD104" s="2"/>
      <c r="GE104" s="2"/>
      <c r="GF104" s="12"/>
      <c r="GG104" s="12"/>
      <c r="GH104" s="12"/>
      <c r="GI104" s="12"/>
      <c r="GJ104" s="12"/>
      <c r="GK104" s="12"/>
      <c r="GL104" s="17"/>
      <c r="GM104" s="17"/>
    </row>
    <row r="105" spans="1:254" x14ac:dyDescent="0.35">
      <c r="A105" s="3" t="s">
        <v>489</v>
      </c>
      <c r="B105" s="30" t="s">
        <v>826</v>
      </c>
      <c r="C105" s="12">
        <f t="shared" ref="C105:BN105" si="79">C94+C95+C102+C100</f>
        <v>0</v>
      </c>
      <c r="D105" s="12">
        <f t="shared" si="79"/>
        <v>4695.8999999999996</v>
      </c>
      <c r="E105" s="12">
        <f t="shared" si="79"/>
        <v>662.7</v>
      </c>
      <c r="F105" s="12">
        <f t="shared" si="79"/>
        <v>933.3</v>
      </c>
      <c r="G105" s="12">
        <f t="shared" si="79"/>
        <v>0</v>
      </c>
      <c r="H105" s="12">
        <f t="shared" si="79"/>
        <v>0</v>
      </c>
      <c r="I105" s="12">
        <f t="shared" si="79"/>
        <v>750.2</v>
      </c>
      <c r="J105" s="12">
        <f t="shared" si="79"/>
        <v>0</v>
      </c>
      <c r="K105" s="12">
        <f t="shared" si="79"/>
        <v>0</v>
      </c>
      <c r="L105" s="12">
        <f t="shared" si="79"/>
        <v>0</v>
      </c>
      <c r="M105" s="12">
        <f t="shared" si="79"/>
        <v>0</v>
      </c>
      <c r="N105" s="12">
        <f t="shared" si="79"/>
        <v>90</v>
      </c>
      <c r="O105" s="12">
        <f t="shared" si="79"/>
        <v>0</v>
      </c>
      <c r="P105" s="12">
        <f t="shared" si="79"/>
        <v>0</v>
      </c>
      <c r="Q105" s="12">
        <f t="shared" si="79"/>
        <v>1961.3</v>
      </c>
      <c r="R105" s="12">
        <f t="shared" si="79"/>
        <v>0</v>
      </c>
      <c r="S105" s="12">
        <f t="shared" si="79"/>
        <v>0</v>
      </c>
      <c r="T105" s="12">
        <f t="shared" si="79"/>
        <v>0</v>
      </c>
      <c r="U105" s="12">
        <f t="shared" si="79"/>
        <v>0</v>
      </c>
      <c r="V105" s="12">
        <f t="shared" si="79"/>
        <v>0</v>
      </c>
      <c r="W105" s="12">
        <f t="shared" si="79"/>
        <v>0</v>
      </c>
      <c r="X105" s="12">
        <f t="shared" si="79"/>
        <v>0</v>
      </c>
      <c r="Y105" s="12">
        <f t="shared" si="79"/>
        <v>0</v>
      </c>
      <c r="Z105" s="12">
        <f t="shared" si="79"/>
        <v>0</v>
      </c>
      <c r="AA105" s="12">
        <f t="shared" si="79"/>
        <v>0</v>
      </c>
      <c r="AB105" s="12">
        <f t="shared" si="79"/>
        <v>0</v>
      </c>
      <c r="AC105" s="12">
        <f t="shared" si="79"/>
        <v>0</v>
      </c>
      <c r="AD105" s="12">
        <f t="shared" si="79"/>
        <v>154</v>
      </c>
      <c r="AE105" s="12">
        <f t="shared" si="79"/>
        <v>0</v>
      </c>
      <c r="AF105" s="12">
        <f t="shared" si="79"/>
        <v>0</v>
      </c>
      <c r="AG105" s="12">
        <f t="shared" si="79"/>
        <v>0</v>
      </c>
      <c r="AH105" s="12">
        <f t="shared" si="79"/>
        <v>0</v>
      </c>
      <c r="AI105" s="12">
        <f t="shared" si="79"/>
        <v>0</v>
      </c>
      <c r="AJ105" s="12">
        <f t="shared" si="79"/>
        <v>0</v>
      </c>
      <c r="AK105" s="12">
        <f t="shared" si="79"/>
        <v>0</v>
      </c>
      <c r="AL105" s="12">
        <f t="shared" si="79"/>
        <v>0</v>
      </c>
      <c r="AM105" s="12">
        <f t="shared" si="79"/>
        <v>0</v>
      </c>
      <c r="AN105" s="12">
        <f t="shared" si="79"/>
        <v>0</v>
      </c>
      <c r="AO105" s="12">
        <f t="shared" si="79"/>
        <v>0</v>
      </c>
      <c r="AP105" s="12">
        <f t="shared" si="79"/>
        <v>0</v>
      </c>
      <c r="AQ105" s="12">
        <f t="shared" si="79"/>
        <v>0</v>
      </c>
      <c r="AR105" s="12">
        <f t="shared" si="79"/>
        <v>2007.3</v>
      </c>
      <c r="AS105" s="12">
        <f t="shared" si="79"/>
        <v>300.3</v>
      </c>
      <c r="AT105" s="12">
        <f t="shared" si="79"/>
        <v>0</v>
      </c>
      <c r="AU105" s="12">
        <f t="shared" si="79"/>
        <v>0</v>
      </c>
      <c r="AV105" s="12">
        <f t="shared" si="79"/>
        <v>0</v>
      </c>
      <c r="AW105" s="12">
        <f t="shared" si="79"/>
        <v>0</v>
      </c>
      <c r="AX105" s="12">
        <f t="shared" si="79"/>
        <v>0</v>
      </c>
      <c r="AY105" s="12">
        <f t="shared" si="79"/>
        <v>0</v>
      </c>
      <c r="AZ105" s="12">
        <f t="shared" si="79"/>
        <v>0</v>
      </c>
      <c r="BA105" s="12">
        <f t="shared" si="79"/>
        <v>0</v>
      </c>
      <c r="BB105" s="12">
        <f t="shared" si="79"/>
        <v>0</v>
      </c>
      <c r="BC105" s="12">
        <f t="shared" si="79"/>
        <v>2965.1</v>
      </c>
      <c r="BD105" s="12">
        <f t="shared" si="79"/>
        <v>0</v>
      </c>
      <c r="BE105" s="12">
        <f t="shared" si="79"/>
        <v>0</v>
      </c>
      <c r="BF105" s="12">
        <f t="shared" si="79"/>
        <v>0</v>
      </c>
      <c r="BG105" s="12">
        <f t="shared" si="79"/>
        <v>0</v>
      </c>
      <c r="BH105" s="12">
        <f t="shared" si="79"/>
        <v>0</v>
      </c>
      <c r="BI105" s="12">
        <f t="shared" si="79"/>
        <v>0</v>
      </c>
      <c r="BJ105" s="12">
        <f t="shared" si="79"/>
        <v>0</v>
      </c>
      <c r="BK105" s="12">
        <f t="shared" si="79"/>
        <v>0</v>
      </c>
      <c r="BL105" s="12">
        <f t="shared" si="79"/>
        <v>0</v>
      </c>
      <c r="BM105" s="12">
        <f t="shared" si="79"/>
        <v>0</v>
      </c>
      <c r="BN105" s="12">
        <f t="shared" si="79"/>
        <v>0</v>
      </c>
      <c r="BO105" s="12">
        <f t="shared" ref="BO105:DZ105" si="80">BO94+BO95+BO102+BO100</f>
        <v>0</v>
      </c>
      <c r="BP105" s="12">
        <f t="shared" si="80"/>
        <v>0</v>
      </c>
      <c r="BQ105" s="12">
        <f t="shared" si="80"/>
        <v>252.6</v>
      </c>
      <c r="BR105" s="12">
        <f t="shared" si="80"/>
        <v>0</v>
      </c>
      <c r="BS105" s="12">
        <f t="shared" si="80"/>
        <v>0</v>
      </c>
      <c r="BT105" s="12">
        <f t="shared" si="80"/>
        <v>0</v>
      </c>
      <c r="BU105" s="12">
        <f t="shared" si="80"/>
        <v>0</v>
      </c>
      <c r="BV105" s="12">
        <f t="shared" si="80"/>
        <v>0</v>
      </c>
      <c r="BW105" s="12">
        <f t="shared" si="80"/>
        <v>0</v>
      </c>
      <c r="BX105" s="12">
        <f t="shared" si="80"/>
        <v>0</v>
      </c>
      <c r="BY105" s="12">
        <f t="shared" si="80"/>
        <v>0</v>
      </c>
      <c r="BZ105" s="12">
        <f t="shared" si="80"/>
        <v>0</v>
      </c>
      <c r="CA105" s="12">
        <f t="shared" si="80"/>
        <v>0</v>
      </c>
      <c r="CB105" s="12">
        <f t="shared" si="80"/>
        <v>834.8</v>
      </c>
      <c r="CC105" s="12">
        <f t="shared" si="80"/>
        <v>0</v>
      </c>
      <c r="CD105" s="12">
        <f t="shared" si="80"/>
        <v>0</v>
      </c>
      <c r="CE105" s="12">
        <f t="shared" si="80"/>
        <v>0</v>
      </c>
      <c r="CF105" s="12">
        <f t="shared" si="80"/>
        <v>0</v>
      </c>
      <c r="CG105" s="12">
        <f t="shared" si="80"/>
        <v>0</v>
      </c>
      <c r="CH105" s="12">
        <f t="shared" si="80"/>
        <v>0</v>
      </c>
      <c r="CI105" s="12">
        <f t="shared" si="80"/>
        <v>0</v>
      </c>
      <c r="CJ105" s="12">
        <f t="shared" si="80"/>
        <v>0</v>
      </c>
      <c r="CK105" s="12">
        <f t="shared" si="80"/>
        <v>582.20000000000005</v>
      </c>
      <c r="CL105" s="12">
        <f t="shared" si="80"/>
        <v>0</v>
      </c>
      <c r="CM105" s="12">
        <f t="shared" si="80"/>
        <v>0</v>
      </c>
      <c r="CN105" s="12">
        <f t="shared" si="80"/>
        <v>2355</v>
      </c>
      <c r="CO105" s="12">
        <f t="shared" si="80"/>
        <v>0</v>
      </c>
      <c r="CP105" s="12">
        <f t="shared" si="80"/>
        <v>0</v>
      </c>
      <c r="CQ105" s="12">
        <f t="shared" si="80"/>
        <v>0</v>
      </c>
      <c r="CR105" s="12">
        <f t="shared" si="80"/>
        <v>0</v>
      </c>
      <c r="CS105" s="12">
        <f t="shared" si="80"/>
        <v>0</v>
      </c>
      <c r="CT105" s="12">
        <f t="shared" si="80"/>
        <v>0</v>
      </c>
      <c r="CU105" s="12">
        <f t="shared" si="80"/>
        <v>0</v>
      </c>
      <c r="CV105" s="12">
        <f t="shared" si="80"/>
        <v>0</v>
      </c>
      <c r="CW105" s="12">
        <f t="shared" si="80"/>
        <v>0</v>
      </c>
      <c r="CX105" s="12">
        <f t="shared" si="80"/>
        <v>0</v>
      </c>
      <c r="CY105" s="12">
        <f t="shared" si="80"/>
        <v>0</v>
      </c>
      <c r="CZ105" s="12">
        <f t="shared" si="80"/>
        <v>0</v>
      </c>
      <c r="DA105" s="12">
        <f t="shared" si="80"/>
        <v>0</v>
      </c>
      <c r="DB105" s="12">
        <f t="shared" si="80"/>
        <v>0</v>
      </c>
      <c r="DC105" s="12">
        <f t="shared" si="80"/>
        <v>0</v>
      </c>
      <c r="DD105" s="12">
        <f t="shared" si="80"/>
        <v>0</v>
      </c>
      <c r="DE105" s="12">
        <f t="shared" si="80"/>
        <v>0</v>
      </c>
      <c r="DF105" s="12">
        <f t="shared" si="80"/>
        <v>1383</v>
      </c>
      <c r="DG105" s="12">
        <f t="shared" si="80"/>
        <v>0</v>
      </c>
      <c r="DH105" s="12">
        <f t="shared" si="80"/>
        <v>0</v>
      </c>
      <c r="DI105" s="12">
        <f t="shared" si="80"/>
        <v>79.2</v>
      </c>
      <c r="DJ105" s="12">
        <f t="shared" si="80"/>
        <v>0</v>
      </c>
      <c r="DK105" s="12">
        <f t="shared" si="80"/>
        <v>0</v>
      </c>
      <c r="DL105" s="12">
        <f t="shared" si="80"/>
        <v>0</v>
      </c>
      <c r="DM105" s="12">
        <f t="shared" si="80"/>
        <v>0</v>
      </c>
      <c r="DN105" s="12">
        <f t="shared" si="80"/>
        <v>0</v>
      </c>
      <c r="DO105" s="12">
        <f t="shared" si="80"/>
        <v>0</v>
      </c>
      <c r="DP105" s="12">
        <f t="shared" si="80"/>
        <v>0</v>
      </c>
      <c r="DQ105" s="12">
        <f t="shared" si="80"/>
        <v>0</v>
      </c>
      <c r="DR105" s="12">
        <f t="shared" si="80"/>
        <v>0</v>
      </c>
      <c r="DS105" s="12">
        <f t="shared" si="80"/>
        <v>0</v>
      </c>
      <c r="DT105" s="12">
        <f t="shared" si="80"/>
        <v>0</v>
      </c>
      <c r="DU105" s="12">
        <f t="shared" si="80"/>
        <v>0</v>
      </c>
      <c r="DV105" s="12">
        <f t="shared" si="80"/>
        <v>0</v>
      </c>
      <c r="DW105" s="12">
        <f t="shared" si="80"/>
        <v>0</v>
      </c>
      <c r="DX105" s="12">
        <f t="shared" si="80"/>
        <v>0</v>
      </c>
      <c r="DY105" s="12">
        <f t="shared" si="80"/>
        <v>0</v>
      </c>
      <c r="DZ105" s="12">
        <f t="shared" si="80"/>
        <v>0</v>
      </c>
      <c r="EA105" s="12">
        <f t="shared" ref="EA105:FX105" si="81">EA94+EA95+EA102+EA100</f>
        <v>20</v>
      </c>
      <c r="EB105" s="12">
        <f t="shared" si="81"/>
        <v>0</v>
      </c>
      <c r="EC105" s="12">
        <f t="shared" si="81"/>
        <v>0</v>
      </c>
      <c r="ED105" s="12">
        <f t="shared" si="81"/>
        <v>0</v>
      </c>
      <c r="EE105" s="12">
        <f t="shared" si="81"/>
        <v>0</v>
      </c>
      <c r="EF105" s="12">
        <f t="shared" si="81"/>
        <v>0</v>
      </c>
      <c r="EG105" s="12">
        <f t="shared" si="81"/>
        <v>0</v>
      </c>
      <c r="EH105" s="12">
        <f t="shared" si="81"/>
        <v>0</v>
      </c>
      <c r="EI105" s="12">
        <f t="shared" si="81"/>
        <v>0</v>
      </c>
      <c r="EJ105" s="12">
        <f t="shared" si="81"/>
        <v>0</v>
      </c>
      <c r="EK105" s="12">
        <f t="shared" si="81"/>
        <v>0</v>
      </c>
      <c r="EL105" s="12">
        <f t="shared" si="81"/>
        <v>0</v>
      </c>
      <c r="EM105" s="12">
        <f t="shared" si="81"/>
        <v>0</v>
      </c>
      <c r="EN105" s="12">
        <f t="shared" si="81"/>
        <v>0</v>
      </c>
      <c r="EO105" s="12">
        <f t="shared" si="81"/>
        <v>0</v>
      </c>
      <c r="EP105" s="12">
        <f t="shared" si="81"/>
        <v>0</v>
      </c>
      <c r="EQ105" s="12">
        <f t="shared" si="81"/>
        <v>103</v>
      </c>
      <c r="ER105" s="12">
        <f t="shared" si="81"/>
        <v>0</v>
      </c>
      <c r="ES105" s="12">
        <f t="shared" si="81"/>
        <v>0</v>
      </c>
      <c r="ET105" s="12">
        <f t="shared" si="81"/>
        <v>0</v>
      </c>
      <c r="EU105" s="12">
        <f t="shared" si="81"/>
        <v>0</v>
      </c>
      <c r="EV105" s="12">
        <f t="shared" si="81"/>
        <v>0</v>
      </c>
      <c r="EW105" s="12">
        <f t="shared" si="81"/>
        <v>0</v>
      </c>
      <c r="EX105" s="12">
        <f t="shared" si="81"/>
        <v>0</v>
      </c>
      <c r="EY105" s="12">
        <f t="shared" si="81"/>
        <v>0</v>
      </c>
      <c r="EZ105" s="12">
        <f t="shared" si="81"/>
        <v>0</v>
      </c>
      <c r="FA105" s="12">
        <f t="shared" si="81"/>
        <v>0</v>
      </c>
      <c r="FB105" s="12">
        <f t="shared" si="81"/>
        <v>0</v>
      </c>
      <c r="FC105" s="12">
        <f t="shared" si="81"/>
        <v>0</v>
      </c>
      <c r="FD105" s="12">
        <f t="shared" si="81"/>
        <v>0</v>
      </c>
      <c r="FE105" s="12">
        <f t="shared" si="81"/>
        <v>0</v>
      </c>
      <c r="FF105" s="12">
        <f t="shared" si="81"/>
        <v>0</v>
      </c>
      <c r="FG105" s="12">
        <f t="shared" si="81"/>
        <v>0</v>
      </c>
      <c r="FH105" s="12">
        <f t="shared" si="81"/>
        <v>0</v>
      </c>
      <c r="FI105" s="12">
        <f t="shared" si="81"/>
        <v>0</v>
      </c>
      <c r="FJ105" s="12">
        <f t="shared" si="81"/>
        <v>0</v>
      </c>
      <c r="FK105" s="12">
        <f t="shared" si="81"/>
        <v>0</v>
      </c>
      <c r="FL105" s="12">
        <f t="shared" si="81"/>
        <v>0</v>
      </c>
      <c r="FM105" s="12">
        <f t="shared" si="81"/>
        <v>0</v>
      </c>
      <c r="FN105" s="12">
        <f t="shared" si="81"/>
        <v>0</v>
      </c>
      <c r="FO105" s="12">
        <f t="shared" si="81"/>
        <v>0</v>
      </c>
      <c r="FP105" s="12">
        <f t="shared" si="81"/>
        <v>0</v>
      </c>
      <c r="FQ105" s="12">
        <f t="shared" si="81"/>
        <v>0</v>
      </c>
      <c r="FR105" s="12">
        <f t="shared" si="81"/>
        <v>0</v>
      </c>
      <c r="FS105" s="12">
        <f t="shared" si="81"/>
        <v>0</v>
      </c>
      <c r="FT105" s="12">
        <f t="shared" si="81"/>
        <v>0</v>
      </c>
      <c r="FU105" s="12">
        <f t="shared" si="81"/>
        <v>0</v>
      </c>
      <c r="FV105" s="12">
        <f t="shared" si="81"/>
        <v>0</v>
      </c>
      <c r="FW105" s="12">
        <f t="shared" si="81"/>
        <v>0</v>
      </c>
      <c r="FX105" s="12">
        <f t="shared" si="81"/>
        <v>0</v>
      </c>
      <c r="FY105" s="14"/>
      <c r="FZ105" s="14">
        <f t="shared" si="63"/>
        <v>20129.899999999998</v>
      </c>
      <c r="GA105" s="2"/>
      <c r="GB105" s="14"/>
      <c r="GC105" s="14"/>
      <c r="GD105" s="14"/>
      <c r="GE105" s="2"/>
      <c r="GF105" s="12"/>
      <c r="GG105" s="12"/>
      <c r="GH105" s="12"/>
      <c r="GI105" s="12"/>
      <c r="GJ105" s="12"/>
      <c r="GK105" s="12"/>
      <c r="GL105" s="17"/>
      <c r="GM105" s="17"/>
    </row>
    <row r="106" spans="1:254" x14ac:dyDescent="0.35">
      <c r="A106" s="3"/>
      <c r="B106" s="30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4"/>
      <c r="FZ106" s="14"/>
      <c r="GA106" s="2"/>
      <c r="GB106" s="14"/>
      <c r="GC106" s="14"/>
      <c r="GD106" s="14"/>
      <c r="GE106" s="2"/>
      <c r="GF106" s="12"/>
      <c r="GG106" s="12"/>
      <c r="GH106" s="12"/>
      <c r="GI106" s="12"/>
      <c r="GJ106" s="12"/>
      <c r="GK106" s="12"/>
      <c r="GL106" s="17"/>
      <c r="GM106" s="17"/>
    </row>
    <row r="107" spans="1:254" x14ac:dyDescent="0.35">
      <c r="A107" s="3"/>
      <c r="B107" s="30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4"/>
      <c r="FZ107" s="14"/>
      <c r="GA107" s="2"/>
      <c r="GB107" s="14"/>
      <c r="GC107" s="14"/>
      <c r="GD107" s="14"/>
      <c r="GE107" s="2"/>
      <c r="GF107" s="12"/>
      <c r="GG107" s="12"/>
      <c r="GH107" s="12"/>
      <c r="GI107" s="12"/>
      <c r="GJ107" s="12"/>
      <c r="GK107" s="12"/>
      <c r="GL107" s="17"/>
      <c r="GM107" s="17"/>
    </row>
    <row r="108" spans="1:254" x14ac:dyDescent="0.35">
      <c r="A108" s="60"/>
      <c r="B108" s="82" t="s">
        <v>827</v>
      </c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57"/>
      <c r="GA108" s="26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57"/>
      <c r="GM108" s="57"/>
      <c r="GN108" s="57"/>
      <c r="GO108" s="57"/>
      <c r="GP108" s="57"/>
      <c r="GQ108" s="57"/>
      <c r="GR108" s="57"/>
      <c r="GS108" s="57"/>
      <c r="GT108" s="57"/>
      <c r="GU108" s="57"/>
      <c r="GV108" s="57"/>
      <c r="GW108" s="57"/>
      <c r="GX108" s="57"/>
      <c r="GY108" s="57"/>
      <c r="GZ108" s="57"/>
      <c r="HA108" s="57"/>
      <c r="HB108" s="57"/>
      <c r="HC108" s="57"/>
      <c r="HD108" s="57"/>
      <c r="HE108" s="57"/>
      <c r="HF108" s="57"/>
      <c r="HG108" s="57"/>
      <c r="HH108" s="57"/>
      <c r="HI108" s="57"/>
      <c r="HJ108" s="57"/>
      <c r="HK108" s="57"/>
      <c r="HL108" s="57"/>
      <c r="HM108" s="57"/>
      <c r="HN108" s="57"/>
      <c r="HO108" s="57"/>
      <c r="HP108" s="57"/>
      <c r="HQ108" s="57"/>
      <c r="HR108" s="57"/>
      <c r="HS108" s="57"/>
      <c r="HT108" s="57"/>
      <c r="HU108" s="57"/>
      <c r="HV108" s="57"/>
      <c r="HW108" s="57"/>
      <c r="HX108" s="57"/>
      <c r="HY108" s="57"/>
      <c r="HZ108" s="57"/>
      <c r="IA108" s="57"/>
      <c r="IB108" s="57"/>
      <c r="IC108" s="57"/>
      <c r="ID108" s="57"/>
      <c r="IE108" s="57"/>
      <c r="IF108" s="57"/>
      <c r="IG108" s="57"/>
      <c r="IH108" s="57"/>
      <c r="II108" s="57"/>
      <c r="IJ108" s="57"/>
      <c r="IK108" s="57"/>
      <c r="IL108" s="57"/>
      <c r="IM108" s="57"/>
      <c r="IN108" s="57"/>
      <c r="IO108" s="57"/>
      <c r="IP108" s="57"/>
      <c r="IQ108" s="57"/>
      <c r="IR108" s="57"/>
      <c r="IS108" s="57"/>
      <c r="IT108" s="57"/>
    </row>
    <row r="109" spans="1:254" x14ac:dyDescent="0.35">
      <c r="A109" s="3" t="s">
        <v>828</v>
      </c>
      <c r="B109" s="2" t="s">
        <v>829</v>
      </c>
      <c r="C109" s="27">
        <f t="shared" ref="C109:BN109" si="82">IF(AND(C22&gt;0,C103&lt;=500),C103-ROUND((C22*0.65),1),0)</f>
        <v>0</v>
      </c>
      <c r="D109" s="27">
        <f t="shared" si="82"/>
        <v>0</v>
      </c>
      <c r="E109" s="27">
        <f t="shared" si="82"/>
        <v>0</v>
      </c>
      <c r="F109" s="27">
        <f t="shared" si="82"/>
        <v>0</v>
      </c>
      <c r="G109" s="27">
        <f t="shared" si="82"/>
        <v>0</v>
      </c>
      <c r="H109" s="27">
        <f t="shared" si="82"/>
        <v>0</v>
      </c>
      <c r="I109" s="27">
        <f t="shared" si="82"/>
        <v>0</v>
      </c>
      <c r="J109" s="27">
        <f t="shared" si="82"/>
        <v>0</v>
      </c>
      <c r="K109" s="27">
        <f t="shared" si="82"/>
        <v>0</v>
      </c>
      <c r="L109" s="27">
        <f t="shared" si="82"/>
        <v>0</v>
      </c>
      <c r="M109" s="27">
        <f t="shared" si="82"/>
        <v>0</v>
      </c>
      <c r="N109" s="27">
        <f t="shared" si="82"/>
        <v>0</v>
      </c>
      <c r="O109" s="27">
        <f t="shared" si="82"/>
        <v>0</v>
      </c>
      <c r="P109" s="27">
        <f t="shared" si="82"/>
        <v>0</v>
      </c>
      <c r="Q109" s="27">
        <f t="shared" si="82"/>
        <v>0</v>
      </c>
      <c r="R109" s="27">
        <f t="shared" si="82"/>
        <v>0</v>
      </c>
      <c r="S109" s="27">
        <f t="shared" si="82"/>
        <v>0</v>
      </c>
      <c r="T109" s="27">
        <f t="shared" si="82"/>
        <v>0</v>
      </c>
      <c r="U109" s="27">
        <f t="shared" si="82"/>
        <v>0</v>
      </c>
      <c r="V109" s="27">
        <f t="shared" si="82"/>
        <v>0</v>
      </c>
      <c r="W109" s="27">
        <f t="shared" si="82"/>
        <v>0</v>
      </c>
      <c r="X109" s="27">
        <f t="shared" si="82"/>
        <v>0</v>
      </c>
      <c r="Y109" s="27">
        <f t="shared" si="82"/>
        <v>0</v>
      </c>
      <c r="Z109" s="27">
        <f t="shared" si="82"/>
        <v>0</v>
      </c>
      <c r="AA109" s="27">
        <f t="shared" si="82"/>
        <v>0</v>
      </c>
      <c r="AB109" s="27">
        <f t="shared" si="82"/>
        <v>0</v>
      </c>
      <c r="AC109" s="27">
        <f t="shared" si="82"/>
        <v>0</v>
      </c>
      <c r="AD109" s="27">
        <f t="shared" si="82"/>
        <v>0</v>
      </c>
      <c r="AE109" s="27">
        <f t="shared" si="82"/>
        <v>0</v>
      </c>
      <c r="AF109" s="27">
        <f t="shared" si="82"/>
        <v>0</v>
      </c>
      <c r="AG109" s="27">
        <f t="shared" si="82"/>
        <v>0</v>
      </c>
      <c r="AH109" s="27">
        <f t="shared" si="82"/>
        <v>0</v>
      </c>
      <c r="AI109" s="27">
        <f t="shared" si="82"/>
        <v>0</v>
      </c>
      <c r="AJ109" s="27">
        <f t="shared" si="82"/>
        <v>0</v>
      </c>
      <c r="AK109" s="27">
        <f t="shared" si="82"/>
        <v>0</v>
      </c>
      <c r="AL109" s="27">
        <f t="shared" si="82"/>
        <v>0</v>
      </c>
      <c r="AM109" s="27">
        <f t="shared" si="82"/>
        <v>0</v>
      </c>
      <c r="AN109" s="27">
        <f t="shared" si="82"/>
        <v>0</v>
      </c>
      <c r="AO109" s="27">
        <f t="shared" si="82"/>
        <v>0</v>
      </c>
      <c r="AP109" s="27">
        <f t="shared" si="82"/>
        <v>0</v>
      </c>
      <c r="AQ109" s="27">
        <f t="shared" si="82"/>
        <v>0</v>
      </c>
      <c r="AR109" s="27">
        <f t="shared" si="82"/>
        <v>0</v>
      </c>
      <c r="AS109" s="27">
        <f t="shared" si="82"/>
        <v>0</v>
      </c>
      <c r="AT109" s="27">
        <f t="shared" si="82"/>
        <v>0</v>
      </c>
      <c r="AU109" s="27">
        <f t="shared" si="82"/>
        <v>0</v>
      </c>
      <c r="AV109" s="27">
        <f t="shared" si="82"/>
        <v>0</v>
      </c>
      <c r="AW109" s="27">
        <f t="shared" si="82"/>
        <v>0</v>
      </c>
      <c r="AX109" s="27">
        <f t="shared" si="82"/>
        <v>0</v>
      </c>
      <c r="AY109" s="27">
        <f t="shared" si="82"/>
        <v>0</v>
      </c>
      <c r="AZ109" s="27">
        <f t="shared" si="82"/>
        <v>0</v>
      </c>
      <c r="BA109" s="27">
        <f t="shared" si="82"/>
        <v>0</v>
      </c>
      <c r="BB109" s="27">
        <f t="shared" si="82"/>
        <v>0</v>
      </c>
      <c r="BC109" s="27">
        <f t="shared" si="82"/>
        <v>0</v>
      </c>
      <c r="BD109" s="27">
        <f t="shared" si="82"/>
        <v>0</v>
      </c>
      <c r="BE109" s="27">
        <f t="shared" si="82"/>
        <v>0</v>
      </c>
      <c r="BF109" s="27">
        <f t="shared" si="82"/>
        <v>0</v>
      </c>
      <c r="BG109" s="27">
        <f t="shared" si="82"/>
        <v>0</v>
      </c>
      <c r="BH109" s="27">
        <f t="shared" si="82"/>
        <v>0</v>
      </c>
      <c r="BI109" s="27">
        <f t="shared" si="82"/>
        <v>0</v>
      </c>
      <c r="BJ109" s="27">
        <f t="shared" si="82"/>
        <v>0</v>
      </c>
      <c r="BK109" s="27">
        <f t="shared" si="82"/>
        <v>0</v>
      </c>
      <c r="BL109" s="27">
        <f t="shared" si="82"/>
        <v>0</v>
      </c>
      <c r="BM109" s="27">
        <f t="shared" si="82"/>
        <v>0</v>
      </c>
      <c r="BN109" s="27">
        <f t="shared" si="82"/>
        <v>0</v>
      </c>
      <c r="BO109" s="27">
        <f t="shared" ref="BO109:DZ109" si="83">IF(AND(BO22&gt;0,BO103&lt;=500),BO103-ROUND((BO22*0.65),1),0)</f>
        <v>0</v>
      </c>
      <c r="BP109" s="27">
        <f t="shared" si="83"/>
        <v>0</v>
      </c>
      <c r="BQ109" s="27">
        <f t="shared" si="83"/>
        <v>0</v>
      </c>
      <c r="BR109" s="27">
        <f t="shared" si="83"/>
        <v>0</v>
      </c>
      <c r="BS109" s="27">
        <f t="shared" si="83"/>
        <v>0</v>
      </c>
      <c r="BT109" s="27">
        <f t="shared" si="83"/>
        <v>0</v>
      </c>
      <c r="BU109" s="27">
        <f t="shared" si="83"/>
        <v>0</v>
      </c>
      <c r="BV109" s="27">
        <f t="shared" si="83"/>
        <v>0</v>
      </c>
      <c r="BW109" s="27">
        <f t="shared" si="83"/>
        <v>0</v>
      </c>
      <c r="BX109" s="27">
        <f t="shared" si="83"/>
        <v>0</v>
      </c>
      <c r="BY109" s="27">
        <f t="shared" si="83"/>
        <v>384.2</v>
      </c>
      <c r="BZ109" s="27">
        <f t="shared" si="83"/>
        <v>0</v>
      </c>
      <c r="CA109" s="27">
        <f t="shared" si="83"/>
        <v>0</v>
      </c>
      <c r="CB109" s="27">
        <f t="shared" si="83"/>
        <v>0</v>
      </c>
      <c r="CC109" s="27">
        <f t="shared" si="83"/>
        <v>0</v>
      </c>
      <c r="CD109" s="27">
        <f t="shared" si="83"/>
        <v>0</v>
      </c>
      <c r="CE109" s="27">
        <f t="shared" si="83"/>
        <v>0</v>
      </c>
      <c r="CF109" s="27">
        <f t="shared" si="83"/>
        <v>0</v>
      </c>
      <c r="CG109" s="27">
        <f t="shared" si="83"/>
        <v>0</v>
      </c>
      <c r="CH109" s="27">
        <f t="shared" si="83"/>
        <v>0</v>
      </c>
      <c r="CI109" s="27">
        <f t="shared" si="83"/>
        <v>0</v>
      </c>
      <c r="CJ109" s="27">
        <f t="shared" si="83"/>
        <v>0</v>
      </c>
      <c r="CK109" s="27">
        <f t="shared" si="83"/>
        <v>0</v>
      </c>
      <c r="CL109" s="27">
        <f t="shared" si="83"/>
        <v>0</v>
      </c>
      <c r="CM109" s="27">
        <f t="shared" si="83"/>
        <v>0</v>
      </c>
      <c r="CN109" s="27">
        <f t="shared" si="83"/>
        <v>0</v>
      </c>
      <c r="CO109" s="27">
        <f t="shared" si="83"/>
        <v>0</v>
      </c>
      <c r="CP109" s="27">
        <f t="shared" si="83"/>
        <v>0</v>
      </c>
      <c r="CQ109" s="27">
        <f t="shared" si="83"/>
        <v>0</v>
      </c>
      <c r="CR109" s="27">
        <f t="shared" si="83"/>
        <v>0</v>
      </c>
      <c r="CS109" s="27">
        <f t="shared" si="83"/>
        <v>0</v>
      </c>
      <c r="CT109" s="27">
        <f t="shared" si="83"/>
        <v>0</v>
      </c>
      <c r="CU109" s="27">
        <f t="shared" si="83"/>
        <v>0</v>
      </c>
      <c r="CV109" s="27">
        <f t="shared" si="83"/>
        <v>0</v>
      </c>
      <c r="CW109" s="27">
        <f t="shared" si="83"/>
        <v>0</v>
      </c>
      <c r="CX109" s="27">
        <f t="shared" si="83"/>
        <v>0</v>
      </c>
      <c r="CY109" s="27">
        <f t="shared" si="83"/>
        <v>0</v>
      </c>
      <c r="CZ109" s="27">
        <f t="shared" si="83"/>
        <v>0</v>
      </c>
      <c r="DA109" s="27">
        <f t="shared" si="83"/>
        <v>0</v>
      </c>
      <c r="DB109" s="27">
        <f t="shared" si="83"/>
        <v>0</v>
      </c>
      <c r="DC109" s="27">
        <f t="shared" si="83"/>
        <v>0</v>
      </c>
      <c r="DD109" s="27">
        <f t="shared" si="83"/>
        <v>0</v>
      </c>
      <c r="DE109" s="27">
        <f t="shared" si="83"/>
        <v>0</v>
      </c>
      <c r="DF109" s="27">
        <f t="shared" si="83"/>
        <v>0</v>
      </c>
      <c r="DG109" s="27">
        <f t="shared" si="83"/>
        <v>0</v>
      </c>
      <c r="DH109" s="27">
        <f t="shared" si="83"/>
        <v>0</v>
      </c>
      <c r="DI109" s="27">
        <f t="shared" si="83"/>
        <v>0</v>
      </c>
      <c r="DJ109" s="27">
        <f t="shared" si="83"/>
        <v>0</v>
      </c>
      <c r="DK109" s="27">
        <f t="shared" si="83"/>
        <v>0</v>
      </c>
      <c r="DL109" s="27">
        <f t="shared" si="83"/>
        <v>0</v>
      </c>
      <c r="DM109" s="27">
        <f t="shared" si="83"/>
        <v>0</v>
      </c>
      <c r="DN109" s="27">
        <f t="shared" si="83"/>
        <v>0</v>
      </c>
      <c r="DO109" s="27">
        <f t="shared" si="83"/>
        <v>0</v>
      </c>
      <c r="DP109" s="27">
        <f t="shared" si="83"/>
        <v>0</v>
      </c>
      <c r="DQ109" s="27">
        <f t="shared" si="83"/>
        <v>0</v>
      </c>
      <c r="DR109" s="27">
        <f t="shared" si="83"/>
        <v>0</v>
      </c>
      <c r="DS109" s="27">
        <f t="shared" si="83"/>
        <v>0</v>
      </c>
      <c r="DT109" s="27">
        <f t="shared" si="83"/>
        <v>0</v>
      </c>
      <c r="DU109" s="27">
        <f t="shared" si="83"/>
        <v>0</v>
      </c>
      <c r="DV109" s="27">
        <f t="shared" si="83"/>
        <v>0</v>
      </c>
      <c r="DW109" s="27">
        <f t="shared" si="83"/>
        <v>0</v>
      </c>
      <c r="DX109" s="27">
        <f t="shared" si="83"/>
        <v>0</v>
      </c>
      <c r="DY109" s="27">
        <f t="shared" si="83"/>
        <v>0</v>
      </c>
      <c r="DZ109" s="27">
        <f t="shared" si="83"/>
        <v>0</v>
      </c>
      <c r="EA109" s="27">
        <f t="shared" ref="EA109:FX109" si="84">IF(AND(EA22&gt;0,EA103&lt;=500),EA103-ROUND((EA22*0.65),1),0)</f>
        <v>0</v>
      </c>
      <c r="EB109" s="27">
        <f t="shared" si="84"/>
        <v>0</v>
      </c>
      <c r="EC109" s="27">
        <f t="shared" si="84"/>
        <v>0</v>
      </c>
      <c r="ED109" s="27">
        <f t="shared" si="84"/>
        <v>0</v>
      </c>
      <c r="EE109" s="27">
        <f t="shared" si="84"/>
        <v>0</v>
      </c>
      <c r="EF109" s="27">
        <f t="shared" si="84"/>
        <v>0</v>
      </c>
      <c r="EG109" s="27">
        <f t="shared" si="84"/>
        <v>0</v>
      </c>
      <c r="EH109" s="27">
        <f t="shared" si="84"/>
        <v>0</v>
      </c>
      <c r="EI109" s="27">
        <f t="shared" si="84"/>
        <v>0</v>
      </c>
      <c r="EJ109" s="27">
        <f t="shared" si="84"/>
        <v>0</v>
      </c>
      <c r="EK109" s="27">
        <f t="shared" si="84"/>
        <v>0</v>
      </c>
      <c r="EL109" s="27">
        <f t="shared" si="84"/>
        <v>0</v>
      </c>
      <c r="EM109" s="27">
        <f t="shared" si="84"/>
        <v>0</v>
      </c>
      <c r="EN109" s="27">
        <f t="shared" si="84"/>
        <v>0</v>
      </c>
      <c r="EO109" s="27">
        <f t="shared" si="84"/>
        <v>0</v>
      </c>
      <c r="EP109" s="27">
        <f t="shared" si="84"/>
        <v>0</v>
      </c>
      <c r="EQ109" s="27">
        <f t="shared" si="84"/>
        <v>0</v>
      </c>
      <c r="ER109" s="27">
        <f t="shared" si="84"/>
        <v>0</v>
      </c>
      <c r="ES109" s="27">
        <f t="shared" si="84"/>
        <v>0</v>
      </c>
      <c r="ET109" s="27">
        <f t="shared" si="84"/>
        <v>132.5</v>
      </c>
      <c r="EU109" s="27">
        <f t="shared" si="84"/>
        <v>0</v>
      </c>
      <c r="EV109" s="27">
        <f t="shared" si="84"/>
        <v>0</v>
      </c>
      <c r="EW109" s="27">
        <f t="shared" si="84"/>
        <v>0</v>
      </c>
      <c r="EX109" s="27">
        <f t="shared" si="84"/>
        <v>0</v>
      </c>
      <c r="EY109" s="27">
        <f t="shared" si="84"/>
        <v>0</v>
      </c>
      <c r="EZ109" s="27">
        <f t="shared" si="84"/>
        <v>0</v>
      </c>
      <c r="FA109" s="27">
        <f t="shared" si="84"/>
        <v>0</v>
      </c>
      <c r="FB109" s="27">
        <f t="shared" si="84"/>
        <v>0</v>
      </c>
      <c r="FC109" s="27">
        <f t="shared" si="84"/>
        <v>0</v>
      </c>
      <c r="FD109" s="27">
        <f t="shared" si="84"/>
        <v>0</v>
      </c>
      <c r="FE109" s="27">
        <f t="shared" si="84"/>
        <v>0</v>
      </c>
      <c r="FF109" s="27">
        <f t="shared" si="84"/>
        <v>0</v>
      </c>
      <c r="FG109" s="27">
        <f t="shared" si="84"/>
        <v>0</v>
      </c>
      <c r="FH109" s="27">
        <f t="shared" si="84"/>
        <v>0</v>
      </c>
      <c r="FI109" s="27">
        <f t="shared" si="84"/>
        <v>0</v>
      </c>
      <c r="FJ109" s="27">
        <f t="shared" si="84"/>
        <v>0</v>
      </c>
      <c r="FK109" s="27">
        <f t="shared" si="84"/>
        <v>0</v>
      </c>
      <c r="FL109" s="27">
        <f t="shared" si="84"/>
        <v>0</v>
      </c>
      <c r="FM109" s="27">
        <f t="shared" si="84"/>
        <v>0</v>
      </c>
      <c r="FN109" s="27">
        <f t="shared" si="84"/>
        <v>0</v>
      </c>
      <c r="FO109" s="27">
        <f t="shared" si="84"/>
        <v>0</v>
      </c>
      <c r="FP109" s="27">
        <f t="shared" si="84"/>
        <v>0</v>
      </c>
      <c r="FQ109" s="27">
        <f t="shared" si="84"/>
        <v>0</v>
      </c>
      <c r="FR109" s="27">
        <f t="shared" si="84"/>
        <v>0</v>
      </c>
      <c r="FS109" s="27">
        <f t="shared" si="84"/>
        <v>0</v>
      </c>
      <c r="FT109" s="27">
        <f t="shared" si="84"/>
        <v>0</v>
      </c>
      <c r="FU109" s="27">
        <f t="shared" si="84"/>
        <v>0</v>
      </c>
      <c r="FV109" s="27">
        <f t="shared" si="84"/>
        <v>0</v>
      </c>
      <c r="FW109" s="27">
        <f t="shared" si="84"/>
        <v>0</v>
      </c>
      <c r="FX109" s="27">
        <f t="shared" si="84"/>
        <v>0</v>
      </c>
      <c r="FY109" s="15"/>
      <c r="FZ109" s="14">
        <f>SUM(C109:FY109)</f>
        <v>516.70000000000005</v>
      </c>
      <c r="GA109" s="26"/>
      <c r="GB109" s="15"/>
      <c r="GC109" s="14"/>
      <c r="GD109" s="14"/>
      <c r="GE109" s="12"/>
      <c r="GF109" s="12"/>
      <c r="GG109" s="12"/>
      <c r="GH109" s="12"/>
      <c r="GI109" s="12"/>
      <c r="GJ109" s="12"/>
      <c r="GK109" s="12"/>
    </row>
    <row r="110" spans="1:254" s="57" customFormat="1" x14ac:dyDescent="0.35">
      <c r="A110" s="2"/>
      <c r="B110" s="2" t="s">
        <v>830</v>
      </c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3"/>
      <c r="CO110" s="83"/>
      <c r="CP110" s="83"/>
      <c r="CQ110" s="83"/>
      <c r="CR110" s="83"/>
      <c r="CS110" s="83"/>
      <c r="CT110" s="83"/>
      <c r="CU110" s="83"/>
      <c r="CV110" s="83"/>
      <c r="CW110" s="83"/>
      <c r="CX110" s="83"/>
      <c r="CY110" s="83"/>
      <c r="CZ110" s="83"/>
      <c r="DA110" s="83"/>
      <c r="DB110" s="83"/>
      <c r="DC110" s="83"/>
      <c r="DD110" s="83"/>
      <c r="DE110" s="83"/>
      <c r="DF110" s="83"/>
      <c r="DG110" s="83"/>
      <c r="DH110" s="83"/>
      <c r="DI110" s="83"/>
      <c r="DJ110" s="83"/>
      <c r="DK110" s="83"/>
      <c r="DL110" s="83"/>
      <c r="DM110" s="83"/>
      <c r="DN110" s="83"/>
      <c r="DO110" s="83"/>
      <c r="DP110" s="83"/>
      <c r="DQ110" s="83"/>
      <c r="DR110" s="83"/>
      <c r="DS110" s="83"/>
      <c r="DT110" s="83"/>
      <c r="DU110" s="83"/>
      <c r="DV110" s="83"/>
      <c r="DW110" s="83"/>
      <c r="DX110" s="83"/>
      <c r="DY110" s="83"/>
      <c r="DZ110" s="83"/>
      <c r="EA110" s="83"/>
      <c r="EB110" s="83"/>
      <c r="EC110" s="83"/>
      <c r="ED110" s="83"/>
      <c r="EE110" s="83"/>
      <c r="EF110" s="83"/>
      <c r="EG110" s="83"/>
      <c r="EH110" s="83"/>
      <c r="EI110" s="83"/>
      <c r="EJ110" s="83"/>
      <c r="EK110" s="83"/>
      <c r="EL110" s="83"/>
      <c r="EM110" s="83"/>
      <c r="EN110" s="83"/>
      <c r="EO110" s="83"/>
      <c r="EP110" s="83"/>
      <c r="EQ110" s="83"/>
      <c r="ER110" s="83"/>
      <c r="ES110" s="83"/>
      <c r="ET110" s="83"/>
      <c r="EU110" s="83"/>
      <c r="EV110" s="83"/>
      <c r="EW110" s="83"/>
      <c r="EX110" s="83"/>
      <c r="EY110" s="83"/>
      <c r="EZ110" s="83"/>
      <c r="FA110" s="83"/>
      <c r="FB110" s="83"/>
      <c r="FC110" s="83"/>
      <c r="FD110" s="83"/>
      <c r="FE110" s="83"/>
      <c r="FF110" s="83"/>
      <c r="FG110" s="83"/>
      <c r="FH110" s="83"/>
      <c r="FI110" s="83"/>
      <c r="FJ110" s="83"/>
      <c r="FK110" s="83"/>
      <c r="FL110" s="83"/>
      <c r="FM110" s="83"/>
      <c r="FN110" s="83"/>
      <c r="FO110" s="83"/>
      <c r="FP110" s="83"/>
      <c r="FQ110" s="83"/>
      <c r="FR110" s="83"/>
      <c r="FS110" s="83"/>
      <c r="FT110" s="83"/>
      <c r="FU110" s="83"/>
      <c r="FV110" s="83"/>
      <c r="FW110" s="83"/>
      <c r="FX110" s="83"/>
      <c r="FY110" s="15"/>
      <c r="FZ110" s="14"/>
      <c r="GA110" s="26"/>
      <c r="GB110" s="15"/>
      <c r="GC110" s="14"/>
      <c r="GD110" s="14"/>
      <c r="GE110" s="12"/>
      <c r="GF110" s="12"/>
      <c r="GG110" s="12"/>
      <c r="GH110" s="12"/>
      <c r="GI110" s="12"/>
      <c r="GJ110" s="12"/>
      <c r="GK110" s="12"/>
      <c r="GL110" s="20"/>
      <c r="GM110" s="20"/>
      <c r="GN110" s="20"/>
      <c r="GO110" s="20"/>
      <c r="GP110" s="20"/>
      <c r="GQ110" s="20"/>
      <c r="GR110" s="20"/>
      <c r="GS110" s="2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</row>
    <row r="111" spans="1:254" x14ac:dyDescent="0.35">
      <c r="A111" s="3" t="s">
        <v>831</v>
      </c>
      <c r="B111" s="2" t="s">
        <v>832</v>
      </c>
      <c r="C111" s="26">
        <f t="shared" ref="C111:BN111" si="85">IF(C109&gt;0,ROUND(IF(C109&lt;276,((276-C109)*0.00376159)+1.5457,IF(C109&lt;459,((459-C109)*0.00167869)+1.2385,IF(C109&lt;1027,((1027-C109)*0.00020599)+1.1215,0))),4),0)</f>
        <v>0</v>
      </c>
      <c r="D111" s="26">
        <f t="shared" si="85"/>
        <v>0</v>
      </c>
      <c r="E111" s="26">
        <f t="shared" si="85"/>
        <v>0</v>
      </c>
      <c r="F111" s="26">
        <f t="shared" si="85"/>
        <v>0</v>
      </c>
      <c r="G111" s="26">
        <f t="shared" si="85"/>
        <v>0</v>
      </c>
      <c r="H111" s="26">
        <f t="shared" si="85"/>
        <v>0</v>
      </c>
      <c r="I111" s="26">
        <f t="shared" si="85"/>
        <v>0</v>
      </c>
      <c r="J111" s="26">
        <f t="shared" si="85"/>
        <v>0</v>
      </c>
      <c r="K111" s="26">
        <f t="shared" si="85"/>
        <v>0</v>
      </c>
      <c r="L111" s="26">
        <f t="shared" si="85"/>
        <v>0</v>
      </c>
      <c r="M111" s="26">
        <f t="shared" si="85"/>
        <v>0</v>
      </c>
      <c r="N111" s="26">
        <f t="shared" si="85"/>
        <v>0</v>
      </c>
      <c r="O111" s="26">
        <f t="shared" si="85"/>
        <v>0</v>
      </c>
      <c r="P111" s="26">
        <f t="shared" si="85"/>
        <v>0</v>
      </c>
      <c r="Q111" s="26">
        <f t="shared" si="85"/>
        <v>0</v>
      </c>
      <c r="R111" s="26">
        <f t="shared" si="85"/>
        <v>0</v>
      </c>
      <c r="S111" s="26">
        <f t="shared" si="85"/>
        <v>0</v>
      </c>
      <c r="T111" s="26">
        <f t="shared" si="85"/>
        <v>0</v>
      </c>
      <c r="U111" s="26">
        <f t="shared" si="85"/>
        <v>0</v>
      </c>
      <c r="V111" s="26">
        <f t="shared" si="85"/>
        <v>0</v>
      </c>
      <c r="W111" s="26">
        <f t="shared" si="85"/>
        <v>0</v>
      </c>
      <c r="X111" s="26">
        <f t="shared" si="85"/>
        <v>0</v>
      </c>
      <c r="Y111" s="26">
        <f t="shared" si="85"/>
        <v>0</v>
      </c>
      <c r="Z111" s="26">
        <f t="shared" si="85"/>
        <v>0</v>
      </c>
      <c r="AA111" s="26">
        <f t="shared" si="85"/>
        <v>0</v>
      </c>
      <c r="AB111" s="26">
        <f t="shared" si="85"/>
        <v>0</v>
      </c>
      <c r="AC111" s="26">
        <f t="shared" si="85"/>
        <v>0</v>
      </c>
      <c r="AD111" s="26">
        <f t="shared" si="85"/>
        <v>0</v>
      </c>
      <c r="AE111" s="26">
        <f t="shared" si="85"/>
        <v>0</v>
      </c>
      <c r="AF111" s="26">
        <f t="shared" si="85"/>
        <v>0</v>
      </c>
      <c r="AG111" s="26">
        <f t="shared" si="85"/>
        <v>0</v>
      </c>
      <c r="AH111" s="26">
        <f t="shared" si="85"/>
        <v>0</v>
      </c>
      <c r="AI111" s="26">
        <f t="shared" si="85"/>
        <v>0</v>
      </c>
      <c r="AJ111" s="26">
        <f t="shared" si="85"/>
        <v>0</v>
      </c>
      <c r="AK111" s="26">
        <f t="shared" si="85"/>
        <v>0</v>
      </c>
      <c r="AL111" s="26">
        <f t="shared" si="85"/>
        <v>0</v>
      </c>
      <c r="AM111" s="26">
        <f t="shared" si="85"/>
        <v>0</v>
      </c>
      <c r="AN111" s="26">
        <f t="shared" si="85"/>
        <v>0</v>
      </c>
      <c r="AO111" s="26">
        <f t="shared" si="85"/>
        <v>0</v>
      </c>
      <c r="AP111" s="26">
        <f t="shared" si="85"/>
        <v>0</v>
      </c>
      <c r="AQ111" s="26">
        <f t="shared" si="85"/>
        <v>0</v>
      </c>
      <c r="AR111" s="26">
        <f t="shared" si="85"/>
        <v>0</v>
      </c>
      <c r="AS111" s="26">
        <f t="shared" si="85"/>
        <v>0</v>
      </c>
      <c r="AT111" s="26">
        <f t="shared" si="85"/>
        <v>0</v>
      </c>
      <c r="AU111" s="26">
        <f t="shared" si="85"/>
        <v>0</v>
      </c>
      <c r="AV111" s="26">
        <f t="shared" si="85"/>
        <v>0</v>
      </c>
      <c r="AW111" s="26">
        <f t="shared" si="85"/>
        <v>0</v>
      </c>
      <c r="AX111" s="26">
        <f t="shared" si="85"/>
        <v>0</v>
      </c>
      <c r="AY111" s="26">
        <f t="shared" si="85"/>
        <v>0</v>
      </c>
      <c r="AZ111" s="26">
        <f t="shared" si="85"/>
        <v>0</v>
      </c>
      <c r="BA111" s="26">
        <f t="shared" si="85"/>
        <v>0</v>
      </c>
      <c r="BB111" s="26">
        <f t="shared" si="85"/>
        <v>0</v>
      </c>
      <c r="BC111" s="26">
        <f t="shared" si="85"/>
        <v>0</v>
      </c>
      <c r="BD111" s="26">
        <f t="shared" si="85"/>
        <v>0</v>
      </c>
      <c r="BE111" s="26">
        <f t="shared" si="85"/>
        <v>0</v>
      </c>
      <c r="BF111" s="26">
        <f t="shared" si="85"/>
        <v>0</v>
      </c>
      <c r="BG111" s="26">
        <f t="shared" si="85"/>
        <v>0</v>
      </c>
      <c r="BH111" s="26">
        <f t="shared" si="85"/>
        <v>0</v>
      </c>
      <c r="BI111" s="26">
        <f t="shared" si="85"/>
        <v>0</v>
      </c>
      <c r="BJ111" s="26">
        <f t="shared" si="85"/>
        <v>0</v>
      </c>
      <c r="BK111" s="26">
        <f t="shared" si="85"/>
        <v>0</v>
      </c>
      <c r="BL111" s="26">
        <f t="shared" si="85"/>
        <v>0</v>
      </c>
      <c r="BM111" s="26">
        <f t="shared" si="85"/>
        <v>0</v>
      </c>
      <c r="BN111" s="26">
        <f t="shared" si="85"/>
        <v>0</v>
      </c>
      <c r="BO111" s="26">
        <f t="shared" ref="BO111:DZ111" si="86">IF(BO109&gt;0,ROUND(IF(BO109&lt;276,((276-BO109)*0.00376159)+1.5457,IF(BO109&lt;459,((459-BO109)*0.00167869)+1.2385,IF(BO109&lt;1027,((1027-BO109)*0.00020599)+1.1215,0))),4),0)</f>
        <v>0</v>
      </c>
      <c r="BP111" s="26">
        <f t="shared" si="86"/>
        <v>0</v>
      </c>
      <c r="BQ111" s="26">
        <f t="shared" si="86"/>
        <v>0</v>
      </c>
      <c r="BR111" s="26">
        <f t="shared" si="86"/>
        <v>0</v>
      </c>
      <c r="BS111" s="26">
        <f t="shared" si="86"/>
        <v>0</v>
      </c>
      <c r="BT111" s="26">
        <f t="shared" si="86"/>
        <v>0</v>
      </c>
      <c r="BU111" s="26">
        <f t="shared" si="86"/>
        <v>0</v>
      </c>
      <c r="BV111" s="26">
        <f t="shared" si="86"/>
        <v>0</v>
      </c>
      <c r="BW111" s="26">
        <f t="shared" si="86"/>
        <v>0</v>
      </c>
      <c r="BX111" s="26">
        <f t="shared" si="86"/>
        <v>0</v>
      </c>
      <c r="BY111" s="26">
        <f t="shared" si="86"/>
        <v>1.3641000000000001</v>
      </c>
      <c r="BZ111" s="26">
        <f t="shared" si="86"/>
        <v>0</v>
      </c>
      <c r="CA111" s="26">
        <f t="shared" si="86"/>
        <v>0</v>
      </c>
      <c r="CB111" s="26">
        <f t="shared" si="86"/>
        <v>0</v>
      </c>
      <c r="CC111" s="26">
        <f t="shared" si="86"/>
        <v>0</v>
      </c>
      <c r="CD111" s="26">
        <f t="shared" si="86"/>
        <v>0</v>
      </c>
      <c r="CE111" s="26">
        <f t="shared" si="86"/>
        <v>0</v>
      </c>
      <c r="CF111" s="26">
        <f t="shared" si="86"/>
        <v>0</v>
      </c>
      <c r="CG111" s="26">
        <f t="shared" si="86"/>
        <v>0</v>
      </c>
      <c r="CH111" s="26">
        <f t="shared" si="86"/>
        <v>0</v>
      </c>
      <c r="CI111" s="26">
        <f t="shared" si="86"/>
        <v>0</v>
      </c>
      <c r="CJ111" s="26">
        <f t="shared" si="86"/>
        <v>0</v>
      </c>
      <c r="CK111" s="26">
        <f t="shared" si="86"/>
        <v>0</v>
      </c>
      <c r="CL111" s="26">
        <f t="shared" si="86"/>
        <v>0</v>
      </c>
      <c r="CM111" s="26">
        <f t="shared" si="86"/>
        <v>0</v>
      </c>
      <c r="CN111" s="26">
        <f t="shared" si="86"/>
        <v>0</v>
      </c>
      <c r="CO111" s="26">
        <f t="shared" si="86"/>
        <v>0</v>
      </c>
      <c r="CP111" s="26">
        <f t="shared" si="86"/>
        <v>0</v>
      </c>
      <c r="CQ111" s="26">
        <f t="shared" si="86"/>
        <v>0</v>
      </c>
      <c r="CR111" s="26">
        <f t="shared" si="86"/>
        <v>0</v>
      </c>
      <c r="CS111" s="26">
        <f t="shared" si="86"/>
        <v>0</v>
      </c>
      <c r="CT111" s="26">
        <f t="shared" si="86"/>
        <v>0</v>
      </c>
      <c r="CU111" s="26">
        <f t="shared" si="86"/>
        <v>0</v>
      </c>
      <c r="CV111" s="26">
        <f t="shared" si="86"/>
        <v>0</v>
      </c>
      <c r="CW111" s="26">
        <f t="shared" si="86"/>
        <v>0</v>
      </c>
      <c r="CX111" s="26">
        <f t="shared" si="86"/>
        <v>0</v>
      </c>
      <c r="CY111" s="26">
        <f t="shared" si="86"/>
        <v>0</v>
      </c>
      <c r="CZ111" s="26">
        <f t="shared" si="86"/>
        <v>0</v>
      </c>
      <c r="DA111" s="26">
        <f t="shared" si="86"/>
        <v>0</v>
      </c>
      <c r="DB111" s="26">
        <f t="shared" si="86"/>
        <v>0</v>
      </c>
      <c r="DC111" s="26">
        <f t="shared" si="86"/>
        <v>0</v>
      </c>
      <c r="DD111" s="26">
        <f t="shared" si="86"/>
        <v>0</v>
      </c>
      <c r="DE111" s="26">
        <f t="shared" si="86"/>
        <v>0</v>
      </c>
      <c r="DF111" s="26">
        <f t="shared" si="86"/>
        <v>0</v>
      </c>
      <c r="DG111" s="26">
        <f t="shared" si="86"/>
        <v>0</v>
      </c>
      <c r="DH111" s="26">
        <f t="shared" si="86"/>
        <v>0</v>
      </c>
      <c r="DI111" s="26">
        <f t="shared" si="86"/>
        <v>0</v>
      </c>
      <c r="DJ111" s="26">
        <f t="shared" si="86"/>
        <v>0</v>
      </c>
      <c r="DK111" s="26">
        <f t="shared" si="86"/>
        <v>0</v>
      </c>
      <c r="DL111" s="26">
        <f t="shared" si="86"/>
        <v>0</v>
      </c>
      <c r="DM111" s="26">
        <f t="shared" si="86"/>
        <v>0</v>
      </c>
      <c r="DN111" s="26">
        <f t="shared" si="86"/>
        <v>0</v>
      </c>
      <c r="DO111" s="26">
        <f t="shared" si="86"/>
        <v>0</v>
      </c>
      <c r="DP111" s="26">
        <f t="shared" si="86"/>
        <v>0</v>
      </c>
      <c r="DQ111" s="26">
        <f t="shared" si="86"/>
        <v>0</v>
      </c>
      <c r="DR111" s="26">
        <f t="shared" si="86"/>
        <v>0</v>
      </c>
      <c r="DS111" s="26">
        <f t="shared" si="86"/>
        <v>0</v>
      </c>
      <c r="DT111" s="26">
        <f t="shared" si="86"/>
        <v>0</v>
      </c>
      <c r="DU111" s="26">
        <f t="shared" si="86"/>
        <v>0</v>
      </c>
      <c r="DV111" s="26">
        <f t="shared" si="86"/>
        <v>0</v>
      </c>
      <c r="DW111" s="26">
        <f t="shared" si="86"/>
        <v>0</v>
      </c>
      <c r="DX111" s="26">
        <f t="shared" si="86"/>
        <v>0</v>
      </c>
      <c r="DY111" s="26">
        <f t="shared" si="86"/>
        <v>0</v>
      </c>
      <c r="DZ111" s="26">
        <f t="shared" si="86"/>
        <v>0</v>
      </c>
      <c r="EA111" s="26">
        <f t="shared" ref="EA111:FX111" si="87">IF(EA109&gt;0,ROUND(IF(EA109&lt;276,((276-EA109)*0.00376159)+1.5457,IF(EA109&lt;459,((459-EA109)*0.00167869)+1.2385,IF(EA109&lt;1027,((1027-EA109)*0.00020599)+1.1215,0))),4),0)</f>
        <v>0</v>
      </c>
      <c r="EB111" s="26">
        <f t="shared" si="87"/>
        <v>0</v>
      </c>
      <c r="EC111" s="26">
        <f t="shared" si="87"/>
        <v>0</v>
      </c>
      <c r="ED111" s="26">
        <f t="shared" si="87"/>
        <v>0</v>
      </c>
      <c r="EE111" s="26">
        <f t="shared" si="87"/>
        <v>0</v>
      </c>
      <c r="EF111" s="26">
        <f t="shared" si="87"/>
        <v>0</v>
      </c>
      <c r="EG111" s="26">
        <f t="shared" si="87"/>
        <v>0</v>
      </c>
      <c r="EH111" s="26">
        <f t="shared" si="87"/>
        <v>0</v>
      </c>
      <c r="EI111" s="26">
        <f t="shared" si="87"/>
        <v>0</v>
      </c>
      <c r="EJ111" s="26">
        <f t="shared" si="87"/>
        <v>0</v>
      </c>
      <c r="EK111" s="26">
        <f t="shared" si="87"/>
        <v>0</v>
      </c>
      <c r="EL111" s="26">
        <f t="shared" si="87"/>
        <v>0</v>
      </c>
      <c r="EM111" s="26">
        <f t="shared" si="87"/>
        <v>0</v>
      </c>
      <c r="EN111" s="26">
        <f t="shared" si="87"/>
        <v>0</v>
      </c>
      <c r="EO111" s="26">
        <f t="shared" si="87"/>
        <v>0</v>
      </c>
      <c r="EP111" s="26">
        <f t="shared" si="87"/>
        <v>0</v>
      </c>
      <c r="EQ111" s="26">
        <f t="shared" si="87"/>
        <v>0</v>
      </c>
      <c r="ER111" s="26">
        <f t="shared" si="87"/>
        <v>0</v>
      </c>
      <c r="ES111" s="26">
        <f t="shared" si="87"/>
        <v>0</v>
      </c>
      <c r="ET111" s="26">
        <f t="shared" si="87"/>
        <v>2.0855000000000001</v>
      </c>
      <c r="EU111" s="26">
        <f t="shared" si="87"/>
        <v>0</v>
      </c>
      <c r="EV111" s="26">
        <f t="shared" si="87"/>
        <v>0</v>
      </c>
      <c r="EW111" s="26">
        <f t="shared" si="87"/>
        <v>0</v>
      </c>
      <c r="EX111" s="26">
        <f t="shared" si="87"/>
        <v>0</v>
      </c>
      <c r="EY111" s="26">
        <f t="shared" si="87"/>
        <v>0</v>
      </c>
      <c r="EZ111" s="26">
        <f t="shared" si="87"/>
        <v>0</v>
      </c>
      <c r="FA111" s="26">
        <f t="shared" si="87"/>
        <v>0</v>
      </c>
      <c r="FB111" s="26">
        <f t="shared" si="87"/>
        <v>0</v>
      </c>
      <c r="FC111" s="26">
        <f t="shared" si="87"/>
        <v>0</v>
      </c>
      <c r="FD111" s="26">
        <f t="shared" si="87"/>
        <v>0</v>
      </c>
      <c r="FE111" s="26">
        <f t="shared" si="87"/>
        <v>0</v>
      </c>
      <c r="FF111" s="26">
        <f t="shared" si="87"/>
        <v>0</v>
      </c>
      <c r="FG111" s="26">
        <f t="shared" si="87"/>
        <v>0</v>
      </c>
      <c r="FH111" s="26">
        <f t="shared" si="87"/>
        <v>0</v>
      </c>
      <c r="FI111" s="26">
        <f t="shared" si="87"/>
        <v>0</v>
      </c>
      <c r="FJ111" s="26">
        <f t="shared" si="87"/>
        <v>0</v>
      </c>
      <c r="FK111" s="26">
        <f t="shared" si="87"/>
        <v>0</v>
      </c>
      <c r="FL111" s="26">
        <f t="shared" si="87"/>
        <v>0</v>
      </c>
      <c r="FM111" s="26">
        <f t="shared" si="87"/>
        <v>0</v>
      </c>
      <c r="FN111" s="26">
        <f t="shared" si="87"/>
        <v>0</v>
      </c>
      <c r="FO111" s="26">
        <f t="shared" si="87"/>
        <v>0</v>
      </c>
      <c r="FP111" s="26">
        <f t="shared" si="87"/>
        <v>0</v>
      </c>
      <c r="FQ111" s="26">
        <f t="shared" si="87"/>
        <v>0</v>
      </c>
      <c r="FR111" s="26">
        <f t="shared" si="87"/>
        <v>0</v>
      </c>
      <c r="FS111" s="26">
        <f t="shared" si="87"/>
        <v>0</v>
      </c>
      <c r="FT111" s="26">
        <f t="shared" si="87"/>
        <v>0</v>
      </c>
      <c r="FU111" s="26">
        <f t="shared" si="87"/>
        <v>0</v>
      </c>
      <c r="FV111" s="26">
        <f t="shared" si="87"/>
        <v>0</v>
      </c>
      <c r="FW111" s="26">
        <f t="shared" si="87"/>
        <v>0</v>
      </c>
      <c r="FX111" s="26">
        <f t="shared" si="87"/>
        <v>0</v>
      </c>
      <c r="FY111" s="84"/>
      <c r="FZ111" s="2"/>
      <c r="GA111" s="2"/>
      <c r="GB111" s="15"/>
      <c r="GC111" s="14"/>
      <c r="GD111" s="14"/>
      <c r="GE111" s="12"/>
      <c r="GF111" s="12"/>
      <c r="GG111" s="12"/>
      <c r="GH111" s="12"/>
      <c r="GI111" s="12"/>
      <c r="GJ111" s="12"/>
      <c r="GK111" s="12"/>
    </row>
    <row r="112" spans="1:254" x14ac:dyDescent="0.35">
      <c r="A112" s="3" t="s">
        <v>833</v>
      </c>
      <c r="B112" s="2" t="s">
        <v>834</v>
      </c>
      <c r="C112" s="26">
        <f t="shared" ref="C112:BN112" si="88">ROUND(IF(C103&lt;276,((276-C103)*0.00376159)+1.5457,IF(C103&lt;459,((459-C103)*0.00167869)+1.2385,IF(C103&lt;1027,((1027-C103)*0.00020599)+1.1215,IF(C103&lt;2293,((2293-C103)*0.00005387)+1.0533,IF(C103&lt;3500,((3500-C103)*0.00001367)+1.0368,IF(C103&lt;5000,((5000-C103)*0.00000473)+1.0297,IF(C103&gt;=5000,1.0297))))))),4)</f>
        <v>1.0297000000000001</v>
      </c>
      <c r="D112" s="26">
        <f t="shared" si="88"/>
        <v>1.0297000000000001</v>
      </c>
      <c r="E112" s="26">
        <f t="shared" si="88"/>
        <v>1.0297000000000001</v>
      </c>
      <c r="F112" s="26">
        <f t="shared" si="88"/>
        <v>1.0297000000000001</v>
      </c>
      <c r="G112" s="26">
        <f t="shared" si="88"/>
        <v>1.0773999999999999</v>
      </c>
      <c r="H112" s="26">
        <f t="shared" si="88"/>
        <v>1.1176999999999999</v>
      </c>
      <c r="I112" s="26">
        <f t="shared" si="88"/>
        <v>1.0297000000000001</v>
      </c>
      <c r="J112" s="26">
        <f t="shared" si="88"/>
        <v>1.0654999999999999</v>
      </c>
      <c r="K112" s="26">
        <f t="shared" si="88"/>
        <v>1.6371</v>
      </c>
      <c r="L112" s="26">
        <f t="shared" si="88"/>
        <v>1.0607</v>
      </c>
      <c r="M112" s="26">
        <f t="shared" si="88"/>
        <v>1.1372</v>
      </c>
      <c r="N112" s="26">
        <f t="shared" si="88"/>
        <v>1.0297000000000001</v>
      </c>
      <c r="O112" s="26">
        <f t="shared" si="88"/>
        <v>1.0297000000000001</v>
      </c>
      <c r="P112" s="26">
        <f t="shared" si="88"/>
        <v>1.4797</v>
      </c>
      <c r="Q112" s="26">
        <f t="shared" si="88"/>
        <v>1.0297000000000001</v>
      </c>
      <c r="R112" s="26">
        <f t="shared" si="88"/>
        <v>1.0297000000000001</v>
      </c>
      <c r="S112" s="26">
        <f t="shared" si="88"/>
        <v>1.0903</v>
      </c>
      <c r="T112" s="26">
        <f t="shared" si="88"/>
        <v>1.9779</v>
      </c>
      <c r="U112" s="26">
        <f t="shared" si="88"/>
        <v>2.3751000000000002</v>
      </c>
      <c r="V112" s="26">
        <f t="shared" si="88"/>
        <v>1.6194</v>
      </c>
      <c r="W112" s="26">
        <f t="shared" si="88"/>
        <v>2.3593000000000002</v>
      </c>
      <c r="X112" s="26">
        <f t="shared" si="88"/>
        <v>2.3957999999999999</v>
      </c>
      <c r="Y112" s="26">
        <f t="shared" si="88"/>
        <v>1.1482000000000001</v>
      </c>
      <c r="Z112" s="26">
        <f t="shared" si="88"/>
        <v>1.7145999999999999</v>
      </c>
      <c r="AA112" s="26">
        <f t="shared" si="88"/>
        <v>1.0297000000000001</v>
      </c>
      <c r="AB112" s="26">
        <f t="shared" si="88"/>
        <v>1.0297000000000001</v>
      </c>
      <c r="AC112" s="26">
        <f t="shared" si="88"/>
        <v>1.1464000000000001</v>
      </c>
      <c r="AD112" s="26">
        <f t="shared" si="88"/>
        <v>1.0992</v>
      </c>
      <c r="AE112" s="26">
        <f t="shared" si="88"/>
        <v>2.2189999999999999</v>
      </c>
      <c r="AF112" s="26">
        <f t="shared" si="88"/>
        <v>1.9538</v>
      </c>
      <c r="AG112" s="26">
        <f t="shared" si="88"/>
        <v>1.2092000000000001</v>
      </c>
      <c r="AH112" s="26">
        <f t="shared" si="88"/>
        <v>1.1357999999999999</v>
      </c>
      <c r="AI112" s="26">
        <f t="shared" si="88"/>
        <v>1.3661000000000001</v>
      </c>
      <c r="AJ112" s="26">
        <f t="shared" si="88"/>
        <v>1.9012</v>
      </c>
      <c r="AK112" s="26">
        <f t="shared" si="88"/>
        <v>1.9605999999999999</v>
      </c>
      <c r="AL112" s="26">
        <f t="shared" si="88"/>
        <v>1.5246999999999999</v>
      </c>
      <c r="AM112" s="26">
        <f t="shared" si="88"/>
        <v>1.4171</v>
      </c>
      <c r="AN112" s="26">
        <f t="shared" si="88"/>
        <v>1.5045999999999999</v>
      </c>
      <c r="AO112" s="26">
        <f t="shared" si="88"/>
        <v>1.0325</v>
      </c>
      <c r="AP112" s="26">
        <f t="shared" si="88"/>
        <v>1.0297000000000001</v>
      </c>
      <c r="AQ112" s="26">
        <f t="shared" si="88"/>
        <v>1.6396999999999999</v>
      </c>
      <c r="AR112" s="26">
        <f t="shared" si="88"/>
        <v>1.0297000000000001</v>
      </c>
      <c r="AS112" s="26">
        <f t="shared" si="88"/>
        <v>1.0297000000000001</v>
      </c>
      <c r="AT112" s="26">
        <f t="shared" si="88"/>
        <v>1.0523</v>
      </c>
      <c r="AU112" s="26">
        <f t="shared" si="88"/>
        <v>1.5645</v>
      </c>
      <c r="AV112" s="26">
        <f t="shared" si="88"/>
        <v>1.4963</v>
      </c>
      <c r="AW112" s="26">
        <f t="shared" si="88"/>
        <v>1.6172</v>
      </c>
      <c r="AX112" s="26">
        <f t="shared" si="88"/>
        <v>2.2791999999999999</v>
      </c>
      <c r="AY112" s="26">
        <f t="shared" si="88"/>
        <v>1.3261000000000001</v>
      </c>
      <c r="AZ112" s="26">
        <f t="shared" si="88"/>
        <v>1.0297000000000001</v>
      </c>
      <c r="BA112" s="26">
        <f t="shared" si="88"/>
        <v>1.0297000000000001</v>
      </c>
      <c r="BB112" s="26">
        <f t="shared" si="88"/>
        <v>1.0297000000000001</v>
      </c>
      <c r="BC112" s="26">
        <f t="shared" si="88"/>
        <v>1.0297000000000001</v>
      </c>
      <c r="BD112" s="26">
        <f t="shared" si="88"/>
        <v>1.0361</v>
      </c>
      <c r="BE112" s="26">
        <f t="shared" si="88"/>
        <v>1.1122000000000001</v>
      </c>
      <c r="BF112" s="26">
        <f t="shared" si="88"/>
        <v>1.0297000000000001</v>
      </c>
      <c r="BG112" s="26">
        <f t="shared" si="88"/>
        <v>1.1434</v>
      </c>
      <c r="BH112" s="26">
        <f t="shared" si="88"/>
        <v>1.2129000000000001</v>
      </c>
      <c r="BI112" s="26">
        <f t="shared" si="88"/>
        <v>1.6156999999999999</v>
      </c>
      <c r="BJ112" s="26">
        <f t="shared" si="88"/>
        <v>1.0297000000000001</v>
      </c>
      <c r="BK112" s="26">
        <f t="shared" si="88"/>
        <v>1.0297000000000001</v>
      </c>
      <c r="BL112" s="26">
        <f t="shared" si="88"/>
        <v>2.2930999999999999</v>
      </c>
      <c r="BM112" s="26">
        <f t="shared" si="88"/>
        <v>1.4058999999999999</v>
      </c>
      <c r="BN112" s="26">
        <f t="shared" si="88"/>
        <v>1.0416000000000001</v>
      </c>
      <c r="BO112" s="26">
        <f t="shared" ref="BO112:DZ112" si="89">ROUND(IF(BO103&lt;276,((276-BO103)*0.00376159)+1.5457,IF(BO103&lt;459,((459-BO103)*0.00167869)+1.2385,IF(BO103&lt;1027,((1027-BO103)*0.00020599)+1.1215,IF(BO103&lt;2293,((2293-BO103)*0.00005387)+1.0533,IF(BO103&lt;3500,((3500-BO103)*0.00001367)+1.0368,IF(BO103&lt;5000,((5000-BO103)*0.00000473)+1.0297,IF(BO103&gt;=5000,1.0297))))))),4)</f>
        <v>1.1091</v>
      </c>
      <c r="BP112" s="26">
        <f t="shared" si="89"/>
        <v>1.9804999999999999</v>
      </c>
      <c r="BQ112" s="26">
        <f t="shared" si="89"/>
        <v>1.0297000000000001</v>
      </c>
      <c r="BR112" s="26">
        <f t="shared" si="89"/>
        <v>1.0321</v>
      </c>
      <c r="BS112" s="26">
        <f t="shared" si="89"/>
        <v>1.1144000000000001</v>
      </c>
      <c r="BT112" s="26">
        <f t="shared" si="89"/>
        <v>1.3836999999999999</v>
      </c>
      <c r="BU112" s="26">
        <f t="shared" si="89"/>
        <v>1.3481000000000001</v>
      </c>
      <c r="BV112" s="26">
        <f t="shared" si="89"/>
        <v>1.1096999999999999</v>
      </c>
      <c r="BW112" s="26">
        <f t="shared" si="89"/>
        <v>1.0681</v>
      </c>
      <c r="BX112" s="26">
        <f t="shared" si="89"/>
        <v>2.3338000000000001</v>
      </c>
      <c r="BY112" s="26">
        <f t="shared" si="89"/>
        <v>1.286</v>
      </c>
      <c r="BZ112" s="26">
        <f t="shared" si="89"/>
        <v>1.7262999999999999</v>
      </c>
      <c r="CA112" s="26">
        <f t="shared" si="89"/>
        <v>2.0339999999999998</v>
      </c>
      <c r="CB112" s="26">
        <f t="shared" si="89"/>
        <v>1.0297000000000001</v>
      </c>
      <c r="CC112" s="26">
        <f t="shared" si="89"/>
        <v>1.8717999999999999</v>
      </c>
      <c r="CD112" s="26">
        <f t="shared" si="89"/>
        <v>2.3957999999999999</v>
      </c>
      <c r="CE112" s="26">
        <f t="shared" si="89"/>
        <v>1.9883999999999999</v>
      </c>
      <c r="CF112" s="26">
        <f t="shared" si="89"/>
        <v>2.1606999999999998</v>
      </c>
      <c r="CG112" s="26">
        <f t="shared" si="89"/>
        <v>1.8320000000000001</v>
      </c>
      <c r="CH112" s="26">
        <f t="shared" si="89"/>
        <v>2.2208999999999999</v>
      </c>
      <c r="CI112" s="26">
        <f t="shared" si="89"/>
        <v>1.1914</v>
      </c>
      <c r="CJ112" s="26">
        <f t="shared" si="89"/>
        <v>1.1534</v>
      </c>
      <c r="CK112" s="26">
        <f t="shared" si="89"/>
        <v>1.0301</v>
      </c>
      <c r="CL112" s="26">
        <f t="shared" si="89"/>
        <v>1.1101000000000001</v>
      </c>
      <c r="CM112" s="26">
        <f t="shared" si="89"/>
        <v>1.1915</v>
      </c>
      <c r="CN112" s="26">
        <f t="shared" si="89"/>
        <v>1.0297000000000001</v>
      </c>
      <c r="CO112" s="26">
        <f t="shared" si="89"/>
        <v>1.0297000000000001</v>
      </c>
      <c r="CP112" s="26">
        <f t="shared" si="89"/>
        <v>1.1406000000000001</v>
      </c>
      <c r="CQ112" s="26">
        <f t="shared" si="89"/>
        <v>1.1744000000000001</v>
      </c>
      <c r="CR112" s="26">
        <f t="shared" si="89"/>
        <v>1.7721</v>
      </c>
      <c r="CS112" s="26">
        <f t="shared" si="89"/>
        <v>1.5298</v>
      </c>
      <c r="CT112" s="26">
        <f t="shared" si="89"/>
        <v>2.157</v>
      </c>
      <c r="CU112" s="26">
        <f t="shared" si="89"/>
        <v>1.2363</v>
      </c>
      <c r="CV112" s="26">
        <f t="shared" si="89"/>
        <v>2.3957999999999999</v>
      </c>
      <c r="CW112" s="26">
        <f t="shared" si="89"/>
        <v>1.8365</v>
      </c>
      <c r="CX112" s="26">
        <f t="shared" si="89"/>
        <v>1.238</v>
      </c>
      <c r="CY112" s="26">
        <f t="shared" si="89"/>
        <v>2.3957999999999999</v>
      </c>
      <c r="CZ112" s="26">
        <f t="shared" si="89"/>
        <v>1.0794999999999999</v>
      </c>
      <c r="DA112" s="26">
        <f t="shared" si="89"/>
        <v>1.8184</v>
      </c>
      <c r="DB112" s="26">
        <f t="shared" si="89"/>
        <v>1.4789000000000001</v>
      </c>
      <c r="DC112" s="26">
        <f t="shared" si="89"/>
        <v>1.8579000000000001</v>
      </c>
      <c r="DD112" s="26">
        <f t="shared" si="89"/>
        <v>1.9275</v>
      </c>
      <c r="DE112" s="26">
        <f t="shared" si="89"/>
        <v>1.5301</v>
      </c>
      <c r="DF112" s="26">
        <f t="shared" si="89"/>
        <v>1.0297000000000001</v>
      </c>
      <c r="DG112" s="26">
        <f t="shared" si="89"/>
        <v>2.2322000000000002</v>
      </c>
      <c r="DH112" s="26">
        <f t="shared" si="89"/>
        <v>1.0795999999999999</v>
      </c>
      <c r="DI112" s="26">
        <f t="shared" si="89"/>
        <v>1.0513999999999999</v>
      </c>
      <c r="DJ112" s="26">
        <f t="shared" si="89"/>
        <v>1.2044999999999999</v>
      </c>
      <c r="DK112" s="26">
        <f t="shared" si="89"/>
        <v>1.2343999999999999</v>
      </c>
      <c r="DL112" s="26">
        <f t="shared" si="89"/>
        <v>1.0297000000000001</v>
      </c>
      <c r="DM112" s="26">
        <f t="shared" si="89"/>
        <v>1.6999</v>
      </c>
      <c r="DN112" s="26">
        <f t="shared" si="89"/>
        <v>1.107</v>
      </c>
      <c r="DO112" s="26">
        <f t="shared" si="89"/>
        <v>1.0397000000000001</v>
      </c>
      <c r="DP112" s="26">
        <f t="shared" si="89"/>
        <v>1.8315999999999999</v>
      </c>
      <c r="DQ112" s="26">
        <f t="shared" si="89"/>
        <v>1.1500999999999999</v>
      </c>
      <c r="DR112" s="26">
        <f t="shared" si="89"/>
        <v>1.1060000000000001</v>
      </c>
      <c r="DS112" s="26">
        <f t="shared" si="89"/>
        <v>1.2095</v>
      </c>
      <c r="DT112" s="26">
        <f t="shared" si="89"/>
        <v>1.92</v>
      </c>
      <c r="DU112" s="26">
        <f t="shared" si="89"/>
        <v>1.4191</v>
      </c>
      <c r="DV112" s="26">
        <f t="shared" si="89"/>
        <v>1.8015000000000001</v>
      </c>
      <c r="DW112" s="26">
        <f t="shared" si="89"/>
        <v>1.5051000000000001</v>
      </c>
      <c r="DX112" s="26">
        <f t="shared" si="89"/>
        <v>1.952</v>
      </c>
      <c r="DY112" s="26">
        <f t="shared" si="89"/>
        <v>1.5111000000000001</v>
      </c>
      <c r="DZ112" s="26">
        <f t="shared" si="89"/>
        <v>1.1926000000000001</v>
      </c>
      <c r="EA112" s="26">
        <f t="shared" ref="EA112:FX112" si="90">ROUND(IF(EA103&lt;276,((276-EA103)*0.00376159)+1.5457,IF(EA103&lt;459,((459-EA103)*0.00167869)+1.2385,IF(EA103&lt;1027,((1027-EA103)*0.00020599)+1.1215,IF(EA103&lt;2293,((2293-EA103)*0.00005387)+1.0533,IF(EA103&lt;3500,((3500-EA103)*0.00001367)+1.0368,IF(EA103&lt;5000,((5000-EA103)*0.00000473)+1.0297,IF(EA103&gt;=5000,1.0297))))))),4)</f>
        <v>1.2238</v>
      </c>
      <c r="EB112" s="26">
        <f t="shared" si="90"/>
        <v>1.2230000000000001</v>
      </c>
      <c r="EC112" s="26">
        <f t="shared" si="90"/>
        <v>1.5304</v>
      </c>
      <c r="ED112" s="26">
        <f t="shared" si="90"/>
        <v>1.0927</v>
      </c>
      <c r="EE112" s="26">
        <f t="shared" si="90"/>
        <v>1.8632</v>
      </c>
      <c r="EF112" s="26">
        <f t="shared" si="90"/>
        <v>1.1037999999999999</v>
      </c>
      <c r="EG112" s="26">
        <f t="shared" si="90"/>
        <v>1.6303000000000001</v>
      </c>
      <c r="EH112" s="26">
        <f t="shared" si="90"/>
        <v>1.6533</v>
      </c>
      <c r="EI112" s="26">
        <f t="shared" si="90"/>
        <v>1.0297000000000001</v>
      </c>
      <c r="EJ112" s="26">
        <f t="shared" si="90"/>
        <v>1.0297000000000001</v>
      </c>
      <c r="EK112" s="26">
        <f t="shared" si="90"/>
        <v>1.1953</v>
      </c>
      <c r="EL112" s="26">
        <f t="shared" si="90"/>
        <v>1.2383999999999999</v>
      </c>
      <c r="EM112" s="26">
        <f t="shared" si="90"/>
        <v>1.3743000000000001</v>
      </c>
      <c r="EN112" s="26">
        <f t="shared" si="90"/>
        <v>1.1394</v>
      </c>
      <c r="EO112" s="26">
        <f t="shared" si="90"/>
        <v>1.4963</v>
      </c>
      <c r="EP112" s="26">
        <f t="shared" si="90"/>
        <v>1.2897000000000001</v>
      </c>
      <c r="EQ112" s="26">
        <f t="shared" si="90"/>
        <v>1.0488999999999999</v>
      </c>
      <c r="ER112" s="26">
        <f t="shared" si="90"/>
        <v>1.4893000000000001</v>
      </c>
      <c r="ES112" s="26">
        <f t="shared" si="90"/>
        <v>1.9708000000000001</v>
      </c>
      <c r="ET112" s="26">
        <f t="shared" si="90"/>
        <v>1.841</v>
      </c>
      <c r="EU112" s="26">
        <f t="shared" si="90"/>
        <v>1.2144999999999999</v>
      </c>
      <c r="EV112" s="26">
        <f t="shared" si="90"/>
        <v>2.3108</v>
      </c>
      <c r="EW112" s="26">
        <f t="shared" si="90"/>
        <v>1.1642999999999999</v>
      </c>
      <c r="EX112" s="26">
        <f t="shared" si="90"/>
        <v>1.9313</v>
      </c>
      <c r="EY112" s="26">
        <f t="shared" si="90"/>
        <v>1.1978</v>
      </c>
      <c r="EZ112" s="26">
        <f t="shared" si="90"/>
        <v>2.0975000000000001</v>
      </c>
      <c r="FA112" s="26">
        <f t="shared" si="90"/>
        <v>1.0382</v>
      </c>
      <c r="FB112" s="26">
        <f t="shared" si="90"/>
        <v>1.5254000000000001</v>
      </c>
      <c r="FC112" s="26">
        <f t="shared" si="90"/>
        <v>1.0784</v>
      </c>
      <c r="FD112" s="26">
        <f t="shared" si="90"/>
        <v>1.3342000000000001</v>
      </c>
      <c r="FE112" s="26">
        <f t="shared" si="90"/>
        <v>2.2867000000000002</v>
      </c>
      <c r="FF112" s="26">
        <f t="shared" si="90"/>
        <v>1.8879999999999999</v>
      </c>
      <c r="FG112" s="26">
        <f t="shared" si="90"/>
        <v>2.1295000000000002</v>
      </c>
      <c r="FH112" s="26">
        <f t="shared" si="90"/>
        <v>2.3206000000000002</v>
      </c>
      <c r="FI112" s="26">
        <f t="shared" si="90"/>
        <v>1.0851</v>
      </c>
      <c r="FJ112" s="26">
        <f t="shared" si="90"/>
        <v>1.0682</v>
      </c>
      <c r="FK112" s="26">
        <f t="shared" si="90"/>
        <v>1.0501</v>
      </c>
      <c r="FL112" s="26">
        <f t="shared" si="90"/>
        <v>1.0297000000000001</v>
      </c>
      <c r="FM112" s="26">
        <f t="shared" si="90"/>
        <v>1.0345</v>
      </c>
      <c r="FN112" s="26">
        <f t="shared" si="90"/>
        <v>1.0297000000000001</v>
      </c>
      <c r="FO112" s="26">
        <f t="shared" si="90"/>
        <v>1.1165</v>
      </c>
      <c r="FP112" s="26">
        <f t="shared" si="90"/>
        <v>1.0526</v>
      </c>
      <c r="FQ112" s="26">
        <f t="shared" si="90"/>
        <v>1.1302000000000001</v>
      </c>
      <c r="FR112" s="26">
        <f t="shared" si="90"/>
        <v>1.9516</v>
      </c>
      <c r="FS112" s="26">
        <f t="shared" si="90"/>
        <v>1.9508000000000001</v>
      </c>
      <c r="FT112" s="26">
        <f t="shared" si="90"/>
        <v>2.3714</v>
      </c>
      <c r="FU112" s="26">
        <f t="shared" si="90"/>
        <v>1.1700999999999999</v>
      </c>
      <c r="FV112" s="26">
        <f t="shared" si="90"/>
        <v>1.1901999999999999</v>
      </c>
      <c r="FW112" s="26">
        <f t="shared" si="90"/>
        <v>2.0215000000000001</v>
      </c>
      <c r="FX112" s="26">
        <f t="shared" si="90"/>
        <v>2.3412999999999999</v>
      </c>
      <c r="FY112" s="27"/>
      <c r="FZ112" s="2"/>
      <c r="GA112" s="2"/>
      <c r="GB112" s="15"/>
      <c r="GC112" s="14"/>
      <c r="GD112" s="14"/>
      <c r="GE112" s="2"/>
      <c r="GF112" s="2"/>
      <c r="GG112" s="2"/>
      <c r="GH112" s="2"/>
      <c r="GI112" s="2"/>
      <c r="GJ112" s="2"/>
      <c r="GK112" s="2"/>
    </row>
    <row r="113" spans="1:202" x14ac:dyDescent="0.35">
      <c r="A113" s="3" t="s">
        <v>835</v>
      </c>
      <c r="B113" s="2" t="s">
        <v>836</v>
      </c>
      <c r="C113" s="26">
        <f t="shared" ref="C113:BN113" si="91">MAX(C111,C112)</f>
        <v>1.0297000000000001</v>
      </c>
      <c r="D113" s="26">
        <f t="shared" si="91"/>
        <v>1.0297000000000001</v>
      </c>
      <c r="E113" s="26">
        <f t="shared" si="91"/>
        <v>1.0297000000000001</v>
      </c>
      <c r="F113" s="26">
        <f t="shared" si="91"/>
        <v>1.0297000000000001</v>
      </c>
      <c r="G113" s="26">
        <f t="shared" si="91"/>
        <v>1.0773999999999999</v>
      </c>
      <c r="H113" s="26">
        <f t="shared" si="91"/>
        <v>1.1176999999999999</v>
      </c>
      <c r="I113" s="26">
        <f t="shared" si="91"/>
        <v>1.0297000000000001</v>
      </c>
      <c r="J113" s="26">
        <f t="shared" si="91"/>
        <v>1.0654999999999999</v>
      </c>
      <c r="K113" s="26">
        <f t="shared" si="91"/>
        <v>1.6371</v>
      </c>
      <c r="L113" s="26">
        <f t="shared" si="91"/>
        <v>1.0607</v>
      </c>
      <c r="M113" s="26">
        <f t="shared" si="91"/>
        <v>1.1372</v>
      </c>
      <c r="N113" s="26">
        <f t="shared" si="91"/>
        <v>1.0297000000000001</v>
      </c>
      <c r="O113" s="26">
        <f t="shared" si="91"/>
        <v>1.0297000000000001</v>
      </c>
      <c r="P113" s="26">
        <f t="shared" si="91"/>
        <v>1.4797</v>
      </c>
      <c r="Q113" s="26">
        <f t="shared" si="91"/>
        <v>1.0297000000000001</v>
      </c>
      <c r="R113" s="26">
        <f t="shared" si="91"/>
        <v>1.0297000000000001</v>
      </c>
      <c r="S113" s="26">
        <f t="shared" si="91"/>
        <v>1.0903</v>
      </c>
      <c r="T113" s="26">
        <f t="shared" si="91"/>
        <v>1.9779</v>
      </c>
      <c r="U113" s="26">
        <f t="shared" si="91"/>
        <v>2.3751000000000002</v>
      </c>
      <c r="V113" s="26">
        <f t="shared" si="91"/>
        <v>1.6194</v>
      </c>
      <c r="W113" s="26">
        <f t="shared" si="91"/>
        <v>2.3593000000000002</v>
      </c>
      <c r="X113" s="26">
        <f t="shared" si="91"/>
        <v>2.3957999999999999</v>
      </c>
      <c r="Y113" s="26">
        <f t="shared" si="91"/>
        <v>1.1482000000000001</v>
      </c>
      <c r="Z113" s="26">
        <f t="shared" si="91"/>
        <v>1.7145999999999999</v>
      </c>
      <c r="AA113" s="26">
        <f t="shared" si="91"/>
        <v>1.0297000000000001</v>
      </c>
      <c r="AB113" s="26">
        <f t="shared" si="91"/>
        <v>1.0297000000000001</v>
      </c>
      <c r="AC113" s="26">
        <f t="shared" si="91"/>
        <v>1.1464000000000001</v>
      </c>
      <c r="AD113" s="26">
        <f t="shared" si="91"/>
        <v>1.0992</v>
      </c>
      <c r="AE113" s="26">
        <f t="shared" si="91"/>
        <v>2.2189999999999999</v>
      </c>
      <c r="AF113" s="26">
        <f t="shared" si="91"/>
        <v>1.9538</v>
      </c>
      <c r="AG113" s="26">
        <f t="shared" si="91"/>
        <v>1.2092000000000001</v>
      </c>
      <c r="AH113" s="26">
        <f t="shared" si="91"/>
        <v>1.1357999999999999</v>
      </c>
      <c r="AI113" s="26">
        <f t="shared" si="91"/>
        <v>1.3661000000000001</v>
      </c>
      <c r="AJ113" s="26">
        <f t="shared" si="91"/>
        <v>1.9012</v>
      </c>
      <c r="AK113" s="26">
        <f t="shared" si="91"/>
        <v>1.9605999999999999</v>
      </c>
      <c r="AL113" s="26">
        <f t="shared" si="91"/>
        <v>1.5246999999999999</v>
      </c>
      <c r="AM113" s="26">
        <f t="shared" si="91"/>
        <v>1.4171</v>
      </c>
      <c r="AN113" s="26">
        <f t="shared" si="91"/>
        <v>1.5045999999999999</v>
      </c>
      <c r="AO113" s="26">
        <f t="shared" si="91"/>
        <v>1.0325</v>
      </c>
      <c r="AP113" s="26">
        <f t="shared" si="91"/>
        <v>1.0297000000000001</v>
      </c>
      <c r="AQ113" s="26">
        <f t="shared" si="91"/>
        <v>1.6396999999999999</v>
      </c>
      <c r="AR113" s="26">
        <f t="shared" si="91"/>
        <v>1.0297000000000001</v>
      </c>
      <c r="AS113" s="26">
        <f t="shared" si="91"/>
        <v>1.0297000000000001</v>
      </c>
      <c r="AT113" s="26">
        <f t="shared" si="91"/>
        <v>1.0523</v>
      </c>
      <c r="AU113" s="26">
        <f t="shared" si="91"/>
        <v>1.5645</v>
      </c>
      <c r="AV113" s="26">
        <f t="shared" si="91"/>
        <v>1.4963</v>
      </c>
      <c r="AW113" s="26">
        <f t="shared" si="91"/>
        <v>1.6172</v>
      </c>
      <c r="AX113" s="26">
        <f t="shared" si="91"/>
        <v>2.2791999999999999</v>
      </c>
      <c r="AY113" s="26">
        <f t="shared" si="91"/>
        <v>1.3261000000000001</v>
      </c>
      <c r="AZ113" s="26">
        <f t="shared" si="91"/>
        <v>1.0297000000000001</v>
      </c>
      <c r="BA113" s="26">
        <f t="shared" si="91"/>
        <v>1.0297000000000001</v>
      </c>
      <c r="BB113" s="26">
        <f t="shared" si="91"/>
        <v>1.0297000000000001</v>
      </c>
      <c r="BC113" s="26">
        <f t="shared" si="91"/>
        <v>1.0297000000000001</v>
      </c>
      <c r="BD113" s="26">
        <f t="shared" si="91"/>
        <v>1.0361</v>
      </c>
      <c r="BE113" s="26">
        <f t="shared" si="91"/>
        <v>1.1122000000000001</v>
      </c>
      <c r="BF113" s="26">
        <f t="shared" si="91"/>
        <v>1.0297000000000001</v>
      </c>
      <c r="BG113" s="26">
        <f t="shared" si="91"/>
        <v>1.1434</v>
      </c>
      <c r="BH113" s="26">
        <f t="shared" si="91"/>
        <v>1.2129000000000001</v>
      </c>
      <c r="BI113" s="26">
        <f t="shared" si="91"/>
        <v>1.6156999999999999</v>
      </c>
      <c r="BJ113" s="26">
        <f t="shared" si="91"/>
        <v>1.0297000000000001</v>
      </c>
      <c r="BK113" s="26">
        <f t="shared" si="91"/>
        <v>1.0297000000000001</v>
      </c>
      <c r="BL113" s="26">
        <f t="shared" si="91"/>
        <v>2.2930999999999999</v>
      </c>
      <c r="BM113" s="26">
        <f t="shared" si="91"/>
        <v>1.4058999999999999</v>
      </c>
      <c r="BN113" s="26">
        <f t="shared" si="91"/>
        <v>1.0416000000000001</v>
      </c>
      <c r="BO113" s="26">
        <f>MAX(BO111,BO112)</f>
        <v>1.1091</v>
      </c>
      <c r="BP113" s="26">
        <f t="shared" ref="BP113:EA113" si="92">MAX(BP111,BP112)</f>
        <v>1.9804999999999999</v>
      </c>
      <c r="BQ113" s="26">
        <f t="shared" si="92"/>
        <v>1.0297000000000001</v>
      </c>
      <c r="BR113" s="26">
        <f t="shared" si="92"/>
        <v>1.0321</v>
      </c>
      <c r="BS113" s="26">
        <f t="shared" si="92"/>
        <v>1.1144000000000001</v>
      </c>
      <c r="BT113" s="26">
        <f t="shared" si="92"/>
        <v>1.3836999999999999</v>
      </c>
      <c r="BU113" s="26">
        <f t="shared" si="92"/>
        <v>1.3481000000000001</v>
      </c>
      <c r="BV113" s="26">
        <f t="shared" si="92"/>
        <v>1.1096999999999999</v>
      </c>
      <c r="BW113" s="26">
        <f t="shared" si="92"/>
        <v>1.0681</v>
      </c>
      <c r="BX113" s="26">
        <f t="shared" si="92"/>
        <v>2.3338000000000001</v>
      </c>
      <c r="BY113" s="26">
        <f t="shared" si="92"/>
        <v>1.3641000000000001</v>
      </c>
      <c r="BZ113" s="26">
        <f t="shared" si="92"/>
        <v>1.7262999999999999</v>
      </c>
      <c r="CA113" s="26">
        <f t="shared" si="92"/>
        <v>2.0339999999999998</v>
      </c>
      <c r="CB113" s="26">
        <f t="shared" si="92"/>
        <v>1.0297000000000001</v>
      </c>
      <c r="CC113" s="26">
        <f t="shared" si="92"/>
        <v>1.8717999999999999</v>
      </c>
      <c r="CD113" s="26">
        <f t="shared" si="92"/>
        <v>2.3957999999999999</v>
      </c>
      <c r="CE113" s="26">
        <f t="shared" si="92"/>
        <v>1.9883999999999999</v>
      </c>
      <c r="CF113" s="26">
        <f t="shared" si="92"/>
        <v>2.1606999999999998</v>
      </c>
      <c r="CG113" s="26">
        <f t="shared" si="92"/>
        <v>1.8320000000000001</v>
      </c>
      <c r="CH113" s="26">
        <f t="shared" si="92"/>
        <v>2.2208999999999999</v>
      </c>
      <c r="CI113" s="26">
        <f t="shared" si="92"/>
        <v>1.1914</v>
      </c>
      <c r="CJ113" s="26">
        <f t="shared" si="92"/>
        <v>1.1534</v>
      </c>
      <c r="CK113" s="26">
        <f t="shared" si="92"/>
        <v>1.0301</v>
      </c>
      <c r="CL113" s="26">
        <f t="shared" si="92"/>
        <v>1.1101000000000001</v>
      </c>
      <c r="CM113" s="26">
        <f t="shared" si="92"/>
        <v>1.1915</v>
      </c>
      <c r="CN113" s="26">
        <f t="shared" si="92"/>
        <v>1.0297000000000001</v>
      </c>
      <c r="CO113" s="26">
        <f t="shared" si="92"/>
        <v>1.0297000000000001</v>
      </c>
      <c r="CP113" s="26">
        <f t="shared" si="92"/>
        <v>1.1406000000000001</v>
      </c>
      <c r="CQ113" s="26">
        <f t="shared" si="92"/>
        <v>1.1744000000000001</v>
      </c>
      <c r="CR113" s="26">
        <f t="shared" si="92"/>
        <v>1.7721</v>
      </c>
      <c r="CS113" s="26">
        <f t="shared" si="92"/>
        <v>1.5298</v>
      </c>
      <c r="CT113" s="26">
        <f t="shared" si="92"/>
        <v>2.157</v>
      </c>
      <c r="CU113" s="26">
        <f t="shared" si="92"/>
        <v>1.2363</v>
      </c>
      <c r="CV113" s="26">
        <f t="shared" si="92"/>
        <v>2.3957999999999999</v>
      </c>
      <c r="CW113" s="26">
        <f t="shared" si="92"/>
        <v>1.8365</v>
      </c>
      <c r="CX113" s="26">
        <f t="shared" si="92"/>
        <v>1.238</v>
      </c>
      <c r="CY113" s="26">
        <f t="shared" si="92"/>
        <v>2.3957999999999999</v>
      </c>
      <c r="CZ113" s="26">
        <f t="shared" si="92"/>
        <v>1.0794999999999999</v>
      </c>
      <c r="DA113" s="26">
        <f t="shared" si="92"/>
        <v>1.8184</v>
      </c>
      <c r="DB113" s="26">
        <f t="shared" si="92"/>
        <v>1.4789000000000001</v>
      </c>
      <c r="DC113" s="26">
        <f t="shared" si="92"/>
        <v>1.8579000000000001</v>
      </c>
      <c r="DD113" s="26">
        <f t="shared" si="92"/>
        <v>1.9275</v>
      </c>
      <c r="DE113" s="26">
        <f t="shared" si="92"/>
        <v>1.5301</v>
      </c>
      <c r="DF113" s="26">
        <f t="shared" si="92"/>
        <v>1.0297000000000001</v>
      </c>
      <c r="DG113" s="26">
        <f t="shared" si="92"/>
        <v>2.2322000000000002</v>
      </c>
      <c r="DH113" s="26">
        <f t="shared" si="92"/>
        <v>1.0795999999999999</v>
      </c>
      <c r="DI113" s="26">
        <f t="shared" si="92"/>
        <v>1.0513999999999999</v>
      </c>
      <c r="DJ113" s="26">
        <f t="shared" si="92"/>
        <v>1.2044999999999999</v>
      </c>
      <c r="DK113" s="26">
        <f t="shared" si="92"/>
        <v>1.2343999999999999</v>
      </c>
      <c r="DL113" s="26">
        <f t="shared" si="92"/>
        <v>1.0297000000000001</v>
      </c>
      <c r="DM113" s="26">
        <f t="shared" si="92"/>
        <v>1.6999</v>
      </c>
      <c r="DN113" s="26">
        <f t="shared" si="92"/>
        <v>1.107</v>
      </c>
      <c r="DO113" s="26">
        <f t="shared" si="92"/>
        <v>1.0397000000000001</v>
      </c>
      <c r="DP113" s="26">
        <f t="shared" si="92"/>
        <v>1.8315999999999999</v>
      </c>
      <c r="DQ113" s="26">
        <f t="shared" si="92"/>
        <v>1.1500999999999999</v>
      </c>
      <c r="DR113" s="26">
        <f t="shared" si="92"/>
        <v>1.1060000000000001</v>
      </c>
      <c r="DS113" s="26">
        <f t="shared" si="92"/>
        <v>1.2095</v>
      </c>
      <c r="DT113" s="26">
        <f t="shared" si="92"/>
        <v>1.92</v>
      </c>
      <c r="DU113" s="26">
        <f t="shared" si="92"/>
        <v>1.4191</v>
      </c>
      <c r="DV113" s="26">
        <f t="shared" si="92"/>
        <v>1.8015000000000001</v>
      </c>
      <c r="DW113" s="26">
        <f t="shared" si="92"/>
        <v>1.5051000000000001</v>
      </c>
      <c r="DX113" s="26">
        <f t="shared" si="92"/>
        <v>1.952</v>
      </c>
      <c r="DY113" s="26">
        <f t="shared" si="92"/>
        <v>1.5111000000000001</v>
      </c>
      <c r="DZ113" s="26">
        <f t="shared" si="92"/>
        <v>1.1926000000000001</v>
      </c>
      <c r="EA113" s="26">
        <f t="shared" si="92"/>
        <v>1.2238</v>
      </c>
      <c r="EB113" s="26">
        <f t="shared" ref="EB113:FX113" si="93">MAX(EB111,EB112)</f>
        <v>1.2230000000000001</v>
      </c>
      <c r="EC113" s="26">
        <f t="shared" si="93"/>
        <v>1.5304</v>
      </c>
      <c r="ED113" s="26">
        <f t="shared" si="93"/>
        <v>1.0927</v>
      </c>
      <c r="EE113" s="26">
        <f t="shared" si="93"/>
        <v>1.8632</v>
      </c>
      <c r="EF113" s="26">
        <f t="shared" si="93"/>
        <v>1.1037999999999999</v>
      </c>
      <c r="EG113" s="26">
        <f t="shared" si="93"/>
        <v>1.6303000000000001</v>
      </c>
      <c r="EH113" s="26">
        <f t="shared" si="93"/>
        <v>1.6533</v>
      </c>
      <c r="EI113" s="26">
        <f t="shared" si="93"/>
        <v>1.0297000000000001</v>
      </c>
      <c r="EJ113" s="26">
        <f t="shared" si="93"/>
        <v>1.0297000000000001</v>
      </c>
      <c r="EK113" s="26">
        <f t="shared" si="93"/>
        <v>1.1953</v>
      </c>
      <c r="EL113" s="26">
        <f t="shared" si="93"/>
        <v>1.2383999999999999</v>
      </c>
      <c r="EM113" s="26">
        <f t="shared" si="93"/>
        <v>1.3743000000000001</v>
      </c>
      <c r="EN113" s="26">
        <f t="shared" si="93"/>
        <v>1.1394</v>
      </c>
      <c r="EO113" s="26">
        <f t="shared" si="93"/>
        <v>1.4963</v>
      </c>
      <c r="EP113" s="26">
        <f t="shared" si="93"/>
        <v>1.2897000000000001</v>
      </c>
      <c r="EQ113" s="26">
        <f t="shared" si="93"/>
        <v>1.0488999999999999</v>
      </c>
      <c r="ER113" s="26">
        <f t="shared" si="93"/>
        <v>1.4893000000000001</v>
      </c>
      <c r="ES113" s="26">
        <f t="shared" si="93"/>
        <v>1.9708000000000001</v>
      </c>
      <c r="ET113" s="26">
        <f t="shared" si="93"/>
        <v>2.0855000000000001</v>
      </c>
      <c r="EU113" s="26">
        <f t="shared" si="93"/>
        <v>1.2144999999999999</v>
      </c>
      <c r="EV113" s="26">
        <f t="shared" si="93"/>
        <v>2.3108</v>
      </c>
      <c r="EW113" s="26">
        <f t="shared" si="93"/>
        <v>1.1642999999999999</v>
      </c>
      <c r="EX113" s="26">
        <f t="shared" si="93"/>
        <v>1.9313</v>
      </c>
      <c r="EY113" s="26">
        <f t="shared" si="93"/>
        <v>1.1978</v>
      </c>
      <c r="EZ113" s="26">
        <f t="shared" si="93"/>
        <v>2.0975000000000001</v>
      </c>
      <c r="FA113" s="26">
        <f t="shared" si="93"/>
        <v>1.0382</v>
      </c>
      <c r="FB113" s="26">
        <f t="shared" si="93"/>
        <v>1.5254000000000001</v>
      </c>
      <c r="FC113" s="26">
        <f t="shared" si="93"/>
        <v>1.0784</v>
      </c>
      <c r="FD113" s="26">
        <f t="shared" si="93"/>
        <v>1.3342000000000001</v>
      </c>
      <c r="FE113" s="26">
        <f t="shared" si="93"/>
        <v>2.2867000000000002</v>
      </c>
      <c r="FF113" s="26">
        <f t="shared" si="93"/>
        <v>1.8879999999999999</v>
      </c>
      <c r="FG113" s="26">
        <f t="shared" si="93"/>
        <v>2.1295000000000002</v>
      </c>
      <c r="FH113" s="26">
        <f t="shared" si="93"/>
        <v>2.3206000000000002</v>
      </c>
      <c r="FI113" s="26">
        <f t="shared" si="93"/>
        <v>1.0851</v>
      </c>
      <c r="FJ113" s="26">
        <f t="shared" si="93"/>
        <v>1.0682</v>
      </c>
      <c r="FK113" s="26">
        <f t="shared" si="93"/>
        <v>1.0501</v>
      </c>
      <c r="FL113" s="26">
        <f t="shared" si="93"/>
        <v>1.0297000000000001</v>
      </c>
      <c r="FM113" s="26">
        <f t="shared" si="93"/>
        <v>1.0345</v>
      </c>
      <c r="FN113" s="26">
        <f t="shared" si="93"/>
        <v>1.0297000000000001</v>
      </c>
      <c r="FO113" s="26">
        <f t="shared" si="93"/>
        <v>1.1165</v>
      </c>
      <c r="FP113" s="26">
        <f t="shared" si="93"/>
        <v>1.0526</v>
      </c>
      <c r="FQ113" s="26">
        <f t="shared" si="93"/>
        <v>1.1302000000000001</v>
      </c>
      <c r="FR113" s="26">
        <f t="shared" si="93"/>
        <v>1.9516</v>
      </c>
      <c r="FS113" s="26">
        <f t="shared" si="93"/>
        <v>1.9508000000000001</v>
      </c>
      <c r="FT113" s="26">
        <f t="shared" si="93"/>
        <v>2.3714</v>
      </c>
      <c r="FU113" s="26">
        <f t="shared" si="93"/>
        <v>1.1700999999999999</v>
      </c>
      <c r="FV113" s="26">
        <f t="shared" si="93"/>
        <v>1.1901999999999999</v>
      </c>
      <c r="FW113" s="26">
        <f t="shared" si="93"/>
        <v>2.0215000000000001</v>
      </c>
      <c r="FX113" s="26">
        <f t="shared" si="93"/>
        <v>2.3412999999999999</v>
      </c>
      <c r="FY113" s="83"/>
      <c r="FZ113" s="83">
        <f>SUM(C113:FX113)</f>
        <v>255.7486000000001</v>
      </c>
      <c r="GA113" s="2"/>
      <c r="GB113" s="14"/>
      <c r="GC113" s="14"/>
      <c r="GD113" s="14"/>
      <c r="GE113" s="2"/>
      <c r="GF113" s="2"/>
      <c r="GG113" s="2"/>
      <c r="GH113" s="2"/>
      <c r="GI113" s="2"/>
      <c r="GJ113" s="2"/>
      <c r="GK113" s="2"/>
    </row>
    <row r="114" spans="1:202" x14ac:dyDescent="0.35">
      <c r="A114" s="2"/>
      <c r="B114" s="2" t="s">
        <v>490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6"/>
      <c r="FZ114" s="26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</row>
    <row r="115" spans="1:202" x14ac:dyDescent="0.35">
      <c r="A115" s="3" t="s">
        <v>837</v>
      </c>
      <c r="B115" s="30" t="s">
        <v>838</v>
      </c>
      <c r="C115" s="26">
        <f t="shared" ref="C115:BN115" si="94">ROUND(IF(C103&lt;453.5,0.825-(0.0000639*(453.5-C103)),IF(C103&lt;1567.5,0.8595-(0.000031*(1567.5-C103)),IF(C103&lt;6682,0.885-(0.000005*(6682-C103)),IF(C103&lt;30000,0.905-(0.0000009*(30000-C103)),0.905)))),4)</f>
        <v>0.88429999999999997</v>
      </c>
      <c r="D115" s="26">
        <f t="shared" si="94"/>
        <v>0.90500000000000003</v>
      </c>
      <c r="E115" s="26">
        <f t="shared" si="94"/>
        <v>0.88029999999999997</v>
      </c>
      <c r="F115" s="26">
        <f t="shared" si="94"/>
        <v>0.9</v>
      </c>
      <c r="G115" s="26">
        <f t="shared" si="94"/>
        <v>0.86080000000000001</v>
      </c>
      <c r="H115" s="26">
        <f t="shared" si="94"/>
        <v>0.84489999999999998</v>
      </c>
      <c r="I115" s="26">
        <f t="shared" si="94"/>
        <v>0.88529999999999998</v>
      </c>
      <c r="J115" s="26">
        <f t="shared" si="94"/>
        <v>0.8619</v>
      </c>
      <c r="K115" s="26">
        <f t="shared" si="94"/>
        <v>0.81210000000000004</v>
      </c>
      <c r="L115" s="26">
        <f t="shared" si="94"/>
        <v>0.86240000000000006</v>
      </c>
      <c r="M115" s="26">
        <f t="shared" si="94"/>
        <v>0.84040000000000004</v>
      </c>
      <c r="N115" s="26">
        <f t="shared" si="94"/>
        <v>0.90500000000000003</v>
      </c>
      <c r="O115" s="26">
        <f t="shared" si="94"/>
        <v>0.88959999999999995</v>
      </c>
      <c r="P115" s="26">
        <f t="shared" si="94"/>
        <v>0.81620000000000004</v>
      </c>
      <c r="Q115" s="26">
        <f t="shared" si="94"/>
        <v>0.90500000000000003</v>
      </c>
      <c r="R115" s="26">
        <f t="shared" si="94"/>
        <v>0.88439999999999996</v>
      </c>
      <c r="S115" s="26">
        <f t="shared" si="94"/>
        <v>0.85960000000000003</v>
      </c>
      <c r="T115" s="26">
        <f t="shared" si="94"/>
        <v>0.80630000000000002</v>
      </c>
      <c r="U115" s="26">
        <f t="shared" si="94"/>
        <v>0.79959999999999998</v>
      </c>
      <c r="V115" s="26">
        <f t="shared" si="94"/>
        <v>0.81240000000000001</v>
      </c>
      <c r="W115" s="26">
        <f t="shared" si="94"/>
        <v>0.79979999999999996</v>
      </c>
      <c r="X115" s="26">
        <f t="shared" si="94"/>
        <v>0.79920000000000002</v>
      </c>
      <c r="Y115" s="26">
        <f t="shared" si="94"/>
        <v>0.8387</v>
      </c>
      <c r="Z115" s="26">
        <f t="shared" si="94"/>
        <v>0.81079999999999997</v>
      </c>
      <c r="AA115" s="26">
        <f t="shared" si="94"/>
        <v>0.90500000000000003</v>
      </c>
      <c r="AB115" s="26">
        <f t="shared" si="94"/>
        <v>0.90249999999999997</v>
      </c>
      <c r="AC115" s="26">
        <f t="shared" si="94"/>
        <v>0.83899999999999997</v>
      </c>
      <c r="AD115" s="26">
        <f t="shared" si="94"/>
        <v>0.85560000000000003</v>
      </c>
      <c r="AE115" s="26">
        <f t="shared" si="94"/>
        <v>0.80220000000000002</v>
      </c>
      <c r="AF115" s="26">
        <f t="shared" si="94"/>
        <v>0.80669999999999997</v>
      </c>
      <c r="AG115" s="26">
        <f t="shared" si="94"/>
        <v>0.82950000000000002</v>
      </c>
      <c r="AH115" s="26">
        <f t="shared" si="94"/>
        <v>0.84060000000000001</v>
      </c>
      <c r="AI115" s="26">
        <f t="shared" si="94"/>
        <v>0.82050000000000001</v>
      </c>
      <c r="AJ115" s="26">
        <f t="shared" si="94"/>
        <v>0.80759999999999998</v>
      </c>
      <c r="AK115" s="26">
        <f t="shared" si="94"/>
        <v>0.80659999999999998</v>
      </c>
      <c r="AL115" s="26">
        <f t="shared" si="94"/>
        <v>0.8145</v>
      </c>
      <c r="AM115" s="26">
        <f t="shared" si="94"/>
        <v>0.81859999999999999</v>
      </c>
      <c r="AN115" s="26">
        <f t="shared" si="94"/>
        <v>0.81520000000000004</v>
      </c>
      <c r="AO115" s="26">
        <f t="shared" si="94"/>
        <v>0.87360000000000004</v>
      </c>
      <c r="AP115" s="26">
        <f t="shared" si="94"/>
        <v>0.90500000000000003</v>
      </c>
      <c r="AQ115" s="26">
        <f t="shared" si="94"/>
        <v>0.81210000000000004</v>
      </c>
      <c r="AR115" s="26">
        <f t="shared" si="94"/>
        <v>0.90500000000000003</v>
      </c>
      <c r="AS115" s="26">
        <f t="shared" si="94"/>
        <v>0.8841</v>
      </c>
      <c r="AT115" s="26">
        <f t="shared" si="94"/>
        <v>0.86339999999999995</v>
      </c>
      <c r="AU115" s="26">
        <f t="shared" si="94"/>
        <v>0.81330000000000002</v>
      </c>
      <c r="AV115" s="26">
        <f t="shared" si="94"/>
        <v>0.8155</v>
      </c>
      <c r="AW115" s="26">
        <f t="shared" si="94"/>
        <v>0.81240000000000001</v>
      </c>
      <c r="AX115" s="26">
        <f t="shared" si="94"/>
        <v>0.80120000000000002</v>
      </c>
      <c r="AY115" s="26">
        <f t="shared" si="94"/>
        <v>0.82199999999999995</v>
      </c>
      <c r="AZ115" s="26">
        <f t="shared" si="94"/>
        <v>0.88900000000000001</v>
      </c>
      <c r="BA115" s="26">
        <f t="shared" si="94"/>
        <v>0.88619999999999999</v>
      </c>
      <c r="BB115" s="26">
        <f t="shared" si="94"/>
        <v>0.88480000000000003</v>
      </c>
      <c r="BC115" s="26">
        <f t="shared" si="94"/>
        <v>0.9002</v>
      </c>
      <c r="BD115" s="26">
        <f t="shared" si="94"/>
        <v>0.86980000000000002</v>
      </c>
      <c r="BE115" s="26">
        <f t="shared" si="94"/>
        <v>0.84809999999999997</v>
      </c>
      <c r="BF115" s="26">
        <f t="shared" si="94"/>
        <v>0.90110000000000001</v>
      </c>
      <c r="BG115" s="26">
        <f t="shared" si="94"/>
        <v>0.83940000000000003</v>
      </c>
      <c r="BH115" s="26">
        <f t="shared" si="94"/>
        <v>0.82899999999999996</v>
      </c>
      <c r="BI115" s="26">
        <f t="shared" si="94"/>
        <v>0.8125</v>
      </c>
      <c r="BJ115" s="26">
        <f t="shared" si="94"/>
        <v>0.88319999999999999</v>
      </c>
      <c r="BK115" s="26">
        <f t="shared" si="94"/>
        <v>0.90500000000000003</v>
      </c>
      <c r="BL115" s="26">
        <f t="shared" si="94"/>
        <v>0.80100000000000005</v>
      </c>
      <c r="BM115" s="26">
        <f t="shared" si="94"/>
        <v>0.81899999999999995</v>
      </c>
      <c r="BN115" s="26">
        <f t="shared" si="94"/>
        <v>0.86729999999999996</v>
      </c>
      <c r="BO115" s="26">
        <f t="shared" ref="BO115:DZ115" si="95">ROUND(IF(BO103&lt;453.5,0.825-(0.0000639*(453.5-BO103)),IF(BO103&lt;1567.5,0.8595-(0.000031*(1567.5-BO103)),IF(BO103&lt;6682,0.885-(0.000005*(6682-BO103)),IF(BO103&lt;30000,0.905-(0.0000009*(30000-BO103)),0.905)))),4)</f>
        <v>0.84989999999999999</v>
      </c>
      <c r="BP115" s="26">
        <f t="shared" si="95"/>
        <v>0.80630000000000002</v>
      </c>
      <c r="BQ115" s="26">
        <f t="shared" si="95"/>
        <v>0.88100000000000001</v>
      </c>
      <c r="BR115" s="26">
        <f t="shared" si="95"/>
        <v>0.874</v>
      </c>
      <c r="BS115" s="26">
        <f t="shared" si="95"/>
        <v>0.8468</v>
      </c>
      <c r="BT115" s="26">
        <f t="shared" si="95"/>
        <v>0.81979999999999997</v>
      </c>
      <c r="BU115" s="26">
        <f t="shared" si="95"/>
        <v>0.82120000000000004</v>
      </c>
      <c r="BV115" s="26">
        <f t="shared" si="95"/>
        <v>0.84950000000000003</v>
      </c>
      <c r="BW115" s="26">
        <f t="shared" si="95"/>
        <v>0.86170000000000002</v>
      </c>
      <c r="BX115" s="26">
        <f t="shared" si="95"/>
        <v>0.80030000000000001</v>
      </c>
      <c r="BY115" s="26">
        <f t="shared" si="95"/>
        <v>0.82350000000000001</v>
      </c>
      <c r="BZ115" s="26">
        <f t="shared" si="95"/>
        <v>0.81059999999999999</v>
      </c>
      <c r="CA115" s="26">
        <f t="shared" si="95"/>
        <v>0.8054</v>
      </c>
      <c r="CB115" s="26">
        <f t="shared" si="95"/>
        <v>0.90500000000000003</v>
      </c>
      <c r="CC115" s="26">
        <f t="shared" si="95"/>
        <v>0.80810000000000004</v>
      </c>
      <c r="CD115" s="26">
        <f t="shared" si="95"/>
        <v>0.79920000000000002</v>
      </c>
      <c r="CE115" s="26">
        <f t="shared" si="95"/>
        <v>0.80610000000000004</v>
      </c>
      <c r="CF115" s="26">
        <f t="shared" si="95"/>
        <v>0.80320000000000003</v>
      </c>
      <c r="CG115" s="26">
        <f t="shared" si="95"/>
        <v>0.80879999999999996</v>
      </c>
      <c r="CH115" s="26">
        <f t="shared" si="95"/>
        <v>0.80220000000000002</v>
      </c>
      <c r="CI115" s="26">
        <f t="shared" si="95"/>
        <v>0.83220000000000005</v>
      </c>
      <c r="CJ115" s="26">
        <f t="shared" si="95"/>
        <v>0.83789999999999998</v>
      </c>
      <c r="CK115" s="26">
        <f t="shared" si="95"/>
        <v>0.87609999999999999</v>
      </c>
      <c r="CL115" s="26">
        <f t="shared" si="95"/>
        <v>0.84930000000000005</v>
      </c>
      <c r="CM115" s="26">
        <f t="shared" si="95"/>
        <v>0.83220000000000005</v>
      </c>
      <c r="CN115" s="26">
        <f t="shared" si="95"/>
        <v>0.90500000000000003</v>
      </c>
      <c r="CO115" s="26">
        <f t="shared" si="95"/>
        <v>0.89100000000000001</v>
      </c>
      <c r="CP115" s="26">
        <f t="shared" si="95"/>
        <v>0.83989999999999998</v>
      </c>
      <c r="CQ115" s="26">
        <f t="shared" si="95"/>
        <v>0.83479999999999999</v>
      </c>
      <c r="CR115" s="26">
        <f t="shared" si="95"/>
        <v>0.80979999999999996</v>
      </c>
      <c r="CS115" s="26">
        <f t="shared" si="95"/>
        <v>0.81430000000000002</v>
      </c>
      <c r="CT115" s="26">
        <f t="shared" si="95"/>
        <v>0.80330000000000001</v>
      </c>
      <c r="CU115" s="26">
        <f t="shared" si="95"/>
        <v>0.82550000000000001</v>
      </c>
      <c r="CV115" s="26">
        <f t="shared" si="95"/>
        <v>0.79920000000000002</v>
      </c>
      <c r="CW115" s="26">
        <f t="shared" si="95"/>
        <v>0.80869999999999997</v>
      </c>
      <c r="CX115" s="26">
        <f t="shared" si="95"/>
        <v>0.82520000000000004</v>
      </c>
      <c r="CY115" s="26">
        <f t="shared" si="95"/>
        <v>0.79920000000000002</v>
      </c>
      <c r="CZ115" s="26">
        <f t="shared" si="95"/>
        <v>0.86060000000000003</v>
      </c>
      <c r="DA115" s="26">
        <f t="shared" si="95"/>
        <v>0.80900000000000005</v>
      </c>
      <c r="DB115" s="26">
        <f t="shared" si="95"/>
        <v>0.81620000000000004</v>
      </c>
      <c r="DC115" s="26">
        <f t="shared" si="95"/>
        <v>0.80840000000000001</v>
      </c>
      <c r="DD115" s="26">
        <f t="shared" si="95"/>
        <v>0.80720000000000003</v>
      </c>
      <c r="DE115" s="26">
        <f t="shared" si="95"/>
        <v>0.81430000000000002</v>
      </c>
      <c r="DF115" s="26">
        <f t="shared" si="95"/>
        <v>0.89680000000000004</v>
      </c>
      <c r="DG115" s="26">
        <f t="shared" si="95"/>
        <v>0.80200000000000005</v>
      </c>
      <c r="DH115" s="26">
        <f t="shared" si="95"/>
        <v>0.86060000000000003</v>
      </c>
      <c r="DI115" s="26">
        <f t="shared" si="95"/>
        <v>0.86380000000000001</v>
      </c>
      <c r="DJ115" s="26">
        <f t="shared" si="95"/>
        <v>0.83030000000000004</v>
      </c>
      <c r="DK115" s="26">
        <f t="shared" si="95"/>
        <v>0.82569999999999999</v>
      </c>
      <c r="DL115" s="26">
        <f t="shared" si="95"/>
        <v>0.88009999999999999</v>
      </c>
      <c r="DM115" s="26">
        <f t="shared" si="95"/>
        <v>0.81100000000000005</v>
      </c>
      <c r="DN115" s="26">
        <f t="shared" si="95"/>
        <v>0.85109999999999997</v>
      </c>
      <c r="DO115" s="26">
        <f t="shared" si="95"/>
        <v>0.86799999999999999</v>
      </c>
      <c r="DP115" s="26">
        <f t="shared" si="95"/>
        <v>0.80879999999999996</v>
      </c>
      <c r="DQ115" s="26">
        <f t="shared" si="95"/>
        <v>0.83840000000000003</v>
      </c>
      <c r="DR115" s="26">
        <f t="shared" si="95"/>
        <v>0.85170000000000001</v>
      </c>
      <c r="DS115" s="26">
        <f t="shared" si="95"/>
        <v>0.82950000000000002</v>
      </c>
      <c r="DT115" s="26">
        <f t="shared" si="95"/>
        <v>0.80730000000000002</v>
      </c>
      <c r="DU115" s="26">
        <f t="shared" si="95"/>
        <v>0.81850000000000001</v>
      </c>
      <c r="DV115" s="26">
        <f t="shared" si="95"/>
        <v>0.80930000000000002</v>
      </c>
      <c r="DW115" s="26">
        <f t="shared" si="95"/>
        <v>0.81520000000000004</v>
      </c>
      <c r="DX115" s="26">
        <f t="shared" si="95"/>
        <v>0.80679999999999996</v>
      </c>
      <c r="DY115" s="26">
        <f t="shared" si="95"/>
        <v>0.81499999999999995</v>
      </c>
      <c r="DZ115" s="26">
        <f t="shared" si="95"/>
        <v>0.83199999999999996</v>
      </c>
      <c r="EA115" s="26">
        <f t="shared" ref="EA115:FX115" si="96">ROUND(IF(EA103&lt;453.5,0.825-(0.0000639*(453.5-EA103)),IF(EA103&lt;1567.5,0.8595-(0.000031*(1567.5-EA103)),IF(EA103&lt;6682,0.885-(0.000005*(6682-EA103)),IF(EA103&lt;30000,0.905-(0.0000009*(30000-EA103)),0.905)))),4)</f>
        <v>0.82740000000000002</v>
      </c>
      <c r="EB115" s="26">
        <f t="shared" si="96"/>
        <v>0.82750000000000001</v>
      </c>
      <c r="EC115" s="26">
        <f t="shared" si="96"/>
        <v>0.81420000000000003</v>
      </c>
      <c r="ED115" s="26">
        <f t="shared" si="96"/>
        <v>0.85929999999999995</v>
      </c>
      <c r="EE115" s="26">
        <f t="shared" si="96"/>
        <v>0.80830000000000002</v>
      </c>
      <c r="EF115" s="26">
        <f t="shared" si="96"/>
        <v>0.85289999999999999</v>
      </c>
      <c r="EG115" s="26">
        <f t="shared" si="96"/>
        <v>0.81220000000000003</v>
      </c>
      <c r="EH115" s="26">
        <f t="shared" si="96"/>
        <v>0.81179999999999997</v>
      </c>
      <c r="EI115" s="26">
        <f t="shared" si="96"/>
        <v>0.89049999999999996</v>
      </c>
      <c r="EJ115" s="26">
        <f t="shared" si="96"/>
        <v>0.88719999999999999</v>
      </c>
      <c r="EK115" s="26">
        <f t="shared" si="96"/>
        <v>0.83160000000000001</v>
      </c>
      <c r="EL115" s="26">
        <f t="shared" si="96"/>
        <v>0.82509999999999994</v>
      </c>
      <c r="EM115" s="26">
        <f t="shared" si="96"/>
        <v>0.82020000000000004</v>
      </c>
      <c r="EN115" s="26">
        <f t="shared" si="96"/>
        <v>0.84</v>
      </c>
      <c r="EO115" s="26">
        <f t="shared" si="96"/>
        <v>0.8155</v>
      </c>
      <c r="EP115" s="26">
        <f t="shared" si="96"/>
        <v>0.82340000000000002</v>
      </c>
      <c r="EQ115" s="26">
        <f t="shared" si="96"/>
        <v>0.86470000000000002</v>
      </c>
      <c r="ER115" s="26">
        <f t="shared" si="96"/>
        <v>0.81579999999999997</v>
      </c>
      <c r="ES115" s="26">
        <f t="shared" si="96"/>
        <v>0.80640000000000001</v>
      </c>
      <c r="ET115" s="26">
        <f t="shared" si="96"/>
        <v>0.80859999999999999</v>
      </c>
      <c r="EU115" s="26">
        <f t="shared" si="96"/>
        <v>0.82869999999999999</v>
      </c>
      <c r="EV115" s="26">
        <f t="shared" si="96"/>
        <v>0.80069999999999997</v>
      </c>
      <c r="EW115" s="26">
        <f t="shared" si="96"/>
        <v>0.83630000000000004</v>
      </c>
      <c r="EX115" s="26">
        <f t="shared" si="96"/>
        <v>0.80710000000000004</v>
      </c>
      <c r="EY115" s="26">
        <f t="shared" si="96"/>
        <v>0.83130000000000004</v>
      </c>
      <c r="EZ115" s="26">
        <f t="shared" si="96"/>
        <v>0.80430000000000001</v>
      </c>
      <c r="FA115" s="26">
        <f t="shared" si="96"/>
        <v>0.86860000000000004</v>
      </c>
      <c r="FB115" s="26">
        <f t="shared" si="96"/>
        <v>0.81440000000000001</v>
      </c>
      <c r="FC115" s="26">
        <f t="shared" si="96"/>
        <v>0.86070000000000002</v>
      </c>
      <c r="FD115" s="26">
        <f t="shared" si="96"/>
        <v>0.82169999999999999</v>
      </c>
      <c r="FE115" s="26">
        <f t="shared" si="96"/>
        <v>0.80110000000000003</v>
      </c>
      <c r="FF115" s="26">
        <f t="shared" si="96"/>
        <v>0.80779999999999996</v>
      </c>
      <c r="FG115" s="26">
        <f t="shared" si="96"/>
        <v>0.80369999999999997</v>
      </c>
      <c r="FH115" s="26">
        <f t="shared" si="96"/>
        <v>0.80049999999999999</v>
      </c>
      <c r="FI115" s="26">
        <f t="shared" si="96"/>
        <v>0.86009999999999998</v>
      </c>
      <c r="FJ115" s="26">
        <f t="shared" si="96"/>
        <v>0.86170000000000002</v>
      </c>
      <c r="FK115" s="26">
        <f t="shared" si="96"/>
        <v>0.86419999999999997</v>
      </c>
      <c r="FL115" s="26">
        <f t="shared" si="96"/>
        <v>0.88570000000000004</v>
      </c>
      <c r="FM115" s="26">
        <f t="shared" si="96"/>
        <v>0.87150000000000005</v>
      </c>
      <c r="FN115" s="26">
        <f t="shared" si="96"/>
        <v>0.89839999999999998</v>
      </c>
      <c r="FO115" s="26">
        <f t="shared" si="96"/>
        <v>0.84560000000000002</v>
      </c>
      <c r="FP115" s="26">
        <f t="shared" si="96"/>
        <v>0.86329999999999996</v>
      </c>
      <c r="FQ115" s="26">
        <f t="shared" si="96"/>
        <v>0.84140000000000004</v>
      </c>
      <c r="FR115" s="26">
        <f t="shared" si="96"/>
        <v>0.80679999999999996</v>
      </c>
      <c r="FS115" s="26">
        <f t="shared" si="96"/>
        <v>0.80679999999999996</v>
      </c>
      <c r="FT115" s="26">
        <f t="shared" si="96"/>
        <v>0.79959999999999998</v>
      </c>
      <c r="FU115" s="26">
        <f t="shared" si="96"/>
        <v>0.83540000000000003</v>
      </c>
      <c r="FV115" s="26">
        <f t="shared" si="96"/>
        <v>0.83240000000000003</v>
      </c>
      <c r="FW115" s="26">
        <f t="shared" si="96"/>
        <v>0.80559999999999998</v>
      </c>
      <c r="FX115" s="26">
        <f t="shared" si="96"/>
        <v>0.80010000000000003</v>
      </c>
      <c r="FY115" s="26"/>
      <c r="FZ115" s="26" t="s">
        <v>456</v>
      </c>
      <c r="GA115" s="26"/>
      <c r="GB115" s="2"/>
      <c r="GC115" s="2"/>
      <c r="GD115" s="2"/>
      <c r="GE115" s="2"/>
      <c r="GF115" s="2"/>
      <c r="GG115" s="2"/>
      <c r="GH115" s="2"/>
      <c r="GI115" s="2"/>
      <c r="GJ115" s="2"/>
      <c r="GK115" s="2"/>
    </row>
    <row r="116" spans="1:202" x14ac:dyDescent="0.35">
      <c r="A116" s="2"/>
      <c r="B116" s="2" t="s">
        <v>490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6"/>
      <c r="FZ116" s="2"/>
      <c r="GA116" s="2"/>
      <c r="GB116" s="26"/>
      <c r="GC116" s="26"/>
      <c r="GD116" s="26"/>
      <c r="GE116" s="26"/>
      <c r="GF116" s="26"/>
      <c r="GG116" s="26"/>
      <c r="GH116" s="26"/>
      <c r="GI116" s="2"/>
      <c r="GJ116" s="2"/>
      <c r="GK116" s="2"/>
    </row>
    <row r="117" spans="1:202" x14ac:dyDescent="0.35">
      <c r="A117" s="3" t="s">
        <v>490</v>
      </c>
      <c r="B117" s="30" t="s">
        <v>839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  <c r="CN117" s="83"/>
      <c r="CO117" s="83"/>
      <c r="CP117" s="83"/>
      <c r="CQ117" s="83"/>
      <c r="CR117" s="83"/>
      <c r="CS117" s="83"/>
      <c r="CT117" s="83"/>
      <c r="CU117" s="83"/>
      <c r="CV117" s="83"/>
      <c r="CW117" s="83"/>
      <c r="CX117" s="83"/>
      <c r="CY117" s="83"/>
      <c r="CZ117" s="83"/>
      <c r="DA117" s="83"/>
      <c r="DB117" s="83"/>
      <c r="DC117" s="83"/>
      <c r="DD117" s="83"/>
      <c r="DE117" s="83"/>
      <c r="DF117" s="83"/>
      <c r="DG117" s="83"/>
      <c r="DH117" s="83"/>
      <c r="DI117" s="83"/>
      <c r="DJ117" s="83"/>
      <c r="DK117" s="83"/>
      <c r="DL117" s="83"/>
      <c r="DM117" s="83"/>
      <c r="DN117" s="83"/>
      <c r="DO117" s="83"/>
      <c r="DP117" s="83"/>
      <c r="DQ117" s="83"/>
      <c r="DR117" s="83"/>
      <c r="DS117" s="83"/>
      <c r="DT117" s="83"/>
      <c r="DU117" s="83"/>
      <c r="DV117" s="83"/>
      <c r="DW117" s="83"/>
      <c r="DX117" s="83"/>
      <c r="DY117" s="83"/>
      <c r="DZ117" s="83"/>
      <c r="EA117" s="83"/>
      <c r="EB117" s="83"/>
      <c r="EC117" s="83"/>
      <c r="ED117" s="83"/>
      <c r="EE117" s="83"/>
      <c r="EF117" s="83"/>
      <c r="EG117" s="83"/>
      <c r="EH117" s="83"/>
      <c r="EI117" s="83"/>
      <c r="EJ117" s="83"/>
      <c r="EK117" s="83"/>
      <c r="EL117" s="83"/>
      <c r="EM117" s="83"/>
      <c r="EN117" s="83"/>
      <c r="EO117" s="83"/>
      <c r="EP117" s="83"/>
      <c r="EQ117" s="83"/>
      <c r="ER117" s="83"/>
      <c r="ES117" s="83"/>
      <c r="ET117" s="83"/>
      <c r="EU117" s="83"/>
      <c r="EV117" s="83"/>
      <c r="EW117" s="83"/>
      <c r="EX117" s="83"/>
      <c r="EY117" s="83"/>
      <c r="EZ117" s="83"/>
      <c r="FA117" s="83"/>
      <c r="FB117" s="83"/>
      <c r="FC117" s="83"/>
      <c r="FD117" s="83"/>
      <c r="FE117" s="83"/>
      <c r="FF117" s="83"/>
      <c r="FG117" s="83"/>
      <c r="FH117" s="83"/>
      <c r="FI117" s="83"/>
      <c r="FJ117" s="83"/>
      <c r="FK117" s="83"/>
      <c r="FL117" s="83"/>
      <c r="FM117" s="83"/>
      <c r="FN117" s="83"/>
      <c r="FO117" s="83"/>
      <c r="FP117" s="83"/>
      <c r="FQ117" s="83"/>
      <c r="FR117" s="83"/>
      <c r="FS117" s="83"/>
      <c r="FT117" s="83"/>
      <c r="FU117" s="83"/>
      <c r="FV117" s="83"/>
      <c r="FW117" s="83"/>
      <c r="FX117" s="83"/>
      <c r="FY117" s="26"/>
      <c r="FZ117" s="2"/>
      <c r="GA117" s="2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</row>
    <row r="118" spans="1:202" x14ac:dyDescent="0.35">
      <c r="A118" s="3" t="s">
        <v>840</v>
      </c>
      <c r="B118" s="2" t="s">
        <v>841</v>
      </c>
      <c r="C118" s="2">
        <f t="shared" ref="C118:BN118" si="97">+C39</f>
        <v>8691.7999999999993</v>
      </c>
      <c r="D118" s="2">
        <f t="shared" si="97"/>
        <v>8691.7999999999993</v>
      </c>
      <c r="E118" s="2">
        <f t="shared" si="97"/>
        <v>8691.7999999999993</v>
      </c>
      <c r="F118" s="2">
        <f t="shared" si="97"/>
        <v>8691.7999999999993</v>
      </c>
      <c r="G118" s="2">
        <f t="shared" si="97"/>
        <v>8691.7999999999993</v>
      </c>
      <c r="H118" s="2">
        <f t="shared" si="97"/>
        <v>8691.7999999999993</v>
      </c>
      <c r="I118" s="2">
        <f t="shared" si="97"/>
        <v>8691.7999999999993</v>
      </c>
      <c r="J118" s="2">
        <f t="shared" si="97"/>
        <v>8691.7999999999993</v>
      </c>
      <c r="K118" s="2">
        <f t="shared" si="97"/>
        <v>8691.7999999999993</v>
      </c>
      <c r="L118" s="2">
        <f t="shared" si="97"/>
        <v>8691.7999999999993</v>
      </c>
      <c r="M118" s="2">
        <f t="shared" si="97"/>
        <v>8691.7999999999993</v>
      </c>
      <c r="N118" s="2">
        <f t="shared" si="97"/>
        <v>8691.7999999999993</v>
      </c>
      <c r="O118" s="2">
        <f t="shared" si="97"/>
        <v>8691.7999999999993</v>
      </c>
      <c r="P118" s="2">
        <f t="shared" si="97"/>
        <v>8691.7999999999993</v>
      </c>
      <c r="Q118" s="2">
        <f t="shared" si="97"/>
        <v>8691.7999999999993</v>
      </c>
      <c r="R118" s="2">
        <f t="shared" si="97"/>
        <v>8691.7999999999993</v>
      </c>
      <c r="S118" s="2">
        <f t="shared" si="97"/>
        <v>8691.7999999999993</v>
      </c>
      <c r="T118" s="2">
        <f t="shared" si="97"/>
        <v>8691.7999999999993</v>
      </c>
      <c r="U118" s="2">
        <f t="shared" si="97"/>
        <v>8691.7999999999993</v>
      </c>
      <c r="V118" s="2">
        <f t="shared" si="97"/>
        <v>8691.7999999999993</v>
      </c>
      <c r="W118" s="2">
        <f t="shared" si="97"/>
        <v>8691.7999999999993</v>
      </c>
      <c r="X118" s="2">
        <f t="shared" si="97"/>
        <v>8691.7999999999993</v>
      </c>
      <c r="Y118" s="2">
        <f t="shared" si="97"/>
        <v>8691.7999999999993</v>
      </c>
      <c r="Z118" s="2">
        <f t="shared" si="97"/>
        <v>8691.7999999999993</v>
      </c>
      <c r="AA118" s="2">
        <f t="shared" si="97"/>
        <v>8691.7999999999993</v>
      </c>
      <c r="AB118" s="2">
        <f t="shared" si="97"/>
        <v>8691.7999999999993</v>
      </c>
      <c r="AC118" s="2">
        <f t="shared" si="97"/>
        <v>8691.7999999999993</v>
      </c>
      <c r="AD118" s="2">
        <f t="shared" si="97"/>
        <v>8691.7999999999993</v>
      </c>
      <c r="AE118" s="2">
        <f t="shared" si="97"/>
        <v>8691.7999999999993</v>
      </c>
      <c r="AF118" s="2">
        <f t="shared" si="97"/>
        <v>8691.7999999999993</v>
      </c>
      <c r="AG118" s="2">
        <f t="shared" si="97"/>
        <v>8691.7999999999993</v>
      </c>
      <c r="AH118" s="2">
        <f t="shared" si="97"/>
        <v>8691.7999999999993</v>
      </c>
      <c r="AI118" s="2">
        <f t="shared" si="97"/>
        <v>8691.7999999999993</v>
      </c>
      <c r="AJ118" s="2">
        <f t="shared" si="97"/>
        <v>8691.7999999999993</v>
      </c>
      <c r="AK118" s="2">
        <f t="shared" si="97"/>
        <v>8691.7999999999993</v>
      </c>
      <c r="AL118" s="2">
        <f t="shared" si="97"/>
        <v>8691.7999999999993</v>
      </c>
      <c r="AM118" s="2">
        <f t="shared" si="97"/>
        <v>8691.7999999999993</v>
      </c>
      <c r="AN118" s="2">
        <f t="shared" si="97"/>
        <v>8691.7999999999993</v>
      </c>
      <c r="AO118" s="2">
        <f t="shared" si="97"/>
        <v>8691.7999999999993</v>
      </c>
      <c r="AP118" s="2">
        <f t="shared" si="97"/>
        <v>8691.7999999999993</v>
      </c>
      <c r="AQ118" s="2">
        <f t="shared" si="97"/>
        <v>8691.7999999999993</v>
      </c>
      <c r="AR118" s="2">
        <f t="shared" si="97"/>
        <v>8691.7999999999993</v>
      </c>
      <c r="AS118" s="2">
        <f t="shared" si="97"/>
        <v>8691.7999999999993</v>
      </c>
      <c r="AT118" s="2">
        <f t="shared" si="97"/>
        <v>8691.7999999999993</v>
      </c>
      <c r="AU118" s="2">
        <f t="shared" si="97"/>
        <v>8691.7999999999993</v>
      </c>
      <c r="AV118" s="2">
        <f t="shared" si="97"/>
        <v>8691.7999999999993</v>
      </c>
      <c r="AW118" s="2">
        <f t="shared" si="97"/>
        <v>8691.7999999999993</v>
      </c>
      <c r="AX118" s="2">
        <f t="shared" si="97"/>
        <v>8691.7999999999993</v>
      </c>
      <c r="AY118" s="2">
        <f t="shared" si="97"/>
        <v>8691.7999999999993</v>
      </c>
      <c r="AZ118" s="2">
        <f t="shared" si="97"/>
        <v>8691.7999999999993</v>
      </c>
      <c r="BA118" s="2">
        <f t="shared" si="97"/>
        <v>8691.7999999999993</v>
      </c>
      <c r="BB118" s="2">
        <f t="shared" si="97"/>
        <v>8691.7999999999993</v>
      </c>
      <c r="BC118" s="2">
        <f t="shared" si="97"/>
        <v>8691.7999999999993</v>
      </c>
      <c r="BD118" s="2">
        <f t="shared" si="97"/>
        <v>8691.7999999999993</v>
      </c>
      <c r="BE118" s="2">
        <f t="shared" si="97"/>
        <v>8691.7999999999993</v>
      </c>
      <c r="BF118" s="2">
        <f t="shared" si="97"/>
        <v>8691.7999999999993</v>
      </c>
      <c r="BG118" s="2">
        <f t="shared" si="97"/>
        <v>8691.7999999999993</v>
      </c>
      <c r="BH118" s="2">
        <f t="shared" si="97"/>
        <v>8691.7999999999993</v>
      </c>
      <c r="BI118" s="2">
        <f t="shared" si="97"/>
        <v>8691.7999999999993</v>
      </c>
      <c r="BJ118" s="2">
        <f t="shared" si="97"/>
        <v>8691.7999999999993</v>
      </c>
      <c r="BK118" s="2">
        <f t="shared" si="97"/>
        <v>8691.7999999999993</v>
      </c>
      <c r="BL118" s="2">
        <f t="shared" si="97"/>
        <v>8691.7999999999993</v>
      </c>
      <c r="BM118" s="2">
        <f t="shared" si="97"/>
        <v>8691.7999999999993</v>
      </c>
      <c r="BN118" s="2">
        <f t="shared" si="97"/>
        <v>8691.7999999999993</v>
      </c>
      <c r="BO118" s="2">
        <f t="shared" ref="BO118:DZ118" si="98">+BO39</f>
        <v>8691.7999999999993</v>
      </c>
      <c r="BP118" s="2">
        <f t="shared" si="98"/>
        <v>8691.7999999999993</v>
      </c>
      <c r="BQ118" s="2">
        <f t="shared" si="98"/>
        <v>8691.7999999999993</v>
      </c>
      <c r="BR118" s="2">
        <f t="shared" si="98"/>
        <v>8691.7999999999993</v>
      </c>
      <c r="BS118" s="2">
        <f t="shared" si="98"/>
        <v>8691.7999999999993</v>
      </c>
      <c r="BT118" s="2">
        <f t="shared" si="98"/>
        <v>8691.7999999999993</v>
      </c>
      <c r="BU118" s="2">
        <f t="shared" si="98"/>
        <v>8691.7999999999993</v>
      </c>
      <c r="BV118" s="2">
        <f t="shared" si="98"/>
        <v>8691.7999999999993</v>
      </c>
      <c r="BW118" s="2">
        <f t="shared" si="98"/>
        <v>8691.7999999999993</v>
      </c>
      <c r="BX118" s="2">
        <f t="shared" si="98"/>
        <v>8691.7999999999993</v>
      </c>
      <c r="BY118" s="2">
        <f t="shared" si="98"/>
        <v>8691.7999999999993</v>
      </c>
      <c r="BZ118" s="2">
        <f t="shared" si="98"/>
        <v>8691.7999999999993</v>
      </c>
      <c r="CA118" s="2">
        <f t="shared" si="98"/>
        <v>8691.7999999999993</v>
      </c>
      <c r="CB118" s="2">
        <f t="shared" si="98"/>
        <v>8691.7999999999993</v>
      </c>
      <c r="CC118" s="2">
        <f t="shared" si="98"/>
        <v>8691.7999999999993</v>
      </c>
      <c r="CD118" s="2">
        <f t="shared" si="98"/>
        <v>8691.7999999999993</v>
      </c>
      <c r="CE118" s="2">
        <f t="shared" si="98"/>
        <v>8691.7999999999993</v>
      </c>
      <c r="CF118" s="2">
        <f t="shared" si="98"/>
        <v>8691.7999999999993</v>
      </c>
      <c r="CG118" s="2">
        <f t="shared" si="98"/>
        <v>8691.7999999999993</v>
      </c>
      <c r="CH118" s="2">
        <f t="shared" si="98"/>
        <v>8691.7999999999993</v>
      </c>
      <c r="CI118" s="2">
        <f t="shared" si="98"/>
        <v>8691.7999999999993</v>
      </c>
      <c r="CJ118" s="2">
        <f t="shared" si="98"/>
        <v>8691.7999999999993</v>
      </c>
      <c r="CK118" s="2">
        <f t="shared" si="98"/>
        <v>8691.7999999999993</v>
      </c>
      <c r="CL118" s="2">
        <f t="shared" si="98"/>
        <v>8691.7999999999993</v>
      </c>
      <c r="CM118" s="2">
        <f t="shared" si="98"/>
        <v>8691.7999999999993</v>
      </c>
      <c r="CN118" s="2">
        <f t="shared" si="98"/>
        <v>8691.7999999999993</v>
      </c>
      <c r="CO118" s="2">
        <f t="shared" si="98"/>
        <v>8691.7999999999993</v>
      </c>
      <c r="CP118" s="2">
        <f t="shared" si="98"/>
        <v>8691.7999999999993</v>
      </c>
      <c r="CQ118" s="2">
        <f t="shared" si="98"/>
        <v>8691.7999999999993</v>
      </c>
      <c r="CR118" s="2">
        <f t="shared" si="98"/>
        <v>8691.7999999999993</v>
      </c>
      <c r="CS118" s="2">
        <f t="shared" si="98"/>
        <v>8691.7999999999993</v>
      </c>
      <c r="CT118" s="2">
        <f t="shared" si="98"/>
        <v>8691.7999999999993</v>
      </c>
      <c r="CU118" s="2">
        <f t="shared" si="98"/>
        <v>8691.7999999999993</v>
      </c>
      <c r="CV118" s="2">
        <f t="shared" si="98"/>
        <v>8691.7999999999993</v>
      </c>
      <c r="CW118" s="2">
        <f t="shared" si="98"/>
        <v>8691.7999999999993</v>
      </c>
      <c r="CX118" s="2">
        <f t="shared" si="98"/>
        <v>8691.7999999999993</v>
      </c>
      <c r="CY118" s="2">
        <f t="shared" si="98"/>
        <v>8691.7999999999993</v>
      </c>
      <c r="CZ118" s="2">
        <f t="shared" si="98"/>
        <v>8691.7999999999993</v>
      </c>
      <c r="DA118" s="2">
        <f t="shared" si="98"/>
        <v>8691.7999999999993</v>
      </c>
      <c r="DB118" s="2">
        <f t="shared" si="98"/>
        <v>8691.7999999999993</v>
      </c>
      <c r="DC118" s="2">
        <f t="shared" si="98"/>
        <v>8691.7999999999993</v>
      </c>
      <c r="DD118" s="2">
        <f t="shared" si="98"/>
        <v>8691.7999999999993</v>
      </c>
      <c r="DE118" s="2">
        <f t="shared" si="98"/>
        <v>8691.7999999999993</v>
      </c>
      <c r="DF118" s="2">
        <f t="shared" si="98"/>
        <v>8691.7999999999993</v>
      </c>
      <c r="DG118" s="2">
        <f t="shared" si="98"/>
        <v>8691.7999999999993</v>
      </c>
      <c r="DH118" s="2">
        <f t="shared" si="98"/>
        <v>8691.7999999999993</v>
      </c>
      <c r="DI118" s="2">
        <f t="shared" si="98"/>
        <v>8691.7999999999993</v>
      </c>
      <c r="DJ118" s="2">
        <f t="shared" si="98"/>
        <v>8691.7999999999993</v>
      </c>
      <c r="DK118" s="2">
        <f t="shared" si="98"/>
        <v>8691.7999999999993</v>
      </c>
      <c r="DL118" s="2">
        <f t="shared" si="98"/>
        <v>8691.7999999999993</v>
      </c>
      <c r="DM118" s="2">
        <f t="shared" si="98"/>
        <v>8691.7999999999993</v>
      </c>
      <c r="DN118" s="2">
        <f t="shared" si="98"/>
        <v>8691.7999999999993</v>
      </c>
      <c r="DO118" s="2">
        <f t="shared" si="98"/>
        <v>8691.7999999999993</v>
      </c>
      <c r="DP118" s="2">
        <f t="shared" si="98"/>
        <v>8691.7999999999993</v>
      </c>
      <c r="DQ118" s="2">
        <f t="shared" si="98"/>
        <v>8691.7999999999993</v>
      </c>
      <c r="DR118" s="2">
        <f t="shared" si="98"/>
        <v>8691.7999999999993</v>
      </c>
      <c r="DS118" s="2">
        <f t="shared" si="98"/>
        <v>8691.7999999999993</v>
      </c>
      <c r="DT118" s="2">
        <f t="shared" si="98"/>
        <v>8691.7999999999993</v>
      </c>
      <c r="DU118" s="2">
        <f t="shared" si="98"/>
        <v>8691.7999999999993</v>
      </c>
      <c r="DV118" s="2">
        <f t="shared" si="98"/>
        <v>8691.7999999999993</v>
      </c>
      <c r="DW118" s="2">
        <f t="shared" si="98"/>
        <v>8691.7999999999993</v>
      </c>
      <c r="DX118" s="2">
        <f t="shared" si="98"/>
        <v>8691.7999999999993</v>
      </c>
      <c r="DY118" s="2">
        <f t="shared" si="98"/>
        <v>8691.7999999999993</v>
      </c>
      <c r="DZ118" s="2">
        <f t="shared" si="98"/>
        <v>8691.7999999999993</v>
      </c>
      <c r="EA118" s="2">
        <f t="shared" ref="EA118:FX118" si="99">+EA39</f>
        <v>8691.7999999999993</v>
      </c>
      <c r="EB118" s="2">
        <f t="shared" si="99"/>
        <v>8691.7999999999993</v>
      </c>
      <c r="EC118" s="2">
        <f t="shared" si="99"/>
        <v>8691.7999999999993</v>
      </c>
      <c r="ED118" s="2">
        <f t="shared" si="99"/>
        <v>8691.7999999999993</v>
      </c>
      <c r="EE118" s="2">
        <f t="shared" si="99"/>
        <v>8691.7999999999993</v>
      </c>
      <c r="EF118" s="2">
        <f t="shared" si="99"/>
        <v>8691.7999999999993</v>
      </c>
      <c r="EG118" s="2">
        <f t="shared" si="99"/>
        <v>8691.7999999999993</v>
      </c>
      <c r="EH118" s="2">
        <f t="shared" si="99"/>
        <v>8691.7999999999993</v>
      </c>
      <c r="EI118" s="2">
        <f t="shared" si="99"/>
        <v>8691.7999999999993</v>
      </c>
      <c r="EJ118" s="2">
        <f t="shared" si="99"/>
        <v>8691.7999999999993</v>
      </c>
      <c r="EK118" s="2">
        <f t="shared" si="99"/>
        <v>8691.7999999999993</v>
      </c>
      <c r="EL118" s="2">
        <f t="shared" si="99"/>
        <v>8691.7999999999993</v>
      </c>
      <c r="EM118" s="2">
        <f t="shared" si="99"/>
        <v>8691.7999999999993</v>
      </c>
      <c r="EN118" s="2">
        <f t="shared" si="99"/>
        <v>8691.7999999999993</v>
      </c>
      <c r="EO118" s="2">
        <f t="shared" si="99"/>
        <v>8691.7999999999993</v>
      </c>
      <c r="EP118" s="2">
        <f t="shared" si="99"/>
        <v>8691.7999999999993</v>
      </c>
      <c r="EQ118" s="2">
        <f t="shared" si="99"/>
        <v>8691.7999999999993</v>
      </c>
      <c r="ER118" s="2">
        <f t="shared" si="99"/>
        <v>8691.7999999999993</v>
      </c>
      <c r="ES118" s="2">
        <f t="shared" si="99"/>
        <v>8691.7999999999993</v>
      </c>
      <c r="ET118" s="2">
        <f t="shared" si="99"/>
        <v>8691.7999999999993</v>
      </c>
      <c r="EU118" s="2">
        <f t="shared" si="99"/>
        <v>8691.7999999999993</v>
      </c>
      <c r="EV118" s="2">
        <f t="shared" si="99"/>
        <v>8691.7999999999993</v>
      </c>
      <c r="EW118" s="2">
        <f t="shared" si="99"/>
        <v>8691.7999999999993</v>
      </c>
      <c r="EX118" s="2">
        <f t="shared" si="99"/>
        <v>8691.7999999999993</v>
      </c>
      <c r="EY118" s="2">
        <f t="shared" si="99"/>
        <v>8691.7999999999993</v>
      </c>
      <c r="EZ118" s="2">
        <f t="shared" si="99"/>
        <v>8691.7999999999993</v>
      </c>
      <c r="FA118" s="2">
        <f t="shared" si="99"/>
        <v>8691.7999999999993</v>
      </c>
      <c r="FB118" s="2">
        <f t="shared" si="99"/>
        <v>8691.7999999999993</v>
      </c>
      <c r="FC118" s="2">
        <f t="shared" si="99"/>
        <v>8691.7999999999993</v>
      </c>
      <c r="FD118" s="2">
        <f t="shared" si="99"/>
        <v>8691.7999999999993</v>
      </c>
      <c r="FE118" s="2">
        <f t="shared" si="99"/>
        <v>8691.7999999999993</v>
      </c>
      <c r="FF118" s="2">
        <f t="shared" si="99"/>
        <v>8691.7999999999993</v>
      </c>
      <c r="FG118" s="2">
        <f t="shared" si="99"/>
        <v>8691.7999999999993</v>
      </c>
      <c r="FH118" s="2">
        <f t="shared" si="99"/>
        <v>8691.7999999999993</v>
      </c>
      <c r="FI118" s="2">
        <f t="shared" si="99"/>
        <v>8691.7999999999993</v>
      </c>
      <c r="FJ118" s="2">
        <f t="shared" si="99"/>
        <v>8691.7999999999993</v>
      </c>
      <c r="FK118" s="2">
        <f t="shared" si="99"/>
        <v>8691.7999999999993</v>
      </c>
      <c r="FL118" s="2">
        <f t="shared" si="99"/>
        <v>8691.7999999999993</v>
      </c>
      <c r="FM118" s="2">
        <f t="shared" si="99"/>
        <v>8691.7999999999993</v>
      </c>
      <c r="FN118" s="2">
        <f t="shared" si="99"/>
        <v>8691.7999999999993</v>
      </c>
      <c r="FO118" s="2">
        <f t="shared" si="99"/>
        <v>8691.7999999999993</v>
      </c>
      <c r="FP118" s="2">
        <f t="shared" si="99"/>
        <v>8691.7999999999993</v>
      </c>
      <c r="FQ118" s="2">
        <f t="shared" si="99"/>
        <v>8691.7999999999993</v>
      </c>
      <c r="FR118" s="2">
        <f t="shared" si="99"/>
        <v>8691.7999999999993</v>
      </c>
      <c r="FS118" s="2">
        <f t="shared" si="99"/>
        <v>8691.7999999999993</v>
      </c>
      <c r="FT118" s="2">
        <f t="shared" si="99"/>
        <v>8691.7999999999993</v>
      </c>
      <c r="FU118" s="2">
        <f t="shared" si="99"/>
        <v>8691.7999999999993</v>
      </c>
      <c r="FV118" s="2">
        <f t="shared" si="99"/>
        <v>8691.7999999999993</v>
      </c>
      <c r="FW118" s="2">
        <f t="shared" si="99"/>
        <v>8691.7999999999993</v>
      </c>
      <c r="FX118" s="2">
        <f t="shared" si="99"/>
        <v>8691.7999999999993</v>
      </c>
      <c r="FY118" s="26"/>
      <c r="FZ118" s="2"/>
      <c r="GA118" s="26"/>
      <c r="GB118" s="26"/>
      <c r="GC118" s="26"/>
      <c r="GD118" s="26"/>
      <c r="GE118" s="2"/>
      <c r="GF118" s="2"/>
      <c r="GG118" s="2"/>
      <c r="GH118" s="2"/>
      <c r="GI118" s="2"/>
      <c r="GJ118" s="2"/>
      <c r="GK118" s="2"/>
    </row>
    <row r="119" spans="1:202" x14ac:dyDescent="0.35">
      <c r="A119" s="3" t="s">
        <v>842</v>
      </c>
      <c r="B119" s="2" t="s">
        <v>843</v>
      </c>
      <c r="C119" s="26">
        <f t="shared" ref="C119:BN119" si="100">+C115</f>
        <v>0.88429999999999997</v>
      </c>
      <c r="D119" s="26">
        <f t="shared" si="100"/>
        <v>0.90500000000000003</v>
      </c>
      <c r="E119" s="26">
        <f t="shared" si="100"/>
        <v>0.88029999999999997</v>
      </c>
      <c r="F119" s="26">
        <f t="shared" si="100"/>
        <v>0.9</v>
      </c>
      <c r="G119" s="26">
        <f t="shared" si="100"/>
        <v>0.86080000000000001</v>
      </c>
      <c r="H119" s="26">
        <f t="shared" si="100"/>
        <v>0.84489999999999998</v>
      </c>
      <c r="I119" s="26">
        <f t="shared" si="100"/>
        <v>0.88529999999999998</v>
      </c>
      <c r="J119" s="26">
        <f t="shared" si="100"/>
        <v>0.8619</v>
      </c>
      <c r="K119" s="26">
        <f t="shared" si="100"/>
        <v>0.81210000000000004</v>
      </c>
      <c r="L119" s="26">
        <f t="shared" si="100"/>
        <v>0.86240000000000006</v>
      </c>
      <c r="M119" s="26">
        <f t="shared" si="100"/>
        <v>0.84040000000000004</v>
      </c>
      <c r="N119" s="26">
        <f t="shared" si="100"/>
        <v>0.90500000000000003</v>
      </c>
      <c r="O119" s="26">
        <f t="shared" si="100"/>
        <v>0.88959999999999995</v>
      </c>
      <c r="P119" s="26">
        <f t="shared" si="100"/>
        <v>0.81620000000000004</v>
      </c>
      <c r="Q119" s="26">
        <f t="shared" si="100"/>
        <v>0.90500000000000003</v>
      </c>
      <c r="R119" s="26">
        <f t="shared" si="100"/>
        <v>0.88439999999999996</v>
      </c>
      <c r="S119" s="26">
        <f t="shared" si="100"/>
        <v>0.85960000000000003</v>
      </c>
      <c r="T119" s="26">
        <f t="shared" si="100"/>
        <v>0.80630000000000002</v>
      </c>
      <c r="U119" s="26">
        <f t="shared" si="100"/>
        <v>0.79959999999999998</v>
      </c>
      <c r="V119" s="26">
        <f t="shared" si="100"/>
        <v>0.81240000000000001</v>
      </c>
      <c r="W119" s="26">
        <f t="shared" si="100"/>
        <v>0.79979999999999996</v>
      </c>
      <c r="X119" s="26">
        <f t="shared" si="100"/>
        <v>0.79920000000000002</v>
      </c>
      <c r="Y119" s="26">
        <f t="shared" si="100"/>
        <v>0.8387</v>
      </c>
      <c r="Z119" s="26">
        <f t="shared" si="100"/>
        <v>0.81079999999999997</v>
      </c>
      <c r="AA119" s="26">
        <f t="shared" si="100"/>
        <v>0.90500000000000003</v>
      </c>
      <c r="AB119" s="26">
        <f t="shared" si="100"/>
        <v>0.90249999999999997</v>
      </c>
      <c r="AC119" s="26">
        <f t="shared" si="100"/>
        <v>0.83899999999999997</v>
      </c>
      <c r="AD119" s="26">
        <f t="shared" si="100"/>
        <v>0.85560000000000003</v>
      </c>
      <c r="AE119" s="26">
        <f t="shared" si="100"/>
        <v>0.80220000000000002</v>
      </c>
      <c r="AF119" s="26">
        <f t="shared" si="100"/>
        <v>0.80669999999999997</v>
      </c>
      <c r="AG119" s="26">
        <f t="shared" si="100"/>
        <v>0.82950000000000002</v>
      </c>
      <c r="AH119" s="26">
        <f t="shared" si="100"/>
        <v>0.84060000000000001</v>
      </c>
      <c r="AI119" s="26">
        <f t="shared" si="100"/>
        <v>0.82050000000000001</v>
      </c>
      <c r="AJ119" s="26">
        <f t="shared" si="100"/>
        <v>0.80759999999999998</v>
      </c>
      <c r="AK119" s="26">
        <f t="shared" si="100"/>
        <v>0.80659999999999998</v>
      </c>
      <c r="AL119" s="26">
        <f t="shared" si="100"/>
        <v>0.8145</v>
      </c>
      <c r="AM119" s="26">
        <f t="shared" si="100"/>
        <v>0.81859999999999999</v>
      </c>
      <c r="AN119" s="26">
        <f t="shared" si="100"/>
        <v>0.81520000000000004</v>
      </c>
      <c r="AO119" s="26">
        <f t="shared" si="100"/>
        <v>0.87360000000000004</v>
      </c>
      <c r="AP119" s="26">
        <f t="shared" si="100"/>
        <v>0.90500000000000003</v>
      </c>
      <c r="AQ119" s="26">
        <f t="shared" si="100"/>
        <v>0.81210000000000004</v>
      </c>
      <c r="AR119" s="26">
        <f t="shared" si="100"/>
        <v>0.90500000000000003</v>
      </c>
      <c r="AS119" s="26">
        <f t="shared" si="100"/>
        <v>0.8841</v>
      </c>
      <c r="AT119" s="26">
        <f t="shared" si="100"/>
        <v>0.86339999999999995</v>
      </c>
      <c r="AU119" s="26">
        <f t="shared" si="100"/>
        <v>0.81330000000000002</v>
      </c>
      <c r="AV119" s="26">
        <f t="shared" si="100"/>
        <v>0.8155</v>
      </c>
      <c r="AW119" s="26">
        <f t="shared" si="100"/>
        <v>0.81240000000000001</v>
      </c>
      <c r="AX119" s="26">
        <f t="shared" si="100"/>
        <v>0.80120000000000002</v>
      </c>
      <c r="AY119" s="26">
        <f t="shared" si="100"/>
        <v>0.82199999999999995</v>
      </c>
      <c r="AZ119" s="26">
        <f t="shared" si="100"/>
        <v>0.88900000000000001</v>
      </c>
      <c r="BA119" s="26">
        <f t="shared" si="100"/>
        <v>0.88619999999999999</v>
      </c>
      <c r="BB119" s="26">
        <f t="shared" si="100"/>
        <v>0.88480000000000003</v>
      </c>
      <c r="BC119" s="26">
        <f t="shared" si="100"/>
        <v>0.9002</v>
      </c>
      <c r="BD119" s="26">
        <f t="shared" si="100"/>
        <v>0.86980000000000002</v>
      </c>
      <c r="BE119" s="26">
        <f t="shared" si="100"/>
        <v>0.84809999999999997</v>
      </c>
      <c r="BF119" s="26">
        <f t="shared" si="100"/>
        <v>0.90110000000000001</v>
      </c>
      <c r="BG119" s="26">
        <f t="shared" si="100"/>
        <v>0.83940000000000003</v>
      </c>
      <c r="BH119" s="26">
        <f t="shared" si="100"/>
        <v>0.82899999999999996</v>
      </c>
      <c r="BI119" s="26">
        <f t="shared" si="100"/>
        <v>0.8125</v>
      </c>
      <c r="BJ119" s="26">
        <f t="shared" si="100"/>
        <v>0.88319999999999999</v>
      </c>
      <c r="BK119" s="26">
        <f t="shared" si="100"/>
        <v>0.90500000000000003</v>
      </c>
      <c r="BL119" s="26">
        <f t="shared" si="100"/>
        <v>0.80100000000000005</v>
      </c>
      <c r="BM119" s="26">
        <f t="shared" si="100"/>
        <v>0.81899999999999995</v>
      </c>
      <c r="BN119" s="26">
        <f t="shared" si="100"/>
        <v>0.86729999999999996</v>
      </c>
      <c r="BO119" s="26">
        <f t="shared" ref="BO119:DZ119" si="101">+BO115</f>
        <v>0.84989999999999999</v>
      </c>
      <c r="BP119" s="26">
        <f t="shared" si="101"/>
        <v>0.80630000000000002</v>
      </c>
      <c r="BQ119" s="26">
        <f t="shared" si="101"/>
        <v>0.88100000000000001</v>
      </c>
      <c r="BR119" s="26">
        <f t="shared" si="101"/>
        <v>0.874</v>
      </c>
      <c r="BS119" s="26">
        <f t="shared" si="101"/>
        <v>0.8468</v>
      </c>
      <c r="BT119" s="26">
        <f t="shared" si="101"/>
        <v>0.81979999999999997</v>
      </c>
      <c r="BU119" s="26">
        <f t="shared" si="101"/>
        <v>0.82120000000000004</v>
      </c>
      <c r="BV119" s="26">
        <f t="shared" si="101"/>
        <v>0.84950000000000003</v>
      </c>
      <c r="BW119" s="26">
        <f t="shared" si="101"/>
        <v>0.86170000000000002</v>
      </c>
      <c r="BX119" s="26">
        <f t="shared" si="101"/>
        <v>0.80030000000000001</v>
      </c>
      <c r="BY119" s="26">
        <f t="shared" si="101"/>
        <v>0.82350000000000001</v>
      </c>
      <c r="BZ119" s="26">
        <f t="shared" si="101"/>
        <v>0.81059999999999999</v>
      </c>
      <c r="CA119" s="26">
        <f t="shared" si="101"/>
        <v>0.8054</v>
      </c>
      <c r="CB119" s="26">
        <f t="shared" si="101"/>
        <v>0.90500000000000003</v>
      </c>
      <c r="CC119" s="26">
        <f t="shared" si="101"/>
        <v>0.80810000000000004</v>
      </c>
      <c r="CD119" s="26">
        <f t="shared" si="101"/>
        <v>0.79920000000000002</v>
      </c>
      <c r="CE119" s="26">
        <f t="shared" si="101"/>
        <v>0.80610000000000004</v>
      </c>
      <c r="CF119" s="26">
        <f t="shared" si="101"/>
        <v>0.80320000000000003</v>
      </c>
      <c r="CG119" s="26">
        <f t="shared" si="101"/>
        <v>0.80879999999999996</v>
      </c>
      <c r="CH119" s="26">
        <f t="shared" si="101"/>
        <v>0.80220000000000002</v>
      </c>
      <c r="CI119" s="26">
        <f t="shared" si="101"/>
        <v>0.83220000000000005</v>
      </c>
      <c r="CJ119" s="26">
        <f t="shared" si="101"/>
        <v>0.83789999999999998</v>
      </c>
      <c r="CK119" s="26">
        <f t="shared" si="101"/>
        <v>0.87609999999999999</v>
      </c>
      <c r="CL119" s="26">
        <f t="shared" si="101"/>
        <v>0.84930000000000005</v>
      </c>
      <c r="CM119" s="26">
        <f t="shared" si="101"/>
        <v>0.83220000000000005</v>
      </c>
      <c r="CN119" s="26">
        <f t="shared" si="101"/>
        <v>0.90500000000000003</v>
      </c>
      <c r="CO119" s="26">
        <f t="shared" si="101"/>
        <v>0.89100000000000001</v>
      </c>
      <c r="CP119" s="26">
        <f t="shared" si="101"/>
        <v>0.83989999999999998</v>
      </c>
      <c r="CQ119" s="26">
        <f t="shared" si="101"/>
        <v>0.83479999999999999</v>
      </c>
      <c r="CR119" s="26">
        <f t="shared" si="101"/>
        <v>0.80979999999999996</v>
      </c>
      <c r="CS119" s="26">
        <f t="shared" si="101"/>
        <v>0.81430000000000002</v>
      </c>
      <c r="CT119" s="26">
        <f t="shared" si="101"/>
        <v>0.80330000000000001</v>
      </c>
      <c r="CU119" s="26">
        <f t="shared" si="101"/>
        <v>0.82550000000000001</v>
      </c>
      <c r="CV119" s="26">
        <f t="shared" si="101"/>
        <v>0.79920000000000002</v>
      </c>
      <c r="CW119" s="26">
        <f t="shared" si="101"/>
        <v>0.80869999999999997</v>
      </c>
      <c r="CX119" s="26">
        <f t="shared" si="101"/>
        <v>0.82520000000000004</v>
      </c>
      <c r="CY119" s="26">
        <f t="shared" si="101"/>
        <v>0.79920000000000002</v>
      </c>
      <c r="CZ119" s="26">
        <f t="shared" si="101"/>
        <v>0.86060000000000003</v>
      </c>
      <c r="DA119" s="26">
        <f t="shared" si="101"/>
        <v>0.80900000000000005</v>
      </c>
      <c r="DB119" s="26">
        <f t="shared" si="101"/>
        <v>0.81620000000000004</v>
      </c>
      <c r="DC119" s="26">
        <f t="shared" si="101"/>
        <v>0.80840000000000001</v>
      </c>
      <c r="DD119" s="26">
        <f t="shared" si="101"/>
        <v>0.80720000000000003</v>
      </c>
      <c r="DE119" s="26">
        <f t="shared" si="101"/>
        <v>0.81430000000000002</v>
      </c>
      <c r="DF119" s="26">
        <f t="shared" si="101"/>
        <v>0.89680000000000004</v>
      </c>
      <c r="DG119" s="26">
        <f t="shared" si="101"/>
        <v>0.80200000000000005</v>
      </c>
      <c r="DH119" s="26">
        <f t="shared" si="101"/>
        <v>0.86060000000000003</v>
      </c>
      <c r="DI119" s="26">
        <f t="shared" si="101"/>
        <v>0.86380000000000001</v>
      </c>
      <c r="DJ119" s="26">
        <f t="shared" si="101"/>
        <v>0.83030000000000004</v>
      </c>
      <c r="DK119" s="26">
        <f t="shared" si="101"/>
        <v>0.82569999999999999</v>
      </c>
      <c r="DL119" s="26">
        <f t="shared" si="101"/>
        <v>0.88009999999999999</v>
      </c>
      <c r="DM119" s="26">
        <f t="shared" si="101"/>
        <v>0.81100000000000005</v>
      </c>
      <c r="DN119" s="26">
        <f t="shared" si="101"/>
        <v>0.85109999999999997</v>
      </c>
      <c r="DO119" s="26">
        <f t="shared" si="101"/>
        <v>0.86799999999999999</v>
      </c>
      <c r="DP119" s="26">
        <f t="shared" si="101"/>
        <v>0.80879999999999996</v>
      </c>
      <c r="DQ119" s="26">
        <f t="shared" si="101"/>
        <v>0.83840000000000003</v>
      </c>
      <c r="DR119" s="26">
        <f t="shared" si="101"/>
        <v>0.85170000000000001</v>
      </c>
      <c r="DS119" s="26">
        <f t="shared" si="101"/>
        <v>0.82950000000000002</v>
      </c>
      <c r="DT119" s="26">
        <f t="shared" si="101"/>
        <v>0.80730000000000002</v>
      </c>
      <c r="DU119" s="26">
        <f t="shared" si="101"/>
        <v>0.81850000000000001</v>
      </c>
      <c r="DV119" s="26">
        <f t="shared" si="101"/>
        <v>0.80930000000000002</v>
      </c>
      <c r="DW119" s="26">
        <f t="shared" si="101"/>
        <v>0.81520000000000004</v>
      </c>
      <c r="DX119" s="26">
        <f t="shared" si="101"/>
        <v>0.80679999999999996</v>
      </c>
      <c r="DY119" s="26">
        <f t="shared" si="101"/>
        <v>0.81499999999999995</v>
      </c>
      <c r="DZ119" s="26">
        <f t="shared" si="101"/>
        <v>0.83199999999999996</v>
      </c>
      <c r="EA119" s="26">
        <f t="shared" ref="EA119:FX119" si="102">+EA115</f>
        <v>0.82740000000000002</v>
      </c>
      <c r="EB119" s="26">
        <f t="shared" si="102"/>
        <v>0.82750000000000001</v>
      </c>
      <c r="EC119" s="26">
        <f t="shared" si="102"/>
        <v>0.81420000000000003</v>
      </c>
      <c r="ED119" s="26">
        <f t="shared" si="102"/>
        <v>0.85929999999999995</v>
      </c>
      <c r="EE119" s="26">
        <f t="shared" si="102"/>
        <v>0.80830000000000002</v>
      </c>
      <c r="EF119" s="26">
        <f t="shared" si="102"/>
        <v>0.85289999999999999</v>
      </c>
      <c r="EG119" s="26">
        <f t="shared" si="102"/>
        <v>0.81220000000000003</v>
      </c>
      <c r="EH119" s="26">
        <f t="shared" si="102"/>
        <v>0.81179999999999997</v>
      </c>
      <c r="EI119" s="26">
        <f t="shared" si="102"/>
        <v>0.89049999999999996</v>
      </c>
      <c r="EJ119" s="26">
        <f t="shared" si="102"/>
        <v>0.88719999999999999</v>
      </c>
      <c r="EK119" s="26">
        <f t="shared" si="102"/>
        <v>0.83160000000000001</v>
      </c>
      <c r="EL119" s="26">
        <f t="shared" si="102"/>
        <v>0.82509999999999994</v>
      </c>
      <c r="EM119" s="26">
        <f t="shared" si="102"/>
        <v>0.82020000000000004</v>
      </c>
      <c r="EN119" s="26">
        <f t="shared" si="102"/>
        <v>0.84</v>
      </c>
      <c r="EO119" s="26">
        <f t="shared" si="102"/>
        <v>0.8155</v>
      </c>
      <c r="EP119" s="26">
        <f t="shared" si="102"/>
        <v>0.82340000000000002</v>
      </c>
      <c r="EQ119" s="26">
        <f t="shared" si="102"/>
        <v>0.86470000000000002</v>
      </c>
      <c r="ER119" s="26">
        <f t="shared" si="102"/>
        <v>0.81579999999999997</v>
      </c>
      <c r="ES119" s="26">
        <f t="shared" si="102"/>
        <v>0.80640000000000001</v>
      </c>
      <c r="ET119" s="26">
        <f t="shared" si="102"/>
        <v>0.80859999999999999</v>
      </c>
      <c r="EU119" s="26">
        <f t="shared" si="102"/>
        <v>0.82869999999999999</v>
      </c>
      <c r="EV119" s="26">
        <f t="shared" si="102"/>
        <v>0.80069999999999997</v>
      </c>
      <c r="EW119" s="26">
        <f t="shared" si="102"/>
        <v>0.83630000000000004</v>
      </c>
      <c r="EX119" s="26">
        <f t="shared" si="102"/>
        <v>0.80710000000000004</v>
      </c>
      <c r="EY119" s="26">
        <f t="shared" si="102"/>
        <v>0.83130000000000004</v>
      </c>
      <c r="EZ119" s="26">
        <f t="shared" si="102"/>
        <v>0.80430000000000001</v>
      </c>
      <c r="FA119" s="26">
        <f t="shared" si="102"/>
        <v>0.86860000000000004</v>
      </c>
      <c r="FB119" s="26">
        <f t="shared" si="102"/>
        <v>0.81440000000000001</v>
      </c>
      <c r="FC119" s="26">
        <f t="shared" si="102"/>
        <v>0.86070000000000002</v>
      </c>
      <c r="FD119" s="26">
        <f t="shared" si="102"/>
        <v>0.82169999999999999</v>
      </c>
      <c r="FE119" s="26">
        <f t="shared" si="102"/>
        <v>0.80110000000000003</v>
      </c>
      <c r="FF119" s="26">
        <f t="shared" si="102"/>
        <v>0.80779999999999996</v>
      </c>
      <c r="FG119" s="26">
        <f t="shared" si="102"/>
        <v>0.80369999999999997</v>
      </c>
      <c r="FH119" s="26">
        <f t="shared" si="102"/>
        <v>0.80049999999999999</v>
      </c>
      <c r="FI119" s="26">
        <f t="shared" si="102"/>
        <v>0.86009999999999998</v>
      </c>
      <c r="FJ119" s="26">
        <f t="shared" si="102"/>
        <v>0.86170000000000002</v>
      </c>
      <c r="FK119" s="26">
        <f t="shared" si="102"/>
        <v>0.86419999999999997</v>
      </c>
      <c r="FL119" s="26">
        <f t="shared" si="102"/>
        <v>0.88570000000000004</v>
      </c>
      <c r="FM119" s="26">
        <f t="shared" si="102"/>
        <v>0.87150000000000005</v>
      </c>
      <c r="FN119" s="26">
        <f t="shared" si="102"/>
        <v>0.89839999999999998</v>
      </c>
      <c r="FO119" s="26">
        <f t="shared" si="102"/>
        <v>0.84560000000000002</v>
      </c>
      <c r="FP119" s="26">
        <f t="shared" si="102"/>
        <v>0.86329999999999996</v>
      </c>
      <c r="FQ119" s="26">
        <f t="shared" si="102"/>
        <v>0.84140000000000004</v>
      </c>
      <c r="FR119" s="26">
        <f t="shared" si="102"/>
        <v>0.80679999999999996</v>
      </c>
      <c r="FS119" s="26">
        <f t="shared" si="102"/>
        <v>0.80679999999999996</v>
      </c>
      <c r="FT119" s="26">
        <f t="shared" si="102"/>
        <v>0.79959999999999998</v>
      </c>
      <c r="FU119" s="26">
        <f t="shared" si="102"/>
        <v>0.83540000000000003</v>
      </c>
      <c r="FV119" s="26">
        <f t="shared" si="102"/>
        <v>0.83240000000000003</v>
      </c>
      <c r="FW119" s="26">
        <f t="shared" si="102"/>
        <v>0.80559999999999998</v>
      </c>
      <c r="FX119" s="26">
        <f t="shared" si="102"/>
        <v>0.80010000000000003</v>
      </c>
      <c r="FY119" s="2"/>
      <c r="FZ119" s="26">
        <f>SUM(C119:FX119)</f>
        <v>149.18320000000003</v>
      </c>
      <c r="GA119" s="26"/>
      <c r="GB119" s="2"/>
      <c r="GC119" s="2"/>
      <c r="GD119" s="2"/>
      <c r="GE119" s="2"/>
      <c r="GF119" s="2"/>
      <c r="GG119" s="2"/>
      <c r="GH119" s="2"/>
      <c r="GI119" s="2"/>
      <c r="GJ119" s="2"/>
      <c r="GK119" s="2"/>
    </row>
    <row r="120" spans="1:202" x14ac:dyDescent="0.35">
      <c r="A120" s="3" t="s">
        <v>844</v>
      </c>
      <c r="B120" s="2" t="s">
        <v>845</v>
      </c>
      <c r="C120" s="78">
        <f t="shared" ref="C120:BN120" si="103">C42</f>
        <v>1.226</v>
      </c>
      <c r="D120" s="78">
        <f t="shared" si="103"/>
        <v>1.226</v>
      </c>
      <c r="E120" s="78">
        <f t="shared" si="103"/>
        <v>1.2150000000000001</v>
      </c>
      <c r="F120" s="78">
        <f t="shared" si="103"/>
        <v>1.216</v>
      </c>
      <c r="G120" s="78">
        <f t="shared" si="103"/>
        <v>1.2170000000000001</v>
      </c>
      <c r="H120" s="78">
        <f t="shared" si="103"/>
        <v>1.208</v>
      </c>
      <c r="I120" s="78">
        <f t="shared" si="103"/>
        <v>1.216</v>
      </c>
      <c r="J120" s="78">
        <f t="shared" si="103"/>
        <v>1.1319999999999999</v>
      </c>
      <c r="K120" s="78">
        <f t="shared" si="103"/>
        <v>1.111</v>
      </c>
      <c r="L120" s="78">
        <f t="shared" si="103"/>
        <v>1.244</v>
      </c>
      <c r="M120" s="78">
        <f t="shared" si="103"/>
        <v>1.244</v>
      </c>
      <c r="N120" s="78">
        <f t="shared" si="103"/>
        <v>1.266</v>
      </c>
      <c r="O120" s="78">
        <f t="shared" si="103"/>
        <v>1.236</v>
      </c>
      <c r="P120" s="78">
        <f t="shared" si="103"/>
        <v>1.216</v>
      </c>
      <c r="Q120" s="78">
        <f t="shared" si="103"/>
        <v>1.2450000000000001</v>
      </c>
      <c r="R120" s="78">
        <f t="shared" si="103"/>
        <v>1.216</v>
      </c>
      <c r="S120" s="78">
        <f t="shared" si="103"/>
        <v>1.1839999999999999</v>
      </c>
      <c r="T120" s="78">
        <f t="shared" si="103"/>
        <v>1.0840000000000001</v>
      </c>
      <c r="U120" s="78">
        <f t="shared" si="103"/>
        <v>1.075</v>
      </c>
      <c r="V120" s="78">
        <f t="shared" si="103"/>
        <v>1.083</v>
      </c>
      <c r="W120" s="78">
        <f t="shared" si="103"/>
        <v>1.075</v>
      </c>
      <c r="X120" s="78">
        <f t="shared" si="103"/>
        <v>1.0740000000000001</v>
      </c>
      <c r="Y120" s="78">
        <f t="shared" si="103"/>
        <v>1.073</v>
      </c>
      <c r="Z120" s="78">
        <f t="shared" si="103"/>
        <v>1.054</v>
      </c>
      <c r="AA120" s="78">
        <f t="shared" si="103"/>
        <v>1.2350000000000001</v>
      </c>
      <c r="AB120" s="78">
        <f t="shared" si="103"/>
        <v>1.2649999999999999</v>
      </c>
      <c r="AC120" s="78">
        <f t="shared" si="103"/>
        <v>1.177</v>
      </c>
      <c r="AD120" s="78">
        <f t="shared" si="103"/>
        <v>1.157</v>
      </c>
      <c r="AE120" s="78">
        <f t="shared" si="103"/>
        <v>1.0669999999999999</v>
      </c>
      <c r="AF120" s="78">
        <f t="shared" si="103"/>
        <v>1.121</v>
      </c>
      <c r="AG120" s="78">
        <f t="shared" si="103"/>
        <v>1.216</v>
      </c>
      <c r="AH120" s="78">
        <f t="shared" si="103"/>
        <v>1.111</v>
      </c>
      <c r="AI120" s="78">
        <f t="shared" si="103"/>
        <v>1.1020000000000001</v>
      </c>
      <c r="AJ120" s="78">
        <f t="shared" si="103"/>
        <v>1.115</v>
      </c>
      <c r="AK120" s="78">
        <f t="shared" si="103"/>
        <v>1.091</v>
      </c>
      <c r="AL120" s="78">
        <f t="shared" si="103"/>
        <v>1.103</v>
      </c>
      <c r="AM120" s="78">
        <f t="shared" si="103"/>
        <v>1.113</v>
      </c>
      <c r="AN120" s="78">
        <f t="shared" si="103"/>
        <v>1.1459999999999999</v>
      </c>
      <c r="AO120" s="78">
        <f t="shared" si="103"/>
        <v>1.194</v>
      </c>
      <c r="AP120" s="78">
        <f t="shared" si="103"/>
        <v>1.246</v>
      </c>
      <c r="AQ120" s="78">
        <f t="shared" si="103"/>
        <v>1.17</v>
      </c>
      <c r="AR120" s="78">
        <f t="shared" si="103"/>
        <v>1.246</v>
      </c>
      <c r="AS120" s="78">
        <f t="shared" si="103"/>
        <v>1.32</v>
      </c>
      <c r="AT120" s="78">
        <f t="shared" si="103"/>
        <v>1.248</v>
      </c>
      <c r="AU120" s="78">
        <f t="shared" si="103"/>
        <v>1.216</v>
      </c>
      <c r="AV120" s="78">
        <f t="shared" si="103"/>
        <v>1.2030000000000001</v>
      </c>
      <c r="AW120" s="78">
        <f t="shared" si="103"/>
        <v>1.2050000000000001</v>
      </c>
      <c r="AX120" s="78">
        <f t="shared" si="103"/>
        <v>1.1739999999999999</v>
      </c>
      <c r="AY120" s="78">
        <f t="shared" si="103"/>
        <v>1.2050000000000001</v>
      </c>
      <c r="AZ120" s="78">
        <f t="shared" si="103"/>
        <v>1.2090000000000001</v>
      </c>
      <c r="BA120" s="78">
        <f t="shared" si="103"/>
        <v>1.18</v>
      </c>
      <c r="BB120" s="78">
        <f t="shared" si="103"/>
        <v>1.19</v>
      </c>
      <c r="BC120" s="78">
        <f t="shared" si="103"/>
        <v>1.208</v>
      </c>
      <c r="BD120" s="78">
        <f t="shared" si="103"/>
        <v>1.2110000000000001</v>
      </c>
      <c r="BE120" s="78">
        <f t="shared" si="103"/>
        <v>1.2090000000000001</v>
      </c>
      <c r="BF120" s="78">
        <f t="shared" si="103"/>
        <v>1.218</v>
      </c>
      <c r="BG120" s="78">
        <f t="shared" si="103"/>
        <v>1.196</v>
      </c>
      <c r="BH120" s="78">
        <f t="shared" si="103"/>
        <v>1.2070000000000001</v>
      </c>
      <c r="BI120" s="78">
        <f t="shared" si="103"/>
        <v>1.18</v>
      </c>
      <c r="BJ120" s="78">
        <f t="shared" si="103"/>
        <v>1.23</v>
      </c>
      <c r="BK120" s="78">
        <f t="shared" si="103"/>
        <v>1.21</v>
      </c>
      <c r="BL120" s="78">
        <f t="shared" si="103"/>
        <v>1.165</v>
      </c>
      <c r="BM120" s="78">
        <f t="shared" si="103"/>
        <v>1.1679999999999999</v>
      </c>
      <c r="BN120" s="78">
        <f t="shared" si="103"/>
        <v>1.155</v>
      </c>
      <c r="BO120" s="78">
        <f t="shared" ref="BO120:DZ120" si="104">BO42</f>
        <v>1.139</v>
      </c>
      <c r="BP120" s="78">
        <f t="shared" si="104"/>
        <v>1.1259999999999999</v>
      </c>
      <c r="BQ120" s="78">
        <f t="shared" si="104"/>
        <v>1.3089999999999999</v>
      </c>
      <c r="BR120" s="78">
        <f t="shared" si="104"/>
        <v>1.206</v>
      </c>
      <c r="BS120" s="78">
        <f t="shared" si="104"/>
        <v>1.2150000000000001</v>
      </c>
      <c r="BT120" s="78">
        <f t="shared" si="104"/>
        <v>1.236</v>
      </c>
      <c r="BU120" s="78">
        <f t="shared" si="104"/>
        <v>1.238</v>
      </c>
      <c r="BV120" s="78">
        <f t="shared" si="104"/>
        <v>1.19</v>
      </c>
      <c r="BW120" s="78">
        <f t="shared" si="104"/>
        <v>1.2190000000000001</v>
      </c>
      <c r="BX120" s="78">
        <f t="shared" si="104"/>
        <v>1.2170000000000001</v>
      </c>
      <c r="BY120" s="78">
        <f t="shared" si="104"/>
        <v>1.085</v>
      </c>
      <c r="BZ120" s="78">
        <f t="shared" si="104"/>
        <v>1.0669999999999999</v>
      </c>
      <c r="CA120" s="78">
        <f t="shared" si="104"/>
        <v>1.165</v>
      </c>
      <c r="CB120" s="78">
        <f t="shared" si="104"/>
        <v>1.234</v>
      </c>
      <c r="CC120" s="78">
        <f t="shared" si="104"/>
        <v>1.0649999999999999</v>
      </c>
      <c r="CD120" s="78">
        <f t="shared" si="104"/>
        <v>1.0449999999999999</v>
      </c>
      <c r="CE120" s="78">
        <f t="shared" si="104"/>
        <v>1.0760000000000001</v>
      </c>
      <c r="CF120" s="78">
        <f t="shared" si="104"/>
        <v>1.0369999999999999</v>
      </c>
      <c r="CG120" s="78">
        <f t="shared" si="104"/>
        <v>1.077</v>
      </c>
      <c r="CH120" s="78">
        <f t="shared" si="104"/>
        <v>1.077</v>
      </c>
      <c r="CI120" s="78">
        <f t="shared" si="104"/>
        <v>1.0780000000000001</v>
      </c>
      <c r="CJ120" s="78">
        <f t="shared" si="104"/>
        <v>1.1890000000000001</v>
      </c>
      <c r="CK120" s="78">
        <f t="shared" si="104"/>
        <v>1.256</v>
      </c>
      <c r="CL120" s="78">
        <f t="shared" si="104"/>
        <v>1.236</v>
      </c>
      <c r="CM120" s="78">
        <f t="shared" si="104"/>
        <v>1.2250000000000001</v>
      </c>
      <c r="CN120" s="78">
        <f t="shared" si="104"/>
        <v>1.1859999999999999</v>
      </c>
      <c r="CO120" s="78">
        <f t="shared" si="104"/>
        <v>1.1870000000000001</v>
      </c>
      <c r="CP120" s="78">
        <f t="shared" si="104"/>
        <v>1.224</v>
      </c>
      <c r="CQ120" s="78">
        <f t="shared" si="104"/>
        <v>1.1619999999999999</v>
      </c>
      <c r="CR120" s="78">
        <f t="shared" si="104"/>
        <v>1.113</v>
      </c>
      <c r="CS120" s="78">
        <f t="shared" si="104"/>
        <v>1.1220000000000001</v>
      </c>
      <c r="CT120" s="78">
        <f t="shared" si="104"/>
        <v>1.073</v>
      </c>
      <c r="CU120" s="78">
        <f t="shared" si="104"/>
        <v>1.016</v>
      </c>
      <c r="CV120" s="78">
        <f t="shared" si="104"/>
        <v>1.0149999999999999</v>
      </c>
      <c r="CW120" s="78">
        <f t="shared" si="104"/>
        <v>1.1160000000000001</v>
      </c>
      <c r="CX120" s="78">
        <f t="shared" si="104"/>
        <v>1.1459999999999999</v>
      </c>
      <c r="CY120" s="78">
        <f t="shared" si="104"/>
        <v>1.0860000000000001</v>
      </c>
      <c r="CZ120" s="78">
        <f t="shared" si="104"/>
        <v>1.161</v>
      </c>
      <c r="DA120" s="78">
        <f t="shared" si="104"/>
        <v>1.1220000000000001</v>
      </c>
      <c r="DB120" s="78">
        <f t="shared" si="104"/>
        <v>1.1519999999999999</v>
      </c>
      <c r="DC120" s="78">
        <f t="shared" si="104"/>
        <v>1.133</v>
      </c>
      <c r="DD120" s="78">
        <f t="shared" si="104"/>
        <v>1.1279999999999999</v>
      </c>
      <c r="DE120" s="78">
        <f t="shared" si="104"/>
        <v>1.1459999999999999</v>
      </c>
      <c r="DF120" s="78">
        <f t="shared" si="104"/>
        <v>1.1459999999999999</v>
      </c>
      <c r="DG120" s="78">
        <f t="shared" si="104"/>
        <v>1.153</v>
      </c>
      <c r="DH120" s="78">
        <f t="shared" si="104"/>
        <v>1.1359999999999999</v>
      </c>
      <c r="DI120" s="78">
        <f t="shared" si="104"/>
        <v>1.1499999999999999</v>
      </c>
      <c r="DJ120" s="78">
        <f t="shared" si="104"/>
        <v>1.1599999999999999</v>
      </c>
      <c r="DK120" s="78">
        <f t="shared" si="104"/>
        <v>1.1479999999999999</v>
      </c>
      <c r="DL120" s="78">
        <f t="shared" si="104"/>
        <v>1.2270000000000001</v>
      </c>
      <c r="DM120" s="78">
        <f t="shared" si="104"/>
        <v>1.2030000000000001</v>
      </c>
      <c r="DN120" s="78">
        <f t="shared" si="104"/>
        <v>1.1890000000000001</v>
      </c>
      <c r="DO120" s="78">
        <f t="shared" si="104"/>
        <v>1.196</v>
      </c>
      <c r="DP120" s="78">
        <f t="shared" si="104"/>
        <v>1.1759999999999999</v>
      </c>
      <c r="DQ120" s="78">
        <f t="shared" si="104"/>
        <v>1.1719999999999999</v>
      </c>
      <c r="DR120" s="78">
        <f t="shared" si="104"/>
        <v>1.145</v>
      </c>
      <c r="DS120" s="78">
        <f t="shared" si="104"/>
        <v>1.1339999999999999</v>
      </c>
      <c r="DT120" s="78">
        <f t="shared" si="104"/>
        <v>1.133</v>
      </c>
      <c r="DU120" s="78">
        <f t="shared" si="104"/>
        <v>1.125</v>
      </c>
      <c r="DV120" s="78">
        <f t="shared" si="104"/>
        <v>1.1220000000000001</v>
      </c>
      <c r="DW120" s="78">
        <f t="shared" si="104"/>
        <v>1.133</v>
      </c>
      <c r="DX120" s="78">
        <f t="shared" si="104"/>
        <v>1.3109999999999999</v>
      </c>
      <c r="DY120" s="78">
        <f t="shared" si="104"/>
        <v>1.2869999999999999</v>
      </c>
      <c r="DZ120" s="78">
        <f t="shared" si="104"/>
        <v>1.2390000000000001</v>
      </c>
      <c r="EA120" s="78">
        <f t="shared" ref="EA120:FX120" si="105">EA42</f>
        <v>1.2150000000000001</v>
      </c>
      <c r="EB120" s="78">
        <f t="shared" si="105"/>
        <v>1.1180000000000001</v>
      </c>
      <c r="EC120" s="78">
        <f t="shared" si="105"/>
        <v>1.075</v>
      </c>
      <c r="ED120" s="78">
        <f t="shared" si="105"/>
        <v>1.6519999999999999</v>
      </c>
      <c r="EE120" s="78">
        <f t="shared" si="105"/>
        <v>1.0740000000000001</v>
      </c>
      <c r="EF120" s="78">
        <f t="shared" si="105"/>
        <v>1.133</v>
      </c>
      <c r="EG120" s="78">
        <f t="shared" si="105"/>
        <v>1.0429999999999999</v>
      </c>
      <c r="EH120" s="78">
        <f t="shared" si="105"/>
        <v>1.073</v>
      </c>
      <c r="EI120" s="78">
        <f t="shared" si="105"/>
        <v>1.1779999999999999</v>
      </c>
      <c r="EJ120" s="78">
        <f t="shared" si="105"/>
        <v>1.1659999999999999</v>
      </c>
      <c r="EK120" s="78">
        <f t="shared" si="105"/>
        <v>1.1279999999999999</v>
      </c>
      <c r="EL120" s="78">
        <f t="shared" si="105"/>
        <v>1.105</v>
      </c>
      <c r="EM120" s="78">
        <f t="shared" si="105"/>
        <v>1.1220000000000001</v>
      </c>
      <c r="EN120" s="78">
        <f t="shared" si="105"/>
        <v>1.123</v>
      </c>
      <c r="EO120" s="78">
        <f t="shared" si="105"/>
        <v>1.113</v>
      </c>
      <c r="EP120" s="78">
        <f t="shared" si="105"/>
        <v>1.2490000000000001</v>
      </c>
      <c r="EQ120" s="78">
        <f t="shared" si="105"/>
        <v>1.272</v>
      </c>
      <c r="ER120" s="78">
        <f t="shared" si="105"/>
        <v>1.248</v>
      </c>
      <c r="ES120" s="78">
        <f t="shared" si="105"/>
        <v>1.0820000000000001</v>
      </c>
      <c r="ET120" s="78">
        <f t="shared" si="105"/>
        <v>1.1060000000000001</v>
      </c>
      <c r="EU120" s="78">
        <f t="shared" si="105"/>
        <v>1.0920000000000001</v>
      </c>
      <c r="EV120" s="78">
        <f t="shared" si="105"/>
        <v>1.18</v>
      </c>
      <c r="EW120" s="78">
        <f t="shared" si="105"/>
        <v>1.5960000000000001</v>
      </c>
      <c r="EX120" s="78">
        <f t="shared" si="105"/>
        <v>1.232</v>
      </c>
      <c r="EY120" s="78">
        <f t="shared" si="105"/>
        <v>1.117</v>
      </c>
      <c r="EZ120" s="78">
        <f t="shared" si="105"/>
        <v>1.1040000000000001</v>
      </c>
      <c r="FA120" s="78">
        <f t="shared" si="105"/>
        <v>1.321</v>
      </c>
      <c r="FB120" s="78">
        <f t="shared" si="105"/>
        <v>1.1459999999999999</v>
      </c>
      <c r="FC120" s="78">
        <f t="shared" si="105"/>
        <v>1.1950000000000001</v>
      </c>
      <c r="FD120" s="78">
        <f t="shared" si="105"/>
        <v>1.145</v>
      </c>
      <c r="FE120" s="78">
        <f t="shared" si="105"/>
        <v>1.1160000000000001</v>
      </c>
      <c r="FF120" s="78">
        <f t="shared" si="105"/>
        <v>1.1339999999999999</v>
      </c>
      <c r="FG120" s="78">
        <f t="shared" si="105"/>
        <v>1.1439999999999999</v>
      </c>
      <c r="FH120" s="78">
        <f t="shared" si="105"/>
        <v>1.1080000000000001</v>
      </c>
      <c r="FI120" s="78">
        <f t="shared" si="105"/>
        <v>1.1759999999999999</v>
      </c>
      <c r="FJ120" s="78">
        <f t="shared" si="105"/>
        <v>1.167</v>
      </c>
      <c r="FK120" s="78">
        <f t="shared" si="105"/>
        <v>1.1870000000000001</v>
      </c>
      <c r="FL120" s="78">
        <f t="shared" si="105"/>
        <v>1.175</v>
      </c>
      <c r="FM120" s="78">
        <f t="shared" si="105"/>
        <v>1.177</v>
      </c>
      <c r="FN120" s="78">
        <f t="shared" si="105"/>
        <v>1.1850000000000001</v>
      </c>
      <c r="FO120" s="78">
        <f t="shared" si="105"/>
        <v>1.177</v>
      </c>
      <c r="FP120" s="78">
        <f t="shared" si="105"/>
        <v>1.206</v>
      </c>
      <c r="FQ120" s="78">
        <f t="shared" si="105"/>
        <v>1.167</v>
      </c>
      <c r="FR120" s="78">
        <f t="shared" si="105"/>
        <v>1.149</v>
      </c>
      <c r="FS120" s="78">
        <f t="shared" si="105"/>
        <v>1.145</v>
      </c>
      <c r="FT120" s="78">
        <f t="shared" si="105"/>
        <v>1.1459999999999999</v>
      </c>
      <c r="FU120" s="78">
        <f t="shared" si="105"/>
        <v>1.1950000000000001</v>
      </c>
      <c r="FV120" s="78">
        <f t="shared" si="105"/>
        <v>1.147</v>
      </c>
      <c r="FW120" s="78">
        <f t="shared" si="105"/>
        <v>1.147</v>
      </c>
      <c r="FX120" s="78">
        <f t="shared" si="105"/>
        <v>1.196</v>
      </c>
      <c r="FY120" s="34"/>
      <c r="FZ120" s="26">
        <f>SUM(C120:FX120)</f>
        <v>208.14499999999995</v>
      </c>
      <c r="GA120" s="63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0"/>
      <c r="GM120" s="20"/>
      <c r="GN120" s="20"/>
      <c r="GO120" s="20"/>
      <c r="GP120" s="20"/>
      <c r="GQ120" s="20"/>
      <c r="GR120" s="20"/>
      <c r="GS120" s="20"/>
      <c r="GT120" s="20"/>
    </row>
    <row r="121" spans="1:202" x14ac:dyDescent="0.35">
      <c r="A121" s="3" t="s">
        <v>846</v>
      </c>
      <c r="B121" s="2" t="s">
        <v>847</v>
      </c>
      <c r="C121" s="2">
        <f t="shared" ref="C121:BN121" si="106">+C39</f>
        <v>8691.7999999999993</v>
      </c>
      <c r="D121" s="2">
        <f t="shared" si="106"/>
        <v>8691.7999999999993</v>
      </c>
      <c r="E121" s="2">
        <f t="shared" si="106"/>
        <v>8691.7999999999993</v>
      </c>
      <c r="F121" s="2">
        <f t="shared" si="106"/>
        <v>8691.7999999999993</v>
      </c>
      <c r="G121" s="2">
        <f t="shared" si="106"/>
        <v>8691.7999999999993</v>
      </c>
      <c r="H121" s="2">
        <f t="shared" si="106"/>
        <v>8691.7999999999993</v>
      </c>
      <c r="I121" s="2">
        <f t="shared" si="106"/>
        <v>8691.7999999999993</v>
      </c>
      <c r="J121" s="2">
        <f t="shared" si="106"/>
        <v>8691.7999999999993</v>
      </c>
      <c r="K121" s="2">
        <f t="shared" si="106"/>
        <v>8691.7999999999993</v>
      </c>
      <c r="L121" s="2">
        <f t="shared" si="106"/>
        <v>8691.7999999999993</v>
      </c>
      <c r="M121" s="2">
        <f t="shared" si="106"/>
        <v>8691.7999999999993</v>
      </c>
      <c r="N121" s="2">
        <f t="shared" si="106"/>
        <v>8691.7999999999993</v>
      </c>
      <c r="O121" s="2">
        <f t="shared" si="106"/>
        <v>8691.7999999999993</v>
      </c>
      <c r="P121" s="2">
        <f t="shared" si="106"/>
        <v>8691.7999999999993</v>
      </c>
      <c r="Q121" s="2">
        <f t="shared" si="106"/>
        <v>8691.7999999999993</v>
      </c>
      <c r="R121" s="2">
        <f t="shared" si="106"/>
        <v>8691.7999999999993</v>
      </c>
      <c r="S121" s="2">
        <f t="shared" si="106"/>
        <v>8691.7999999999993</v>
      </c>
      <c r="T121" s="2">
        <f t="shared" si="106"/>
        <v>8691.7999999999993</v>
      </c>
      <c r="U121" s="2">
        <f t="shared" si="106"/>
        <v>8691.7999999999993</v>
      </c>
      <c r="V121" s="2">
        <f t="shared" si="106"/>
        <v>8691.7999999999993</v>
      </c>
      <c r="W121" s="2">
        <f t="shared" si="106"/>
        <v>8691.7999999999993</v>
      </c>
      <c r="X121" s="2">
        <f t="shared" si="106"/>
        <v>8691.7999999999993</v>
      </c>
      <c r="Y121" s="2">
        <f t="shared" si="106"/>
        <v>8691.7999999999993</v>
      </c>
      <c r="Z121" s="2">
        <f t="shared" si="106"/>
        <v>8691.7999999999993</v>
      </c>
      <c r="AA121" s="2">
        <f t="shared" si="106"/>
        <v>8691.7999999999993</v>
      </c>
      <c r="AB121" s="2">
        <f t="shared" si="106"/>
        <v>8691.7999999999993</v>
      </c>
      <c r="AC121" s="2">
        <f t="shared" si="106"/>
        <v>8691.7999999999993</v>
      </c>
      <c r="AD121" s="2">
        <f t="shared" si="106"/>
        <v>8691.7999999999993</v>
      </c>
      <c r="AE121" s="2">
        <f t="shared" si="106"/>
        <v>8691.7999999999993</v>
      </c>
      <c r="AF121" s="2">
        <f t="shared" si="106"/>
        <v>8691.7999999999993</v>
      </c>
      <c r="AG121" s="2">
        <f t="shared" si="106"/>
        <v>8691.7999999999993</v>
      </c>
      <c r="AH121" s="2">
        <f t="shared" si="106"/>
        <v>8691.7999999999993</v>
      </c>
      <c r="AI121" s="2">
        <f t="shared" si="106"/>
        <v>8691.7999999999993</v>
      </c>
      <c r="AJ121" s="2">
        <f t="shared" si="106"/>
        <v>8691.7999999999993</v>
      </c>
      <c r="AK121" s="2">
        <f t="shared" si="106"/>
        <v>8691.7999999999993</v>
      </c>
      <c r="AL121" s="2">
        <f t="shared" si="106"/>
        <v>8691.7999999999993</v>
      </c>
      <c r="AM121" s="2">
        <f t="shared" si="106"/>
        <v>8691.7999999999993</v>
      </c>
      <c r="AN121" s="2">
        <f t="shared" si="106"/>
        <v>8691.7999999999993</v>
      </c>
      <c r="AO121" s="2">
        <f t="shared" si="106"/>
        <v>8691.7999999999993</v>
      </c>
      <c r="AP121" s="2">
        <f t="shared" si="106"/>
        <v>8691.7999999999993</v>
      </c>
      <c r="AQ121" s="2">
        <f t="shared" si="106"/>
        <v>8691.7999999999993</v>
      </c>
      <c r="AR121" s="2">
        <f t="shared" si="106"/>
        <v>8691.7999999999993</v>
      </c>
      <c r="AS121" s="2">
        <f t="shared" si="106"/>
        <v>8691.7999999999993</v>
      </c>
      <c r="AT121" s="2">
        <f t="shared" si="106"/>
        <v>8691.7999999999993</v>
      </c>
      <c r="AU121" s="2">
        <f t="shared" si="106"/>
        <v>8691.7999999999993</v>
      </c>
      <c r="AV121" s="2">
        <f t="shared" si="106"/>
        <v>8691.7999999999993</v>
      </c>
      <c r="AW121" s="2">
        <f t="shared" si="106"/>
        <v>8691.7999999999993</v>
      </c>
      <c r="AX121" s="2">
        <f t="shared" si="106"/>
        <v>8691.7999999999993</v>
      </c>
      <c r="AY121" s="2">
        <f t="shared" si="106"/>
        <v>8691.7999999999993</v>
      </c>
      <c r="AZ121" s="2">
        <f t="shared" si="106"/>
        <v>8691.7999999999993</v>
      </c>
      <c r="BA121" s="2">
        <f t="shared" si="106"/>
        <v>8691.7999999999993</v>
      </c>
      <c r="BB121" s="2">
        <f t="shared" si="106"/>
        <v>8691.7999999999993</v>
      </c>
      <c r="BC121" s="2">
        <f t="shared" si="106"/>
        <v>8691.7999999999993</v>
      </c>
      <c r="BD121" s="2">
        <f t="shared" si="106"/>
        <v>8691.7999999999993</v>
      </c>
      <c r="BE121" s="2">
        <f t="shared" si="106"/>
        <v>8691.7999999999993</v>
      </c>
      <c r="BF121" s="2">
        <f t="shared" si="106"/>
        <v>8691.7999999999993</v>
      </c>
      <c r="BG121" s="2">
        <f t="shared" si="106"/>
        <v>8691.7999999999993</v>
      </c>
      <c r="BH121" s="2">
        <f t="shared" si="106"/>
        <v>8691.7999999999993</v>
      </c>
      <c r="BI121" s="2">
        <f t="shared" si="106"/>
        <v>8691.7999999999993</v>
      </c>
      <c r="BJ121" s="2">
        <f t="shared" si="106"/>
        <v>8691.7999999999993</v>
      </c>
      <c r="BK121" s="2">
        <f t="shared" si="106"/>
        <v>8691.7999999999993</v>
      </c>
      <c r="BL121" s="2">
        <f t="shared" si="106"/>
        <v>8691.7999999999993</v>
      </c>
      <c r="BM121" s="2">
        <f t="shared" si="106"/>
        <v>8691.7999999999993</v>
      </c>
      <c r="BN121" s="2">
        <f t="shared" si="106"/>
        <v>8691.7999999999993</v>
      </c>
      <c r="BO121" s="2">
        <f t="shared" ref="BO121:DZ121" si="107">+BO39</f>
        <v>8691.7999999999993</v>
      </c>
      <c r="BP121" s="2">
        <f t="shared" si="107"/>
        <v>8691.7999999999993</v>
      </c>
      <c r="BQ121" s="2">
        <f t="shared" si="107"/>
        <v>8691.7999999999993</v>
      </c>
      <c r="BR121" s="2">
        <f t="shared" si="107"/>
        <v>8691.7999999999993</v>
      </c>
      <c r="BS121" s="2">
        <f t="shared" si="107"/>
        <v>8691.7999999999993</v>
      </c>
      <c r="BT121" s="2">
        <f t="shared" si="107"/>
        <v>8691.7999999999993</v>
      </c>
      <c r="BU121" s="2">
        <f t="shared" si="107"/>
        <v>8691.7999999999993</v>
      </c>
      <c r="BV121" s="2">
        <f t="shared" si="107"/>
        <v>8691.7999999999993</v>
      </c>
      <c r="BW121" s="2">
        <f t="shared" si="107"/>
        <v>8691.7999999999993</v>
      </c>
      <c r="BX121" s="2">
        <f t="shared" si="107"/>
        <v>8691.7999999999993</v>
      </c>
      <c r="BY121" s="2">
        <f t="shared" si="107"/>
        <v>8691.7999999999993</v>
      </c>
      <c r="BZ121" s="2">
        <f t="shared" si="107"/>
        <v>8691.7999999999993</v>
      </c>
      <c r="CA121" s="2">
        <f t="shared" si="107"/>
        <v>8691.7999999999993</v>
      </c>
      <c r="CB121" s="2">
        <f t="shared" si="107"/>
        <v>8691.7999999999993</v>
      </c>
      <c r="CC121" s="2">
        <f t="shared" si="107"/>
        <v>8691.7999999999993</v>
      </c>
      <c r="CD121" s="2">
        <f t="shared" si="107"/>
        <v>8691.7999999999993</v>
      </c>
      <c r="CE121" s="2">
        <f t="shared" si="107"/>
        <v>8691.7999999999993</v>
      </c>
      <c r="CF121" s="2">
        <f t="shared" si="107"/>
        <v>8691.7999999999993</v>
      </c>
      <c r="CG121" s="2">
        <f t="shared" si="107"/>
        <v>8691.7999999999993</v>
      </c>
      <c r="CH121" s="2">
        <f t="shared" si="107"/>
        <v>8691.7999999999993</v>
      </c>
      <c r="CI121" s="2">
        <f t="shared" si="107"/>
        <v>8691.7999999999993</v>
      </c>
      <c r="CJ121" s="2">
        <f t="shared" si="107"/>
        <v>8691.7999999999993</v>
      </c>
      <c r="CK121" s="2">
        <f t="shared" si="107"/>
        <v>8691.7999999999993</v>
      </c>
      <c r="CL121" s="2">
        <f t="shared" si="107"/>
        <v>8691.7999999999993</v>
      </c>
      <c r="CM121" s="2">
        <f t="shared" si="107"/>
        <v>8691.7999999999993</v>
      </c>
      <c r="CN121" s="2">
        <f t="shared" si="107"/>
        <v>8691.7999999999993</v>
      </c>
      <c r="CO121" s="2">
        <f t="shared" si="107"/>
        <v>8691.7999999999993</v>
      </c>
      <c r="CP121" s="2">
        <f t="shared" si="107"/>
        <v>8691.7999999999993</v>
      </c>
      <c r="CQ121" s="2">
        <f t="shared" si="107"/>
        <v>8691.7999999999993</v>
      </c>
      <c r="CR121" s="2">
        <f t="shared" si="107"/>
        <v>8691.7999999999993</v>
      </c>
      <c r="CS121" s="2">
        <f t="shared" si="107"/>
        <v>8691.7999999999993</v>
      </c>
      <c r="CT121" s="2">
        <f t="shared" si="107"/>
        <v>8691.7999999999993</v>
      </c>
      <c r="CU121" s="2">
        <f t="shared" si="107"/>
        <v>8691.7999999999993</v>
      </c>
      <c r="CV121" s="2">
        <f t="shared" si="107"/>
        <v>8691.7999999999993</v>
      </c>
      <c r="CW121" s="2">
        <f t="shared" si="107"/>
        <v>8691.7999999999993</v>
      </c>
      <c r="CX121" s="2">
        <f t="shared" si="107"/>
        <v>8691.7999999999993</v>
      </c>
      <c r="CY121" s="2">
        <f t="shared" si="107"/>
        <v>8691.7999999999993</v>
      </c>
      <c r="CZ121" s="2">
        <f t="shared" si="107"/>
        <v>8691.7999999999993</v>
      </c>
      <c r="DA121" s="2">
        <f t="shared" si="107"/>
        <v>8691.7999999999993</v>
      </c>
      <c r="DB121" s="2">
        <f t="shared" si="107"/>
        <v>8691.7999999999993</v>
      </c>
      <c r="DC121" s="2">
        <f t="shared" si="107"/>
        <v>8691.7999999999993</v>
      </c>
      <c r="DD121" s="2">
        <f t="shared" si="107"/>
        <v>8691.7999999999993</v>
      </c>
      <c r="DE121" s="2">
        <f t="shared" si="107"/>
        <v>8691.7999999999993</v>
      </c>
      <c r="DF121" s="2">
        <f t="shared" si="107"/>
        <v>8691.7999999999993</v>
      </c>
      <c r="DG121" s="2">
        <f t="shared" si="107"/>
        <v>8691.7999999999993</v>
      </c>
      <c r="DH121" s="2">
        <f t="shared" si="107"/>
        <v>8691.7999999999993</v>
      </c>
      <c r="DI121" s="2">
        <f t="shared" si="107"/>
        <v>8691.7999999999993</v>
      </c>
      <c r="DJ121" s="2">
        <f t="shared" si="107"/>
        <v>8691.7999999999993</v>
      </c>
      <c r="DK121" s="2">
        <f t="shared" si="107"/>
        <v>8691.7999999999993</v>
      </c>
      <c r="DL121" s="2">
        <f t="shared" si="107"/>
        <v>8691.7999999999993</v>
      </c>
      <c r="DM121" s="2">
        <f t="shared" si="107"/>
        <v>8691.7999999999993</v>
      </c>
      <c r="DN121" s="2">
        <f t="shared" si="107"/>
        <v>8691.7999999999993</v>
      </c>
      <c r="DO121" s="2">
        <f t="shared" si="107"/>
        <v>8691.7999999999993</v>
      </c>
      <c r="DP121" s="2">
        <f t="shared" si="107"/>
        <v>8691.7999999999993</v>
      </c>
      <c r="DQ121" s="2">
        <f t="shared" si="107"/>
        <v>8691.7999999999993</v>
      </c>
      <c r="DR121" s="2">
        <f t="shared" si="107"/>
        <v>8691.7999999999993</v>
      </c>
      <c r="DS121" s="2">
        <f t="shared" si="107"/>
        <v>8691.7999999999993</v>
      </c>
      <c r="DT121" s="2">
        <f t="shared" si="107"/>
        <v>8691.7999999999993</v>
      </c>
      <c r="DU121" s="2">
        <f t="shared" si="107"/>
        <v>8691.7999999999993</v>
      </c>
      <c r="DV121" s="2">
        <f t="shared" si="107"/>
        <v>8691.7999999999993</v>
      </c>
      <c r="DW121" s="2">
        <f t="shared" si="107"/>
        <v>8691.7999999999993</v>
      </c>
      <c r="DX121" s="2">
        <f t="shared" si="107"/>
        <v>8691.7999999999993</v>
      </c>
      <c r="DY121" s="2">
        <f t="shared" si="107"/>
        <v>8691.7999999999993</v>
      </c>
      <c r="DZ121" s="2">
        <f t="shared" si="107"/>
        <v>8691.7999999999993</v>
      </c>
      <c r="EA121" s="2">
        <f t="shared" ref="EA121:FX121" si="108">+EA39</f>
        <v>8691.7999999999993</v>
      </c>
      <c r="EB121" s="2">
        <f t="shared" si="108"/>
        <v>8691.7999999999993</v>
      </c>
      <c r="EC121" s="2">
        <f t="shared" si="108"/>
        <v>8691.7999999999993</v>
      </c>
      <c r="ED121" s="2">
        <f t="shared" si="108"/>
        <v>8691.7999999999993</v>
      </c>
      <c r="EE121" s="2">
        <f t="shared" si="108"/>
        <v>8691.7999999999993</v>
      </c>
      <c r="EF121" s="2">
        <f t="shared" si="108"/>
        <v>8691.7999999999993</v>
      </c>
      <c r="EG121" s="2">
        <f t="shared" si="108"/>
        <v>8691.7999999999993</v>
      </c>
      <c r="EH121" s="2">
        <f t="shared" si="108"/>
        <v>8691.7999999999993</v>
      </c>
      <c r="EI121" s="2">
        <f t="shared" si="108"/>
        <v>8691.7999999999993</v>
      </c>
      <c r="EJ121" s="2">
        <f t="shared" si="108"/>
        <v>8691.7999999999993</v>
      </c>
      <c r="EK121" s="2">
        <f t="shared" si="108"/>
        <v>8691.7999999999993</v>
      </c>
      <c r="EL121" s="2">
        <f t="shared" si="108"/>
        <v>8691.7999999999993</v>
      </c>
      <c r="EM121" s="2">
        <f t="shared" si="108"/>
        <v>8691.7999999999993</v>
      </c>
      <c r="EN121" s="2">
        <f t="shared" si="108"/>
        <v>8691.7999999999993</v>
      </c>
      <c r="EO121" s="2">
        <f t="shared" si="108"/>
        <v>8691.7999999999993</v>
      </c>
      <c r="EP121" s="2">
        <f t="shared" si="108"/>
        <v>8691.7999999999993</v>
      </c>
      <c r="EQ121" s="2">
        <f t="shared" si="108"/>
        <v>8691.7999999999993</v>
      </c>
      <c r="ER121" s="2">
        <f t="shared" si="108"/>
        <v>8691.7999999999993</v>
      </c>
      <c r="ES121" s="2">
        <f t="shared" si="108"/>
        <v>8691.7999999999993</v>
      </c>
      <c r="ET121" s="2">
        <f t="shared" si="108"/>
        <v>8691.7999999999993</v>
      </c>
      <c r="EU121" s="2">
        <f t="shared" si="108"/>
        <v>8691.7999999999993</v>
      </c>
      <c r="EV121" s="2">
        <f t="shared" si="108"/>
        <v>8691.7999999999993</v>
      </c>
      <c r="EW121" s="2">
        <f t="shared" si="108"/>
        <v>8691.7999999999993</v>
      </c>
      <c r="EX121" s="2">
        <f t="shared" si="108"/>
        <v>8691.7999999999993</v>
      </c>
      <c r="EY121" s="2">
        <f t="shared" si="108"/>
        <v>8691.7999999999993</v>
      </c>
      <c r="EZ121" s="2">
        <f t="shared" si="108"/>
        <v>8691.7999999999993</v>
      </c>
      <c r="FA121" s="2">
        <f t="shared" si="108"/>
        <v>8691.7999999999993</v>
      </c>
      <c r="FB121" s="2">
        <f t="shared" si="108"/>
        <v>8691.7999999999993</v>
      </c>
      <c r="FC121" s="2">
        <f t="shared" si="108"/>
        <v>8691.7999999999993</v>
      </c>
      <c r="FD121" s="2">
        <f t="shared" si="108"/>
        <v>8691.7999999999993</v>
      </c>
      <c r="FE121" s="2">
        <f t="shared" si="108"/>
        <v>8691.7999999999993</v>
      </c>
      <c r="FF121" s="2">
        <f t="shared" si="108"/>
        <v>8691.7999999999993</v>
      </c>
      <c r="FG121" s="2">
        <f t="shared" si="108"/>
        <v>8691.7999999999993</v>
      </c>
      <c r="FH121" s="2">
        <f t="shared" si="108"/>
        <v>8691.7999999999993</v>
      </c>
      <c r="FI121" s="2">
        <f t="shared" si="108"/>
        <v>8691.7999999999993</v>
      </c>
      <c r="FJ121" s="2">
        <f t="shared" si="108"/>
        <v>8691.7999999999993</v>
      </c>
      <c r="FK121" s="2">
        <f t="shared" si="108"/>
        <v>8691.7999999999993</v>
      </c>
      <c r="FL121" s="2">
        <f t="shared" si="108"/>
        <v>8691.7999999999993</v>
      </c>
      <c r="FM121" s="2">
        <f t="shared" si="108"/>
        <v>8691.7999999999993</v>
      </c>
      <c r="FN121" s="2">
        <f t="shared" si="108"/>
        <v>8691.7999999999993</v>
      </c>
      <c r="FO121" s="2">
        <f t="shared" si="108"/>
        <v>8691.7999999999993</v>
      </c>
      <c r="FP121" s="2">
        <f t="shared" si="108"/>
        <v>8691.7999999999993</v>
      </c>
      <c r="FQ121" s="2">
        <f t="shared" si="108"/>
        <v>8691.7999999999993</v>
      </c>
      <c r="FR121" s="2">
        <f t="shared" si="108"/>
        <v>8691.7999999999993</v>
      </c>
      <c r="FS121" s="2">
        <f t="shared" si="108"/>
        <v>8691.7999999999993</v>
      </c>
      <c r="FT121" s="2">
        <f t="shared" si="108"/>
        <v>8691.7999999999993</v>
      </c>
      <c r="FU121" s="2">
        <f t="shared" si="108"/>
        <v>8691.7999999999993</v>
      </c>
      <c r="FV121" s="2">
        <f t="shared" si="108"/>
        <v>8691.7999999999993</v>
      </c>
      <c r="FW121" s="2">
        <f t="shared" si="108"/>
        <v>8691.7999999999993</v>
      </c>
      <c r="FX121" s="2">
        <f t="shared" si="108"/>
        <v>8691.7999999999993</v>
      </c>
      <c r="FY121" s="2"/>
      <c r="FZ121" s="2"/>
      <c r="GA121" s="63"/>
      <c r="GB121" s="2"/>
      <c r="GC121" s="2"/>
      <c r="GD121" s="2"/>
      <c r="GE121" s="2"/>
      <c r="GF121" s="2"/>
      <c r="GG121" s="2"/>
      <c r="GH121" s="2"/>
      <c r="GI121" s="2"/>
      <c r="GJ121" s="2"/>
      <c r="GK121" s="2"/>
    </row>
    <row r="122" spans="1:202" x14ac:dyDescent="0.35">
      <c r="A122" s="3" t="s">
        <v>848</v>
      </c>
      <c r="B122" s="2" t="s">
        <v>849</v>
      </c>
      <c r="C122" s="26">
        <f t="shared" ref="C122:BN122" si="109">1-C115</f>
        <v>0.11570000000000003</v>
      </c>
      <c r="D122" s="26">
        <f t="shared" si="109"/>
        <v>9.4999999999999973E-2</v>
      </c>
      <c r="E122" s="26">
        <f t="shared" si="109"/>
        <v>0.11970000000000003</v>
      </c>
      <c r="F122" s="26">
        <f t="shared" si="109"/>
        <v>9.9999999999999978E-2</v>
      </c>
      <c r="G122" s="26">
        <f t="shared" si="109"/>
        <v>0.13919999999999999</v>
      </c>
      <c r="H122" s="26">
        <f t="shared" si="109"/>
        <v>0.15510000000000002</v>
      </c>
      <c r="I122" s="26">
        <f t="shared" si="109"/>
        <v>0.11470000000000002</v>
      </c>
      <c r="J122" s="26">
        <f t="shared" si="109"/>
        <v>0.1381</v>
      </c>
      <c r="K122" s="26">
        <f t="shared" si="109"/>
        <v>0.18789999999999996</v>
      </c>
      <c r="L122" s="26">
        <f t="shared" si="109"/>
        <v>0.13759999999999994</v>
      </c>
      <c r="M122" s="26">
        <f t="shared" si="109"/>
        <v>0.15959999999999996</v>
      </c>
      <c r="N122" s="26">
        <f t="shared" si="109"/>
        <v>9.4999999999999973E-2</v>
      </c>
      <c r="O122" s="26">
        <f t="shared" si="109"/>
        <v>0.11040000000000005</v>
      </c>
      <c r="P122" s="26">
        <f t="shared" si="109"/>
        <v>0.18379999999999996</v>
      </c>
      <c r="Q122" s="26">
        <f t="shared" si="109"/>
        <v>9.4999999999999973E-2</v>
      </c>
      <c r="R122" s="26">
        <f t="shared" si="109"/>
        <v>0.11560000000000004</v>
      </c>
      <c r="S122" s="26">
        <f t="shared" si="109"/>
        <v>0.14039999999999997</v>
      </c>
      <c r="T122" s="26">
        <f t="shared" si="109"/>
        <v>0.19369999999999998</v>
      </c>
      <c r="U122" s="26">
        <f t="shared" si="109"/>
        <v>0.20040000000000002</v>
      </c>
      <c r="V122" s="26">
        <f t="shared" si="109"/>
        <v>0.18759999999999999</v>
      </c>
      <c r="W122" s="26">
        <f t="shared" si="109"/>
        <v>0.20020000000000004</v>
      </c>
      <c r="X122" s="26">
        <f t="shared" si="109"/>
        <v>0.20079999999999998</v>
      </c>
      <c r="Y122" s="26">
        <f t="shared" si="109"/>
        <v>0.1613</v>
      </c>
      <c r="Z122" s="26">
        <f t="shared" si="109"/>
        <v>0.18920000000000003</v>
      </c>
      <c r="AA122" s="26">
        <f t="shared" si="109"/>
        <v>9.4999999999999973E-2</v>
      </c>
      <c r="AB122" s="26">
        <f t="shared" si="109"/>
        <v>9.7500000000000031E-2</v>
      </c>
      <c r="AC122" s="26">
        <f t="shared" si="109"/>
        <v>0.16100000000000003</v>
      </c>
      <c r="AD122" s="26">
        <f t="shared" si="109"/>
        <v>0.14439999999999997</v>
      </c>
      <c r="AE122" s="26">
        <f t="shared" si="109"/>
        <v>0.19779999999999998</v>
      </c>
      <c r="AF122" s="26">
        <f t="shared" si="109"/>
        <v>0.19330000000000003</v>
      </c>
      <c r="AG122" s="26">
        <f t="shared" si="109"/>
        <v>0.17049999999999998</v>
      </c>
      <c r="AH122" s="26">
        <f t="shared" si="109"/>
        <v>0.15939999999999999</v>
      </c>
      <c r="AI122" s="26">
        <f t="shared" si="109"/>
        <v>0.17949999999999999</v>
      </c>
      <c r="AJ122" s="26">
        <f t="shared" si="109"/>
        <v>0.19240000000000002</v>
      </c>
      <c r="AK122" s="26">
        <f t="shared" si="109"/>
        <v>0.19340000000000002</v>
      </c>
      <c r="AL122" s="26">
        <f t="shared" si="109"/>
        <v>0.1855</v>
      </c>
      <c r="AM122" s="26">
        <f t="shared" si="109"/>
        <v>0.18140000000000001</v>
      </c>
      <c r="AN122" s="26">
        <f t="shared" si="109"/>
        <v>0.18479999999999996</v>
      </c>
      <c r="AO122" s="26">
        <f t="shared" si="109"/>
        <v>0.12639999999999996</v>
      </c>
      <c r="AP122" s="26">
        <f t="shared" si="109"/>
        <v>9.4999999999999973E-2</v>
      </c>
      <c r="AQ122" s="26">
        <f t="shared" si="109"/>
        <v>0.18789999999999996</v>
      </c>
      <c r="AR122" s="26">
        <f t="shared" si="109"/>
        <v>9.4999999999999973E-2</v>
      </c>
      <c r="AS122" s="26">
        <f t="shared" si="109"/>
        <v>0.1159</v>
      </c>
      <c r="AT122" s="26">
        <f t="shared" si="109"/>
        <v>0.13660000000000005</v>
      </c>
      <c r="AU122" s="26">
        <f t="shared" si="109"/>
        <v>0.18669999999999998</v>
      </c>
      <c r="AV122" s="26">
        <f t="shared" si="109"/>
        <v>0.1845</v>
      </c>
      <c r="AW122" s="26">
        <f t="shared" si="109"/>
        <v>0.18759999999999999</v>
      </c>
      <c r="AX122" s="26">
        <f t="shared" si="109"/>
        <v>0.19879999999999998</v>
      </c>
      <c r="AY122" s="26">
        <f t="shared" si="109"/>
        <v>0.17800000000000005</v>
      </c>
      <c r="AZ122" s="26">
        <f t="shared" si="109"/>
        <v>0.11099999999999999</v>
      </c>
      <c r="BA122" s="26">
        <f t="shared" si="109"/>
        <v>0.11380000000000001</v>
      </c>
      <c r="BB122" s="26">
        <f t="shared" si="109"/>
        <v>0.11519999999999997</v>
      </c>
      <c r="BC122" s="26">
        <f t="shared" si="109"/>
        <v>9.98E-2</v>
      </c>
      <c r="BD122" s="26">
        <f t="shared" si="109"/>
        <v>0.13019999999999998</v>
      </c>
      <c r="BE122" s="26">
        <f t="shared" si="109"/>
        <v>0.15190000000000003</v>
      </c>
      <c r="BF122" s="26">
        <f t="shared" si="109"/>
        <v>9.8899999999999988E-2</v>
      </c>
      <c r="BG122" s="26">
        <f t="shared" si="109"/>
        <v>0.16059999999999997</v>
      </c>
      <c r="BH122" s="26">
        <f t="shared" si="109"/>
        <v>0.17100000000000004</v>
      </c>
      <c r="BI122" s="26">
        <f t="shared" si="109"/>
        <v>0.1875</v>
      </c>
      <c r="BJ122" s="26">
        <f t="shared" si="109"/>
        <v>0.11680000000000001</v>
      </c>
      <c r="BK122" s="26">
        <f t="shared" si="109"/>
        <v>9.4999999999999973E-2</v>
      </c>
      <c r="BL122" s="26">
        <f t="shared" si="109"/>
        <v>0.19899999999999995</v>
      </c>
      <c r="BM122" s="26">
        <f t="shared" si="109"/>
        <v>0.18100000000000005</v>
      </c>
      <c r="BN122" s="26">
        <f t="shared" si="109"/>
        <v>0.13270000000000004</v>
      </c>
      <c r="BO122" s="26">
        <f t="shared" ref="BO122:DZ122" si="110">1-BO115</f>
        <v>0.15010000000000001</v>
      </c>
      <c r="BP122" s="26">
        <f t="shared" si="110"/>
        <v>0.19369999999999998</v>
      </c>
      <c r="BQ122" s="26">
        <f t="shared" si="110"/>
        <v>0.11899999999999999</v>
      </c>
      <c r="BR122" s="26">
        <f t="shared" si="110"/>
        <v>0.126</v>
      </c>
      <c r="BS122" s="26">
        <f t="shared" si="110"/>
        <v>0.1532</v>
      </c>
      <c r="BT122" s="26">
        <f t="shared" si="110"/>
        <v>0.18020000000000003</v>
      </c>
      <c r="BU122" s="26">
        <f t="shared" si="110"/>
        <v>0.17879999999999996</v>
      </c>
      <c r="BV122" s="26">
        <f t="shared" si="110"/>
        <v>0.15049999999999997</v>
      </c>
      <c r="BW122" s="26">
        <f t="shared" si="110"/>
        <v>0.13829999999999998</v>
      </c>
      <c r="BX122" s="26">
        <f t="shared" si="110"/>
        <v>0.19969999999999999</v>
      </c>
      <c r="BY122" s="26">
        <f t="shared" si="110"/>
        <v>0.17649999999999999</v>
      </c>
      <c r="BZ122" s="26">
        <f t="shared" si="110"/>
        <v>0.18940000000000001</v>
      </c>
      <c r="CA122" s="26">
        <f t="shared" si="110"/>
        <v>0.1946</v>
      </c>
      <c r="CB122" s="26">
        <f t="shared" si="110"/>
        <v>9.4999999999999973E-2</v>
      </c>
      <c r="CC122" s="26">
        <f t="shared" si="110"/>
        <v>0.19189999999999996</v>
      </c>
      <c r="CD122" s="26">
        <f t="shared" si="110"/>
        <v>0.20079999999999998</v>
      </c>
      <c r="CE122" s="26">
        <f t="shared" si="110"/>
        <v>0.19389999999999996</v>
      </c>
      <c r="CF122" s="26">
        <f t="shared" si="110"/>
        <v>0.19679999999999997</v>
      </c>
      <c r="CG122" s="26">
        <f t="shared" si="110"/>
        <v>0.19120000000000004</v>
      </c>
      <c r="CH122" s="26">
        <f t="shared" si="110"/>
        <v>0.19779999999999998</v>
      </c>
      <c r="CI122" s="26">
        <f t="shared" si="110"/>
        <v>0.16779999999999995</v>
      </c>
      <c r="CJ122" s="26">
        <f t="shared" si="110"/>
        <v>0.16210000000000002</v>
      </c>
      <c r="CK122" s="26">
        <f t="shared" si="110"/>
        <v>0.12390000000000001</v>
      </c>
      <c r="CL122" s="26">
        <f t="shared" si="110"/>
        <v>0.15069999999999995</v>
      </c>
      <c r="CM122" s="26">
        <f t="shared" si="110"/>
        <v>0.16779999999999995</v>
      </c>
      <c r="CN122" s="26">
        <f t="shared" si="110"/>
        <v>9.4999999999999973E-2</v>
      </c>
      <c r="CO122" s="26">
        <f t="shared" si="110"/>
        <v>0.10899999999999999</v>
      </c>
      <c r="CP122" s="26">
        <f t="shared" si="110"/>
        <v>0.16010000000000002</v>
      </c>
      <c r="CQ122" s="26">
        <f t="shared" si="110"/>
        <v>0.16520000000000001</v>
      </c>
      <c r="CR122" s="26">
        <f t="shared" si="110"/>
        <v>0.19020000000000004</v>
      </c>
      <c r="CS122" s="26">
        <f t="shared" si="110"/>
        <v>0.18569999999999998</v>
      </c>
      <c r="CT122" s="26">
        <f t="shared" si="110"/>
        <v>0.19669999999999999</v>
      </c>
      <c r="CU122" s="26">
        <f t="shared" si="110"/>
        <v>0.17449999999999999</v>
      </c>
      <c r="CV122" s="26">
        <f t="shared" si="110"/>
        <v>0.20079999999999998</v>
      </c>
      <c r="CW122" s="26">
        <f t="shared" si="110"/>
        <v>0.19130000000000003</v>
      </c>
      <c r="CX122" s="26">
        <f t="shared" si="110"/>
        <v>0.17479999999999996</v>
      </c>
      <c r="CY122" s="26">
        <f t="shared" si="110"/>
        <v>0.20079999999999998</v>
      </c>
      <c r="CZ122" s="26">
        <f t="shared" si="110"/>
        <v>0.13939999999999997</v>
      </c>
      <c r="DA122" s="26">
        <f t="shared" si="110"/>
        <v>0.19099999999999995</v>
      </c>
      <c r="DB122" s="26">
        <f t="shared" si="110"/>
        <v>0.18379999999999996</v>
      </c>
      <c r="DC122" s="26">
        <f t="shared" si="110"/>
        <v>0.19159999999999999</v>
      </c>
      <c r="DD122" s="26">
        <f t="shared" si="110"/>
        <v>0.19279999999999997</v>
      </c>
      <c r="DE122" s="26">
        <f t="shared" si="110"/>
        <v>0.18569999999999998</v>
      </c>
      <c r="DF122" s="26">
        <f t="shared" si="110"/>
        <v>0.10319999999999996</v>
      </c>
      <c r="DG122" s="26">
        <f t="shared" si="110"/>
        <v>0.19799999999999995</v>
      </c>
      <c r="DH122" s="26">
        <f t="shared" si="110"/>
        <v>0.13939999999999997</v>
      </c>
      <c r="DI122" s="26">
        <f t="shared" si="110"/>
        <v>0.13619999999999999</v>
      </c>
      <c r="DJ122" s="26">
        <f t="shared" si="110"/>
        <v>0.16969999999999996</v>
      </c>
      <c r="DK122" s="26">
        <f t="shared" si="110"/>
        <v>0.17430000000000001</v>
      </c>
      <c r="DL122" s="26">
        <f t="shared" si="110"/>
        <v>0.11990000000000001</v>
      </c>
      <c r="DM122" s="26">
        <f t="shared" si="110"/>
        <v>0.18899999999999995</v>
      </c>
      <c r="DN122" s="26">
        <f t="shared" si="110"/>
        <v>0.14890000000000003</v>
      </c>
      <c r="DO122" s="26">
        <f t="shared" si="110"/>
        <v>0.13200000000000001</v>
      </c>
      <c r="DP122" s="26">
        <f t="shared" si="110"/>
        <v>0.19120000000000004</v>
      </c>
      <c r="DQ122" s="26">
        <f t="shared" si="110"/>
        <v>0.16159999999999997</v>
      </c>
      <c r="DR122" s="26">
        <f t="shared" si="110"/>
        <v>0.14829999999999999</v>
      </c>
      <c r="DS122" s="26">
        <f t="shared" si="110"/>
        <v>0.17049999999999998</v>
      </c>
      <c r="DT122" s="26">
        <f t="shared" si="110"/>
        <v>0.19269999999999998</v>
      </c>
      <c r="DU122" s="26">
        <f t="shared" si="110"/>
        <v>0.18149999999999999</v>
      </c>
      <c r="DV122" s="26">
        <f t="shared" si="110"/>
        <v>0.19069999999999998</v>
      </c>
      <c r="DW122" s="26">
        <f t="shared" si="110"/>
        <v>0.18479999999999996</v>
      </c>
      <c r="DX122" s="26">
        <f t="shared" si="110"/>
        <v>0.19320000000000004</v>
      </c>
      <c r="DY122" s="26">
        <f t="shared" si="110"/>
        <v>0.18500000000000005</v>
      </c>
      <c r="DZ122" s="26">
        <f t="shared" si="110"/>
        <v>0.16800000000000004</v>
      </c>
      <c r="EA122" s="26">
        <f t="shared" ref="EA122:FX122" si="111">1-EA115</f>
        <v>0.17259999999999998</v>
      </c>
      <c r="EB122" s="26">
        <f t="shared" si="111"/>
        <v>0.17249999999999999</v>
      </c>
      <c r="EC122" s="26">
        <f t="shared" si="111"/>
        <v>0.18579999999999997</v>
      </c>
      <c r="ED122" s="26">
        <f t="shared" si="111"/>
        <v>0.14070000000000005</v>
      </c>
      <c r="EE122" s="26">
        <f t="shared" si="111"/>
        <v>0.19169999999999998</v>
      </c>
      <c r="EF122" s="26">
        <f t="shared" si="111"/>
        <v>0.14710000000000001</v>
      </c>
      <c r="EG122" s="26">
        <f t="shared" si="111"/>
        <v>0.18779999999999997</v>
      </c>
      <c r="EH122" s="26">
        <f t="shared" si="111"/>
        <v>0.18820000000000003</v>
      </c>
      <c r="EI122" s="26">
        <f t="shared" si="111"/>
        <v>0.10950000000000004</v>
      </c>
      <c r="EJ122" s="26">
        <f t="shared" si="111"/>
        <v>0.11280000000000001</v>
      </c>
      <c r="EK122" s="26">
        <f t="shared" si="111"/>
        <v>0.16839999999999999</v>
      </c>
      <c r="EL122" s="26">
        <f t="shared" si="111"/>
        <v>0.17490000000000006</v>
      </c>
      <c r="EM122" s="26">
        <f t="shared" si="111"/>
        <v>0.17979999999999996</v>
      </c>
      <c r="EN122" s="26">
        <f t="shared" si="111"/>
        <v>0.16000000000000003</v>
      </c>
      <c r="EO122" s="26">
        <f t="shared" si="111"/>
        <v>0.1845</v>
      </c>
      <c r="EP122" s="26">
        <f t="shared" si="111"/>
        <v>0.17659999999999998</v>
      </c>
      <c r="EQ122" s="26">
        <f t="shared" si="111"/>
        <v>0.13529999999999998</v>
      </c>
      <c r="ER122" s="26">
        <f t="shared" si="111"/>
        <v>0.18420000000000003</v>
      </c>
      <c r="ES122" s="26">
        <f t="shared" si="111"/>
        <v>0.19359999999999999</v>
      </c>
      <c r="ET122" s="26">
        <f t="shared" si="111"/>
        <v>0.19140000000000001</v>
      </c>
      <c r="EU122" s="26">
        <f t="shared" si="111"/>
        <v>0.17130000000000001</v>
      </c>
      <c r="EV122" s="26">
        <f t="shared" si="111"/>
        <v>0.19930000000000003</v>
      </c>
      <c r="EW122" s="26">
        <f t="shared" si="111"/>
        <v>0.16369999999999996</v>
      </c>
      <c r="EX122" s="26">
        <f t="shared" si="111"/>
        <v>0.19289999999999996</v>
      </c>
      <c r="EY122" s="26">
        <f t="shared" si="111"/>
        <v>0.16869999999999996</v>
      </c>
      <c r="EZ122" s="26">
        <f t="shared" si="111"/>
        <v>0.19569999999999999</v>
      </c>
      <c r="FA122" s="26">
        <f t="shared" si="111"/>
        <v>0.13139999999999996</v>
      </c>
      <c r="FB122" s="26">
        <f t="shared" si="111"/>
        <v>0.18559999999999999</v>
      </c>
      <c r="FC122" s="26">
        <f t="shared" si="111"/>
        <v>0.13929999999999998</v>
      </c>
      <c r="FD122" s="26">
        <f t="shared" si="111"/>
        <v>0.17830000000000001</v>
      </c>
      <c r="FE122" s="26">
        <f t="shared" si="111"/>
        <v>0.19889999999999997</v>
      </c>
      <c r="FF122" s="26">
        <f t="shared" si="111"/>
        <v>0.19220000000000004</v>
      </c>
      <c r="FG122" s="26">
        <f t="shared" si="111"/>
        <v>0.19630000000000003</v>
      </c>
      <c r="FH122" s="26">
        <f t="shared" si="111"/>
        <v>0.19950000000000001</v>
      </c>
      <c r="FI122" s="26">
        <f t="shared" si="111"/>
        <v>0.13990000000000002</v>
      </c>
      <c r="FJ122" s="26">
        <f t="shared" si="111"/>
        <v>0.13829999999999998</v>
      </c>
      <c r="FK122" s="26">
        <f t="shared" si="111"/>
        <v>0.13580000000000003</v>
      </c>
      <c r="FL122" s="26">
        <f t="shared" si="111"/>
        <v>0.11429999999999996</v>
      </c>
      <c r="FM122" s="26">
        <f t="shared" si="111"/>
        <v>0.12849999999999995</v>
      </c>
      <c r="FN122" s="26">
        <f t="shared" si="111"/>
        <v>0.10160000000000002</v>
      </c>
      <c r="FO122" s="26">
        <f t="shared" si="111"/>
        <v>0.15439999999999998</v>
      </c>
      <c r="FP122" s="26">
        <f t="shared" si="111"/>
        <v>0.13670000000000004</v>
      </c>
      <c r="FQ122" s="26">
        <f t="shared" si="111"/>
        <v>0.15859999999999996</v>
      </c>
      <c r="FR122" s="26">
        <f t="shared" si="111"/>
        <v>0.19320000000000004</v>
      </c>
      <c r="FS122" s="26">
        <f t="shared" si="111"/>
        <v>0.19320000000000004</v>
      </c>
      <c r="FT122" s="26">
        <f t="shared" si="111"/>
        <v>0.20040000000000002</v>
      </c>
      <c r="FU122" s="26">
        <f t="shared" si="111"/>
        <v>0.16459999999999997</v>
      </c>
      <c r="FV122" s="26">
        <f t="shared" si="111"/>
        <v>0.16759999999999997</v>
      </c>
      <c r="FW122" s="26">
        <f t="shared" si="111"/>
        <v>0.19440000000000002</v>
      </c>
      <c r="FX122" s="26">
        <f t="shared" si="111"/>
        <v>0.19989999999999997</v>
      </c>
      <c r="FY122" s="26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</row>
    <row r="123" spans="1:202" x14ac:dyDescent="0.35">
      <c r="A123" s="3" t="s">
        <v>850</v>
      </c>
      <c r="B123" s="2" t="s">
        <v>851</v>
      </c>
      <c r="C123" s="26">
        <f t="shared" ref="C123:BN123" si="112">C113</f>
        <v>1.0297000000000001</v>
      </c>
      <c r="D123" s="26">
        <f t="shared" si="112"/>
        <v>1.0297000000000001</v>
      </c>
      <c r="E123" s="26">
        <f t="shared" si="112"/>
        <v>1.0297000000000001</v>
      </c>
      <c r="F123" s="26">
        <f t="shared" si="112"/>
        <v>1.0297000000000001</v>
      </c>
      <c r="G123" s="26">
        <f t="shared" si="112"/>
        <v>1.0773999999999999</v>
      </c>
      <c r="H123" s="26">
        <f t="shared" si="112"/>
        <v>1.1176999999999999</v>
      </c>
      <c r="I123" s="26">
        <f t="shared" si="112"/>
        <v>1.0297000000000001</v>
      </c>
      <c r="J123" s="26">
        <f t="shared" si="112"/>
        <v>1.0654999999999999</v>
      </c>
      <c r="K123" s="26">
        <f t="shared" si="112"/>
        <v>1.6371</v>
      </c>
      <c r="L123" s="26">
        <f t="shared" si="112"/>
        <v>1.0607</v>
      </c>
      <c r="M123" s="26">
        <f t="shared" si="112"/>
        <v>1.1372</v>
      </c>
      <c r="N123" s="26">
        <f t="shared" si="112"/>
        <v>1.0297000000000001</v>
      </c>
      <c r="O123" s="26">
        <f t="shared" si="112"/>
        <v>1.0297000000000001</v>
      </c>
      <c r="P123" s="26">
        <f t="shared" si="112"/>
        <v>1.4797</v>
      </c>
      <c r="Q123" s="26">
        <f t="shared" si="112"/>
        <v>1.0297000000000001</v>
      </c>
      <c r="R123" s="26">
        <f t="shared" si="112"/>
        <v>1.0297000000000001</v>
      </c>
      <c r="S123" s="26">
        <f t="shared" si="112"/>
        <v>1.0903</v>
      </c>
      <c r="T123" s="26">
        <f t="shared" si="112"/>
        <v>1.9779</v>
      </c>
      <c r="U123" s="26">
        <f t="shared" si="112"/>
        <v>2.3751000000000002</v>
      </c>
      <c r="V123" s="26">
        <f t="shared" si="112"/>
        <v>1.6194</v>
      </c>
      <c r="W123" s="26">
        <f t="shared" si="112"/>
        <v>2.3593000000000002</v>
      </c>
      <c r="X123" s="26">
        <f t="shared" si="112"/>
        <v>2.3957999999999999</v>
      </c>
      <c r="Y123" s="26">
        <f t="shared" si="112"/>
        <v>1.1482000000000001</v>
      </c>
      <c r="Z123" s="26">
        <f t="shared" si="112"/>
        <v>1.7145999999999999</v>
      </c>
      <c r="AA123" s="26">
        <f t="shared" si="112"/>
        <v>1.0297000000000001</v>
      </c>
      <c r="AB123" s="26">
        <f t="shared" si="112"/>
        <v>1.0297000000000001</v>
      </c>
      <c r="AC123" s="26">
        <f t="shared" si="112"/>
        <v>1.1464000000000001</v>
      </c>
      <c r="AD123" s="26">
        <f t="shared" si="112"/>
        <v>1.0992</v>
      </c>
      <c r="AE123" s="26">
        <f t="shared" si="112"/>
        <v>2.2189999999999999</v>
      </c>
      <c r="AF123" s="26">
        <f t="shared" si="112"/>
        <v>1.9538</v>
      </c>
      <c r="AG123" s="26">
        <f t="shared" si="112"/>
        <v>1.2092000000000001</v>
      </c>
      <c r="AH123" s="26">
        <f t="shared" si="112"/>
        <v>1.1357999999999999</v>
      </c>
      <c r="AI123" s="26">
        <f t="shared" si="112"/>
        <v>1.3661000000000001</v>
      </c>
      <c r="AJ123" s="26">
        <f t="shared" si="112"/>
        <v>1.9012</v>
      </c>
      <c r="AK123" s="26">
        <f t="shared" si="112"/>
        <v>1.9605999999999999</v>
      </c>
      <c r="AL123" s="26">
        <f t="shared" si="112"/>
        <v>1.5246999999999999</v>
      </c>
      <c r="AM123" s="26">
        <f t="shared" si="112"/>
        <v>1.4171</v>
      </c>
      <c r="AN123" s="26">
        <f t="shared" si="112"/>
        <v>1.5045999999999999</v>
      </c>
      <c r="AO123" s="26">
        <f t="shared" si="112"/>
        <v>1.0325</v>
      </c>
      <c r="AP123" s="26">
        <f t="shared" si="112"/>
        <v>1.0297000000000001</v>
      </c>
      <c r="AQ123" s="26">
        <f t="shared" si="112"/>
        <v>1.6396999999999999</v>
      </c>
      <c r="AR123" s="26">
        <f t="shared" si="112"/>
        <v>1.0297000000000001</v>
      </c>
      <c r="AS123" s="26">
        <f t="shared" si="112"/>
        <v>1.0297000000000001</v>
      </c>
      <c r="AT123" s="26">
        <f t="shared" si="112"/>
        <v>1.0523</v>
      </c>
      <c r="AU123" s="26">
        <f t="shared" si="112"/>
        <v>1.5645</v>
      </c>
      <c r="AV123" s="26">
        <f t="shared" si="112"/>
        <v>1.4963</v>
      </c>
      <c r="AW123" s="26">
        <f t="shared" si="112"/>
        <v>1.6172</v>
      </c>
      <c r="AX123" s="26">
        <f t="shared" si="112"/>
        <v>2.2791999999999999</v>
      </c>
      <c r="AY123" s="26">
        <f t="shared" si="112"/>
        <v>1.3261000000000001</v>
      </c>
      <c r="AZ123" s="26">
        <f t="shared" si="112"/>
        <v>1.0297000000000001</v>
      </c>
      <c r="BA123" s="26">
        <f t="shared" si="112"/>
        <v>1.0297000000000001</v>
      </c>
      <c r="BB123" s="26">
        <f t="shared" si="112"/>
        <v>1.0297000000000001</v>
      </c>
      <c r="BC123" s="26">
        <f t="shared" si="112"/>
        <v>1.0297000000000001</v>
      </c>
      <c r="BD123" s="26">
        <f t="shared" si="112"/>
        <v>1.0361</v>
      </c>
      <c r="BE123" s="26">
        <f t="shared" si="112"/>
        <v>1.1122000000000001</v>
      </c>
      <c r="BF123" s="26">
        <f t="shared" si="112"/>
        <v>1.0297000000000001</v>
      </c>
      <c r="BG123" s="26">
        <f t="shared" si="112"/>
        <v>1.1434</v>
      </c>
      <c r="BH123" s="26">
        <f t="shared" si="112"/>
        <v>1.2129000000000001</v>
      </c>
      <c r="BI123" s="26">
        <f t="shared" si="112"/>
        <v>1.6156999999999999</v>
      </c>
      <c r="BJ123" s="26">
        <f t="shared" si="112"/>
        <v>1.0297000000000001</v>
      </c>
      <c r="BK123" s="26">
        <f t="shared" si="112"/>
        <v>1.0297000000000001</v>
      </c>
      <c r="BL123" s="26">
        <f t="shared" si="112"/>
        <v>2.2930999999999999</v>
      </c>
      <c r="BM123" s="26">
        <f t="shared" si="112"/>
        <v>1.4058999999999999</v>
      </c>
      <c r="BN123" s="26">
        <f t="shared" si="112"/>
        <v>1.0416000000000001</v>
      </c>
      <c r="BO123" s="26">
        <f t="shared" ref="BO123:DZ123" si="113">BO113</f>
        <v>1.1091</v>
      </c>
      <c r="BP123" s="26">
        <f t="shared" si="113"/>
        <v>1.9804999999999999</v>
      </c>
      <c r="BQ123" s="26">
        <f t="shared" si="113"/>
        <v>1.0297000000000001</v>
      </c>
      <c r="BR123" s="26">
        <f t="shared" si="113"/>
        <v>1.0321</v>
      </c>
      <c r="BS123" s="26">
        <f t="shared" si="113"/>
        <v>1.1144000000000001</v>
      </c>
      <c r="BT123" s="26">
        <f t="shared" si="113"/>
        <v>1.3836999999999999</v>
      </c>
      <c r="BU123" s="26">
        <f t="shared" si="113"/>
        <v>1.3481000000000001</v>
      </c>
      <c r="BV123" s="26">
        <f t="shared" si="113"/>
        <v>1.1096999999999999</v>
      </c>
      <c r="BW123" s="26">
        <f t="shared" si="113"/>
        <v>1.0681</v>
      </c>
      <c r="BX123" s="26">
        <f t="shared" si="113"/>
        <v>2.3338000000000001</v>
      </c>
      <c r="BY123" s="26">
        <f t="shared" si="113"/>
        <v>1.3641000000000001</v>
      </c>
      <c r="BZ123" s="26">
        <f t="shared" si="113"/>
        <v>1.7262999999999999</v>
      </c>
      <c r="CA123" s="26">
        <f t="shared" si="113"/>
        <v>2.0339999999999998</v>
      </c>
      <c r="CB123" s="26">
        <f t="shared" si="113"/>
        <v>1.0297000000000001</v>
      </c>
      <c r="CC123" s="26">
        <f t="shared" si="113"/>
        <v>1.8717999999999999</v>
      </c>
      <c r="CD123" s="26">
        <f t="shared" si="113"/>
        <v>2.3957999999999999</v>
      </c>
      <c r="CE123" s="26">
        <f t="shared" si="113"/>
        <v>1.9883999999999999</v>
      </c>
      <c r="CF123" s="26">
        <f t="shared" si="113"/>
        <v>2.1606999999999998</v>
      </c>
      <c r="CG123" s="26">
        <f t="shared" si="113"/>
        <v>1.8320000000000001</v>
      </c>
      <c r="CH123" s="26">
        <f t="shared" si="113"/>
        <v>2.2208999999999999</v>
      </c>
      <c r="CI123" s="26">
        <f t="shared" si="113"/>
        <v>1.1914</v>
      </c>
      <c r="CJ123" s="26">
        <f t="shared" si="113"/>
        <v>1.1534</v>
      </c>
      <c r="CK123" s="26">
        <f t="shared" si="113"/>
        <v>1.0301</v>
      </c>
      <c r="CL123" s="26">
        <f t="shared" si="113"/>
        <v>1.1101000000000001</v>
      </c>
      <c r="CM123" s="26">
        <f t="shared" si="113"/>
        <v>1.1915</v>
      </c>
      <c r="CN123" s="26">
        <f t="shared" si="113"/>
        <v>1.0297000000000001</v>
      </c>
      <c r="CO123" s="26">
        <f t="shared" si="113"/>
        <v>1.0297000000000001</v>
      </c>
      <c r="CP123" s="26">
        <f t="shared" si="113"/>
        <v>1.1406000000000001</v>
      </c>
      <c r="CQ123" s="26">
        <f t="shared" si="113"/>
        <v>1.1744000000000001</v>
      </c>
      <c r="CR123" s="26">
        <f t="shared" si="113"/>
        <v>1.7721</v>
      </c>
      <c r="CS123" s="26">
        <f t="shared" si="113"/>
        <v>1.5298</v>
      </c>
      <c r="CT123" s="26">
        <f t="shared" si="113"/>
        <v>2.157</v>
      </c>
      <c r="CU123" s="26">
        <f t="shared" si="113"/>
        <v>1.2363</v>
      </c>
      <c r="CV123" s="26">
        <f t="shared" si="113"/>
        <v>2.3957999999999999</v>
      </c>
      <c r="CW123" s="26">
        <f t="shared" si="113"/>
        <v>1.8365</v>
      </c>
      <c r="CX123" s="26">
        <f t="shared" si="113"/>
        <v>1.238</v>
      </c>
      <c r="CY123" s="26">
        <f t="shared" si="113"/>
        <v>2.3957999999999999</v>
      </c>
      <c r="CZ123" s="26">
        <f t="shared" si="113"/>
        <v>1.0794999999999999</v>
      </c>
      <c r="DA123" s="26">
        <f t="shared" si="113"/>
        <v>1.8184</v>
      </c>
      <c r="DB123" s="26">
        <f t="shared" si="113"/>
        <v>1.4789000000000001</v>
      </c>
      <c r="DC123" s="26">
        <f t="shared" si="113"/>
        <v>1.8579000000000001</v>
      </c>
      <c r="DD123" s="26">
        <f t="shared" si="113"/>
        <v>1.9275</v>
      </c>
      <c r="DE123" s="26">
        <f t="shared" si="113"/>
        <v>1.5301</v>
      </c>
      <c r="DF123" s="26">
        <f t="shared" si="113"/>
        <v>1.0297000000000001</v>
      </c>
      <c r="DG123" s="26">
        <f t="shared" si="113"/>
        <v>2.2322000000000002</v>
      </c>
      <c r="DH123" s="26">
        <f t="shared" si="113"/>
        <v>1.0795999999999999</v>
      </c>
      <c r="DI123" s="26">
        <f t="shared" si="113"/>
        <v>1.0513999999999999</v>
      </c>
      <c r="DJ123" s="26">
        <f t="shared" si="113"/>
        <v>1.2044999999999999</v>
      </c>
      <c r="DK123" s="26">
        <f t="shared" si="113"/>
        <v>1.2343999999999999</v>
      </c>
      <c r="DL123" s="26">
        <f t="shared" si="113"/>
        <v>1.0297000000000001</v>
      </c>
      <c r="DM123" s="26">
        <f t="shared" si="113"/>
        <v>1.6999</v>
      </c>
      <c r="DN123" s="26">
        <f t="shared" si="113"/>
        <v>1.107</v>
      </c>
      <c r="DO123" s="26">
        <f t="shared" si="113"/>
        <v>1.0397000000000001</v>
      </c>
      <c r="DP123" s="26">
        <f t="shared" si="113"/>
        <v>1.8315999999999999</v>
      </c>
      <c r="DQ123" s="26">
        <f t="shared" si="113"/>
        <v>1.1500999999999999</v>
      </c>
      <c r="DR123" s="26">
        <f t="shared" si="113"/>
        <v>1.1060000000000001</v>
      </c>
      <c r="DS123" s="26">
        <f t="shared" si="113"/>
        <v>1.2095</v>
      </c>
      <c r="DT123" s="26">
        <f t="shared" si="113"/>
        <v>1.92</v>
      </c>
      <c r="DU123" s="26">
        <f t="shared" si="113"/>
        <v>1.4191</v>
      </c>
      <c r="DV123" s="26">
        <f t="shared" si="113"/>
        <v>1.8015000000000001</v>
      </c>
      <c r="DW123" s="26">
        <f t="shared" si="113"/>
        <v>1.5051000000000001</v>
      </c>
      <c r="DX123" s="26">
        <f t="shared" si="113"/>
        <v>1.952</v>
      </c>
      <c r="DY123" s="26">
        <f t="shared" si="113"/>
        <v>1.5111000000000001</v>
      </c>
      <c r="DZ123" s="26">
        <f t="shared" si="113"/>
        <v>1.1926000000000001</v>
      </c>
      <c r="EA123" s="26">
        <f t="shared" ref="EA123:FX123" si="114">EA113</f>
        <v>1.2238</v>
      </c>
      <c r="EB123" s="26">
        <f t="shared" si="114"/>
        <v>1.2230000000000001</v>
      </c>
      <c r="EC123" s="26">
        <f t="shared" si="114"/>
        <v>1.5304</v>
      </c>
      <c r="ED123" s="26">
        <f t="shared" si="114"/>
        <v>1.0927</v>
      </c>
      <c r="EE123" s="26">
        <f t="shared" si="114"/>
        <v>1.8632</v>
      </c>
      <c r="EF123" s="26">
        <f t="shared" si="114"/>
        <v>1.1037999999999999</v>
      </c>
      <c r="EG123" s="26">
        <f t="shared" si="114"/>
        <v>1.6303000000000001</v>
      </c>
      <c r="EH123" s="26">
        <f t="shared" si="114"/>
        <v>1.6533</v>
      </c>
      <c r="EI123" s="26">
        <f t="shared" si="114"/>
        <v>1.0297000000000001</v>
      </c>
      <c r="EJ123" s="26">
        <f t="shared" si="114"/>
        <v>1.0297000000000001</v>
      </c>
      <c r="EK123" s="26">
        <f t="shared" si="114"/>
        <v>1.1953</v>
      </c>
      <c r="EL123" s="26">
        <f t="shared" si="114"/>
        <v>1.2383999999999999</v>
      </c>
      <c r="EM123" s="26">
        <f t="shared" si="114"/>
        <v>1.3743000000000001</v>
      </c>
      <c r="EN123" s="26">
        <f t="shared" si="114"/>
        <v>1.1394</v>
      </c>
      <c r="EO123" s="26">
        <f t="shared" si="114"/>
        <v>1.4963</v>
      </c>
      <c r="EP123" s="26">
        <f t="shared" si="114"/>
        <v>1.2897000000000001</v>
      </c>
      <c r="EQ123" s="26">
        <f t="shared" si="114"/>
        <v>1.0488999999999999</v>
      </c>
      <c r="ER123" s="26">
        <f t="shared" si="114"/>
        <v>1.4893000000000001</v>
      </c>
      <c r="ES123" s="26">
        <f t="shared" si="114"/>
        <v>1.9708000000000001</v>
      </c>
      <c r="ET123" s="26">
        <f t="shared" si="114"/>
        <v>2.0855000000000001</v>
      </c>
      <c r="EU123" s="26">
        <f t="shared" si="114"/>
        <v>1.2144999999999999</v>
      </c>
      <c r="EV123" s="26">
        <f t="shared" si="114"/>
        <v>2.3108</v>
      </c>
      <c r="EW123" s="26">
        <f t="shared" si="114"/>
        <v>1.1642999999999999</v>
      </c>
      <c r="EX123" s="26">
        <f t="shared" si="114"/>
        <v>1.9313</v>
      </c>
      <c r="EY123" s="26">
        <f t="shared" si="114"/>
        <v>1.1978</v>
      </c>
      <c r="EZ123" s="26">
        <f t="shared" si="114"/>
        <v>2.0975000000000001</v>
      </c>
      <c r="FA123" s="26">
        <f t="shared" si="114"/>
        <v>1.0382</v>
      </c>
      <c r="FB123" s="26">
        <f t="shared" si="114"/>
        <v>1.5254000000000001</v>
      </c>
      <c r="FC123" s="26">
        <f t="shared" si="114"/>
        <v>1.0784</v>
      </c>
      <c r="FD123" s="26">
        <f t="shared" si="114"/>
        <v>1.3342000000000001</v>
      </c>
      <c r="FE123" s="26">
        <f t="shared" si="114"/>
        <v>2.2867000000000002</v>
      </c>
      <c r="FF123" s="26">
        <f t="shared" si="114"/>
        <v>1.8879999999999999</v>
      </c>
      <c r="FG123" s="26">
        <f t="shared" si="114"/>
        <v>2.1295000000000002</v>
      </c>
      <c r="FH123" s="26">
        <f t="shared" si="114"/>
        <v>2.3206000000000002</v>
      </c>
      <c r="FI123" s="26">
        <f t="shared" si="114"/>
        <v>1.0851</v>
      </c>
      <c r="FJ123" s="26">
        <f t="shared" si="114"/>
        <v>1.0682</v>
      </c>
      <c r="FK123" s="26">
        <f t="shared" si="114"/>
        <v>1.0501</v>
      </c>
      <c r="FL123" s="26">
        <f t="shared" si="114"/>
        <v>1.0297000000000001</v>
      </c>
      <c r="FM123" s="26">
        <f t="shared" si="114"/>
        <v>1.0345</v>
      </c>
      <c r="FN123" s="26">
        <f t="shared" si="114"/>
        <v>1.0297000000000001</v>
      </c>
      <c r="FO123" s="26">
        <f t="shared" si="114"/>
        <v>1.1165</v>
      </c>
      <c r="FP123" s="26">
        <f t="shared" si="114"/>
        <v>1.0526</v>
      </c>
      <c r="FQ123" s="26">
        <f t="shared" si="114"/>
        <v>1.1302000000000001</v>
      </c>
      <c r="FR123" s="26">
        <f t="shared" si="114"/>
        <v>1.9516</v>
      </c>
      <c r="FS123" s="26">
        <f t="shared" si="114"/>
        <v>1.9508000000000001</v>
      </c>
      <c r="FT123" s="26">
        <f t="shared" si="114"/>
        <v>2.3714</v>
      </c>
      <c r="FU123" s="26">
        <f t="shared" si="114"/>
        <v>1.1700999999999999</v>
      </c>
      <c r="FV123" s="26">
        <f t="shared" si="114"/>
        <v>1.1901999999999999</v>
      </c>
      <c r="FW123" s="26">
        <f t="shared" si="114"/>
        <v>2.0215000000000001</v>
      </c>
      <c r="FX123" s="26">
        <f t="shared" si="114"/>
        <v>2.3412999999999999</v>
      </c>
      <c r="FY123" s="96"/>
      <c r="FZ123" s="26">
        <f>SUM(C123:FX123)</f>
        <v>255.7486000000001</v>
      </c>
      <c r="GA123" s="2"/>
      <c r="GB123" s="26"/>
      <c r="GC123" s="26"/>
      <c r="GD123" s="26"/>
      <c r="GE123" s="2"/>
      <c r="GF123" s="2"/>
      <c r="GG123" s="2"/>
      <c r="GH123" s="2"/>
      <c r="GI123" s="2"/>
      <c r="GJ123" s="2"/>
      <c r="GK123" s="2"/>
    </row>
    <row r="124" spans="1:202" x14ac:dyDescent="0.35">
      <c r="A124" s="3" t="s">
        <v>852</v>
      </c>
      <c r="B124" s="2" t="s">
        <v>839</v>
      </c>
      <c r="C124" s="63">
        <f>((C118*C119*C120)+(C122*C121))*C123</f>
        <v>10738.609369934627</v>
      </c>
      <c r="D124" s="63">
        <f t="shared" ref="D124:BO124" si="115">ROUND(((D118*D119*D120)+(D122*D121))*D123,8)</f>
        <v>10780.479009459999</v>
      </c>
      <c r="E124" s="63">
        <f t="shared" si="115"/>
        <v>10643.85360178</v>
      </c>
      <c r="F124" s="63">
        <f t="shared" si="115"/>
        <v>10689.81605182</v>
      </c>
      <c r="G124" s="63">
        <f t="shared" si="115"/>
        <v>11113.78245269</v>
      </c>
      <c r="H124" s="63">
        <f t="shared" si="115"/>
        <v>11422.10040904</v>
      </c>
      <c r="I124" s="63">
        <f t="shared" si="115"/>
        <v>10661.398181820001</v>
      </c>
      <c r="J124" s="63">
        <f t="shared" si="115"/>
        <v>10314.757123519999</v>
      </c>
      <c r="K124" s="63">
        <f t="shared" si="115"/>
        <v>15512.023119580001</v>
      </c>
      <c r="L124" s="63">
        <f t="shared" si="115"/>
        <v>11159.38840795</v>
      </c>
      <c r="M124" s="63">
        <f t="shared" si="115"/>
        <v>11911.168863340001</v>
      </c>
      <c r="N124" s="63">
        <f t="shared" si="115"/>
        <v>11104.467071319999</v>
      </c>
      <c r="O124" s="63">
        <f t="shared" si="115"/>
        <v>10828.94833951</v>
      </c>
      <c r="P124" s="63">
        <f t="shared" si="115"/>
        <v>15128.685684890001</v>
      </c>
      <c r="Q124" s="63">
        <f t="shared" si="115"/>
        <v>10934.37333884</v>
      </c>
      <c r="R124" s="63">
        <f t="shared" si="115"/>
        <v>10659.65831223</v>
      </c>
      <c r="S124" s="63">
        <f t="shared" si="115"/>
        <v>10975.56024513</v>
      </c>
      <c r="T124" s="63">
        <f t="shared" si="115"/>
        <v>18355.878521719998</v>
      </c>
      <c r="U124" s="63">
        <f t="shared" si="115"/>
        <v>21881.90851397</v>
      </c>
      <c r="V124" s="63">
        <f t="shared" si="115"/>
        <v>15024.600686629999</v>
      </c>
      <c r="W124" s="63">
        <f t="shared" si="115"/>
        <v>21736.64996594</v>
      </c>
      <c r="X124" s="63">
        <f t="shared" si="115"/>
        <v>22055.351485030002</v>
      </c>
      <c r="Y124" s="63">
        <f t="shared" si="115"/>
        <v>10590.946651419999</v>
      </c>
      <c r="Z124" s="63">
        <f t="shared" si="115"/>
        <v>15555.45957053</v>
      </c>
      <c r="AA124" s="63">
        <f t="shared" si="115"/>
        <v>10853.37632338</v>
      </c>
      <c r="AB124" s="63">
        <f t="shared" si="115"/>
        <v>11090.43803024</v>
      </c>
      <c r="AC124" s="63">
        <f t="shared" si="115"/>
        <v>11444.004921559999</v>
      </c>
      <c r="AD124" s="63">
        <f t="shared" si="115"/>
        <v>10837.41130458</v>
      </c>
      <c r="AE124" s="63">
        <f t="shared" si="115"/>
        <v>20323.735904280002</v>
      </c>
      <c r="AF124" s="63">
        <f t="shared" si="115"/>
        <v>18639.667538599999</v>
      </c>
      <c r="AG124" s="63">
        <f t="shared" si="115"/>
        <v>12393.244597659999</v>
      </c>
      <c r="AH124" s="63">
        <f t="shared" si="115"/>
        <v>10793.282859020001</v>
      </c>
      <c r="AI124" s="63">
        <f t="shared" si="115"/>
        <v>12867.603865110001</v>
      </c>
      <c r="AJ124" s="63">
        <f t="shared" si="115"/>
        <v>18059.57909376</v>
      </c>
      <c r="AK124" s="63">
        <f t="shared" si="115"/>
        <v>18291.973206760002</v>
      </c>
      <c r="AL124" s="63">
        <f t="shared" si="115"/>
        <v>14364.17662738</v>
      </c>
      <c r="AM124" s="63">
        <f t="shared" si="115"/>
        <v>13456.508305519999</v>
      </c>
      <c r="AN124" s="63">
        <f t="shared" si="115"/>
        <v>14634.177562819999</v>
      </c>
      <c r="AO124" s="63">
        <f t="shared" si="115"/>
        <v>10495.23070873</v>
      </c>
      <c r="AP124" s="63">
        <f t="shared" si="115"/>
        <v>10942.473040389999</v>
      </c>
      <c r="AQ124" s="63">
        <f t="shared" si="115"/>
        <v>16219.525156309999</v>
      </c>
      <c r="AR124" s="63">
        <f t="shared" si="115"/>
        <v>10942.473040389999</v>
      </c>
      <c r="AS124" s="63">
        <f t="shared" si="115"/>
        <v>11481.99371289</v>
      </c>
      <c r="AT124" s="63">
        <f t="shared" si="115"/>
        <v>11104.83353812</v>
      </c>
      <c r="AU124" s="63">
        <f t="shared" si="115"/>
        <v>15987.176242940001</v>
      </c>
      <c r="AV124" s="63">
        <f t="shared" si="115"/>
        <v>15158.5620239</v>
      </c>
      <c r="AW124" s="63">
        <f t="shared" si="115"/>
        <v>16397.356424760001</v>
      </c>
      <c r="AX124" s="63">
        <f t="shared" si="115"/>
        <v>22572.087759149999</v>
      </c>
      <c r="AY124" s="63">
        <f t="shared" si="115"/>
        <v>13468.475264590001</v>
      </c>
      <c r="AZ124" s="63">
        <f t="shared" si="115"/>
        <v>10612.85546221</v>
      </c>
      <c r="BA124" s="63">
        <f t="shared" si="115"/>
        <v>10377.606119509999</v>
      </c>
      <c r="BB124" s="63">
        <f t="shared" si="115"/>
        <v>10454.539859279999</v>
      </c>
      <c r="BC124" s="63">
        <f t="shared" si="115"/>
        <v>10625.74875508</v>
      </c>
      <c r="BD124" s="63">
        <f t="shared" si="115"/>
        <v>10658.347160290001</v>
      </c>
      <c r="BE124" s="63">
        <f t="shared" si="115"/>
        <v>11380.527282270001</v>
      </c>
      <c r="BF124" s="63">
        <f t="shared" si="115"/>
        <v>10708.072152610001</v>
      </c>
      <c r="BG124" s="63">
        <f t="shared" si="115"/>
        <v>11573.26131351</v>
      </c>
      <c r="BH124" s="63">
        <f t="shared" si="115"/>
        <v>12351.371819</v>
      </c>
      <c r="BI124" s="63">
        <f t="shared" si="115"/>
        <v>16097.179919280001</v>
      </c>
      <c r="BJ124" s="63">
        <f t="shared" si="115"/>
        <v>10768.002784099999</v>
      </c>
      <c r="BK124" s="63">
        <f t="shared" si="115"/>
        <v>10650.883784719999</v>
      </c>
      <c r="BL124" s="63">
        <f t="shared" si="115"/>
        <v>22565.369211050001</v>
      </c>
      <c r="BM124" s="63">
        <f t="shared" si="115"/>
        <v>13901.148564499999</v>
      </c>
      <c r="BN124" s="63">
        <f t="shared" si="115"/>
        <v>10270.43818291</v>
      </c>
      <c r="BO124" s="63">
        <f t="shared" si="115"/>
        <v>10778.9162891</v>
      </c>
      <c r="BP124" s="63">
        <f t="shared" ref="BP124:EA124" si="116">ROUND(((BP118*BP119*BP120)+(BP122*BP121))*BP123,8)</f>
        <v>18962.956738360001</v>
      </c>
      <c r="BQ124" s="63">
        <f t="shared" si="116"/>
        <v>11386.381434860001</v>
      </c>
      <c r="BR124" s="63">
        <f t="shared" si="116"/>
        <v>10585.9467159</v>
      </c>
      <c r="BS124" s="63">
        <f t="shared" si="116"/>
        <v>11449.62029024</v>
      </c>
      <c r="BT124" s="63">
        <f t="shared" si="116"/>
        <v>14353.71077806</v>
      </c>
      <c r="BU124" s="63">
        <f t="shared" si="116"/>
        <v>14007.53289848</v>
      </c>
      <c r="BV124" s="63">
        <f t="shared" si="116"/>
        <v>11202.0885667</v>
      </c>
      <c r="BW124" s="63">
        <f t="shared" si="116"/>
        <v>11035.662144800001</v>
      </c>
      <c r="BX124" s="63">
        <f t="shared" si="116"/>
        <v>23807.7059935</v>
      </c>
      <c r="BY124" s="63">
        <f t="shared" si="116"/>
        <v>12686.40864539</v>
      </c>
      <c r="BZ124" s="63">
        <f t="shared" si="116"/>
        <v>15819.56011814</v>
      </c>
      <c r="CA124" s="63">
        <f t="shared" si="116"/>
        <v>20028.51729539</v>
      </c>
      <c r="CB124" s="63">
        <f t="shared" si="116"/>
        <v>10845.27662183</v>
      </c>
      <c r="CC124" s="63">
        <f t="shared" si="116"/>
        <v>17123.881216850001</v>
      </c>
      <c r="CD124" s="63">
        <f t="shared" si="116"/>
        <v>21572.722102520001</v>
      </c>
      <c r="CE124" s="63">
        <f t="shared" si="116"/>
        <v>18341.580141840001</v>
      </c>
      <c r="CF124" s="63">
        <f t="shared" si="116"/>
        <v>19338.494874970002</v>
      </c>
      <c r="CG124" s="63">
        <f t="shared" si="116"/>
        <v>16915.047340820001</v>
      </c>
      <c r="CH124" s="63">
        <f t="shared" si="116"/>
        <v>20495.991559990001</v>
      </c>
      <c r="CI124" s="63">
        <f t="shared" si="116"/>
        <v>11027.596785510001</v>
      </c>
      <c r="CJ124" s="63">
        <f t="shared" si="116"/>
        <v>11612.7315368</v>
      </c>
      <c r="CK124" s="63">
        <f t="shared" si="116"/>
        <v>10961.511256289999</v>
      </c>
      <c r="CL124" s="63">
        <f t="shared" si="116"/>
        <v>11582.71589997</v>
      </c>
      <c r="CM124" s="63">
        <f t="shared" si="116"/>
        <v>12295.44129243</v>
      </c>
      <c r="CN124" s="63">
        <f t="shared" si="116"/>
        <v>10456.49094761</v>
      </c>
      <c r="CO124" s="63">
        <f t="shared" si="116"/>
        <v>10441.159689329999</v>
      </c>
      <c r="CP124" s="63">
        <f t="shared" si="116"/>
        <v>11779.038239150001</v>
      </c>
      <c r="CQ124" s="63">
        <f t="shared" si="116"/>
        <v>11588.107996819999</v>
      </c>
      <c r="CR124" s="63">
        <f t="shared" si="116"/>
        <v>16812.203358639999</v>
      </c>
      <c r="CS124" s="63">
        <f t="shared" si="116"/>
        <v>14617.67253657</v>
      </c>
      <c r="CT124" s="63">
        <f t="shared" si="116"/>
        <v>19847.62466026</v>
      </c>
      <c r="CU124" s="63">
        <f t="shared" si="116"/>
        <v>10887.60118027</v>
      </c>
      <c r="CV124" s="63">
        <f t="shared" si="116"/>
        <v>21073.45032751</v>
      </c>
      <c r="CW124" s="63">
        <f t="shared" si="116"/>
        <v>17459.91918257</v>
      </c>
      <c r="CX124" s="63">
        <f t="shared" si="116"/>
        <v>12056.85861487</v>
      </c>
      <c r="CY124" s="63">
        <f t="shared" si="116"/>
        <v>22255.060195040001</v>
      </c>
      <c r="CZ124" s="63">
        <f t="shared" si="116"/>
        <v>10682.846703220001</v>
      </c>
      <c r="DA124" s="63">
        <f t="shared" si="116"/>
        <v>17365.10770181</v>
      </c>
      <c r="DB124" s="63">
        <f t="shared" si="116"/>
        <v>14449.038702989999</v>
      </c>
      <c r="DC124" s="63">
        <f t="shared" si="116"/>
        <v>17884.736210269999</v>
      </c>
      <c r="DD124" s="63">
        <f t="shared" si="116"/>
        <v>18484.437191249999</v>
      </c>
      <c r="DE124" s="63">
        <f t="shared" si="116"/>
        <v>14880.45045436</v>
      </c>
      <c r="DF124" s="63">
        <f t="shared" si="116"/>
        <v>10121.78800986</v>
      </c>
      <c r="DG124" s="63">
        <f t="shared" si="116"/>
        <v>21782.55764331</v>
      </c>
      <c r="DH124" s="63">
        <f t="shared" si="116"/>
        <v>10481.946712319999</v>
      </c>
      <c r="DI124" s="63">
        <f t="shared" si="116"/>
        <v>10322.64154744</v>
      </c>
      <c r="DJ124" s="63">
        <f t="shared" si="116"/>
        <v>11860.095092789999</v>
      </c>
      <c r="DK124" s="63">
        <f t="shared" si="116"/>
        <v>12040.29964279</v>
      </c>
      <c r="DL124" s="63">
        <f t="shared" si="116"/>
        <v>10737.990928630001</v>
      </c>
      <c r="DM124" s="63">
        <f t="shared" si="116"/>
        <v>17207.67481027</v>
      </c>
      <c r="DN124" s="63">
        <f t="shared" si="116"/>
        <v>11169.56877761</v>
      </c>
      <c r="DO124" s="63">
        <f t="shared" si="116"/>
        <v>10574.28813685</v>
      </c>
      <c r="DP124" s="63">
        <f t="shared" si="116"/>
        <v>18186.07966639</v>
      </c>
      <c r="DQ124" s="63">
        <f t="shared" si="116"/>
        <v>11437.97369266</v>
      </c>
      <c r="DR124" s="63">
        <f t="shared" si="116"/>
        <v>10800.31880784</v>
      </c>
      <c r="DS124" s="63">
        <f t="shared" si="116"/>
        <v>11681.25381111</v>
      </c>
      <c r="DT124" s="63">
        <f t="shared" si="116"/>
        <v>18480.089066150002</v>
      </c>
      <c r="DU124" s="63">
        <f t="shared" si="116"/>
        <v>13596.51032644</v>
      </c>
      <c r="DV124" s="63">
        <f t="shared" si="116"/>
        <v>17204.291485400001</v>
      </c>
      <c r="DW124" s="63">
        <f t="shared" si="116"/>
        <v>14500.40260652</v>
      </c>
      <c r="DX124" s="63">
        <f t="shared" si="116"/>
        <v>21223.512856869998</v>
      </c>
      <c r="DY124" s="63">
        <f t="shared" si="116"/>
        <v>16206.32911432</v>
      </c>
      <c r="DZ124" s="63">
        <f t="shared" si="116"/>
        <v>12427.067367539999</v>
      </c>
      <c r="EA124" s="63">
        <f t="shared" si="116"/>
        <v>12529.25582581</v>
      </c>
      <c r="EB124" s="63">
        <f t="shared" ref="EB124:FX124" si="117">ROUND(((EB118*EB119*EB120)+(EB122*EB121))*EB123,8)</f>
        <v>11668.044721849999</v>
      </c>
      <c r="EC124" s="63">
        <f t="shared" si="117"/>
        <v>14114.213119419999</v>
      </c>
      <c r="ED124" s="63">
        <f t="shared" si="117"/>
        <v>14818.65013047</v>
      </c>
      <c r="EE124" s="63">
        <f t="shared" si="117"/>
        <v>17163.226516030001</v>
      </c>
      <c r="EF124" s="63">
        <f t="shared" si="117"/>
        <v>10682.311948570001</v>
      </c>
      <c r="EG124" s="63">
        <f t="shared" si="117"/>
        <v>14665.13155769</v>
      </c>
      <c r="EH124" s="63">
        <f t="shared" si="117"/>
        <v>15221.74832144</v>
      </c>
      <c r="EI124" s="63">
        <f t="shared" si="117"/>
        <v>10368.59352343</v>
      </c>
      <c r="EJ124" s="63">
        <f t="shared" si="117"/>
        <v>10268.051614890001</v>
      </c>
      <c r="EK124" s="63">
        <f t="shared" si="117"/>
        <v>11495.19640968</v>
      </c>
      <c r="EL124" s="63">
        <f t="shared" si="117"/>
        <v>11696.46315473</v>
      </c>
      <c r="EM124" s="63">
        <f t="shared" si="117"/>
        <v>13140.42408106</v>
      </c>
      <c r="EN124" s="63">
        <f t="shared" si="117"/>
        <v>10926.66002257</v>
      </c>
      <c r="EO124" s="63">
        <f t="shared" si="117"/>
        <v>14204.02039064</v>
      </c>
      <c r="EP124" s="63">
        <f t="shared" si="117"/>
        <v>13508.124605360001</v>
      </c>
      <c r="EQ124" s="63">
        <f t="shared" si="117"/>
        <v>11261.09261858</v>
      </c>
      <c r="ER124" s="63">
        <f t="shared" si="117"/>
        <v>15563.648275240001</v>
      </c>
      <c r="ES124" s="63">
        <f t="shared" si="117"/>
        <v>18262.504002009999</v>
      </c>
      <c r="ET124" s="63">
        <f t="shared" si="117"/>
        <v>19680.421551020001</v>
      </c>
      <c r="EU124" s="63">
        <f t="shared" si="117"/>
        <v>11360.99933194</v>
      </c>
      <c r="EV124" s="63">
        <f t="shared" si="117"/>
        <v>22979.783798799999</v>
      </c>
      <c r="EW124" s="63">
        <f t="shared" si="117"/>
        <v>15163.95450084</v>
      </c>
      <c r="EX124" s="63">
        <f t="shared" si="117"/>
        <v>19929.69347079</v>
      </c>
      <c r="EY124" s="63">
        <f t="shared" si="117"/>
        <v>11423.637462950001</v>
      </c>
      <c r="EZ124" s="63">
        <f t="shared" si="117"/>
        <v>19756.026827379999</v>
      </c>
      <c r="FA124" s="63">
        <f t="shared" si="117"/>
        <v>11539.855551520001</v>
      </c>
      <c r="FB124" s="63">
        <f t="shared" si="117"/>
        <v>14834.93582784</v>
      </c>
      <c r="FC124" s="63">
        <f t="shared" si="117"/>
        <v>10946.40843189</v>
      </c>
      <c r="FD124" s="63">
        <f t="shared" si="117"/>
        <v>12978.293809479999</v>
      </c>
      <c r="FE124" s="63">
        <f t="shared" si="117"/>
        <v>21722.525203550002</v>
      </c>
      <c r="FF124" s="63">
        <f t="shared" si="117"/>
        <v>18186.434948229999</v>
      </c>
      <c r="FG124" s="63">
        <f t="shared" si="117"/>
        <v>20651.308264539999</v>
      </c>
      <c r="FH124" s="63">
        <f t="shared" si="117"/>
        <v>21913.984779629998</v>
      </c>
      <c r="FI124" s="63">
        <f t="shared" si="117"/>
        <v>10859.185803079999</v>
      </c>
      <c r="FJ124" s="63">
        <f t="shared" si="117"/>
        <v>10620.66814123</v>
      </c>
      <c r="FK124" s="63">
        <f t="shared" si="117"/>
        <v>10602.273550690001</v>
      </c>
      <c r="FL124" s="63">
        <f t="shared" si="117"/>
        <v>10337.16578643</v>
      </c>
      <c r="FM124" s="63">
        <f t="shared" si="117"/>
        <v>10378.68120434</v>
      </c>
      <c r="FN124" s="63">
        <f t="shared" si="117"/>
        <v>10437.463361440001</v>
      </c>
      <c r="FO124" s="63">
        <f t="shared" si="117"/>
        <v>11156.86310002</v>
      </c>
      <c r="FP124" s="63">
        <f t="shared" si="117"/>
        <v>10776.042997050001</v>
      </c>
      <c r="FQ124" s="63">
        <f t="shared" si="117"/>
        <v>11203.805790500001</v>
      </c>
      <c r="FR124" s="63">
        <f t="shared" si="117"/>
        <v>19002.083399480001</v>
      </c>
      <c r="FS124" s="63">
        <f t="shared" si="117"/>
        <v>18939.573778990001</v>
      </c>
      <c r="FT124" s="63">
        <f t="shared" si="117"/>
        <v>23017.98138664</v>
      </c>
      <c r="FU124" s="63">
        <f t="shared" si="117"/>
        <v>11827.04351765</v>
      </c>
      <c r="FV124" s="63">
        <f t="shared" si="117"/>
        <v>11610.821122789999</v>
      </c>
      <c r="FW124" s="63">
        <f t="shared" si="117"/>
        <v>19651.225421070001</v>
      </c>
      <c r="FX124" s="63">
        <f t="shared" si="117"/>
        <v>23541.407660289999</v>
      </c>
      <c r="FY124" s="2"/>
      <c r="FZ124" s="26">
        <f>AVERAGE(C124:FX124)</f>
        <v>14143.0616716697</v>
      </c>
      <c r="GB124" s="2"/>
      <c r="GC124" s="2"/>
      <c r="GD124" s="2"/>
      <c r="GE124" s="2"/>
      <c r="GF124" s="2"/>
      <c r="GG124" s="2"/>
      <c r="GH124" s="2"/>
      <c r="GI124" s="2"/>
      <c r="GJ124" s="2"/>
      <c r="GK124" s="2"/>
    </row>
    <row r="125" spans="1:202" x14ac:dyDescent="0.35">
      <c r="A125" s="2"/>
      <c r="B125" s="2" t="s">
        <v>853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6"/>
      <c r="FZ125" s="63">
        <f>FZ124/178</f>
        <v>79.455402649829779</v>
      </c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</row>
    <row r="126" spans="1:202" x14ac:dyDescent="0.35">
      <c r="A126" s="2"/>
      <c r="B126" s="2" t="s">
        <v>854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6"/>
      <c r="FZ126" s="63"/>
      <c r="GA126" s="2"/>
      <c r="GB126" s="26"/>
      <c r="GC126" s="26"/>
      <c r="GD126" s="26"/>
      <c r="GE126" s="2"/>
      <c r="GF126" s="2"/>
      <c r="GG126" s="2"/>
      <c r="GH126" s="2"/>
      <c r="GI126" s="2"/>
      <c r="GJ126" s="2"/>
      <c r="GK126" s="2"/>
    </row>
    <row r="127" spans="1:202" x14ac:dyDescent="0.35">
      <c r="A127" s="3" t="s">
        <v>855</v>
      </c>
      <c r="B127" s="2" t="s">
        <v>856</v>
      </c>
      <c r="C127" s="12">
        <f t="shared" ref="C127:BN127" si="118">ROUND(C96,1)</f>
        <v>6384.5</v>
      </c>
      <c r="D127" s="12">
        <f t="shared" si="118"/>
        <v>38102.400000000001</v>
      </c>
      <c r="E127" s="12">
        <f t="shared" si="118"/>
        <v>5738</v>
      </c>
      <c r="F127" s="12">
        <f t="shared" si="118"/>
        <v>22398.6</v>
      </c>
      <c r="G127" s="12">
        <f t="shared" si="118"/>
        <v>1844</v>
      </c>
      <c r="H127" s="12">
        <f t="shared" si="118"/>
        <v>1095.7</v>
      </c>
      <c r="I127" s="12">
        <f t="shared" si="118"/>
        <v>8056</v>
      </c>
      <c r="J127" s="12">
        <f t="shared" si="118"/>
        <v>2066.8000000000002</v>
      </c>
      <c r="K127" s="12">
        <f t="shared" si="118"/>
        <v>251.7</v>
      </c>
      <c r="L127" s="12">
        <f t="shared" si="118"/>
        <v>2133.1</v>
      </c>
      <c r="M127" s="12">
        <f t="shared" si="118"/>
        <v>936.7</v>
      </c>
      <c r="N127" s="12">
        <f t="shared" si="118"/>
        <v>50452.1</v>
      </c>
      <c r="O127" s="12">
        <f t="shared" si="118"/>
        <v>12808.4</v>
      </c>
      <c r="P127" s="12">
        <f t="shared" si="118"/>
        <v>315.3</v>
      </c>
      <c r="Q127" s="12">
        <f t="shared" si="118"/>
        <v>39320.800000000003</v>
      </c>
      <c r="R127" s="12">
        <f t="shared" si="118"/>
        <v>481.8</v>
      </c>
      <c r="S127" s="12">
        <f t="shared" si="118"/>
        <v>1591.4</v>
      </c>
      <c r="T127" s="12">
        <f t="shared" si="118"/>
        <v>161.1</v>
      </c>
      <c r="U127" s="12">
        <f t="shared" si="118"/>
        <v>55.5</v>
      </c>
      <c r="V127" s="12">
        <f t="shared" si="118"/>
        <v>256.39999999999998</v>
      </c>
      <c r="W127" s="12">
        <f t="shared" si="118"/>
        <v>58.7</v>
      </c>
      <c r="X127" s="12">
        <f t="shared" si="118"/>
        <v>50</v>
      </c>
      <c r="Y127" s="12">
        <f t="shared" si="118"/>
        <v>423.8</v>
      </c>
      <c r="Z127" s="12">
        <f t="shared" si="118"/>
        <v>231.1</v>
      </c>
      <c r="AA127" s="12">
        <f t="shared" si="118"/>
        <v>30551.4</v>
      </c>
      <c r="AB127" s="12">
        <f t="shared" si="118"/>
        <v>26947.7</v>
      </c>
      <c r="AC127" s="12">
        <f t="shared" si="118"/>
        <v>906.3</v>
      </c>
      <c r="AD127" s="12">
        <f t="shared" si="118"/>
        <v>1435.1</v>
      </c>
      <c r="AE127" s="12">
        <f t="shared" si="118"/>
        <v>97</v>
      </c>
      <c r="AF127" s="12">
        <f t="shared" si="118"/>
        <v>167.5</v>
      </c>
      <c r="AG127" s="12">
        <f t="shared" si="118"/>
        <v>601.1</v>
      </c>
      <c r="AH127" s="12">
        <f t="shared" si="118"/>
        <v>957.7</v>
      </c>
      <c r="AI127" s="12">
        <f t="shared" si="118"/>
        <v>383</v>
      </c>
      <c r="AJ127" s="12">
        <f t="shared" si="118"/>
        <v>181.5</v>
      </c>
      <c r="AK127" s="12">
        <f t="shared" si="118"/>
        <v>165.7</v>
      </c>
      <c r="AL127" s="12">
        <f t="shared" si="118"/>
        <v>288.5</v>
      </c>
      <c r="AM127" s="12">
        <f t="shared" si="118"/>
        <v>352.6</v>
      </c>
      <c r="AN127" s="12">
        <f t="shared" si="118"/>
        <v>299.5</v>
      </c>
      <c r="AO127" s="12">
        <f t="shared" si="118"/>
        <v>4036</v>
      </c>
      <c r="AP127" s="12">
        <f t="shared" si="118"/>
        <v>83959.6</v>
      </c>
      <c r="AQ127" s="12">
        <f t="shared" si="118"/>
        <v>251</v>
      </c>
      <c r="AR127" s="12">
        <f t="shared" si="118"/>
        <v>60695.1</v>
      </c>
      <c r="AS127" s="12">
        <f t="shared" si="118"/>
        <v>6483</v>
      </c>
      <c r="AT127" s="12">
        <f t="shared" si="118"/>
        <v>2360.1999999999998</v>
      </c>
      <c r="AU127" s="12">
        <f t="shared" si="118"/>
        <v>271</v>
      </c>
      <c r="AV127" s="12">
        <f t="shared" si="118"/>
        <v>305.39999999999998</v>
      </c>
      <c r="AW127" s="12">
        <f t="shared" si="118"/>
        <v>255</v>
      </c>
      <c r="AX127" s="12">
        <f t="shared" si="118"/>
        <v>81</v>
      </c>
      <c r="AY127" s="12">
        <f t="shared" si="118"/>
        <v>406.8</v>
      </c>
      <c r="AZ127" s="12">
        <f t="shared" si="118"/>
        <v>12123.4</v>
      </c>
      <c r="BA127" s="12">
        <f t="shared" si="118"/>
        <v>8895.7999999999993</v>
      </c>
      <c r="BB127" s="12">
        <f t="shared" si="118"/>
        <v>7554.3</v>
      </c>
      <c r="BC127" s="12">
        <f t="shared" si="118"/>
        <v>24177.4</v>
      </c>
      <c r="BD127" s="12">
        <f t="shared" si="118"/>
        <v>3633.5</v>
      </c>
      <c r="BE127" s="12">
        <f t="shared" si="118"/>
        <v>1198.7</v>
      </c>
      <c r="BF127" s="12">
        <f t="shared" si="118"/>
        <v>24386.3</v>
      </c>
      <c r="BG127" s="12">
        <f t="shared" si="118"/>
        <v>920.6</v>
      </c>
      <c r="BH127" s="12">
        <f t="shared" si="118"/>
        <v>543.5</v>
      </c>
      <c r="BI127" s="12">
        <f t="shared" si="118"/>
        <v>257.39999999999998</v>
      </c>
      <c r="BJ127" s="12">
        <f t="shared" si="118"/>
        <v>6297.4</v>
      </c>
      <c r="BK127" s="12">
        <f t="shared" si="118"/>
        <v>21864.7</v>
      </c>
      <c r="BL127" s="12">
        <f t="shared" si="118"/>
        <v>74.3</v>
      </c>
      <c r="BM127" s="12">
        <f t="shared" si="118"/>
        <v>340.8</v>
      </c>
      <c r="BN127" s="12">
        <f t="shared" si="118"/>
        <v>3100.1</v>
      </c>
      <c r="BO127" s="12">
        <f t="shared" ref="BO127:DZ127" si="119">ROUND(BO96,1)</f>
        <v>1254.3</v>
      </c>
      <c r="BP127" s="12">
        <f t="shared" si="119"/>
        <v>160.4</v>
      </c>
      <c r="BQ127" s="12">
        <f t="shared" si="119"/>
        <v>5884.7</v>
      </c>
      <c r="BR127" s="12">
        <f t="shared" si="119"/>
        <v>4488.3999999999996</v>
      </c>
      <c r="BS127" s="12">
        <f t="shared" si="119"/>
        <v>1158.0999999999999</v>
      </c>
      <c r="BT127" s="12">
        <f t="shared" si="119"/>
        <v>372.5</v>
      </c>
      <c r="BU127" s="12">
        <f t="shared" si="119"/>
        <v>393.7</v>
      </c>
      <c r="BV127" s="12">
        <f t="shared" si="119"/>
        <v>1245.3</v>
      </c>
      <c r="BW127" s="12">
        <f t="shared" si="119"/>
        <v>2017.5</v>
      </c>
      <c r="BX127" s="12">
        <f t="shared" si="119"/>
        <v>66.5</v>
      </c>
      <c r="BY127" s="12">
        <f t="shared" si="119"/>
        <v>430.7</v>
      </c>
      <c r="BZ127" s="12">
        <f t="shared" si="119"/>
        <v>228</v>
      </c>
      <c r="CA127" s="12">
        <f t="shared" si="119"/>
        <v>146.19999999999999</v>
      </c>
      <c r="CB127" s="12">
        <f t="shared" si="119"/>
        <v>72575.399999999994</v>
      </c>
      <c r="CC127" s="12">
        <f t="shared" si="119"/>
        <v>189.3</v>
      </c>
      <c r="CD127" s="12">
        <f t="shared" si="119"/>
        <v>50</v>
      </c>
      <c r="CE127" s="12">
        <f t="shared" si="119"/>
        <v>158.30000000000001</v>
      </c>
      <c r="CF127" s="12">
        <f t="shared" si="119"/>
        <v>112.5</v>
      </c>
      <c r="CG127" s="12">
        <f t="shared" si="119"/>
        <v>199.9</v>
      </c>
      <c r="CH127" s="12">
        <f t="shared" si="119"/>
        <v>96.5</v>
      </c>
      <c r="CI127" s="12">
        <f t="shared" si="119"/>
        <v>687.9</v>
      </c>
      <c r="CJ127" s="12">
        <f t="shared" si="119"/>
        <v>872.3</v>
      </c>
      <c r="CK127" s="12">
        <f t="shared" si="119"/>
        <v>4888</v>
      </c>
      <c r="CL127" s="12">
        <f t="shared" si="119"/>
        <v>1228.4000000000001</v>
      </c>
      <c r="CM127" s="12">
        <f t="shared" si="119"/>
        <v>685.4</v>
      </c>
      <c r="CN127" s="12">
        <f t="shared" si="119"/>
        <v>30616.799999999999</v>
      </c>
      <c r="CO127" s="12">
        <f t="shared" si="119"/>
        <v>14324.2</v>
      </c>
      <c r="CP127" s="12">
        <f t="shared" si="119"/>
        <v>929.4</v>
      </c>
      <c r="CQ127" s="12">
        <f t="shared" si="119"/>
        <v>770.1</v>
      </c>
      <c r="CR127" s="12">
        <f t="shared" si="119"/>
        <v>215.8</v>
      </c>
      <c r="CS127" s="12">
        <f t="shared" si="119"/>
        <v>285.5</v>
      </c>
      <c r="CT127" s="12">
        <f t="shared" si="119"/>
        <v>113.5</v>
      </c>
      <c r="CU127" s="12">
        <f t="shared" si="119"/>
        <v>71.8</v>
      </c>
      <c r="CV127" s="12">
        <f t="shared" si="119"/>
        <v>50</v>
      </c>
      <c r="CW127" s="12">
        <f t="shared" si="119"/>
        <v>198.7</v>
      </c>
      <c r="CX127" s="12">
        <f t="shared" si="119"/>
        <v>461.4</v>
      </c>
      <c r="CY127" s="12">
        <f t="shared" si="119"/>
        <v>50</v>
      </c>
      <c r="CZ127" s="12">
        <f t="shared" si="119"/>
        <v>1806.8</v>
      </c>
      <c r="DA127" s="12">
        <f t="shared" si="119"/>
        <v>203.5</v>
      </c>
      <c r="DB127" s="12">
        <f t="shared" si="119"/>
        <v>315.8</v>
      </c>
      <c r="DC127" s="12">
        <f t="shared" si="119"/>
        <v>193</v>
      </c>
      <c r="DD127" s="12">
        <f t="shared" si="119"/>
        <v>174.5</v>
      </c>
      <c r="DE127" s="12">
        <f t="shared" si="119"/>
        <v>285.3</v>
      </c>
      <c r="DF127" s="12">
        <f t="shared" si="119"/>
        <v>20790.099999999999</v>
      </c>
      <c r="DG127" s="12">
        <f t="shared" si="119"/>
        <v>93.5</v>
      </c>
      <c r="DH127" s="12">
        <f t="shared" si="119"/>
        <v>1805.4</v>
      </c>
      <c r="DI127" s="12">
        <f t="shared" si="119"/>
        <v>2430.1</v>
      </c>
      <c r="DJ127" s="12">
        <f t="shared" si="119"/>
        <v>623</v>
      </c>
      <c r="DK127" s="12">
        <f t="shared" si="119"/>
        <v>477.7</v>
      </c>
      <c r="DL127" s="12">
        <f t="shared" si="119"/>
        <v>5694</v>
      </c>
      <c r="DM127" s="12">
        <f t="shared" si="119"/>
        <v>235</v>
      </c>
      <c r="DN127" s="12">
        <f t="shared" si="119"/>
        <v>1294.5</v>
      </c>
      <c r="DO127" s="12">
        <f t="shared" si="119"/>
        <v>3290</v>
      </c>
      <c r="DP127" s="12">
        <f t="shared" si="119"/>
        <v>200</v>
      </c>
      <c r="DQ127" s="12">
        <f t="shared" si="119"/>
        <v>887</v>
      </c>
      <c r="DR127" s="12">
        <f t="shared" si="119"/>
        <v>1315.2</v>
      </c>
      <c r="DS127" s="12">
        <f t="shared" si="119"/>
        <v>599.9</v>
      </c>
      <c r="DT127" s="12">
        <f t="shared" si="119"/>
        <v>176.5</v>
      </c>
      <c r="DU127" s="12">
        <f t="shared" si="119"/>
        <v>351.4</v>
      </c>
      <c r="DV127" s="12">
        <f t="shared" si="119"/>
        <v>208</v>
      </c>
      <c r="DW127" s="12">
        <f t="shared" si="119"/>
        <v>300.2</v>
      </c>
      <c r="DX127" s="12">
        <f t="shared" si="119"/>
        <v>168</v>
      </c>
      <c r="DY127" s="12">
        <f t="shared" si="119"/>
        <v>296.60000000000002</v>
      </c>
      <c r="DZ127" s="12">
        <f t="shared" si="119"/>
        <v>680.8</v>
      </c>
      <c r="EA127" s="12">
        <f t="shared" ref="EA127:FX127" si="120">ROUND(EA96,1)</f>
        <v>530.6</v>
      </c>
      <c r="EB127" s="12">
        <f t="shared" si="120"/>
        <v>534.4</v>
      </c>
      <c r="EC127" s="12">
        <f t="shared" si="120"/>
        <v>285.10000000000002</v>
      </c>
      <c r="ED127" s="12">
        <f t="shared" si="120"/>
        <v>1561.8</v>
      </c>
      <c r="EE127" s="12">
        <f t="shared" si="120"/>
        <v>191.6</v>
      </c>
      <c r="EF127" s="12">
        <f t="shared" si="120"/>
        <v>1353.2</v>
      </c>
      <c r="EG127" s="12">
        <f t="shared" si="120"/>
        <v>253.5</v>
      </c>
      <c r="EH127" s="12">
        <f t="shared" si="120"/>
        <v>247.4</v>
      </c>
      <c r="EI127" s="12">
        <f t="shared" si="120"/>
        <v>13865.8</v>
      </c>
      <c r="EJ127" s="12">
        <f t="shared" si="120"/>
        <v>9949.7999999999993</v>
      </c>
      <c r="EK127" s="12">
        <f t="shared" si="120"/>
        <v>668.7</v>
      </c>
      <c r="EL127" s="12">
        <f t="shared" si="120"/>
        <v>459.4</v>
      </c>
      <c r="EM127" s="12">
        <f t="shared" si="120"/>
        <v>378.1</v>
      </c>
      <c r="EN127" s="12">
        <f t="shared" si="120"/>
        <v>896.9</v>
      </c>
      <c r="EO127" s="12">
        <f t="shared" si="120"/>
        <v>305.39999999999998</v>
      </c>
      <c r="EP127" s="12">
        <f t="shared" si="120"/>
        <v>428.5</v>
      </c>
      <c r="EQ127" s="12">
        <f t="shared" si="120"/>
        <v>2614.4</v>
      </c>
      <c r="ER127" s="12">
        <f t="shared" si="120"/>
        <v>307.60000000000002</v>
      </c>
      <c r="ES127" s="12">
        <f t="shared" si="120"/>
        <v>163</v>
      </c>
      <c r="ET127" s="12">
        <f t="shared" si="120"/>
        <v>197.5</v>
      </c>
      <c r="EU127" s="12">
        <f t="shared" si="120"/>
        <v>575.29999999999995</v>
      </c>
      <c r="EV127" s="12">
        <f t="shared" si="120"/>
        <v>72.599999999999994</v>
      </c>
      <c r="EW127" s="12">
        <f t="shared" si="120"/>
        <v>819.4</v>
      </c>
      <c r="EX127" s="12">
        <f t="shared" si="120"/>
        <v>173.5</v>
      </c>
      <c r="EY127" s="12">
        <f t="shared" si="120"/>
        <v>206.5</v>
      </c>
      <c r="EZ127" s="12">
        <f t="shared" si="120"/>
        <v>129.30000000000001</v>
      </c>
      <c r="FA127" s="12">
        <f t="shared" si="120"/>
        <v>3385.2</v>
      </c>
      <c r="FB127" s="12">
        <f t="shared" si="120"/>
        <v>288.10000000000002</v>
      </c>
      <c r="FC127" s="12">
        <f t="shared" si="120"/>
        <v>1822.2</v>
      </c>
      <c r="FD127" s="12">
        <f t="shared" si="120"/>
        <v>402</v>
      </c>
      <c r="FE127" s="12">
        <f t="shared" si="120"/>
        <v>79</v>
      </c>
      <c r="FF127" s="12">
        <f t="shared" si="120"/>
        <v>185</v>
      </c>
      <c r="FG127" s="12">
        <f t="shared" si="120"/>
        <v>120.8</v>
      </c>
      <c r="FH127" s="12">
        <f t="shared" si="120"/>
        <v>70</v>
      </c>
      <c r="FI127" s="12">
        <f t="shared" si="120"/>
        <v>1702.5</v>
      </c>
      <c r="FJ127" s="12">
        <f t="shared" si="120"/>
        <v>2016.5</v>
      </c>
      <c r="FK127" s="12">
        <f t="shared" si="120"/>
        <v>2529.1</v>
      </c>
      <c r="FL127" s="12">
        <f t="shared" si="120"/>
        <v>8538.5</v>
      </c>
      <c r="FM127" s="12">
        <f t="shared" si="120"/>
        <v>3981.5</v>
      </c>
      <c r="FN127" s="12">
        <f t="shared" si="120"/>
        <v>22422.3</v>
      </c>
      <c r="FO127" s="12">
        <f t="shared" si="120"/>
        <v>1117.2</v>
      </c>
      <c r="FP127" s="12">
        <f t="shared" si="120"/>
        <v>2341.5</v>
      </c>
      <c r="FQ127" s="12">
        <f t="shared" si="120"/>
        <v>984.9</v>
      </c>
      <c r="FR127" s="12">
        <f t="shared" si="120"/>
        <v>168.1</v>
      </c>
      <c r="FS127" s="12">
        <f t="shared" si="120"/>
        <v>168.3</v>
      </c>
      <c r="FT127" s="12">
        <f t="shared" si="120"/>
        <v>56.5</v>
      </c>
      <c r="FU127" s="12">
        <f t="shared" si="120"/>
        <v>791.1</v>
      </c>
      <c r="FV127" s="12">
        <f t="shared" si="120"/>
        <v>692.7</v>
      </c>
      <c r="FW127" s="12">
        <f t="shared" si="120"/>
        <v>147.5</v>
      </c>
      <c r="FX127" s="12">
        <f t="shared" si="120"/>
        <v>64.5</v>
      </c>
      <c r="FY127" s="14"/>
      <c r="FZ127" s="26">
        <f>SUM(C127:FX127)</f>
        <v>816838.3000000004</v>
      </c>
      <c r="GA127" s="14"/>
      <c r="GB127" s="26"/>
      <c r="GC127" s="26"/>
      <c r="GD127" s="26"/>
      <c r="GE127" s="2"/>
      <c r="GF127" s="26"/>
      <c r="GG127" s="26"/>
      <c r="GH127" s="26"/>
      <c r="GI127" s="26"/>
      <c r="GJ127" s="26"/>
      <c r="GK127" s="26"/>
    </row>
    <row r="128" spans="1:202" x14ac:dyDescent="0.35">
      <c r="A128" s="3" t="s">
        <v>857</v>
      </c>
      <c r="B128" s="2" t="s">
        <v>858</v>
      </c>
      <c r="C128" s="2">
        <f t="shared" ref="C128:BN128" si="121">ROUND(C127*C124,2)</f>
        <v>68560651.519999996</v>
      </c>
      <c r="D128" s="2">
        <f t="shared" si="121"/>
        <v>410762123.41000003</v>
      </c>
      <c r="E128" s="2">
        <f t="shared" si="121"/>
        <v>61074431.969999999</v>
      </c>
      <c r="F128" s="2">
        <f t="shared" si="121"/>
        <v>239436913.81999999</v>
      </c>
      <c r="G128" s="2">
        <f t="shared" si="121"/>
        <v>20493814.84</v>
      </c>
      <c r="H128" s="2">
        <f t="shared" si="121"/>
        <v>12515195.42</v>
      </c>
      <c r="I128" s="2">
        <f t="shared" si="121"/>
        <v>85888223.75</v>
      </c>
      <c r="J128" s="2">
        <f t="shared" si="121"/>
        <v>21318540.02</v>
      </c>
      <c r="K128" s="2">
        <f t="shared" si="121"/>
        <v>3904376.22</v>
      </c>
      <c r="L128" s="2">
        <f t="shared" si="121"/>
        <v>23804091.41</v>
      </c>
      <c r="M128" s="2">
        <f t="shared" si="121"/>
        <v>11157191.869999999</v>
      </c>
      <c r="N128" s="2">
        <f t="shared" si="121"/>
        <v>560243683.13</v>
      </c>
      <c r="O128" s="2">
        <f t="shared" si="121"/>
        <v>138701501.91</v>
      </c>
      <c r="P128" s="2">
        <f t="shared" si="121"/>
        <v>4770074.5999999996</v>
      </c>
      <c r="Q128" s="2">
        <f t="shared" si="121"/>
        <v>429948307.18000001</v>
      </c>
      <c r="R128" s="2">
        <f t="shared" si="121"/>
        <v>5135823.37</v>
      </c>
      <c r="S128" s="2">
        <f t="shared" si="121"/>
        <v>17466506.57</v>
      </c>
      <c r="T128" s="2">
        <f t="shared" si="121"/>
        <v>2957132.03</v>
      </c>
      <c r="U128" s="2">
        <f t="shared" si="121"/>
        <v>1214445.92</v>
      </c>
      <c r="V128" s="2">
        <f t="shared" si="121"/>
        <v>3852307.62</v>
      </c>
      <c r="W128" s="2">
        <f t="shared" si="121"/>
        <v>1275941.3500000001</v>
      </c>
      <c r="X128" s="2">
        <f t="shared" si="121"/>
        <v>1102767.57</v>
      </c>
      <c r="Y128" s="2">
        <f t="shared" si="121"/>
        <v>4488443.1900000004</v>
      </c>
      <c r="Z128" s="2">
        <f t="shared" si="121"/>
        <v>3594866.71</v>
      </c>
      <c r="AA128" s="2">
        <f t="shared" si="121"/>
        <v>331585841.41000003</v>
      </c>
      <c r="AB128" s="2">
        <f t="shared" si="121"/>
        <v>298861796.91000003</v>
      </c>
      <c r="AC128" s="2">
        <f t="shared" si="121"/>
        <v>10371701.66</v>
      </c>
      <c r="AD128" s="2">
        <f t="shared" si="121"/>
        <v>15552768.960000001</v>
      </c>
      <c r="AE128" s="2">
        <f t="shared" si="121"/>
        <v>1971402.38</v>
      </c>
      <c r="AF128" s="2">
        <f t="shared" si="121"/>
        <v>3122144.31</v>
      </c>
      <c r="AG128" s="2">
        <f t="shared" si="121"/>
        <v>7449579.3300000001</v>
      </c>
      <c r="AH128" s="2">
        <f t="shared" si="121"/>
        <v>10336726.99</v>
      </c>
      <c r="AI128" s="2">
        <f t="shared" si="121"/>
        <v>4928292.28</v>
      </c>
      <c r="AJ128" s="2">
        <f t="shared" si="121"/>
        <v>3277813.61</v>
      </c>
      <c r="AK128" s="2">
        <f t="shared" si="121"/>
        <v>3030979.96</v>
      </c>
      <c r="AL128" s="2">
        <f t="shared" si="121"/>
        <v>4144064.96</v>
      </c>
      <c r="AM128" s="2">
        <f t="shared" si="121"/>
        <v>4744764.83</v>
      </c>
      <c r="AN128" s="2">
        <f t="shared" si="121"/>
        <v>4382936.18</v>
      </c>
      <c r="AO128" s="2">
        <f t="shared" si="121"/>
        <v>42358751.140000001</v>
      </c>
      <c r="AP128" s="2">
        <f t="shared" si="121"/>
        <v>918725659.48000002</v>
      </c>
      <c r="AQ128" s="2">
        <f t="shared" si="121"/>
        <v>4071100.81</v>
      </c>
      <c r="AR128" s="2">
        <f t="shared" si="121"/>
        <v>664154495.42999995</v>
      </c>
      <c r="AS128" s="2">
        <f t="shared" si="121"/>
        <v>74437765.239999995</v>
      </c>
      <c r="AT128" s="2">
        <f t="shared" si="121"/>
        <v>26209628.120000001</v>
      </c>
      <c r="AU128" s="2">
        <f t="shared" si="121"/>
        <v>4332524.76</v>
      </c>
      <c r="AV128" s="2">
        <f t="shared" si="121"/>
        <v>4629424.84</v>
      </c>
      <c r="AW128" s="2">
        <f t="shared" si="121"/>
        <v>4181325.89</v>
      </c>
      <c r="AX128" s="2">
        <f t="shared" si="121"/>
        <v>1828339.11</v>
      </c>
      <c r="AY128" s="2">
        <f t="shared" si="121"/>
        <v>5478975.7400000002</v>
      </c>
      <c r="AZ128" s="2">
        <f t="shared" si="121"/>
        <v>128663891.91</v>
      </c>
      <c r="BA128" s="2">
        <f t="shared" si="121"/>
        <v>92317108.519999996</v>
      </c>
      <c r="BB128" s="2">
        <f t="shared" si="121"/>
        <v>78976730.459999993</v>
      </c>
      <c r="BC128" s="2">
        <f t="shared" si="121"/>
        <v>256902977.94999999</v>
      </c>
      <c r="BD128" s="2">
        <f t="shared" si="121"/>
        <v>38727104.409999996</v>
      </c>
      <c r="BE128" s="2">
        <f t="shared" si="121"/>
        <v>13641838.050000001</v>
      </c>
      <c r="BF128" s="2">
        <f t="shared" si="121"/>
        <v>261130259.94</v>
      </c>
      <c r="BG128" s="2">
        <f t="shared" si="121"/>
        <v>10654344.369999999</v>
      </c>
      <c r="BH128" s="2">
        <f t="shared" si="121"/>
        <v>6712970.5800000001</v>
      </c>
      <c r="BI128" s="2">
        <f t="shared" si="121"/>
        <v>4143414.11</v>
      </c>
      <c r="BJ128" s="2">
        <f t="shared" si="121"/>
        <v>67810420.730000004</v>
      </c>
      <c r="BK128" s="2">
        <f t="shared" si="121"/>
        <v>232878378.69</v>
      </c>
      <c r="BL128" s="2">
        <f t="shared" si="121"/>
        <v>1676606.93</v>
      </c>
      <c r="BM128" s="2">
        <f t="shared" si="121"/>
        <v>4737511.43</v>
      </c>
      <c r="BN128" s="2">
        <f t="shared" si="121"/>
        <v>31839385.41</v>
      </c>
      <c r="BO128" s="2">
        <f t="shared" ref="BO128:DZ128" si="122">ROUND(BO127*BO124,2)</f>
        <v>13519994.699999999</v>
      </c>
      <c r="BP128" s="2">
        <f t="shared" si="122"/>
        <v>3041658.26</v>
      </c>
      <c r="BQ128" s="2">
        <f t="shared" si="122"/>
        <v>67005438.829999998</v>
      </c>
      <c r="BR128" s="2">
        <f t="shared" si="122"/>
        <v>47513963.240000002</v>
      </c>
      <c r="BS128" s="2">
        <f t="shared" si="122"/>
        <v>13259805.26</v>
      </c>
      <c r="BT128" s="2">
        <f t="shared" si="122"/>
        <v>5346757.26</v>
      </c>
      <c r="BU128" s="2">
        <f t="shared" si="122"/>
        <v>5514765.7000000002</v>
      </c>
      <c r="BV128" s="2">
        <f t="shared" si="122"/>
        <v>13949960.890000001</v>
      </c>
      <c r="BW128" s="2">
        <f t="shared" si="122"/>
        <v>22264448.379999999</v>
      </c>
      <c r="BX128" s="2">
        <f t="shared" si="122"/>
        <v>1583212.45</v>
      </c>
      <c r="BY128" s="2">
        <f t="shared" si="122"/>
        <v>5464036.2000000002</v>
      </c>
      <c r="BZ128" s="2">
        <f t="shared" si="122"/>
        <v>3606859.71</v>
      </c>
      <c r="CA128" s="2">
        <f t="shared" si="122"/>
        <v>2928169.23</v>
      </c>
      <c r="CB128" s="2">
        <f t="shared" si="122"/>
        <v>787100288.94000006</v>
      </c>
      <c r="CC128" s="2">
        <f t="shared" si="122"/>
        <v>3241550.71</v>
      </c>
      <c r="CD128" s="2">
        <f t="shared" si="122"/>
        <v>1078636.1100000001</v>
      </c>
      <c r="CE128" s="2">
        <f t="shared" si="122"/>
        <v>2903472.14</v>
      </c>
      <c r="CF128" s="2">
        <f t="shared" si="122"/>
        <v>2175580.67</v>
      </c>
      <c r="CG128" s="2">
        <f t="shared" si="122"/>
        <v>3381317.96</v>
      </c>
      <c r="CH128" s="2">
        <f t="shared" si="122"/>
        <v>1977863.19</v>
      </c>
      <c r="CI128" s="2">
        <f t="shared" si="122"/>
        <v>7585883.8300000001</v>
      </c>
      <c r="CJ128" s="2">
        <f t="shared" si="122"/>
        <v>10129785.720000001</v>
      </c>
      <c r="CK128" s="2">
        <f t="shared" si="122"/>
        <v>53579867.020000003</v>
      </c>
      <c r="CL128" s="2">
        <f t="shared" si="122"/>
        <v>14228208.210000001</v>
      </c>
      <c r="CM128" s="2">
        <f t="shared" si="122"/>
        <v>8427295.4600000009</v>
      </c>
      <c r="CN128" s="2">
        <f t="shared" si="122"/>
        <v>320144292.04000002</v>
      </c>
      <c r="CO128" s="2">
        <f t="shared" si="122"/>
        <v>149561259.62</v>
      </c>
      <c r="CP128" s="2">
        <f t="shared" si="122"/>
        <v>10947438.140000001</v>
      </c>
      <c r="CQ128" s="2">
        <f t="shared" si="122"/>
        <v>8924001.9700000007</v>
      </c>
      <c r="CR128" s="2">
        <f t="shared" si="122"/>
        <v>3628073.48</v>
      </c>
      <c r="CS128" s="2">
        <f t="shared" si="122"/>
        <v>4173345.51</v>
      </c>
      <c r="CT128" s="2">
        <f t="shared" si="122"/>
        <v>2252705.4</v>
      </c>
      <c r="CU128" s="2">
        <f t="shared" si="122"/>
        <v>781729.76</v>
      </c>
      <c r="CV128" s="2">
        <f t="shared" si="122"/>
        <v>1053672.52</v>
      </c>
      <c r="CW128" s="2">
        <f t="shared" si="122"/>
        <v>3469285.94</v>
      </c>
      <c r="CX128" s="2">
        <f t="shared" si="122"/>
        <v>5563034.5599999996</v>
      </c>
      <c r="CY128" s="2">
        <f t="shared" si="122"/>
        <v>1112753.01</v>
      </c>
      <c r="CZ128" s="2">
        <f t="shared" si="122"/>
        <v>19301767.420000002</v>
      </c>
      <c r="DA128" s="2">
        <f t="shared" si="122"/>
        <v>3533799.42</v>
      </c>
      <c r="DB128" s="2">
        <f t="shared" si="122"/>
        <v>4563006.42</v>
      </c>
      <c r="DC128" s="2">
        <f t="shared" si="122"/>
        <v>3451754.09</v>
      </c>
      <c r="DD128" s="2">
        <f t="shared" si="122"/>
        <v>3225534.29</v>
      </c>
      <c r="DE128" s="2">
        <f t="shared" si="122"/>
        <v>4245392.51</v>
      </c>
      <c r="DF128" s="2">
        <f t="shared" si="122"/>
        <v>210432984.90000001</v>
      </c>
      <c r="DG128" s="2">
        <f t="shared" si="122"/>
        <v>2036669.14</v>
      </c>
      <c r="DH128" s="2">
        <f t="shared" si="122"/>
        <v>18924106.59</v>
      </c>
      <c r="DI128" s="2">
        <f t="shared" si="122"/>
        <v>25085051.219999999</v>
      </c>
      <c r="DJ128" s="2">
        <f t="shared" si="122"/>
        <v>7388839.2400000002</v>
      </c>
      <c r="DK128" s="2">
        <f t="shared" si="122"/>
        <v>5751651.1399999997</v>
      </c>
      <c r="DL128" s="2">
        <f t="shared" si="122"/>
        <v>61142120.350000001</v>
      </c>
      <c r="DM128" s="2">
        <f t="shared" si="122"/>
        <v>4043803.58</v>
      </c>
      <c r="DN128" s="2">
        <f t="shared" si="122"/>
        <v>14459006.779999999</v>
      </c>
      <c r="DO128" s="2">
        <f t="shared" si="122"/>
        <v>34789407.969999999</v>
      </c>
      <c r="DP128" s="2">
        <f t="shared" si="122"/>
        <v>3637215.93</v>
      </c>
      <c r="DQ128" s="2">
        <f t="shared" si="122"/>
        <v>10145482.67</v>
      </c>
      <c r="DR128" s="2">
        <f t="shared" si="122"/>
        <v>14204579.300000001</v>
      </c>
      <c r="DS128" s="2">
        <f t="shared" si="122"/>
        <v>7007584.1600000001</v>
      </c>
      <c r="DT128" s="2">
        <f t="shared" si="122"/>
        <v>3261735.72</v>
      </c>
      <c r="DU128" s="2">
        <f t="shared" si="122"/>
        <v>4777813.7300000004</v>
      </c>
      <c r="DV128" s="2">
        <f t="shared" si="122"/>
        <v>3578492.63</v>
      </c>
      <c r="DW128" s="2">
        <f t="shared" si="122"/>
        <v>4353020.8600000003</v>
      </c>
      <c r="DX128" s="2">
        <f t="shared" si="122"/>
        <v>3565550.16</v>
      </c>
      <c r="DY128" s="2">
        <f t="shared" si="122"/>
        <v>4806797.22</v>
      </c>
      <c r="DZ128" s="2">
        <f t="shared" si="122"/>
        <v>8460347.4600000009</v>
      </c>
      <c r="EA128" s="2">
        <f t="shared" ref="EA128:FX128" si="123">ROUND(EA127*EA124,2)</f>
        <v>6648023.1399999997</v>
      </c>
      <c r="EB128" s="2">
        <f t="shared" si="123"/>
        <v>6235403.0999999996</v>
      </c>
      <c r="EC128" s="2">
        <f t="shared" si="123"/>
        <v>4023962.16</v>
      </c>
      <c r="ED128" s="2">
        <f t="shared" si="123"/>
        <v>23143767.77</v>
      </c>
      <c r="EE128" s="2">
        <f t="shared" si="123"/>
        <v>3288474.2</v>
      </c>
      <c r="EF128" s="2">
        <f t="shared" si="123"/>
        <v>14455304.529999999</v>
      </c>
      <c r="EG128" s="2">
        <f t="shared" si="123"/>
        <v>3717610.85</v>
      </c>
      <c r="EH128" s="2">
        <f t="shared" si="123"/>
        <v>3765860.53</v>
      </c>
      <c r="EI128" s="2">
        <f t="shared" si="123"/>
        <v>143768844.08000001</v>
      </c>
      <c r="EJ128" s="2">
        <f t="shared" si="123"/>
        <v>102165059.95999999</v>
      </c>
      <c r="EK128" s="2">
        <f t="shared" si="123"/>
        <v>7686837.8399999999</v>
      </c>
      <c r="EL128" s="2">
        <f t="shared" si="123"/>
        <v>5373355.1699999999</v>
      </c>
      <c r="EM128" s="2">
        <f t="shared" si="123"/>
        <v>4968394.3499999996</v>
      </c>
      <c r="EN128" s="2">
        <f t="shared" si="123"/>
        <v>9800121.3699999992</v>
      </c>
      <c r="EO128" s="2">
        <f t="shared" si="123"/>
        <v>4337907.83</v>
      </c>
      <c r="EP128" s="2">
        <f t="shared" si="123"/>
        <v>5788231.3899999997</v>
      </c>
      <c r="EQ128" s="2">
        <f t="shared" si="123"/>
        <v>29441000.539999999</v>
      </c>
      <c r="ER128" s="2">
        <f t="shared" si="123"/>
        <v>4787378.21</v>
      </c>
      <c r="ES128" s="2">
        <f t="shared" si="123"/>
        <v>2976788.15</v>
      </c>
      <c r="ET128" s="2">
        <f t="shared" si="123"/>
        <v>3886883.26</v>
      </c>
      <c r="EU128" s="2">
        <f t="shared" si="123"/>
        <v>6535982.9199999999</v>
      </c>
      <c r="EV128" s="2">
        <f t="shared" si="123"/>
        <v>1668332.3</v>
      </c>
      <c r="EW128" s="2">
        <f t="shared" si="123"/>
        <v>12425344.32</v>
      </c>
      <c r="EX128" s="2">
        <f t="shared" si="123"/>
        <v>3457801.82</v>
      </c>
      <c r="EY128" s="2">
        <f t="shared" si="123"/>
        <v>2358981.14</v>
      </c>
      <c r="EZ128" s="2">
        <f t="shared" si="123"/>
        <v>2554454.27</v>
      </c>
      <c r="FA128" s="2">
        <f t="shared" si="123"/>
        <v>39064719.009999998</v>
      </c>
      <c r="FB128" s="2">
        <f t="shared" si="123"/>
        <v>4273945.01</v>
      </c>
      <c r="FC128" s="2">
        <f t="shared" si="123"/>
        <v>19946545.440000001</v>
      </c>
      <c r="FD128" s="2">
        <f t="shared" si="123"/>
        <v>5217274.1100000003</v>
      </c>
      <c r="FE128" s="2">
        <f t="shared" si="123"/>
        <v>1716079.49</v>
      </c>
      <c r="FF128" s="2">
        <f t="shared" si="123"/>
        <v>3364490.47</v>
      </c>
      <c r="FG128" s="2">
        <f t="shared" si="123"/>
        <v>2494678.04</v>
      </c>
      <c r="FH128" s="2">
        <f t="shared" si="123"/>
        <v>1533978.93</v>
      </c>
      <c r="FI128" s="2">
        <f t="shared" si="123"/>
        <v>18487763.829999998</v>
      </c>
      <c r="FJ128" s="2">
        <f t="shared" si="123"/>
        <v>21416577.309999999</v>
      </c>
      <c r="FK128" s="2">
        <f t="shared" si="123"/>
        <v>26814210.039999999</v>
      </c>
      <c r="FL128" s="2">
        <f t="shared" si="123"/>
        <v>88263890.069999993</v>
      </c>
      <c r="FM128" s="2">
        <f t="shared" si="123"/>
        <v>41322719.219999999</v>
      </c>
      <c r="FN128" s="2">
        <f t="shared" si="123"/>
        <v>234031934.72999999</v>
      </c>
      <c r="FO128" s="2">
        <f t="shared" si="123"/>
        <v>12464447.460000001</v>
      </c>
      <c r="FP128" s="2">
        <f t="shared" si="123"/>
        <v>25232104.68</v>
      </c>
      <c r="FQ128" s="2">
        <f t="shared" si="123"/>
        <v>11034628.32</v>
      </c>
      <c r="FR128" s="2">
        <f t="shared" si="123"/>
        <v>3194250.22</v>
      </c>
      <c r="FS128" s="2">
        <f t="shared" si="123"/>
        <v>3187530.27</v>
      </c>
      <c r="FT128" s="2">
        <f t="shared" si="123"/>
        <v>1300515.95</v>
      </c>
      <c r="FU128" s="2">
        <f t="shared" si="123"/>
        <v>9356374.1300000008</v>
      </c>
      <c r="FV128" s="2">
        <f t="shared" si="123"/>
        <v>8042815.79</v>
      </c>
      <c r="FW128" s="2">
        <f t="shared" si="123"/>
        <v>2898555.75</v>
      </c>
      <c r="FX128" s="2">
        <f t="shared" si="123"/>
        <v>1518420.79</v>
      </c>
      <c r="FY128" s="2"/>
      <c r="FZ128" s="2">
        <f>SUM(C128:FX128)</f>
        <v>8926681584.4000034</v>
      </c>
      <c r="GA128" s="62"/>
      <c r="GB128" s="2">
        <f>FZ128-GA128</f>
        <v>8926681584.4000034</v>
      </c>
      <c r="GC128" s="63"/>
      <c r="GD128" s="63"/>
      <c r="GE128" s="2"/>
      <c r="GF128" s="2"/>
      <c r="GG128" s="2"/>
      <c r="GH128" s="2"/>
      <c r="GI128" s="2"/>
      <c r="GJ128" s="2"/>
      <c r="GK128" s="2"/>
    </row>
    <row r="129" spans="1:254" x14ac:dyDescent="0.35">
      <c r="A129" s="2"/>
      <c r="B129" s="2" t="s">
        <v>859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GA129" s="14"/>
      <c r="GB129" s="63"/>
      <c r="GC129" s="63"/>
      <c r="GD129" s="63"/>
      <c r="GE129" s="2"/>
      <c r="GF129" s="2"/>
      <c r="GG129" s="2"/>
      <c r="GH129" s="2"/>
      <c r="GI129" s="2"/>
      <c r="GJ129" s="2"/>
      <c r="GK129" s="2"/>
    </row>
    <row r="130" spans="1:254" x14ac:dyDescent="0.35">
      <c r="A130" s="3" t="s">
        <v>490</v>
      </c>
      <c r="B130" s="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2"/>
      <c r="GA130" s="14"/>
      <c r="GB130" s="2"/>
      <c r="GC130" s="2"/>
      <c r="GD130" s="2"/>
      <c r="GE130" s="2"/>
      <c r="GF130" s="2"/>
      <c r="GG130" s="2"/>
      <c r="GH130" s="2"/>
      <c r="GI130" s="2"/>
      <c r="GJ130" s="2"/>
      <c r="GK130" s="2"/>
    </row>
    <row r="131" spans="1:254" x14ac:dyDescent="0.35">
      <c r="A131" s="2"/>
      <c r="B131" s="30" t="s">
        <v>860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2"/>
      <c r="FZ131" s="2"/>
      <c r="GA131" s="14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0"/>
      <c r="GM131" s="20"/>
      <c r="GN131" s="20"/>
    </row>
    <row r="132" spans="1:254" x14ac:dyDescent="0.35">
      <c r="A132" s="3" t="s">
        <v>491</v>
      </c>
      <c r="B132" s="2" t="s">
        <v>861</v>
      </c>
      <c r="C132" s="178">
        <f>C17</f>
        <v>2311</v>
      </c>
      <c r="D132" s="178">
        <v>9785</v>
      </c>
      <c r="E132" s="178">
        <v>2809</v>
      </c>
      <c r="F132" s="178">
        <v>3989</v>
      </c>
      <c r="G132" s="178">
        <v>189</v>
      </c>
      <c r="H132" s="178">
        <v>169</v>
      </c>
      <c r="I132" s="178">
        <v>4032</v>
      </c>
      <c r="J132" s="178">
        <v>831</v>
      </c>
      <c r="K132" s="178">
        <v>83</v>
      </c>
      <c r="L132" s="178">
        <v>732</v>
      </c>
      <c r="M132" s="178">
        <v>521</v>
      </c>
      <c r="N132" s="178">
        <v>8671</v>
      </c>
      <c r="O132" s="178">
        <v>1022</v>
      </c>
      <c r="P132" s="178">
        <v>65</v>
      </c>
      <c r="Q132" s="178">
        <v>17070</v>
      </c>
      <c r="R132" s="178">
        <v>839</v>
      </c>
      <c r="S132" s="178">
        <v>529</v>
      </c>
      <c r="T132" s="178">
        <v>57</v>
      </c>
      <c r="U132" s="178">
        <v>22</v>
      </c>
      <c r="V132" s="178">
        <v>100</v>
      </c>
      <c r="W132" s="178">
        <v>50</v>
      </c>
      <c r="X132" s="178">
        <v>14</v>
      </c>
      <c r="Y132" s="178">
        <v>276</v>
      </c>
      <c r="Z132" s="178">
        <v>60</v>
      </c>
      <c r="AA132" s="178">
        <v>5295</v>
      </c>
      <c r="AB132" s="178">
        <v>3397</v>
      </c>
      <c r="AC132" s="178">
        <v>123</v>
      </c>
      <c r="AD132" s="178">
        <v>283</v>
      </c>
      <c r="AE132" s="178">
        <v>20</v>
      </c>
      <c r="AF132" s="178">
        <v>34</v>
      </c>
      <c r="AG132" s="178">
        <v>74</v>
      </c>
      <c r="AH132" s="178">
        <v>356</v>
      </c>
      <c r="AI132" s="178">
        <v>129</v>
      </c>
      <c r="AJ132" s="178">
        <v>71</v>
      </c>
      <c r="AK132" s="178">
        <v>106</v>
      </c>
      <c r="AL132" s="178">
        <v>109</v>
      </c>
      <c r="AM132" s="178">
        <v>175</v>
      </c>
      <c r="AN132" s="178">
        <v>98</v>
      </c>
      <c r="AO132" s="178">
        <v>1189</v>
      </c>
      <c r="AP132" s="178">
        <v>30699</v>
      </c>
      <c r="AQ132" s="178">
        <v>74</v>
      </c>
      <c r="AR132" s="178">
        <v>3849</v>
      </c>
      <c r="AS132" s="178">
        <v>1103</v>
      </c>
      <c r="AT132" s="178">
        <v>221</v>
      </c>
      <c r="AU132" s="178">
        <v>48</v>
      </c>
      <c r="AV132" s="178">
        <v>107</v>
      </c>
      <c r="AW132" s="178">
        <v>42</v>
      </c>
      <c r="AX132" s="178">
        <v>0</v>
      </c>
      <c r="AY132" s="178">
        <v>133</v>
      </c>
      <c r="AZ132" s="178">
        <v>5157</v>
      </c>
      <c r="BA132" s="178">
        <v>2278</v>
      </c>
      <c r="BB132" s="178">
        <v>2184</v>
      </c>
      <c r="BC132" s="178">
        <v>8604</v>
      </c>
      <c r="BD132" s="178">
        <v>170</v>
      </c>
      <c r="BE132" s="178">
        <v>210</v>
      </c>
      <c r="BF132" s="178">
        <v>1507</v>
      </c>
      <c r="BG132" s="178">
        <v>224</v>
      </c>
      <c r="BH132" s="178">
        <v>65</v>
      </c>
      <c r="BI132" s="178">
        <v>101</v>
      </c>
      <c r="BJ132" s="178">
        <v>387</v>
      </c>
      <c r="BK132" s="178">
        <v>3764</v>
      </c>
      <c r="BL132" s="178">
        <v>24</v>
      </c>
      <c r="BM132" s="178">
        <v>92</v>
      </c>
      <c r="BN132" s="178">
        <v>1087</v>
      </c>
      <c r="BO132" s="178">
        <v>366</v>
      </c>
      <c r="BP132" s="178">
        <v>82</v>
      </c>
      <c r="BQ132" s="178">
        <v>1279</v>
      </c>
      <c r="BR132" s="178">
        <v>1093</v>
      </c>
      <c r="BS132" s="178">
        <v>465</v>
      </c>
      <c r="BT132" s="178">
        <v>61</v>
      </c>
      <c r="BU132" s="178">
        <v>78</v>
      </c>
      <c r="BV132" s="178">
        <v>206</v>
      </c>
      <c r="BW132" s="178">
        <v>217</v>
      </c>
      <c r="BX132" s="178">
        <v>14</v>
      </c>
      <c r="BY132" s="178">
        <v>256</v>
      </c>
      <c r="BZ132" s="178">
        <v>55</v>
      </c>
      <c r="CA132" s="178">
        <v>33</v>
      </c>
      <c r="CB132" s="178">
        <v>13384</v>
      </c>
      <c r="CC132" s="178">
        <v>49</v>
      </c>
      <c r="CD132" s="178">
        <v>7</v>
      </c>
      <c r="CE132" s="178">
        <v>25</v>
      </c>
      <c r="CF132" s="178">
        <v>41</v>
      </c>
      <c r="CG132" s="178">
        <v>63</v>
      </c>
      <c r="CH132" s="178">
        <v>36</v>
      </c>
      <c r="CI132" s="178">
        <v>281</v>
      </c>
      <c r="CJ132" s="178">
        <v>280</v>
      </c>
      <c r="CK132" s="178">
        <v>852</v>
      </c>
      <c r="CL132" s="178">
        <v>250</v>
      </c>
      <c r="CM132" s="178">
        <v>180</v>
      </c>
      <c r="CN132" s="178">
        <v>4931</v>
      </c>
      <c r="CO132" s="178">
        <v>2428</v>
      </c>
      <c r="CP132" s="178">
        <v>198</v>
      </c>
      <c r="CQ132" s="178">
        <v>352</v>
      </c>
      <c r="CR132" s="178">
        <v>62</v>
      </c>
      <c r="CS132" s="178">
        <v>80</v>
      </c>
      <c r="CT132" s="178">
        <v>54</v>
      </c>
      <c r="CU132" s="178">
        <v>68</v>
      </c>
      <c r="CV132" s="178">
        <v>3</v>
      </c>
      <c r="CW132" s="178">
        <v>53</v>
      </c>
      <c r="CX132" s="178">
        <v>117</v>
      </c>
      <c r="CY132" s="178">
        <v>13.2</v>
      </c>
      <c r="CZ132" s="178">
        <v>677</v>
      </c>
      <c r="DA132" s="178">
        <v>36</v>
      </c>
      <c r="DB132" s="178">
        <v>59</v>
      </c>
      <c r="DC132" s="178">
        <v>28</v>
      </c>
      <c r="DD132" s="178">
        <v>41</v>
      </c>
      <c r="DE132" s="178">
        <v>34</v>
      </c>
      <c r="DF132" s="178">
        <v>5994</v>
      </c>
      <c r="DG132" s="178">
        <v>20</v>
      </c>
      <c r="DH132" s="178">
        <v>548</v>
      </c>
      <c r="DI132" s="178">
        <v>1006</v>
      </c>
      <c r="DJ132" s="178">
        <v>126</v>
      </c>
      <c r="DK132" s="178">
        <v>132</v>
      </c>
      <c r="DL132" s="178">
        <v>1818</v>
      </c>
      <c r="DM132" s="178">
        <v>81</v>
      </c>
      <c r="DN132" s="178">
        <v>418</v>
      </c>
      <c r="DO132" s="178">
        <v>925</v>
      </c>
      <c r="DP132" s="178">
        <v>47</v>
      </c>
      <c r="DQ132" s="178">
        <v>162</v>
      </c>
      <c r="DR132" s="178">
        <v>640</v>
      </c>
      <c r="DS132" s="178">
        <v>342</v>
      </c>
      <c r="DT132" s="178">
        <v>72</v>
      </c>
      <c r="DU132" s="178">
        <v>128</v>
      </c>
      <c r="DV132" s="178">
        <v>56</v>
      </c>
      <c r="DW132" s="178">
        <v>91</v>
      </c>
      <c r="DX132" s="178">
        <v>24</v>
      </c>
      <c r="DY132" s="178">
        <v>27</v>
      </c>
      <c r="DZ132" s="178">
        <v>74</v>
      </c>
      <c r="EA132" s="178">
        <v>130</v>
      </c>
      <c r="EB132" s="178">
        <v>172</v>
      </c>
      <c r="EC132" s="178">
        <v>68</v>
      </c>
      <c r="ED132" s="178">
        <v>24</v>
      </c>
      <c r="EE132" s="178">
        <v>69</v>
      </c>
      <c r="EF132" s="178">
        <v>603</v>
      </c>
      <c r="EG132" s="178">
        <v>100</v>
      </c>
      <c r="EH132" s="178">
        <v>68</v>
      </c>
      <c r="EI132" s="178">
        <v>6981</v>
      </c>
      <c r="EJ132" s="178">
        <v>2957</v>
      </c>
      <c r="EK132" s="178">
        <v>147</v>
      </c>
      <c r="EL132" s="178">
        <v>123</v>
      </c>
      <c r="EM132" s="178">
        <v>111</v>
      </c>
      <c r="EN132" s="178">
        <v>401</v>
      </c>
      <c r="EO132" s="178">
        <v>68</v>
      </c>
      <c r="EP132" s="178">
        <v>53</v>
      </c>
      <c r="EQ132" s="178">
        <v>54</v>
      </c>
      <c r="ER132" s="178">
        <v>52</v>
      </c>
      <c r="ES132" s="178">
        <v>45</v>
      </c>
      <c r="ET132" s="178">
        <v>105</v>
      </c>
      <c r="EU132" s="178">
        <v>308</v>
      </c>
      <c r="EV132" s="178">
        <v>32</v>
      </c>
      <c r="EW132" s="178">
        <v>111</v>
      </c>
      <c r="EX132" s="178">
        <v>40</v>
      </c>
      <c r="EY132" s="178">
        <v>163</v>
      </c>
      <c r="EZ132" s="178">
        <v>39</v>
      </c>
      <c r="FA132" s="178">
        <v>619</v>
      </c>
      <c r="FB132" s="178">
        <v>87</v>
      </c>
      <c r="FC132" s="178">
        <v>275</v>
      </c>
      <c r="FD132" s="178">
        <v>127</v>
      </c>
      <c r="FE132" s="178">
        <v>25</v>
      </c>
      <c r="FF132" s="178">
        <v>63</v>
      </c>
      <c r="FG132" s="178">
        <v>16</v>
      </c>
      <c r="FH132" s="178">
        <v>18</v>
      </c>
      <c r="FI132" s="178">
        <v>453</v>
      </c>
      <c r="FJ132" s="178">
        <v>369</v>
      </c>
      <c r="FK132" s="178">
        <v>506</v>
      </c>
      <c r="FL132" s="178">
        <v>657</v>
      </c>
      <c r="FM132" s="178">
        <v>275</v>
      </c>
      <c r="FN132" s="178">
        <v>8885</v>
      </c>
      <c r="FO132" s="178">
        <v>307</v>
      </c>
      <c r="FP132" s="178">
        <v>752</v>
      </c>
      <c r="FQ132" s="178">
        <v>184</v>
      </c>
      <c r="FR132" s="178">
        <v>31</v>
      </c>
      <c r="FS132" s="178">
        <v>18</v>
      </c>
      <c r="FT132" s="178">
        <v>16</v>
      </c>
      <c r="FU132" s="178">
        <v>332</v>
      </c>
      <c r="FV132" s="178">
        <v>237</v>
      </c>
      <c r="FW132" s="178">
        <v>50</v>
      </c>
      <c r="FX132" s="178">
        <v>16</v>
      </c>
      <c r="FY132" s="64"/>
      <c r="FZ132" s="21"/>
      <c r="GA132" s="14"/>
      <c r="GB132" s="2"/>
      <c r="GC132" s="2"/>
      <c r="GD132" s="2"/>
      <c r="GE132" s="2"/>
      <c r="GF132" s="2"/>
      <c r="GG132" s="2"/>
      <c r="GH132" s="2"/>
      <c r="GI132" s="2"/>
      <c r="GJ132" s="2"/>
      <c r="GK132" s="2"/>
    </row>
    <row r="133" spans="1:254" x14ac:dyDescent="0.35">
      <c r="A133" s="3" t="s">
        <v>492</v>
      </c>
      <c r="B133" s="2" t="s">
        <v>862</v>
      </c>
      <c r="C133" s="178">
        <f>C20</f>
        <v>5936.4</v>
      </c>
      <c r="D133" s="178">
        <v>28893.599999999999</v>
      </c>
      <c r="E133" s="178">
        <v>4468.8</v>
      </c>
      <c r="F133" s="178">
        <v>15351.599999999999</v>
      </c>
      <c r="G133" s="178">
        <v>850.8</v>
      </c>
      <c r="H133" s="178">
        <v>794.4</v>
      </c>
      <c r="I133" s="178">
        <v>6464.4</v>
      </c>
      <c r="J133" s="178">
        <v>1663.2</v>
      </c>
      <c r="K133" s="178">
        <v>186</v>
      </c>
      <c r="L133" s="178">
        <v>1503.6</v>
      </c>
      <c r="M133" s="178">
        <v>685.19999999999993</v>
      </c>
      <c r="N133" s="178">
        <v>36894</v>
      </c>
      <c r="O133" s="178">
        <v>9018</v>
      </c>
      <c r="P133" s="178">
        <v>188.4</v>
      </c>
      <c r="Q133" s="178">
        <v>28060.799999999999</v>
      </c>
      <c r="R133" s="178">
        <v>3002.4</v>
      </c>
      <c r="S133" s="178">
        <v>1274.3999999999999</v>
      </c>
      <c r="T133" s="178">
        <v>124.8</v>
      </c>
      <c r="U133" s="178">
        <v>37.199999999999996</v>
      </c>
      <c r="V133" s="178">
        <v>208.79999999999998</v>
      </c>
      <c r="W133" s="178">
        <v>181.2</v>
      </c>
      <c r="X133" s="178">
        <v>36</v>
      </c>
      <c r="Y133" s="178">
        <v>460.79999999999995</v>
      </c>
      <c r="Z133" s="178">
        <v>170.4</v>
      </c>
      <c r="AA133" s="178">
        <v>22339.200000000001</v>
      </c>
      <c r="AB133" s="178">
        <v>19311.599999999999</v>
      </c>
      <c r="AC133" s="178">
        <v>718.8</v>
      </c>
      <c r="AD133" s="178">
        <v>1010.4</v>
      </c>
      <c r="AE133" s="178">
        <v>67.2</v>
      </c>
      <c r="AF133" s="178">
        <v>141.6</v>
      </c>
      <c r="AG133" s="178">
        <v>415.2</v>
      </c>
      <c r="AH133" s="178">
        <v>710.4</v>
      </c>
      <c r="AI133" s="178">
        <v>262.8</v>
      </c>
      <c r="AJ133" s="178">
        <v>108</v>
      </c>
      <c r="AK133" s="178">
        <v>139.19999999999999</v>
      </c>
      <c r="AL133" s="178">
        <v>169.2</v>
      </c>
      <c r="AM133" s="178">
        <v>295.2</v>
      </c>
      <c r="AN133" s="178">
        <v>248.39999999999998</v>
      </c>
      <c r="AO133" s="178">
        <v>3228</v>
      </c>
      <c r="AP133" s="178">
        <v>60844.799999999996</v>
      </c>
      <c r="AQ133" s="178">
        <v>171.6</v>
      </c>
      <c r="AR133" s="178">
        <v>45588</v>
      </c>
      <c r="AS133" s="178">
        <v>4693.2</v>
      </c>
      <c r="AT133" s="178">
        <v>1702.8</v>
      </c>
      <c r="AU133" s="178">
        <v>177.6</v>
      </c>
      <c r="AV133" s="178">
        <v>230.39999999999998</v>
      </c>
      <c r="AW133" s="178">
        <v>178.79999999999998</v>
      </c>
      <c r="AX133" s="178">
        <v>61.199999999999996</v>
      </c>
      <c r="AY133" s="178">
        <v>319.2</v>
      </c>
      <c r="AZ133" s="178">
        <v>10087.199999999999</v>
      </c>
      <c r="BA133" s="178">
        <v>6768</v>
      </c>
      <c r="BB133" s="178">
        <v>6028.8</v>
      </c>
      <c r="BC133" s="178">
        <v>19404</v>
      </c>
      <c r="BD133" s="178">
        <v>2425.1999999999998</v>
      </c>
      <c r="BE133" s="178">
        <v>919.19999999999993</v>
      </c>
      <c r="BF133" s="178">
        <v>18489.599999999999</v>
      </c>
      <c r="BG133" s="178">
        <v>656.4</v>
      </c>
      <c r="BH133" s="178">
        <v>358.8</v>
      </c>
      <c r="BI133" s="178">
        <v>177.6</v>
      </c>
      <c r="BJ133" s="178">
        <v>4314</v>
      </c>
      <c r="BK133" s="178">
        <v>14372.4</v>
      </c>
      <c r="BL133" s="178">
        <v>57.599999999999994</v>
      </c>
      <c r="BM133" s="178">
        <v>207.6</v>
      </c>
      <c r="BN133" s="178">
        <v>2450.4</v>
      </c>
      <c r="BO133" s="178">
        <v>1017.5999999999999</v>
      </c>
      <c r="BP133" s="178">
        <v>153.6</v>
      </c>
      <c r="BQ133" s="178">
        <v>4099.2</v>
      </c>
      <c r="BR133" s="178">
        <v>3291.6</v>
      </c>
      <c r="BS133" s="178">
        <v>853.19999999999993</v>
      </c>
      <c r="BT133" s="178">
        <v>291.59999999999997</v>
      </c>
      <c r="BU133" s="178">
        <v>290.39999999999998</v>
      </c>
      <c r="BV133" s="178">
        <v>890.4</v>
      </c>
      <c r="BW133" s="178">
        <v>1508.3999999999999</v>
      </c>
      <c r="BX133" s="178">
        <v>45.6</v>
      </c>
      <c r="BY133" s="178">
        <v>372</v>
      </c>
      <c r="BZ133" s="178">
        <v>128.4</v>
      </c>
      <c r="CA133" s="178">
        <v>106.8</v>
      </c>
      <c r="CB133" s="178">
        <v>54669.599999999999</v>
      </c>
      <c r="CC133" s="178">
        <v>139.19999999999999</v>
      </c>
      <c r="CD133" s="178">
        <v>122.39999999999999</v>
      </c>
      <c r="CE133" s="178">
        <v>96</v>
      </c>
      <c r="CF133" s="178">
        <v>99.6</v>
      </c>
      <c r="CG133" s="178">
        <v>148.79999999999998</v>
      </c>
      <c r="CH133" s="178">
        <v>66</v>
      </c>
      <c r="CI133" s="178">
        <v>511.2</v>
      </c>
      <c r="CJ133" s="178">
        <v>643.19999999999993</v>
      </c>
      <c r="CK133" s="178">
        <v>4425.5999999999995</v>
      </c>
      <c r="CL133" s="178">
        <v>985.19999999999993</v>
      </c>
      <c r="CM133" s="178">
        <v>456</v>
      </c>
      <c r="CN133" s="178">
        <v>23926.799999999999</v>
      </c>
      <c r="CO133" s="178">
        <v>10768.8</v>
      </c>
      <c r="CP133" s="178">
        <v>679.19999999999993</v>
      </c>
      <c r="CQ133" s="178">
        <v>577.19999999999993</v>
      </c>
      <c r="CR133" s="178">
        <v>177.6</v>
      </c>
      <c r="CS133" s="178">
        <v>240</v>
      </c>
      <c r="CT133" s="178">
        <v>80.399999999999991</v>
      </c>
      <c r="CU133" s="178">
        <v>340.8</v>
      </c>
      <c r="CV133" s="178">
        <v>14.399999999999999</v>
      </c>
      <c r="CW133" s="178">
        <v>150</v>
      </c>
      <c r="CX133" s="178">
        <v>315.59999999999997</v>
      </c>
      <c r="CY133" s="178">
        <v>26.4</v>
      </c>
      <c r="CZ133" s="178">
        <v>1434</v>
      </c>
      <c r="DA133" s="178">
        <v>154.79999999999998</v>
      </c>
      <c r="DB133" s="178">
        <v>228</v>
      </c>
      <c r="DC133" s="178">
        <v>115.19999999999999</v>
      </c>
      <c r="DD133" s="178">
        <v>126</v>
      </c>
      <c r="DE133" s="178">
        <v>177.6</v>
      </c>
      <c r="DF133" s="178">
        <v>15525.599999999999</v>
      </c>
      <c r="DG133" s="178">
        <v>56.4</v>
      </c>
      <c r="DH133" s="178">
        <v>1485.6</v>
      </c>
      <c r="DI133" s="178">
        <v>1899.6</v>
      </c>
      <c r="DJ133" s="178">
        <v>543.6</v>
      </c>
      <c r="DK133" s="178">
        <v>338.4</v>
      </c>
      <c r="DL133" s="178">
        <v>4126.8</v>
      </c>
      <c r="DM133" s="178">
        <v>174</v>
      </c>
      <c r="DN133" s="178">
        <v>985.19999999999993</v>
      </c>
      <c r="DO133" s="178">
        <v>2394</v>
      </c>
      <c r="DP133" s="178">
        <v>163.19999999999999</v>
      </c>
      <c r="DQ133" s="178">
        <v>570</v>
      </c>
      <c r="DR133" s="178">
        <v>1002</v>
      </c>
      <c r="DS133" s="178">
        <v>495.59999999999997</v>
      </c>
      <c r="DT133" s="178">
        <v>106.8</v>
      </c>
      <c r="DU133" s="178">
        <v>266.39999999999998</v>
      </c>
      <c r="DV133" s="178">
        <v>160.79999999999998</v>
      </c>
      <c r="DW133" s="178">
        <v>235.2</v>
      </c>
      <c r="DX133" s="178">
        <v>136.79999999999998</v>
      </c>
      <c r="DY133" s="178">
        <v>223.2</v>
      </c>
      <c r="DZ133" s="178">
        <v>536.4</v>
      </c>
      <c r="EA133" s="178">
        <v>430.8</v>
      </c>
      <c r="EB133" s="178">
        <v>394.8</v>
      </c>
      <c r="EC133" s="178">
        <v>222</v>
      </c>
      <c r="ED133" s="178">
        <v>1160.3999999999999</v>
      </c>
      <c r="EE133" s="178">
        <v>122.39999999999999</v>
      </c>
      <c r="EF133" s="178">
        <v>1033.2</v>
      </c>
      <c r="EG133" s="178">
        <v>186</v>
      </c>
      <c r="EH133" s="178">
        <v>198</v>
      </c>
      <c r="EI133" s="178">
        <v>10844.4</v>
      </c>
      <c r="EJ133" s="178">
        <v>7365.5999999999995</v>
      </c>
      <c r="EK133" s="178">
        <v>490.79999999999995</v>
      </c>
      <c r="EL133" s="178">
        <v>357.59999999999997</v>
      </c>
      <c r="EM133" s="178">
        <v>310.8</v>
      </c>
      <c r="EN133" s="178">
        <v>699.6</v>
      </c>
      <c r="EO133" s="178">
        <v>244.79999999999998</v>
      </c>
      <c r="EP133" s="178">
        <v>316.8</v>
      </c>
      <c r="EQ133" s="178">
        <v>1966.8</v>
      </c>
      <c r="ER133" s="178">
        <v>212.4</v>
      </c>
      <c r="ES133" s="178">
        <v>134.4</v>
      </c>
      <c r="ET133" s="178">
        <v>158.4</v>
      </c>
      <c r="EU133" s="178">
        <v>408</v>
      </c>
      <c r="EV133" s="178">
        <v>60</v>
      </c>
      <c r="EW133" s="178">
        <v>604.79999999999995</v>
      </c>
      <c r="EX133" s="178">
        <v>140.4</v>
      </c>
      <c r="EY133" s="178">
        <v>393.59999999999997</v>
      </c>
      <c r="EZ133" s="178">
        <v>99.6</v>
      </c>
      <c r="FA133" s="178">
        <v>2515.1999999999998</v>
      </c>
      <c r="FB133" s="178">
        <v>220.79999999999998</v>
      </c>
      <c r="FC133" s="178">
        <v>1204.8</v>
      </c>
      <c r="FD133" s="178">
        <v>306</v>
      </c>
      <c r="FE133" s="178">
        <v>56.4</v>
      </c>
      <c r="FF133" s="178">
        <v>146.4</v>
      </c>
      <c r="FG133" s="178">
        <v>92.399999999999991</v>
      </c>
      <c r="FH133" s="178">
        <v>57.599999999999994</v>
      </c>
      <c r="FI133" s="178">
        <v>1282.8</v>
      </c>
      <c r="FJ133" s="178">
        <v>1510.8</v>
      </c>
      <c r="FK133" s="178">
        <v>1927.1999999999998</v>
      </c>
      <c r="FL133" s="178">
        <v>5967.5999999999995</v>
      </c>
      <c r="FM133" s="178">
        <v>2769.6</v>
      </c>
      <c r="FN133" s="178">
        <v>15997.199999999999</v>
      </c>
      <c r="FO133" s="178">
        <v>782.4</v>
      </c>
      <c r="FP133" s="178">
        <v>1665.6</v>
      </c>
      <c r="FQ133" s="178">
        <v>739.19999999999993</v>
      </c>
      <c r="FR133" s="178">
        <v>116.39999999999999</v>
      </c>
      <c r="FS133" s="178">
        <v>141.6</v>
      </c>
      <c r="FT133" s="178">
        <v>48</v>
      </c>
      <c r="FU133" s="178">
        <v>598.79999999999995</v>
      </c>
      <c r="FV133" s="178">
        <v>510</v>
      </c>
      <c r="FW133" s="178">
        <v>120</v>
      </c>
      <c r="FX133" s="178">
        <v>50.4</v>
      </c>
      <c r="FY133" s="33"/>
      <c r="FZ133" s="21"/>
      <c r="GA133" s="26"/>
      <c r="GB133" s="2"/>
      <c r="GC133" s="2"/>
      <c r="GD133" s="2"/>
      <c r="GE133" s="2"/>
      <c r="GF133" s="2"/>
      <c r="GG133" s="2"/>
      <c r="GH133" s="2"/>
      <c r="GI133" s="2"/>
      <c r="GJ133" s="2"/>
      <c r="GK133" s="2"/>
    </row>
    <row r="134" spans="1:254" x14ac:dyDescent="0.35">
      <c r="A134" s="3" t="s">
        <v>493</v>
      </c>
      <c r="B134" s="2" t="s">
        <v>863</v>
      </c>
      <c r="C134" s="85">
        <f t="shared" ref="C134:BN134" si="124">ROUND(C132/C133,4)</f>
        <v>0.38929999999999998</v>
      </c>
      <c r="D134" s="85">
        <f t="shared" si="124"/>
        <v>0.3387</v>
      </c>
      <c r="E134" s="85">
        <f t="shared" si="124"/>
        <v>0.62860000000000005</v>
      </c>
      <c r="F134" s="85">
        <f t="shared" si="124"/>
        <v>0.25979999999999998</v>
      </c>
      <c r="G134" s="85">
        <f t="shared" si="124"/>
        <v>0.22209999999999999</v>
      </c>
      <c r="H134" s="85">
        <f t="shared" si="124"/>
        <v>0.2127</v>
      </c>
      <c r="I134" s="85">
        <f t="shared" si="124"/>
        <v>0.62370000000000003</v>
      </c>
      <c r="J134" s="85">
        <f t="shared" si="124"/>
        <v>0.49959999999999999</v>
      </c>
      <c r="K134" s="85">
        <f t="shared" si="124"/>
        <v>0.44619999999999999</v>
      </c>
      <c r="L134" s="85">
        <f t="shared" si="124"/>
        <v>0.48680000000000001</v>
      </c>
      <c r="M134" s="85">
        <f t="shared" si="124"/>
        <v>0.76039999999999996</v>
      </c>
      <c r="N134" s="85">
        <f t="shared" si="124"/>
        <v>0.23499999999999999</v>
      </c>
      <c r="O134" s="85">
        <f t="shared" si="124"/>
        <v>0.1133</v>
      </c>
      <c r="P134" s="85">
        <f t="shared" si="124"/>
        <v>0.34499999999999997</v>
      </c>
      <c r="Q134" s="85">
        <f t="shared" si="124"/>
        <v>0.60829999999999995</v>
      </c>
      <c r="R134" s="85">
        <f t="shared" si="124"/>
        <v>0.27939999999999998</v>
      </c>
      <c r="S134" s="85">
        <f t="shared" si="124"/>
        <v>0.41510000000000002</v>
      </c>
      <c r="T134" s="85">
        <f t="shared" si="124"/>
        <v>0.45669999999999999</v>
      </c>
      <c r="U134" s="85">
        <f t="shared" si="124"/>
        <v>0.59140000000000004</v>
      </c>
      <c r="V134" s="85">
        <f t="shared" si="124"/>
        <v>0.47889999999999999</v>
      </c>
      <c r="W134" s="85">
        <f t="shared" si="124"/>
        <v>0.27589999999999998</v>
      </c>
      <c r="X134" s="85">
        <f t="shared" si="124"/>
        <v>0.38890000000000002</v>
      </c>
      <c r="Y134" s="85">
        <f t="shared" si="124"/>
        <v>0.59899999999999998</v>
      </c>
      <c r="Z134" s="85">
        <f t="shared" si="124"/>
        <v>0.35210000000000002</v>
      </c>
      <c r="AA134" s="85">
        <f t="shared" si="124"/>
        <v>0.23699999999999999</v>
      </c>
      <c r="AB134" s="85">
        <f t="shared" si="124"/>
        <v>0.1759</v>
      </c>
      <c r="AC134" s="85">
        <f t="shared" si="124"/>
        <v>0.1711</v>
      </c>
      <c r="AD134" s="85">
        <f t="shared" si="124"/>
        <v>0.28010000000000002</v>
      </c>
      <c r="AE134" s="85">
        <f t="shared" si="124"/>
        <v>0.29759999999999998</v>
      </c>
      <c r="AF134" s="85">
        <f t="shared" si="124"/>
        <v>0.24010000000000001</v>
      </c>
      <c r="AG134" s="85">
        <f t="shared" si="124"/>
        <v>0.1782</v>
      </c>
      <c r="AH134" s="85">
        <f t="shared" si="124"/>
        <v>0.50109999999999999</v>
      </c>
      <c r="AI134" s="85">
        <f t="shared" si="124"/>
        <v>0.4909</v>
      </c>
      <c r="AJ134" s="85">
        <f t="shared" si="124"/>
        <v>0.65739999999999998</v>
      </c>
      <c r="AK134" s="85">
        <f t="shared" si="124"/>
        <v>0.76149999999999995</v>
      </c>
      <c r="AL134" s="85">
        <f t="shared" si="124"/>
        <v>0.64419999999999999</v>
      </c>
      <c r="AM134" s="85">
        <f t="shared" si="124"/>
        <v>0.59279999999999999</v>
      </c>
      <c r="AN134" s="85">
        <f t="shared" si="124"/>
        <v>0.39450000000000002</v>
      </c>
      <c r="AO134" s="85">
        <f t="shared" si="124"/>
        <v>0.36830000000000002</v>
      </c>
      <c r="AP134" s="85">
        <f t="shared" si="124"/>
        <v>0.50449999999999995</v>
      </c>
      <c r="AQ134" s="85">
        <f t="shared" si="124"/>
        <v>0.43120000000000003</v>
      </c>
      <c r="AR134" s="85">
        <f t="shared" si="124"/>
        <v>8.4400000000000003E-2</v>
      </c>
      <c r="AS134" s="85">
        <f t="shared" si="124"/>
        <v>0.23499999999999999</v>
      </c>
      <c r="AT134" s="85">
        <f t="shared" si="124"/>
        <v>0.1298</v>
      </c>
      <c r="AU134" s="85">
        <f t="shared" si="124"/>
        <v>0.27029999999999998</v>
      </c>
      <c r="AV134" s="85">
        <f t="shared" si="124"/>
        <v>0.46439999999999998</v>
      </c>
      <c r="AW134" s="85">
        <f t="shared" si="124"/>
        <v>0.2349</v>
      </c>
      <c r="AX134" s="85">
        <f t="shared" si="124"/>
        <v>0</v>
      </c>
      <c r="AY134" s="85">
        <f t="shared" si="124"/>
        <v>0.41670000000000001</v>
      </c>
      <c r="AZ134" s="85">
        <f t="shared" si="124"/>
        <v>0.51119999999999999</v>
      </c>
      <c r="BA134" s="85">
        <f t="shared" si="124"/>
        <v>0.33660000000000001</v>
      </c>
      <c r="BB134" s="85">
        <f t="shared" si="124"/>
        <v>0.36230000000000001</v>
      </c>
      <c r="BC134" s="85">
        <f t="shared" si="124"/>
        <v>0.44340000000000002</v>
      </c>
      <c r="BD134" s="85">
        <f t="shared" si="124"/>
        <v>7.0099999999999996E-2</v>
      </c>
      <c r="BE134" s="85">
        <f t="shared" si="124"/>
        <v>0.22850000000000001</v>
      </c>
      <c r="BF134" s="85">
        <f t="shared" si="124"/>
        <v>8.1500000000000003E-2</v>
      </c>
      <c r="BG134" s="85">
        <f t="shared" si="124"/>
        <v>0.34129999999999999</v>
      </c>
      <c r="BH134" s="85">
        <f t="shared" si="124"/>
        <v>0.1812</v>
      </c>
      <c r="BI134" s="85">
        <f t="shared" si="124"/>
        <v>0.56869999999999998</v>
      </c>
      <c r="BJ134" s="85">
        <f t="shared" si="124"/>
        <v>8.9700000000000002E-2</v>
      </c>
      <c r="BK134" s="85">
        <f t="shared" si="124"/>
        <v>0.26190000000000002</v>
      </c>
      <c r="BL134" s="85">
        <f t="shared" si="124"/>
        <v>0.41670000000000001</v>
      </c>
      <c r="BM134" s="85">
        <f t="shared" si="124"/>
        <v>0.44319999999999998</v>
      </c>
      <c r="BN134" s="85">
        <f t="shared" si="124"/>
        <v>0.44359999999999999</v>
      </c>
      <c r="BO134" s="85">
        <f t="shared" ref="BO134:DZ134" si="125">ROUND(BO132/BO133,4)</f>
        <v>0.35970000000000002</v>
      </c>
      <c r="BP134" s="85">
        <f t="shared" si="125"/>
        <v>0.53390000000000004</v>
      </c>
      <c r="BQ134" s="85">
        <f t="shared" si="125"/>
        <v>0.312</v>
      </c>
      <c r="BR134" s="85">
        <f t="shared" si="125"/>
        <v>0.33210000000000001</v>
      </c>
      <c r="BS134" s="85">
        <f t="shared" si="125"/>
        <v>0.54500000000000004</v>
      </c>
      <c r="BT134" s="85">
        <f t="shared" si="125"/>
        <v>0.2092</v>
      </c>
      <c r="BU134" s="85">
        <f t="shared" si="125"/>
        <v>0.26860000000000001</v>
      </c>
      <c r="BV134" s="85">
        <f t="shared" si="125"/>
        <v>0.23139999999999999</v>
      </c>
      <c r="BW134" s="85">
        <f t="shared" si="125"/>
        <v>0.1439</v>
      </c>
      <c r="BX134" s="85">
        <f t="shared" si="125"/>
        <v>0.307</v>
      </c>
      <c r="BY134" s="85">
        <f t="shared" si="125"/>
        <v>0.68820000000000003</v>
      </c>
      <c r="BZ134" s="85">
        <f t="shared" si="125"/>
        <v>0.42830000000000001</v>
      </c>
      <c r="CA134" s="85">
        <f t="shared" si="125"/>
        <v>0.309</v>
      </c>
      <c r="CB134" s="85">
        <f t="shared" si="125"/>
        <v>0.24479999999999999</v>
      </c>
      <c r="CC134" s="85">
        <f t="shared" si="125"/>
        <v>0.35199999999999998</v>
      </c>
      <c r="CD134" s="85">
        <f t="shared" si="125"/>
        <v>5.7200000000000001E-2</v>
      </c>
      <c r="CE134" s="85">
        <f t="shared" si="125"/>
        <v>0.26040000000000002</v>
      </c>
      <c r="CF134" s="85">
        <f t="shared" si="125"/>
        <v>0.41160000000000002</v>
      </c>
      <c r="CG134" s="85">
        <f t="shared" si="125"/>
        <v>0.4234</v>
      </c>
      <c r="CH134" s="85">
        <f t="shared" si="125"/>
        <v>0.54549999999999998</v>
      </c>
      <c r="CI134" s="85">
        <f t="shared" si="125"/>
        <v>0.54969999999999997</v>
      </c>
      <c r="CJ134" s="85">
        <f t="shared" si="125"/>
        <v>0.43530000000000002</v>
      </c>
      <c r="CK134" s="85">
        <f t="shared" si="125"/>
        <v>0.1925</v>
      </c>
      <c r="CL134" s="85">
        <f t="shared" si="125"/>
        <v>0.25380000000000003</v>
      </c>
      <c r="CM134" s="85">
        <f t="shared" si="125"/>
        <v>0.3947</v>
      </c>
      <c r="CN134" s="85">
        <f t="shared" si="125"/>
        <v>0.20610000000000001</v>
      </c>
      <c r="CO134" s="85">
        <f t="shared" si="125"/>
        <v>0.22550000000000001</v>
      </c>
      <c r="CP134" s="85">
        <f t="shared" si="125"/>
        <v>0.29149999999999998</v>
      </c>
      <c r="CQ134" s="85">
        <f t="shared" si="125"/>
        <v>0.60980000000000001</v>
      </c>
      <c r="CR134" s="85">
        <f t="shared" si="125"/>
        <v>0.34910000000000002</v>
      </c>
      <c r="CS134" s="85">
        <f t="shared" si="125"/>
        <v>0.33329999999999999</v>
      </c>
      <c r="CT134" s="85">
        <f t="shared" si="125"/>
        <v>0.67159999999999997</v>
      </c>
      <c r="CU134" s="85">
        <f t="shared" si="125"/>
        <v>0.19950000000000001</v>
      </c>
      <c r="CV134" s="85">
        <f t="shared" si="125"/>
        <v>0.20830000000000001</v>
      </c>
      <c r="CW134" s="85">
        <f t="shared" si="125"/>
        <v>0.3533</v>
      </c>
      <c r="CX134" s="85">
        <f t="shared" si="125"/>
        <v>0.37069999999999997</v>
      </c>
      <c r="CY134" s="85">
        <f t="shared" si="125"/>
        <v>0.5</v>
      </c>
      <c r="CZ134" s="85">
        <f t="shared" si="125"/>
        <v>0.47210000000000002</v>
      </c>
      <c r="DA134" s="85">
        <f t="shared" si="125"/>
        <v>0.2326</v>
      </c>
      <c r="DB134" s="85">
        <f t="shared" si="125"/>
        <v>0.25879999999999997</v>
      </c>
      <c r="DC134" s="85">
        <f t="shared" si="125"/>
        <v>0.24310000000000001</v>
      </c>
      <c r="DD134" s="85">
        <f t="shared" si="125"/>
        <v>0.32540000000000002</v>
      </c>
      <c r="DE134" s="85">
        <f t="shared" si="125"/>
        <v>0.19139999999999999</v>
      </c>
      <c r="DF134" s="85">
        <f t="shared" si="125"/>
        <v>0.3861</v>
      </c>
      <c r="DG134" s="85">
        <f t="shared" si="125"/>
        <v>0.35460000000000003</v>
      </c>
      <c r="DH134" s="85">
        <f t="shared" si="125"/>
        <v>0.36890000000000001</v>
      </c>
      <c r="DI134" s="85">
        <f t="shared" si="125"/>
        <v>0.52959999999999996</v>
      </c>
      <c r="DJ134" s="85">
        <f t="shared" si="125"/>
        <v>0.23180000000000001</v>
      </c>
      <c r="DK134" s="85">
        <f t="shared" si="125"/>
        <v>0.3901</v>
      </c>
      <c r="DL134" s="85">
        <f t="shared" si="125"/>
        <v>0.4405</v>
      </c>
      <c r="DM134" s="85">
        <f t="shared" si="125"/>
        <v>0.46550000000000002</v>
      </c>
      <c r="DN134" s="85">
        <f t="shared" si="125"/>
        <v>0.42430000000000001</v>
      </c>
      <c r="DO134" s="85">
        <f t="shared" si="125"/>
        <v>0.38640000000000002</v>
      </c>
      <c r="DP134" s="85">
        <f t="shared" si="125"/>
        <v>0.28799999999999998</v>
      </c>
      <c r="DQ134" s="85">
        <f t="shared" si="125"/>
        <v>0.28420000000000001</v>
      </c>
      <c r="DR134" s="85">
        <f t="shared" si="125"/>
        <v>0.63870000000000005</v>
      </c>
      <c r="DS134" s="85">
        <f t="shared" si="125"/>
        <v>0.69010000000000005</v>
      </c>
      <c r="DT134" s="85">
        <f t="shared" si="125"/>
        <v>0.67420000000000002</v>
      </c>
      <c r="DU134" s="85">
        <f t="shared" si="125"/>
        <v>0.48049999999999998</v>
      </c>
      <c r="DV134" s="85">
        <f t="shared" si="125"/>
        <v>0.3483</v>
      </c>
      <c r="DW134" s="85">
        <f t="shared" si="125"/>
        <v>0.38690000000000002</v>
      </c>
      <c r="DX134" s="85">
        <f t="shared" si="125"/>
        <v>0.1754</v>
      </c>
      <c r="DY134" s="85">
        <f t="shared" si="125"/>
        <v>0.121</v>
      </c>
      <c r="DZ134" s="85">
        <f t="shared" si="125"/>
        <v>0.13800000000000001</v>
      </c>
      <c r="EA134" s="85">
        <f t="shared" ref="EA134:FX134" si="126">ROUND(EA132/EA133,4)</f>
        <v>0.30180000000000001</v>
      </c>
      <c r="EB134" s="85">
        <f t="shared" si="126"/>
        <v>0.43569999999999998</v>
      </c>
      <c r="EC134" s="85">
        <f t="shared" si="126"/>
        <v>0.30630000000000002</v>
      </c>
      <c r="ED134" s="85">
        <f t="shared" si="126"/>
        <v>2.07E-2</v>
      </c>
      <c r="EE134" s="85">
        <f t="shared" si="126"/>
        <v>0.56369999999999998</v>
      </c>
      <c r="EF134" s="85">
        <f t="shared" si="126"/>
        <v>0.58360000000000001</v>
      </c>
      <c r="EG134" s="85">
        <f t="shared" si="126"/>
        <v>0.53759999999999997</v>
      </c>
      <c r="EH134" s="85">
        <f t="shared" si="126"/>
        <v>0.34339999999999998</v>
      </c>
      <c r="EI134" s="85">
        <f t="shared" si="126"/>
        <v>0.64370000000000005</v>
      </c>
      <c r="EJ134" s="85">
        <f t="shared" si="126"/>
        <v>0.40150000000000002</v>
      </c>
      <c r="EK134" s="85">
        <f t="shared" si="126"/>
        <v>0.29949999999999999</v>
      </c>
      <c r="EL134" s="85">
        <f t="shared" si="126"/>
        <v>0.34399999999999997</v>
      </c>
      <c r="EM134" s="85">
        <f t="shared" si="126"/>
        <v>0.35709999999999997</v>
      </c>
      <c r="EN134" s="85">
        <f t="shared" si="126"/>
        <v>0.57320000000000004</v>
      </c>
      <c r="EO134" s="85">
        <f t="shared" si="126"/>
        <v>0.27779999999999999</v>
      </c>
      <c r="EP134" s="85">
        <f t="shared" si="126"/>
        <v>0.1673</v>
      </c>
      <c r="EQ134" s="85">
        <f t="shared" si="126"/>
        <v>2.75E-2</v>
      </c>
      <c r="ER134" s="85">
        <f t="shared" si="126"/>
        <v>0.24479999999999999</v>
      </c>
      <c r="ES134" s="85">
        <f t="shared" si="126"/>
        <v>0.33479999999999999</v>
      </c>
      <c r="ET134" s="85">
        <f t="shared" si="126"/>
        <v>0.66290000000000004</v>
      </c>
      <c r="EU134" s="85">
        <f t="shared" si="126"/>
        <v>0.75490000000000002</v>
      </c>
      <c r="EV134" s="85">
        <f t="shared" si="126"/>
        <v>0.5333</v>
      </c>
      <c r="EW134" s="85">
        <f t="shared" si="126"/>
        <v>0.1835</v>
      </c>
      <c r="EX134" s="85">
        <f t="shared" si="126"/>
        <v>0.28489999999999999</v>
      </c>
      <c r="EY134" s="85">
        <f t="shared" si="126"/>
        <v>0.41410000000000002</v>
      </c>
      <c r="EZ134" s="85">
        <f t="shared" si="126"/>
        <v>0.3916</v>
      </c>
      <c r="FA134" s="85">
        <f t="shared" si="126"/>
        <v>0.24610000000000001</v>
      </c>
      <c r="FB134" s="85">
        <f t="shared" si="126"/>
        <v>0.39400000000000002</v>
      </c>
      <c r="FC134" s="85">
        <f t="shared" si="126"/>
        <v>0.2283</v>
      </c>
      <c r="FD134" s="85">
        <f t="shared" si="126"/>
        <v>0.41499999999999998</v>
      </c>
      <c r="FE134" s="85">
        <f t="shared" si="126"/>
        <v>0.44330000000000003</v>
      </c>
      <c r="FF134" s="85">
        <f t="shared" si="126"/>
        <v>0.43030000000000002</v>
      </c>
      <c r="FG134" s="85">
        <f t="shared" si="126"/>
        <v>0.17319999999999999</v>
      </c>
      <c r="FH134" s="85">
        <f t="shared" si="126"/>
        <v>0.3125</v>
      </c>
      <c r="FI134" s="85">
        <f t="shared" si="126"/>
        <v>0.35310000000000002</v>
      </c>
      <c r="FJ134" s="85">
        <f t="shared" si="126"/>
        <v>0.2442</v>
      </c>
      <c r="FK134" s="85">
        <f t="shared" si="126"/>
        <v>0.2626</v>
      </c>
      <c r="FL134" s="85">
        <f t="shared" si="126"/>
        <v>0.1101</v>
      </c>
      <c r="FM134" s="85">
        <f t="shared" si="126"/>
        <v>9.9299999999999999E-2</v>
      </c>
      <c r="FN134" s="85">
        <f t="shared" si="126"/>
        <v>0.5554</v>
      </c>
      <c r="FO134" s="85">
        <f t="shared" si="126"/>
        <v>0.39240000000000003</v>
      </c>
      <c r="FP134" s="85">
        <f t="shared" si="126"/>
        <v>0.45150000000000001</v>
      </c>
      <c r="FQ134" s="85">
        <f t="shared" si="126"/>
        <v>0.24890000000000001</v>
      </c>
      <c r="FR134" s="85">
        <f t="shared" si="126"/>
        <v>0.26629999999999998</v>
      </c>
      <c r="FS134" s="85">
        <f t="shared" si="126"/>
        <v>0.12709999999999999</v>
      </c>
      <c r="FT134" s="85">
        <f t="shared" si="126"/>
        <v>0.33329999999999999</v>
      </c>
      <c r="FU134" s="85">
        <f t="shared" si="126"/>
        <v>0.5544</v>
      </c>
      <c r="FV134" s="85">
        <f t="shared" si="126"/>
        <v>0.4647</v>
      </c>
      <c r="FW134" s="85">
        <f t="shared" si="126"/>
        <v>0.41670000000000001</v>
      </c>
      <c r="FX134" s="85">
        <f t="shared" si="126"/>
        <v>0.3175</v>
      </c>
      <c r="FY134" s="21"/>
      <c r="FZ134" s="14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</row>
    <row r="135" spans="1:254" x14ac:dyDescent="0.35">
      <c r="A135" s="3" t="s">
        <v>494</v>
      </c>
      <c r="B135" s="2" t="s">
        <v>864</v>
      </c>
      <c r="C135" s="179">
        <f>ROUND((C134*C21),1)</f>
        <v>2539</v>
      </c>
      <c r="D135" s="179">
        <f t="shared" ref="D135:BO135" si="127">ROUND((D134*D21),1)</f>
        <v>12576.3</v>
      </c>
      <c r="E135" s="179">
        <f t="shared" si="127"/>
        <v>3347.5</v>
      </c>
      <c r="F135" s="179">
        <f t="shared" si="127"/>
        <v>6343</v>
      </c>
      <c r="G135" s="179">
        <f t="shared" si="127"/>
        <v>409.5</v>
      </c>
      <c r="H135" s="179">
        <f t="shared" si="127"/>
        <v>227.8</v>
      </c>
      <c r="I135" s="179">
        <f t="shared" si="127"/>
        <v>4861.1000000000004</v>
      </c>
      <c r="J135" s="179">
        <f t="shared" si="127"/>
        <v>993.7</v>
      </c>
      <c r="K135" s="179">
        <f t="shared" si="127"/>
        <v>111.1</v>
      </c>
      <c r="L135" s="179">
        <f t="shared" si="127"/>
        <v>1016.4</v>
      </c>
      <c r="M135" s="179">
        <f t="shared" si="127"/>
        <v>645.70000000000005</v>
      </c>
      <c r="N135" s="179">
        <f t="shared" si="127"/>
        <v>11808.1</v>
      </c>
      <c r="O135" s="179">
        <f t="shared" si="127"/>
        <v>1401.6</v>
      </c>
      <c r="P135" s="179">
        <f t="shared" si="127"/>
        <v>107.6</v>
      </c>
      <c r="Q135" s="179">
        <f t="shared" si="127"/>
        <v>24359.9</v>
      </c>
      <c r="R135" s="179">
        <f t="shared" si="127"/>
        <v>2066.1</v>
      </c>
      <c r="S135" s="179">
        <f t="shared" si="127"/>
        <v>657.8</v>
      </c>
      <c r="T135" s="179">
        <f t="shared" si="127"/>
        <v>73.099999999999994</v>
      </c>
      <c r="U135" s="179">
        <f t="shared" si="127"/>
        <v>31.9</v>
      </c>
      <c r="V135" s="179">
        <f t="shared" si="127"/>
        <v>121.4</v>
      </c>
      <c r="W135" s="179">
        <f t="shared" si="127"/>
        <v>13.1</v>
      </c>
      <c r="X135" s="179">
        <f t="shared" si="127"/>
        <v>15.6</v>
      </c>
      <c r="Y135" s="179">
        <f t="shared" si="127"/>
        <v>523.20000000000005</v>
      </c>
      <c r="Z135" s="179">
        <f t="shared" si="127"/>
        <v>81.3</v>
      </c>
      <c r="AA135" s="179">
        <f t="shared" si="127"/>
        <v>7365.1</v>
      </c>
      <c r="AB135" s="179">
        <f t="shared" si="127"/>
        <v>4724.6000000000004</v>
      </c>
      <c r="AC135" s="179">
        <f t="shared" si="127"/>
        <v>145</v>
      </c>
      <c r="AD135" s="179">
        <f t="shared" si="127"/>
        <v>405.2</v>
      </c>
      <c r="AE135" s="179">
        <f t="shared" si="127"/>
        <v>28.9</v>
      </c>
      <c r="AF135" s="179">
        <f t="shared" si="127"/>
        <v>39.5</v>
      </c>
      <c r="AG135" s="179">
        <f t="shared" si="127"/>
        <v>104.3</v>
      </c>
      <c r="AH135" s="179">
        <f t="shared" si="127"/>
        <v>455</v>
      </c>
      <c r="AI135" s="179">
        <f t="shared" si="127"/>
        <v>188</v>
      </c>
      <c r="AJ135" s="179">
        <f t="shared" si="127"/>
        <v>119.3</v>
      </c>
      <c r="AK135" s="179">
        <f t="shared" si="127"/>
        <v>121.5</v>
      </c>
      <c r="AL135" s="179">
        <f t="shared" si="127"/>
        <v>183.9</v>
      </c>
      <c r="AM135" s="179">
        <f t="shared" si="127"/>
        <v>181.9</v>
      </c>
      <c r="AN135" s="179">
        <f t="shared" si="127"/>
        <v>106.7</v>
      </c>
      <c r="AO135" s="179">
        <f t="shared" si="127"/>
        <v>1517.7</v>
      </c>
      <c r="AP135" s="179">
        <f t="shared" si="127"/>
        <v>42425.599999999999</v>
      </c>
      <c r="AQ135" s="179">
        <f t="shared" si="127"/>
        <v>108.4</v>
      </c>
      <c r="AR135" s="179">
        <f t="shared" si="127"/>
        <v>5168.6000000000004</v>
      </c>
      <c r="AS135" s="179">
        <f t="shared" si="127"/>
        <v>1473.5</v>
      </c>
      <c r="AT135" s="179">
        <f t="shared" si="127"/>
        <v>331.9</v>
      </c>
      <c r="AU135" s="179">
        <f t="shared" si="127"/>
        <v>72.400000000000006</v>
      </c>
      <c r="AV135" s="179">
        <f t="shared" si="127"/>
        <v>137.5</v>
      </c>
      <c r="AW135" s="179">
        <f t="shared" si="127"/>
        <v>60.4</v>
      </c>
      <c r="AX135" s="179">
        <f t="shared" si="127"/>
        <v>0</v>
      </c>
      <c r="AY135" s="179">
        <f t="shared" si="127"/>
        <v>163.1</v>
      </c>
      <c r="AZ135" s="179">
        <f t="shared" si="127"/>
        <v>6180.1</v>
      </c>
      <c r="BA135" s="179">
        <f t="shared" si="127"/>
        <v>3059.6</v>
      </c>
      <c r="BB135" s="179">
        <f t="shared" si="127"/>
        <v>2705.7</v>
      </c>
      <c r="BC135" s="179">
        <f t="shared" si="127"/>
        <v>10943.5</v>
      </c>
      <c r="BD135" s="179">
        <f t="shared" si="127"/>
        <v>255.2</v>
      </c>
      <c r="BE135" s="179">
        <f t="shared" si="127"/>
        <v>249.5</v>
      </c>
      <c r="BF135" s="179">
        <f t="shared" si="127"/>
        <v>2140.9</v>
      </c>
      <c r="BG135" s="179">
        <f t="shared" si="127"/>
        <v>314.3</v>
      </c>
      <c r="BH135" s="179">
        <f t="shared" si="127"/>
        <v>104.7</v>
      </c>
      <c r="BI135" s="179">
        <f t="shared" si="127"/>
        <v>144.69999999999999</v>
      </c>
      <c r="BJ135" s="179">
        <f t="shared" si="127"/>
        <v>576.5</v>
      </c>
      <c r="BK135" s="179">
        <f t="shared" si="127"/>
        <v>7290.4</v>
      </c>
      <c r="BL135" s="179">
        <f t="shared" si="127"/>
        <v>37.6</v>
      </c>
      <c r="BM135" s="179">
        <f t="shared" si="127"/>
        <v>159.6</v>
      </c>
      <c r="BN135" s="179">
        <f t="shared" si="127"/>
        <v>1352.3</v>
      </c>
      <c r="BO135" s="179">
        <f t="shared" si="127"/>
        <v>427.7</v>
      </c>
      <c r="BP135" s="179">
        <f t="shared" ref="BP135:EA135" si="128">ROUND((BP134*BP21),1)</f>
        <v>73.099999999999994</v>
      </c>
      <c r="BQ135" s="179">
        <f t="shared" si="128"/>
        <v>1779.5</v>
      </c>
      <c r="BR135" s="179">
        <f t="shared" si="128"/>
        <v>1455.4</v>
      </c>
      <c r="BS135" s="179">
        <f t="shared" si="128"/>
        <v>621.79999999999995</v>
      </c>
      <c r="BT135" s="179">
        <f t="shared" si="128"/>
        <v>74</v>
      </c>
      <c r="BU135" s="179">
        <f t="shared" si="128"/>
        <v>102.9</v>
      </c>
      <c r="BV135" s="179">
        <f t="shared" si="128"/>
        <v>288</v>
      </c>
      <c r="BW135" s="179">
        <f t="shared" si="128"/>
        <v>291</v>
      </c>
      <c r="BX135" s="179">
        <f t="shared" si="128"/>
        <v>17.5</v>
      </c>
      <c r="BY135" s="179">
        <f t="shared" si="128"/>
        <v>270.8</v>
      </c>
      <c r="BZ135" s="179">
        <f t="shared" si="128"/>
        <v>97.7</v>
      </c>
      <c r="CA135" s="179">
        <f t="shared" si="128"/>
        <v>43.7</v>
      </c>
      <c r="CB135" s="179">
        <f t="shared" si="128"/>
        <v>17892.7</v>
      </c>
      <c r="CC135" s="179">
        <f t="shared" si="128"/>
        <v>65.5</v>
      </c>
      <c r="CD135" s="179">
        <f t="shared" si="128"/>
        <v>1.7</v>
      </c>
      <c r="CE135" s="179">
        <f t="shared" si="128"/>
        <v>41.5</v>
      </c>
      <c r="CF135" s="179">
        <f t="shared" si="128"/>
        <v>41.2</v>
      </c>
      <c r="CG135" s="179">
        <f t="shared" si="128"/>
        <v>81.5</v>
      </c>
      <c r="CH135" s="179">
        <f t="shared" si="128"/>
        <v>49.1</v>
      </c>
      <c r="CI135" s="179">
        <f t="shared" si="128"/>
        <v>375.4</v>
      </c>
      <c r="CJ135" s="179">
        <f t="shared" si="128"/>
        <v>358.3</v>
      </c>
      <c r="CK135" s="179">
        <f t="shared" si="128"/>
        <v>935.3</v>
      </c>
      <c r="CL135" s="179">
        <f t="shared" si="128"/>
        <v>293.2</v>
      </c>
      <c r="CM135" s="179">
        <f t="shared" si="128"/>
        <v>243.5</v>
      </c>
      <c r="CN135" s="179">
        <f t="shared" si="128"/>
        <v>6287.5</v>
      </c>
      <c r="CO135" s="179">
        <f t="shared" si="128"/>
        <v>3185.5</v>
      </c>
      <c r="CP135" s="179">
        <f t="shared" si="128"/>
        <v>261.89999999999998</v>
      </c>
      <c r="CQ135" s="179">
        <f t="shared" si="128"/>
        <v>462.8</v>
      </c>
      <c r="CR135" s="179">
        <f t="shared" si="128"/>
        <v>68.2</v>
      </c>
      <c r="CS135" s="179">
        <f t="shared" si="128"/>
        <v>82.1</v>
      </c>
      <c r="CT135" s="179">
        <f t="shared" si="128"/>
        <v>75.2</v>
      </c>
      <c r="CU135" s="179">
        <f t="shared" si="128"/>
        <v>92.8</v>
      </c>
      <c r="CV135" s="179">
        <f t="shared" si="128"/>
        <v>5</v>
      </c>
      <c r="CW135" s="179">
        <f t="shared" si="128"/>
        <v>65.7</v>
      </c>
      <c r="CX135" s="179">
        <f t="shared" si="128"/>
        <v>169.6</v>
      </c>
      <c r="CY135" s="179">
        <f t="shared" si="128"/>
        <v>12.8</v>
      </c>
      <c r="CZ135" s="179">
        <f t="shared" si="128"/>
        <v>836.1</v>
      </c>
      <c r="DA135" s="179">
        <f t="shared" si="128"/>
        <v>47.5</v>
      </c>
      <c r="DB135" s="179">
        <f t="shared" si="128"/>
        <v>80.400000000000006</v>
      </c>
      <c r="DC135" s="179">
        <f t="shared" si="128"/>
        <v>46.9</v>
      </c>
      <c r="DD135" s="179">
        <f t="shared" si="128"/>
        <v>57.1</v>
      </c>
      <c r="DE135" s="179">
        <f t="shared" si="128"/>
        <v>53.6</v>
      </c>
      <c r="DF135" s="179">
        <f t="shared" si="128"/>
        <v>8045.4</v>
      </c>
      <c r="DG135" s="179">
        <f t="shared" si="128"/>
        <v>33.200000000000003</v>
      </c>
      <c r="DH135" s="179">
        <f t="shared" si="128"/>
        <v>622.70000000000005</v>
      </c>
      <c r="DI135" s="179">
        <f t="shared" si="128"/>
        <v>1196.7</v>
      </c>
      <c r="DJ135" s="179">
        <f t="shared" si="128"/>
        <v>138.80000000000001</v>
      </c>
      <c r="DK135" s="179">
        <f t="shared" si="128"/>
        <v>184.3</v>
      </c>
      <c r="DL135" s="179">
        <f t="shared" si="128"/>
        <v>2482.6</v>
      </c>
      <c r="DM135" s="179">
        <f t="shared" si="128"/>
        <v>109.9</v>
      </c>
      <c r="DN135" s="179">
        <f t="shared" si="128"/>
        <v>544.29999999999995</v>
      </c>
      <c r="DO135" s="179">
        <f t="shared" si="128"/>
        <v>1267.9000000000001</v>
      </c>
      <c r="DP135" s="179">
        <f t="shared" si="128"/>
        <v>57.3</v>
      </c>
      <c r="DQ135" s="179">
        <f t="shared" si="128"/>
        <v>249.1</v>
      </c>
      <c r="DR135" s="179">
        <f t="shared" si="128"/>
        <v>808.9</v>
      </c>
      <c r="DS135" s="179">
        <f t="shared" si="128"/>
        <v>376.1</v>
      </c>
      <c r="DT135" s="179">
        <f t="shared" si="128"/>
        <v>118.7</v>
      </c>
      <c r="DU135" s="179">
        <f t="shared" si="128"/>
        <v>166.3</v>
      </c>
      <c r="DV135" s="179">
        <f t="shared" si="128"/>
        <v>69.099999999999994</v>
      </c>
      <c r="DW135" s="179">
        <f t="shared" si="128"/>
        <v>110.5</v>
      </c>
      <c r="DX135" s="179">
        <f t="shared" si="128"/>
        <v>29.5</v>
      </c>
      <c r="DY135" s="179">
        <f t="shared" si="128"/>
        <v>33.9</v>
      </c>
      <c r="DZ135" s="179">
        <f t="shared" si="128"/>
        <v>83.7</v>
      </c>
      <c r="EA135" s="179">
        <f t="shared" si="128"/>
        <v>153.5</v>
      </c>
      <c r="EB135" s="179">
        <f t="shared" ref="EB135:FX135" si="129">ROUND((EB134*EB21),1)</f>
        <v>217.6</v>
      </c>
      <c r="EC135" s="179">
        <f t="shared" si="129"/>
        <v>79.8</v>
      </c>
      <c r="ED135" s="179">
        <f t="shared" si="129"/>
        <v>32.1</v>
      </c>
      <c r="EE135" s="179">
        <f t="shared" si="129"/>
        <v>104.6</v>
      </c>
      <c r="EF135" s="179">
        <f t="shared" si="129"/>
        <v>736.5</v>
      </c>
      <c r="EG135" s="179">
        <f t="shared" si="129"/>
        <v>134.4</v>
      </c>
      <c r="EH135" s="179">
        <f t="shared" si="129"/>
        <v>84.5</v>
      </c>
      <c r="EI135" s="179">
        <f t="shared" si="129"/>
        <v>8558.7999999999993</v>
      </c>
      <c r="EJ135" s="179">
        <f t="shared" si="129"/>
        <v>4015.8</v>
      </c>
      <c r="EK135" s="179">
        <f t="shared" si="129"/>
        <v>199.5</v>
      </c>
      <c r="EL135" s="179">
        <f t="shared" si="129"/>
        <v>153.80000000000001</v>
      </c>
      <c r="EM135" s="179">
        <f t="shared" si="129"/>
        <v>125</v>
      </c>
      <c r="EN135" s="179">
        <f t="shared" si="129"/>
        <v>527.5</v>
      </c>
      <c r="EO135" s="179">
        <f t="shared" si="129"/>
        <v>79.7</v>
      </c>
      <c r="EP135" s="179">
        <f t="shared" si="129"/>
        <v>71.8</v>
      </c>
      <c r="EQ135" s="179">
        <f t="shared" si="129"/>
        <v>69.2</v>
      </c>
      <c r="ER135" s="179">
        <f t="shared" si="129"/>
        <v>75.8</v>
      </c>
      <c r="ES135" s="179">
        <f t="shared" si="129"/>
        <v>69.2</v>
      </c>
      <c r="ET135" s="179">
        <f t="shared" si="129"/>
        <v>132.6</v>
      </c>
      <c r="EU135" s="179">
        <f t="shared" si="129"/>
        <v>428.8</v>
      </c>
      <c r="EV135" s="179">
        <f t="shared" si="129"/>
        <v>35.200000000000003</v>
      </c>
      <c r="EW135" s="179">
        <f t="shared" si="129"/>
        <v>137</v>
      </c>
      <c r="EX135" s="179">
        <f t="shared" si="129"/>
        <v>49.4</v>
      </c>
      <c r="EY135" s="179">
        <f t="shared" si="129"/>
        <v>269</v>
      </c>
      <c r="EZ135" s="179">
        <f t="shared" si="129"/>
        <v>49.7</v>
      </c>
      <c r="FA135" s="179">
        <f t="shared" si="129"/>
        <v>802.8</v>
      </c>
      <c r="FB135" s="179">
        <f t="shared" si="129"/>
        <v>105.8</v>
      </c>
      <c r="FC135" s="179">
        <f t="shared" si="129"/>
        <v>386.9</v>
      </c>
      <c r="FD135" s="179">
        <f t="shared" si="129"/>
        <v>165.6</v>
      </c>
      <c r="FE135" s="179">
        <f t="shared" si="129"/>
        <v>31</v>
      </c>
      <c r="FF135" s="179">
        <f t="shared" si="129"/>
        <v>75.3</v>
      </c>
      <c r="FG135" s="179">
        <f t="shared" si="129"/>
        <v>19.7</v>
      </c>
      <c r="FH135" s="179">
        <f t="shared" si="129"/>
        <v>21.6</v>
      </c>
      <c r="FI135" s="179">
        <f t="shared" si="129"/>
        <v>580</v>
      </c>
      <c r="FJ135" s="179">
        <f t="shared" si="129"/>
        <v>490.2</v>
      </c>
      <c r="FK135" s="179">
        <f t="shared" si="129"/>
        <v>650.5</v>
      </c>
      <c r="FL135" s="179">
        <f t="shared" si="129"/>
        <v>940.7</v>
      </c>
      <c r="FM135" s="179">
        <f t="shared" si="129"/>
        <v>394</v>
      </c>
      <c r="FN135" s="179">
        <f t="shared" si="129"/>
        <v>12679.3</v>
      </c>
      <c r="FO135" s="179">
        <f t="shared" si="129"/>
        <v>439.5</v>
      </c>
      <c r="FP135" s="179">
        <f t="shared" si="129"/>
        <v>1057.9000000000001</v>
      </c>
      <c r="FQ135" s="179">
        <f t="shared" si="129"/>
        <v>244.9</v>
      </c>
      <c r="FR135" s="179">
        <f t="shared" si="129"/>
        <v>41.8</v>
      </c>
      <c r="FS135" s="179">
        <f t="shared" si="129"/>
        <v>20.399999999999999</v>
      </c>
      <c r="FT135" s="179">
        <f t="shared" si="129"/>
        <v>18</v>
      </c>
      <c r="FU135" s="179">
        <f t="shared" si="129"/>
        <v>421.6</v>
      </c>
      <c r="FV135" s="179">
        <f t="shared" si="129"/>
        <v>323.7</v>
      </c>
      <c r="FW135" s="179">
        <f t="shared" si="129"/>
        <v>54.2</v>
      </c>
      <c r="FX135" s="179">
        <f t="shared" si="129"/>
        <v>20.3</v>
      </c>
      <c r="FY135" s="21"/>
      <c r="FZ135" s="14">
        <f>SUM(C135:FX135)</f>
        <v>266592.50000000012</v>
      </c>
      <c r="GA135" s="32"/>
      <c r="GB135" s="2"/>
      <c r="GC135" s="2"/>
      <c r="GD135" s="2"/>
      <c r="GE135" s="2"/>
      <c r="GF135" s="2"/>
      <c r="GG135" s="2"/>
      <c r="GH135" s="2"/>
      <c r="GI135" s="2"/>
      <c r="GJ135" s="2"/>
      <c r="GK135" s="2"/>
    </row>
    <row r="136" spans="1:254" x14ac:dyDescent="0.35">
      <c r="A136" s="3" t="s">
        <v>495</v>
      </c>
      <c r="B136" s="2" t="s">
        <v>865</v>
      </c>
      <c r="C136" s="179">
        <f>C18</f>
        <v>4792.3</v>
      </c>
      <c r="D136" s="179">
        <f t="shared" ref="D136:BO136" si="130">D18</f>
        <v>19193</v>
      </c>
      <c r="E136" s="179">
        <f t="shared" si="130"/>
        <v>4709.3</v>
      </c>
      <c r="F136" s="179">
        <f t="shared" si="130"/>
        <v>12549.4</v>
      </c>
      <c r="G136" s="179">
        <f t="shared" si="130"/>
        <v>812.2</v>
      </c>
      <c r="H136" s="179">
        <f t="shared" si="130"/>
        <v>438.2</v>
      </c>
      <c r="I136" s="179">
        <f t="shared" si="130"/>
        <v>6388</v>
      </c>
      <c r="J136" s="179">
        <f t="shared" si="130"/>
        <v>1579.5</v>
      </c>
      <c r="K136" s="179">
        <f t="shared" si="130"/>
        <v>152.1</v>
      </c>
      <c r="L136" s="179">
        <f t="shared" si="130"/>
        <v>1348.7</v>
      </c>
      <c r="M136" s="179">
        <f t="shared" si="130"/>
        <v>729.9</v>
      </c>
      <c r="N136" s="179">
        <f t="shared" si="130"/>
        <v>18867.900000000001</v>
      </c>
      <c r="O136" s="179">
        <f t="shared" si="130"/>
        <v>3029.6</v>
      </c>
      <c r="P136" s="179">
        <f t="shared" si="130"/>
        <v>163.6</v>
      </c>
      <c r="Q136" s="179">
        <f t="shared" si="130"/>
        <v>31548.1</v>
      </c>
      <c r="R136" s="179">
        <f t="shared" si="130"/>
        <v>3944.3</v>
      </c>
      <c r="S136" s="179">
        <f t="shared" si="130"/>
        <v>938.6</v>
      </c>
      <c r="T136" s="179">
        <f t="shared" si="130"/>
        <v>118.5</v>
      </c>
      <c r="U136" s="179">
        <f t="shared" si="130"/>
        <v>36.5</v>
      </c>
      <c r="V136" s="179">
        <f t="shared" si="130"/>
        <v>188.9</v>
      </c>
      <c r="W136" s="179">
        <f t="shared" si="130"/>
        <v>37.200000000000003</v>
      </c>
      <c r="X136" s="179">
        <f t="shared" si="130"/>
        <v>22.6</v>
      </c>
      <c r="Y136" s="179">
        <f t="shared" si="130"/>
        <v>735.2</v>
      </c>
      <c r="Z136" s="179">
        <f t="shared" si="130"/>
        <v>90.1</v>
      </c>
      <c r="AA136" s="179">
        <f t="shared" si="130"/>
        <v>11330.4</v>
      </c>
      <c r="AB136" s="179">
        <f t="shared" si="130"/>
        <v>7389</v>
      </c>
      <c r="AC136" s="179">
        <f t="shared" si="130"/>
        <v>311.89999999999998</v>
      </c>
      <c r="AD136" s="179">
        <f t="shared" si="130"/>
        <v>559.29999999999995</v>
      </c>
      <c r="AE136" s="179">
        <f t="shared" si="130"/>
        <v>67.7</v>
      </c>
      <c r="AF136" s="179">
        <f t="shared" si="130"/>
        <v>89.6</v>
      </c>
      <c r="AG136" s="179">
        <f t="shared" si="130"/>
        <v>188.1</v>
      </c>
      <c r="AH136" s="179">
        <f t="shared" si="130"/>
        <v>624.1</v>
      </c>
      <c r="AI136" s="179">
        <f t="shared" si="130"/>
        <v>234.2</v>
      </c>
      <c r="AJ136" s="179">
        <f t="shared" si="130"/>
        <v>153.69999999999999</v>
      </c>
      <c r="AK136" s="179">
        <f t="shared" si="130"/>
        <v>148.5</v>
      </c>
      <c r="AL136" s="179">
        <f t="shared" si="130"/>
        <v>237.9</v>
      </c>
      <c r="AM136" s="179">
        <f t="shared" si="130"/>
        <v>201</v>
      </c>
      <c r="AN136" s="179">
        <f t="shared" si="130"/>
        <v>139.6</v>
      </c>
      <c r="AO136" s="179">
        <f t="shared" si="130"/>
        <v>2493.1</v>
      </c>
      <c r="AP136" s="179">
        <f t="shared" si="130"/>
        <v>52878.5</v>
      </c>
      <c r="AQ136" s="179">
        <f t="shared" si="130"/>
        <v>151.5</v>
      </c>
      <c r="AR136" s="179">
        <f t="shared" si="130"/>
        <v>10739.2</v>
      </c>
      <c r="AS136" s="179">
        <f t="shared" si="130"/>
        <v>2678</v>
      </c>
      <c r="AT136" s="179">
        <f t="shared" si="130"/>
        <v>605.20000000000005</v>
      </c>
      <c r="AU136" s="179">
        <f t="shared" si="130"/>
        <v>108.3</v>
      </c>
      <c r="AV136" s="179">
        <f t="shared" si="130"/>
        <v>187.1</v>
      </c>
      <c r="AW136" s="179">
        <f t="shared" si="130"/>
        <v>88.3</v>
      </c>
      <c r="AX136" s="179">
        <f t="shared" si="130"/>
        <v>44.4</v>
      </c>
      <c r="AY136" s="179">
        <f t="shared" si="130"/>
        <v>210.6</v>
      </c>
      <c r="AZ136" s="179">
        <f t="shared" si="130"/>
        <v>8114.5</v>
      </c>
      <c r="BA136" s="179">
        <f t="shared" si="130"/>
        <v>4395.8</v>
      </c>
      <c r="BB136" s="179">
        <f t="shared" si="130"/>
        <v>3664.6</v>
      </c>
      <c r="BC136" s="179">
        <f t="shared" si="130"/>
        <v>14233.5</v>
      </c>
      <c r="BD136" s="179">
        <f t="shared" si="130"/>
        <v>795.2</v>
      </c>
      <c r="BE136" s="179">
        <f t="shared" si="130"/>
        <v>415.3</v>
      </c>
      <c r="BF136" s="179">
        <f t="shared" si="130"/>
        <v>5915.8</v>
      </c>
      <c r="BG136" s="179">
        <f t="shared" si="130"/>
        <v>551.29999999999995</v>
      </c>
      <c r="BH136" s="179">
        <f t="shared" si="130"/>
        <v>170.4</v>
      </c>
      <c r="BI136" s="179">
        <f t="shared" si="130"/>
        <v>190.9</v>
      </c>
      <c r="BJ136" s="179">
        <f t="shared" si="130"/>
        <v>1101</v>
      </c>
      <c r="BK136" s="179">
        <f t="shared" si="130"/>
        <v>14155.7</v>
      </c>
      <c r="BL136" s="179">
        <f t="shared" si="130"/>
        <v>55.7</v>
      </c>
      <c r="BM136" s="179">
        <f t="shared" si="130"/>
        <v>229</v>
      </c>
      <c r="BN136" s="179">
        <f t="shared" si="130"/>
        <v>1807.7</v>
      </c>
      <c r="BO136" s="179">
        <f t="shared" si="130"/>
        <v>683.1</v>
      </c>
      <c r="BP136" s="179">
        <f t="shared" ref="BP136:EA136" si="131">BP18</f>
        <v>87.6</v>
      </c>
      <c r="BQ136" s="179">
        <f t="shared" si="131"/>
        <v>2928.7</v>
      </c>
      <c r="BR136" s="179">
        <f t="shared" si="131"/>
        <v>2231.5</v>
      </c>
      <c r="BS136" s="179">
        <f t="shared" si="131"/>
        <v>772.3</v>
      </c>
      <c r="BT136" s="179">
        <f t="shared" si="131"/>
        <v>162.69999999999999</v>
      </c>
      <c r="BU136" s="179">
        <f t="shared" si="131"/>
        <v>166.7</v>
      </c>
      <c r="BV136" s="179">
        <f t="shared" si="131"/>
        <v>413.7</v>
      </c>
      <c r="BW136" s="179">
        <f t="shared" si="131"/>
        <v>715</v>
      </c>
      <c r="BX136" s="179">
        <f t="shared" si="131"/>
        <v>22.5</v>
      </c>
      <c r="BY136" s="179">
        <f t="shared" si="131"/>
        <v>343.9</v>
      </c>
      <c r="BZ136" s="179">
        <f t="shared" si="131"/>
        <v>163.6</v>
      </c>
      <c r="CA136" s="179">
        <f t="shared" si="131"/>
        <v>45.4</v>
      </c>
      <c r="CB136" s="179">
        <f t="shared" si="131"/>
        <v>22526.7</v>
      </c>
      <c r="CC136" s="179">
        <f t="shared" si="131"/>
        <v>121.6</v>
      </c>
      <c r="CD136" s="179">
        <f t="shared" si="131"/>
        <v>12.2</v>
      </c>
      <c r="CE136" s="179">
        <f t="shared" si="131"/>
        <v>73.8</v>
      </c>
      <c r="CF136" s="179">
        <f t="shared" si="131"/>
        <v>50</v>
      </c>
      <c r="CG136" s="179">
        <f t="shared" si="131"/>
        <v>86.8</v>
      </c>
      <c r="CH136" s="179">
        <f t="shared" si="131"/>
        <v>68</v>
      </c>
      <c r="CI136" s="179">
        <f t="shared" si="131"/>
        <v>430.8</v>
      </c>
      <c r="CJ136" s="179">
        <f t="shared" si="131"/>
        <v>511.5</v>
      </c>
      <c r="CK136" s="179">
        <f t="shared" si="131"/>
        <v>1796.8</v>
      </c>
      <c r="CL136" s="179">
        <f t="shared" si="131"/>
        <v>493.5</v>
      </c>
      <c r="CM136" s="179">
        <f t="shared" si="131"/>
        <v>352.2</v>
      </c>
      <c r="CN136" s="179">
        <f t="shared" si="131"/>
        <v>9777.4</v>
      </c>
      <c r="CO136" s="179">
        <f t="shared" si="131"/>
        <v>4698.3999999999996</v>
      </c>
      <c r="CP136" s="179">
        <f t="shared" si="131"/>
        <v>426.6</v>
      </c>
      <c r="CQ136" s="179">
        <f t="shared" si="131"/>
        <v>574.20000000000005</v>
      </c>
      <c r="CR136" s="179">
        <f t="shared" si="131"/>
        <v>73.3</v>
      </c>
      <c r="CS136" s="179">
        <f t="shared" si="131"/>
        <v>99.5</v>
      </c>
      <c r="CT136" s="179">
        <f t="shared" si="131"/>
        <v>90.6</v>
      </c>
      <c r="CU136" s="179">
        <f t="shared" si="131"/>
        <v>208.7</v>
      </c>
      <c r="CV136" s="179">
        <f t="shared" si="131"/>
        <v>9.1</v>
      </c>
      <c r="CW136" s="179">
        <f t="shared" si="131"/>
        <v>105.2</v>
      </c>
      <c r="CX136" s="179">
        <f t="shared" si="131"/>
        <v>231.2</v>
      </c>
      <c r="CY136" s="179">
        <f t="shared" si="131"/>
        <v>13.2</v>
      </c>
      <c r="CZ136" s="179">
        <f t="shared" si="131"/>
        <v>1003.3</v>
      </c>
      <c r="DA136" s="179">
        <f t="shared" si="131"/>
        <v>50.5</v>
      </c>
      <c r="DB136" s="179">
        <f t="shared" si="131"/>
        <v>91</v>
      </c>
      <c r="DC136" s="179">
        <f t="shared" si="131"/>
        <v>50.6</v>
      </c>
      <c r="DD136" s="179">
        <f t="shared" si="131"/>
        <v>109.8</v>
      </c>
      <c r="DE136" s="179">
        <f t="shared" si="131"/>
        <v>129.5</v>
      </c>
      <c r="DF136" s="179">
        <f t="shared" si="131"/>
        <v>11723.2</v>
      </c>
      <c r="DG136" s="179">
        <f t="shared" si="131"/>
        <v>37.6</v>
      </c>
      <c r="DH136" s="179">
        <f t="shared" si="131"/>
        <v>977.3</v>
      </c>
      <c r="DI136" s="179">
        <f t="shared" si="131"/>
        <v>1506.4445704317488</v>
      </c>
      <c r="DJ136" s="179">
        <f t="shared" si="131"/>
        <v>338.6</v>
      </c>
      <c r="DK136" s="179">
        <f t="shared" si="131"/>
        <v>196.6</v>
      </c>
      <c r="DL136" s="179">
        <f t="shared" si="131"/>
        <v>3187.1</v>
      </c>
      <c r="DM136" s="179">
        <f t="shared" si="131"/>
        <v>137.1</v>
      </c>
      <c r="DN136" s="179">
        <f t="shared" si="131"/>
        <v>851</v>
      </c>
      <c r="DO136" s="179">
        <f t="shared" si="131"/>
        <v>2012.2</v>
      </c>
      <c r="DP136" s="179">
        <f t="shared" si="131"/>
        <v>66.3</v>
      </c>
      <c r="DQ136" s="179">
        <f t="shared" si="131"/>
        <v>373.1</v>
      </c>
      <c r="DR136" s="179">
        <f t="shared" si="131"/>
        <v>982.1</v>
      </c>
      <c r="DS136" s="179">
        <f t="shared" si="131"/>
        <v>453.9</v>
      </c>
      <c r="DT136" s="179">
        <f t="shared" si="131"/>
        <v>152.19999999999999</v>
      </c>
      <c r="DU136" s="179">
        <f t="shared" si="131"/>
        <v>207.3</v>
      </c>
      <c r="DV136" s="179">
        <f t="shared" si="131"/>
        <v>92.1</v>
      </c>
      <c r="DW136" s="179">
        <f t="shared" si="131"/>
        <v>151.30000000000001</v>
      </c>
      <c r="DX136" s="179">
        <f t="shared" si="131"/>
        <v>56.7</v>
      </c>
      <c r="DY136" s="179">
        <f t="shared" si="131"/>
        <v>71.2</v>
      </c>
      <c r="DZ136" s="179">
        <f t="shared" si="131"/>
        <v>240.2</v>
      </c>
      <c r="EA136" s="179">
        <f t="shared" si="131"/>
        <v>222.4</v>
      </c>
      <c r="EB136" s="179">
        <f t="shared" ref="EB136:FX136" si="132">EB18</f>
        <v>314.8</v>
      </c>
      <c r="EC136" s="179">
        <f t="shared" si="132"/>
        <v>96.6</v>
      </c>
      <c r="ED136" s="179">
        <f t="shared" si="132"/>
        <v>103</v>
      </c>
      <c r="EE136" s="179">
        <f t="shared" si="132"/>
        <v>132.30000000000001</v>
      </c>
      <c r="EF136" s="179">
        <f t="shared" si="132"/>
        <v>963.2</v>
      </c>
      <c r="EG136" s="179">
        <f t="shared" si="132"/>
        <v>161.30000000000001</v>
      </c>
      <c r="EH136" s="179">
        <f t="shared" si="132"/>
        <v>130.69999999999999</v>
      </c>
      <c r="EI136" s="179">
        <f t="shared" si="132"/>
        <v>10751.4</v>
      </c>
      <c r="EJ136" s="179">
        <f t="shared" si="132"/>
        <v>5234</v>
      </c>
      <c r="EK136" s="179">
        <f t="shared" si="132"/>
        <v>254.2</v>
      </c>
      <c r="EL136" s="179">
        <f t="shared" si="132"/>
        <v>215.9</v>
      </c>
      <c r="EM136" s="179">
        <f t="shared" si="132"/>
        <v>208.5</v>
      </c>
      <c r="EN136" s="179">
        <f t="shared" si="132"/>
        <v>680</v>
      </c>
      <c r="EO136" s="179">
        <f t="shared" si="132"/>
        <v>138.19999999999999</v>
      </c>
      <c r="EP136" s="179">
        <f t="shared" si="132"/>
        <v>118</v>
      </c>
      <c r="EQ136" s="179">
        <f t="shared" si="132"/>
        <v>480.4</v>
      </c>
      <c r="ER136" s="179">
        <f t="shared" si="132"/>
        <v>87.7</v>
      </c>
      <c r="ES136" s="179">
        <f t="shared" si="132"/>
        <v>124.4</v>
      </c>
      <c r="ET136" s="179">
        <f t="shared" si="132"/>
        <v>153.1</v>
      </c>
      <c r="EU136" s="179">
        <f t="shared" si="132"/>
        <v>532.79999999999995</v>
      </c>
      <c r="EV136" s="179">
        <f t="shared" si="132"/>
        <v>40.299999999999997</v>
      </c>
      <c r="EW136" s="179">
        <f t="shared" si="132"/>
        <v>229.6</v>
      </c>
      <c r="EX136" s="179">
        <f t="shared" si="132"/>
        <v>92.2</v>
      </c>
      <c r="EY136" s="179">
        <f t="shared" si="132"/>
        <v>427.7</v>
      </c>
      <c r="EZ136" s="179">
        <f t="shared" si="132"/>
        <v>69.900000000000006</v>
      </c>
      <c r="FA136" s="179">
        <f t="shared" si="132"/>
        <v>1285.8</v>
      </c>
      <c r="FB136" s="179">
        <f t="shared" si="132"/>
        <v>214.1</v>
      </c>
      <c r="FC136" s="179">
        <f t="shared" si="132"/>
        <v>618.70000000000005</v>
      </c>
      <c r="FD136" s="179">
        <f t="shared" si="132"/>
        <v>228</v>
      </c>
      <c r="FE136" s="179">
        <f t="shared" si="132"/>
        <v>47.7</v>
      </c>
      <c r="FF136" s="179">
        <f t="shared" si="132"/>
        <v>102.8</v>
      </c>
      <c r="FG136" s="179">
        <f t="shared" si="132"/>
        <v>52.6</v>
      </c>
      <c r="FH136" s="179">
        <f t="shared" si="132"/>
        <v>32.1</v>
      </c>
      <c r="FI136" s="179">
        <f t="shared" si="132"/>
        <v>1032.5</v>
      </c>
      <c r="FJ136" s="179">
        <f t="shared" si="132"/>
        <v>747.8</v>
      </c>
      <c r="FK136" s="179">
        <f t="shared" si="132"/>
        <v>1374.3</v>
      </c>
      <c r="FL136" s="179">
        <f t="shared" si="132"/>
        <v>2171.9</v>
      </c>
      <c r="FM136" s="179">
        <f t="shared" si="132"/>
        <v>1300.2</v>
      </c>
      <c r="FN136" s="179">
        <f t="shared" si="132"/>
        <v>15884.6</v>
      </c>
      <c r="FO136" s="179">
        <f t="shared" si="132"/>
        <v>578.4</v>
      </c>
      <c r="FP136" s="179">
        <f t="shared" si="132"/>
        <v>1343.2</v>
      </c>
      <c r="FQ136" s="179">
        <f t="shared" si="132"/>
        <v>354</v>
      </c>
      <c r="FR136" s="179">
        <f t="shared" si="132"/>
        <v>44.2</v>
      </c>
      <c r="FS136" s="179">
        <f t="shared" si="132"/>
        <v>45</v>
      </c>
      <c r="FT136" s="179">
        <f t="shared" si="132"/>
        <v>32.1</v>
      </c>
      <c r="FU136" s="179">
        <f t="shared" si="132"/>
        <v>485.3</v>
      </c>
      <c r="FV136" s="179">
        <f t="shared" si="132"/>
        <v>434.2</v>
      </c>
      <c r="FW136" s="179">
        <f t="shared" si="132"/>
        <v>81.7</v>
      </c>
      <c r="FX136" s="179">
        <f t="shared" si="132"/>
        <v>29.3</v>
      </c>
      <c r="FY136" s="12"/>
      <c r="FZ136" s="60"/>
      <c r="GA136" s="2"/>
      <c r="GB136" s="21"/>
      <c r="GC136" s="21"/>
      <c r="GD136" s="21"/>
      <c r="GE136" s="2"/>
      <c r="GF136" s="21"/>
      <c r="GG136" s="21"/>
      <c r="GH136" s="21"/>
      <c r="GI136" s="2"/>
      <c r="GJ136" s="2"/>
      <c r="GK136" s="2"/>
    </row>
    <row r="137" spans="1:254" x14ac:dyDescent="0.35">
      <c r="A137" s="3" t="s">
        <v>496</v>
      </c>
      <c r="B137" s="128" t="s">
        <v>667</v>
      </c>
      <c r="C137" s="14">
        <f>MAX(C135,C136)</f>
        <v>4792.3</v>
      </c>
      <c r="D137" s="14">
        <f t="shared" ref="D137:BO137" si="133">MAX(D135,D136)</f>
        <v>19193</v>
      </c>
      <c r="E137" s="14">
        <f t="shared" si="133"/>
        <v>4709.3</v>
      </c>
      <c r="F137" s="14">
        <f t="shared" si="133"/>
        <v>12549.4</v>
      </c>
      <c r="G137" s="14">
        <f t="shared" si="133"/>
        <v>812.2</v>
      </c>
      <c r="H137" s="14">
        <f t="shared" si="133"/>
        <v>438.2</v>
      </c>
      <c r="I137" s="14">
        <f t="shared" si="133"/>
        <v>6388</v>
      </c>
      <c r="J137" s="14">
        <f t="shared" si="133"/>
        <v>1579.5</v>
      </c>
      <c r="K137" s="14">
        <f t="shared" si="133"/>
        <v>152.1</v>
      </c>
      <c r="L137" s="14">
        <f t="shared" si="133"/>
        <v>1348.7</v>
      </c>
      <c r="M137" s="14">
        <f t="shared" si="133"/>
        <v>729.9</v>
      </c>
      <c r="N137" s="14">
        <f t="shared" si="133"/>
        <v>18867.900000000001</v>
      </c>
      <c r="O137" s="14">
        <f t="shared" si="133"/>
        <v>3029.6</v>
      </c>
      <c r="P137" s="14">
        <f t="shared" si="133"/>
        <v>163.6</v>
      </c>
      <c r="Q137" s="14">
        <f t="shared" si="133"/>
        <v>31548.1</v>
      </c>
      <c r="R137" s="14">
        <f t="shared" si="133"/>
        <v>3944.3</v>
      </c>
      <c r="S137" s="14">
        <f t="shared" si="133"/>
        <v>938.6</v>
      </c>
      <c r="T137" s="14">
        <f t="shared" si="133"/>
        <v>118.5</v>
      </c>
      <c r="U137" s="14">
        <f t="shared" si="133"/>
        <v>36.5</v>
      </c>
      <c r="V137" s="14">
        <f t="shared" si="133"/>
        <v>188.9</v>
      </c>
      <c r="W137" s="14">
        <f t="shared" si="133"/>
        <v>37.200000000000003</v>
      </c>
      <c r="X137" s="14">
        <f t="shared" si="133"/>
        <v>22.6</v>
      </c>
      <c r="Y137" s="14">
        <f t="shared" si="133"/>
        <v>735.2</v>
      </c>
      <c r="Z137" s="14">
        <f t="shared" si="133"/>
        <v>90.1</v>
      </c>
      <c r="AA137" s="14">
        <f t="shared" si="133"/>
        <v>11330.4</v>
      </c>
      <c r="AB137" s="14">
        <f t="shared" si="133"/>
        <v>7389</v>
      </c>
      <c r="AC137" s="14">
        <f t="shared" si="133"/>
        <v>311.89999999999998</v>
      </c>
      <c r="AD137" s="14">
        <f t="shared" si="133"/>
        <v>559.29999999999995</v>
      </c>
      <c r="AE137" s="14">
        <f t="shared" si="133"/>
        <v>67.7</v>
      </c>
      <c r="AF137" s="14">
        <f t="shared" si="133"/>
        <v>89.6</v>
      </c>
      <c r="AG137" s="14">
        <f t="shared" si="133"/>
        <v>188.1</v>
      </c>
      <c r="AH137" s="14">
        <f t="shared" si="133"/>
        <v>624.1</v>
      </c>
      <c r="AI137" s="14">
        <f t="shared" si="133"/>
        <v>234.2</v>
      </c>
      <c r="AJ137" s="14">
        <f t="shared" si="133"/>
        <v>153.69999999999999</v>
      </c>
      <c r="AK137" s="14">
        <f t="shared" si="133"/>
        <v>148.5</v>
      </c>
      <c r="AL137" s="14">
        <f t="shared" si="133"/>
        <v>237.9</v>
      </c>
      <c r="AM137" s="14">
        <f t="shared" si="133"/>
        <v>201</v>
      </c>
      <c r="AN137" s="14">
        <f t="shared" si="133"/>
        <v>139.6</v>
      </c>
      <c r="AO137" s="14">
        <f t="shared" si="133"/>
        <v>2493.1</v>
      </c>
      <c r="AP137" s="14">
        <f t="shared" si="133"/>
        <v>52878.5</v>
      </c>
      <c r="AQ137" s="14">
        <f t="shared" si="133"/>
        <v>151.5</v>
      </c>
      <c r="AR137" s="14">
        <f t="shared" si="133"/>
        <v>10739.2</v>
      </c>
      <c r="AS137" s="14">
        <f t="shared" si="133"/>
        <v>2678</v>
      </c>
      <c r="AT137" s="14">
        <f t="shared" si="133"/>
        <v>605.20000000000005</v>
      </c>
      <c r="AU137" s="14">
        <f t="shared" si="133"/>
        <v>108.3</v>
      </c>
      <c r="AV137" s="14">
        <f t="shared" si="133"/>
        <v>187.1</v>
      </c>
      <c r="AW137" s="14">
        <f t="shared" si="133"/>
        <v>88.3</v>
      </c>
      <c r="AX137" s="14">
        <f t="shared" si="133"/>
        <v>44.4</v>
      </c>
      <c r="AY137" s="14">
        <f t="shared" si="133"/>
        <v>210.6</v>
      </c>
      <c r="AZ137" s="14">
        <f t="shared" si="133"/>
        <v>8114.5</v>
      </c>
      <c r="BA137" s="14">
        <f t="shared" si="133"/>
        <v>4395.8</v>
      </c>
      <c r="BB137" s="14">
        <f t="shared" si="133"/>
        <v>3664.6</v>
      </c>
      <c r="BC137" s="14">
        <f t="shared" si="133"/>
        <v>14233.5</v>
      </c>
      <c r="BD137" s="14">
        <f t="shared" si="133"/>
        <v>795.2</v>
      </c>
      <c r="BE137" s="14">
        <f t="shared" si="133"/>
        <v>415.3</v>
      </c>
      <c r="BF137" s="14">
        <f t="shared" si="133"/>
        <v>5915.8</v>
      </c>
      <c r="BG137" s="14">
        <f t="shared" si="133"/>
        <v>551.29999999999995</v>
      </c>
      <c r="BH137" s="14">
        <f t="shared" si="133"/>
        <v>170.4</v>
      </c>
      <c r="BI137" s="14">
        <f t="shared" si="133"/>
        <v>190.9</v>
      </c>
      <c r="BJ137" s="14">
        <f t="shared" si="133"/>
        <v>1101</v>
      </c>
      <c r="BK137" s="14">
        <f t="shared" si="133"/>
        <v>14155.7</v>
      </c>
      <c r="BL137" s="14">
        <f t="shared" si="133"/>
        <v>55.7</v>
      </c>
      <c r="BM137" s="14">
        <f t="shared" si="133"/>
        <v>229</v>
      </c>
      <c r="BN137" s="14">
        <f t="shared" si="133"/>
        <v>1807.7</v>
      </c>
      <c r="BO137" s="14">
        <f t="shared" si="133"/>
        <v>683.1</v>
      </c>
      <c r="BP137" s="14">
        <f t="shared" ref="BP137:EA137" si="134">MAX(BP135,BP136)</f>
        <v>87.6</v>
      </c>
      <c r="BQ137" s="14">
        <f t="shared" si="134"/>
        <v>2928.7</v>
      </c>
      <c r="BR137" s="14">
        <f t="shared" si="134"/>
        <v>2231.5</v>
      </c>
      <c r="BS137" s="14">
        <f t="shared" si="134"/>
        <v>772.3</v>
      </c>
      <c r="BT137" s="14">
        <f t="shared" si="134"/>
        <v>162.69999999999999</v>
      </c>
      <c r="BU137" s="14">
        <f t="shared" si="134"/>
        <v>166.7</v>
      </c>
      <c r="BV137" s="14">
        <f t="shared" si="134"/>
        <v>413.7</v>
      </c>
      <c r="BW137" s="14">
        <f t="shared" si="134"/>
        <v>715</v>
      </c>
      <c r="BX137" s="14">
        <f t="shared" si="134"/>
        <v>22.5</v>
      </c>
      <c r="BY137" s="14">
        <f t="shared" si="134"/>
        <v>343.9</v>
      </c>
      <c r="BZ137" s="14">
        <f t="shared" si="134"/>
        <v>163.6</v>
      </c>
      <c r="CA137" s="14">
        <f t="shared" si="134"/>
        <v>45.4</v>
      </c>
      <c r="CB137" s="14">
        <f t="shared" si="134"/>
        <v>22526.7</v>
      </c>
      <c r="CC137" s="14">
        <f t="shared" si="134"/>
        <v>121.6</v>
      </c>
      <c r="CD137" s="14">
        <f t="shared" si="134"/>
        <v>12.2</v>
      </c>
      <c r="CE137" s="14">
        <f t="shared" si="134"/>
        <v>73.8</v>
      </c>
      <c r="CF137" s="14">
        <f t="shared" si="134"/>
        <v>50</v>
      </c>
      <c r="CG137" s="14">
        <f t="shared" si="134"/>
        <v>86.8</v>
      </c>
      <c r="CH137" s="14">
        <f t="shared" si="134"/>
        <v>68</v>
      </c>
      <c r="CI137" s="14">
        <f t="shared" si="134"/>
        <v>430.8</v>
      </c>
      <c r="CJ137" s="14">
        <f t="shared" si="134"/>
        <v>511.5</v>
      </c>
      <c r="CK137" s="14">
        <f t="shared" si="134"/>
        <v>1796.8</v>
      </c>
      <c r="CL137" s="14">
        <f t="shared" si="134"/>
        <v>493.5</v>
      </c>
      <c r="CM137" s="14">
        <f t="shared" si="134"/>
        <v>352.2</v>
      </c>
      <c r="CN137" s="14">
        <f t="shared" si="134"/>
        <v>9777.4</v>
      </c>
      <c r="CO137" s="14">
        <f t="shared" si="134"/>
        <v>4698.3999999999996</v>
      </c>
      <c r="CP137" s="14">
        <f t="shared" si="134"/>
        <v>426.6</v>
      </c>
      <c r="CQ137" s="14">
        <f t="shared" si="134"/>
        <v>574.20000000000005</v>
      </c>
      <c r="CR137" s="14">
        <f t="shared" si="134"/>
        <v>73.3</v>
      </c>
      <c r="CS137" s="14">
        <f t="shared" si="134"/>
        <v>99.5</v>
      </c>
      <c r="CT137" s="14">
        <f t="shared" si="134"/>
        <v>90.6</v>
      </c>
      <c r="CU137" s="14">
        <f t="shared" si="134"/>
        <v>208.7</v>
      </c>
      <c r="CV137" s="14">
        <f t="shared" si="134"/>
        <v>9.1</v>
      </c>
      <c r="CW137" s="14">
        <f t="shared" si="134"/>
        <v>105.2</v>
      </c>
      <c r="CX137" s="14">
        <f t="shared" si="134"/>
        <v>231.2</v>
      </c>
      <c r="CY137" s="14">
        <f t="shared" si="134"/>
        <v>13.2</v>
      </c>
      <c r="CZ137" s="14">
        <f t="shared" si="134"/>
        <v>1003.3</v>
      </c>
      <c r="DA137" s="14">
        <f t="shared" si="134"/>
        <v>50.5</v>
      </c>
      <c r="DB137" s="14">
        <f t="shared" si="134"/>
        <v>91</v>
      </c>
      <c r="DC137" s="14">
        <f t="shared" si="134"/>
        <v>50.6</v>
      </c>
      <c r="DD137" s="14">
        <f t="shared" si="134"/>
        <v>109.8</v>
      </c>
      <c r="DE137" s="14">
        <f t="shared" si="134"/>
        <v>129.5</v>
      </c>
      <c r="DF137" s="14">
        <f t="shared" si="134"/>
        <v>11723.2</v>
      </c>
      <c r="DG137" s="14">
        <f t="shared" si="134"/>
        <v>37.6</v>
      </c>
      <c r="DH137" s="14">
        <f t="shared" si="134"/>
        <v>977.3</v>
      </c>
      <c r="DI137" s="14">
        <f t="shared" si="134"/>
        <v>1506.4445704317488</v>
      </c>
      <c r="DJ137" s="14">
        <f t="shared" si="134"/>
        <v>338.6</v>
      </c>
      <c r="DK137" s="14">
        <f t="shared" si="134"/>
        <v>196.6</v>
      </c>
      <c r="DL137" s="14">
        <f t="shared" si="134"/>
        <v>3187.1</v>
      </c>
      <c r="DM137" s="14">
        <f t="shared" si="134"/>
        <v>137.1</v>
      </c>
      <c r="DN137" s="14">
        <f t="shared" si="134"/>
        <v>851</v>
      </c>
      <c r="DO137" s="14">
        <f t="shared" si="134"/>
        <v>2012.2</v>
      </c>
      <c r="DP137" s="14">
        <f t="shared" si="134"/>
        <v>66.3</v>
      </c>
      <c r="DQ137" s="14">
        <f t="shared" si="134"/>
        <v>373.1</v>
      </c>
      <c r="DR137" s="14">
        <f t="shared" si="134"/>
        <v>982.1</v>
      </c>
      <c r="DS137" s="14">
        <f t="shared" si="134"/>
        <v>453.9</v>
      </c>
      <c r="DT137" s="14">
        <f t="shared" si="134"/>
        <v>152.19999999999999</v>
      </c>
      <c r="DU137" s="14">
        <f t="shared" si="134"/>
        <v>207.3</v>
      </c>
      <c r="DV137" s="14">
        <f t="shared" si="134"/>
        <v>92.1</v>
      </c>
      <c r="DW137" s="14">
        <f t="shared" si="134"/>
        <v>151.30000000000001</v>
      </c>
      <c r="DX137" s="14">
        <f t="shared" si="134"/>
        <v>56.7</v>
      </c>
      <c r="DY137" s="14">
        <f t="shared" si="134"/>
        <v>71.2</v>
      </c>
      <c r="DZ137" s="14">
        <f t="shared" si="134"/>
        <v>240.2</v>
      </c>
      <c r="EA137" s="14">
        <f t="shared" si="134"/>
        <v>222.4</v>
      </c>
      <c r="EB137" s="14">
        <f t="shared" ref="EB137:FX137" si="135">MAX(EB135,EB136)</f>
        <v>314.8</v>
      </c>
      <c r="EC137" s="14">
        <f t="shared" si="135"/>
        <v>96.6</v>
      </c>
      <c r="ED137" s="14">
        <f t="shared" si="135"/>
        <v>103</v>
      </c>
      <c r="EE137" s="14">
        <f t="shared" si="135"/>
        <v>132.30000000000001</v>
      </c>
      <c r="EF137" s="14">
        <f t="shared" si="135"/>
        <v>963.2</v>
      </c>
      <c r="EG137" s="14">
        <f t="shared" si="135"/>
        <v>161.30000000000001</v>
      </c>
      <c r="EH137" s="14">
        <f t="shared" si="135"/>
        <v>130.69999999999999</v>
      </c>
      <c r="EI137" s="14">
        <f t="shared" si="135"/>
        <v>10751.4</v>
      </c>
      <c r="EJ137" s="14">
        <f t="shared" si="135"/>
        <v>5234</v>
      </c>
      <c r="EK137" s="14">
        <f t="shared" si="135"/>
        <v>254.2</v>
      </c>
      <c r="EL137" s="14">
        <f t="shared" si="135"/>
        <v>215.9</v>
      </c>
      <c r="EM137" s="14">
        <f t="shared" si="135"/>
        <v>208.5</v>
      </c>
      <c r="EN137" s="14">
        <f t="shared" si="135"/>
        <v>680</v>
      </c>
      <c r="EO137" s="14">
        <f t="shared" si="135"/>
        <v>138.19999999999999</v>
      </c>
      <c r="EP137" s="14">
        <f t="shared" si="135"/>
        <v>118</v>
      </c>
      <c r="EQ137" s="14">
        <f t="shared" si="135"/>
        <v>480.4</v>
      </c>
      <c r="ER137" s="14">
        <f t="shared" si="135"/>
        <v>87.7</v>
      </c>
      <c r="ES137" s="14">
        <f t="shared" si="135"/>
        <v>124.4</v>
      </c>
      <c r="ET137" s="14">
        <f t="shared" si="135"/>
        <v>153.1</v>
      </c>
      <c r="EU137" s="14">
        <f t="shared" si="135"/>
        <v>532.79999999999995</v>
      </c>
      <c r="EV137" s="14">
        <f t="shared" si="135"/>
        <v>40.299999999999997</v>
      </c>
      <c r="EW137" s="14">
        <f t="shared" si="135"/>
        <v>229.6</v>
      </c>
      <c r="EX137" s="14">
        <f t="shared" si="135"/>
        <v>92.2</v>
      </c>
      <c r="EY137" s="14">
        <f t="shared" si="135"/>
        <v>427.7</v>
      </c>
      <c r="EZ137" s="14">
        <f t="shared" si="135"/>
        <v>69.900000000000006</v>
      </c>
      <c r="FA137" s="14">
        <f t="shared" si="135"/>
        <v>1285.8</v>
      </c>
      <c r="FB137" s="14">
        <f t="shared" si="135"/>
        <v>214.1</v>
      </c>
      <c r="FC137" s="14">
        <f t="shared" si="135"/>
        <v>618.70000000000005</v>
      </c>
      <c r="FD137" s="14">
        <f t="shared" si="135"/>
        <v>228</v>
      </c>
      <c r="FE137" s="14">
        <f t="shared" si="135"/>
        <v>47.7</v>
      </c>
      <c r="FF137" s="14">
        <f t="shared" si="135"/>
        <v>102.8</v>
      </c>
      <c r="FG137" s="14">
        <f t="shared" si="135"/>
        <v>52.6</v>
      </c>
      <c r="FH137" s="14">
        <f t="shared" si="135"/>
        <v>32.1</v>
      </c>
      <c r="FI137" s="14">
        <f t="shared" si="135"/>
        <v>1032.5</v>
      </c>
      <c r="FJ137" s="14">
        <f t="shared" si="135"/>
        <v>747.8</v>
      </c>
      <c r="FK137" s="14">
        <f t="shared" si="135"/>
        <v>1374.3</v>
      </c>
      <c r="FL137" s="14">
        <f t="shared" si="135"/>
        <v>2171.9</v>
      </c>
      <c r="FM137" s="14">
        <f t="shared" si="135"/>
        <v>1300.2</v>
      </c>
      <c r="FN137" s="14">
        <f t="shared" si="135"/>
        <v>15884.6</v>
      </c>
      <c r="FO137" s="14">
        <f t="shared" si="135"/>
        <v>578.4</v>
      </c>
      <c r="FP137" s="14">
        <f t="shared" si="135"/>
        <v>1343.2</v>
      </c>
      <c r="FQ137" s="14">
        <f t="shared" si="135"/>
        <v>354</v>
      </c>
      <c r="FR137" s="14">
        <f t="shared" si="135"/>
        <v>44.2</v>
      </c>
      <c r="FS137" s="14">
        <f t="shared" si="135"/>
        <v>45</v>
      </c>
      <c r="FT137" s="14">
        <f t="shared" si="135"/>
        <v>32.1</v>
      </c>
      <c r="FU137" s="14">
        <f t="shared" si="135"/>
        <v>485.3</v>
      </c>
      <c r="FV137" s="14">
        <f t="shared" si="135"/>
        <v>434.2</v>
      </c>
      <c r="FW137" s="14">
        <f t="shared" si="135"/>
        <v>81.7</v>
      </c>
      <c r="FX137" s="14">
        <f t="shared" si="135"/>
        <v>29.3</v>
      </c>
      <c r="FY137" s="179"/>
      <c r="FZ137" s="14">
        <f>SUM(C137:FY137)</f>
        <v>387368.64457043173</v>
      </c>
      <c r="GA137" s="59"/>
      <c r="GB137" s="14">
        <f>FZ137-GA137</f>
        <v>387368.64457043173</v>
      </c>
      <c r="GC137" s="14"/>
      <c r="GD137" s="14"/>
      <c r="GE137" s="2"/>
      <c r="GF137" s="26"/>
      <c r="GG137" s="26"/>
      <c r="GH137" s="26"/>
      <c r="GI137" s="26"/>
      <c r="GJ137" s="26"/>
      <c r="GK137" s="26"/>
    </row>
    <row r="138" spans="1:254" x14ac:dyDescent="0.35">
      <c r="A138" s="3"/>
      <c r="B138" s="2" t="s">
        <v>866</v>
      </c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85"/>
      <c r="AR138" s="85"/>
      <c r="AS138" s="85"/>
      <c r="AT138" s="85"/>
      <c r="AU138" s="85"/>
      <c r="AV138" s="85"/>
      <c r="AW138" s="85"/>
      <c r="AX138" s="85"/>
      <c r="AY138" s="85"/>
      <c r="AZ138" s="85"/>
      <c r="BA138" s="85"/>
      <c r="BB138" s="85"/>
      <c r="BC138" s="85"/>
      <c r="BD138" s="85"/>
      <c r="BE138" s="85"/>
      <c r="BF138" s="85"/>
      <c r="BG138" s="85"/>
      <c r="BH138" s="85"/>
      <c r="BI138" s="85"/>
      <c r="BJ138" s="85"/>
      <c r="BK138" s="85"/>
      <c r="BL138" s="85"/>
      <c r="BM138" s="85"/>
      <c r="BN138" s="85"/>
      <c r="BO138" s="85"/>
      <c r="BP138" s="85"/>
      <c r="BQ138" s="85"/>
      <c r="BR138" s="85"/>
      <c r="BS138" s="85"/>
      <c r="BT138" s="85"/>
      <c r="BU138" s="85"/>
      <c r="BV138" s="85"/>
      <c r="BW138" s="85"/>
      <c r="BX138" s="85"/>
      <c r="BY138" s="85"/>
      <c r="BZ138" s="85"/>
      <c r="CA138" s="85"/>
      <c r="CB138" s="85"/>
      <c r="CC138" s="85"/>
      <c r="CD138" s="85"/>
      <c r="CE138" s="85"/>
      <c r="CF138" s="85"/>
      <c r="CG138" s="85"/>
      <c r="CH138" s="85"/>
      <c r="CI138" s="85"/>
      <c r="CJ138" s="85"/>
      <c r="CK138" s="85"/>
      <c r="CL138" s="85"/>
      <c r="CM138" s="85"/>
      <c r="CN138" s="85"/>
      <c r="CO138" s="85"/>
      <c r="CP138" s="85"/>
      <c r="CQ138" s="85"/>
      <c r="CR138" s="85"/>
      <c r="CS138" s="85"/>
      <c r="CT138" s="85"/>
      <c r="CU138" s="85"/>
      <c r="CV138" s="85"/>
      <c r="CW138" s="85"/>
      <c r="CX138" s="85"/>
      <c r="CY138" s="85"/>
      <c r="CZ138" s="85"/>
      <c r="DA138" s="85"/>
      <c r="DB138" s="85"/>
      <c r="DC138" s="85"/>
      <c r="DD138" s="85"/>
      <c r="DE138" s="85"/>
      <c r="DF138" s="85"/>
      <c r="DG138" s="85"/>
      <c r="DH138" s="85"/>
      <c r="DI138" s="85"/>
      <c r="DJ138" s="85"/>
      <c r="DK138" s="85"/>
      <c r="DL138" s="85"/>
      <c r="DM138" s="85"/>
      <c r="DN138" s="85"/>
      <c r="DO138" s="85"/>
      <c r="DP138" s="85"/>
      <c r="DQ138" s="85"/>
      <c r="DR138" s="85"/>
      <c r="DS138" s="85"/>
      <c r="DT138" s="85"/>
      <c r="DU138" s="85"/>
      <c r="DV138" s="85"/>
      <c r="DW138" s="85"/>
      <c r="DX138" s="85"/>
      <c r="DY138" s="85"/>
      <c r="DZ138" s="85"/>
      <c r="EA138" s="85"/>
      <c r="EB138" s="85"/>
      <c r="EC138" s="85"/>
      <c r="ED138" s="85"/>
      <c r="EE138" s="85"/>
      <c r="EF138" s="85"/>
      <c r="EG138" s="85"/>
      <c r="EH138" s="85"/>
      <c r="EI138" s="85"/>
      <c r="EJ138" s="85"/>
      <c r="EK138" s="85"/>
      <c r="EL138" s="85"/>
      <c r="EM138" s="85"/>
      <c r="EN138" s="85"/>
      <c r="EO138" s="85"/>
      <c r="EP138" s="85"/>
      <c r="EQ138" s="85"/>
      <c r="ER138" s="85"/>
      <c r="ES138" s="85"/>
      <c r="ET138" s="85"/>
      <c r="EU138" s="85"/>
      <c r="EV138" s="85"/>
      <c r="EW138" s="85"/>
      <c r="EX138" s="85"/>
      <c r="EY138" s="85"/>
      <c r="EZ138" s="85"/>
      <c r="FA138" s="85"/>
      <c r="FB138" s="85"/>
      <c r="FC138" s="85"/>
      <c r="FD138" s="85"/>
      <c r="FE138" s="85"/>
      <c r="FF138" s="85"/>
      <c r="FG138" s="85"/>
      <c r="FH138" s="85"/>
      <c r="FI138" s="85"/>
      <c r="FJ138" s="85"/>
      <c r="FK138" s="85"/>
      <c r="FL138" s="85"/>
      <c r="FM138" s="85"/>
      <c r="FN138" s="85"/>
      <c r="FO138" s="85"/>
      <c r="FP138" s="85"/>
      <c r="FQ138" s="85"/>
      <c r="FR138" s="85"/>
      <c r="FS138" s="85"/>
      <c r="FT138" s="85"/>
      <c r="FU138" s="85"/>
      <c r="FV138" s="85"/>
      <c r="FW138" s="85"/>
      <c r="FX138" s="85"/>
      <c r="FY138" s="12"/>
      <c r="FZ138" s="14"/>
      <c r="GA138" s="2"/>
      <c r="GB138" s="14"/>
      <c r="GC138" s="14"/>
      <c r="GD138" s="14"/>
      <c r="GE138" s="2"/>
      <c r="GF138" s="12"/>
      <c r="GG138" s="12"/>
      <c r="GH138" s="12"/>
      <c r="GI138" s="2"/>
      <c r="GJ138" s="2"/>
      <c r="GK138" s="2"/>
      <c r="GL138" s="100"/>
      <c r="GM138" s="100"/>
      <c r="GN138" s="100"/>
      <c r="GO138" s="100"/>
      <c r="GP138" s="100"/>
      <c r="GQ138" s="100"/>
      <c r="GR138" s="100"/>
      <c r="GS138" s="100"/>
      <c r="GT138" s="100"/>
      <c r="GU138" s="100"/>
      <c r="GV138" s="100"/>
      <c r="GW138" s="100"/>
      <c r="GX138" s="100"/>
      <c r="GY138" s="100"/>
      <c r="GZ138" s="100"/>
      <c r="HA138" s="100"/>
      <c r="HB138" s="100"/>
      <c r="HC138" s="100"/>
      <c r="HD138" s="100"/>
      <c r="HE138" s="100"/>
      <c r="HF138" s="100"/>
      <c r="HG138" s="100"/>
      <c r="HH138" s="100"/>
      <c r="HI138" s="100"/>
      <c r="HJ138" s="100"/>
      <c r="HK138" s="100"/>
      <c r="HL138" s="100"/>
      <c r="HM138" s="100"/>
      <c r="HN138" s="100"/>
      <c r="HO138" s="100"/>
      <c r="HP138" s="100"/>
      <c r="HQ138" s="100"/>
      <c r="HR138" s="100"/>
      <c r="HS138" s="100"/>
      <c r="HT138" s="100"/>
      <c r="HU138" s="100"/>
      <c r="HV138" s="100"/>
      <c r="HW138" s="100"/>
      <c r="HX138" s="100"/>
      <c r="HY138" s="100"/>
      <c r="HZ138" s="100"/>
      <c r="IA138" s="100"/>
      <c r="IB138" s="100"/>
      <c r="IC138" s="100"/>
      <c r="ID138" s="100"/>
      <c r="IE138" s="100"/>
      <c r="IF138" s="100"/>
      <c r="IG138" s="100"/>
      <c r="IH138" s="100"/>
      <c r="II138" s="100"/>
      <c r="IJ138" s="100"/>
      <c r="IK138" s="100"/>
      <c r="IL138" s="100"/>
      <c r="IM138" s="100"/>
      <c r="IN138" s="100"/>
      <c r="IO138" s="100"/>
      <c r="IP138" s="100"/>
      <c r="IQ138" s="100"/>
      <c r="IR138" s="100"/>
      <c r="IS138" s="100"/>
      <c r="IT138" s="100"/>
    </row>
    <row r="139" spans="1:254" x14ac:dyDescent="0.35">
      <c r="A139" s="3" t="s">
        <v>497</v>
      </c>
      <c r="B139" s="2" t="s">
        <v>867</v>
      </c>
      <c r="C139" s="26">
        <f>ROUND((C137/C21),4)</f>
        <v>0.73480000000000001</v>
      </c>
      <c r="D139" s="26">
        <f t="shared" ref="D139:BO139" si="136">ROUND((D137/D21),4)</f>
        <v>0.51690000000000003</v>
      </c>
      <c r="E139" s="26">
        <f t="shared" si="136"/>
        <v>0.88429999999999997</v>
      </c>
      <c r="F139" s="26">
        <f t="shared" si="136"/>
        <v>0.51400000000000001</v>
      </c>
      <c r="G139" s="26">
        <f t="shared" si="136"/>
        <v>0.4405</v>
      </c>
      <c r="H139" s="26">
        <f t="shared" si="136"/>
        <v>0.40920000000000001</v>
      </c>
      <c r="I139" s="26">
        <f t="shared" si="136"/>
        <v>0.8196</v>
      </c>
      <c r="J139" s="26">
        <f t="shared" si="136"/>
        <v>0.79410000000000003</v>
      </c>
      <c r="K139" s="26">
        <f t="shared" si="136"/>
        <v>0.61080000000000001</v>
      </c>
      <c r="L139" s="26">
        <f t="shared" si="136"/>
        <v>0.64590000000000003</v>
      </c>
      <c r="M139" s="26">
        <f t="shared" si="136"/>
        <v>0.85960000000000003</v>
      </c>
      <c r="N139" s="26">
        <f t="shared" si="136"/>
        <v>0.3755</v>
      </c>
      <c r="O139" s="26">
        <f t="shared" si="136"/>
        <v>0.24490000000000001</v>
      </c>
      <c r="P139" s="26">
        <f t="shared" si="136"/>
        <v>0.52439999999999998</v>
      </c>
      <c r="Q139" s="26">
        <f t="shared" si="136"/>
        <v>0.78779999999999994</v>
      </c>
      <c r="R139" s="26">
        <f t="shared" si="136"/>
        <v>0.53339999999999999</v>
      </c>
      <c r="S139" s="26">
        <f t="shared" si="136"/>
        <v>0.59230000000000005</v>
      </c>
      <c r="T139" s="26">
        <f t="shared" si="136"/>
        <v>0.74060000000000004</v>
      </c>
      <c r="U139" s="26">
        <f t="shared" si="136"/>
        <v>0.67589999999999995</v>
      </c>
      <c r="V139" s="26">
        <f t="shared" si="136"/>
        <v>0.74519999999999997</v>
      </c>
      <c r="W139" s="26">
        <f t="shared" si="136"/>
        <v>0.78320000000000001</v>
      </c>
      <c r="X139" s="26">
        <f t="shared" si="136"/>
        <v>0.56359999999999999</v>
      </c>
      <c r="Y139" s="26">
        <f t="shared" si="136"/>
        <v>0.8417</v>
      </c>
      <c r="Z139" s="26">
        <f t="shared" si="136"/>
        <v>0.39</v>
      </c>
      <c r="AA139" s="26">
        <f t="shared" si="136"/>
        <v>0.36459999999999998</v>
      </c>
      <c r="AB139" s="26">
        <f t="shared" si="136"/>
        <v>0.27510000000000001</v>
      </c>
      <c r="AC139" s="26">
        <f t="shared" si="136"/>
        <v>0.36799999999999999</v>
      </c>
      <c r="AD139" s="26">
        <f t="shared" si="136"/>
        <v>0.3866</v>
      </c>
      <c r="AE139" s="26">
        <f t="shared" si="136"/>
        <v>0.69789999999999996</v>
      </c>
      <c r="AF139" s="26">
        <f t="shared" si="136"/>
        <v>0.54469999999999996</v>
      </c>
      <c r="AG139" s="26">
        <f t="shared" si="136"/>
        <v>0.32129999999999997</v>
      </c>
      <c r="AH139" s="26">
        <f t="shared" si="136"/>
        <v>0.68730000000000002</v>
      </c>
      <c r="AI139" s="26">
        <f t="shared" si="136"/>
        <v>0.61150000000000004</v>
      </c>
      <c r="AJ139" s="26">
        <f t="shared" si="136"/>
        <v>0.8468</v>
      </c>
      <c r="AK139" s="26">
        <f t="shared" si="136"/>
        <v>0.93100000000000005</v>
      </c>
      <c r="AL139" s="26">
        <f t="shared" si="136"/>
        <v>0.83330000000000004</v>
      </c>
      <c r="AM139" s="26">
        <f t="shared" si="136"/>
        <v>0.65490000000000004</v>
      </c>
      <c r="AN139" s="26">
        <f t="shared" si="136"/>
        <v>0.5161</v>
      </c>
      <c r="AO139" s="26">
        <f t="shared" si="136"/>
        <v>0.60499999999999998</v>
      </c>
      <c r="AP139" s="26">
        <f t="shared" si="136"/>
        <v>0.62880000000000003</v>
      </c>
      <c r="AQ139" s="26">
        <f t="shared" si="136"/>
        <v>0.60240000000000005</v>
      </c>
      <c r="AR139" s="26">
        <f t="shared" si="136"/>
        <v>0.1754</v>
      </c>
      <c r="AS139" s="26">
        <f t="shared" si="136"/>
        <v>0.42709999999999998</v>
      </c>
      <c r="AT139" s="26">
        <f t="shared" si="136"/>
        <v>0.23669999999999999</v>
      </c>
      <c r="AU139" s="26">
        <f t="shared" si="136"/>
        <v>0.40410000000000001</v>
      </c>
      <c r="AV139" s="26">
        <f t="shared" si="136"/>
        <v>0.6321</v>
      </c>
      <c r="AW139" s="26">
        <f t="shared" si="136"/>
        <v>0.34360000000000002</v>
      </c>
      <c r="AX139" s="26">
        <f t="shared" si="136"/>
        <v>0.54810000000000003</v>
      </c>
      <c r="AY139" s="26">
        <f t="shared" si="136"/>
        <v>0.53790000000000004</v>
      </c>
      <c r="AZ139" s="26">
        <f t="shared" si="136"/>
        <v>0.67120000000000002</v>
      </c>
      <c r="BA139" s="26">
        <f t="shared" si="136"/>
        <v>0.48359999999999997</v>
      </c>
      <c r="BB139" s="26">
        <f t="shared" si="136"/>
        <v>0.49070000000000003</v>
      </c>
      <c r="BC139" s="26">
        <f t="shared" si="136"/>
        <v>0.57669999999999999</v>
      </c>
      <c r="BD139" s="26">
        <f t="shared" si="136"/>
        <v>0.21840000000000001</v>
      </c>
      <c r="BE139" s="26">
        <f t="shared" si="136"/>
        <v>0.38030000000000003</v>
      </c>
      <c r="BF139" s="26">
        <f t="shared" si="136"/>
        <v>0.22520000000000001</v>
      </c>
      <c r="BG139" s="26">
        <f t="shared" si="136"/>
        <v>0.59860000000000002</v>
      </c>
      <c r="BH139" s="26">
        <f t="shared" si="136"/>
        <v>0.2949</v>
      </c>
      <c r="BI139" s="26">
        <f t="shared" si="136"/>
        <v>0.75009999999999999</v>
      </c>
      <c r="BJ139" s="26">
        <f t="shared" si="136"/>
        <v>0.17130000000000001</v>
      </c>
      <c r="BK139" s="26">
        <f t="shared" si="136"/>
        <v>0.50849999999999995</v>
      </c>
      <c r="BL139" s="26">
        <f t="shared" si="136"/>
        <v>0.61750000000000005</v>
      </c>
      <c r="BM139" s="26">
        <f t="shared" si="136"/>
        <v>0.6361</v>
      </c>
      <c r="BN139" s="26">
        <f t="shared" si="136"/>
        <v>0.59299999999999997</v>
      </c>
      <c r="BO139" s="26">
        <f t="shared" si="136"/>
        <v>0.57450000000000001</v>
      </c>
      <c r="BP139" s="26">
        <f t="shared" ref="BP139:EA139" si="137">ROUND((BP137/BP21),4)</f>
        <v>0.63939999999999997</v>
      </c>
      <c r="BQ139" s="26">
        <f t="shared" si="137"/>
        <v>0.51349999999999996</v>
      </c>
      <c r="BR139" s="26">
        <f t="shared" si="137"/>
        <v>0.50919999999999999</v>
      </c>
      <c r="BS139" s="26">
        <f t="shared" si="137"/>
        <v>0.67689999999999995</v>
      </c>
      <c r="BT139" s="26">
        <f t="shared" si="137"/>
        <v>0.46029999999999999</v>
      </c>
      <c r="BU139" s="26">
        <f t="shared" si="137"/>
        <v>0.43519999999999998</v>
      </c>
      <c r="BV139" s="26">
        <f t="shared" si="137"/>
        <v>0.33239999999999997</v>
      </c>
      <c r="BW139" s="26">
        <f t="shared" si="137"/>
        <v>0.35349999999999998</v>
      </c>
      <c r="BX139" s="26">
        <f t="shared" si="137"/>
        <v>0.3947</v>
      </c>
      <c r="BY139" s="26">
        <f t="shared" si="137"/>
        <v>0.874</v>
      </c>
      <c r="BZ139" s="26">
        <f t="shared" si="137"/>
        <v>0.71750000000000003</v>
      </c>
      <c r="CA139" s="26">
        <f t="shared" si="137"/>
        <v>0.32079999999999997</v>
      </c>
      <c r="CB139" s="26">
        <f t="shared" si="137"/>
        <v>0.30819999999999997</v>
      </c>
      <c r="CC139" s="26">
        <f t="shared" si="137"/>
        <v>0.65380000000000005</v>
      </c>
      <c r="CD139" s="26">
        <f t="shared" si="137"/>
        <v>0.40670000000000001</v>
      </c>
      <c r="CE139" s="26">
        <f t="shared" si="137"/>
        <v>0.4627</v>
      </c>
      <c r="CF139" s="26">
        <f t="shared" si="137"/>
        <v>0.5</v>
      </c>
      <c r="CG139" s="26">
        <f t="shared" si="137"/>
        <v>0.45090000000000002</v>
      </c>
      <c r="CH139" s="26">
        <f t="shared" si="137"/>
        <v>0.75560000000000005</v>
      </c>
      <c r="CI139" s="26">
        <f t="shared" si="137"/>
        <v>0.63070000000000004</v>
      </c>
      <c r="CJ139" s="26">
        <f t="shared" si="137"/>
        <v>0.62150000000000005</v>
      </c>
      <c r="CK139" s="26">
        <f t="shared" si="137"/>
        <v>0.36980000000000002</v>
      </c>
      <c r="CL139" s="26">
        <f t="shared" si="137"/>
        <v>0.42720000000000002</v>
      </c>
      <c r="CM139" s="26">
        <f t="shared" si="137"/>
        <v>0.57079999999999997</v>
      </c>
      <c r="CN139" s="26">
        <f t="shared" si="137"/>
        <v>0.32050000000000001</v>
      </c>
      <c r="CO139" s="26">
        <f t="shared" si="137"/>
        <v>0.33260000000000001</v>
      </c>
      <c r="CP139" s="26">
        <f t="shared" si="137"/>
        <v>0.4748</v>
      </c>
      <c r="CQ139" s="26">
        <f t="shared" si="137"/>
        <v>0.75649999999999995</v>
      </c>
      <c r="CR139" s="26">
        <f t="shared" si="137"/>
        <v>0.37490000000000001</v>
      </c>
      <c r="CS139" s="26">
        <f t="shared" si="137"/>
        <v>0.40379999999999999</v>
      </c>
      <c r="CT139" s="26">
        <f t="shared" si="137"/>
        <v>0.80889999999999995</v>
      </c>
      <c r="CU139" s="26">
        <f t="shared" si="137"/>
        <v>0.44879999999999998</v>
      </c>
      <c r="CV139" s="26">
        <f t="shared" si="137"/>
        <v>0.37919999999999998</v>
      </c>
      <c r="CW139" s="26">
        <f t="shared" si="137"/>
        <v>0.56530000000000002</v>
      </c>
      <c r="CX139" s="26">
        <f t="shared" si="137"/>
        <v>0.50539999999999996</v>
      </c>
      <c r="CY139" s="26">
        <f t="shared" si="137"/>
        <v>0.51759999999999995</v>
      </c>
      <c r="CZ139" s="26">
        <f t="shared" si="137"/>
        <v>0.5665</v>
      </c>
      <c r="DA139" s="26">
        <f t="shared" si="137"/>
        <v>0.2475</v>
      </c>
      <c r="DB139" s="26">
        <f t="shared" si="137"/>
        <v>0.29310000000000003</v>
      </c>
      <c r="DC139" s="26">
        <f t="shared" si="137"/>
        <v>0.26219999999999999</v>
      </c>
      <c r="DD139" s="26">
        <f t="shared" si="137"/>
        <v>0.62560000000000004</v>
      </c>
      <c r="DE139" s="26">
        <f t="shared" si="137"/>
        <v>0.46250000000000002</v>
      </c>
      <c r="DF139" s="26">
        <f t="shared" si="137"/>
        <v>0.56259999999999999</v>
      </c>
      <c r="DG139" s="26">
        <f t="shared" si="137"/>
        <v>0.40210000000000001</v>
      </c>
      <c r="DH139" s="26">
        <f t="shared" si="137"/>
        <v>0.57899999999999996</v>
      </c>
      <c r="DI139" s="26">
        <f t="shared" si="137"/>
        <v>0.66669999999999996</v>
      </c>
      <c r="DJ139" s="26">
        <f t="shared" si="137"/>
        <v>0.56530000000000002</v>
      </c>
      <c r="DK139" s="26">
        <f t="shared" si="137"/>
        <v>0.41610000000000003</v>
      </c>
      <c r="DL139" s="26">
        <f t="shared" si="137"/>
        <v>0.5655</v>
      </c>
      <c r="DM139" s="26">
        <f t="shared" si="137"/>
        <v>0.58089999999999997</v>
      </c>
      <c r="DN139" s="26">
        <f t="shared" si="137"/>
        <v>0.66339999999999999</v>
      </c>
      <c r="DO139" s="26">
        <f t="shared" si="137"/>
        <v>0.61319999999999997</v>
      </c>
      <c r="DP139" s="26">
        <f t="shared" si="137"/>
        <v>0.3332</v>
      </c>
      <c r="DQ139" s="26">
        <f t="shared" si="137"/>
        <v>0.42570000000000002</v>
      </c>
      <c r="DR139" s="26">
        <f t="shared" si="137"/>
        <v>0.77539999999999998</v>
      </c>
      <c r="DS139" s="26">
        <f t="shared" si="137"/>
        <v>0.83279999999999998</v>
      </c>
      <c r="DT139" s="26">
        <f t="shared" si="137"/>
        <v>0.86480000000000001</v>
      </c>
      <c r="DU139" s="26">
        <f t="shared" si="137"/>
        <v>0.59909999999999997</v>
      </c>
      <c r="DV139" s="26">
        <f t="shared" si="137"/>
        <v>0.46400000000000002</v>
      </c>
      <c r="DW139" s="26">
        <f t="shared" si="137"/>
        <v>0.52990000000000004</v>
      </c>
      <c r="DX139" s="26">
        <f t="shared" si="137"/>
        <v>0.33750000000000002</v>
      </c>
      <c r="DY139" s="26">
        <f t="shared" si="137"/>
        <v>0.25430000000000003</v>
      </c>
      <c r="DZ139" s="26">
        <f t="shared" si="137"/>
        <v>0.39600000000000002</v>
      </c>
      <c r="EA139" s="26">
        <f t="shared" si="137"/>
        <v>0.43740000000000001</v>
      </c>
      <c r="EB139" s="26">
        <f t="shared" ref="EB139:FX139" si="138">ROUND((EB137/EB21),4)</f>
        <v>0.63019999999999998</v>
      </c>
      <c r="EC139" s="26">
        <f t="shared" si="138"/>
        <v>0.37080000000000002</v>
      </c>
      <c r="ED139" s="26">
        <f t="shared" si="138"/>
        <v>6.6500000000000004E-2</v>
      </c>
      <c r="EE139" s="26">
        <f t="shared" si="138"/>
        <v>0.71319999999999995</v>
      </c>
      <c r="EF139" s="26">
        <f t="shared" si="138"/>
        <v>0.76319999999999999</v>
      </c>
      <c r="EG139" s="26">
        <f t="shared" si="138"/>
        <v>0.6452</v>
      </c>
      <c r="EH139" s="26">
        <f t="shared" si="138"/>
        <v>0.53129999999999999</v>
      </c>
      <c r="EI139" s="26">
        <f t="shared" si="138"/>
        <v>0.80859999999999999</v>
      </c>
      <c r="EJ139" s="26">
        <f t="shared" si="138"/>
        <v>0.52329999999999999</v>
      </c>
      <c r="EK139" s="26">
        <f t="shared" si="138"/>
        <v>0.38159999999999999</v>
      </c>
      <c r="EL139" s="26">
        <f t="shared" si="138"/>
        <v>0.48299999999999998</v>
      </c>
      <c r="EM139" s="26">
        <f t="shared" si="138"/>
        <v>0.59550000000000003</v>
      </c>
      <c r="EN139" s="26">
        <f t="shared" si="138"/>
        <v>0.7389</v>
      </c>
      <c r="EO139" s="26">
        <f t="shared" si="138"/>
        <v>0.48149999999999998</v>
      </c>
      <c r="EP139" s="26">
        <f t="shared" si="138"/>
        <v>0.27510000000000001</v>
      </c>
      <c r="EQ139" s="26">
        <f t="shared" si="138"/>
        <v>0.19089999999999999</v>
      </c>
      <c r="ER139" s="26">
        <f t="shared" si="138"/>
        <v>0.28339999999999999</v>
      </c>
      <c r="ES139" s="26">
        <f t="shared" si="138"/>
        <v>0.60209999999999997</v>
      </c>
      <c r="ET139" s="26">
        <f t="shared" si="138"/>
        <v>0.7651</v>
      </c>
      <c r="EU139" s="26">
        <f t="shared" si="138"/>
        <v>0.93799999999999994</v>
      </c>
      <c r="EV139" s="26">
        <f t="shared" si="138"/>
        <v>0.61060000000000003</v>
      </c>
      <c r="EW139" s="26">
        <f t="shared" si="138"/>
        <v>0.30759999999999998</v>
      </c>
      <c r="EX139" s="26">
        <f t="shared" si="138"/>
        <v>0.53139999999999998</v>
      </c>
      <c r="EY139" s="26">
        <f t="shared" si="138"/>
        <v>0.6583</v>
      </c>
      <c r="EZ139" s="26">
        <f t="shared" si="138"/>
        <v>0.5504</v>
      </c>
      <c r="FA139" s="26">
        <f t="shared" si="138"/>
        <v>0.39419999999999999</v>
      </c>
      <c r="FB139" s="26">
        <f t="shared" si="138"/>
        <v>0.7974</v>
      </c>
      <c r="FC139" s="26">
        <f t="shared" si="138"/>
        <v>0.36509999999999998</v>
      </c>
      <c r="FD139" s="26">
        <f t="shared" si="138"/>
        <v>0.57140000000000002</v>
      </c>
      <c r="FE139" s="26">
        <f t="shared" si="138"/>
        <v>0.68140000000000001</v>
      </c>
      <c r="FF139" s="26">
        <f t="shared" si="138"/>
        <v>0.58740000000000003</v>
      </c>
      <c r="FG139" s="26">
        <f t="shared" si="138"/>
        <v>0.46139999999999998</v>
      </c>
      <c r="FH139" s="26">
        <f t="shared" si="138"/>
        <v>0.4652</v>
      </c>
      <c r="FI139" s="26">
        <f t="shared" si="138"/>
        <v>0.62860000000000005</v>
      </c>
      <c r="FJ139" s="26">
        <f t="shared" si="138"/>
        <v>0.3725</v>
      </c>
      <c r="FK139" s="26">
        <f t="shared" si="138"/>
        <v>0.55479999999999996</v>
      </c>
      <c r="FL139" s="26">
        <f t="shared" si="138"/>
        <v>0.25419999999999998</v>
      </c>
      <c r="FM139" s="26">
        <f t="shared" si="138"/>
        <v>0.32769999999999999</v>
      </c>
      <c r="FN139" s="26">
        <f t="shared" si="138"/>
        <v>0.69579999999999997</v>
      </c>
      <c r="FO139" s="26">
        <f t="shared" si="138"/>
        <v>0.51639999999999997</v>
      </c>
      <c r="FP139" s="26">
        <f t="shared" si="138"/>
        <v>0.57330000000000003</v>
      </c>
      <c r="FQ139" s="26">
        <f t="shared" si="138"/>
        <v>0.35980000000000001</v>
      </c>
      <c r="FR139" s="26">
        <f t="shared" si="138"/>
        <v>0.28129999999999999</v>
      </c>
      <c r="FS139" s="26">
        <f t="shared" si="138"/>
        <v>0.28039999999999998</v>
      </c>
      <c r="FT139" s="26">
        <f t="shared" si="138"/>
        <v>0.59440000000000004</v>
      </c>
      <c r="FU139" s="26">
        <f t="shared" si="138"/>
        <v>0.6381</v>
      </c>
      <c r="FV139" s="26">
        <f t="shared" si="138"/>
        <v>0.62339999999999995</v>
      </c>
      <c r="FW139" s="26">
        <f t="shared" si="138"/>
        <v>0.62849999999999995</v>
      </c>
      <c r="FX139" s="26">
        <f t="shared" si="138"/>
        <v>0.45779999999999998</v>
      </c>
      <c r="FY139" s="15"/>
      <c r="FZ139" s="26">
        <f>ROUND((FZ137/FZ21),4)</f>
        <v>0.46529999999999999</v>
      </c>
      <c r="GA139" s="2"/>
      <c r="GB139" s="14"/>
      <c r="GC139" s="14"/>
      <c r="GD139" s="14"/>
      <c r="GE139" s="2"/>
      <c r="GF139" s="2"/>
      <c r="GG139" s="2"/>
      <c r="GH139" s="2"/>
      <c r="GI139" s="2"/>
      <c r="GJ139" s="2"/>
      <c r="GK139" s="2"/>
    </row>
    <row r="140" spans="1:254" x14ac:dyDescent="0.35">
      <c r="A140" s="2"/>
      <c r="B140" s="2" t="s">
        <v>868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12"/>
      <c r="FZ140" s="2"/>
      <c r="GA140" s="2"/>
      <c r="GB140" s="14"/>
      <c r="GC140" s="14"/>
      <c r="GD140" s="14"/>
      <c r="GE140" s="2"/>
      <c r="GF140" s="12"/>
      <c r="GG140" s="12"/>
      <c r="GH140" s="12"/>
      <c r="GI140" s="2"/>
      <c r="GJ140" s="2"/>
      <c r="GK140" s="2"/>
    </row>
    <row r="141" spans="1:254" x14ac:dyDescent="0.35">
      <c r="A141" s="86" t="s">
        <v>498</v>
      </c>
      <c r="B141" s="32" t="s">
        <v>869</v>
      </c>
      <c r="C141" s="32">
        <f t="shared" ref="C141:BN141" si="139">C43</f>
        <v>0.12</v>
      </c>
      <c r="D141" s="32">
        <f t="shared" si="139"/>
        <v>0.12</v>
      </c>
      <c r="E141" s="32">
        <f t="shared" si="139"/>
        <v>0.12</v>
      </c>
      <c r="F141" s="32">
        <f t="shared" si="139"/>
        <v>0.12</v>
      </c>
      <c r="G141" s="32">
        <f t="shared" si="139"/>
        <v>0.12</v>
      </c>
      <c r="H141" s="32">
        <f t="shared" si="139"/>
        <v>0.12</v>
      </c>
      <c r="I141" s="32">
        <f t="shared" si="139"/>
        <v>0.12</v>
      </c>
      <c r="J141" s="32">
        <f t="shared" si="139"/>
        <v>0.12</v>
      </c>
      <c r="K141" s="32">
        <f t="shared" si="139"/>
        <v>0.12</v>
      </c>
      <c r="L141" s="32">
        <f t="shared" si="139"/>
        <v>0.12</v>
      </c>
      <c r="M141" s="32">
        <f t="shared" si="139"/>
        <v>0.12</v>
      </c>
      <c r="N141" s="32">
        <f t="shared" si="139"/>
        <v>0.12</v>
      </c>
      <c r="O141" s="32">
        <f t="shared" si="139"/>
        <v>0.12</v>
      </c>
      <c r="P141" s="32">
        <f t="shared" si="139"/>
        <v>0.12</v>
      </c>
      <c r="Q141" s="32">
        <f t="shared" si="139"/>
        <v>0.12</v>
      </c>
      <c r="R141" s="32">
        <f t="shared" si="139"/>
        <v>0.12</v>
      </c>
      <c r="S141" s="32">
        <f t="shared" si="139"/>
        <v>0.12</v>
      </c>
      <c r="T141" s="32">
        <f t="shared" si="139"/>
        <v>0.12</v>
      </c>
      <c r="U141" s="32">
        <f t="shared" si="139"/>
        <v>0.12</v>
      </c>
      <c r="V141" s="32">
        <f t="shared" si="139"/>
        <v>0.12</v>
      </c>
      <c r="W141" s="32">
        <f t="shared" si="139"/>
        <v>0.12</v>
      </c>
      <c r="X141" s="32">
        <f t="shared" si="139"/>
        <v>0.12</v>
      </c>
      <c r="Y141" s="32">
        <f t="shared" si="139"/>
        <v>0.12</v>
      </c>
      <c r="Z141" s="32">
        <f t="shared" si="139"/>
        <v>0.12</v>
      </c>
      <c r="AA141" s="32">
        <f t="shared" si="139"/>
        <v>0.12</v>
      </c>
      <c r="AB141" s="32">
        <f t="shared" si="139"/>
        <v>0.12</v>
      </c>
      <c r="AC141" s="32">
        <f t="shared" si="139"/>
        <v>0.12</v>
      </c>
      <c r="AD141" s="32">
        <f t="shared" si="139"/>
        <v>0.12</v>
      </c>
      <c r="AE141" s="32">
        <f t="shared" si="139"/>
        <v>0.12</v>
      </c>
      <c r="AF141" s="32">
        <f t="shared" si="139"/>
        <v>0.12</v>
      </c>
      <c r="AG141" s="32">
        <f t="shared" si="139"/>
        <v>0.12</v>
      </c>
      <c r="AH141" s="32">
        <f t="shared" si="139"/>
        <v>0.12</v>
      </c>
      <c r="AI141" s="32">
        <f t="shared" si="139"/>
        <v>0.12</v>
      </c>
      <c r="AJ141" s="32">
        <f t="shared" si="139"/>
        <v>0.12</v>
      </c>
      <c r="AK141" s="32">
        <f t="shared" si="139"/>
        <v>0.12</v>
      </c>
      <c r="AL141" s="32">
        <f t="shared" si="139"/>
        <v>0.12</v>
      </c>
      <c r="AM141" s="32">
        <f t="shared" si="139"/>
        <v>0.12</v>
      </c>
      <c r="AN141" s="32">
        <f t="shared" si="139"/>
        <v>0.12</v>
      </c>
      <c r="AO141" s="32">
        <f t="shared" si="139"/>
        <v>0.12</v>
      </c>
      <c r="AP141" s="32">
        <f t="shared" si="139"/>
        <v>0.12</v>
      </c>
      <c r="AQ141" s="32">
        <f t="shared" si="139"/>
        <v>0.12</v>
      </c>
      <c r="AR141" s="32">
        <f t="shared" si="139"/>
        <v>0.12</v>
      </c>
      <c r="AS141" s="32">
        <f t="shared" si="139"/>
        <v>0.12</v>
      </c>
      <c r="AT141" s="32">
        <f t="shared" si="139"/>
        <v>0.12</v>
      </c>
      <c r="AU141" s="32">
        <f t="shared" si="139"/>
        <v>0.12</v>
      </c>
      <c r="AV141" s="32">
        <f t="shared" si="139"/>
        <v>0.12</v>
      </c>
      <c r="AW141" s="32">
        <f t="shared" si="139"/>
        <v>0.12</v>
      </c>
      <c r="AX141" s="32">
        <f t="shared" si="139"/>
        <v>0.12</v>
      </c>
      <c r="AY141" s="32">
        <f t="shared" si="139"/>
        <v>0.12</v>
      </c>
      <c r="AZ141" s="32">
        <f t="shared" si="139"/>
        <v>0.12</v>
      </c>
      <c r="BA141" s="32">
        <f t="shared" si="139"/>
        <v>0.12</v>
      </c>
      <c r="BB141" s="32">
        <f t="shared" si="139"/>
        <v>0.12</v>
      </c>
      <c r="BC141" s="32">
        <f t="shared" si="139"/>
        <v>0.12</v>
      </c>
      <c r="BD141" s="32">
        <f t="shared" si="139"/>
        <v>0.12</v>
      </c>
      <c r="BE141" s="32">
        <f t="shared" si="139"/>
        <v>0.12</v>
      </c>
      <c r="BF141" s="32">
        <f t="shared" si="139"/>
        <v>0.12</v>
      </c>
      <c r="BG141" s="32">
        <f t="shared" si="139"/>
        <v>0.12</v>
      </c>
      <c r="BH141" s="32">
        <f t="shared" si="139"/>
        <v>0.12</v>
      </c>
      <c r="BI141" s="32">
        <f t="shared" si="139"/>
        <v>0.12</v>
      </c>
      <c r="BJ141" s="32">
        <f t="shared" si="139"/>
        <v>0.12</v>
      </c>
      <c r="BK141" s="32">
        <f t="shared" si="139"/>
        <v>0.12</v>
      </c>
      <c r="BL141" s="32">
        <f t="shared" si="139"/>
        <v>0.12</v>
      </c>
      <c r="BM141" s="32">
        <f t="shared" si="139"/>
        <v>0.12</v>
      </c>
      <c r="BN141" s="32">
        <f t="shared" si="139"/>
        <v>0.12</v>
      </c>
      <c r="BO141" s="32">
        <f t="shared" ref="BO141:DZ141" si="140">BO43</f>
        <v>0.12</v>
      </c>
      <c r="BP141" s="32">
        <f t="shared" si="140"/>
        <v>0.12</v>
      </c>
      <c r="BQ141" s="32">
        <f t="shared" si="140"/>
        <v>0.12</v>
      </c>
      <c r="BR141" s="32">
        <f t="shared" si="140"/>
        <v>0.12</v>
      </c>
      <c r="BS141" s="32">
        <f t="shared" si="140"/>
        <v>0.12</v>
      </c>
      <c r="BT141" s="32">
        <f t="shared" si="140"/>
        <v>0.12</v>
      </c>
      <c r="BU141" s="32">
        <f t="shared" si="140"/>
        <v>0.12</v>
      </c>
      <c r="BV141" s="32">
        <f t="shared" si="140"/>
        <v>0.12</v>
      </c>
      <c r="BW141" s="32">
        <f t="shared" si="140"/>
        <v>0.12</v>
      </c>
      <c r="BX141" s="32">
        <f t="shared" si="140"/>
        <v>0.12</v>
      </c>
      <c r="BY141" s="32">
        <f t="shared" si="140"/>
        <v>0.12</v>
      </c>
      <c r="BZ141" s="32">
        <f t="shared" si="140"/>
        <v>0.12</v>
      </c>
      <c r="CA141" s="32">
        <f t="shared" si="140"/>
        <v>0.12</v>
      </c>
      <c r="CB141" s="32">
        <f t="shared" si="140"/>
        <v>0.12</v>
      </c>
      <c r="CC141" s="32">
        <f t="shared" si="140"/>
        <v>0.12</v>
      </c>
      <c r="CD141" s="32">
        <f t="shared" si="140"/>
        <v>0.12</v>
      </c>
      <c r="CE141" s="32">
        <f t="shared" si="140"/>
        <v>0.12</v>
      </c>
      <c r="CF141" s="32">
        <f t="shared" si="140"/>
        <v>0.12</v>
      </c>
      <c r="CG141" s="32">
        <f t="shared" si="140"/>
        <v>0.12</v>
      </c>
      <c r="CH141" s="32">
        <f t="shared" si="140"/>
        <v>0.12</v>
      </c>
      <c r="CI141" s="32">
        <f t="shared" si="140"/>
        <v>0.12</v>
      </c>
      <c r="CJ141" s="32">
        <f t="shared" si="140"/>
        <v>0.12</v>
      </c>
      <c r="CK141" s="32">
        <f t="shared" si="140"/>
        <v>0.12</v>
      </c>
      <c r="CL141" s="32">
        <f t="shared" si="140"/>
        <v>0.12</v>
      </c>
      <c r="CM141" s="32">
        <f t="shared" si="140"/>
        <v>0.12</v>
      </c>
      <c r="CN141" s="32">
        <f t="shared" si="140"/>
        <v>0.12</v>
      </c>
      <c r="CO141" s="32">
        <f t="shared" si="140"/>
        <v>0.12</v>
      </c>
      <c r="CP141" s="32">
        <f t="shared" si="140"/>
        <v>0.12</v>
      </c>
      <c r="CQ141" s="32">
        <f t="shared" si="140"/>
        <v>0.12</v>
      </c>
      <c r="CR141" s="32">
        <f t="shared" si="140"/>
        <v>0.12</v>
      </c>
      <c r="CS141" s="32">
        <f t="shared" si="140"/>
        <v>0.12</v>
      </c>
      <c r="CT141" s="32">
        <f t="shared" si="140"/>
        <v>0.12</v>
      </c>
      <c r="CU141" s="32">
        <f t="shared" si="140"/>
        <v>0.12</v>
      </c>
      <c r="CV141" s="32">
        <f t="shared" si="140"/>
        <v>0.12</v>
      </c>
      <c r="CW141" s="32">
        <f t="shared" si="140"/>
        <v>0.12</v>
      </c>
      <c r="CX141" s="32">
        <f t="shared" si="140"/>
        <v>0.12</v>
      </c>
      <c r="CY141" s="32">
        <f t="shared" si="140"/>
        <v>0.12</v>
      </c>
      <c r="CZ141" s="32">
        <f t="shared" si="140"/>
        <v>0.12</v>
      </c>
      <c r="DA141" s="32">
        <f t="shared" si="140"/>
        <v>0.12</v>
      </c>
      <c r="DB141" s="32">
        <f t="shared" si="140"/>
        <v>0.12</v>
      </c>
      <c r="DC141" s="32">
        <f t="shared" si="140"/>
        <v>0.12</v>
      </c>
      <c r="DD141" s="32">
        <f t="shared" si="140"/>
        <v>0.12</v>
      </c>
      <c r="DE141" s="32">
        <f t="shared" si="140"/>
        <v>0.12</v>
      </c>
      <c r="DF141" s="32">
        <f t="shared" si="140"/>
        <v>0.12</v>
      </c>
      <c r="DG141" s="32">
        <f t="shared" si="140"/>
        <v>0.12</v>
      </c>
      <c r="DH141" s="32">
        <f t="shared" si="140"/>
        <v>0.12</v>
      </c>
      <c r="DI141" s="32">
        <f t="shared" si="140"/>
        <v>0.12</v>
      </c>
      <c r="DJ141" s="32">
        <f t="shared" si="140"/>
        <v>0.12</v>
      </c>
      <c r="DK141" s="32">
        <f t="shared" si="140"/>
        <v>0.12</v>
      </c>
      <c r="DL141" s="32">
        <f t="shared" si="140"/>
        <v>0.12</v>
      </c>
      <c r="DM141" s="32">
        <f t="shared" si="140"/>
        <v>0.12</v>
      </c>
      <c r="DN141" s="32">
        <f t="shared" si="140"/>
        <v>0.12</v>
      </c>
      <c r="DO141" s="32">
        <f t="shared" si="140"/>
        <v>0.12</v>
      </c>
      <c r="DP141" s="32">
        <f t="shared" si="140"/>
        <v>0.12</v>
      </c>
      <c r="DQ141" s="32">
        <f t="shared" si="140"/>
        <v>0.12</v>
      </c>
      <c r="DR141" s="32">
        <f t="shared" si="140"/>
        <v>0.12</v>
      </c>
      <c r="DS141" s="32">
        <f t="shared" si="140"/>
        <v>0.12</v>
      </c>
      <c r="DT141" s="32">
        <f t="shared" si="140"/>
        <v>0.12</v>
      </c>
      <c r="DU141" s="32">
        <f t="shared" si="140"/>
        <v>0.12</v>
      </c>
      <c r="DV141" s="32">
        <f t="shared" si="140"/>
        <v>0.12</v>
      </c>
      <c r="DW141" s="32">
        <f t="shared" si="140"/>
        <v>0.12</v>
      </c>
      <c r="DX141" s="32">
        <f t="shared" si="140"/>
        <v>0.12</v>
      </c>
      <c r="DY141" s="32">
        <f t="shared" si="140"/>
        <v>0.12</v>
      </c>
      <c r="DZ141" s="32">
        <f t="shared" si="140"/>
        <v>0.12</v>
      </c>
      <c r="EA141" s="32">
        <f t="shared" ref="EA141:FX141" si="141">EA43</f>
        <v>0.12</v>
      </c>
      <c r="EB141" s="32">
        <f t="shared" si="141"/>
        <v>0.12</v>
      </c>
      <c r="EC141" s="32">
        <f t="shared" si="141"/>
        <v>0.12</v>
      </c>
      <c r="ED141" s="32">
        <f t="shared" si="141"/>
        <v>0.12</v>
      </c>
      <c r="EE141" s="32">
        <f t="shared" si="141"/>
        <v>0.12</v>
      </c>
      <c r="EF141" s="32">
        <f t="shared" si="141"/>
        <v>0.12</v>
      </c>
      <c r="EG141" s="32">
        <f t="shared" si="141"/>
        <v>0.12</v>
      </c>
      <c r="EH141" s="32">
        <f t="shared" si="141"/>
        <v>0.12</v>
      </c>
      <c r="EI141" s="32">
        <f t="shared" si="141"/>
        <v>0.12</v>
      </c>
      <c r="EJ141" s="32">
        <f t="shared" si="141"/>
        <v>0.12</v>
      </c>
      <c r="EK141" s="32">
        <f t="shared" si="141"/>
        <v>0.12</v>
      </c>
      <c r="EL141" s="32">
        <f t="shared" si="141"/>
        <v>0.12</v>
      </c>
      <c r="EM141" s="32">
        <f t="shared" si="141"/>
        <v>0.12</v>
      </c>
      <c r="EN141" s="32">
        <f t="shared" si="141"/>
        <v>0.12</v>
      </c>
      <c r="EO141" s="32">
        <f t="shared" si="141"/>
        <v>0.12</v>
      </c>
      <c r="EP141" s="32">
        <f t="shared" si="141"/>
        <v>0.12</v>
      </c>
      <c r="EQ141" s="32">
        <f t="shared" si="141"/>
        <v>0.12</v>
      </c>
      <c r="ER141" s="32">
        <f t="shared" si="141"/>
        <v>0.12</v>
      </c>
      <c r="ES141" s="32">
        <f t="shared" si="141"/>
        <v>0.12</v>
      </c>
      <c r="ET141" s="32">
        <f t="shared" si="141"/>
        <v>0.12</v>
      </c>
      <c r="EU141" s="32">
        <f t="shared" si="141"/>
        <v>0.12</v>
      </c>
      <c r="EV141" s="32">
        <f t="shared" si="141"/>
        <v>0.12</v>
      </c>
      <c r="EW141" s="32">
        <f t="shared" si="141"/>
        <v>0.12</v>
      </c>
      <c r="EX141" s="32">
        <f t="shared" si="141"/>
        <v>0.12</v>
      </c>
      <c r="EY141" s="32">
        <f t="shared" si="141"/>
        <v>0.12</v>
      </c>
      <c r="EZ141" s="32">
        <f t="shared" si="141"/>
        <v>0.12</v>
      </c>
      <c r="FA141" s="32">
        <f t="shared" si="141"/>
        <v>0.12</v>
      </c>
      <c r="FB141" s="32">
        <f t="shared" si="141"/>
        <v>0.12</v>
      </c>
      <c r="FC141" s="32">
        <f t="shared" si="141"/>
        <v>0.12</v>
      </c>
      <c r="FD141" s="32">
        <f t="shared" si="141"/>
        <v>0.12</v>
      </c>
      <c r="FE141" s="32">
        <f t="shared" si="141"/>
        <v>0.12</v>
      </c>
      <c r="FF141" s="32">
        <f t="shared" si="141"/>
        <v>0.12</v>
      </c>
      <c r="FG141" s="32">
        <f t="shared" si="141"/>
        <v>0.12</v>
      </c>
      <c r="FH141" s="32">
        <f t="shared" si="141"/>
        <v>0.12</v>
      </c>
      <c r="FI141" s="32">
        <f t="shared" si="141"/>
        <v>0.12</v>
      </c>
      <c r="FJ141" s="32">
        <f t="shared" si="141"/>
        <v>0.12</v>
      </c>
      <c r="FK141" s="32">
        <f t="shared" si="141"/>
        <v>0.12</v>
      </c>
      <c r="FL141" s="32">
        <f t="shared" si="141"/>
        <v>0.12</v>
      </c>
      <c r="FM141" s="32">
        <f t="shared" si="141"/>
        <v>0.12</v>
      </c>
      <c r="FN141" s="32">
        <f t="shared" si="141"/>
        <v>0.12</v>
      </c>
      <c r="FO141" s="32">
        <f t="shared" si="141"/>
        <v>0.12</v>
      </c>
      <c r="FP141" s="32">
        <f t="shared" si="141"/>
        <v>0.12</v>
      </c>
      <c r="FQ141" s="32">
        <f t="shared" si="141"/>
        <v>0.12</v>
      </c>
      <c r="FR141" s="32">
        <f t="shared" si="141"/>
        <v>0.12</v>
      </c>
      <c r="FS141" s="32">
        <f t="shared" si="141"/>
        <v>0.12</v>
      </c>
      <c r="FT141" s="32">
        <f t="shared" si="141"/>
        <v>0.12</v>
      </c>
      <c r="FU141" s="32">
        <f t="shared" si="141"/>
        <v>0.12</v>
      </c>
      <c r="FV141" s="32">
        <f t="shared" si="141"/>
        <v>0.12</v>
      </c>
      <c r="FW141" s="32">
        <f t="shared" si="141"/>
        <v>0.12</v>
      </c>
      <c r="FX141" s="32">
        <f t="shared" si="141"/>
        <v>0.12</v>
      </c>
      <c r="FY141" s="26"/>
      <c r="FZ141" s="32"/>
      <c r="GA141" s="26"/>
      <c r="GB141" s="14"/>
      <c r="GC141" s="14"/>
      <c r="GD141" s="14"/>
      <c r="GE141" s="2"/>
      <c r="GF141" s="12"/>
      <c r="GG141" s="12"/>
      <c r="GH141" s="12"/>
      <c r="GI141" s="2"/>
      <c r="GJ141" s="2"/>
      <c r="GK141" s="2"/>
    </row>
    <row r="142" spans="1:254" x14ac:dyDescent="0.35">
      <c r="A142" s="3" t="s">
        <v>870</v>
      </c>
      <c r="B142" s="2" t="s">
        <v>871</v>
      </c>
      <c r="C142" s="26">
        <f t="shared" ref="C142:BN142" si="142">ROUND(IF((C139-C19)*0.3&lt;0=TRUE(),0,IF((C103&lt;=50000),ROUND((C139-C19)*0.3,6),0)),4)</f>
        <v>8.09E-2</v>
      </c>
      <c r="D142" s="26">
        <f t="shared" si="142"/>
        <v>1.55E-2</v>
      </c>
      <c r="E142" s="26">
        <f t="shared" si="142"/>
        <v>0.12570000000000001</v>
      </c>
      <c r="F142" s="26">
        <f t="shared" si="142"/>
        <v>1.46E-2</v>
      </c>
      <c r="G142" s="26">
        <f t="shared" si="142"/>
        <v>0</v>
      </c>
      <c r="H142" s="26">
        <f t="shared" si="142"/>
        <v>0</v>
      </c>
      <c r="I142" s="26">
        <f t="shared" si="142"/>
        <v>0.10630000000000001</v>
      </c>
      <c r="J142" s="26">
        <f t="shared" si="142"/>
        <v>9.8599999999999993E-2</v>
      </c>
      <c r="K142" s="26">
        <f t="shared" si="142"/>
        <v>4.3700000000000003E-2</v>
      </c>
      <c r="L142" s="26">
        <f t="shared" si="142"/>
        <v>5.4199999999999998E-2</v>
      </c>
      <c r="M142" s="26">
        <f t="shared" si="142"/>
        <v>0.1183</v>
      </c>
      <c r="N142" s="26">
        <f t="shared" si="142"/>
        <v>0</v>
      </c>
      <c r="O142" s="26">
        <f t="shared" si="142"/>
        <v>0</v>
      </c>
      <c r="P142" s="26">
        <f t="shared" si="142"/>
        <v>1.77E-2</v>
      </c>
      <c r="Q142" s="26">
        <f t="shared" si="142"/>
        <v>9.6799999999999997E-2</v>
      </c>
      <c r="R142" s="26">
        <f t="shared" si="142"/>
        <v>2.0400000000000001E-2</v>
      </c>
      <c r="S142" s="26">
        <f t="shared" si="142"/>
        <v>3.8100000000000002E-2</v>
      </c>
      <c r="T142" s="26">
        <f t="shared" si="142"/>
        <v>8.2600000000000007E-2</v>
      </c>
      <c r="U142" s="26">
        <f t="shared" si="142"/>
        <v>6.3200000000000006E-2</v>
      </c>
      <c r="V142" s="26">
        <f t="shared" si="142"/>
        <v>8.4000000000000005E-2</v>
      </c>
      <c r="W142" s="26">
        <f t="shared" si="142"/>
        <v>9.5399999999999999E-2</v>
      </c>
      <c r="X142" s="26">
        <f t="shared" si="142"/>
        <v>2.9499999999999998E-2</v>
      </c>
      <c r="Y142" s="26">
        <f t="shared" si="142"/>
        <v>0.1129</v>
      </c>
      <c r="Z142" s="26">
        <f t="shared" si="142"/>
        <v>0</v>
      </c>
      <c r="AA142" s="26">
        <f t="shared" si="142"/>
        <v>0</v>
      </c>
      <c r="AB142" s="26">
        <f t="shared" si="142"/>
        <v>0</v>
      </c>
      <c r="AC142" s="26">
        <f t="shared" si="142"/>
        <v>0</v>
      </c>
      <c r="AD142" s="26">
        <f t="shared" si="142"/>
        <v>0</v>
      </c>
      <c r="AE142" s="26">
        <f t="shared" si="142"/>
        <v>6.9800000000000001E-2</v>
      </c>
      <c r="AF142" s="26">
        <f t="shared" si="142"/>
        <v>2.3800000000000002E-2</v>
      </c>
      <c r="AG142" s="26">
        <f t="shared" si="142"/>
        <v>0</v>
      </c>
      <c r="AH142" s="26">
        <f t="shared" si="142"/>
        <v>6.6600000000000006E-2</v>
      </c>
      <c r="AI142" s="26">
        <f t="shared" si="142"/>
        <v>4.3900000000000002E-2</v>
      </c>
      <c r="AJ142" s="26">
        <f t="shared" si="142"/>
        <v>0.1145</v>
      </c>
      <c r="AK142" s="26">
        <f t="shared" si="142"/>
        <v>0.13969999999999999</v>
      </c>
      <c r="AL142" s="26">
        <f t="shared" si="142"/>
        <v>0.1104</v>
      </c>
      <c r="AM142" s="26">
        <f t="shared" si="142"/>
        <v>5.6899999999999999E-2</v>
      </c>
      <c r="AN142" s="26">
        <f t="shared" si="142"/>
        <v>1.52E-2</v>
      </c>
      <c r="AO142" s="26">
        <f t="shared" si="142"/>
        <v>4.19E-2</v>
      </c>
      <c r="AP142" s="26">
        <f t="shared" si="142"/>
        <v>0</v>
      </c>
      <c r="AQ142" s="26">
        <f t="shared" si="142"/>
        <v>4.1099999999999998E-2</v>
      </c>
      <c r="AR142" s="26">
        <f t="shared" si="142"/>
        <v>0</v>
      </c>
      <c r="AS142" s="26">
        <f t="shared" si="142"/>
        <v>0</v>
      </c>
      <c r="AT142" s="26">
        <f t="shared" si="142"/>
        <v>0</v>
      </c>
      <c r="AU142" s="26">
        <f t="shared" si="142"/>
        <v>0</v>
      </c>
      <c r="AV142" s="26">
        <f t="shared" si="142"/>
        <v>0.05</v>
      </c>
      <c r="AW142" s="26">
        <f t="shared" si="142"/>
        <v>0</v>
      </c>
      <c r="AX142" s="26">
        <f t="shared" si="142"/>
        <v>2.4799999999999999E-2</v>
      </c>
      <c r="AY142" s="26">
        <f t="shared" si="142"/>
        <v>2.18E-2</v>
      </c>
      <c r="AZ142" s="26">
        <f t="shared" si="142"/>
        <v>6.1800000000000001E-2</v>
      </c>
      <c r="BA142" s="26">
        <f t="shared" si="142"/>
        <v>5.4999999999999997E-3</v>
      </c>
      <c r="BB142" s="26">
        <f t="shared" si="142"/>
        <v>7.6E-3</v>
      </c>
      <c r="BC142" s="26">
        <f t="shared" si="142"/>
        <v>3.3399999999999999E-2</v>
      </c>
      <c r="BD142" s="26">
        <f t="shared" si="142"/>
        <v>0</v>
      </c>
      <c r="BE142" s="26">
        <f t="shared" si="142"/>
        <v>0</v>
      </c>
      <c r="BF142" s="26">
        <f t="shared" si="142"/>
        <v>0</v>
      </c>
      <c r="BG142" s="26">
        <f t="shared" si="142"/>
        <v>0.04</v>
      </c>
      <c r="BH142" s="26">
        <f t="shared" si="142"/>
        <v>0</v>
      </c>
      <c r="BI142" s="26">
        <f t="shared" si="142"/>
        <v>8.5400000000000004E-2</v>
      </c>
      <c r="BJ142" s="26">
        <f t="shared" si="142"/>
        <v>0</v>
      </c>
      <c r="BK142" s="26">
        <f t="shared" si="142"/>
        <v>1.2999999999999999E-2</v>
      </c>
      <c r="BL142" s="26">
        <f t="shared" si="142"/>
        <v>4.5699999999999998E-2</v>
      </c>
      <c r="BM142" s="26">
        <f t="shared" si="142"/>
        <v>5.1200000000000002E-2</v>
      </c>
      <c r="BN142" s="26">
        <f t="shared" si="142"/>
        <v>3.8300000000000001E-2</v>
      </c>
      <c r="BO142" s="26">
        <f t="shared" ref="BO142:DZ142" si="143">ROUND(IF((BO139-BO19)*0.3&lt;0=TRUE(),0,IF((BO103&lt;=50000),ROUND((BO139-BO19)*0.3,6),0)),4)</f>
        <v>3.2800000000000003E-2</v>
      </c>
      <c r="BP142" s="26">
        <f t="shared" si="143"/>
        <v>5.2200000000000003E-2</v>
      </c>
      <c r="BQ142" s="26">
        <f t="shared" si="143"/>
        <v>1.4500000000000001E-2</v>
      </c>
      <c r="BR142" s="26">
        <f t="shared" si="143"/>
        <v>1.32E-2</v>
      </c>
      <c r="BS142" s="26">
        <f t="shared" si="143"/>
        <v>6.3500000000000001E-2</v>
      </c>
      <c r="BT142" s="26">
        <f t="shared" si="143"/>
        <v>0</v>
      </c>
      <c r="BU142" s="26">
        <f t="shared" si="143"/>
        <v>0</v>
      </c>
      <c r="BV142" s="26">
        <f t="shared" si="143"/>
        <v>0</v>
      </c>
      <c r="BW142" s="26">
        <f t="shared" si="143"/>
        <v>0</v>
      </c>
      <c r="BX142" s="26">
        <f t="shared" si="143"/>
        <v>0</v>
      </c>
      <c r="BY142" s="26">
        <f t="shared" si="143"/>
        <v>0.1226</v>
      </c>
      <c r="BZ142" s="26">
        <f t="shared" si="143"/>
        <v>7.5700000000000003E-2</v>
      </c>
      <c r="CA142" s="26">
        <f t="shared" si="143"/>
        <v>0</v>
      </c>
      <c r="CB142" s="26">
        <f t="shared" si="143"/>
        <v>0</v>
      </c>
      <c r="CC142" s="26">
        <f t="shared" si="143"/>
        <v>5.6599999999999998E-2</v>
      </c>
      <c r="CD142" s="26">
        <f t="shared" si="143"/>
        <v>0</v>
      </c>
      <c r="CE142" s="26">
        <f t="shared" si="143"/>
        <v>0</v>
      </c>
      <c r="CF142" s="26">
        <f t="shared" si="143"/>
        <v>1.04E-2</v>
      </c>
      <c r="CG142" s="26">
        <f t="shared" si="143"/>
        <v>0</v>
      </c>
      <c r="CH142" s="26">
        <f t="shared" si="143"/>
        <v>8.7099999999999997E-2</v>
      </c>
      <c r="CI142" s="26">
        <f t="shared" si="143"/>
        <v>4.9599999999999998E-2</v>
      </c>
      <c r="CJ142" s="26">
        <f t="shared" si="143"/>
        <v>4.6899999999999997E-2</v>
      </c>
      <c r="CK142" s="26">
        <f t="shared" si="143"/>
        <v>0</v>
      </c>
      <c r="CL142" s="26">
        <f t="shared" si="143"/>
        <v>0</v>
      </c>
      <c r="CM142" s="26">
        <f t="shared" si="143"/>
        <v>3.1699999999999999E-2</v>
      </c>
      <c r="CN142" s="26">
        <f t="shared" si="143"/>
        <v>0</v>
      </c>
      <c r="CO142" s="26">
        <f t="shared" si="143"/>
        <v>0</v>
      </c>
      <c r="CP142" s="26">
        <f t="shared" si="143"/>
        <v>2.8999999999999998E-3</v>
      </c>
      <c r="CQ142" s="26">
        <f t="shared" si="143"/>
        <v>8.7400000000000005E-2</v>
      </c>
      <c r="CR142" s="26">
        <f t="shared" si="143"/>
        <v>0</v>
      </c>
      <c r="CS142" s="26">
        <f t="shared" si="143"/>
        <v>0</v>
      </c>
      <c r="CT142" s="26">
        <f t="shared" si="143"/>
        <v>0.1031</v>
      </c>
      <c r="CU142" s="26">
        <f t="shared" si="143"/>
        <v>0</v>
      </c>
      <c r="CV142" s="26">
        <f t="shared" si="143"/>
        <v>0</v>
      </c>
      <c r="CW142" s="26">
        <f t="shared" si="143"/>
        <v>0.03</v>
      </c>
      <c r="CX142" s="26">
        <f t="shared" si="143"/>
        <v>1.2E-2</v>
      </c>
      <c r="CY142" s="26">
        <f t="shared" si="143"/>
        <v>1.5699999999999999E-2</v>
      </c>
      <c r="CZ142" s="26">
        <f t="shared" si="143"/>
        <v>3.04E-2</v>
      </c>
      <c r="DA142" s="26">
        <f t="shared" si="143"/>
        <v>0</v>
      </c>
      <c r="DB142" s="26">
        <f t="shared" si="143"/>
        <v>0</v>
      </c>
      <c r="DC142" s="26">
        <f t="shared" si="143"/>
        <v>0</v>
      </c>
      <c r="DD142" s="26">
        <f t="shared" si="143"/>
        <v>4.8099999999999997E-2</v>
      </c>
      <c r="DE142" s="26">
        <f t="shared" si="143"/>
        <v>0</v>
      </c>
      <c r="DF142" s="26">
        <f t="shared" si="143"/>
        <v>2.92E-2</v>
      </c>
      <c r="DG142" s="26">
        <f t="shared" si="143"/>
        <v>0</v>
      </c>
      <c r="DH142" s="26">
        <f t="shared" si="143"/>
        <v>3.4099999999999998E-2</v>
      </c>
      <c r="DI142" s="26">
        <f t="shared" si="143"/>
        <v>6.0400000000000002E-2</v>
      </c>
      <c r="DJ142" s="26">
        <f t="shared" si="143"/>
        <v>0.03</v>
      </c>
      <c r="DK142" s="26">
        <f t="shared" si="143"/>
        <v>0</v>
      </c>
      <c r="DL142" s="26">
        <f t="shared" si="143"/>
        <v>3.0099999999999998E-2</v>
      </c>
      <c r="DM142" s="26">
        <f t="shared" si="143"/>
        <v>3.4700000000000002E-2</v>
      </c>
      <c r="DN142" s="26">
        <f t="shared" si="143"/>
        <v>5.9400000000000001E-2</v>
      </c>
      <c r="DO142" s="26">
        <f t="shared" si="143"/>
        <v>4.4400000000000002E-2</v>
      </c>
      <c r="DP142" s="26">
        <f t="shared" si="143"/>
        <v>0</v>
      </c>
      <c r="DQ142" s="26">
        <f t="shared" si="143"/>
        <v>0</v>
      </c>
      <c r="DR142" s="26">
        <f t="shared" si="143"/>
        <v>9.2999999999999999E-2</v>
      </c>
      <c r="DS142" s="26">
        <f t="shared" si="143"/>
        <v>0.1103</v>
      </c>
      <c r="DT142" s="26">
        <f t="shared" si="143"/>
        <v>0.11990000000000001</v>
      </c>
      <c r="DU142" s="26">
        <f t="shared" si="143"/>
        <v>4.0099999999999997E-2</v>
      </c>
      <c r="DV142" s="26">
        <f t="shared" si="143"/>
        <v>0</v>
      </c>
      <c r="DW142" s="26">
        <f t="shared" si="143"/>
        <v>1.9400000000000001E-2</v>
      </c>
      <c r="DX142" s="26">
        <f t="shared" si="143"/>
        <v>0</v>
      </c>
      <c r="DY142" s="26">
        <f t="shared" si="143"/>
        <v>0</v>
      </c>
      <c r="DZ142" s="26">
        <f t="shared" si="143"/>
        <v>0</v>
      </c>
      <c r="EA142" s="26">
        <f t="shared" ref="EA142:FX142" si="144">ROUND(IF((EA139-EA19)*0.3&lt;0=TRUE(),0,IF((EA103&lt;=50000),ROUND((EA139-EA19)*0.3,6),0)),4)</f>
        <v>0</v>
      </c>
      <c r="EB142" s="26">
        <f t="shared" si="144"/>
        <v>4.9500000000000002E-2</v>
      </c>
      <c r="EC142" s="26">
        <f t="shared" si="144"/>
        <v>0</v>
      </c>
      <c r="ED142" s="26">
        <f t="shared" si="144"/>
        <v>0</v>
      </c>
      <c r="EE142" s="26">
        <f t="shared" si="144"/>
        <v>7.4399999999999994E-2</v>
      </c>
      <c r="EF142" s="26">
        <f t="shared" si="144"/>
        <v>8.9399999999999993E-2</v>
      </c>
      <c r="EG142" s="26">
        <f t="shared" si="144"/>
        <v>5.3999999999999999E-2</v>
      </c>
      <c r="EH142" s="26">
        <f t="shared" si="144"/>
        <v>1.9800000000000002E-2</v>
      </c>
      <c r="EI142" s="26">
        <f t="shared" si="144"/>
        <v>0.10299999999999999</v>
      </c>
      <c r="EJ142" s="26">
        <f t="shared" si="144"/>
        <v>1.7399999999999999E-2</v>
      </c>
      <c r="EK142" s="26">
        <f t="shared" si="144"/>
        <v>0</v>
      </c>
      <c r="EL142" s="26">
        <f t="shared" si="144"/>
        <v>5.3E-3</v>
      </c>
      <c r="EM142" s="26">
        <f t="shared" si="144"/>
        <v>3.9100000000000003E-2</v>
      </c>
      <c r="EN142" s="26">
        <f t="shared" si="144"/>
        <v>8.2100000000000006E-2</v>
      </c>
      <c r="EO142" s="26">
        <f t="shared" si="144"/>
        <v>4.8999999999999998E-3</v>
      </c>
      <c r="EP142" s="26">
        <f t="shared" si="144"/>
        <v>0</v>
      </c>
      <c r="EQ142" s="26">
        <f t="shared" si="144"/>
        <v>0</v>
      </c>
      <c r="ER142" s="26">
        <f t="shared" si="144"/>
        <v>0</v>
      </c>
      <c r="ES142" s="26">
        <f t="shared" si="144"/>
        <v>4.1000000000000002E-2</v>
      </c>
      <c r="ET142" s="26">
        <f t="shared" si="144"/>
        <v>8.9899999999999994E-2</v>
      </c>
      <c r="EU142" s="26">
        <f t="shared" si="144"/>
        <v>0.14180000000000001</v>
      </c>
      <c r="EV142" s="26">
        <f t="shared" si="144"/>
        <v>4.36E-2</v>
      </c>
      <c r="EW142" s="26">
        <f t="shared" si="144"/>
        <v>0</v>
      </c>
      <c r="EX142" s="26">
        <f t="shared" si="144"/>
        <v>1.9800000000000002E-2</v>
      </c>
      <c r="EY142" s="26">
        <f t="shared" si="144"/>
        <v>5.79E-2</v>
      </c>
      <c r="EZ142" s="26">
        <f t="shared" si="144"/>
        <v>2.5499999999999998E-2</v>
      </c>
      <c r="FA142" s="26">
        <f t="shared" si="144"/>
        <v>0</v>
      </c>
      <c r="FB142" s="26">
        <f t="shared" si="144"/>
        <v>9.9599999999999994E-2</v>
      </c>
      <c r="FC142" s="26">
        <f t="shared" si="144"/>
        <v>0</v>
      </c>
      <c r="FD142" s="26">
        <f t="shared" si="144"/>
        <v>3.1800000000000002E-2</v>
      </c>
      <c r="FE142" s="26">
        <f t="shared" si="144"/>
        <v>6.4799999999999996E-2</v>
      </c>
      <c r="FF142" s="26">
        <f t="shared" si="144"/>
        <v>3.6600000000000001E-2</v>
      </c>
      <c r="FG142" s="26">
        <f t="shared" si="144"/>
        <v>0</v>
      </c>
      <c r="FH142" s="26">
        <f t="shared" si="144"/>
        <v>0</v>
      </c>
      <c r="FI142" s="26">
        <f t="shared" si="144"/>
        <v>4.9000000000000002E-2</v>
      </c>
      <c r="FJ142" s="26">
        <f t="shared" si="144"/>
        <v>0</v>
      </c>
      <c r="FK142" s="26">
        <f t="shared" si="144"/>
        <v>2.69E-2</v>
      </c>
      <c r="FL142" s="26">
        <f t="shared" si="144"/>
        <v>0</v>
      </c>
      <c r="FM142" s="26">
        <f t="shared" si="144"/>
        <v>0</v>
      </c>
      <c r="FN142" s="26">
        <f t="shared" si="144"/>
        <v>6.9199999999999998E-2</v>
      </c>
      <c r="FO142" s="26">
        <f t="shared" si="144"/>
        <v>1.5299999999999999E-2</v>
      </c>
      <c r="FP142" s="26">
        <f t="shared" si="144"/>
        <v>3.2399999999999998E-2</v>
      </c>
      <c r="FQ142" s="26">
        <f t="shared" si="144"/>
        <v>0</v>
      </c>
      <c r="FR142" s="26">
        <f t="shared" si="144"/>
        <v>0</v>
      </c>
      <c r="FS142" s="26">
        <f t="shared" si="144"/>
        <v>0</v>
      </c>
      <c r="FT142" s="26">
        <f t="shared" si="144"/>
        <v>3.8699999999999998E-2</v>
      </c>
      <c r="FU142" s="26">
        <f t="shared" si="144"/>
        <v>5.1799999999999999E-2</v>
      </c>
      <c r="FV142" s="26">
        <f t="shared" si="144"/>
        <v>4.7399999999999998E-2</v>
      </c>
      <c r="FW142" s="26">
        <f t="shared" si="144"/>
        <v>4.9000000000000002E-2</v>
      </c>
      <c r="FX142" s="26">
        <f t="shared" si="144"/>
        <v>0</v>
      </c>
      <c r="FY142" s="2"/>
      <c r="FZ142" s="26"/>
      <c r="GA142" s="2"/>
      <c r="GB142" s="14"/>
      <c r="GC142" s="14"/>
      <c r="GD142" s="14"/>
      <c r="GE142" s="2"/>
      <c r="GF142" s="12"/>
      <c r="GG142" s="12"/>
      <c r="GH142" s="12"/>
      <c r="GI142" s="2"/>
      <c r="GJ142" s="2"/>
      <c r="GK142" s="2"/>
    </row>
    <row r="143" spans="1:254" x14ac:dyDescent="0.35">
      <c r="A143" s="2"/>
      <c r="B143" s="2" t="s">
        <v>872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32"/>
      <c r="FZ143" s="2"/>
      <c r="GA143" s="2"/>
      <c r="GB143" s="26"/>
      <c r="GC143" s="26"/>
      <c r="GD143" s="26"/>
      <c r="GE143" s="2"/>
      <c r="GF143" s="2"/>
      <c r="GG143" s="2"/>
      <c r="GH143" s="2"/>
      <c r="GI143" s="2"/>
      <c r="GJ143" s="2"/>
      <c r="GK143" s="2"/>
    </row>
    <row r="144" spans="1:254" x14ac:dyDescent="0.35">
      <c r="A144" s="3" t="s">
        <v>873</v>
      </c>
      <c r="B144" s="2" t="s">
        <v>874</v>
      </c>
      <c r="C144" s="26">
        <f t="shared" ref="C144:BN144" si="145">ROUND(IF((C139-C19)*0.36&lt;0=TRUE(),0,IF((C103&gt;50000),(C139-C19)*0.36,0)),4)</f>
        <v>0</v>
      </c>
      <c r="D144" s="26">
        <f t="shared" si="145"/>
        <v>0</v>
      </c>
      <c r="E144" s="26">
        <f t="shared" si="145"/>
        <v>0</v>
      </c>
      <c r="F144" s="26">
        <f t="shared" si="145"/>
        <v>0</v>
      </c>
      <c r="G144" s="26">
        <f t="shared" si="145"/>
        <v>0</v>
      </c>
      <c r="H144" s="26">
        <f t="shared" si="145"/>
        <v>0</v>
      </c>
      <c r="I144" s="26">
        <f t="shared" si="145"/>
        <v>0</v>
      </c>
      <c r="J144" s="26">
        <f t="shared" si="145"/>
        <v>0</v>
      </c>
      <c r="K144" s="26">
        <f t="shared" si="145"/>
        <v>0</v>
      </c>
      <c r="L144" s="26">
        <f t="shared" si="145"/>
        <v>0</v>
      </c>
      <c r="M144" s="26">
        <f t="shared" si="145"/>
        <v>0</v>
      </c>
      <c r="N144" s="26">
        <f t="shared" si="145"/>
        <v>0</v>
      </c>
      <c r="O144" s="26">
        <f t="shared" si="145"/>
        <v>0</v>
      </c>
      <c r="P144" s="26">
        <f t="shared" si="145"/>
        <v>0</v>
      </c>
      <c r="Q144" s="26">
        <f t="shared" si="145"/>
        <v>0</v>
      </c>
      <c r="R144" s="26">
        <f t="shared" si="145"/>
        <v>0</v>
      </c>
      <c r="S144" s="26">
        <f t="shared" si="145"/>
        <v>0</v>
      </c>
      <c r="T144" s="26">
        <f t="shared" si="145"/>
        <v>0</v>
      </c>
      <c r="U144" s="26">
        <f t="shared" si="145"/>
        <v>0</v>
      </c>
      <c r="V144" s="26">
        <f t="shared" si="145"/>
        <v>0</v>
      </c>
      <c r="W144" s="26">
        <f t="shared" si="145"/>
        <v>0</v>
      </c>
      <c r="X144" s="26">
        <f t="shared" si="145"/>
        <v>0</v>
      </c>
      <c r="Y144" s="26">
        <f t="shared" si="145"/>
        <v>0</v>
      </c>
      <c r="Z144" s="26">
        <f t="shared" si="145"/>
        <v>0</v>
      </c>
      <c r="AA144" s="26">
        <f t="shared" si="145"/>
        <v>0</v>
      </c>
      <c r="AB144" s="26">
        <f t="shared" si="145"/>
        <v>0</v>
      </c>
      <c r="AC144" s="26">
        <f t="shared" si="145"/>
        <v>0</v>
      </c>
      <c r="AD144" s="26">
        <f t="shared" si="145"/>
        <v>0</v>
      </c>
      <c r="AE144" s="26">
        <f t="shared" si="145"/>
        <v>0</v>
      </c>
      <c r="AF144" s="26">
        <f t="shared" si="145"/>
        <v>0</v>
      </c>
      <c r="AG144" s="26">
        <f t="shared" si="145"/>
        <v>0</v>
      </c>
      <c r="AH144" s="26">
        <f t="shared" si="145"/>
        <v>0</v>
      </c>
      <c r="AI144" s="26">
        <f t="shared" si="145"/>
        <v>0</v>
      </c>
      <c r="AJ144" s="26">
        <f t="shared" si="145"/>
        <v>0</v>
      </c>
      <c r="AK144" s="26">
        <f t="shared" si="145"/>
        <v>0</v>
      </c>
      <c r="AL144" s="26">
        <f t="shared" si="145"/>
        <v>0</v>
      </c>
      <c r="AM144" s="26">
        <f t="shared" si="145"/>
        <v>0</v>
      </c>
      <c r="AN144" s="26">
        <f t="shared" si="145"/>
        <v>0</v>
      </c>
      <c r="AO144" s="26">
        <f t="shared" si="145"/>
        <v>0</v>
      </c>
      <c r="AP144" s="26">
        <f t="shared" si="145"/>
        <v>5.8900000000000001E-2</v>
      </c>
      <c r="AQ144" s="26">
        <f t="shared" si="145"/>
        <v>0</v>
      </c>
      <c r="AR144" s="26">
        <f t="shared" si="145"/>
        <v>0</v>
      </c>
      <c r="AS144" s="26">
        <f t="shared" si="145"/>
        <v>0</v>
      </c>
      <c r="AT144" s="26">
        <f t="shared" si="145"/>
        <v>0</v>
      </c>
      <c r="AU144" s="26">
        <f t="shared" si="145"/>
        <v>0</v>
      </c>
      <c r="AV144" s="26">
        <f t="shared" si="145"/>
        <v>0</v>
      </c>
      <c r="AW144" s="26">
        <f t="shared" si="145"/>
        <v>0</v>
      </c>
      <c r="AX144" s="26">
        <f t="shared" si="145"/>
        <v>0</v>
      </c>
      <c r="AY144" s="26">
        <f t="shared" si="145"/>
        <v>0</v>
      </c>
      <c r="AZ144" s="26">
        <f t="shared" si="145"/>
        <v>0</v>
      </c>
      <c r="BA144" s="26">
        <f t="shared" si="145"/>
        <v>0</v>
      </c>
      <c r="BB144" s="26">
        <f t="shared" si="145"/>
        <v>0</v>
      </c>
      <c r="BC144" s="26">
        <f t="shared" si="145"/>
        <v>0</v>
      </c>
      <c r="BD144" s="26">
        <f t="shared" si="145"/>
        <v>0</v>
      </c>
      <c r="BE144" s="26">
        <f t="shared" si="145"/>
        <v>0</v>
      </c>
      <c r="BF144" s="26">
        <f t="shared" si="145"/>
        <v>0</v>
      </c>
      <c r="BG144" s="26">
        <f t="shared" si="145"/>
        <v>0</v>
      </c>
      <c r="BH144" s="26">
        <f t="shared" si="145"/>
        <v>0</v>
      </c>
      <c r="BI144" s="26">
        <f t="shared" si="145"/>
        <v>0</v>
      </c>
      <c r="BJ144" s="26">
        <f t="shared" si="145"/>
        <v>0</v>
      </c>
      <c r="BK144" s="26">
        <f t="shared" si="145"/>
        <v>0</v>
      </c>
      <c r="BL144" s="26">
        <f t="shared" si="145"/>
        <v>0</v>
      </c>
      <c r="BM144" s="26">
        <f t="shared" si="145"/>
        <v>0</v>
      </c>
      <c r="BN144" s="26">
        <f t="shared" si="145"/>
        <v>0</v>
      </c>
      <c r="BO144" s="26">
        <f t="shared" ref="BO144:DZ144" si="146">ROUND(IF((BO139-BO19)*0.36&lt;0=TRUE(),0,IF((BO103&gt;50000),(BO139-BO19)*0.36,0)),4)</f>
        <v>0</v>
      </c>
      <c r="BP144" s="26">
        <f t="shared" si="146"/>
        <v>0</v>
      </c>
      <c r="BQ144" s="26">
        <f t="shared" si="146"/>
        <v>0</v>
      </c>
      <c r="BR144" s="26">
        <f t="shared" si="146"/>
        <v>0</v>
      </c>
      <c r="BS144" s="26">
        <f t="shared" si="146"/>
        <v>0</v>
      </c>
      <c r="BT144" s="26">
        <f t="shared" si="146"/>
        <v>0</v>
      </c>
      <c r="BU144" s="26">
        <f t="shared" si="146"/>
        <v>0</v>
      </c>
      <c r="BV144" s="26">
        <f t="shared" si="146"/>
        <v>0</v>
      </c>
      <c r="BW144" s="26">
        <f t="shared" si="146"/>
        <v>0</v>
      </c>
      <c r="BX144" s="26">
        <f t="shared" si="146"/>
        <v>0</v>
      </c>
      <c r="BY144" s="26">
        <f t="shared" si="146"/>
        <v>0</v>
      </c>
      <c r="BZ144" s="26">
        <f t="shared" si="146"/>
        <v>0</v>
      </c>
      <c r="CA144" s="26">
        <f t="shared" si="146"/>
        <v>0</v>
      </c>
      <c r="CB144" s="26">
        <f t="shared" si="146"/>
        <v>0</v>
      </c>
      <c r="CC144" s="26">
        <f t="shared" si="146"/>
        <v>0</v>
      </c>
      <c r="CD144" s="26">
        <f t="shared" si="146"/>
        <v>0</v>
      </c>
      <c r="CE144" s="26">
        <f t="shared" si="146"/>
        <v>0</v>
      </c>
      <c r="CF144" s="26">
        <f t="shared" si="146"/>
        <v>0</v>
      </c>
      <c r="CG144" s="26">
        <f t="shared" si="146"/>
        <v>0</v>
      </c>
      <c r="CH144" s="26">
        <f t="shared" si="146"/>
        <v>0</v>
      </c>
      <c r="CI144" s="26">
        <f t="shared" si="146"/>
        <v>0</v>
      </c>
      <c r="CJ144" s="26">
        <f t="shared" si="146"/>
        <v>0</v>
      </c>
      <c r="CK144" s="26">
        <f t="shared" si="146"/>
        <v>0</v>
      </c>
      <c r="CL144" s="26">
        <f t="shared" si="146"/>
        <v>0</v>
      </c>
      <c r="CM144" s="26">
        <f t="shared" si="146"/>
        <v>0</v>
      </c>
      <c r="CN144" s="26">
        <f t="shared" si="146"/>
        <v>0</v>
      </c>
      <c r="CO144" s="26">
        <f t="shared" si="146"/>
        <v>0</v>
      </c>
      <c r="CP144" s="26">
        <f t="shared" si="146"/>
        <v>0</v>
      </c>
      <c r="CQ144" s="26">
        <f t="shared" si="146"/>
        <v>0</v>
      </c>
      <c r="CR144" s="26">
        <f t="shared" si="146"/>
        <v>0</v>
      </c>
      <c r="CS144" s="26">
        <f t="shared" si="146"/>
        <v>0</v>
      </c>
      <c r="CT144" s="26">
        <f t="shared" si="146"/>
        <v>0</v>
      </c>
      <c r="CU144" s="26">
        <f t="shared" si="146"/>
        <v>0</v>
      </c>
      <c r="CV144" s="26">
        <f t="shared" si="146"/>
        <v>0</v>
      </c>
      <c r="CW144" s="26">
        <f t="shared" si="146"/>
        <v>0</v>
      </c>
      <c r="CX144" s="26">
        <f t="shared" si="146"/>
        <v>0</v>
      </c>
      <c r="CY144" s="26">
        <f t="shared" si="146"/>
        <v>0</v>
      </c>
      <c r="CZ144" s="26">
        <f t="shared" si="146"/>
        <v>0</v>
      </c>
      <c r="DA144" s="26">
        <f t="shared" si="146"/>
        <v>0</v>
      </c>
      <c r="DB144" s="26">
        <f t="shared" si="146"/>
        <v>0</v>
      </c>
      <c r="DC144" s="26">
        <f t="shared" si="146"/>
        <v>0</v>
      </c>
      <c r="DD144" s="26">
        <f t="shared" si="146"/>
        <v>0</v>
      </c>
      <c r="DE144" s="26">
        <f t="shared" si="146"/>
        <v>0</v>
      </c>
      <c r="DF144" s="26">
        <f t="shared" si="146"/>
        <v>0</v>
      </c>
      <c r="DG144" s="26">
        <f t="shared" si="146"/>
        <v>0</v>
      </c>
      <c r="DH144" s="26">
        <f t="shared" si="146"/>
        <v>0</v>
      </c>
      <c r="DI144" s="26">
        <f t="shared" si="146"/>
        <v>0</v>
      </c>
      <c r="DJ144" s="26">
        <f t="shared" si="146"/>
        <v>0</v>
      </c>
      <c r="DK144" s="26">
        <f t="shared" si="146"/>
        <v>0</v>
      </c>
      <c r="DL144" s="26">
        <f t="shared" si="146"/>
        <v>0</v>
      </c>
      <c r="DM144" s="26">
        <f t="shared" si="146"/>
        <v>0</v>
      </c>
      <c r="DN144" s="26">
        <f t="shared" si="146"/>
        <v>0</v>
      </c>
      <c r="DO144" s="26">
        <f t="shared" si="146"/>
        <v>0</v>
      </c>
      <c r="DP144" s="26">
        <f t="shared" si="146"/>
        <v>0</v>
      </c>
      <c r="DQ144" s="26">
        <f t="shared" si="146"/>
        <v>0</v>
      </c>
      <c r="DR144" s="26">
        <f t="shared" si="146"/>
        <v>0</v>
      </c>
      <c r="DS144" s="26">
        <f t="shared" si="146"/>
        <v>0</v>
      </c>
      <c r="DT144" s="26">
        <f t="shared" si="146"/>
        <v>0</v>
      </c>
      <c r="DU144" s="26">
        <f t="shared" si="146"/>
        <v>0</v>
      </c>
      <c r="DV144" s="26">
        <f t="shared" si="146"/>
        <v>0</v>
      </c>
      <c r="DW144" s="26">
        <f t="shared" si="146"/>
        <v>0</v>
      </c>
      <c r="DX144" s="26">
        <f t="shared" si="146"/>
        <v>0</v>
      </c>
      <c r="DY144" s="26">
        <f t="shared" si="146"/>
        <v>0</v>
      </c>
      <c r="DZ144" s="26">
        <f t="shared" si="146"/>
        <v>0</v>
      </c>
      <c r="EA144" s="26">
        <f t="shared" ref="EA144:FX144" si="147">ROUND(IF((EA139-EA19)*0.36&lt;0=TRUE(),0,IF((EA103&gt;50000),(EA139-EA19)*0.36,0)),4)</f>
        <v>0</v>
      </c>
      <c r="EB144" s="26">
        <f t="shared" si="147"/>
        <v>0</v>
      </c>
      <c r="EC144" s="26">
        <f t="shared" si="147"/>
        <v>0</v>
      </c>
      <c r="ED144" s="26">
        <f t="shared" si="147"/>
        <v>0</v>
      </c>
      <c r="EE144" s="26">
        <f t="shared" si="147"/>
        <v>0</v>
      </c>
      <c r="EF144" s="26">
        <f t="shared" si="147"/>
        <v>0</v>
      </c>
      <c r="EG144" s="26">
        <f t="shared" si="147"/>
        <v>0</v>
      </c>
      <c r="EH144" s="26">
        <f t="shared" si="147"/>
        <v>0</v>
      </c>
      <c r="EI144" s="26">
        <f t="shared" si="147"/>
        <v>0</v>
      </c>
      <c r="EJ144" s="26">
        <f t="shared" si="147"/>
        <v>0</v>
      </c>
      <c r="EK144" s="26">
        <f t="shared" si="147"/>
        <v>0</v>
      </c>
      <c r="EL144" s="26">
        <f t="shared" si="147"/>
        <v>0</v>
      </c>
      <c r="EM144" s="26">
        <f t="shared" si="147"/>
        <v>0</v>
      </c>
      <c r="EN144" s="26">
        <f t="shared" si="147"/>
        <v>0</v>
      </c>
      <c r="EO144" s="26">
        <f t="shared" si="147"/>
        <v>0</v>
      </c>
      <c r="EP144" s="26">
        <f t="shared" si="147"/>
        <v>0</v>
      </c>
      <c r="EQ144" s="26">
        <f t="shared" si="147"/>
        <v>0</v>
      </c>
      <c r="ER144" s="26">
        <f t="shared" si="147"/>
        <v>0</v>
      </c>
      <c r="ES144" s="26">
        <f t="shared" si="147"/>
        <v>0</v>
      </c>
      <c r="ET144" s="26">
        <f t="shared" si="147"/>
        <v>0</v>
      </c>
      <c r="EU144" s="26">
        <f t="shared" si="147"/>
        <v>0</v>
      </c>
      <c r="EV144" s="26">
        <f t="shared" si="147"/>
        <v>0</v>
      </c>
      <c r="EW144" s="26">
        <f t="shared" si="147"/>
        <v>0</v>
      </c>
      <c r="EX144" s="26">
        <f t="shared" si="147"/>
        <v>0</v>
      </c>
      <c r="EY144" s="26">
        <f t="shared" si="147"/>
        <v>0</v>
      </c>
      <c r="EZ144" s="26">
        <f t="shared" si="147"/>
        <v>0</v>
      </c>
      <c r="FA144" s="26">
        <f t="shared" si="147"/>
        <v>0</v>
      </c>
      <c r="FB144" s="26">
        <f t="shared" si="147"/>
        <v>0</v>
      </c>
      <c r="FC144" s="26">
        <f t="shared" si="147"/>
        <v>0</v>
      </c>
      <c r="FD144" s="26">
        <f t="shared" si="147"/>
        <v>0</v>
      </c>
      <c r="FE144" s="26">
        <f t="shared" si="147"/>
        <v>0</v>
      </c>
      <c r="FF144" s="26">
        <f t="shared" si="147"/>
        <v>0</v>
      </c>
      <c r="FG144" s="26">
        <f t="shared" si="147"/>
        <v>0</v>
      </c>
      <c r="FH144" s="26">
        <f t="shared" si="147"/>
        <v>0</v>
      </c>
      <c r="FI144" s="26">
        <f t="shared" si="147"/>
        <v>0</v>
      </c>
      <c r="FJ144" s="26">
        <f t="shared" si="147"/>
        <v>0</v>
      </c>
      <c r="FK144" s="26">
        <f t="shared" si="147"/>
        <v>0</v>
      </c>
      <c r="FL144" s="26">
        <f t="shared" si="147"/>
        <v>0</v>
      </c>
      <c r="FM144" s="26">
        <f t="shared" si="147"/>
        <v>0</v>
      </c>
      <c r="FN144" s="26">
        <f t="shared" si="147"/>
        <v>0</v>
      </c>
      <c r="FO144" s="26">
        <f t="shared" si="147"/>
        <v>0</v>
      </c>
      <c r="FP144" s="26">
        <f t="shared" si="147"/>
        <v>0</v>
      </c>
      <c r="FQ144" s="26">
        <f t="shared" si="147"/>
        <v>0</v>
      </c>
      <c r="FR144" s="26">
        <f t="shared" si="147"/>
        <v>0</v>
      </c>
      <c r="FS144" s="26">
        <f t="shared" si="147"/>
        <v>0</v>
      </c>
      <c r="FT144" s="26">
        <f t="shared" si="147"/>
        <v>0</v>
      </c>
      <c r="FU144" s="26">
        <f t="shared" si="147"/>
        <v>0</v>
      </c>
      <c r="FV144" s="26">
        <f t="shared" si="147"/>
        <v>0</v>
      </c>
      <c r="FW144" s="26">
        <f t="shared" si="147"/>
        <v>0</v>
      </c>
      <c r="FX144" s="26">
        <f t="shared" si="147"/>
        <v>0</v>
      </c>
      <c r="FY144" s="26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</row>
    <row r="145" spans="1:193" x14ac:dyDescent="0.35">
      <c r="A145" s="2"/>
      <c r="B145" s="2" t="s">
        <v>875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32"/>
      <c r="GC145" s="32"/>
      <c r="GD145" s="32"/>
      <c r="GE145" s="2"/>
      <c r="GF145" s="32"/>
      <c r="GG145" s="32"/>
      <c r="GH145" s="32"/>
      <c r="GI145" s="32"/>
      <c r="GJ145" s="32"/>
      <c r="GK145" s="32"/>
    </row>
    <row r="146" spans="1:193" x14ac:dyDescent="0.35">
      <c r="A146" s="3" t="s">
        <v>876</v>
      </c>
      <c r="B146" s="2" t="s">
        <v>877</v>
      </c>
      <c r="C146" s="87">
        <f t="shared" ref="C146:BN146" si="148">MAX(C142,C144)</f>
        <v>8.09E-2</v>
      </c>
      <c r="D146" s="87">
        <f t="shared" si="148"/>
        <v>1.55E-2</v>
      </c>
      <c r="E146" s="87">
        <f t="shared" si="148"/>
        <v>0.12570000000000001</v>
      </c>
      <c r="F146" s="87">
        <f t="shared" si="148"/>
        <v>1.46E-2</v>
      </c>
      <c r="G146" s="87">
        <f t="shared" si="148"/>
        <v>0</v>
      </c>
      <c r="H146" s="87">
        <f t="shared" si="148"/>
        <v>0</v>
      </c>
      <c r="I146" s="87">
        <f t="shared" si="148"/>
        <v>0.10630000000000001</v>
      </c>
      <c r="J146" s="87">
        <f t="shared" si="148"/>
        <v>9.8599999999999993E-2</v>
      </c>
      <c r="K146" s="87">
        <f t="shared" si="148"/>
        <v>4.3700000000000003E-2</v>
      </c>
      <c r="L146" s="87">
        <f t="shared" si="148"/>
        <v>5.4199999999999998E-2</v>
      </c>
      <c r="M146" s="87">
        <f t="shared" si="148"/>
        <v>0.1183</v>
      </c>
      <c r="N146" s="87">
        <f t="shared" si="148"/>
        <v>0</v>
      </c>
      <c r="O146" s="87">
        <f t="shared" si="148"/>
        <v>0</v>
      </c>
      <c r="P146" s="87">
        <f t="shared" si="148"/>
        <v>1.77E-2</v>
      </c>
      <c r="Q146" s="87">
        <f t="shared" si="148"/>
        <v>9.6799999999999997E-2</v>
      </c>
      <c r="R146" s="87">
        <f t="shared" si="148"/>
        <v>2.0400000000000001E-2</v>
      </c>
      <c r="S146" s="87">
        <f t="shared" si="148"/>
        <v>3.8100000000000002E-2</v>
      </c>
      <c r="T146" s="87">
        <f t="shared" si="148"/>
        <v>8.2600000000000007E-2</v>
      </c>
      <c r="U146" s="87">
        <f t="shared" si="148"/>
        <v>6.3200000000000006E-2</v>
      </c>
      <c r="V146" s="87">
        <f t="shared" si="148"/>
        <v>8.4000000000000005E-2</v>
      </c>
      <c r="W146" s="87">
        <f t="shared" si="148"/>
        <v>9.5399999999999999E-2</v>
      </c>
      <c r="X146" s="87">
        <f t="shared" si="148"/>
        <v>2.9499999999999998E-2</v>
      </c>
      <c r="Y146" s="87">
        <f t="shared" si="148"/>
        <v>0.1129</v>
      </c>
      <c r="Z146" s="87">
        <f t="shared" si="148"/>
        <v>0</v>
      </c>
      <c r="AA146" s="87">
        <f t="shared" si="148"/>
        <v>0</v>
      </c>
      <c r="AB146" s="87">
        <f t="shared" si="148"/>
        <v>0</v>
      </c>
      <c r="AC146" s="87">
        <f t="shared" si="148"/>
        <v>0</v>
      </c>
      <c r="AD146" s="87">
        <f t="shared" si="148"/>
        <v>0</v>
      </c>
      <c r="AE146" s="87">
        <f t="shared" si="148"/>
        <v>6.9800000000000001E-2</v>
      </c>
      <c r="AF146" s="87">
        <f t="shared" si="148"/>
        <v>2.3800000000000002E-2</v>
      </c>
      <c r="AG146" s="87">
        <f t="shared" si="148"/>
        <v>0</v>
      </c>
      <c r="AH146" s="87">
        <f t="shared" si="148"/>
        <v>6.6600000000000006E-2</v>
      </c>
      <c r="AI146" s="87">
        <f t="shared" si="148"/>
        <v>4.3900000000000002E-2</v>
      </c>
      <c r="AJ146" s="87">
        <f t="shared" si="148"/>
        <v>0.1145</v>
      </c>
      <c r="AK146" s="87">
        <f t="shared" si="148"/>
        <v>0.13969999999999999</v>
      </c>
      <c r="AL146" s="87">
        <f t="shared" si="148"/>
        <v>0.1104</v>
      </c>
      <c r="AM146" s="87">
        <f t="shared" si="148"/>
        <v>5.6899999999999999E-2</v>
      </c>
      <c r="AN146" s="87">
        <f t="shared" si="148"/>
        <v>1.52E-2</v>
      </c>
      <c r="AO146" s="87">
        <f t="shared" si="148"/>
        <v>4.19E-2</v>
      </c>
      <c r="AP146" s="87">
        <f t="shared" si="148"/>
        <v>5.8900000000000001E-2</v>
      </c>
      <c r="AQ146" s="87">
        <f t="shared" si="148"/>
        <v>4.1099999999999998E-2</v>
      </c>
      <c r="AR146" s="87">
        <f t="shared" si="148"/>
        <v>0</v>
      </c>
      <c r="AS146" s="87">
        <f t="shared" si="148"/>
        <v>0</v>
      </c>
      <c r="AT146" s="87">
        <f t="shared" si="148"/>
        <v>0</v>
      </c>
      <c r="AU146" s="87">
        <f t="shared" si="148"/>
        <v>0</v>
      </c>
      <c r="AV146" s="87">
        <f t="shared" si="148"/>
        <v>0.05</v>
      </c>
      <c r="AW146" s="87">
        <f t="shared" si="148"/>
        <v>0</v>
      </c>
      <c r="AX146" s="87">
        <f t="shared" si="148"/>
        <v>2.4799999999999999E-2</v>
      </c>
      <c r="AY146" s="87">
        <f t="shared" si="148"/>
        <v>2.18E-2</v>
      </c>
      <c r="AZ146" s="87">
        <f t="shared" si="148"/>
        <v>6.1800000000000001E-2</v>
      </c>
      <c r="BA146" s="87">
        <f t="shared" si="148"/>
        <v>5.4999999999999997E-3</v>
      </c>
      <c r="BB146" s="87">
        <f t="shared" si="148"/>
        <v>7.6E-3</v>
      </c>
      <c r="BC146" s="87">
        <f t="shared" si="148"/>
        <v>3.3399999999999999E-2</v>
      </c>
      <c r="BD146" s="87">
        <f t="shared" si="148"/>
        <v>0</v>
      </c>
      <c r="BE146" s="87">
        <f t="shared" si="148"/>
        <v>0</v>
      </c>
      <c r="BF146" s="87">
        <f t="shared" si="148"/>
        <v>0</v>
      </c>
      <c r="BG146" s="87">
        <f t="shared" si="148"/>
        <v>0.04</v>
      </c>
      <c r="BH146" s="87">
        <f t="shared" si="148"/>
        <v>0</v>
      </c>
      <c r="BI146" s="87">
        <f t="shared" si="148"/>
        <v>8.5400000000000004E-2</v>
      </c>
      <c r="BJ146" s="87">
        <f t="shared" si="148"/>
        <v>0</v>
      </c>
      <c r="BK146" s="87">
        <f t="shared" si="148"/>
        <v>1.2999999999999999E-2</v>
      </c>
      <c r="BL146" s="87">
        <f t="shared" si="148"/>
        <v>4.5699999999999998E-2</v>
      </c>
      <c r="BM146" s="87">
        <f t="shared" si="148"/>
        <v>5.1200000000000002E-2</v>
      </c>
      <c r="BN146" s="87">
        <f t="shared" si="148"/>
        <v>3.8300000000000001E-2</v>
      </c>
      <c r="BO146" s="87">
        <f t="shared" ref="BO146:DZ146" si="149">MAX(BO142,BO144)</f>
        <v>3.2800000000000003E-2</v>
      </c>
      <c r="BP146" s="87">
        <f t="shared" si="149"/>
        <v>5.2200000000000003E-2</v>
      </c>
      <c r="BQ146" s="87">
        <f t="shared" si="149"/>
        <v>1.4500000000000001E-2</v>
      </c>
      <c r="BR146" s="87">
        <f t="shared" si="149"/>
        <v>1.32E-2</v>
      </c>
      <c r="BS146" s="87">
        <f t="shared" si="149"/>
        <v>6.3500000000000001E-2</v>
      </c>
      <c r="BT146" s="87">
        <f t="shared" si="149"/>
        <v>0</v>
      </c>
      <c r="BU146" s="87">
        <f t="shared" si="149"/>
        <v>0</v>
      </c>
      <c r="BV146" s="87">
        <f t="shared" si="149"/>
        <v>0</v>
      </c>
      <c r="BW146" s="87">
        <f t="shared" si="149"/>
        <v>0</v>
      </c>
      <c r="BX146" s="87">
        <f t="shared" si="149"/>
        <v>0</v>
      </c>
      <c r="BY146" s="87">
        <f t="shared" si="149"/>
        <v>0.1226</v>
      </c>
      <c r="BZ146" s="87">
        <f t="shared" si="149"/>
        <v>7.5700000000000003E-2</v>
      </c>
      <c r="CA146" s="87">
        <f t="shared" si="149"/>
        <v>0</v>
      </c>
      <c r="CB146" s="87">
        <f t="shared" si="149"/>
        <v>0</v>
      </c>
      <c r="CC146" s="87">
        <f t="shared" si="149"/>
        <v>5.6599999999999998E-2</v>
      </c>
      <c r="CD146" s="87">
        <f t="shared" si="149"/>
        <v>0</v>
      </c>
      <c r="CE146" s="87">
        <f t="shared" si="149"/>
        <v>0</v>
      </c>
      <c r="CF146" s="87">
        <f t="shared" si="149"/>
        <v>1.04E-2</v>
      </c>
      <c r="CG146" s="87">
        <f t="shared" si="149"/>
        <v>0</v>
      </c>
      <c r="CH146" s="87">
        <f t="shared" si="149"/>
        <v>8.7099999999999997E-2</v>
      </c>
      <c r="CI146" s="87">
        <f t="shared" si="149"/>
        <v>4.9599999999999998E-2</v>
      </c>
      <c r="CJ146" s="87">
        <f t="shared" si="149"/>
        <v>4.6899999999999997E-2</v>
      </c>
      <c r="CK146" s="87">
        <f t="shared" si="149"/>
        <v>0</v>
      </c>
      <c r="CL146" s="87">
        <f t="shared" si="149"/>
        <v>0</v>
      </c>
      <c r="CM146" s="87">
        <f t="shared" si="149"/>
        <v>3.1699999999999999E-2</v>
      </c>
      <c r="CN146" s="87">
        <f t="shared" si="149"/>
        <v>0</v>
      </c>
      <c r="CO146" s="87">
        <f t="shared" si="149"/>
        <v>0</v>
      </c>
      <c r="CP146" s="87">
        <f t="shared" si="149"/>
        <v>2.8999999999999998E-3</v>
      </c>
      <c r="CQ146" s="87">
        <f t="shared" si="149"/>
        <v>8.7400000000000005E-2</v>
      </c>
      <c r="CR146" s="87">
        <f t="shared" si="149"/>
        <v>0</v>
      </c>
      <c r="CS146" s="87">
        <f t="shared" si="149"/>
        <v>0</v>
      </c>
      <c r="CT146" s="87">
        <f t="shared" si="149"/>
        <v>0.1031</v>
      </c>
      <c r="CU146" s="87">
        <f t="shared" si="149"/>
        <v>0</v>
      </c>
      <c r="CV146" s="87">
        <f t="shared" si="149"/>
        <v>0</v>
      </c>
      <c r="CW146" s="87">
        <f t="shared" si="149"/>
        <v>0.03</v>
      </c>
      <c r="CX146" s="87">
        <f t="shared" si="149"/>
        <v>1.2E-2</v>
      </c>
      <c r="CY146" s="87">
        <f t="shared" si="149"/>
        <v>1.5699999999999999E-2</v>
      </c>
      <c r="CZ146" s="87">
        <f t="shared" si="149"/>
        <v>3.04E-2</v>
      </c>
      <c r="DA146" s="87">
        <f t="shared" si="149"/>
        <v>0</v>
      </c>
      <c r="DB146" s="87">
        <f t="shared" si="149"/>
        <v>0</v>
      </c>
      <c r="DC146" s="87">
        <f t="shared" si="149"/>
        <v>0</v>
      </c>
      <c r="DD146" s="87">
        <f t="shared" si="149"/>
        <v>4.8099999999999997E-2</v>
      </c>
      <c r="DE146" s="87">
        <f t="shared" si="149"/>
        <v>0</v>
      </c>
      <c r="DF146" s="87">
        <f t="shared" si="149"/>
        <v>2.92E-2</v>
      </c>
      <c r="DG146" s="87">
        <f t="shared" si="149"/>
        <v>0</v>
      </c>
      <c r="DH146" s="87">
        <f t="shared" si="149"/>
        <v>3.4099999999999998E-2</v>
      </c>
      <c r="DI146" s="87">
        <f t="shared" si="149"/>
        <v>6.0400000000000002E-2</v>
      </c>
      <c r="DJ146" s="87">
        <f t="shared" si="149"/>
        <v>0.03</v>
      </c>
      <c r="DK146" s="87">
        <f t="shared" si="149"/>
        <v>0</v>
      </c>
      <c r="DL146" s="87">
        <f t="shared" si="149"/>
        <v>3.0099999999999998E-2</v>
      </c>
      <c r="DM146" s="87">
        <f t="shared" si="149"/>
        <v>3.4700000000000002E-2</v>
      </c>
      <c r="DN146" s="87">
        <f t="shared" si="149"/>
        <v>5.9400000000000001E-2</v>
      </c>
      <c r="DO146" s="87">
        <f t="shared" si="149"/>
        <v>4.4400000000000002E-2</v>
      </c>
      <c r="DP146" s="87">
        <f t="shared" si="149"/>
        <v>0</v>
      </c>
      <c r="DQ146" s="87">
        <f t="shared" si="149"/>
        <v>0</v>
      </c>
      <c r="DR146" s="87">
        <f t="shared" si="149"/>
        <v>9.2999999999999999E-2</v>
      </c>
      <c r="DS146" s="87">
        <f t="shared" si="149"/>
        <v>0.1103</v>
      </c>
      <c r="DT146" s="87">
        <f t="shared" si="149"/>
        <v>0.11990000000000001</v>
      </c>
      <c r="DU146" s="87">
        <f t="shared" si="149"/>
        <v>4.0099999999999997E-2</v>
      </c>
      <c r="DV146" s="87">
        <f t="shared" si="149"/>
        <v>0</v>
      </c>
      <c r="DW146" s="87">
        <f t="shared" si="149"/>
        <v>1.9400000000000001E-2</v>
      </c>
      <c r="DX146" s="87">
        <f t="shared" si="149"/>
        <v>0</v>
      </c>
      <c r="DY146" s="87">
        <f t="shared" si="149"/>
        <v>0</v>
      </c>
      <c r="DZ146" s="87">
        <f t="shared" si="149"/>
        <v>0</v>
      </c>
      <c r="EA146" s="87">
        <f t="shared" ref="EA146:FX146" si="150">MAX(EA142,EA144)</f>
        <v>0</v>
      </c>
      <c r="EB146" s="87">
        <f t="shared" si="150"/>
        <v>4.9500000000000002E-2</v>
      </c>
      <c r="EC146" s="87">
        <f t="shared" si="150"/>
        <v>0</v>
      </c>
      <c r="ED146" s="87">
        <f t="shared" si="150"/>
        <v>0</v>
      </c>
      <c r="EE146" s="87">
        <f t="shared" si="150"/>
        <v>7.4399999999999994E-2</v>
      </c>
      <c r="EF146" s="87">
        <f t="shared" si="150"/>
        <v>8.9399999999999993E-2</v>
      </c>
      <c r="EG146" s="87">
        <f t="shared" si="150"/>
        <v>5.3999999999999999E-2</v>
      </c>
      <c r="EH146" s="87">
        <f t="shared" si="150"/>
        <v>1.9800000000000002E-2</v>
      </c>
      <c r="EI146" s="87">
        <f t="shared" si="150"/>
        <v>0.10299999999999999</v>
      </c>
      <c r="EJ146" s="87">
        <f t="shared" si="150"/>
        <v>1.7399999999999999E-2</v>
      </c>
      <c r="EK146" s="87">
        <f t="shared" si="150"/>
        <v>0</v>
      </c>
      <c r="EL146" s="87">
        <f t="shared" si="150"/>
        <v>5.3E-3</v>
      </c>
      <c r="EM146" s="87">
        <f t="shared" si="150"/>
        <v>3.9100000000000003E-2</v>
      </c>
      <c r="EN146" s="87">
        <f t="shared" si="150"/>
        <v>8.2100000000000006E-2</v>
      </c>
      <c r="EO146" s="87">
        <f t="shared" si="150"/>
        <v>4.8999999999999998E-3</v>
      </c>
      <c r="EP146" s="87">
        <f t="shared" si="150"/>
        <v>0</v>
      </c>
      <c r="EQ146" s="87">
        <f t="shared" si="150"/>
        <v>0</v>
      </c>
      <c r="ER146" s="87">
        <f t="shared" si="150"/>
        <v>0</v>
      </c>
      <c r="ES146" s="87">
        <f t="shared" si="150"/>
        <v>4.1000000000000002E-2</v>
      </c>
      <c r="ET146" s="87">
        <f t="shared" si="150"/>
        <v>8.9899999999999994E-2</v>
      </c>
      <c r="EU146" s="87">
        <f t="shared" si="150"/>
        <v>0.14180000000000001</v>
      </c>
      <c r="EV146" s="87">
        <f t="shared" si="150"/>
        <v>4.36E-2</v>
      </c>
      <c r="EW146" s="87">
        <f t="shared" si="150"/>
        <v>0</v>
      </c>
      <c r="EX146" s="87">
        <f t="shared" si="150"/>
        <v>1.9800000000000002E-2</v>
      </c>
      <c r="EY146" s="87">
        <f t="shared" si="150"/>
        <v>5.79E-2</v>
      </c>
      <c r="EZ146" s="87">
        <f t="shared" si="150"/>
        <v>2.5499999999999998E-2</v>
      </c>
      <c r="FA146" s="87">
        <f t="shared" si="150"/>
        <v>0</v>
      </c>
      <c r="FB146" s="87">
        <f t="shared" si="150"/>
        <v>9.9599999999999994E-2</v>
      </c>
      <c r="FC146" s="87">
        <f t="shared" si="150"/>
        <v>0</v>
      </c>
      <c r="FD146" s="87">
        <f t="shared" si="150"/>
        <v>3.1800000000000002E-2</v>
      </c>
      <c r="FE146" s="87">
        <f t="shared" si="150"/>
        <v>6.4799999999999996E-2</v>
      </c>
      <c r="FF146" s="87">
        <f t="shared" si="150"/>
        <v>3.6600000000000001E-2</v>
      </c>
      <c r="FG146" s="87">
        <f t="shared" si="150"/>
        <v>0</v>
      </c>
      <c r="FH146" s="87">
        <f t="shared" si="150"/>
        <v>0</v>
      </c>
      <c r="FI146" s="87">
        <f t="shared" si="150"/>
        <v>4.9000000000000002E-2</v>
      </c>
      <c r="FJ146" s="87">
        <f t="shared" si="150"/>
        <v>0</v>
      </c>
      <c r="FK146" s="87">
        <f t="shared" si="150"/>
        <v>2.69E-2</v>
      </c>
      <c r="FL146" s="87">
        <f t="shared" si="150"/>
        <v>0</v>
      </c>
      <c r="FM146" s="87">
        <f t="shared" si="150"/>
        <v>0</v>
      </c>
      <c r="FN146" s="87">
        <f t="shared" si="150"/>
        <v>6.9199999999999998E-2</v>
      </c>
      <c r="FO146" s="87">
        <f t="shared" si="150"/>
        <v>1.5299999999999999E-2</v>
      </c>
      <c r="FP146" s="87">
        <f t="shared" si="150"/>
        <v>3.2399999999999998E-2</v>
      </c>
      <c r="FQ146" s="87">
        <f t="shared" si="150"/>
        <v>0</v>
      </c>
      <c r="FR146" s="87">
        <f t="shared" si="150"/>
        <v>0</v>
      </c>
      <c r="FS146" s="87">
        <f t="shared" si="150"/>
        <v>0</v>
      </c>
      <c r="FT146" s="87">
        <f t="shared" si="150"/>
        <v>3.8699999999999998E-2</v>
      </c>
      <c r="FU146" s="87">
        <f t="shared" si="150"/>
        <v>5.1799999999999999E-2</v>
      </c>
      <c r="FV146" s="87">
        <f t="shared" si="150"/>
        <v>4.7399999999999998E-2</v>
      </c>
      <c r="FW146" s="87">
        <f t="shared" si="150"/>
        <v>4.9000000000000002E-2</v>
      </c>
      <c r="FX146" s="87">
        <f t="shared" si="150"/>
        <v>0</v>
      </c>
      <c r="FY146" s="26"/>
      <c r="FZ146" s="2"/>
      <c r="GA146" s="2"/>
      <c r="GB146" s="26"/>
      <c r="GC146" s="26"/>
      <c r="GD146" s="26"/>
      <c r="GE146" s="2"/>
      <c r="GF146" s="2"/>
      <c r="GG146" s="2"/>
      <c r="GH146" s="2"/>
      <c r="GI146" s="2"/>
      <c r="GJ146" s="2"/>
      <c r="GK146" s="2"/>
    </row>
    <row r="147" spans="1:193" x14ac:dyDescent="0.35">
      <c r="A147" s="2"/>
      <c r="B147" s="2" t="s">
        <v>878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</row>
    <row r="148" spans="1:193" x14ac:dyDescent="0.35">
      <c r="A148" s="3" t="s">
        <v>879</v>
      </c>
      <c r="B148" s="2" t="s">
        <v>880</v>
      </c>
      <c r="C148" s="26">
        <f t="shared" ref="C148:BN148" si="151">MIN(0.3,(C141+C146))</f>
        <v>0.2009</v>
      </c>
      <c r="D148" s="26">
        <f t="shared" si="151"/>
        <v>0.13550000000000001</v>
      </c>
      <c r="E148" s="26">
        <f t="shared" si="151"/>
        <v>0.2457</v>
      </c>
      <c r="F148" s="26">
        <f t="shared" si="151"/>
        <v>0.1346</v>
      </c>
      <c r="G148" s="26">
        <f t="shared" si="151"/>
        <v>0.12</v>
      </c>
      <c r="H148" s="26">
        <f t="shared" si="151"/>
        <v>0.12</v>
      </c>
      <c r="I148" s="26">
        <f t="shared" si="151"/>
        <v>0.2263</v>
      </c>
      <c r="J148" s="26">
        <f t="shared" si="151"/>
        <v>0.21859999999999999</v>
      </c>
      <c r="K148" s="26">
        <f t="shared" si="151"/>
        <v>0.16370000000000001</v>
      </c>
      <c r="L148" s="26">
        <f t="shared" si="151"/>
        <v>0.17419999999999999</v>
      </c>
      <c r="M148" s="26">
        <f t="shared" si="151"/>
        <v>0.23830000000000001</v>
      </c>
      <c r="N148" s="26">
        <f t="shared" si="151"/>
        <v>0.12</v>
      </c>
      <c r="O148" s="26">
        <f t="shared" si="151"/>
        <v>0.12</v>
      </c>
      <c r="P148" s="26">
        <f t="shared" si="151"/>
        <v>0.13769999999999999</v>
      </c>
      <c r="Q148" s="26">
        <f t="shared" si="151"/>
        <v>0.21679999999999999</v>
      </c>
      <c r="R148" s="26">
        <f t="shared" si="151"/>
        <v>0.1404</v>
      </c>
      <c r="S148" s="26">
        <f t="shared" si="151"/>
        <v>0.15809999999999999</v>
      </c>
      <c r="T148" s="26">
        <f t="shared" si="151"/>
        <v>0.2026</v>
      </c>
      <c r="U148" s="26">
        <f t="shared" si="151"/>
        <v>0.1832</v>
      </c>
      <c r="V148" s="26">
        <f t="shared" si="151"/>
        <v>0.20400000000000001</v>
      </c>
      <c r="W148" s="26">
        <f t="shared" si="151"/>
        <v>0.21539999999999998</v>
      </c>
      <c r="X148" s="26">
        <f t="shared" si="151"/>
        <v>0.14949999999999999</v>
      </c>
      <c r="Y148" s="26">
        <f t="shared" si="151"/>
        <v>0.2329</v>
      </c>
      <c r="Z148" s="26">
        <f t="shared" si="151"/>
        <v>0.12</v>
      </c>
      <c r="AA148" s="26">
        <f t="shared" si="151"/>
        <v>0.12</v>
      </c>
      <c r="AB148" s="26">
        <f t="shared" si="151"/>
        <v>0.12</v>
      </c>
      <c r="AC148" s="26">
        <f t="shared" si="151"/>
        <v>0.12</v>
      </c>
      <c r="AD148" s="26">
        <f t="shared" si="151"/>
        <v>0.12</v>
      </c>
      <c r="AE148" s="26">
        <f t="shared" si="151"/>
        <v>0.1898</v>
      </c>
      <c r="AF148" s="26">
        <f t="shared" si="151"/>
        <v>0.14379999999999998</v>
      </c>
      <c r="AG148" s="26">
        <f t="shared" si="151"/>
        <v>0.12</v>
      </c>
      <c r="AH148" s="26">
        <f t="shared" si="151"/>
        <v>0.18659999999999999</v>
      </c>
      <c r="AI148" s="26">
        <f t="shared" si="151"/>
        <v>0.16389999999999999</v>
      </c>
      <c r="AJ148" s="26">
        <f t="shared" si="151"/>
        <v>0.23449999999999999</v>
      </c>
      <c r="AK148" s="26">
        <f t="shared" si="151"/>
        <v>0.25969999999999999</v>
      </c>
      <c r="AL148" s="26">
        <f t="shared" si="151"/>
        <v>0.23039999999999999</v>
      </c>
      <c r="AM148" s="26">
        <f t="shared" si="151"/>
        <v>0.1769</v>
      </c>
      <c r="AN148" s="26">
        <f t="shared" si="151"/>
        <v>0.13519999999999999</v>
      </c>
      <c r="AO148" s="26">
        <f t="shared" si="151"/>
        <v>0.16189999999999999</v>
      </c>
      <c r="AP148" s="26">
        <f t="shared" si="151"/>
        <v>0.1789</v>
      </c>
      <c r="AQ148" s="26">
        <f t="shared" si="151"/>
        <v>0.16109999999999999</v>
      </c>
      <c r="AR148" s="26">
        <f t="shared" si="151"/>
        <v>0.12</v>
      </c>
      <c r="AS148" s="26">
        <f t="shared" si="151"/>
        <v>0.12</v>
      </c>
      <c r="AT148" s="26">
        <f t="shared" si="151"/>
        <v>0.12</v>
      </c>
      <c r="AU148" s="26">
        <f t="shared" si="151"/>
        <v>0.12</v>
      </c>
      <c r="AV148" s="26">
        <f t="shared" si="151"/>
        <v>0.16999999999999998</v>
      </c>
      <c r="AW148" s="26">
        <f t="shared" si="151"/>
        <v>0.12</v>
      </c>
      <c r="AX148" s="26">
        <f t="shared" si="151"/>
        <v>0.14479999999999998</v>
      </c>
      <c r="AY148" s="26">
        <f t="shared" si="151"/>
        <v>0.14179999999999998</v>
      </c>
      <c r="AZ148" s="26">
        <f t="shared" si="151"/>
        <v>0.18179999999999999</v>
      </c>
      <c r="BA148" s="26">
        <f t="shared" si="151"/>
        <v>0.1255</v>
      </c>
      <c r="BB148" s="26">
        <f t="shared" si="151"/>
        <v>0.12759999999999999</v>
      </c>
      <c r="BC148" s="26">
        <f t="shared" si="151"/>
        <v>0.15339999999999998</v>
      </c>
      <c r="BD148" s="26">
        <f t="shared" si="151"/>
        <v>0.12</v>
      </c>
      <c r="BE148" s="26">
        <f t="shared" si="151"/>
        <v>0.12</v>
      </c>
      <c r="BF148" s="26">
        <f t="shared" si="151"/>
        <v>0.12</v>
      </c>
      <c r="BG148" s="26">
        <f t="shared" si="151"/>
        <v>0.16</v>
      </c>
      <c r="BH148" s="26">
        <f t="shared" si="151"/>
        <v>0.12</v>
      </c>
      <c r="BI148" s="26">
        <f t="shared" si="151"/>
        <v>0.2054</v>
      </c>
      <c r="BJ148" s="26">
        <f t="shared" si="151"/>
        <v>0.12</v>
      </c>
      <c r="BK148" s="26">
        <f t="shared" si="151"/>
        <v>0.13300000000000001</v>
      </c>
      <c r="BL148" s="26">
        <f t="shared" si="151"/>
        <v>0.16569999999999999</v>
      </c>
      <c r="BM148" s="26">
        <f t="shared" si="151"/>
        <v>0.17119999999999999</v>
      </c>
      <c r="BN148" s="26">
        <f t="shared" si="151"/>
        <v>0.1583</v>
      </c>
      <c r="BO148" s="26">
        <f t="shared" ref="BO148:DZ148" si="152">MIN(0.3,(BO141+BO146))</f>
        <v>0.15279999999999999</v>
      </c>
      <c r="BP148" s="26">
        <f t="shared" si="152"/>
        <v>0.17219999999999999</v>
      </c>
      <c r="BQ148" s="26">
        <f t="shared" si="152"/>
        <v>0.13450000000000001</v>
      </c>
      <c r="BR148" s="26">
        <f t="shared" si="152"/>
        <v>0.13319999999999999</v>
      </c>
      <c r="BS148" s="26">
        <f t="shared" si="152"/>
        <v>0.1835</v>
      </c>
      <c r="BT148" s="26">
        <f t="shared" si="152"/>
        <v>0.12</v>
      </c>
      <c r="BU148" s="26">
        <f t="shared" si="152"/>
        <v>0.12</v>
      </c>
      <c r="BV148" s="26">
        <f t="shared" si="152"/>
        <v>0.12</v>
      </c>
      <c r="BW148" s="26">
        <f t="shared" si="152"/>
        <v>0.12</v>
      </c>
      <c r="BX148" s="26">
        <f t="shared" si="152"/>
        <v>0.12</v>
      </c>
      <c r="BY148" s="26">
        <f t="shared" si="152"/>
        <v>0.24259999999999998</v>
      </c>
      <c r="BZ148" s="26">
        <f t="shared" si="152"/>
        <v>0.19569999999999999</v>
      </c>
      <c r="CA148" s="26">
        <f t="shared" si="152"/>
        <v>0.12</v>
      </c>
      <c r="CB148" s="26">
        <f t="shared" si="152"/>
        <v>0.12</v>
      </c>
      <c r="CC148" s="26">
        <f t="shared" si="152"/>
        <v>0.17659999999999998</v>
      </c>
      <c r="CD148" s="26">
        <f t="shared" si="152"/>
        <v>0.12</v>
      </c>
      <c r="CE148" s="26">
        <f t="shared" si="152"/>
        <v>0.12</v>
      </c>
      <c r="CF148" s="26">
        <f t="shared" si="152"/>
        <v>0.13039999999999999</v>
      </c>
      <c r="CG148" s="26">
        <f t="shared" si="152"/>
        <v>0.12</v>
      </c>
      <c r="CH148" s="26">
        <f t="shared" si="152"/>
        <v>0.20710000000000001</v>
      </c>
      <c r="CI148" s="26">
        <f t="shared" si="152"/>
        <v>0.1696</v>
      </c>
      <c r="CJ148" s="26">
        <f t="shared" si="152"/>
        <v>0.16689999999999999</v>
      </c>
      <c r="CK148" s="26">
        <f t="shared" si="152"/>
        <v>0.12</v>
      </c>
      <c r="CL148" s="26">
        <f t="shared" si="152"/>
        <v>0.12</v>
      </c>
      <c r="CM148" s="26">
        <f t="shared" si="152"/>
        <v>0.1517</v>
      </c>
      <c r="CN148" s="26">
        <f t="shared" si="152"/>
        <v>0.12</v>
      </c>
      <c r="CO148" s="26">
        <f t="shared" si="152"/>
        <v>0.12</v>
      </c>
      <c r="CP148" s="26">
        <f t="shared" si="152"/>
        <v>0.1229</v>
      </c>
      <c r="CQ148" s="26">
        <f t="shared" si="152"/>
        <v>0.2074</v>
      </c>
      <c r="CR148" s="26">
        <f t="shared" si="152"/>
        <v>0.12</v>
      </c>
      <c r="CS148" s="26">
        <f t="shared" si="152"/>
        <v>0.12</v>
      </c>
      <c r="CT148" s="26">
        <f t="shared" si="152"/>
        <v>0.22309999999999999</v>
      </c>
      <c r="CU148" s="26">
        <f t="shared" si="152"/>
        <v>0.12</v>
      </c>
      <c r="CV148" s="26">
        <f t="shared" si="152"/>
        <v>0.12</v>
      </c>
      <c r="CW148" s="26">
        <f t="shared" si="152"/>
        <v>0.15</v>
      </c>
      <c r="CX148" s="26">
        <f t="shared" si="152"/>
        <v>0.13200000000000001</v>
      </c>
      <c r="CY148" s="26">
        <f t="shared" si="152"/>
        <v>0.13569999999999999</v>
      </c>
      <c r="CZ148" s="26">
        <f t="shared" si="152"/>
        <v>0.15040000000000001</v>
      </c>
      <c r="DA148" s="26">
        <f t="shared" si="152"/>
        <v>0.12</v>
      </c>
      <c r="DB148" s="26">
        <f t="shared" si="152"/>
        <v>0.12</v>
      </c>
      <c r="DC148" s="26">
        <f t="shared" si="152"/>
        <v>0.12</v>
      </c>
      <c r="DD148" s="26">
        <f t="shared" si="152"/>
        <v>0.1681</v>
      </c>
      <c r="DE148" s="26">
        <f t="shared" si="152"/>
        <v>0.12</v>
      </c>
      <c r="DF148" s="26">
        <f t="shared" si="152"/>
        <v>0.1492</v>
      </c>
      <c r="DG148" s="26">
        <f t="shared" si="152"/>
        <v>0.12</v>
      </c>
      <c r="DH148" s="26">
        <f t="shared" si="152"/>
        <v>0.15409999999999999</v>
      </c>
      <c r="DI148" s="26">
        <f t="shared" si="152"/>
        <v>0.1804</v>
      </c>
      <c r="DJ148" s="26">
        <f t="shared" si="152"/>
        <v>0.15</v>
      </c>
      <c r="DK148" s="26">
        <f t="shared" si="152"/>
        <v>0.12</v>
      </c>
      <c r="DL148" s="26">
        <f t="shared" si="152"/>
        <v>0.15009999999999998</v>
      </c>
      <c r="DM148" s="26">
        <f t="shared" si="152"/>
        <v>0.1547</v>
      </c>
      <c r="DN148" s="26">
        <f t="shared" si="152"/>
        <v>0.1794</v>
      </c>
      <c r="DO148" s="26">
        <f t="shared" si="152"/>
        <v>0.16439999999999999</v>
      </c>
      <c r="DP148" s="26">
        <f t="shared" si="152"/>
        <v>0.12</v>
      </c>
      <c r="DQ148" s="26">
        <f t="shared" si="152"/>
        <v>0.12</v>
      </c>
      <c r="DR148" s="26">
        <f t="shared" si="152"/>
        <v>0.21299999999999999</v>
      </c>
      <c r="DS148" s="26">
        <f t="shared" si="152"/>
        <v>0.2303</v>
      </c>
      <c r="DT148" s="26">
        <f t="shared" si="152"/>
        <v>0.2399</v>
      </c>
      <c r="DU148" s="26">
        <f t="shared" si="152"/>
        <v>0.16009999999999999</v>
      </c>
      <c r="DV148" s="26">
        <f t="shared" si="152"/>
        <v>0.12</v>
      </c>
      <c r="DW148" s="26">
        <f t="shared" si="152"/>
        <v>0.1394</v>
      </c>
      <c r="DX148" s="26">
        <f t="shared" si="152"/>
        <v>0.12</v>
      </c>
      <c r="DY148" s="26">
        <f t="shared" si="152"/>
        <v>0.12</v>
      </c>
      <c r="DZ148" s="26">
        <f t="shared" si="152"/>
        <v>0.12</v>
      </c>
      <c r="EA148" s="26">
        <f t="shared" ref="EA148:FX148" si="153">MIN(0.3,(EA141+EA146))</f>
        <v>0.12</v>
      </c>
      <c r="EB148" s="26">
        <f t="shared" si="153"/>
        <v>0.16949999999999998</v>
      </c>
      <c r="EC148" s="26">
        <f t="shared" si="153"/>
        <v>0.12</v>
      </c>
      <c r="ED148" s="26">
        <f t="shared" si="153"/>
        <v>0.12</v>
      </c>
      <c r="EE148" s="26">
        <f t="shared" si="153"/>
        <v>0.19439999999999999</v>
      </c>
      <c r="EF148" s="26">
        <f t="shared" si="153"/>
        <v>0.20939999999999998</v>
      </c>
      <c r="EG148" s="26">
        <f t="shared" si="153"/>
        <v>0.17399999999999999</v>
      </c>
      <c r="EH148" s="26">
        <f t="shared" si="153"/>
        <v>0.13980000000000001</v>
      </c>
      <c r="EI148" s="26">
        <f t="shared" si="153"/>
        <v>0.22299999999999998</v>
      </c>
      <c r="EJ148" s="26">
        <f t="shared" si="153"/>
        <v>0.13739999999999999</v>
      </c>
      <c r="EK148" s="26">
        <f t="shared" si="153"/>
        <v>0.12</v>
      </c>
      <c r="EL148" s="26">
        <f t="shared" si="153"/>
        <v>0.12529999999999999</v>
      </c>
      <c r="EM148" s="26">
        <f t="shared" si="153"/>
        <v>0.15909999999999999</v>
      </c>
      <c r="EN148" s="26">
        <f t="shared" si="153"/>
        <v>0.2021</v>
      </c>
      <c r="EO148" s="26">
        <f t="shared" si="153"/>
        <v>0.1249</v>
      </c>
      <c r="EP148" s="26">
        <f t="shared" si="153"/>
        <v>0.12</v>
      </c>
      <c r="EQ148" s="26">
        <f t="shared" si="153"/>
        <v>0.12</v>
      </c>
      <c r="ER148" s="26">
        <f t="shared" si="153"/>
        <v>0.12</v>
      </c>
      <c r="ES148" s="26">
        <f t="shared" si="153"/>
        <v>0.161</v>
      </c>
      <c r="ET148" s="26">
        <f t="shared" si="153"/>
        <v>0.20989999999999998</v>
      </c>
      <c r="EU148" s="26">
        <f t="shared" si="153"/>
        <v>0.26180000000000003</v>
      </c>
      <c r="EV148" s="26">
        <f t="shared" si="153"/>
        <v>0.1636</v>
      </c>
      <c r="EW148" s="26">
        <f t="shared" si="153"/>
        <v>0.12</v>
      </c>
      <c r="EX148" s="26">
        <f t="shared" si="153"/>
        <v>0.13980000000000001</v>
      </c>
      <c r="EY148" s="26">
        <f t="shared" si="153"/>
        <v>0.1779</v>
      </c>
      <c r="EZ148" s="26">
        <f t="shared" si="153"/>
        <v>0.14549999999999999</v>
      </c>
      <c r="FA148" s="26">
        <f t="shared" si="153"/>
        <v>0.12</v>
      </c>
      <c r="FB148" s="26">
        <f t="shared" si="153"/>
        <v>0.21959999999999999</v>
      </c>
      <c r="FC148" s="26">
        <f t="shared" si="153"/>
        <v>0.12</v>
      </c>
      <c r="FD148" s="26">
        <f t="shared" si="153"/>
        <v>0.15179999999999999</v>
      </c>
      <c r="FE148" s="26">
        <f t="shared" si="153"/>
        <v>0.18479999999999999</v>
      </c>
      <c r="FF148" s="26">
        <f t="shared" si="153"/>
        <v>0.15659999999999999</v>
      </c>
      <c r="FG148" s="26">
        <f t="shared" si="153"/>
        <v>0.12</v>
      </c>
      <c r="FH148" s="26">
        <f t="shared" si="153"/>
        <v>0.12</v>
      </c>
      <c r="FI148" s="26">
        <f t="shared" si="153"/>
        <v>0.16899999999999998</v>
      </c>
      <c r="FJ148" s="26">
        <f t="shared" si="153"/>
        <v>0.12</v>
      </c>
      <c r="FK148" s="26">
        <f t="shared" si="153"/>
        <v>0.1469</v>
      </c>
      <c r="FL148" s="26">
        <f t="shared" si="153"/>
        <v>0.12</v>
      </c>
      <c r="FM148" s="26">
        <f t="shared" si="153"/>
        <v>0.12</v>
      </c>
      <c r="FN148" s="26">
        <f t="shared" si="153"/>
        <v>0.18919999999999998</v>
      </c>
      <c r="FO148" s="26">
        <f t="shared" si="153"/>
        <v>0.1353</v>
      </c>
      <c r="FP148" s="26">
        <f t="shared" si="153"/>
        <v>0.15239999999999998</v>
      </c>
      <c r="FQ148" s="26">
        <f t="shared" si="153"/>
        <v>0.12</v>
      </c>
      <c r="FR148" s="26">
        <f t="shared" si="153"/>
        <v>0.12</v>
      </c>
      <c r="FS148" s="26">
        <f t="shared" si="153"/>
        <v>0.12</v>
      </c>
      <c r="FT148" s="26">
        <f t="shared" si="153"/>
        <v>0.15870000000000001</v>
      </c>
      <c r="FU148" s="26">
        <f t="shared" si="153"/>
        <v>0.17180000000000001</v>
      </c>
      <c r="FV148" s="26">
        <f t="shared" si="153"/>
        <v>0.16739999999999999</v>
      </c>
      <c r="FW148" s="26">
        <f t="shared" si="153"/>
        <v>0.16899999999999998</v>
      </c>
      <c r="FX148" s="26">
        <f t="shared" si="153"/>
        <v>0.12</v>
      </c>
      <c r="FY148" s="87"/>
      <c r="FZ148" s="44">
        <f>SUM(C148:FX148)</f>
        <v>27.181900000000009</v>
      </c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</row>
    <row r="149" spans="1:193" x14ac:dyDescent="0.35">
      <c r="A149" s="2"/>
      <c r="B149" s="2" t="s">
        <v>881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</row>
    <row r="150" spans="1:193" x14ac:dyDescent="0.35">
      <c r="A150" s="3" t="s">
        <v>882</v>
      </c>
      <c r="B150" s="2" t="s">
        <v>883</v>
      </c>
      <c r="C150" s="2">
        <f>ROUND(IF(C103&lt;=459,C124*C141*C137,0),2)</f>
        <v>0</v>
      </c>
      <c r="D150" s="2">
        <f t="shared" ref="D150:BO150" si="154">ROUND(IF(D103&lt;=459,D124*D141*D137,0),2)</f>
        <v>0</v>
      </c>
      <c r="E150" s="2">
        <f t="shared" si="154"/>
        <v>0</v>
      </c>
      <c r="F150" s="2">
        <f t="shared" si="154"/>
        <v>0</v>
      </c>
      <c r="G150" s="2">
        <f t="shared" si="154"/>
        <v>0</v>
      </c>
      <c r="H150" s="2">
        <f t="shared" si="154"/>
        <v>0</v>
      </c>
      <c r="I150" s="2">
        <f t="shared" si="154"/>
        <v>0</v>
      </c>
      <c r="J150" s="2">
        <f t="shared" si="154"/>
        <v>0</v>
      </c>
      <c r="K150" s="2">
        <f t="shared" si="154"/>
        <v>283125.45</v>
      </c>
      <c r="L150" s="2">
        <f t="shared" si="154"/>
        <v>0</v>
      </c>
      <c r="M150" s="2">
        <f t="shared" si="154"/>
        <v>0</v>
      </c>
      <c r="N150" s="2">
        <f t="shared" si="154"/>
        <v>0</v>
      </c>
      <c r="O150" s="2">
        <f t="shared" si="154"/>
        <v>0</v>
      </c>
      <c r="P150" s="2">
        <f t="shared" si="154"/>
        <v>297006.36</v>
      </c>
      <c r="Q150" s="2">
        <f t="shared" si="154"/>
        <v>0</v>
      </c>
      <c r="R150" s="2">
        <f t="shared" si="154"/>
        <v>0</v>
      </c>
      <c r="S150" s="2">
        <f t="shared" si="154"/>
        <v>0</v>
      </c>
      <c r="T150" s="2">
        <f t="shared" si="154"/>
        <v>261020.59</v>
      </c>
      <c r="U150" s="2">
        <f t="shared" si="154"/>
        <v>95842.76</v>
      </c>
      <c r="V150" s="2">
        <f t="shared" si="154"/>
        <v>340577.65</v>
      </c>
      <c r="W150" s="2">
        <f t="shared" si="154"/>
        <v>97032.41</v>
      </c>
      <c r="X150" s="2">
        <f t="shared" si="154"/>
        <v>59814.11</v>
      </c>
      <c r="Y150" s="2">
        <f t="shared" si="154"/>
        <v>0</v>
      </c>
      <c r="Z150" s="2">
        <f t="shared" si="154"/>
        <v>168185.63</v>
      </c>
      <c r="AA150" s="2">
        <f t="shared" si="154"/>
        <v>0</v>
      </c>
      <c r="AB150" s="2">
        <f t="shared" si="154"/>
        <v>0</v>
      </c>
      <c r="AC150" s="2">
        <f t="shared" si="154"/>
        <v>0</v>
      </c>
      <c r="AD150" s="2">
        <f t="shared" si="154"/>
        <v>0</v>
      </c>
      <c r="AE150" s="2">
        <f t="shared" si="154"/>
        <v>165110.03</v>
      </c>
      <c r="AF150" s="2">
        <f t="shared" si="154"/>
        <v>200413.71</v>
      </c>
      <c r="AG150" s="2">
        <f t="shared" si="154"/>
        <v>0</v>
      </c>
      <c r="AH150" s="2">
        <f t="shared" si="154"/>
        <v>0</v>
      </c>
      <c r="AI150" s="2">
        <f t="shared" si="154"/>
        <v>361631.14</v>
      </c>
      <c r="AJ150" s="2">
        <f t="shared" si="154"/>
        <v>333090.88</v>
      </c>
      <c r="AK150" s="2">
        <f t="shared" si="154"/>
        <v>325962.96000000002</v>
      </c>
      <c r="AL150" s="2">
        <f t="shared" si="154"/>
        <v>410068.51</v>
      </c>
      <c r="AM150" s="2">
        <f t="shared" si="154"/>
        <v>324570.98</v>
      </c>
      <c r="AN150" s="2">
        <f t="shared" si="154"/>
        <v>245151.74</v>
      </c>
      <c r="AO150" s="2">
        <f t="shared" si="154"/>
        <v>0</v>
      </c>
      <c r="AP150" s="2">
        <f t="shared" si="154"/>
        <v>0</v>
      </c>
      <c r="AQ150" s="2">
        <f t="shared" si="154"/>
        <v>294870.96999999997</v>
      </c>
      <c r="AR150" s="2">
        <f t="shared" si="154"/>
        <v>0</v>
      </c>
      <c r="AS150" s="2">
        <f t="shared" si="154"/>
        <v>0</v>
      </c>
      <c r="AT150" s="2">
        <f t="shared" si="154"/>
        <v>0</v>
      </c>
      <c r="AU150" s="2">
        <f t="shared" si="154"/>
        <v>207769.34</v>
      </c>
      <c r="AV150" s="2">
        <f t="shared" si="154"/>
        <v>340340.03</v>
      </c>
      <c r="AW150" s="2">
        <f t="shared" si="154"/>
        <v>173746.39</v>
      </c>
      <c r="AX150" s="2">
        <f t="shared" si="154"/>
        <v>120264.08</v>
      </c>
      <c r="AY150" s="2">
        <f t="shared" si="154"/>
        <v>340375.31</v>
      </c>
      <c r="AZ150" s="2">
        <f t="shared" si="154"/>
        <v>0</v>
      </c>
      <c r="BA150" s="2">
        <f t="shared" si="154"/>
        <v>0</v>
      </c>
      <c r="BB150" s="2">
        <f t="shared" si="154"/>
        <v>0</v>
      </c>
      <c r="BC150" s="2">
        <f t="shared" si="154"/>
        <v>0</v>
      </c>
      <c r="BD150" s="2">
        <f t="shared" si="154"/>
        <v>0</v>
      </c>
      <c r="BE150" s="2">
        <f t="shared" si="154"/>
        <v>0</v>
      </c>
      <c r="BF150" s="2">
        <f t="shared" si="154"/>
        <v>0</v>
      </c>
      <c r="BG150" s="2">
        <f t="shared" si="154"/>
        <v>0</v>
      </c>
      <c r="BH150" s="2">
        <f t="shared" si="154"/>
        <v>0</v>
      </c>
      <c r="BI150" s="2">
        <f t="shared" si="154"/>
        <v>368754.2</v>
      </c>
      <c r="BJ150" s="2">
        <f t="shared" si="154"/>
        <v>0</v>
      </c>
      <c r="BK150" s="2">
        <f t="shared" si="154"/>
        <v>0</v>
      </c>
      <c r="BL150" s="2">
        <f t="shared" si="154"/>
        <v>150826.93</v>
      </c>
      <c r="BM150" s="2">
        <f t="shared" si="154"/>
        <v>382003.56</v>
      </c>
      <c r="BN150" s="2">
        <f t="shared" si="154"/>
        <v>0</v>
      </c>
      <c r="BO150" s="2">
        <f t="shared" si="154"/>
        <v>0</v>
      </c>
      <c r="BP150" s="2">
        <f t="shared" ref="BP150:EA150" si="155">ROUND(IF(BP103&lt;=459,BP124*BP141*BP137,0),2)</f>
        <v>199338.6</v>
      </c>
      <c r="BQ150" s="2">
        <f t="shared" si="155"/>
        <v>0</v>
      </c>
      <c r="BR150" s="2">
        <f t="shared" si="155"/>
        <v>0</v>
      </c>
      <c r="BS150" s="2">
        <f t="shared" si="155"/>
        <v>0</v>
      </c>
      <c r="BT150" s="2">
        <f t="shared" si="155"/>
        <v>280241.84999999998</v>
      </c>
      <c r="BU150" s="2">
        <f t="shared" si="155"/>
        <v>280206.69</v>
      </c>
      <c r="BV150" s="2">
        <f t="shared" si="155"/>
        <v>0</v>
      </c>
      <c r="BW150" s="2">
        <f t="shared" si="155"/>
        <v>0</v>
      </c>
      <c r="BX150" s="2">
        <f t="shared" si="155"/>
        <v>64280.81</v>
      </c>
      <c r="BY150" s="2">
        <f t="shared" si="155"/>
        <v>523542.71</v>
      </c>
      <c r="BZ150" s="2">
        <f t="shared" si="155"/>
        <v>310569.59999999998</v>
      </c>
      <c r="CA150" s="2">
        <f t="shared" si="155"/>
        <v>109115.36</v>
      </c>
      <c r="CB150" s="2">
        <f t="shared" si="155"/>
        <v>0</v>
      </c>
      <c r="CC150" s="2">
        <f t="shared" si="155"/>
        <v>249871.67</v>
      </c>
      <c r="CD150" s="2">
        <f t="shared" si="155"/>
        <v>31582.47</v>
      </c>
      <c r="CE150" s="2">
        <f t="shared" si="155"/>
        <v>162433.03</v>
      </c>
      <c r="CF150" s="2">
        <f t="shared" si="155"/>
        <v>116030.97</v>
      </c>
      <c r="CG150" s="2">
        <f t="shared" si="155"/>
        <v>176187.13</v>
      </c>
      <c r="CH150" s="2">
        <f t="shared" si="155"/>
        <v>167247.29</v>
      </c>
      <c r="CI150" s="2">
        <f t="shared" si="155"/>
        <v>0</v>
      </c>
      <c r="CJ150" s="2">
        <f t="shared" si="155"/>
        <v>0</v>
      </c>
      <c r="CK150" s="2">
        <f t="shared" si="155"/>
        <v>0</v>
      </c>
      <c r="CL150" s="2">
        <f t="shared" si="155"/>
        <v>0</v>
      </c>
      <c r="CM150" s="2">
        <f t="shared" si="155"/>
        <v>0</v>
      </c>
      <c r="CN150" s="2">
        <f t="shared" si="155"/>
        <v>0</v>
      </c>
      <c r="CO150" s="2">
        <f t="shared" si="155"/>
        <v>0</v>
      </c>
      <c r="CP150" s="2">
        <f t="shared" si="155"/>
        <v>0</v>
      </c>
      <c r="CQ150" s="2">
        <f t="shared" si="155"/>
        <v>0</v>
      </c>
      <c r="CR150" s="2">
        <f t="shared" si="155"/>
        <v>147880.14000000001</v>
      </c>
      <c r="CS150" s="2">
        <f t="shared" si="155"/>
        <v>174535.01</v>
      </c>
      <c r="CT150" s="2">
        <f t="shared" si="155"/>
        <v>215783.38</v>
      </c>
      <c r="CU150" s="2">
        <f t="shared" si="155"/>
        <v>0</v>
      </c>
      <c r="CV150" s="2">
        <f t="shared" si="155"/>
        <v>23012.21</v>
      </c>
      <c r="CW150" s="2">
        <f t="shared" si="155"/>
        <v>220414.02</v>
      </c>
      <c r="CX150" s="2">
        <f t="shared" si="155"/>
        <v>0</v>
      </c>
      <c r="CY150" s="2">
        <f t="shared" si="155"/>
        <v>35252.019999999997</v>
      </c>
      <c r="CZ150" s="2">
        <f t="shared" si="155"/>
        <v>0</v>
      </c>
      <c r="DA150" s="2">
        <f t="shared" si="155"/>
        <v>105232.55</v>
      </c>
      <c r="DB150" s="2">
        <f t="shared" si="155"/>
        <v>157783.5</v>
      </c>
      <c r="DC150" s="2">
        <f t="shared" si="155"/>
        <v>108596.12</v>
      </c>
      <c r="DD150" s="2">
        <f t="shared" si="155"/>
        <v>243550.94</v>
      </c>
      <c r="DE150" s="2">
        <f t="shared" si="155"/>
        <v>231242.2</v>
      </c>
      <c r="DF150" s="2">
        <f t="shared" si="155"/>
        <v>0</v>
      </c>
      <c r="DG150" s="2">
        <f t="shared" si="155"/>
        <v>98282.9</v>
      </c>
      <c r="DH150" s="2">
        <f t="shared" si="155"/>
        <v>0</v>
      </c>
      <c r="DI150" s="2">
        <f t="shared" si="155"/>
        <v>0</v>
      </c>
      <c r="DJ150" s="2">
        <f t="shared" si="155"/>
        <v>0</v>
      </c>
      <c r="DK150" s="2">
        <f t="shared" si="155"/>
        <v>0</v>
      </c>
      <c r="DL150" s="2">
        <f t="shared" si="155"/>
        <v>0</v>
      </c>
      <c r="DM150" s="2">
        <f t="shared" si="155"/>
        <v>283100.67</v>
      </c>
      <c r="DN150" s="2">
        <f t="shared" si="155"/>
        <v>0</v>
      </c>
      <c r="DO150" s="2">
        <f t="shared" si="155"/>
        <v>0</v>
      </c>
      <c r="DP150" s="2">
        <f t="shared" si="155"/>
        <v>144688.45000000001</v>
      </c>
      <c r="DQ150" s="2">
        <f t="shared" si="155"/>
        <v>0</v>
      </c>
      <c r="DR150" s="2">
        <f t="shared" si="155"/>
        <v>0</v>
      </c>
      <c r="DS150" s="2">
        <f t="shared" si="155"/>
        <v>0</v>
      </c>
      <c r="DT150" s="2">
        <f t="shared" si="155"/>
        <v>337520.35</v>
      </c>
      <c r="DU150" s="2">
        <f t="shared" si="155"/>
        <v>338226.79</v>
      </c>
      <c r="DV150" s="2">
        <f t="shared" si="155"/>
        <v>190141.83</v>
      </c>
      <c r="DW150" s="2">
        <f t="shared" si="155"/>
        <v>263269.31</v>
      </c>
      <c r="DX150" s="2">
        <f t="shared" si="155"/>
        <v>144404.78</v>
      </c>
      <c r="DY150" s="2">
        <f t="shared" si="155"/>
        <v>138466.88</v>
      </c>
      <c r="DZ150" s="2">
        <f t="shared" si="155"/>
        <v>0</v>
      </c>
      <c r="EA150" s="2">
        <f t="shared" si="155"/>
        <v>0</v>
      </c>
      <c r="EB150" s="2">
        <f t="shared" ref="EB150:FX150" si="156">ROUND(IF(EB103&lt;=459,EB124*EB141*EB137,0),2)</f>
        <v>0</v>
      </c>
      <c r="EC150" s="2">
        <f t="shared" si="156"/>
        <v>163611.96</v>
      </c>
      <c r="ED150" s="2">
        <f t="shared" si="156"/>
        <v>0</v>
      </c>
      <c r="EE150" s="2">
        <f t="shared" si="156"/>
        <v>272483.38</v>
      </c>
      <c r="EF150" s="2">
        <f t="shared" si="156"/>
        <v>0</v>
      </c>
      <c r="EG150" s="2">
        <f t="shared" si="156"/>
        <v>283858.28999999998</v>
      </c>
      <c r="EH150" s="2">
        <f t="shared" si="156"/>
        <v>238737.9</v>
      </c>
      <c r="EI150" s="2">
        <f t="shared" si="156"/>
        <v>0</v>
      </c>
      <c r="EJ150" s="2">
        <f t="shared" si="156"/>
        <v>0</v>
      </c>
      <c r="EK150" s="2">
        <f t="shared" si="156"/>
        <v>0</v>
      </c>
      <c r="EL150" s="2">
        <f t="shared" si="156"/>
        <v>0</v>
      </c>
      <c r="EM150" s="2">
        <f t="shared" si="156"/>
        <v>328773.40999999997</v>
      </c>
      <c r="EN150" s="2">
        <f t="shared" si="156"/>
        <v>0</v>
      </c>
      <c r="EO150" s="2">
        <f t="shared" si="156"/>
        <v>235559.47</v>
      </c>
      <c r="EP150" s="2">
        <f t="shared" si="156"/>
        <v>191275.04</v>
      </c>
      <c r="EQ150" s="2">
        <f t="shared" si="156"/>
        <v>0</v>
      </c>
      <c r="ER150" s="2">
        <f t="shared" si="156"/>
        <v>163791.82999999999</v>
      </c>
      <c r="ES150" s="2">
        <f t="shared" si="156"/>
        <v>272622.65999999997</v>
      </c>
      <c r="ET150" s="2">
        <f t="shared" si="156"/>
        <v>361568.7</v>
      </c>
      <c r="EU150" s="2">
        <f t="shared" si="156"/>
        <v>0</v>
      </c>
      <c r="EV150" s="2">
        <f t="shared" si="156"/>
        <v>111130.23</v>
      </c>
      <c r="EW150" s="2">
        <f t="shared" si="156"/>
        <v>0</v>
      </c>
      <c r="EX150" s="2">
        <f t="shared" si="156"/>
        <v>220502.13</v>
      </c>
      <c r="EY150" s="2">
        <f t="shared" si="156"/>
        <v>0</v>
      </c>
      <c r="EZ150" s="2">
        <f t="shared" si="156"/>
        <v>165713.54999999999</v>
      </c>
      <c r="FA150" s="2">
        <f t="shared" si="156"/>
        <v>0</v>
      </c>
      <c r="FB150" s="2">
        <f t="shared" si="156"/>
        <v>381139.17</v>
      </c>
      <c r="FC150" s="2">
        <f t="shared" si="156"/>
        <v>0</v>
      </c>
      <c r="FD150" s="2">
        <f t="shared" si="156"/>
        <v>355086.12</v>
      </c>
      <c r="FE150" s="2">
        <f t="shared" si="156"/>
        <v>124339.73</v>
      </c>
      <c r="FF150" s="2">
        <f t="shared" si="156"/>
        <v>224347.86</v>
      </c>
      <c r="FG150" s="2">
        <f t="shared" si="156"/>
        <v>130351.06</v>
      </c>
      <c r="FH150" s="2">
        <f t="shared" si="156"/>
        <v>84412.67</v>
      </c>
      <c r="FI150" s="2">
        <f t="shared" si="156"/>
        <v>0</v>
      </c>
      <c r="FJ150" s="2">
        <f t="shared" si="156"/>
        <v>0</v>
      </c>
      <c r="FK150" s="2">
        <f t="shared" si="156"/>
        <v>0</v>
      </c>
      <c r="FL150" s="2">
        <f t="shared" si="156"/>
        <v>0</v>
      </c>
      <c r="FM150" s="2">
        <f t="shared" si="156"/>
        <v>0</v>
      </c>
      <c r="FN150" s="2">
        <f t="shared" si="156"/>
        <v>0</v>
      </c>
      <c r="FO150" s="2">
        <f t="shared" si="156"/>
        <v>0</v>
      </c>
      <c r="FP150" s="2">
        <f t="shared" si="156"/>
        <v>0</v>
      </c>
      <c r="FQ150" s="2">
        <f t="shared" si="156"/>
        <v>0</v>
      </c>
      <c r="FR150" s="2">
        <f t="shared" si="156"/>
        <v>100787.05</v>
      </c>
      <c r="FS150" s="2">
        <f t="shared" si="156"/>
        <v>102273.7</v>
      </c>
      <c r="FT150" s="2">
        <f t="shared" si="156"/>
        <v>88665.26</v>
      </c>
      <c r="FU150" s="2">
        <f t="shared" si="156"/>
        <v>0</v>
      </c>
      <c r="FV150" s="2">
        <f t="shared" si="156"/>
        <v>0</v>
      </c>
      <c r="FW150" s="2">
        <f t="shared" si="156"/>
        <v>192660.61</v>
      </c>
      <c r="FX150" s="2">
        <f t="shared" si="156"/>
        <v>82771.59</v>
      </c>
      <c r="FY150" s="26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</row>
    <row r="151" spans="1:193" x14ac:dyDescent="0.35">
      <c r="A151" s="2"/>
      <c r="B151" s="2" t="s">
        <v>884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</row>
    <row r="152" spans="1:193" x14ac:dyDescent="0.35">
      <c r="A152" s="3" t="s">
        <v>885</v>
      </c>
      <c r="B152" s="2" t="s">
        <v>886</v>
      </c>
      <c r="C152" s="2">
        <f>ROUND(IF(C103&lt;=459,0,IF(C139&lt;=C19,C124*C141*C137,0)),2)</f>
        <v>0</v>
      </c>
      <c r="D152" s="2">
        <f t="shared" ref="D152:BO152" si="157">ROUND(IF(D103&lt;=459,0,IF(D139&lt;=D19,D124*D141*D137,0)),2)</f>
        <v>0</v>
      </c>
      <c r="E152" s="2">
        <f t="shared" si="157"/>
        <v>0</v>
      </c>
      <c r="F152" s="2">
        <f t="shared" si="157"/>
        <v>0</v>
      </c>
      <c r="G152" s="2">
        <f t="shared" si="157"/>
        <v>1083193.69</v>
      </c>
      <c r="H152" s="2">
        <f t="shared" si="157"/>
        <v>600619.73</v>
      </c>
      <c r="I152" s="2">
        <f t="shared" si="157"/>
        <v>0</v>
      </c>
      <c r="J152" s="2">
        <f t="shared" si="157"/>
        <v>0</v>
      </c>
      <c r="K152" s="2">
        <f t="shared" si="157"/>
        <v>0</v>
      </c>
      <c r="L152" s="2">
        <f t="shared" si="157"/>
        <v>0</v>
      </c>
      <c r="M152" s="2">
        <f t="shared" si="157"/>
        <v>0</v>
      </c>
      <c r="N152" s="2">
        <f t="shared" si="157"/>
        <v>25142156.91</v>
      </c>
      <c r="O152" s="2">
        <f t="shared" si="157"/>
        <v>3936885.83</v>
      </c>
      <c r="P152" s="2">
        <f t="shared" si="157"/>
        <v>0</v>
      </c>
      <c r="Q152" s="2">
        <f t="shared" si="157"/>
        <v>0</v>
      </c>
      <c r="R152" s="2">
        <f t="shared" si="157"/>
        <v>0</v>
      </c>
      <c r="S152" s="2">
        <f t="shared" si="157"/>
        <v>0</v>
      </c>
      <c r="T152" s="2">
        <f t="shared" si="157"/>
        <v>0</v>
      </c>
      <c r="U152" s="2">
        <f t="shared" si="157"/>
        <v>0</v>
      </c>
      <c r="V152" s="2">
        <f t="shared" si="157"/>
        <v>0</v>
      </c>
      <c r="W152" s="2">
        <f t="shared" si="157"/>
        <v>0</v>
      </c>
      <c r="X152" s="2">
        <f t="shared" si="157"/>
        <v>0</v>
      </c>
      <c r="Y152" s="2">
        <f t="shared" si="157"/>
        <v>0</v>
      </c>
      <c r="Z152" s="2">
        <f t="shared" si="157"/>
        <v>0</v>
      </c>
      <c r="AA152" s="2">
        <f t="shared" si="157"/>
        <v>14756771.41</v>
      </c>
      <c r="AB152" s="2">
        <f t="shared" si="157"/>
        <v>9833669.5899999999</v>
      </c>
      <c r="AC152" s="2">
        <f t="shared" si="157"/>
        <v>428326.22</v>
      </c>
      <c r="AD152" s="2">
        <f t="shared" si="157"/>
        <v>727363.7</v>
      </c>
      <c r="AE152" s="2">
        <f t="shared" si="157"/>
        <v>0</v>
      </c>
      <c r="AF152" s="2">
        <f t="shared" si="157"/>
        <v>0</v>
      </c>
      <c r="AG152" s="2">
        <f t="shared" si="157"/>
        <v>279740.32</v>
      </c>
      <c r="AH152" s="2">
        <f t="shared" si="157"/>
        <v>0</v>
      </c>
      <c r="AI152" s="2">
        <f t="shared" si="157"/>
        <v>0</v>
      </c>
      <c r="AJ152" s="2">
        <f t="shared" si="157"/>
        <v>0</v>
      </c>
      <c r="AK152" s="2">
        <f t="shared" si="157"/>
        <v>0</v>
      </c>
      <c r="AL152" s="2">
        <f t="shared" si="157"/>
        <v>0</v>
      </c>
      <c r="AM152" s="2">
        <f t="shared" si="157"/>
        <v>0</v>
      </c>
      <c r="AN152" s="2">
        <f t="shared" si="157"/>
        <v>0</v>
      </c>
      <c r="AO152" s="2">
        <f t="shared" si="157"/>
        <v>0</v>
      </c>
      <c r="AP152" s="2">
        <f t="shared" si="157"/>
        <v>0</v>
      </c>
      <c r="AQ152" s="2">
        <f t="shared" si="157"/>
        <v>0</v>
      </c>
      <c r="AR152" s="2">
        <f t="shared" si="157"/>
        <v>14101608.779999999</v>
      </c>
      <c r="AS152" s="2">
        <f t="shared" si="157"/>
        <v>3689853.5</v>
      </c>
      <c r="AT152" s="2">
        <f t="shared" si="157"/>
        <v>806477.43</v>
      </c>
      <c r="AU152" s="2">
        <f t="shared" si="157"/>
        <v>0</v>
      </c>
      <c r="AV152" s="2">
        <f t="shared" si="157"/>
        <v>0</v>
      </c>
      <c r="AW152" s="2">
        <f t="shared" si="157"/>
        <v>0</v>
      </c>
      <c r="AX152" s="2">
        <f t="shared" si="157"/>
        <v>0</v>
      </c>
      <c r="AY152" s="2">
        <f t="shared" si="157"/>
        <v>0</v>
      </c>
      <c r="AZ152" s="2">
        <f t="shared" si="157"/>
        <v>0</v>
      </c>
      <c r="BA152" s="2">
        <f t="shared" si="157"/>
        <v>0</v>
      </c>
      <c r="BB152" s="2">
        <f t="shared" si="157"/>
        <v>0</v>
      </c>
      <c r="BC152" s="2">
        <f t="shared" si="157"/>
        <v>0</v>
      </c>
      <c r="BD152" s="2">
        <f t="shared" si="157"/>
        <v>1017062.12</v>
      </c>
      <c r="BE152" s="2">
        <f t="shared" si="157"/>
        <v>567159.96</v>
      </c>
      <c r="BF152" s="2">
        <f t="shared" si="157"/>
        <v>7601617.5899999999</v>
      </c>
      <c r="BG152" s="2">
        <f t="shared" si="157"/>
        <v>0</v>
      </c>
      <c r="BH152" s="2">
        <f t="shared" si="157"/>
        <v>252560.85</v>
      </c>
      <c r="BI152" s="2">
        <f t="shared" si="157"/>
        <v>0</v>
      </c>
      <c r="BJ152" s="2">
        <f t="shared" si="157"/>
        <v>1422668.53</v>
      </c>
      <c r="BK152" s="2">
        <f t="shared" si="157"/>
        <v>0</v>
      </c>
      <c r="BL152" s="2">
        <f t="shared" si="157"/>
        <v>0</v>
      </c>
      <c r="BM152" s="2">
        <f t="shared" si="157"/>
        <v>0</v>
      </c>
      <c r="BN152" s="2">
        <f t="shared" si="157"/>
        <v>0</v>
      </c>
      <c r="BO152" s="2">
        <f t="shared" si="157"/>
        <v>0</v>
      </c>
      <c r="BP152" s="2">
        <f t="shared" ref="BP152:EA152" si="158">ROUND(IF(BP103&lt;=459,0,IF(BP139&lt;=BP19,BP124*BP141*BP137,0)),2)</f>
        <v>0</v>
      </c>
      <c r="BQ152" s="2">
        <f t="shared" si="158"/>
        <v>0</v>
      </c>
      <c r="BR152" s="2">
        <f t="shared" si="158"/>
        <v>0</v>
      </c>
      <c r="BS152" s="2">
        <f t="shared" si="158"/>
        <v>0</v>
      </c>
      <c r="BT152" s="2">
        <f t="shared" si="158"/>
        <v>0</v>
      </c>
      <c r="BU152" s="2">
        <f t="shared" si="158"/>
        <v>0</v>
      </c>
      <c r="BV152" s="2">
        <f t="shared" si="158"/>
        <v>556116.47999999998</v>
      </c>
      <c r="BW152" s="2">
        <f t="shared" si="158"/>
        <v>946859.81</v>
      </c>
      <c r="BX152" s="2">
        <f t="shared" si="158"/>
        <v>0</v>
      </c>
      <c r="BY152" s="2">
        <f t="shared" si="158"/>
        <v>0</v>
      </c>
      <c r="BZ152" s="2">
        <f t="shared" si="158"/>
        <v>0</v>
      </c>
      <c r="CA152" s="2">
        <f t="shared" si="158"/>
        <v>0</v>
      </c>
      <c r="CB152" s="2">
        <f t="shared" si="158"/>
        <v>29316995.149999999</v>
      </c>
      <c r="CC152" s="2">
        <f t="shared" si="158"/>
        <v>0</v>
      </c>
      <c r="CD152" s="2">
        <f t="shared" si="158"/>
        <v>0</v>
      </c>
      <c r="CE152" s="2">
        <f t="shared" si="158"/>
        <v>0</v>
      </c>
      <c r="CF152" s="2">
        <f t="shared" si="158"/>
        <v>0</v>
      </c>
      <c r="CG152" s="2">
        <f t="shared" si="158"/>
        <v>0</v>
      </c>
      <c r="CH152" s="2">
        <f t="shared" si="158"/>
        <v>0</v>
      </c>
      <c r="CI152" s="2">
        <f t="shared" si="158"/>
        <v>0</v>
      </c>
      <c r="CJ152" s="2">
        <f t="shared" si="158"/>
        <v>0</v>
      </c>
      <c r="CK152" s="2">
        <f t="shared" si="158"/>
        <v>2363477.21</v>
      </c>
      <c r="CL152" s="2">
        <f t="shared" si="158"/>
        <v>685928.44</v>
      </c>
      <c r="CM152" s="2">
        <f t="shared" si="158"/>
        <v>0</v>
      </c>
      <c r="CN152" s="2">
        <f t="shared" si="158"/>
        <v>12268475.35</v>
      </c>
      <c r="CO152" s="2">
        <f t="shared" si="158"/>
        <v>5886809.3600000003</v>
      </c>
      <c r="CP152" s="2">
        <f t="shared" si="158"/>
        <v>0</v>
      </c>
      <c r="CQ152" s="2">
        <f t="shared" si="158"/>
        <v>0</v>
      </c>
      <c r="CR152" s="2">
        <f t="shared" si="158"/>
        <v>0</v>
      </c>
      <c r="CS152" s="2">
        <f t="shared" si="158"/>
        <v>0</v>
      </c>
      <c r="CT152" s="2">
        <f t="shared" si="158"/>
        <v>0</v>
      </c>
      <c r="CU152" s="2">
        <f t="shared" si="158"/>
        <v>272669.08</v>
      </c>
      <c r="CV152" s="2">
        <f t="shared" si="158"/>
        <v>0</v>
      </c>
      <c r="CW152" s="2">
        <f t="shared" si="158"/>
        <v>0</v>
      </c>
      <c r="CX152" s="2">
        <f t="shared" si="158"/>
        <v>0</v>
      </c>
      <c r="CY152" s="2">
        <f t="shared" si="158"/>
        <v>0</v>
      </c>
      <c r="CZ152" s="2">
        <f t="shared" si="158"/>
        <v>0</v>
      </c>
      <c r="DA152" s="2">
        <f t="shared" si="158"/>
        <v>0</v>
      </c>
      <c r="DB152" s="2">
        <f t="shared" si="158"/>
        <v>0</v>
      </c>
      <c r="DC152" s="2">
        <f t="shared" si="158"/>
        <v>0</v>
      </c>
      <c r="DD152" s="2">
        <f t="shared" si="158"/>
        <v>0</v>
      </c>
      <c r="DE152" s="2">
        <f t="shared" si="158"/>
        <v>0</v>
      </c>
      <c r="DF152" s="2">
        <f t="shared" si="158"/>
        <v>0</v>
      </c>
      <c r="DG152" s="2">
        <f t="shared" si="158"/>
        <v>0</v>
      </c>
      <c r="DH152" s="2">
        <f t="shared" si="158"/>
        <v>0</v>
      </c>
      <c r="DI152" s="2">
        <f t="shared" si="158"/>
        <v>0</v>
      </c>
      <c r="DJ152" s="2">
        <f t="shared" si="158"/>
        <v>0</v>
      </c>
      <c r="DK152" s="2">
        <f t="shared" si="158"/>
        <v>284054.75</v>
      </c>
      <c r="DL152" s="2">
        <f t="shared" si="158"/>
        <v>0</v>
      </c>
      <c r="DM152" s="2">
        <f t="shared" si="158"/>
        <v>0</v>
      </c>
      <c r="DN152" s="2">
        <f t="shared" si="158"/>
        <v>0</v>
      </c>
      <c r="DO152" s="2">
        <f t="shared" si="158"/>
        <v>0</v>
      </c>
      <c r="DP152" s="2">
        <f t="shared" si="158"/>
        <v>0</v>
      </c>
      <c r="DQ152" s="2">
        <f t="shared" si="158"/>
        <v>512100.96</v>
      </c>
      <c r="DR152" s="2">
        <f t="shared" si="158"/>
        <v>0</v>
      </c>
      <c r="DS152" s="2">
        <f t="shared" si="158"/>
        <v>0</v>
      </c>
      <c r="DT152" s="2">
        <f t="shared" si="158"/>
        <v>0</v>
      </c>
      <c r="DU152" s="2">
        <f t="shared" si="158"/>
        <v>0</v>
      </c>
      <c r="DV152" s="2">
        <f t="shared" si="158"/>
        <v>0</v>
      </c>
      <c r="DW152" s="2">
        <f t="shared" si="158"/>
        <v>0</v>
      </c>
      <c r="DX152" s="2">
        <f t="shared" si="158"/>
        <v>0</v>
      </c>
      <c r="DY152" s="2">
        <f t="shared" si="158"/>
        <v>0</v>
      </c>
      <c r="DZ152" s="2">
        <f t="shared" si="158"/>
        <v>358197.79</v>
      </c>
      <c r="EA152" s="2">
        <f t="shared" si="158"/>
        <v>334380.78000000003</v>
      </c>
      <c r="EB152" s="2">
        <f t="shared" ref="EB152:FX152" si="159">ROUND(IF(EB103&lt;=459,0,IF(EB139&lt;=EB19,EB124*EB141*EB137,0)),2)</f>
        <v>0</v>
      </c>
      <c r="EC152" s="2">
        <f t="shared" si="159"/>
        <v>0</v>
      </c>
      <c r="ED152" s="2">
        <f t="shared" si="159"/>
        <v>183158.52</v>
      </c>
      <c r="EE152" s="2">
        <f t="shared" si="159"/>
        <v>0</v>
      </c>
      <c r="EF152" s="2">
        <f t="shared" si="159"/>
        <v>0</v>
      </c>
      <c r="EG152" s="2">
        <f t="shared" si="159"/>
        <v>0</v>
      </c>
      <c r="EH152" s="2">
        <f t="shared" si="159"/>
        <v>0</v>
      </c>
      <c r="EI152" s="2">
        <f t="shared" si="159"/>
        <v>0</v>
      </c>
      <c r="EJ152" s="2">
        <f t="shared" si="159"/>
        <v>0</v>
      </c>
      <c r="EK152" s="2">
        <f t="shared" si="159"/>
        <v>350649.47</v>
      </c>
      <c r="EL152" s="2">
        <f t="shared" si="159"/>
        <v>0</v>
      </c>
      <c r="EM152" s="2">
        <f t="shared" si="159"/>
        <v>0</v>
      </c>
      <c r="EN152" s="2">
        <f t="shared" si="159"/>
        <v>0</v>
      </c>
      <c r="EO152" s="2">
        <f t="shared" si="159"/>
        <v>0</v>
      </c>
      <c r="EP152" s="2">
        <f t="shared" si="159"/>
        <v>0</v>
      </c>
      <c r="EQ152" s="2">
        <f t="shared" si="159"/>
        <v>649179.47</v>
      </c>
      <c r="ER152" s="2">
        <f t="shared" si="159"/>
        <v>0</v>
      </c>
      <c r="ES152" s="2">
        <f t="shared" si="159"/>
        <v>0</v>
      </c>
      <c r="ET152" s="2">
        <f t="shared" si="159"/>
        <v>0</v>
      </c>
      <c r="EU152" s="2">
        <f t="shared" si="159"/>
        <v>0</v>
      </c>
      <c r="EV152" s="2">
        <f t="shared" si="159"/>
        <v>0</v>
      </c>
      <c r="EW152" s="2">
        <f t="shared" si="159"/>
        <v>417797.27</v>
      </c>
      <c r="EX152" s="2">
        <f t="shared" si="159"/>
        <v>0</v>
      </c>
      <c r="EY152" s="2">
        <f t="shared" si="159"/>
        <v>0</v>
      </c>
      <c r="EZ152" s="2">
        <f t="shared" si="159"/>
        <v>0</v>
      </c>
      <c r="FA152" s="2">
        <f t="shared" si="159"/>
        <v>1780553.55</v>
      </c>
      <c r="FB152" s="2">
        <f t="shared" si="159"/>
        <v>0</v>
      </c>
      <c r="FC152" s="2">
        <f t="shared" si="159"/>
        <v>812705.15</v>
      </c>
      <c r="FD152" s="2">
        <f t="shared" si="159"/>
        <v>0</v>
      </c>
      <c r="FE152" s="2">
        <f t="shared" si="159"/>
        <v>0</v>
      </c>
      <c r="FF152" s="2">
        <f t="shared" si="159"/>
        <v>0</v>
      </c>
      <c r="FG152" s="2">
        <f t="shared" si="159"/>
        <v>0</v>
      </c>
      <c r="FH152" s="2">
        <f t="shared" si="159"/>
        <v>0</v>
      </c>
      <c r="FI152" s="2">
        <f t="shared" si="159"/>
        <v>0</v>
      </c>
      <c r="FJ152" s="2">
        <f t="shared" si="159"/>
        <v>953056.28</v>
      </c>
      <c r="FK152" s="2">
        <f t="shared" si="159"/>
        <v>0</v>
      </c>
      <c r="FL152" s="2">
        <f t="shared" si="159"/>
        <v>2694154.84</v>
      </c>
      <c r="FM152" s="2">
        <f t="shared" si="159"/>
        <v>1619323.36</v>
      </c>
      <c r="FN152" s="2">
        <f t="shared" si="159"/>
        <v>0</v>
      </c>
      <c r="FO152" s="2">
        <f t="shared" si="159"/>
        <v>0</v>
      </c>
      <c r="FP152" s="2">
        <f t="shared" si="159"/>
        <v>0</v>
      </c>
      <c r="FQ152" s="2">
        <f t="shared" si="159"/>
        <v>475937.67</v>
      </c>
      <c r="FR152" s="2">
        <f t="shared" si="159"/>
        <v>0</v>
      </c>
      <c r="FS152" s="2">
        <f t="shared" si="159"/>
        <v>0</v>
      </c>
      <c r="FT152" s="2">
        <f t="shared" si="159"/>
        <v>0</v>
      </c>
      <c r="FU152" s="2">
        <f t="shared" si="159"/>
        <v>0</v>
      </c>
      <c r="FV152" s="2">
        <f t="shared" si="159"/>
        <v>0</v>
      </c>
      <c r="FW152" s="2">
        <f t="shared" si="159"/>
        <v>0</v>
      </c>
      <c r="FX152" s="2">
        <f t="shared" si="159"/>
        <v>0</v>
      </c>
      <c r="FY152" s="2"/>
      <c r="FZ152" s="2"/>
      <c r="GA152" s="2"/>
      <c r="GB152" s="26"/>
      <c r="GC152" s="26"/>
      <c r="GD152" s="26"/>
      <c r="GE152" s="2"/>
      <c r="GF152" s="2"/>
      <c r="GG152" s="2"/>
      <c r="GH152" s="2"/>
      <c r="GI152" s="2"/>
      <c r="GJ152" s="2"/>
      <c r="GK152" s="2"/>
    </row>
    <row r="153" spans="1:193" x14ac:dyDescent="0.35">
      <c r="A153" s="2"/>
      <c r="B153" s="2" t="s">
        <v>887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</row>
    <row r="154" spans="1:193" x14ac:dyDescent="0.35">
      <c r="A154" s="3" t="s">
        <v>888</v>
      </c>
      <c r="B154" s="2" t="s">
        <v>889</v>
      </c>
      <c r="C154" s="12">
        <f t="shared" ref="C154:BN154" si="160">ROUND(IF((AND((C103&lt;=459),(C139&lt;=C19)))=TRUE(),0,IF((AND(C150=0,C152=0))=TRUE(),C19*C21,0)),1)</f>
        <v>3034.6</v>
      </c>
      <c r="D154" s="12">
        <f t="shared" si="160"/>
        <v>17277.099999999999</v>
      </c>
      <c r="E154" s="12">
        <f t="shared" si="160"/>
        <v>2477.9</v>
      </c>
      <c r="F154" s="12">
        <f t="shared" si="160"/>
        <v>11360.3</v>
      </c>
      <c r="G154" s="12">
        <f t="shared" si="160"/>
        <v>0</v>
      </c>
      <c r="H154" s="12">
        <f t="shared" si="160"/>
        <v>0</v>
      </c>
      <c r="I154" s="12">
        <f t="shared" si="160"/>
        <v>3626.5</v>
      </c>
      <c r="J154" s="12">
        <f t="shared" si="160"/>
        <v>925.5</v>
      </c>
      <c r="K154" s="12">
        <f t="shared" si="160"/>
        <v>0</v>
      </c>
      <c r="L154" s="12">
        <f t="shared" si="160"/>
        <v>971.5</v>
      </c>
      <c r="M154" s="12">
        <f t="shared" si="160"/>
        <v>395.1</v>
      </c>
      <c r="N154" s="12">
        <f t="shared" si="160"/>
        <v>0</v>
      </c>
      <c r="O154" s="12">
        <f t="shared" si="160"/>
        <v>0</v>
      </c>
      <c r="P154" s="12">
        <f t="shared" si="160"/>
        <v>0</v>
      </c>
      <c r="Q154" s="12">
        <f t="shared" si="160"/>
        <v>18633.3</v>
      </c>
      <c r="R154" s="12">
        <f t="shared" si="160"/>
        <v>3440.8</v>
      </c>
      <c r="S154" s="12">
        <f t="shared" si="160"/>
        <v>737.3</v>
      </c>
      <c r="T154" s="12">
        <f t="shared" si="160"/>
        <v>0</v>
      </c>
      <c r="U154" s="12">
        <f t="shared" si="160"/>
        <v>0</v>
      </c>
      <c r="V154" s="12">
        <f t="shared" si="160"/>
        <v>0</v>
      </c>
      <c r="W154" s="12">
        <f t="shared" si="160"/>
        <v>0</v>
      </c>
      <c r="X154" s="12">
        <f t="shared" si="160"/>
        <v>0</v>
      </c>
      <c r="Y154" s="12">
        <f t="shared" si="160"/>
        <v>406.4</v>
      </c>
      <c r="Z154" s="12">
        <f t="shared" si="160"/>
        <v>0</v>
      </c>
      <c r="AA154" s="12">
        <f t="shared" si="160"/>
        <v>0</v>
      </c>
      <c r="AB154" s="12">
        <f t="shared" si="160"/>
        <v>0</v>
      </c>
      <c r="AC154" s="12">
        <f t="shared" si="160"/>
        <v>0</v>
      </c>
      <c r="AD154" s="12">
        <f t="shared" si="160"/>
        <v>0</v>
      </c>
      <c r="AE154" s="12">
        <f t="shared" si="160"/>
        <v>0</v>
      </c>
      <c r="AF154" s="12">
        <f t="shared" si="160"/>
        <v>0</v>
      </c>
      <c r="AG154" s="12">
        <f t="shared" si="160"/>
        <v>0</v>
      </c>
      <c r="AH154" s="12">
        <f t="shared" si="160"/>
        <v>422.5</v>
      </c>
      <c r="AI154" s="12">
        <f t="shared" si="160"/>
        <v>0</v>
      </c>
      <c r="AJ154" s="12">
        <f t="shared" si="160"/>
        <v>0</v>
      </c>
      <c r="AK154" s="12">
        <f t="shared" si="160"/>
        <v>0</v>
      </c>
      <c r="AL154" s="12">
        <f t="shared" si="160"/>
        <v>0</v>
      </c>
      <c r="AM154" s="12">
        <f t="shared" si="160"/>
        <v>0</v>
      </c>
      <c r="AN154" s="12">
        <f t="shared" si="160"/>
        <v>0</v>
      </c>
      <c r="AO154" s="12">
        <f t="shared" si="160"/>
        <v>1917.5</v>
      </c>
      <c r="AP154" s="12">
        <f t="shared" si="160"/>
        <v>39129.1</v>
      </c>
      <c r="AQ154" s="12">
        <f t="shared" si="160"/>
        <v>0</v>
      </c>
      <c r="AR154" s="12">
        <f t="shared" si="160"/>
        <v>0</v>
      </c>
      <c r="AS154" s="12">
        <f t="shared" si="160"/>
        <v>0</v>
      </c>
      <c r="AT154" s="12">
        <f t="shared" si="160"/>
        <v>0</v>
      </c>
      <c r="AU154" s="12">
        <f t="shared" si="160"/>
        <v>0</v>
      </c>
      <c r="AV154" s="12">
        <f t="shared" si="160"/>
        <v>0</v>
      </c>
      <c r="AW154" s="12">
        <f t="shared" si="160"/>
        <v>0</v>
      </c>
      <c r="AX154" s="12">
        <f t="shared" si="160"/>
        <v>0</v>
      </c>
      <c r="AY154" s="12">
        <f t="shared" si="160"/>
        <v>0</v>
      </c>
      <c r="AZ154" s="12">
        <f t="shared" si="160"/>
        <v>5625.2</v>
      </c>
      <c r="BA154" s="12">
        <f t="shared" si="160"/>
        <v>4229.5</v>
      </c>
      <c r="BB154" s="12">
        <f t="shared" si="160"/>
        <v>3474.9</v>
      </c>
      <c r="BC154" s="12">
        <f t="shared" si="160"/>
        <v>11484</v>
      </c>
      <c r="BD154" s="12">
        <f t="shared" si="160"/>
        <v>0</v>
      </c>
      <c r="BE154" s="12">
        <f t="shared" si="160"/>
        <v>0</v>
      </c>
      <c r="BF154" s="12">
        <f t="shared" si="160"/>
        <v>0</v>
      </c>
      <c r="BG154" s="12">
        <f t="shared" si="160"/>
        <v>428.5</v>
      </c>
      <c r="BH154" s="12">
        <f t="shared" si="160"/>
        <v>0</v>
      </c>
      <c r="BI154" s="12">
        <f t="shared" si="160"/>
        <v>0</v>
      </c>
      <c r="BJ154" s="12">
        <f t="shared" si="160"/>
        <v>0</v>
      </c>
      <c r="BK154" s="12">
        <f t="shared" si="160"/>
        <v>12952.3</v>
      </c>
      <c r="BL154" s="12">
        <f t="shared" si="160"/>
        <v>0</v>
      </c>
      <c r="BM154" s="12">
        <f t="shared" si="160"/>
        <v>0</v>
      </c>
      <c r="BN154" s="12">
        <f t="shared" si="160"/>
        <v>1418.4</v>
      </c>
      <c r="BO154" s="12">
        <f t="shared" ref="BO154:DZ154" si="161">ROUND(IF((AND((BO103&lt;=459),(BO139&lt;=BO19)))=TRUE(),0,IF((AND(BO150=0,BO152=0))=TRUE(),BO19*BO21,0)),1)</f>
        <v>553.20000000000005</v>
      </c>
      <c r="BP154" s="12">
        <f t="shared" si="161"/>
        <v>0</v>
      </c>
      <c r="BQ154" s="12">
        <f t="shared" si="161"/>
        <v>2653.8</v>
      </c>
      <c r="BR154" s="12">
        <f t="shared" si="161"/>
        <v>2039.1</v>
      </c>
      <c r="BS154" s="12">
        <f t="shared" si="161"/>
        <v>530.9</v>
      </c>
      <c r="BT154" s="12">
        <f t="shared" si="161"/>
        <v>0</v>
      </c>
      <c r="BU154" s="12">
        <f t="shared" si="161"/>
        <v>0</v>
      </c>
      <c r="BV154" s="12">
        <f t="shared" si="161"/>
        <v>0</v>
      </c>
      <c r="BW154" s="12">
        <f t="shared" si="161"/>
        <v>0</v>
      </c>
      <c r="BX154" s="12">
        <f t="shared" si="161"/>
        <v>0</v>
      </c>
      <c r="BY154" s="12">
        <f t="shared" si="161"/>
        <v>0</v>
      </c>
      <c r="BZ154" s="12">
        <f t="shared" si="161"/>
        <v>0</v>
      </c>
      <c r="CA154" s="12">
        <f t="shared" si="161"/>
        <v>0</v>
      </c>
      <c r="CB154" s="12">
        <f t="shared" si="161"/>
        <v>0</v>
      </c>
      <c r="CC154" s="12">
        <f t="shared" si="161"/>
        <v>0</v>
      </c>
      <c r="CD154" s="12">
        <f t="shared" si="161"/>
        <v>0</v>
      </c>
      <c r="CE154" s="12">
        <f t="shared" si="161"/>
        <v>0</v>
      </c>
      <c r="CF154" s="12">
        <f t="shared" si="161"/>
        <v>0</v>
      </c>
      <c r="CG154" s="12">
        <f t="shared" si="161"/>
        <v>0</v>
      </c>
      <c r="CH154" s="12">
        <f t="shared" si="161"/>
        <v>0</v>
      </c>
      <c r="CI154" s="12">
        <f t="shared" si="161"/>
        <v>317.8</v>
      </c>
      <c r="CJ154" s="12">
        <f t="shared" si="161"/>
        <v>382.9</v>
      </c>
      <c r="CK154" s="12">
        <f t="shared" si="161"/>
        <v>0</v>
      </c>
      <c r="CL154" s="12">
        <f t="shared" si="161"/>
        <v>0</v>
      </c>
      <c r="CM154" s="12">
        <f t="shared" si="161"/>
        <v>287.10000000000002</v>
      </c>
      <c r="CN154" s="12">
        <f t="shared" si="161"/>
        <v>0</v>
      </c>
      <c r="CO154" s="12">
        <f t="shared" si="161"/>
        <v>0</v>
      </c>
      <c r="CP154" s="12">
        <f t="shared" si="161"/>
        <v>418</v>
      </c>
      <c r="CQ154" s="12">
        <f t="shared" si="161"/>
        <v>353.2</v>
      </c>
      <c r="CR154" s="12">
        <f t="shared" si="161"/>
        <v>0</v>
      </c>
      <c r="CS154" s="12">
        <f t="shared" si="161"/>
        <v>0</v>
      </c>
      <c r="CT154" s="12">
        <f t="shared" si="161"/>
        <v>0</v>
      </c>
      <c r="CU154" s="12">
        <f t="shared" si="161"/>
        <v>0</v>
      </c>
      <c r="CV154" s="12">
        <f t="shared" si="161"/>
        <v>0</v>
      </c>
      <c r="CW154" s="12">
        <f t="shared" si="161"/>
        <v>0</v>
      </c>
      <c r="CX154" s="12">
        <f t="shared" si="161"/>
        <v>212.9</v>
      </c>
      <c r="CY154" s="12">
        <f t="shared" si="161"/>
        <v>0</v>
      </c>
      <c r="CZ154" s="12">
        <f t="shared" si="161"/>
        <v>824</v>
      </c>
      <c r="DA154" s="12">
        <f t="shared" si="161"/>
        <v>0</v>
      </c>
      <c r="DB154" s="12">
        <f t="shared" si="161"/>
        <v>0</v>
      </c>
      <c r="DC154" s="12">
        <f t="shared" si="161"/>
        <v>0</v>
      </c>
      <c r="DD154" s="12">
        <f t="shared" si="161"/>
        <v>0</v>
      </c>
      <c r="DE154" s="12">
        <f t="shared" si="161"/>
        <v>0</v>
      </c>
      <c r="DF154" s="12">
        <f t="shared" si="161"/>
        <v>9695.7000000000007</v>
      </c>
      <c r="DG154" s="12">
        <f t="shared" si="161"/>
        <v>0</v>
      </c>
      <c r="DH154" s="12">
        <f t="shared" si="161"/>
        <v>785.4</v>
      </c>
      <c r="DI154" s="12">
        <f t="shared" si="161"/>
        <v>1051.4000000000001</v>
      </c>
      <c r="DJ154" s="12">
        <f t="shared" si="161"/>
        <v>278.7</v>
      </c>
      <c r="DK154" s="12">
        <f t="shared" si="161"/>
        <v>0</v>
      </c>
      <c r="DL154" s="12">
        <f t="shared" si="161"/>
        <v>2622.3</v>
      </c>
      <c r="DM154" s="12">
        <f t="shared" si="161"/>
        <v>0</v>
      </c>
      <c r="DN154" s="12">
        <f t="shared" si="161"/>
        <v>596.9</v>
      </c>
      <c r="DO154" s="12">
        <f t="shared" si="161"/>
        <v>1526.8</v>
      </c>
      <c r="DP154" s="12">
        <f t="shared" si="161"/>
        <v>0</v>
      </c>
      <c r="DQ154" s="12">
        <f t="shared" si="161"/>
        <v>0</v>
      </c>
      <c r="DR154" s="12">
        <f t="shared" si="161"/>
        <v>589.29999999999995</v>
      </c>
      <c r="DS154" s="12">
        <f t="shared" si="161"/>
        <v>253.6</v>
      </c>
      <c r="DT154" s="12">
        <f t="shared" si="161"/>
        <v>0</v>
      </c>
      <c r="DU154" s="12">
        <f t="shared" si="161"/>
        <v>0</v>
      </c>
      <c r="DV154" s="12">
        <f t="shared" si="161"/>
        <v>0</v>
      </c>
      <c r="DW154" s="12">
        <f t="shared" si="161"/>
        <v>0</v>
      </c>
      <c r="DX154" s="12">
        <f t="shared" si="161"/>
        <v>0</v>
      </c>
      <c r="DY154" s="12">
        <f t="shared" si="161"/>
        <v>0</v>
      </c>
      <c r="DZ154" s="12">
        <f t="shared" si="161"/>
        <v>0</v>
      </c>
      <c r="EA154" s="12">
        <f t="shared" ref="EA154:FX154" si="162">ROUND(IF((AND((EA103&lt;=459),(EA139&lt;=EA19)))=TRUE(),0,IF((AND(EA150=0,EA152=0))=TRUE(),EA19*EA21,0)),1)</f>
        <v>0</v>
      </c>
      <c r="EB154" s="12">
        <f t="shared" si="162"/>
        <v>232.4</v>
      </c>
      <c r="EC154" s="12">
        <f t="shared" si="162"/>
        <v>0</v>
      </c>
      <c r="ED154" s="12">
        <f t="shared" si="162"/>
        <v>0</v>
      </c>
      <c r="EE154" s="12">
        <f t="shared" si="162"/>
        <v>0</v>
      </c>
      <c r="EF154" s="12">
        <f t="shared" si="162"/>
        <v>587.20000000000005</v>
      </c>
      <c r="EG154" s="12">
        <f t="shared" si="162"/>
        <v>0</v>
      </c>
      <c r="EH154" s="12">
        <f t="shared" si="162"/>
        <v>0</v>
      </c>
      <c r="EI154" s="12">
        <f t="shared" si="162"/>
        <v>6186.8</v>
      </c>
      <c r="EJ154" s="12">
        <f t="shared" si="162"/>
        <v>4653.8999999999996</v>
      </c>
      <c r="EK154" s="12">
        <f t="shared" si="162"/>
        <v>0</v>
      </c>
      <c r="EL154" s="12">
        <f t="shared" si="162"/>
        <v>208</v>
      </c>
      <c r="EM154" s="12">
        <f t="shared" si="162"/>
        <v>0</v>
      </c>
      <c r="EN154" s="12">
        <f t="shared" si="162"/>
        <v>428.2</v>
      </c>
      <c r="EO154" s="12">
        <f t="shared" si="162"/>
        <v>0</v>
      </c>
      <c r="EP154" s="12">
        <f t="shared" si="162"/>
        <v>0</v>
      </c>
      <c r="EQ154" s="12">
        <f t="shared" si="162"/>
        <v>0</v>
      </c>
      <c r="ER154" s="12">
        <f t="shared" si="162"/>
        <v>0</v>
      </c>
      <c r="ES154" s="12">
        <f t="shared" si="162"/>
        <v>0</v>
      </c>
      <c r="ET154" s="12">
        <f t="shared" si="162"/>
        <v>0</v>
      </c>
      <c r="EU154" s="12">
        <f t="shared" si="162"/>
        <v>264.3</v>
      </c>
      <c r="EV154" s="12">
        <f t="shared" si="162"/>
        <v>0</v>
      </c>
      <c r="EW154" s="12">
        <f t="shared" si="162"/>
        <v>0</v>
      </c>
      <c r="EX154" s="12">
        <f t="shared" si="162"/>
        <v>0</v>
      </c>
      <c r="EY154" s="12">
        <f t="shared" si="162"/>
        <v>302.3</v>
      </c>
      <c r="EZ154" s="12">
        <f t="shared" si="162"/>
        <v>0</v>
      </c>
      <c r="FA154" s="12">
        <f t="shared" si="162"/>
        <v>0</v>
      </c>
      <c r="FB154" s="12">
        <f t="shared" si="162"/>
        <v>0</v>
      </c>
      <c r="FC154" s="12">
        <f t="shared" si="162"/>
        <v>0</v>
      </c>
      <c r="FD154" s="12">
        <f t="shared" si="162"/>
        <v>0</v>
      </c>
      <c r="FE154" s="12">
        <f t="shared" si="162"/>
        <v>0</v>
      </c>
      <c r="FF154" s="12">
        <f t="shared" si="162"/>
        <v>0</v>
      </c>
      <c r="FG154" s="12">
        <f t="shared" si="162"/>
        <v>0</v>
      </c>
      <c r="FH154" s="12">
        <f t="shared" si="162"/>
        <v>0</v>
      </c>
      <c r="FI154" s="12">
        <f t="shared" si="162"/>
        <v>764.3</v>
      </c>
      <c r="FJ154" s="12">
        <f t="shared" si="162"/>
        <v>0</v>
      </c>
      <c r="FK154" s="12">
        <f t="shared" si="162"/>
        <v>1152.5</v>
      </c>
      <c r="FL154" s="12">
        <f t="shared" si="162"/>
        <v>0</v>
      </c>
      <c r="FM154" s="12">
        <f t="shared" si="162"/>
        <v>0</v>
      </c>
      <c r="FN154" s="12">
        <f t="shared" si="162"/>
        <v>10622.4</v>
      </c>
      <c r="FO154" s="12">
        <f t="shared" si="162"/>
        <v>521.1</v>
      </c>
      <c r="FP154" s="12">
        <f t="shared" si="162"/>
        <v>1090.2</v>
      </c>
      <c r="FQ154" s="12">
        <f t="shared" si="162"/>
        <v>0</v>
      </c>
      <c r="FR154" s="12">
        <f t="shared" si="162"/>
        <v>0</v>
      </c>
      <c r="FS154" s="12">
        <f t="shared" si="162"/>
        <v>0</v>
      </c>
      <c r="FT154" s="12">
        <f t="shared" si="162"/>
        <v>0</v>
      </c>
      <c r="FU154" s="12">
        <f t="shared" si="162"/>
        <v>353.9</v>
      </c>
      <c r="FV154" s="12">
        <f t="shared" si="162"/>
        <v>324.10000000000002</v>
      </c>
      <c r="FW154" s="12">
        <f t="shared" si="162"/>
        <v>0</v>
      </c>
      <c r="FX154" s="12">
        <f t="shared" si="162"/>
        <v>0</v>
      </c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</row>
    <row r="155" spans="1:193" x14ac:dyDescent="0.35">
      <c r="A155" s="2"/>
      <c r="B155" s="2" t="s">
        <v>890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</row>
    <row r="156" spans="1:193" x14ac:dyDescent="0.35">
      <c r="A156" s="3" t="s">
        <v>891</v>
      </c>
      <c r="B156" s="2" t="s">
        <v>892</v>
      </c>
      <c r="C156" s="2">
        <f t="shared" ref="C156:BN156" si="163">ROUND(IF((AND((C103&lt;=459),(C139&lt;=C19)))=TRUE(),0,(C124*C141*C154)),2)</f>
        <v>3910486.08</v>
      </c>
      <c r="D156" s="2">
        <f t="shared" si="163"/>
        <v>22350649.670000002</v>
      </c>
      <c r="E156" s="2">
        <f t="shared" si="163"/>
        <v>3164928.58</v>
      </c>
      <c r="F156" s="2">
        <f t="shared" si="163"/>
        <v>14572742.08</v>
      </c>
      <c r="G156" s="2">
        <f t="shared" si="163"/>
        <v>0</v>
      </c>
      <c r="H156" s="2">
        <f t="shared" si="163"/>
        <v>0</v>
      </c>
      <c r="I156" s="2">
        <f t="shared" si="163"/>
        <v>4639627.26</v>
      </c>
      <c r="J156" s="2">
        <f t="shared" si="163"/>
        <v>1145556.93</v>
      </c>
      <c r="K156" s="2">
        <f t="shared" si="163"/>
        <v>0</v>
      </c>
      <c r="L156" s="2">
        <f t="shared" si="163"/>
        <v>1300961.5</v>
      </c>
      <c r="M156" s="2">
        <f t="shared" si="163"/>
        <v>564732.34</v>
      </c>
      <c r="N156" s="2">
        <f t="shared" si="163"/>
        <v>0</v>
      </c>
      <c r="O156" s="2">
        <f t="shared" si="163"/>
        <v>0</v>
      </c>
      <c r="P156" s="2">
        <f t="shared" si="163"/>
        <v>0</v>
      </c>
      <c r="Q156" s="2">
        <f t="shared" si="163"/>
        <v>24449215.050000001</v>
      </c>
      <c r="R156" s="2">
        <f t="shared" si="163"/>
        <v>4401330.28</v>
      </c>
      <c r="S156" s="2">
        <f t="shared" si="163"/>
        <v>971073.67</v>
      </c>
      <c r="T156" s="2">
        <f t="shared" si="163"/>
        <v>0</v>
      </c>
      <c r="U156" s="2">
        <f t="shared" si="163"/>
        <v>0</v>
      </c>
      <c r="V156" s="2">
        <f t="shared" si="163"/>
        <v>0</v>
      </c>
      <c r="W156" s="2">
        <f t="shared" si="163"/>
        <v>0</v>
      </c>
      <c r="X156" s="2">
        <f t="shared" si="163"/>
        <v>0</v>
      </c>
      <c r="Y156" s="2">
        <f t="shared" si="163"/>
        <v>516499.29</v>
      </c>
      <c r="Z156" s="2">
        <f t="shared" si="163"/>
        <v>0</v>
      </c>
      <c r="AA156" s="2">
        <f t="shared" si="163"/>
        <v>0</v>
      </c>
      <c r="AB156" s="2">
        <f t="shared" si="163"/>
        <v>0</v>
      </c>
      <c r="AC156" s="2">
        <f t="shared" si="163"/>
        <v>0</v>
      </c>
      <c r="AD156" s="2">
        <f t="shared" si="163"/>
        <v>0</v>
      </c>
      <c r="AE156" s="2">
        <f t="shared" si="163"/>
        <v>0</v>
      </c>
      <c r="AF156" s="2">
        <f t="shared" si="163"/>
        <v>0</v>
      </c>
      <c r="AG156" s="2">
        <f t="shared" si="163"/>
        <v>0</v>
      </c>
      <c r="AH156" s="2">
        <f t="shared" si="163"/>
        <v>547219.43999999994</v>
      </c>
      <c r="AI156" s="2">
        <f t="shared" si="163"/>
        <v>0</v>
      </c>
      <c r="AJ156" s="2">
        <f t="shared" si="163"/>
        <v>0</v>
      </c>
      <c r="AK156" s="2">
        <f t="shared" si="163"/>
        <v>0</v>
      </c>
      <c r="AL156" s="2">
        <f t="shared" si="163"/>
        <v>0</v>
      </c>
      <c r="AM156" s="2">
        <f t="shared" si="163"/>
        <v>0</v>
      </c>
      <c r="AN156" s="2">
        <f t="shared" si="163"/>
        <v>0</v>
      </c>
      <c r="AO156" s="2">
        <f t="shared" si="163"/>
        <v>2414952.59</v>
      </c>
      <c r="AP156" s="2">
        <f t="shared" si="163"/>
        <v>51380294.619999997</v>
      </c>
      <c r="AQ156" s="2">
        <f t="shared" si="163"/>
        <v>0</v>
      </c>
      <c r="AR156" s="2">
        <f t="shared" si="163"/>
        <v>0</v>
      </c>
      <c r="AS156" s="2">
        <f t="shared" si="163"/>
        <v>0</v>
      </c>
      <c r="AT156" s="2">
        <f t="shared" si="163"/>
        <v>0</v>
      </c>
      <c r="AU156" s="2">
        <f t="shared" si="163"/>
        <v>0</v>
      </c>
      <c r="AV156" s="2">
        <f t="shared" si="163"/>
        <v>0</v>
      </c>
      <c r="AW156" s="2">
        <f t="shared" si="163"/>
        <v>0</v>
      </c>
      <c r="AX156" s="2">
        <f t="shared" si="163"/>
        <v>0</v>
      </c>
      <c r="AY156" s="2">
        <f t="shared" si="163"/>
        <v>0</v>
      </c>
      <c r="AZ156" s="2">
        <f t="shared" si="163"/>
        <v>7163932.1500000004</v>
      </c>
      <c r="BA156" s="2">
        <f t="shared" si="163"/>
        <v>5267050.21</v>
      </c>
      <c r="BB156" s="2">
        <f t="shared" si="163"/>
        <v>4359417.67</v>
      </c>
      <c r="BC156" s="2">
        <f t="shared" si="163"/>
        <v>14643131.84</v>
      </c>
      <c r="BD156" s="2">
        <f t="shared" si="163"/>
        <v>0</v>
      </c>
      <c r="BE156" s="2">
        <f t="shared" si="163"/>
        <v>0</v>
      </c>
      <c r="BF156" s="2">
        <f t="shared" si="163"/>
        <v>0</v>
      </c>
      <c r="BG156" s="2">
        <f t="shared" si="163"/>
        <v>595097.1</v>
      </c>
      <c r="BH156" s="2">
        <f t="shared" si="163"/>
        <v>0</v>
      </c>
      <c r="BI156" s="2">
        <f t="shared" si="163"/>
        <v>0</v>
      </c>
      <c r="BJ156" s="2">
        <f t="shared" si="163"/>
        <v>0</v>
      </c>
      <c r="BK156" s="2">
        <f t="shared" si="163"/>
        <v>16554413.050000001</v>
      </c>
      <c r="BL156" s="2">
        <f t="shared" si="163"/>
        <v>0</v>
      </c>
      <c r="BM156" s="2">
        <f t="shared" si="163"/>
        <v>0</v>
      </c>
      <c r="BN156" s="2">
        <f t="shared" si="163"/>
        <v>1748110.74</v>
      </c>
      <c r="BO156" s="2">
        <f t="shared" ref="BO156:DZ156" si="164">ROUND(IF((AND((BO103&lt;=459),(BO139&lt;=BO19)))=TRUE(),0,(BO124*BO141*BO154)),2)</f>
        <v>715547.58</v>
      </c>
      <c r="BP156" s="2">
        <f t="shared" si="164"/>
        <v>0</v>
      </c>
      <c r="BQ156" s="2">
        <f t="shared" si="164"/>
        <v>3626061.49</v>
      </c>
      <c r="BR156" s="2">
        <f t="shared" si="164"/>
        <v>2590296.4700000002</v>
      </c>
      <c r="BS156" s="2">
        <f t="shared" si="164"/>
        <v>729432.41</v>
      </c>
      <c r="BT156" s="2">
        <f t="shared" si="164"/>
        <v>0</v>
      </c>
      <c r="BU156" s="2">
        <f t="shared" si="164"/>
        <v>0</v>
      </c>
      <c r="BV156" s="2">
        <f t="shared" si="164"/>
        <v>0</v>
      </c>
      <c r="BW156" s="2">
        <f t="shared" si="164"/>
        <v>0</v>
      </c>
      <c r="BX156" s="2">
        <f t="shared" si="164"/>
        <v>0</v>
      </c>
      <c r="BY156" s="2">
        <f t="shared" si="164"/>
        <v>0</v>
      </c>
      <c r="BZ156" s="2">
        <f t="shared" si="164"/>
        <v>0</v>
      </c>
      <c r="CA156" s="2">
        <f t="shared" si="164"/>
        <v>0</v>
      </c>
      <c r="CB156" s="2">
        <f t="shared" si="164"/>
        <v>0</v>
      </c>
      <c r="CC156" s="2">
        <f t="shared" si="164"/>
        <v>0</v>
      </c>
      <c r="CD156" s="2">
        <f t="shared" si="164"/>
        <v>0</v>
      </c>
      <c r="CE156" s="2">
        <f t="shared" si="164"/>
        <v>0</v>
      </c>
      <c r="CF156" s="2">
        <f t="shared" si="164"/>
        <v>0</v>
      </c>
      <c r="CG156" s="2">
        <f t="shared" si="164"/>
        <v>0</v>
      </c>
      <c r="CH156" s="2">
        <f t="shared" si="164"/>
        <v>0</v>
      </c>
      <c r="CI156" s="2">
        <f t="shared" si="164"/>
        <v>420548.43</v>
      </c>
      <c r="CJ156" s="2">
        <f t="shared" si="164"/>
        <v>533581.79</v>
      </c>
      <c r="CK156" s="2">
        <f t="shared" si="164"/>
        <v>0</v>
      </c>
      <c r="CL156" s="2">
        <f t="shared" si="164"/>
        <v>0</v>
      </c>
      <c r="CM156" s="2">
        <f t="shared" si="164"/>
        <v>423602.54</v>
      </c>
      <c r="CN156" s="2">
        <f t="shared" si="164"/>
        <v>0</v>
      </c>
      <c r="CO156" s="2">
        <f t="shared" si="164"/>
        <v>0</v>
      </c>
      <c r="CP156" s="2">
        <f t="shared" si="164"/>
        <v>590836.56000000006</v>
      </c>
      <c r="CQ156" s="2">
        <f t="shared" si="164"/>
        <v>491150.37</v>
      </c>
      <c r="CR156" s="2">
        <f t="shared" si="164"/>
        <v>0</v>
      </c>
      <c r="CS156" s="2">
        <f t="shared" si="164"/>
        <v>0</v>
      </c>
      <c r="CT156" s="2">
        <f t="shared" si="164"/>
        <v>0</v>
      </c>
      <c r="CU156" s="2">
        <f t="shared" si="164"/>
        <v>0</v>
      </c>
      <c r="CV156" s="2">
        <f t="shared" si="164"/>
        <v>0</v>
      </c>
      <c r="CW156" s="2">
        <f t="shared" si="164"/>
        <v>0</v>
      </c>
      <c r="CX156" s="2">
        <f t="shared" si="164"/>
        <v>308028.62</v>
      </c>
      <c r="CY156" s="2">
        <f t="shared" si="164"/>
        <v>0</v>
      </c>
      <c r="CZ156" s="2">
        <f t="shared" si="164"/>
        <v>1056319.8799999999</v>
      </c>
      <c r="DA156" s="2">
        <f t="shared" si="164"/>
        <v>0</v>
      </c>
      <c r="DB156" s="2">
        <f t="shared" si="164"/>
        <v>0</v>
      </c>
      <c r="DC156" s="2">
        <f t="shared" si="164"/>
        <v>0</v>
      </c>
      <c r="DD156" s="2">
        <f t="shared" si="164"/>
        <v>0</v>
      </c>
      <c r="DE156" s="2">
        <f t="shared" si="164"/>
        <v>0</v>
      </c>
      <c r="DF156" s="2">
        <f t="shared" si="164"/>
        <v>11776538.4</v>
      </c>
      <c r="DG156" s="2">
        <f t="shared" si="164"/>
        <v>0</v>
      </c>
      <c r="DH156" s="2">
        <f t="shared" si="164"/>
        <v>987902.51</v>
      </c>
      <c r="DI156" s="2">
        <f t="shared" si="164"/>
        <v>1302387.04</v>
      </c>
      <c r="DJ156" s="2">
        <f t="shared" si="164"/>
        <v>396649.02</v>
      </c>
      <c r="DK156" s="2">
        <f t="shared" si="164"/>
        <v>0</v>
      </c>
      <c r="DL156" s="2">
        <f t="shared" si="164"/>
        <v>3378988.03</v>
      </c>
      <c r="DM156" s="2">
        <f t="shared" si="164"/>
        <v>0</v>
      </c>
      <c r="DN156" s="2">
        <f t="shared" si="164"/>
        <v>800053.87</v>
      </c>
      <c r="DO156" s="2">
        <f t="shared" si="164"/>
        <v>1937378.78</v>
      </c>
      <c r="DP156" s="2">
        <f t="shared" si="164"/>
        <v>0</v>
      </c>
      <c r="DQ156" s="2">
        <f t="shared" si="164"/>
        <v>0</v>
      </c>
      <c r="DR156" s="2">
        <f t="shared" si="164"/>
        <v>763755.34</v>
      </c>
      <c r="DS156" s="2">
        <f t="shared" si="164"/>
        <v>355483.92</v>
      </c>
      <c r="DT156" s="2">
        <f t="shared" si="164"/>
        <v>0</v>
      </c>
      <c r="DU156" s="2">
        <f t="shared" si="164"/>
        <v>0</v>
      </c>
      <c r="DV156" s="2">
        <f t="shared" si="164"/>
        <v>0</v>
      </c>
      <c r="DW156" s="2">
        <f t="shared" si="164"/>
        <v>0</v>
      </c>
      <c r="DX156" s="2">
        <f t="shared" si="164"/>
        <v>0</v>
      </c>
      <c r="DY156" s="2">
        <f t="shared" si="164"/>
        <v>0</v>
      </c>
      <c r="DZ156" s="2">
        <f t="shared" si="164"/>
        <v>0</v>
      </c>
      <c r="EA156" s="2">
        <f t="shared" ref="EA156:FX156" si="165">ROUND(IF((AND((EA103&lt;=459),(EA139&lt;=EA19)))=TRUE(),0,(EA124*EA141*EA154)),2)</f>
        <v>0</v>
      </c>
      <c r="EB156" s="2">
        <f t="shared" si="165"/>
        <v>325398.43</v>
      </c>
      <c r="EC156" s="2">
        <f t="shared" si="165"/>
        <v>0</v>
      </c>
      <c r="ED156" s="2">
        <f t="shared" si="165"/>
        <v>0</v>
      </c>
      <c r="EE156" s="2">
        <f t="shared" si="165"/>
        <v>0</v>
      </c>
      <c r="EF156" s="2">
        <f t="shared" si="165"/>
        <v>752718.43</v>
      </c>
      <c r="EG156" s="2">
        <f t="shared" si="165"/>
        <v>0</v>
      </c>
      <c r="EH156" s="2">
        <f t="shared" si="165"/>
        <v>0</v>
      </c>
      <c r="EI156" s="2">
        <f t="shared" si="165"/>
        <v>7697809.7300000004</v>
      </c>
      <c r="EJ156" s="2">
        <f t="shared" si="165"/>
        <v>5734378.25</v>
      </c>
      <c r="EK156" s="2">
        <f t="shared" si="165"/>
        <v>0</v>
      </c>
      <c r="EL156" s="2">
        <f t="shared" si="165"/>
        <v>291943.71999999997</v>
      </c>
      <c r="EM156" s="2">
        <f t="shared" si="165"/>
        <v>0</v>
      </c>
      <c r="EN156" s="2">
        <f t="shared" si="165"/>
        <v>561455.5</v>
      </c>
      <c r="EO156" s="2">
        <f t="shared" si="165"/>
        <v>0</v>
      </c>
      <c r="EP156" s="2">
        <f t="shared" si="165"/>
        <v>0</v>
      </c>
      <c r="EQ156" s="2">
        <f t="shared" si="165"/>
        <v>0</v>
      </c>
      <c r="ER156" s="2">
        <f t="shared" si="165"/>
        <v>0</v>
      </c>
      <c r="ES156" s="2">
        <f t="shared" si="165"/>
        <v>0</v>
      </c>
      <c r="ET156" s="2">
        <f t="shared" si="165"/>
        <v>0</v>
      </c>
      <c r="EU156" s="2">
        <f t="shared" si="165"/>
        <v>360325.45</v>
      </c>
      <c r="EV156" s="2">
        <f t="shared" si="165"/>
        <v>0</v>
      </c>
      <c r="EW156" s="2">
        <f t="shared" si="165"/>
        <v>0</v>
      </c>
      <c r="EX156" s="2">
        <f t="shared" si="165"/>
        <v>0</v>
      </c>
      <c r="EY156" s="2">
        <f t="shared" si="165"/>
        <v>414403.87</v>
      </c>
      <c r="EZ156" s="2">
        <f t="shared" si="165"/>
        <v>0</v>
      </c>
      <c r="FA156" s="2">
        <f t="shared" si="165"/>
        <v>0</v>
      </c>
      <c r="FB156" s="2">
        <f t="shared" si="165"/>
        <v>0</v>
      </c>
      <c r="FC156" s="2">
        <f t="shared" si="165"/>
        <v>0</v>
      </c>
      <c r="FD156" s="2">
        <f t="shared" si="165"/>
        <v>0</v>
      </c>
      <c r="FE156" s="2">
        <f t="shared" si="165"/>
        <v>0</v>
      </c>
      <c r="FF156" s="2">
        <f t="shared" si="165"/>
        <v>0</v>
      </c>
      <c r="FG156" s="2">
        <f t="shared" si="165"/>
        <v>0</v>
      </c>
      <c r="FH156" s="2">
        <f t="shared" si="165"/>
        <v>0</v>
      </c>
      <c r="FI156" s="2">
        <f t="shared" si="165"/>
        <v>995961.09</v>
      </c>
      <c r="FJ156" s="2">
        <f t="shared" si="165"/>
        <v>0</v>
      </c>
      <c r="FK156" s="2">
        <f t="shared" si="165"/>
        <v>1466294.43</v>
      </c>
      <c r="FL156" s="2">
        <f t="shared" si="165"/>
        <v>0</v>
      </c>
      <c r="FM156" s="2">
        <f t="shared" si="165"/>
        <v>0</v>
      </c>
      <c r="FN156" s="2">
        <f t="shared" si="165"/>
        <v>13304509.300000001</v>
      </c>
      <c r="FO156" s="2">
        <f t="shared" si="165"/>
        <v>697660.96</v>
      </c>
      <c r="FP156" s="2">
        <f t="shared" si="165"/>
        <v>1409765.05</v>
      </c>
      <c r="FQ156" s="2">
        <f t="shared" si="165"/>
        <v>0</v>
      </c>
      <c r="FR156" s="2">
        <f t="shared" si="165"/>
        <v>0</v>
      </c>
      <c r="FS156" s="2">
        <f t="shared" si="165"/>
        <v>0</v>
      </c>
      <c r="FT156" s="2">
        <f t="shared" si="165"/>
        <v>0</v>
      </c>
      <c r="FU156" s="2">
        <f t="shared" si="165"/>
        <v>502270.88</v>
      </c>
      <c r="FV156" s="2">
        <f t="shared" si="165"/>
        <v>451568.06</v>
      </c>
      <c r="FW156" s="2">
        <f t="shared" si="165"/>
        <v>0</v>
      </c>
      <c r="FX156" s="2">
        <f t="shared" si="165"/>
        <v>0</v>
      </c>
      <c r="FY156" s="1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</row>
    <row r="157" spans="1:193" x14ac:dyDescent="0.35">
      <c r="A157" s="2"/>
      <c r="B157" s="2" t="s">
        <v>893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</row>
    <row r="158" spans="1:193" x14ac:dyDescent="0.35">
      <c r="A158" s="3" t="s">
        <v>894</v>
      </c>
      <c r="B158" s="2" t="s">
        <v>895</v>
      </c>
      <c r="C158" s="193">
        <f>ROUND(IF((AND((C103&lt;=459),(C139&lt;=C19)))=TRUE(),0,IF(C156=0,0,C124*C148*(C137-C154))),2)</f>
        <v>3792038.47</v>
      </c>
      <c r="D158" s="193">
        <f t="shared" ref="D158:BO158" si="166">ROUND(IF((AND((D103&lt;=459),(D139&lt;=D19)))=TRUE(),0,IF(D156=0,0,D124*D148*(D137-D154))),2)</f>
        <v>2798660.32</v>
      </c>
      <c r="E158" s="193">
        <f t="shared" si="166"/>
        <v>5835545.7400000002</v>
      </c>
      <c r="F158" s="193">
        <f t="shared" si="166"/>
        <v>1710935.63</v>
      </c>
      <c r="G158" s="193">
        <f t="shared" si="166"/>
        <v>0</v>
      </c>
      <c r="H158" s="193">
        <f t="shared" si="166"/>
        <v>0</v>
      </c>
      <c r="I158" s="193">
        <f t="shared" si="166"/>
        <v>6662600.3799999999</v>
      </c>
      <c r="J158" s="193">
        <f t="shared" si="166"/>
        <v>1474643.06</v>
      </c>
      <c r="K158" s="193">
        <f t="shared" si="166"/>
        <v>0</v>
      </c>
      <c r="L158" s="193">
        <f t="shared" si="166"/>
        <v>733263.77</v>
      </c>
      <c r="M158" s="193">
        <f t="shared" si="166"/>
        <v>950306.88</v>
      </c>
      <c r="N158" s="193">
        <f t="shared" si="166"/>
        <v>0</v>
      </c>
      <c r="O158" s="193">
        <f t="shared" si="166"/>
        <v>0</v>
      </c>
      <c r="P158" s="193">
        <f t="shared" si="166"/>
        <v>0</v>
      </c>
      <c r="Q158" s="193">
        <f t="shared" si="166"/>
        <v>30615465.07</v>
      </c>
      <c r="R158" s="193">
        <f t="shared" si="166"/>
        <v>753546.17</v>
      </c>
      <c r="S158" s="193">
        <f t="shared" si="166"/>
        <v>349303.02</v>
      </c>
      <c r="T158" s="193">
        <f t="shared" si="166"/>
        <v>0</v>
      </c>
      <c r="U158" s="193">
        <f t="shared" si="166"/>
        <v>0</v>
      </c>
      <c r="V158" s="193">
        <f t="shared" si="166"/>
        <v>0</v>
      </c>
      <c r="W158" s="193">
        <f t="shared" si="166"/>
        <v>0</v>
      </c>
      <c r="X158" s="193">
        <f t="shared" si="166"/>
        <v>0</v>
      </c>
      <c r="Y158" s="193">
        <f t="shared" si="166"/>
        <v>811028.43</v>
      </c>
      <c r="Z158" s="193">
        <f t="shared" si="166"/>
        <v>0</v>
      </c>
      <c r="AA158" s="193">
        <f t="shared" si="166"/>
        <v>0</v>
      </c>
      <c r="AB158" s="193">
        <f t="shared" si="166"/>
        <v>0</v>
      </c>
      <c r="AC158" s="193">
        <f t="shared" si="166"/>
        <v>0</v>
      </c>
      <c r="AD158" s="193">
        <f t="shared" si="166"/>
        <v>0</v>
      </c>
      <c r="AE158" s="193">
        <f t="shared" si="166"/>
        <v>0</v>
      </c>
      <c r="AF158" s="193">
        <f t="shared" si="166"/>
        <v>0</v>
      </c>
      <c r="AG158" s="193">
        <f t="shared" si="166"/>
        <v>0</v>
      </c>
      <c r="AH158" s="193">
        <f t="shared" si="166"/>
        <v>406027.76</v>
      </c>
      <c r="AI158" s="193">
        <f t="shared" si="166"/>
        <v>0</v>
      </c>
      <c r="AJ158" s="193">
        <f t="shared" si="166"/>
        <v>0</v>
      </c>
      <c r="AK158" s="193">
        <f t="shared" si="166"/>
        <v>0</v>
      </c>
      <c r="AL158" s="193">
        <f t="shared" si="166"/>
        <v>0</v>
      </c>
      <c r="AM158" s="193">
        <f t="shared" si="166"/>
        <v>0</v>
      </c>
      <c r="AN158" s="193">
        <f t="shared" si="166"/>
        <v>0</v>
      </c>
      <c r="AO158" s="193">
        <f t="shared" si="166"/>
        <v>978046.77</v>
      </c>
      <c r="AP158" s="193">
        <f t="shared" si="166"/>
        <v>26915941.309999999</v>
      </c>
      <c r="AQ158" s="193">
        <f t="shared" si="166"/>
        <v>0</v>
      </c>
      <c r="AR158" s="193">
        <f t="shared" si="166"/>
        <v>0</v>
      </c>
      <c r="AS158" s="193">
        <f t="shared" si="166"/>
        <v>0</v>
      </c>
      <c r="AT158" s="193">
        <f t="shared" si="166"/>
        <v>0</v>
      </c>
      <c r="AU158" s="193">
        <f t="shared" si="166"/>
        <v>0</v>
      </c>
      <c r="AV158" s="193">
        <f t="shared" si="166"/>
        <v>0</v>
      </c>
      <c r="AW158" s="193">
        <f t="shared" si="166"/>
        <v>0</v>
      </c>
      <c r="AX158" s="193">
        <f t="shared" si="166"/>
        <v>0</v>
      </c>
      <c r="AY158" s="193">
        <f t="shared" si="166"/>
        <v>0</v>
      </c>
      <c r="AZ158" s="193">
        <f t="shared" si="166"/>
        <v>4802898.04</v>
      </c>
      <c r="BA158" s="193">
        <f t="shared" si="166"/>
        <v>216587.39</v>
      </c>
      <c r="BB158" s="193">
        <f t="shared" si="166"/>
        <v>253059.66</v>
      </c>
      <c r="BC158" s="193">
        <f t="shared" si="166"/>
        <v>4481657.12</v>
      </c>
      <c r="BD158" s="193">
        <f t="shared" si="166"/>
        <v>0</v>
      </c>
      <c r="BE158" s="193">
        <f t="shared" si="166"/>
        <v>0</v>
      </c>
      <c r="BF158" s="193">
        <f t="shared" si="166"/>
        <v>0</v>
      </c>
      <c r="BG158" s="193">
        <f t="shared" si="166"/>
        <v>227391.44</v>
      </c>
      <c r="BH158" s="193">
        <f t="shared" si="166"/>
        <v>0</v>
      </c>
      <c r="BI158" s="193">
        <f t="shared" si="166"/>
        <v>0</v>
      </c>
      <c r="BJ158" s="193">
        <f t="shared" si="166"/>
        <v>0</v>
      </c>
      <c r="BK158" s="193">
        <f t="shared" si="166"/>
        <v>1704697.38</v>
      </c>
      <c r="BL158" s="193">
        <f t="shared" si="166"/>
        <v>0</v>
      </c>
      <c r="BM158" s="193">
        <f t="shared" si="166"/>
        <v>0</v>
      </c>
      <c r="BN158" s="193">
        <f t="shared" si="166"/>
        <v>632927.97</v>
      </c>
      <c r="BO158" s="193">
        <f t="shared" si="166"/>
        <v>213947.69</v>
      </c>
      <c r="BP158" s="193">
        <f t="shared" ref="BP158:EA158" si="167">ROUND(IF((AND((BP103&lt;=459),(BP139&lt;=BP19)))=TRUE(),0,IF(BP156=0,0,BP124*BP148*(BP137-BP154))),2)</f>
        <v>0</v>
      </c>
      <c r="BQ158" s="193">
        <f t="shared" si="167"/>
        <v>421000.64</v>
      </c>
      <c r="BR158" s="193">
        <f t="shared" si="167"/>
        <v>271293.25</v>
      </c>
      <c r="BS158" s="193">
        <f t="shared" si="167"/>
        <v>507182.69</v>
      </c>
      <c r="BT158" s="193">
        <f t="shared" si="167"/>
        <v>0</v>
      </c>
      <c r="BU158" s="193">
        <f t="shared" si="167"/>
        <v>0</v>
      </c>
      <c r="BV158" s="193">
        <f t="shared" si="167"/>
        <v>0</v>
      </c>
      <c r="BW158" s="193">
        <f t="shared" si="167"/>
        <v>0</v>
      </c>
      <c r="BX158" s="193">
        <f t="shared" si="167"/>
        <v>0</v>
      </c>
      <c r="BY158" s="193">
        <f t="shared" si="167"/>
        <v>0</v>
      </c>
      <c r="BZ158" s="193">
        <f t="shared" si="167"/>
        <v>0</v>
      </c>
      <c r="CA158" s="193">
        <f t="shared" si="167"/>
        <v>0</v>
      </c>
      <c r="CB158" s="193">
        <f t="shared" si="167"/>
        <v>0</v>
      </c>
      <c r="CC158" s="193">
        <f t="shared" si="167"/>
        <v>0</v>
      </c>
      <c r="CD158" s="193">
        <f t="shared" si="167"/>
        <v>0</v>
      </c>
      <c r="CE158" s="193">
        <f t="shared" si="167"/>
        <v>0</v>
      </c>
      <c r="CF158" s="193">
        <f t="shared" si="167"/>
        <v>0</v>
      </c>
      <c r="CG158" s="193">
        <f t="shared" si="167"/>
        <v>0</v>
      </c>
      <c r="CH158" s="193">
        <f t="shared" si="167"/>
        <v>0</v>
      </c>
      <c r="CI158" s="193">
        <f t="shared" si="167"/>
        <v>211341.69</v>
      </c>
      <c r="CJ158" s="193">
        <f t="shared" si="167"/>
        <v>249248.01</v>
      </c>
      <c r="CK158" s="193">
        <f t="shared" si="167"/>
        <v>0</v>
      </c>
      <c r="CL158" s="193">
        <f t="shared" si="167"/>
        <v>0</v>
      </c>
      <c r="CM158" s="193">
        <f t="shared" si="167"/>
        <v>121425.72</v>
      </c>
      <c r="CN158" s="193">
        <f t="shared" si="167"/>
        <v>0</v>
      </c>
      <c r="CO158" s="193">
        <f t="shared" si="167"/>
        <v>0</v>
      </c>
      <c r="CP158" s="193">
        <f t="shared" si="167"/>
        <v>12449.74</v>
      </c>
      <c r="CQ158" s="193">
        <f t="shared" si="167"/>
        <v>531145.56999999995</v>
      </c>
      <c r="CR158" s="193">
        <f t="shared" si="167"/>
        <v>0</v>
      </c>
      <c r="CS158" s="193">
        <f t="shared" si="167"/>
        <v>0</v>
      </c>
      <c r="CT158" s="193">
        <f t="shared" si="167"/>
        <v>0</v>
      </c>
      <c r="CU158" s="193">
        <f t="shared" si="167"/>
        <v>0</v>
      </c>
      <c r="CV158" s="193">
        <f t="shared" si="167"/>
        <v>0</v>
      </c>
      <c r="CW158" s="193">
        <f t="shared" si="167"/>
        <v>0</v>
      </c>
      <c r="CX158" s="193">
        <f t="shared" si="167"/>
        <v>29124.55</v>
      </c>
      <c r="CY158" s="193">
        <f t="shared" si="167"/>
        <v>0</v>
      </c>
      <c r="CZ158" s="193">
        <f t="shared" si="167"/>
        <v>288081.34000000003</v>
      </c>
      <c r="DA158" s="193">
        <f t="shared" si="167"/>
        <v>0</v>
      </c>
      <c r="DB158" s="193">
        <f t="shared" si="167"/>
        <v>0</v>
      </c>
      <c r="DC158" s="193">
        <f t="shared" si="167"/>
        <v>0</v>
      </c>
      <c r="DD158" s="193">
        <f t="shared" si="167"/>
        <v>0</v>
      </c>
      <c r="DE158" s="193">
        <f t="shared" si="167"/>
        <v>0</v>
      </c>
      <c r="DF158" s="193">
        <f t="shared" si="167"/>
        <v>3061871.24</v>
      </c>
      <c r="DG158" s="193">
        <f t="shared" si="167"/>
        <v>0</v>
      </c>
      <c r="DH158" s="193">
        <f t="shared" si="167"/>
        <v>309969.93</v>
      </c>
      <c r="DI158" s="193">
        <f t="shared" si="167"/>
        <v>847386.06</v>
      </c>
      <c r="DJ158" s="193">
        <f t="shared" si="167"/>
        <v>106562.95</v>
      </c>
      <c r="DK158" s="193">
        <f t="shared" si="167"/>
        <v>0</v>
      </c>
      <c r="DL158" s="193">
        <f t="shared" si="167"/>
        <v>910329.07</v>
      </c>
      <c r="DM158" s="193">
        <f t="shared" si="167"/>
        <v>0</v>
      </c>
      <c r="DN158" s="193">
        <f t="shared" si="167"/>
        <v>509170.82</v>
      </c>
      <c r="DO158" s="193">
        <f t="shared" si="167"/>
        <v>843825.66</v>
      </c>
      <c r="DP158" s="193">
        <f t="shared" si="167"/>
        <v>0</v>
      </c>
      <c r="DQ158" s="193">
        <f t="shared" si="167"/>
        <v>0</v>
      </c>
      <c r="DR158" s="193">
        <f t="shared" si="167"/>
        <v>903623.79</v>
      </c>
      <c r="DS158" s="193">
        <f t="shared" si="167"/>
        <v>538845.61</v>
      </c>
      <c r="DT158" s="193">
        <f t="shared" si="167"/>
        <v>0</v>
      </c>
      <c r="DU158" s="193">
        <f t="shared" si="167"/>
        <v>0</v>
      </c>
      <c r="DV158" s="193">
        <f t="shared" si="167"/>
        <v>0</v>
      </c>
      <c r="DW158" s="193">
        <f t="shared" si="167"/>
        <v>0</v>
      </c>
      <c r="DX158" s="193">
        <f t="shared" si="167"/>
        <v>0</v>
      </c>
      <c r="DY158" s="193">
        <f t="shared" si="167"/>
        <v>0</v>
      </c>
      <c r="DZ158" s="193">
        <f t="shared" si="167"/>
        <v>0</v>
      </c>
      <c r="EA158" s="193">
        <f t="shared" si="167"/>
        <v>0</v>
      </c>
      <c r="EB158" s="193">
        <f t="shared" ref="EB158:FX158" si="168">ROUND(IF((AND((EB103&lt;=459),(EB139&lt;=EB19)))=TRUE(),0,IF(EB156=0,0,EB124*EB148*(EB137-EB154))),2)</f>
        <v>162965.25</v>
      </c>
      <c r="EC158" s="193">
        <f t="shared" si="168"/>
        <v>0</v>
      </c>
      <c r="ED158" s="193">
        <f t="shared" si="168"/>
        <v>0</v>
      </c>
      <c r="EE158" s="193">
        <f t="shared" si="168"/>
        <v>0</v>
      </c>
      <c r="EF158" s="193">
        <f t="shared" si="168"/>
        <v>841065.42</v>
      </c>
      <c r="EG158" s="193">
        <f t="shared" si="168"/>
        <v>0</v>
      </c>
      <c r="EH158" s="193">
        <f t="shared" si="168"/>
        <v>0</v>
      </c>
      <c r="EI158" s="193">
        <f t="shared" si="168"/>
        <v>10554251.49</v>
      </c>
      <c r="EJ158" s="193">
        <f t="shared" si="168"/>
        <v>818422.65</v>
      </c>
      <c r="EK158" s="193">
        <f t="shared" si="168"/>
        <v>0</v>
      </c>
      <c r="EL158" s="193">
        <f t="shared" si="168"/>
        <v>11577.98</v>
      </c>
      <c r="EM158" s="193">
        <f t="shared" si="168"/>
        <v>0</v>
      </c>
      <c r="EN158" s="193">
        <f t="shared" si="168"/>
        <v>556044.4</v>
      </c>
      <c r="EO158" s="193">
        <f t="shared" si="168"/>
        <v>0</v>
      </c>
      <c r="EP158" s="193">
        <f t="shared" si="168"/>
        <v>0</v>
      </c>
      <c r="EQ158" s="193">
        <f t="shared" si="168"/>
        <v>0</v>
      </c>
      <c r="ER158" s="193">
        <f t="shared" si="168"/>
        <v>0</v>
      </c>
      <c r="ES158" s="193">
        <f t="shared" si="168"/>
        <v>0</v>
      </c>
      <c r="ET158" s="193">
        <f t="shared" si="168"/>
        <v>0</v>
      </c>
      <c r="EU158" s="193">
        <f t="shared" si="168"/>
        <v>798602.13</v>
      </c>
      <c r="EV158" s="193">
        <f t="shared" si="168"/>
        <v>0</v>
      </c>
      <c r="EW158" s="193">
        <f t="shared" si="168"/>
        <v>0</v>
      </c>
      <c r="EX158" s="193">
        <f t="shared" si="168"/>
        <v>0</v>
      </c>
      <c r="EY158" s="193">
        <f t="shared" si="168"/>
        <v>254846.04</v>
      </c>
      <c r="EZ158" s="193">
        <f t="shared" si="168"/>
        <v>0</v>
      </c>
      <c r="FA158" s="193">
        <f t="shared" si="168"/>
        <v>0</v>
      </c>
      <c r="FB158" s="193">
        <f t="shared" si="168"/>
        <v>0</v>
      </c>
      <c r="FC158" s="193">
        <f t="shared" si="168"/>
        <v>0</v>
      </c>
      <c r="FD158" s="193">
        <f t="shared" si="168"/>
        <v>0</v>
      </c>
      <c r="FE158" s="193">
        <f t="shared" si="168"/>
        <v>0</v>
      </c>
      <c r="FF158" s="193">
        <f t="shared" si="168"/>
        <v>0</v>
      </c>
      <c r="FG158" s="193">
        <f t="shared" si="168"/>
        <v>0</v>
      </c>
      <c r="FH158" s="193">
        <f t="shared" si="168"/>
        <v>0</v>
      </c>
      <c r="FI158" s="193">
        <f t="shared" si="168"/>
        <v>492201.28</v>
      </c>
      <c r="FJ158" s="193">
        <f t="shared" si="168"/>
        <v>0</v>
      </c>
      <c r="FK158" s="193">
        <f t="shared" si="168"/>
        <v>345447.73</v>
      </c>
      <c r="FL158" s="193">
        <f t="shared" si="168"/>
        <v>0</v>
      </c>
      <c r="FM158" s="193">
        <f t="shared" si="168"/>
        <v>0</v>
      </c>
      <c r="FN158" s="193">
        <f t="shared" si="168"/>
        <v>10391624.529999999</v>
      </c>
      <c r="FO158" s="193">
        <f t="shared" si="168"/>
        <v>86495.7</v>
      </c>
      <c r="FP158" s="193">
        <f t="shared" si="168"/>
        <v>415494.05</v>
      </c>
      <c r="FQ158" s="193">
        <f t="shared" si="168"/>
        <v>0</v>
      </c>
      <c r="FR158" s="193">
        <f t="shared" si="168"/>
        <v>0</v>
      </c>
      <c r="FS158" s="193">
        <f t="shared" si="168"/>
        <v>0</v>
      </c>
      <c r="FT158" s="193">
        <f t="shared" si="168"/>
        <v>0</v>
      </c>
      <c r="FU158" s="193">
        <f t="shared" si="168"/>
        <v>266989.83</v>
      </c>
      <c r="FV158" s="193">
        <f t="shared" si="168"/>
        <v>213996.03</v>
      </c>
      <c r="FW158" s="193">
        <f t="shared" si="168"/>
        <v>0</v>
      </c>
      <c r="FX158" s="193">
        <f t="shared" si="168"/>
        <v>0</v>
      </c>
      <c r="FY158" s="2"/>
      <c r="FZ158" s="2"/>
      <c r="GA158" s="12"/>
      <c r="GB158" s="2"/>
      <c r="GC158" s="2"/>
      <c r="GD158" s="2"/>
      <c r="GE158" s="2"/>
      <c r="GF158" s="2"/>
      <c r="GG158" s="2"/>
      <c r="GH158" s="2"/>
      <c r="GI158" s="2"/>
      <c r="GJ158" s="2"/>
      <c r="GK158" s="2"/>
    </row>
    <row r="159" spans="1:193" x14ac:dyDescent="0.35">
      <c r="A159" s="2"/>
      <c r="B159" s="2" t="s">
        <v>896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</row>
    <row r="160" spans="1:193" x14ac:dyDescent="0.35">
      <c r="A160" s="3" t="s">
        <v>897</v>
      </c>
      <c r="B160" s="2" t="s">
        <v>898</v>
      </c>
      <c r="C160" s="2">
        <f t="shared" ref="C160:BN160" si="169">ROUND(IF((AND((C103&lt;=459),(C139&lt;=C19)))=TRUE(),0,+C156+C158),2)</f>
        <v>7702524.5499999998</v>
      </c>
      <c r="D160" s="2">
        <f t="shared" si="169"/>
        <v>25149309.989999998</v>
      </c>
      <c r="E160" s="2">
        <f t="shared" si="169"/>
        <v>9000474.3200000003</v>
      </c>
      <c r="F160" s="2">
        <f t="shared" si="169"/>
        <v>16283677.710000001</v>
      </c>
      <c r="G160" s="2">
        <f t="shared" si="169"/>
        <v>0</v>
      </c>
      <c r="H160" s="2">
        <f t="shared" si="169"/>
        <v>0</v>
      </c>
      <c r="I160" s="2">
        <f t="shared" si="169"/>
        <v>11302227.640000001</v>
      </c>
      <c r="J160" s="2">
        <f t="shared" si="169"/>
        <v>2620199.9900000002</v>
      </c>
      <c r="K160" s="2">
        <f t="shared" si="169"/>
        <v>0</v>
      </c>
      <c r="L160" s="2">
        <f t="shared" si="169"/>
        <v>2034225.27</v>
      </c>
      <c r="M160" s="2">
        <f t="shared" si="169"/>
        <v>1515039.22</v>
      </c>
      <c r="N160" s="2">
        <f t="shared" si="169"/>
        <v>0</v>
      </c>
      <c r="O160" s="2">
        <f t="shared" si="169"/>
        <v>0</v>
      </c>
      <c r="P160" s="2">
        <f t="shared" si="169"/>
        <v>0</v>
      </c>
      <c r="Q160" s="2">
        <f t="shared" si="169"/>
        <v>55064680.119999997</v>
      </c>
      <c r="R160" s="2">
        <f t="shared" si="169"/>
        <v>5154876.45</v>
      </c>
      <c r="S160" s="2">
        <f t="shared" si="169"/>
        <v>1320376.69</v>
      </c>
      <c r="T160" s="2">
        <f t="shared" si="169"/>
        <v>0</v>
      </c>
      <c r="U160" s="2">
        <f t="shared" si="169"/>
        <v>0</v>
      </c>
      <c r="V160" s="2">
        <f t="shared" si="169"/>
        <v>0</v>
      </c>
      <c r="W160" s="2">
        <f t="shared" si="169"/>
        <v>0</v>
      </c>
      <c r="X160" s="2">
        <f t="shared" si="169"/>
        <v>0</v>
      </c>
      <c r="Y160" s="2">
        <f t="shared" si="169"/>
        <v>1327527.72</v>
      </c>
      <c r="Z160" s="2">
        <f t="shared" si="169"/>
        <v>0</v>
      </c>
      <c r="AA160" s="2">
        <f t="shared" si="169"/>
        <v>0</v>
      </c>
      <c r="AB160" s="2">
        <f t="shared" si="169"/>
        <v>0</v>
      </c>
      <c r="AC160" s="2">
        <f t="shared" si="169"/>
        <v>0</v>
      </c>
      <c r="AD160" s="2">
        <f t="shared" si="169"/>
        <v>0</v>
      </c>
      <c r="AE160" s="2">
        <f t="shared" si="169"/>
        <v>0</v>
      </c>
      <c r="AF160" s="2">
        <f t="shared" si="169"/>
        <v>0</v>
      </c>
      <c r="AG160" s="2">
        <f t="shared" si="169"/>
        <v>0</v>
      </c>
      <c r="AH160" s="2">
        <f t="shared" si="169"/>
        <v>953247.2</v>
      </c>
      <c r="AI160" s="2">
        <f t="shared" si="169"/>
        <v>0</v>
      </c>
      <c r="AJ160" s="2">
        <f t="shared" si="169"/>
        <v>0</v>
      </c>
      <c r="AK160" s="2">
        <f t="shared" si="169"/>
        <v>0</v>
      </c>
      <c r="AL160" s="2">
        <f t="shared" si="169"/>
        <v>0</v>
      </c>
      <c r="AM160" s="2">
        <f t="shared" si="169"/>
        <v>0</v>
      </c>
      <c r="AN160" s="2">
        <f t="shared" si="169"/>
        <v>0</v>
      </c>
      <c r="AO160" s="2">
        <f t="shared" si="169"/>
        <v>3392999.36</v>
      </c>
      <c r="AP160" s="2">
        <f t="shared" si="169"/>
        <v>78296235.930000007</v>
      </c>
      <c r="AQ160" s="2">
        <f t="shared" si="169"/>
        <v>0</v>
      </c>
      <c r="AR160" s="2">
        <f t="shared" si="169"/>
        <v>0</v>
      </c>
      <c r="AS160" s="2">
        <f t="shared" si="169"/>
        <v>0</v>
      </c>
      <c r="AT160" s="2">
        <f t="shared" si="169"/>
        <v>0</v>
      </c>
      <c r="AU160" s="2">
        <f t="shared" si="169"/>
        <v>0</v>
      </c>
      <c r="AV160" s="2">
        <f t="shared" si="169"/>
        <v>0</v>
      </c>
      <c r="AW160" s="2">
        <f t="shared" si="169"/>
        <v>0</v>
      </c>
      <c r="AX160" s="2">
        <f t="shared" si="169"/>
        <v>0</v>
      </c>
      <c r="AY160" s="2">
        <f t="shared" si="169"/>
        <v>0</v>
      </c>
      <c r="AZ160" s="2">
        <f t="shared" si="169"/>
        <v>11966830.189999999</v>
      </c>
      <c r="BA160" s="2">
        <f t="shared" si="169"/>
        <v>5483637.5999999996</v>
      </c>
      <c r="BB160" s="2">
        <f t="shared" si="169"/>
        <v>4612477.33</v>
      </c>
      <c r="BC160" s="2">
        <f t="shared" si="169"/>
        <v>19124788.960000001</v>
      </c>
      <c r="BD160" s="2">
        <f t="shared" si="169"/>
        <v>0</v>
      </c>
      <c r="BE160" s="2">
        <f t="shared" si="169"/>
        <v>0</v>
      </c>
      <c r="BF160" s="2">
        <f t="shared" si="169"/>
        <v>0</v>
      </c>
      <c r="BG160" s="2">
        <f t="shared" si="169"/>
        <v>822488.54</v>
      </c>
      <c r="BH160" s="2">
        <f t="shared" si="169"/>
        <v>0</v>
      </c>
      <c r="BI160" s="2">
        <f t="shared" si="169"/>
        <v>0</v>
      </c>
      <c r="BJ160" s="2">
        <f t="shared" si="169"/>
        <v>0</v>
      </c>
      <c r="BK160" s="2">
        <f t="shared" si="169"/>
        <v>18259110.43</v>
      </c>
      <c r="BL160" s="2">
        <f t="shared" si="169"/>
        <v>0</v>
      </c>
      <c r="BM160" s="2">
        <f t="shared" si="169"/>
        <v>0</v>
      </c>
      <c r="BN160" s="2">
        <f t="shared" si="169"/>
        <v>2381038.71</v>
      </c>
      <c r="BO160" s="2">
        <f t="shared" ref="BO160:DZ160" si="170">ROUND(IF((AND((BO103&lt;=459),(BO139&lt;=BO19)))=TRUE(),0,+BO156+BO158),2)</f>
        <v>929495.27</v>
      </c>
      <c r="BP160" s="2">
        <f t="shared" si="170"/>
        <v>0</v>
      </c>
      <c r="BQ160" s="2">
        <f t="shared" si="170"/>
        <v>4047062.13</v>
      </c>
      <c r="BR160" s="2">
        <f t="shared" si="170"/>
        <v>2861589.72</v>
      </c>
      <c r="BS160" s="2">
        <f t="shared" si="170"/>
        <v>1236615.1000000001</v>
      </c>
      <c r="BT160" s="2">
        <f t="shared" si="170"/>
        <v>0</v>
      </c>
      <c r="BU160" s="2">
        <f t="shared" si="170"/>
        <v>0</v>
      </c>
      <c r="BV160" s="2">
        <f t="shared" si="170"/>
        <v>0</v>
      </c>
      <c r="BW160" s="2">
        <f t="shared" si="170"/>
        <v>0</v>
      </c>
      <c r="BX160" s="2">
        <f t="shared" si="170"/>
        <v>0</v>
      </c>
      <c r="BY160" s="2">
        <f t="shared" si="170"/>
        <v>0</v>
      </c>
      <c r="BZ160" s="2">
        <f t="shared" si="170"/>
        <v>0</v>
      </c>
      <c r="CA160" s="2">
        <f t="shared" si="170"/>
        <v>0</v>
      </c>
      <c r="CB160" s="2">
        <f t="shared" si="170"/>
        <v>0</v>
      </c>
      <c r="CC160" s="2">
        <f t="shared" si="170"/>
        <v>0</v>
      </c>
      <c r="CD160" s="2">
        <f t="shared" si="170"/>
        <v>0</v>
      </c>
      <c r="CE160" s="2">
        <f t="shared" si="170"/>
        <v>0</v>
      </c>
      <c r="CF160" s="2">
        <f t="shared" si="170"/>
        <v>0</v>
      </c>
      <c r="CG160" s="2">
        <f t="shared" si="170"/>
        <v>0</v>
      </c>
      <c r="CH160" s="2">
        <f t="shared" si="170"/>
        <v>0</v>
      </c>
      <c r="CI160" s="2">
        <f t="shared" si="170"/>
        <v>631890.12</v>
      </c>
      <c r="CJ160" s="2">
        <f t="shared" si="170"/>
        <v>782829.8</v>
      </c>
      <c r="CK160" s="2">
        <f t="shared" si="170"/>
        <v>0</v>
      </c>
      <c r="CL160" s="2">
        <f t="shared" si="170"/>
        <v>0</v>
      </c>
      <c r="CM160" s="2">
        <f t="shared" si="170"/>
        <v>545028.26</v>
      </c>
      <c r="CN160" s="2">
        <f t="shared" si="170"/>
        <v>0</v>
      </c>
      <c r="CO160" s="2">
        <f t="shared" si="170"/>
        <v>0</v>
      </c>
      <c r="CP160" s="2">
        <f t="shared" si="170"/>
        <v>603286.30000000005</v>
      </c>
      <c r="CQ160" s="2">
        <f t="shared" si="170"/>
        <v>1022295.94</v>
      </c>
      <c r="CR160" s="2">
        <f t="shared" si="170"/>
        <v>0</v>
      </c>
      <c r="CS160" s="2">
        <f t="shared" si="170"/>
        <v>0</v>
      </c>
      <c r="CT160" s="2">
        <f t="shared" si="170"/>
        <v>0</v>
      </c>
      <c r="CU160" s="2">
        <f t="shared" si="170"/>
        <v>0</v>
      </c>
      <c r="CV160" s="2">
        <f t="shared" si="170"/>
        <v>0</v>
      </c>
      <c r="CW160" s="2">
        <f t="shared" si="170"/>
        <v>0</v>
      </c>
      <c r="CX160" s="2">
        <f t="shared" si="170"/>
        <v>337153.17</v>
      </c>
      <c r="CY160" s="2">
        <f t="shared" si="170"/>
        <v>0</v>
      </c>
      <c r="CZ160" s="2">
        <f t="shared" si="170"/>
        <v>1344401.22</v>
      </c>
      <c r="DA160" s="2">
        <f t="shared" si="170"/>
        <v>0</v>
      </c>
      <c r="DB160" s="2">
        <f t="shared" si="170"/>
        <v>0</v>
      </c>
      <c r="DC160" s="2">
        <f t="shared" si="170"/>
        <v>0</v>
      </c>
      <c r="DD160" s="2">
        <f t="shared" si="170"/>
        <v>0</v>
      </c>
      <c r="DE160" s="2">
        <f t="shared" si="170"/>
        <v>0</v>
      </c>
      <c r="DF160" s="2">
        <f t="shared" si="170"/>
        <v>14838409.640000001</v>
      </c>
      <c r="DG160" s="2">
        <f t="shared" si="170"/>
        <v>0</v>
      </c>
      <c r="DH160" s="2">
        <f t="shared" si="170"/>
        <v>1297872.44</v>
      </c>
      <c r="DI160" s="2">
        <f t="shared" si="170"/>
        <v>2149773.1</v>
      </c>
      <c r="DJ160" s="2">
        <f t="shared" si="170"/>
        <v>503211.97</v>
      </c>
      <c r="DK160" s="2">
        <f t="shared" si="170"/>
        <v>0</v>
      </c>
      <c r="DL160" s="2">
        <f t="shared" si="170"/>
        <v>4289317.0999999996</v>
      </c>
      <c r="DM160" s="2">
        <f t="shared" si="170"/>
        <v>0</v>
      </c>
      <c r="DN160" s="2">
        <f t="shared" si="170"/>
        <v>1309224.69</v>
      </c>
      <c r="DO160" s="2">
        <f t="shared" si="170"/>
        <v>2781204.44</v>
      </c>
      <c r="DP160" s="2">
        <f t="shared" si="170"/>
        <v>0</v>
      </c>
      <c r="DQ160" s="2">
        <f t="shared" si="170"/>
        <v>0</v>
      </c>
      <c r="DR160" s="2">
        <f t="shared" si="170"/>
        <v>1667379.13</v>
      </c>
      <c r="DS160" s="2">
        <f t="shared" si="170"/>
        <v>894329.53</v>
      </c>
      <c r="DT160" s="2">
        <f t="shared" si="170"/>
        <v>0</v>
      </c>
      <c r="DU160" s="2">
        <f t="shared" si="170"/>
        <v>0</v>
      </c>
      <c r="DV160" s="2">
        <f t="shared" si="170"/>
        <v>0</v>
      </c>
      <c r="DW160" s="2">
        <f t="shared" si="170"/>
        <v>0</v>
      </c>
      <c r="DX160" s="2">
        <f t="shared" si="170"/>
        <v>0</v>
      </c>
      <c r="DY160" s="2">
        <f t="shared" si="170"/>
        <v>0</v>
      </c>
      <c r="DZ160" s="2">
        <f t="shared" si="170"/>
        <v>0</v>
      </c>
      <c r="EA160" s="2">
        <f t="shared" ref="EA160:FX160" si="171">ROUND(IF((AND((EA103&lt;=459),(EA139&lt;=EA19)))=TRUE(),0,+EA156+EA158),2)</f>
        <v>0</v>
      </c>
      <c r="EB160" s="2">
        <f t="shared" si="171"/>
        <v>488363.68</v>
      </c>
      <c r="EC160" s="2">
        <f t="shared" si="171"/>
        <v>0</v>
      </c>
      <c r="ED160" s="2">
        <f t="shared" si="171"/>
        <v>0</v>
      </c>
      <c r="EE160" s="2">
        <f t="shared" si="171"/>
        <v>0</v>
      </c>
      <c r="EF160" s="2">
        <f t="shared" si="171"/>
        <v>1593783.85</v>
      </c>
      <c r="EG160" s="2">
        <f t="shared" si="171"/>
        <v>0</v>
      </c>
      <c r="EH160" s="2">
        <f t="shared" si="171"/>
        <v>0</v>
      </c>
      <c r="EI160" s="2">
        <f t="shared" si="171"/>
        <v>18252061.219999999</v>
      </c>
      <c r="EJ160" s="2">
        <f t="shared" si="171"/>
        <v>6552800.9000000004</v>
      </c>
      <c r="EK160" s="2">
        <f t="shared" si="171"/>
        <v>0</v>
      </c>
      <c r="EL160" s="2">
        <f t="shared" si="171"/>
        <v>303521.7</v>
      </c>
      <c r="EM160" s="2">
        <f t="shared" si="171"/>
        <v>0</v>
      </c>
      <c r="EN160" s="2">
        <f t="shared" si="171"/>
        <v>1117499.8999999999</v>
      </c>
      <c r="EO160" s="2">
        <f t="shared" si="171"/>
        <v>0</v>
      </c>
      <c r="EP160" s="2">
        <f t="shared" si="171"/>
        <v>0</v>
      </c>
      <c r="EQ160" s="2">
        <f t="shared" si="171"/>
        <v>0</v>
      </c>
      <c r="ER160" s="2">
        <f t="shared" si="171"/>
        <v>0</v>
      </c>
      <c r="ES160" s="2">
        <f t="shared" si="171"/>
        <v>0</v>
      </c>
      <c r="ET160" s="2">
        <f t="shared" si="171"/>
        <v>0</v>
      </c>
      <c r="EU160" s="2">
        <f t="shared" si="171"/>
        <v>1158927.58</v>
      </c>
      <c r="EV160" s="2">
        <f t="shared" si="171"/>
        <v>0</v>
      </c>
      <c r="EW160" s="2">
        <f t="shared" si="171"/>
        <v>0</v>
      </c>
      <c r="EX160" s="2">
        <f t="shared" si="171"/>
        <v>0</v>
      </c>
      <c r="EY160" s="2">
        <f t="shared" si="171"/>
        <v>669249.91</v>
      </c>
      <c r="EZ160" s="2">
        <f t="shared" si="171"/>
        <v>0</v>
      </c>
      <c r="FA160" s="2">
        <f t="shared" si="171"/>
        <v>0</v>
      </c>
      <c r="FB160" s="2">
        <f t="shared" si="171"/>
        <v>0</v>
      </c>
      <c r="FC160" s="2">
        <f t="shared" si="171"/>
        <v>0</v>
      </c>
      <c r="FD160" s="2">
        <f t="shared" si="171"/>
        <v>0</v>
      </c>
      <c r="FE160" s="2">
        <f t="shared" si="171"/>
        <v>0</v>
      </c>
      <c r="FF160" s="2">
        <f t="shared" si="171"/>
        <v>0</v>
      </c>
      <c r="FG160" s="2">
        <f t="shared" si="171"/>
        <v>0</v>
      </c>
      <c r="FH160" s="2">
        <f t="shared" si="171"/>
        <v>0</v>
      </c>
      <c r="FI160" s="2">
        <f t="shared" si="171"/>
        <v>1488162.37</v>
      </c>
      <c r="FJ160" s="2">
        <f t="shared" si="171"/>
        <v>0</v>
      </c>
      <c r="FK160" s="2">
        <f t="shared" si="171"/>
        <v>1811742.16</v>
      </c>
      <c r="FL160" s="2">
        <f t="shared" si="171"/>
        <v>0</v>
      </c>
      <c r="FM160" s="2">
        <f t="shared" si="171"/>
        <v>0</v>
      </c>
      <c r="FN160" s="2">
        <f t="shared" si="171"/>
        <v>23696133.829999998</v>
      </c>
      <c r="FO160" s="2">
        <f t="shared" si="171"/>
        <v>784156.66</v>
      </c>
      <c r="FP160" s="2">
        <f t="shared" si="171"/>
        <v>1825259.1</v>
      </c>
      <c r="FQ160" s="2">
        <f t="shared" si="171"/>
        <v>0</v>
      </c>
      <c r="FR160" s="2">
        <f t="shared" si="171"/>
        <v>0</v>
      </c>
      <c r="FS160" s="2">
        <f t="shared" si="171"/>
        <v>0</v>
      </c>
      <c r="FT160" s="2">
        <f t="shared" si="171"/>
        <v>0</v>
      </c>
      <c r="FU160" s="2">
        <f t="shared" si="171"/>
        <v>769260.71</v>
      </c>
      <c r="FV160" s="2">
        <f t="shared" si="171"/>
        <v>665564.09</v>
      </c>
      <c r="FW160" s="2">
        <f t="shared" si="171"/>
        <v>0</v>
      </c>
      <c r="FX160" s="2">
        <f t="shared" si="171"/>
        <v>0</v>
      </c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</row>
    <row r="161" spans="1:193" x14ac:dyDescent="0.35">
      <c r="A161" s="2"/>
      <c r="B161" s="2" t="s">
        <v>899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</row>
    <row r="162" spans="1:193" x14ac:dyDescent="0.35">
      <c r="A162" s="3" t="s">
        <v>900</v>
      </c>
      <c r="B162" s="2" t="s">
        <v>901</v>
      </c>
      <c r="C162" s="193">
        <f t="shared" ref="C162:BN162" si="172">MAX(C150,C152,C160)</f>
        <v>7702524.5499999998</v>
      </c>
      <c r="D162" s="193">
        <f t="shared" si="172"/>
        <v>25149309.989999998</v>
      </c>
      <c r="E162" s="193">
        <f t="shared" si="172"/>
        <v>9000474.3200000003</v>
      </c>
      <c r="F162" s="193">
        <f t="shared" si="172"/>
        <v>16283677.710000001</v>
      </c>
      <c r="G162" s="193">
        <f t="shared" si="172"/>
        <v>1083193.69</v>
      </c>
      <c r="H162" s="193">
        <f t="shared" si="172"/>
        <v>600619.73</v>
      </c>
      <c r="I162" s="193">
        <f t="shared" si="172"/>
        <v>11302227.640000001</v>
      </c>
      <c r="J162" s="193">
        <f t="shared" si="172"/>
        <v>2620199.9900000002</v>
      </c>
      <c r="K162" s="193">
        <f t="shared" si="172"/>
        <v>283125.45</v>
      </c>
      <c r="L162" s="193">
        <f t="shared" si="172"/>
        <v>2034225.27</v>
      </c>
      <c r="M162" s="193">
        <f t="shared" si="172"/>
        <v>1515039.22</v>
      </c>
      <c r="N162" s="193">
        <f t="shared" si="172"/>
        <v>25142156.91</v>
      </c>
      <c r="O162" s="193">
        <f t="shared" si="172"/>
        <v>3936885.83</v>
      </c>
      <c r="P162" s="193">
        <f t="shared" si="172"/>
        <v>297006.36</v>
      </c>
      <c r="Q162" s="193">
        <f t="shared" si="172"/>
        <v>55064680.119999997</v>
      </c>
      <c r="R162" s="193">
        <f t="shared" si="172"/>
        <v>5154876.45</v>
      </c>
      <c r="S162" s="193">
        <f t="shared" si="172"/>
        <v>1320376.69</v>
      </c>
      <c r="T162" s="193">
        <f t="shared" si="172"/>
        <v>261020.59</v>
      </c>
      <c r="U162" s="193">
        <f t="shared" si="172"/>
        <v>95842.76</v>
      </c>
      <c r="V162" s="193">
        <f t="shared" si="172"/>
        <v>340577.65</v>
      </c>
      <c r="W162" s="193">
        <f t="shared" si="172"/>
        <v>97032.41</v>
      </c>
      <c r="X162" s="193">
        <f t="shared" si="172"/>
        <v>59814.11</v>
      </c>
      <c r="Y162" s="193">
        <f t="shared" si="172"/>
        <v>1327527.72</v>
      </c>
      <c r="Z162" s="193">
        <f t="shared" si="172"/>
        <v>168185.63</v>
      </c>
      <c r="AA162" s="193">
        <f t="shared" si="172"/>
        <v>14756771.41</v>
      </c>
      <c r="AB162" s="193">
        <f t="shared" si="172"/>
        <v>9833669.5899999999</v>
      </c>
      <c r="AC162" s="193">
        <f t="shared" si="172"/>
        <v>428326.22</v>
      </c>
      <c r="AD162" s="193">
        <f t="shared" si="172"/>
        <v>727363.7</v>
      </c>
      <c r="AE162" s="193">
        <f t="shared" si="172"/>
        <v>165110.03</v>
      </c>
      <c r="AF162" s="193">
        <f t="shared" si="172"/>
        <v>200413.71</v>
      </c>
      <c r="AG162" s="193">
        <f t="shared" si="172"/>
        <v>279740.32</v>
      </c>
      <c r="AH162" s="193">
        <f t="shared" si="172"/>
        <v>953247.2</v>
      </c>
      <c r="AI162" s="193">
        <f t="shared" si="172"/>
        <v>361631.14</v>
      </c>
      <c r="AJ162" s="193">
        <f t="shared" si="172"/>
        <v>333090.88</v>
      </c>
      <c r="AK162" s="193">
        <f t="shared" si="172"/>
        <v>325962.96000000002</v>
      </c>
      <c r="AL162" s="193">
        <f t="shared" si="172"/>
        <v>410068.51</v>
      </c>
      <c r="AM162" s="193">
        <f t="shared" si="172"/>
        <v>324570.98</v>
      </c>
      <c r="AN162" s="193">
        <f t="shared" si="172"/>
        <v>245151.74</v>
      </c>
      <c r="AO162" s="193">
        <f t="shared" si="172"/>
        <v>3392999.36</v>
      </c>
      <c r="AP162" s="193">
        <f t="shared" si="172"/>
        <v>78296235.930000007</v>
      </c>
      <c r="AQ162" s="193">
        <f t="shared" si="172"/>
        <v>294870.96999999997</v>
      </c>
      <c r="AR162" s="193">
        <f t="shared" si="172"/>
        <v>14101608.779999999</v>
      </c>
      <c r="AS162" s="193">
        <f t="shared" si="172"/>
        <v>3689853.5</v>
      </c>
      <c r="AT162" s="193">
        <f t="shared" si="172"/>
        <v>806477.43</v>
      </c>
      <c r="AU162" s="193">
        <f t="shared" si="172"/>
        <v>207769.34</v>
      </c>
      <c r="AV162" s="193">
        <f t="shared" si="172"/>
        <v>340340.03</v>
      </c>
      <c r="AW162" s="193">
        <f t="shared" si="172"/>
        <v>173746.39</v>
      </c>
      <c r="AX162" s="193">
        <f t="shared" si="172"/>
        <v>120264.08</v>
      </c>
      <c r="AY162" s="193">
        <f t="shared" si="172"/>
        <v>340375.31</v>
      </c>
      <c r="AZ162" s="193">
        <f t="shared" si="172"/>
        <v>11966830.189999999</v>
      </c>
      <c r="BA162" s="193">
        <f t="shared" si="172"/>
        <v>5483637.5999999996</v>
      </c>
      <c r="BB162" s="193">
        <f t="shared" si="172"/>
        <v>4612477.33</v>
      </c>
      <c r="BC162" s="193">
        <f t="shared" si="172"/>
        <v>19124788.960000001</v>
      </c>
      <c r="BD162" s="193">
        <f t="shared" si="172"/>
        <v>1017062.12</v>
      </c>
      <c r="BE162" s="193">
        <f t="shared" si="172"/>
        <v>567159.96</v>
      </c>
      <c r="BF162" s="193">
        <f t="shared" si="172"/>
        <v>7601617.5899999999</v>
      </c>
      <c r="BG162" s="193">
        <f t="shared" si="172"/>
        <v>822488.54</v>
      </c>
      <c r="BH162" s="193">
        <f t="shared" si="172"/>
        <v>252560.85</v>
      </c>
      <c r="BI162" s="193">
        <f t="shared" si="172"/>
        <v>368754.2</v>
      </c>
      <c r="BJ162" s="193">
        <f t="shared" si="172"/>
        <v>1422668.53</v>
      </c>
      <c r="BK162" s="193">
        <f t="shared" si="172"/>
        <v>18259110.43</v>
      </c>
      <c r="BL162" s="193">
        <f t="shared" si="172"/>
        <v>150826.93</v>
      </c>
      <c r="BM162" s="193">
        <f t="shared" si="172"/>
        <v>382003.56</v>
      </c>
      <c r="BN162" s="193">
        <f t="shared" si="172"/>
        <v>2381038.71</v>
      </c>
      <c r="BO162" s="193">
        <f t="shared" ref="BO162:DZ162" si="173">MAX(BO150,BO152,BO160)</f>
        <v>929495.27</v>
      </c>
      <c r="BP162" s="193">
        <f t="shared" si="173"/>
        <v>199338.6</v>
      </c>
      <c r="BQ162" s="193">
        <f t="shared" si="173"/>
        <v>4047062.13</v>
      </c>
      <c r="BR162" s="193">
        <f t="shared" si="173"/>
        <v>2861589.72</v>
      </c>
      <c r="BS162" s="193">
        <f t="shared" si="173"/>
        <v>1236615.1000000001</v>
      </c>
      <c r="BT162" s="193">
        <f t="shared" si="173"/>
        <v>280241.84999999998</v>
      </c>
      <c r="BU162" s="193">
        <f t="shared" si="173"/>
        <v>280206.69</v>
      </c>
      <c r="BV162" s="193">
        <f t="shared" si="173"/>
        <v>556116.47999999998</v>
      </c>
      <c r="BW162" s="193">
        <f t="shared" si="173"/>
        <v>946859.81</v>
      </c>
      <c r="BX162" s="193">
        <f t="shared" si="173"/>
        <v>64280.81</v>
      </c>
      <c r="BY162" s="193">
        <f t="shared" si="173"/>
        <v>523542.71</v>
      </c>
      <c r="BZ162" s="193">
        <f t="shared" si="173"/>
        <v>310569.59999999998</v>
      </c>
      <c r="CA162" s="193">
        <f t="shared" si="173"/>
        <v>109115.36</v>
      </c>
      <c r="CB162" s="193">
        <f t="shared" si="173"/>
        <v>29316995.149999999</v>
      </c>
      <c r="CC162" s="193">
        <f t="shared" si="173"/>
        <v>249871.67</v>
      </c>
      <c r="CD162" s="193">
        <f t="shared" si="173"/>
        <v>31582.47</v>
      </c>
      <c r="CE162" s="193">
        <f t="shared" si="173"/>
        <v>162433.03</v>
      </c>
      <c r="CF162" s="193">
        <f t="shared" si="173"/>
        <v>116030.97</v>
      </c>
      <c r="CG162" s="193">
        <f t="shared" si="173"/>
        <v>176187.13</v>
      </c>
      <c r="CH162" s="193">
        <f t="shared" si="173"/>
        <v>167247.29</v>
      </c>
      <c r="CI162" s="193">
        <f t="shared" si="173"/>
        <v>631890.12</v>
      </c>
      <c r="CJ162" s="193">
        <f t="shared" si="173"/>
        <v>782829.8</v>
      </c>
      <c r="CK162" s="193">
        <f t="shared" si="173"/>
        <v>2363477.21</v>
      </c>
      <c r="CL162" s="193">
        <f t="shared" si="173"/>
        <v>685928.44</v>
      </c>
      <c r="CM162" s="193">
        <f t="shared" si="173"/>
        <v>545028.26</v>
      </c>
      <c r="CN162" s="193">
        <f t="shared" si="173"/>
        <v>12268475.35</v>
      </c>
      <c r="CO162" s="193">
        <f t="shared" si="173"/>
        <v>5886809.3600000003</v>
      </c>
      <c r="CP162" s="193">
        <f t="shared" si="173"/>
        <v>603286.30000000005</v>
      </c>
      <c r="CQ162" s="193">
        <f t="shared" si="173"/>
        <v>1022295.94</v>
      </c>
      <c r="CR162" s="193">
        <f t="shared" si="173"/>
        <v>147880.14000000001</v>
      </c>
      <c r="CS162" s="193">
        <f t="shared" si="173"/>
        <v>174535.01</v>
      </c>
      <c r="CT162" s="193">
        <f t="shared" si="173"/>
        <v>215783.38</v>
      </c>
      <c r="CU162" s="193">
        <f t="shared" si="173"/>
        <v>272669.08</v>
      </c>
      <c r="CV162" s="193">
        <f t="shared" si="173"/>
        <v>23012.21</v>
      </c>
      <c r="CW162" s="193">
        <f t="shared" si="173"/>
        <v>220414.02</v>
      </c>
      <c r="CX162" s="193">
        <f t="shared" si="173"/>
        <v>337153.17</v>
      </c>
      <c r="CY162" s="193">
        <f t="shared" si="173"/>
        <v>35252.019999999997</v>
      </c>
      <c r="CZ162" s="193">
        <f t="shared" si="173"/>
        <v>1344401.22</v>
      </c>
      <c r="DA162" s="193">
        <f t="shared" si="173"/>
        <v>105232.55</v>
      </c>
      <c r="DB162" s="193">
        <f t="shared" si="173"/>
        <v>157783.5</v>
      </c>
      <c r="DC162" s="193">
        <f t="shared" si="173"/>
        <v>108596.12</v>
      </c>
      <c r="DD162" s="193">
        <f t="shared" si="173"/>
        <v>243550.94</v>
      </c>
      <c r="DE162" s="193">
        <f t="shared" si="173"/>
        <v>231242.2</v>
      </c>
      <c r="DF162" s="193">
        <f t="shared" si="173"/>
        <v>14838409.640000001</v>
      </c>
      <c r="DG162" s="193">
        <f t="shared" si="173"/>
        <v>98282.9</v>
      </c>
      <c r="DH162" s="193">
        <f t="shared" si="173"/>
        <v>1297872.44</v>
      </c>
      <c r="DI162" s="193">
        <f t="shared" si="173"/>
        <v>2149773.1</v>
      </c>
      <c r="DJ162" s="193">
        <f t="shared" si="173"/>
        <v>503211.97</v>
      </c>
      <c r="DK162" s="193">
        <f t="shared" si="173"/>
        <v>284054.75</v>
      </c>
      <c r="DL162" s="193">
        <f t="shared" si="173"/>
        <v>4289317.0999999996</v>
      </c>
      <c r="DM162" s="193">
        <f t="shared" si="173"/>
        <v>283100.67</v>
      </c>
      <c r="DN162" s="193">
        <f t="shared" si="173"/>
        <v>1309224.69</v>
      </c>
      <c r="DO162" s="193">
        <f t="shared" si="173"/>
        <v>2781204.44</v>
      </c>
      <c r="DP162" s="193">
        <f t="shared" si="173"/>
        <v>144688.45000000001</v>
      </c>
      <c r="DQ162" s="193">
        <f t="shared" si="173"/>
        <v>512100.96</v>
      </c>
      <c r="DR162" s="193">
        <f t="shared" si="173"/>
        <v>1667379.13</v>
      </c>
      <c r="DS162" s="193">
        <f t="shared" si="173"/>
        <v>894329.53</v>
      </c>
      <c r="DT162" s="193">
        <f t="shared" si="173"/>
        <v>337520.35</v>
      </c>
      <c r="DU162" s="193">
        <f t="shared" si="173"/>
        <v>338226.79</v>
      </c>
      <c r="DV162" s="193">
        <f t="shared" si="173"/>
        <v>190141.83</v>
      </c>
      <c r="DW162" s="193">
        <f t="shared" si="173"/>
        <v>263269.31</v>
      </c>
      <c r="DX162" s="193">
        <f t="shared" si="173"/>
        <v>144404.78</v>
      </c>
      <c r="DY162" s="193">
        <f t="shared" si="173"/>
        <v>138466.88</v>
      </c>
      <c r="DZ162" s="193">
        <f t="shared" si="173"/>
        <v>358197.79</v>
      </c>
      <c r="EA162" s="193">
        <f t="shared" ref="EA162:FX162" si="174">MAX(EA150,EA152,EA160)</f>
        <v>334380.78000000003</v>
      </c>
      <c r="EB162" s="193">
        <f t="shared" si="174"/>
        <v>488363.68</v>
      </c>
      <c r="EC162" s="193">
        <f t="shared" si="174"/>
        <v>163611.96</v>
      </c>
      <c r="ED162" s="193">
        <f t="shared" si="174"/>
        <v>183158.52</v>
      </c>
      <c r="EE162" s="193">
        <f t="shared" si="174"/>
        <v>272483.38</v>
      </c>
      <c r="EF162" s="193">
        <f t="shared" si="174"/>
        <v>1593783.85</v>
      </c>
      <c r="EG162" s="193">
        <f t="shared" si="174"/>
        <v>283858.28999999998</v>
      </c>
      <c r="EH162" s="193">
        <f t="shared" si="174"/>
        <v>238737.9</v>
      </c>
      <c r="EI162" s="193">
        <f t="shared" si="174"/>
        <v>18252061.219999999</v>
      </c>
      <c r="EJ162" s="193">
        <f t="shared" si="174"/>
        <v>6552800.9000000004</v>
      </c>
      <c r="EK162" s="193">
        <f t="shared" si="174"/>
        <v>350649.47</v>
      </c>
      <c r="EL162" s="193">
        <f t="shared" si="174"/>
        <v>303521.7</v>
      </c>
      <c r="EM162" s="193">
        <f t="shared" si="174"/>
        <v>328773.40999999997</v>
      </c>
      <c r="EN162" s="193">
        <f t="shared" si="174"/>
        <v>1117499.8999999999</v>
      </c>
      <c r="EO162" s="193">
        <f t="shared" si="174"/>
        <v>235559.47</v>
      </c>
      <c r="EP162" s="193">
        <f t="shared" si="174"/>
        <v>191275.04</v>
      </c>
      <c r="EQ162" s="193">
        <f t="shared" si="174"/>
        <v>649179.47</v>
      </c>
      <c r="ER162" s="193">
        <f t="shared" si="174"/>
        <v>163791.82999999999</v>
      </c>
      <c r="ES162" s="193">
        <f t="shared" si="174"/>
        <v>272622.65999999997</v>
      </c>
      <c r="ET162" s="193">
        <f t="shared" si="174"/>
        <v>361568.7</v>
      </c>
      <c r="EU162" s="193">
        <f t="shared" si="174"/>
        <v>1158927.58</v>
      </c>
      <c r="EV162" s="193">
        <f t="shared" si="174"/>
        <v>111130.23</v>
      </c>
      <c r="EW162" s="193">
        <f t="shared" si="174"/>
        <v>417797.27</v>
      </c>
      <c r="EX162" s="193">
        <f t="shared" si="174"/>
        <v>220502.13</v>
      </c>
      <c r="EY162" s="193">
        <f t="shared" si="174"/>
        <v>669249.91</v>
      </c>
      <c r="EZ162" s="193">
        <f t="shared" si="174"/>
        <v>165713.54999999999</v>
      </c>
      <c r="FA162" s="193">
        <f t="shared" si="174"/>
        <v>1780553.55</v>
      </c>
      <c r="FB162" s="193">
        <f t="shared" si="174"/>
        <v>381139.17</v>
      </c>
      <c r="FC162" s="193">
        <f t="shared" si="174"/>
        <v>812705.15</v>
      </c>
      <c r="FD162" s="193">
        <f t="shared" si="174"/>
        <v>355086.12</v>
      </c>
      <c r="FE162" s="193">
        <f t="shared" si="174"/>
        <v>124339.73</v>
      </c>
      <c r="FF162" s="193">
        <f t="shared" si="174"/>
        <v>224347.86</v>
      </c>
      <c r="FG162" s="193">
        <f t="shared" si="174"/>
        <v>130351.06</v>
      </c>
      <c r="FH162" s="193">
        <f t="shared" si="174"/>
        <v>84412.67</v>
      </c>
      <c r="FI162" s="193">
        <f t="shared" si="174"/>
        <v>1488162.37</v>
      </c>
      <c r="FJ162" s="193">
        <f t="shared" si="174"/>
        <v>953056.28</v>
      </c>
      <c r="FK162" s="193">
        <f t="shared" si="174"/>
        <v>1811742.16</v>
      </c>
      <c r="FL162" s="193">
        <f t="shared" si="174"/>
        <v>2694154.84</v>
      </c>
      <c r="FM162" s="193">
        <f t="shared" si="174"/>
        <v>1619323.36</v>
      </c>
      <c r="FN162" s="193">
        <f t="shared" si="174"/>
        <v>23696133.829999998</v>
      </c>
      <c r="FO162" s="193">
        <f t="shared" si="174"/>
        <v>784156.66</v>
      </c>
      <c r="FP162" s="193">
        <f t="shared" si="174"/>
        <v>1825259.1</v>
      </c>
      <c r="FQ162" s="193">
        <f t="shared" si="174"/>
        <v>475937.67</v>
      </c>
      <c r="FR162" s="193">
        <f t="shared" si="174"/>
        <v>100787.05</v>
      </c>
      <c r="FS162" s="193">
        <f t="shared" si="174"/>
        <v>102273.7</v>
      </c>
      <c r="FT162" s="193">
        <f t="shared" si="174"/>
        <v>88665.26</v>
      </c>
      <c r="FU162" s="193">
        <f t="shared" si="174"/>
        <v>769260.71</v>
      </c>
      <c r="FV162" s="193">
        <f t="shared" si="174"/>
        <v>665564.09</v>
      </c>
      <c r="FW162" s="193">
        <f t="shared" si="174"/>
        <v>192660.61</v>
      </c>
      <c r="FX162" s="193">
        <f t="shared" si="174"/>
        <v>82771.59</v>
      </c>
      <c r="FY162" s="2"/>
      <c r="FZ162" s="2">
        <f>SUM(C162:FX162)</f>
        <v>556483218.87</v>
      </c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</row>
    <row r="163" spans="1:193" x14ac:dyDescent="0.35">
      <c r="A163" s="2"/>
      <c r="B163" s="2" t="s">
        <v>902</v>
      </c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/>
      <c r="FA163" s="46"/>
      <c r="FB163" s="46"/>
      <c r="FC163" s="46"/>
      <c r="FD163" s="46"/>
      <c r="FE163" s="46"/>
      <c r="FF163" s="46"/>
      <c r="FG163" s="46"/>
      <c r="FH163" s="46"/>
      <c r="FI163" s="46"/>
      <c r="FJ163" s="46"/>
      <c r="FK163" s="46"/>
      <c r="FL163" s="46"/>
      <c r="FM163" s="46"/>
      <c r="FN163" s="46"/>
      <c r="FO163" s="46"/>
      <c r="FP163" s="46"/>
      <c r="FQ163" s="46"/>
      <c r="FR163" s="46"/>
      <c r="FS163" s="46"/>
      <c r="FT163" s="46"/>
      <c r="FU163" s="46"/>
      <c r="FV163" s="46"/>
      <c r="FW163" s="46"/>
      <c r="FX163" s="46"/>
      <c r="FY163" s="2"/>
      <c r="FZ163" s="46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</row>
    <row r="164" spans="1:193" x14ac:dyDescent="0.35">
      <c r="A164" s="2"/>
      <c r="B164" s="2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2"/>
      <c r="FZ164" s="46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</row>
    <row r="165" spans="1:193" x14ac:dyDescent="0.35">
      <c r="A165" s="3"/>
      <c r="B165" s="30" t="s">
        <v>903</v>
      </c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/>
      <c r="FA165" s="46"/>
      <c r="FB165" s="46"/>
      <c r="FC165" s="46"/>
      <c r="FD165" s="46"/>
      <c r="FE165" s="46"/>
      <c r="FF165" s="46"/>
      <c r="FG165" s="46"/>
      <c r="FH165" s="46"/>
      <c r="FI165" s="46"/>
      <c r="FJ165" s="46"/>
      <c r="FK165" s="46"/>
      <c r="FL165" s="46"/>
      <c r="FM165" s="46"/>
      <c r="FN165" s="46"/>
      <c r="FO165" s="46"/>
      <c r="FP165" s="46"/>
      <c r="FQ165" s="46"/>
      <c r="FR165" s="46"/>
      <c r="FS165" s="46"/>
      <c r="FT165" s="46"/>
      <c r="FU165" s="46"/>
      <c r="FV165" s="46"/>
      <c r="FW165" s="46"/>
      <c r="FX165" s="46"/>
      <c r="FY165" s="2"/>
      <c r="FZ165" s="46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</row>
    <row r="166" spans="1:193" x14ac:dyDescent="0.35">
      <c r="A166" s="3" t="s">
        <v>499</v>
      </c>
      <c r="B166" s="2" t="s">
        <v>904</v>
      </c>
      <c r="C166" s="11">
        <f t="shared" ref="C166:BN166" si="175">C29</f>
        <v>1359</v>
      </c>
      <c r="D166" s="11">
        <f t="shared" si="175"/>
        <v>4465</v>
      </c>
      <c r="E166" s="11">
        <f t="shared" si="175"/>
        <v>1525</v>
      </c>
      <c r="F166" s="11">
        <f t="shared" si="175"/>
        <v>2508</v>
      </c>
      <c r="G166" s="11">
        <f t="shared" si="175"/>
        <v>207</v>
      </c>
      <c r="H166" s="11">
        <f t="shared" si="175"/>
        <v>69</v>
      </c>
      <c r="I166" s="11">
        <f t="shared" si="175"/>
        <v>1835</v>
      </c>
      <c r="J166" s="11">
        <f t="shared" si="175"/>
        <v>185</v>
      </c>
      <c r="K166" s="11">
        <f t="shared" si="175"/>
        <v>3</v>
      </c>
      <c r="L166" s="11">
        <f t="shared" si="175"/>
        <v>184</v>
      </c>
      <c r="M166" s="11">
        <f t="shared" si="175"/>
        <v>187</v>
      </c>
      <c r="N166" s="11">
        <f t="shared" si="175"/>
        <v>5452</v>
      </c>
      <c r="O166" s="11">
        <f t="shared" si="175"/>
        <v>401</v>
      </c>
      <c r="P166" s="11">
        <f t="shared" si="175"/>
        <v>31</v>
      </c>
      <c r="Q166" s="11">
        <f t="shared" si="175"/>
        <v>11916</v>
      </c>
      <c r="R166" s="11">
        <f t="shared" si="175"/>
        <v>108</v>
      </c>
      <c r="S166" s="11">
        <f t="shared" si="175"/>
        <v>50</v>
      </c>
      <c r="T166" s="11">
        <f t="shared" si="175"/>
        <v>0</v>
      </c>
      <c r="U166" s="11">
        <f t="shared" si="175"/>
        <v>0</v>
      </c>
      <c r="V166" s="11">
        <f t="shared" si="175"/>
        <v>0</v>
      </c>
      <c r="W166" s="11">
        <f t="shared" si="175"/>
        <v>0</v>
      </c>
      <c r="X166" s="11">
        <f t="shared" si="175"/>
        <v>0</v>
      </c>
      <c r="Y166" s="11">
        <f t="shared" si="175"/>
        <v>4</v>
      </c>
      <c r="Z166" s="11">
        <f t="shared" si="175"/>
        <v>4</v>
      </c>
      <c r="AA166" s="11">
        <f t="shared" si="175"/>
        <v>2041</v>
      </c>
      <c r="AB166" s="11">
        <f t="shared" si="175"/>
        <v>1565</v>
      </c>
      <c r="AC166" s="11">
        <f t="shared" si="175"/>
        <v>32</v>
      </c>
      <c r="AD166" s="11">
        <f t="shared" si="175"/>
        <v>35</v>
      </c>
      <c r="AE166" s="11">
        <f t="shared" si="175"/>
        <v>3</v>
      </c>
      <c r="AF166" s="11">
        <f t="shared" si="175"/>
        <v>6</v>
      </c>
      <c r="AG166" s="11">
        <f t="shared" si="175"/>
        <v>12</v>
      </c>
      <c r="AH166" s="11">
        <f t="shared" si="175"/>
        <v>0</v>
      </c>
      <c r="AI166" s="11">
        <f t="shared" si="175"/>
        <v>3</v>
      </c>
      <c r="AJ166" s="11">
        <f t="shared" si="175"/>
        <v>2</v>
      </c>
      <c r="AK166" s="11">
        <f t="shared" si="175"/>
        <v>1</v>
      </c>
      <c r="AL166" s="11">
        <f t="shared" si="175"/>
        <v>21</v>
      </c>
      <c r="AM166" s="11">
        <f t="shared" si="175"/>
        <v>1</v>
      </c>
      <c r="AN166" s="11">
        <f t="shared" si="175"/>
        <v>0</v>
      </c>
      <c r="AO166" s="11">
        <f t="shared" si="175"/>
        <v>117</v>
      </c>
      <c r="AP166" s="11">
        <f t="shared" si="175"/>
        <v>16832</v>
      </c>
      <c r="AQ166" s="11">
        <f t="shared" si="175"/>
        <v>0</v>
      </c>
      <c r="AR166" s="11">
        <f t="shared" si="175"/>
        <v>1715</v>
      </c>
      <c r="AS166" s="11">
        <f t="shared" si="175"/>
        <v>1141</v>
      </c>
      <c r="AT166" s="11">
        <f t="shared" si="175"/>
        <v>32</v>
      </c>
      <c r="AU166" s="11">
        <f t="shared" si="175"/>
        <v>4</v>
      </c>
      <c r="AV166" s="11">
        <f t="shared" si="175"/>
        <v>3</v>
      </c>
      <c r="AW166" s="11">
        <f t="shared" si="175"/>
        <v>1</v>
      </c>
      <c r="AX166" s="11">
        <f t="shared" si="175"/>
        <v>5</v>
      </c>
      <c r="AY166" s="11">
        <f t="shared" si="175"/>
        <v>5</v>
      </c>
      <c r="AZ166" s="11">
        <f t="shared" si="175"/>
        <v>1133</v>
      </c>
      <c r="BA166" s="11">
        <f t="shared" si="175"/>
        <v>201</v>
      </c>
      <c r="BB166" s="11">
        <f t="shared" si="175"/>
        <v>184</v>
      </c>
      <c r="BC166" s="11">
        <f t="shared" si="175"/>
        <v>1622</v>
      </c>
      <c r="BD166" s="11">
        <f t="shared" si="175"/>
        <v>53</v>
      </c>
      <c r="BE166" s="11">
        <f t="shared" si="175"/>
        <v>3</v>
      </c>
      <c r="BF166" s="11">
        <f t="shared" si="175"/>
        <v>448</v>
      </c>
      <c r="BG166" s="11">
        <f t="shared" si="175"/>
        <v>78</v>
      </c>
      <c r="BH166" s="11">
        <f t="shared" si="175"/>
        <v>6</v>
      </c>
      <c r="BI166" s="11">
        <f t="shared" si="175"/>
        <v>15</v>
      </c>
      <c r="BJ166" s="11">
        <f t="shared" si="175"/>
        <v>68</v>
      </c>
      <c r="BK166" s="11">
        <f t="shared" si="175"/>
        <v>681</v>
      </c>
      <c r="BL166" s="11">
        <f t="shared" si="175"/>
        <v>1</v>
      </c>
      <c r="BM166" s="11">
        <f t="shared" si="175"/>
        <v>11</v>
      </c>
      <c r="BN166" s="11">
        <f t="shared" si="175"/>
        <v>11</v>
      </c>
      <c r="BO166" s="11">
        <f t="shared" ref="BO166:DZ166" si="176">BO29</f>
        <v>9</v>
      </c>
      <c r="BP166" s="11">
        <f t="shared" si="176"/>
        <v>1</v>
      </c>
      <c r="BQ166" s="11">
        <f t="shared" si="176"/>
        <v>1133</v>
      </c>
      <c r="BR166" s="11">
        <f t="shared" si="176"/>
        <v>764</v>
      </c>
      <c r="BS166" s="11">
        <f t="shared" si="176"/>
        <v>207</v>
      </c>
      <c r="BT166" s="11">
        <f t="shared" si="176"/>
        <v>2</v>
      </c>
      <c r="BU166" s="11">
        <f t="shared" si="176"/>
        <v>42</v>
      </c>
      <c r="BV166" s="11">
        <f t="shared" si="176"/>
        <v>85</v>
      </c>
      <c r="BW166" s="11">
        <f t="shared" si="176"/>
        <v>214</v>
      </c>
      <c r="BX166" s="11">
        <f t="shared" si="176"/>
        <v>0</v>
      </c>
      <c r="BY166" s="11">
        <f t="shared" si="176"/>
        <v>0</v>
      </c>
      <c r="BZ166" s="11">
        <f t="shared" si="176"/>
        <v>0</v>
      </c>
      <c r="CA166" s="11">
        <f t="shared" si="176"/>
        <v>5</v>
      </c>
      <c r="CB166" s="11">
        <f t="shared" si="176"/>
        <v>2880</v>
      </c>
      <c r="CC166" s="11">
        <f t="shared" si="176"/>
        <v>0</v>
      </c>
      <c r="CD166" s="11">
        <f t="shared" si="176"/>
        <v>1</v>
      </c>
      <c r="CE166" s="11">
        <f t="shared" si="176"/>
        <v>0</v>
      </c>
      <c r="CF166" s="11">
        <f t="shared" si="176"/>
        <v>0</v>
      </c>
      <c r="CG166" s="11">
        <f t="shared" si="176"/>
        <v>11</v>
      </c>
      <c r="CH166" s="11">
        <f t="shared" si="176"/>
        <v>6</v>
      </c>
      <c r="CI166" s="11">
        <f t="shared" si="176"/>
        <v>63</v>
      </c>
      <c r="CJ166" s="11">
        <f t="shared" si="176"/>
        <v>158</v>
      </c>
      <c r="CK166" s="11">
        <f t="shared" si="176"/>
        <v>168</v>
      </c>
      <c r="CL166" s="11">
        <f t="shared" si="176"/>
        <v>22</v>
      </c>
      <c r="CM166" s="11">
        <f t="shared" si="176"/>
        <v>8</v>
      </c>
      <c r="CN166" s="11">
        <f t="shared" si="176"/>
        <v>1199</v>
      </c>
      <c r="CO166" s="11">
        <f t="shared" si="176"/>
        <v>377</v>
      </c>
      <c r="CP166" s="11">
        <f t="shared" si="176"/>
        <v>139</v>
      </c>
      <c r="CQ166" s="11">
        <f t="shared" si="176"/>
        <v>3</v>
      </c>
      <c r="CR166" s="11">
        <f t="shared" si="176"/>
        <v>0</v>
      </c>
      <c r="CS166" s="11">
        <f t="shared" si="176"/>
        <v>1</v>
      </c>
      <c r="CT166" s="11">
        <f t="shared" si="176"/>
        <v>1</v>
      </c>
      <c r="CU166" s="11">
        <f t="shared" si="176"/>
        <v>3</v>
      </c>
      <c r="CV166" s="11">
        <f t="shared" si="176"/>
        <v>0</v>
      </c>
      <c r="CW166" s="11">
        <f t="shared" si="176"/>
        <v>1</v>
      </c>
      <c r="CX166" s="11">
        <f t="shared" si="176"/>
        <v>12</v>
      </c>
      <c r="CY166" s="11">
        <f t="shared" si="176"/>
        <v>0</v>
      </c>
      <c r="CZ166" s="11">
        <f t="shared" si="176"/>
        <v>39</v>
      </c>
      <c r="DA166" s="11">
        <f t="shared" si="176"/>
        <v>0</v>
      </c>
      <c r="DB166" s="11">
        <f t="shared" si="176"/>
        <v>7</v>
      </c>
      <c r="DC166" s="11">
        <f t="shared" si="176"/>
        <v>0</v>
      </c>
      <c r="DD166" s="11">
        <f t="shared" si="176"/>
        <v>7</v>
      </c>
      <c r="DE166" s="11">
        <f t="shared" si="176"/>
        <v>1</v>
      </c>
      <c r="DF166" s="11">
        <f t="shared" si="176"/>
        <v>654</v>
      </c>
      <c r="DG166" s="11">
        <f t="shared" si="176"/>
        <v>0</v>
      </c>
      <c r="DH166" s="11">
        <f t="shared" si="176"/>
        <v>120</v>
      </c>
      <c r="DI166" s="11">
        <f t="shared" si="176"/>
        <v>59.539467945922368</v>
      </c>
      <c r="DJ166" s="11">
        <f t="shared" si="176"/>
        <v>9</v>
      </c>
      <c r="DK166" s="11">
        <f t="shared" si="176"/>
        <v>19</v>
      </c>
      <c r="DL166" s="11">
        <f t="shared" si="176"/>
        <v>415</v>
      </c>
      <c r="DM166" s="11">
        <f t="shared" si="176"/>
        <v>0</v>
      </c>
      <c r="DN166" s="11">
        <f t="shared" si="176"/>
        <v>66</v>
      </c>
      <c r="DO166" s="11">
        <f t="shared" si="176"/>
        <v>533</v>
      </c>
      <c r="DP166" s="11">
        <f t="shared" si="176"/>
        <v>0</v>
      </c>
      <c r="DQ166" s="11">
        <f t="shared" si="176"/>
        <v>51</v>
      </c>
      <c r="DR166" s="11">
        <f t="shared" si="176"/>
        <v>17</v>
      </c>
      <c r="DS166" s="11">
        <f t="shared" si="176"/>
        <v>32</v>
      </c>
      <c r="DT166" s="11">
        <f t="shared" si="176"/>
        <v>6</v>
      </c>
      <c r="DU166" s="11">
        <f t="shared" si="176"/>
        <v>3</v>
      </c>
      <c r="DV166" s="11">
        <f t="shared" si="176"/>
        <v>1</v>
      </c>
      <c r="DW166" s="11">
        <f t="shared" si="176"/>
        <v>1</v>
      </c>
      <c r="DX166" s="11">
        <f t="shared" si="176"/>
        <v>1</v>
      </c>
      <c r="DY166" s="11">
        <f t="shared" si="176"/>
        <v>4</v>
      </c>
      <c r="DZ166" s="11">
        <f t="shared" si="176"/>
        <v>0</v>
      </c>
      <c r="EA166" s="11">
        <f t="shared" ref="EA166:FX166" si="177">EA29</f>
        <v>28</v>
      </c>
      <c r="EB166" s="11">
        <f t="shared" si="177"/>
        <v>62</v>
      </c>
      <c r="EC166" s="11">
        <f t="shared" si="177"/>
        <v>9</v>
      </c>
      <c r="ED166" s="11">
        <f t="shared" si="177"/>
        <v>66</v>
      </c>
      <c r="EE166" s="11">
        <f t="shared" si="177"/>
        <v>19</v>
      </c>
      <c r="EF166" s="11">
        <f t="shared" si="177"/>
        <v>71</v>
      </c>
      <c r="EG166" s="11">
        <f t="shared" si="177"/>
        <v>44</v>
      </c>
      <c r="EH166" s="11">
        <f t="shared" si="177"/>
        <v>14</v>
      </c>
      <c r="EI166" s="11">
        <f t="shared" si="177"/>
        <v>421</v>
      </c>
      <c r="EJ166" s="11">
        <f t="shared" si="177"/>
        <v>200</v>
      </c>
      <c r="EK166" s="11">
        <f t="shared" si="177"/>
        <v>17</v>
      </c>
      <c r="EL166" s="11">
        <f t="shared" si="177"/>
        <v>1</v>
      </c>
      <c r="EM166" s="11">
        <f t="shared" si="177"/>
        <v>6</v>
      </c>
      <c r="EN166" s="11">
        <f t="shared" si="177"/>
        <v>10</v>
      </c>
      <c r="EO166" s="11">
        <f t="shared" si="177"/>
        <v>5</v>
      </c>
      <c r="EP166" s="11">
        <f t="shared" si="177"/>
        <v>17</v>
      </c>
      <c r="EQ166" s="11">
        <f t="shared" si="177"/>
        <v>184</v>
      </c>
      <c r="ER166" s="11">
        <f t="shared" si="177"/>
        <v>14</v>
      </c>
      <c r="ES166" s="11">
        <f t="shared" si="177"/>
        <v>3</v>
      </c>
      <c r="ET166" s="11">
        <f t="shared" si="177"/>
        <v>5</v>
      </c>
      <c r="EU166" s="11">
        <f t="shared" si="177"/>
        <v>102</v>
      </c>
      <c r="EV166" s="11">
        <f t="shared" si="177"/>
        <v>6</v>
      </c>
      <c r="EW166" s="11">
        <f t="shared" si="177"/>
        <v>59</v>
      </c>
      <c r="EX166" s="11">
        <f t="shared" si="177"/>
        <v>8</v>
      </c>
      <c r="EY166" s="11">
        <f t="shared" si="177"/>
        <v>17</v>
      </c>
      <c r="EZ166" s="11">
        <f t="shared" si="177"/>
        <v>0</v>
      </c>
      <c r="FA166" s="11">
        <f t="shared" si="177"/>
        <v>611</v>
      </c>
      <c r="FB166" s="11">
        <f t="shared" si="177"/>
        <v>3</v>
      </c>
      <c r="FC166" s="11">
        <f t="shared" si="177"/>
        <v>32</v>
      </c>
      <c r="FD166" s="11">
        <f t="shared" si="177"/>
        <v>4</v>
      </c>
      <c r="FE166" s="11">
        <f t="shared" si="177"/>
        <v>13</v>
      </c>
      <c r="FF166" s="11">
        <f t="shared" si="177"/>
        <v>2</v>
      </c>
      <c r="FG166" s="11">
        <f t="shared" si="177"/>
        <v>3</v>
      </c>
      <c r="FH166" s="11">
        <f t="shared" si="177"/>
        <v>0</v>
      </c>
      <c r="FI166" s="11">
        <f t="shared" si="177"/>
        <v>182</v>
      </c>
      <c r="FJ166" s="11">
        <f t="shared" si="177"/>
        <v>72</v>
      </c>
      <c r="FK166" s="11">
        <f t="shared" si="177"/>
        <v>246</v>
      </c>
      <c r="FL166" s="11">
        <f t="shared" si="177"/>
        <v>195</v>
      </c>
      <c r="FM166" s="11">
        <f t="shared" si="177"/>
        <v>93</v>
      </c>
      <c r="FN166" s="11">
        <f t="shared" si="177"/>
        <v>3402</v>
      </c>
      <c r="FO166" s="11">
        <f t="shared" si="177"/>
        <v>55</v>
      </c>
      <c r="FP166" s="11">
        <f t="shared" si="177"/>
        <v>325</v>
      </c>
      <c r="FQ166" s="11">
        <f t="shared" si="177"/>
        <v>60</v>
      </c>
      <c r="FR166" s="11">
        <f t="shared" si="177"/>
        <v>1</v>
      </c>
      <c r="FS166" s="11">
        <f t="shared" si="177"/>
        <v>0</v>
      </c>
      <c r="FT166" s="11">
        <f t="shared" si="177"/>
        <v>0</v>
      </c>
      <c r="FU166" s="11">
        <f t="shared" si="177"/>
        <v>137</v>
      </c>
      <c r="FV166" s="11">
        <f t="shared" si="177"/>
        <v>88</v>
      </c>
      <c r="FW166" s="11">
        <f t="shared" si="177"/>
        <v>5</v>
      </c>
      <c r="FX166" s="11">
        <f t="shared" si="177"/>
        <v>0</v>
      </c>
      <c r="FY166" s="2"/>
      <c r="FZ166" s="46">
        <f>SUM(C166:FY166)</f>
        <v>75062.539467945928</v>
      </c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</row>
    <row r="167" spans="1:193" x14ac:dyDescent="0.35">
      <c r="A167" s="3" t="s">
        <v>500</v>
      </c>
      <c r="B167" s="2" t="s">
        <v>905</v>
      </c>
      <c r="C167" s="46">
        <f t="shared" ref="C167:BN167" si="178">C124</f>
        <v>10738.609369934627</v>
      </c>
      <c r="D167" s="46">
        <f t="shared" si="178"/>
        <v>10780.479009459999</v>
      </c>
      <c r="E167" s="46">
        <f t="shared" si="178"/>
        <v>10643.85360178</v>
      </c>
      <c r="F167" s="46">
        <f t="shared" si="178"/>
        <v>10689.81605182</v>
      </c>
      <c r="G167" s="46">
        <f t="shared" si="178"/>
        <v>11113.78245269</v>
      </c>
      <c r="H167" s="46">
        <f t="shared" si="178"/>
        <v>11422.10040904</v>
      </c>
      <c r="I167" s="46">
        <f t="shared" si="178"/>
        <v>10661.398181820001</v>
      </c>
      <c r="J167" s="46">
        <f t="shared" si="178"/>
        <v>10314.757123519999</v>
      </c>
      <c r="K167" s="46">
        <f t="shared" si="178"/>
        <v>15512.023119580001</v>
      </c>
      <c r="L167" s="46">
        <f t="shared" si="178"/>
        <v>11159.38840795</v>
      </c>
      <c r="M167" s="46">
        <f t="shared" si="178"/>
        <v>11911.168863340001</v>
      </c>
      <c r="N167" s="46">
        <f t="shared" si="178"/>
        <v>11104.467071319999</v>
      </c>
      <c r="O167" s="46">
        <f t="shared" si="178"/>
        <v>10828.94833951</v>
      </c>
      <c r="P167" s="46">
        <f t="shared" si="178"/>
        <v>15128.685684890001</v>
      </c>
      <c r="Q167" s="46">
        <f t="shared" si="178"/>
        <v>10934.37333884</v>
      </c>
      <c r="R167" s="46">
        <f t="shared" si="178"/>
        <v>10659.65831223</v>
      </c>
      <c r="S167" s="46">
        <f t="shared" si="178"/>
        <v>10975.56024513</v>
      </c>
      <c r="T167" s="46">
        <f t="shared" si="178"/>
        <v>18355.878521719998</v>
      </c>
      <c r="U167" s="46">
        <f t="shared" si="178"/>
        <v>21881.90851397</v>
      </c>
      <c r="V167" s="46">
        <f t="shared" si="178"/>
        <v>15024.600686629999</v>
      </c>
      <c r="W167" s="46">
        <f t="shared" si="178"/>
        <v>21736.64996594</v>
      </c>
      <c r="X167" s="46">
        <f t="shared" si="178"/>
        <v>22055.351485030002</v>
      </c>
      <c r="Y167" s="46">
        <f t="shared" si="178"/>
        <v>10590.946651419999</v>
      </c>
      <c r="Z167" s="46">
        <f t="shared" si="178"/>
        <v>15555.45957053</v>
      </c>
      <c r="AA167" s="46">
        <f t="shared" si="178"/>
        <v>10853.37632338</v>
      </c>
      <c r="AB167" s="46">
        <f t="shared" si="178"/>
        <v>11090.43803024</v>
      </c>
      <c r="AC167" s="46">
        <f t="shared" si="178"/>
        <v>11444.004921559999</v>
      </c>
      <c r="AD167" s="46">
        <f t="shared" si="178"/>
        <v>10837.41130458</v>
      </c>
      <c r="AE167" s="46">
        <f t="shared" si="178"/>
        <v>20323.735904280002</v>
      </c>
      <c r="AF167" s="46">
        <f t="shared" si="178"/>
        <v>18639.667538599999</v>
      </c>
      <c r="AG167" s="46">
        <f t="shared" si="178"/>
        <v>12393.244597659999</v>
      </c>
      <c r="AH167" s="46">
        <f t="shared" si="178"/>
        <v>10793.282859020001</v>
      </c>
      <c r="AI167" s="46">
        <f t="shared" si="178"/>
        <v>12867.603865110001</v>
      </c>
      <c r="AJ167" s="46">
        <f t="shared" si="178"/>
        <v>18059.57909376</v>
      </c>
      <c r="AK167" s="46">
        <f t="shared" si="178"/>
        <v>18291.973206760002</v>
      </c>
      <c r="AL167" s="46">
        <f t="shared" si="178"/>
        <v>14364.17662738</v>
      </c>
      <c r="AM167" s="46">
        <f t="shared" si="178"/>
        <v>13456.508305519999</v>
      </c>
      <c r="AN167" s="46">
        <f t="shared" si="178"/>
        <v>14634.177562819999</v>
      </c>
      <c r="AO167" s="46">
        <f t="shared" si="178"/>
        <v>10495.23070873</v>
      </c>
      <c r="AP167" s="46">
        <f t="shared" si="178"/>
        <v>10942.473040389999</v>
      </c>
      <c r="AQ167" s="46">
        <f t="shared" si="178"/>
        <v>16219.525156309999</v>
      </c>
      <c r="AR167" s="46">
        <f t="shared" si="178"/>
        <v>10942.473040389999</v>
      </c>
      <c r="AS167" s="46">
        <f t="shared" si="178"/>
        <v>11481.99371289</v>
      </c>
      <c r="AT167" s="46">
        <f t="shared" si="178"/>
        <v>11104.83353812</v>
      </c>
      <c r="AU167" s="46">
        <f t="shared" si="178"/>
        <v>15987.176242940001</v>
      </c>
      <c r="AV167" s="46">
        <f t="shared" si="178"/>
        <v>15158.5620239</v>
      </c>
      <c r="AW167" s="46">
        <f t="shared" si="178"/>
        <v>16397.356424760001</v>
      </c>
      <c r="AX167" s="46">
        <f t="shared" si="178"/>
        <v>22572.087759149999</v>
      </c>
      <c r="AY167" s="46">
        <f t="shared" si="178"/>
        <v>13468.475264590001</v>
      </c>
      <c r="AZ167" s="46">
        <f t="shared" si="178"/>
        <v>10612.85546221</v>
      </c>
      <c r="BA167" s="46">
        <f t="shared" si="178"/>
        <v>10377.606119509999</v>
      </c>
      <c r="BB167" s="46">
        <f t="shared" si="178"/>
        <v>10454.539859279999</v>
      </c>
      <c r="BC167" s="46">
        <f t="shared" si="178"/>
        <v>10625.74875508</v>
      </c>
      <c r="BD167" s="46">
        <f t="shared" si="178"/>
        <v>10658.347160290001</v>
      </c>
      <c r="BE167" s="46">
        <f t="shared" si="178"/>
        <v>11380.527282270001</v>
      </c>
      <c r="BF167" s="46">
        <f t="shared" si="178"/>
        <v>10708.072152610001</v>
      </c>
      <c r="BG167" s="46">
        <f t="shared" si="178"/>
        <v>11573.26131351</v>
      </c>
      <c r="BH167" s="46">
        <f t="shared" si="178"/>
        <v>12351.371819</v>
      </c>
      <c r="BI167" s="46">
        <f t="shared" si="178"/>
        <v>16097.179919280001</v>
      </c>
      <c r="BJ167" s="46">
        <f t="shared" si="178"/>
        <v>10768.002784099999</v>
      </c>
      <c r="BK167" s="46">
        <f t="shared" si="178"/>
        <v>10650.883784719999</v>
      </c>
      <c r="BL167" s="46">
        <f t="shared" si="178"/>
        <v>22565.369211050001</v>
      </c>
      <c r="BM167" s="46">
        <f t="shared" si="178"/>
        <v>13901.148564499999</v>
      </c>
      <c r="BN167" s="46">
        <f t="shared" si="178"/>
        <v>10270.43818291</v>
      </c>
      <c r="BO167" s="46">
        <f t="shared" ref="BO167:DZ167" si="179">BO124</f>
        <v>10778.9162891</v>
      </c>
      <c r="BP167" s="46">
        <f t="shared" si="179"/>
        <v>18962.956738360001</v>
      </c>
      <c r="BQ167" s="46">
        <f t="shared" si="179"/>
        <v>11386.381434860001</v>
      </c>
      <c r="BR167" s="46">
        <f t="shared" si="179"/>
        <v>10585.9467159</v>
      </c>
      <c r="BS167" s="46">
        <f t="shared" si="179"/>
        <v>11449.62029024</v>
      </c>
      <c r="BT167" s="46">
        <f t="shared" si="179"/>
        <v>14353.71077806</v>
      </c>
      <c r="BU167" s="46">
        <f t="shared" si="179"/>
        <v>14007.53289848</v>
      </c>
      <c r="BV167" s="46">
        <f t="shared" si="179"/>
        <v>11202.0885667</v>
      </c>
      <c r="BW167" s="46">
        <f t="shared" si="179"/>
        <v>11035.662144800001</v>
      </c>
      <c r="BX167" s="46">
        <f t="shared" si="179"/>
        <v>23807.7059935</v>
      </c>
      <c r="BY167" s="46">
        <f t="shared" si="179"/>
        <v>12686.40864539</v>
      </c>
      <c r="BZ167" s="46">
        <f t="shared" si="179"/>
        <v>15819.56011814</v>
      </c>
      <c r="CA167" s="46">
        <f t="shared" si="179"/>
        <v>20028.51729539</v>
      </c>
      <c r="CB167" s="46">
        <f t="shared" si="179"/>
        <v>10845.27662183</v>
      </c>
      <c r="CC167" s="46">
        <f t="shared" si="179"/>
        <v>17123.881216850001</v>
      </c>
      <c r="CD167" s="46">
        <f t="shared" si="179"/>
        <v>21572.722102520001</v>
      </c>
      <c r="CE167" s="46">
        <f t="shared" si="179"/>
        <v>18341.580141840001</v>
      </c>
      <c r="CF167" s="46">
        <f t="shared" si="179"/>
        <v>19338.494874970002</v>
      </c>
      <c r="CG167" s="46">
        <f t="shared" si="179"/>
        <v>16915.047340820001</v>
      </c>
      <c r="CH167" s="46">
        <f t="shared" si="179"/>
        <v>20495.991559990001</v>
      </c>
      <c r="CI167" s="46">
        <f t="shared" si="179"/>
        <v>11027.596785510001</v>
      </c>
      <c r="CJ167" s="46">
        <f t="shared" si="179"/>
        <v>11612.7315368</v>
      </c>
      <c r="CK167" s="46">
        <f t="shared" si="179"/>
        <v>10961.511256289999</v>
      </c>
      <c r="CL167" s="46">
        <f t="shared" si="179"/>
        <v>11582.71589997</v>
      </c>
      <c r="CM167" s="46">
        <f t="shared" si="179"/>
        <v>12295.44129243</v>
      </c>
      <c r="CN167" s="46">
        <f t="shared" si="179"/>
        <v>10456.49094761</v>
      </c>
      <c r="CO167" s="46">
        <f t="shared" si="179"/>
        <v>10441.159689329999</v>
      </c>
      <c r="CP167" s="46">
        <f t="shared" si="179"/>
        <v>11779.038239150001</v>
      </c>
      <c r="CQ167" s="46">
        <f t="shared" si="179"/>
        <v>11588.107996819999</v>
      </c>
      <c r="CR167" s="46">
        <f t="shared" si="179"/>
        <v>16812.203358639999</v>
      </c>
      <c r="CS167" s="46">
        <f t="shared" si="179"/>
        <v>14617.67253657</v>
      </c>
      <c r="CT167" s="46">
        <f t="shared" si="179"/>
        <v>19847.62466026</v>
      </c>
      <c r="CU167" s="46">
        <f t="shared" si="179"/>
        <v>10887.60118027</v>
      </c>
      <c r="CV167" s="46">
        <f t="shared" si="179"/>
        <v>21073.45032751</v>
      </c>
      <c r="CW167" s="46">
        <f t="shared" si="179"/>
        <v>17459.91918257</v>
      </c>
      <c r="CX167" s="46">
        <f t="shared" si="179"/>
        <v>12056.85861487</v>
      </c>
      <c r="CY167" s="46">
        <f t="shared" si="179"/>
        <v>22255.060195040001</v>
      </c>
      <c r="CZ167" s="46">
        <f t="shared" si="179"/>
        <v>10682.846703220001</v>
      </c>
      <c r="DA167" s="46">
        <f t="shared" si="179"/>
        <v>17365.10770181</v>
      </c>
      <c r="DB167" s="46">
        <f t="shared" si="179"/>
        <v>14449.038702989999</v>
      </c>
      <c r="DC167" s="46">
        <f t="shared" si="179"/>
        <v>17884.736210269999</v>
      </c>
      <c r="DD167" s="46">
        <f t="shared" si="179"/>
        <v>18484.437191249999</v>
      </c>
      <c r="DE167" s="46">
        <f t="shared" si="179"/>
        <v>14880.45045436</v>
      </c>
      <c r="DF167" s="46">
        <f t="shared" si="179"/>
        <v>10121.78800986</v>
      </c>
      <c r="DG167" s="46">
        <f t="shared" si="179"/>
        <v>21782.55764331</v>
      </c>
      <c r="DH167" s="46">
        <f t="shared" si="179"/>
        <v>10481.946712319999</v>
      </c>
      <c r="DI167" s="46">
        <f t="shared" si="179"/>
        <v>10322.64154744</v>
      </c>
      <c r="DJ167" s="46">
        <f t="shared" si="179"/>
        <v>11860.095092789999</v>
      </c>
      <c r="DK167" s="46">
        <f t="shared" si="179"/>
        <v>12040.29964279</v>
      </c>
      <c r="DL167" s="46">
        <f t="shared" si="179"/>
        <v>10737.990928630001</v>
      </c>
      <c r="DM167" s="46">
        <f t="shared" si="179"/>
        <v>17207.67481027</v>
      </c>
      <c r="DN167" s="46">
        <f t="shared" si="179"/>
        <v>11169.56877761</v>
      </c>
      <c r="DO167" s="46">
        <f t="shared" si="179"/>
        <v>10574.28813685</v>
      </c>
      <c r="DP167" s="46">
        <f t="shared" si="179"/>
        <v>18186.07966639</v>
      </c>
      <c r="DQ167" s="46">
        <f t="shared" si="179"/>
        <v>11437.97369266</v>
      </c>
      <c r="DR167" s="46">
        <f t="shared" si="179"/>
        <v>10800.31880784</v>
      </c>
      <c r="DS167" s="46">
        <f t="shared" si="179"/>
        <v>11681.25381111</v>
      </c>
      <c r="DT167" s="46">
        <f t="shared" si="179"/>
        <v>18480.089066150002</v>
      </c>
      <c r="DU167" s="46">
        <f t="shared" si="179"/>
        <v>13596.51032644</v>
      </c>
      <c r="DV167" s="46">
        <f t="shared" si="179"/>
        <v>17204.291485400001</v>
      </c>
      <c r="DW167" s="46">
        <f t="shared" si="179"/>
        <v>14500.40260652</v>
      </c>
      <c r="DX167" s="46">
        <f t="shared" si="179"/>
        <v>21223.512856869998</v>
      </c>
      <c r="DY167" s="46">
        <f t="shared" si="179"/>
        <v>16206.32911432</v>
      </c>
      <c r="DZ167" s="46">
        <f t="shared" si="179"/>
        <v>12427.067367539999</v>
      </c>
      <c r="EA167" s="46">
        <f t="shared" ref="EA167:FX167" si="180">EA124</f>
        <v>12529.25582581</v>
      </c>
      <c r="EB167" s="46">
        <f t="shared" si="180"/>
        <v>11668.044721849999</v>
      </c>
      <c r="EC167" s="46">
        <f t="shared" si="180"/>
        <v>14114.213119419999</v>
      </c>
      <c r="ED167" s="46">
        <f t="shared" si="180"/>
        <v>14818.65013047</v>
      </c>
      <c r="EE167" s="46">
        <f t="shared" si="180"/>
        <v>17163.226516030001</v>
      </c>
      <c r="EF167" s="46">
        <f t="shared" si="180"/>
        <v>10682.311948570001</v>
      </c>
      <c r="EG167" s="46">
        <f t="shared" si="180"/>
        <v>14665.13155769</v>
      </c>
      <c r="EH167" s="46">
        <f t="shared" si="180"/>
        <v>15221.74832144</v>
      </c>
      <c r="EI167" s="46">
        <f t="shared" si="180"/>
        <v>10368.59352343</v>
      </c>
      <c r="EJ167" s="46">
        <f t="shared" si="180"/>
        <v>10268.051614890001</v>
      </c>
      <c r="EK167" s="46">
        <f t="shared" si="180"/>
        <v>11495.19640968</v>
      </c>
      <c r="EL167" s="46">
        <f t="shared" si="180"/>
        <v>11696.46315473</v>
      </c>
      <c r="EM167" s="46">
        <f t="shared" si="180"/>
        <v>13140.42408106</v>
      </c>
      <c r="EN167" s="46">
        <f t="shared" si="180"/>
        <v>10926.66002257</v>
      </c>
      <c r="EO167" s="46">
        <f t="shared" si="180"/>
        <v>14204.02039064</v>
      </c>
      <c r="EP167" s="46">
        <f t="shared" si="180"/>
        <v>13508.124605360001</v>
      </c>
      <c r="EQ167" s="46">
        <f t="shared" si="180"/>
        <v>11261.09261858</v>
      </c>
      <c r="ER167" s="46">
        <f t="shared" si="180"/>
        <v>15563.648275240001</v>
      </c>
      <c r="ES167" s="46">
        <f t="shared" si="180"/>
        <v>18262.504002009999</v>
      </c>
      <c r="ET167" s="46">
        <f t="shared" si="180"/>
        <v>19680.421551020001</v>
      </c>
      <c r="EU167" s="46">
        <f t="shared" si="180"/>
        <v>11360.99933194</v>
      </c>
      <c r="EV167" s="46">
        <f t="shared" si="180"/>
        <v>22979.783798799999</v>
      </c>
      <c r="EW167" s="46">
        <f t="shared" si="180"/>
        <v>15163.95450084</v>
      </c>
      <c r="EX167" s="46">
        <f t="shared" si="180"/>
        <v>19929.69347079</v>
      </c>
      <c r="EY167" s="46">
        <f t="shared" si="180"/>
        <v>11423.637462950001</v>
      </c>
      <c r="EZ167" s="46">
        <f t="shared" si="180"/>
        <v>19756.026827379999</v>
      </c>
      <c r="FA167" s="46">
        <f t="shared" si="180"/>
        <v>11539.855551520001</v>
      </c>
      <c r="FB167" s="46">
        <f t="shared" si="180"/>
        <v>14834.93582784</v>
      </c>
      <c r="FC167" s="46">
        <f t="shared" si="180"/>
        <v>10946.40843189</v>
      </c>
      <c r="FD167" s="46">
        <f t="shared" si="180"/>
        <v>12978.293809479999</v>
      </c>
      <c r="FE167" s="46">
        <f t="shared" si="180"/>
        <v>21722.525203550002</v>
      </c>
      <c r="FF167" s="46">
        <f t="shared" si="180"/>
        <v>18186.434948229999</v>
      </c>
      <c r="FG167" s="46">
        <f t="shared" si="180"/>
        <v>20651.308264539999</v>
      </c>
      <c r="FH167" s="46">
        <f t="shared" si="180"/>
        <v>21913.984779629998</v>
      </c>
      <c r="FI167" s="46">
        <f t="shared" si="180"/>
        <v>10859.185803079999</v>
      </c>
      <c r="FJ167" s="46">
        <f t="shared" si="180"/>
        <v>10620.66814123</v>
      </c>
      <c r="FK167" s="46">
        <f t="shared" si="180"/>
        <v>10602.273550690001</v>
      </c>
      <c r="FL167" s="46">
        <f t="shared" si="180"/>
        <v>10337.16578643</v>
      </c>
      <c r="FM167" s="46">
        <f t="shared" si="180"/>
        <v>10378.68120434</v>
      </c>
      <c r="FN167" s="46">
        <f t="shared" si="180"/>
        <v>10437.463361440001</v>
      </c>
      <c r="FO167" s="46">
        <f t="shared" si="180"/>
        <v>11156.86310002</v>
      </c>
      <c r="FP167" s="46">
        <f t="shared" si="180"/>
        <v>10776.042997050001</v>
      </c>
      <c r="FQ167" s="46">
        <f t="shared" si="180"/>
        <v>11203.805790500001</v>
      </c>
      <c r="FR167" s="46">
        <f t="shared" si="180"/>
        <v>19002.083399480001</v>
      </c>
      <c r="FS167" s="46">
        <f t="shared" si="180"/>
        <v>18939.573778990001</v>
      </c>
      <c r="FT167" s="46">
        <f t="shared" si="180"/>
        <v>23017.98138664</v>
      </c>
      <c r="FU167" s="46">
        <f t="shared" si="180"/>
        <v>11827.04351765</v>
      </c>
      <c r="FV167" s="46">
        <f t="shared" si="180"/>
        <v>11610.821122789999</v>
      </c>
      <c r="FW167" s="46">
        <f t="shared" si="180"/>
        <v>19651.225421070001</v>
      </c>
      <c r="FX167" s="46">
        <f t="shared" si="180"/>
        <v>23541.407660289999</v>
      </c>
      <c r="FY167" s="2"/>
      <c r="FZ167" s="46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</row>
    <row r="168" spans="1:193" x14ac:dyDescent="0.35">
      <c r="A168" s="3" t="s">
        <v>501</v>
      </c>
      <c r="B168" s="2" t="s">
        <v>906</v>
      </c>
      <c r="C168" s="46">
        <f t="shared" ref="C168:BN168" si="181">C167*0.08</f>
        <v>859.08874959477021</v>
      </c>
      <c r="D168" s="46">
        <f t="shared" si="181"/>
        <v>862.43832075679995</v>
      </c>
      <c r="E168" s="46">
        <f t="shared" si="181"/>
        <v>851.50828814240003</v>
      </c>
      <c r="F168" s="46">
        <f t="shared" si="181"/>
        <v>855.18528414560001</v>
      </c>
      <c r="G168" s="46">
        <f t="shared" si="181"/>
        <v>889.10259621520004</v>
      </c>
      <c r="H168" s="46">
        <f t="shared" si="181"/>
        <v>913.76803272320001</v>
      </c>
      <c r="I168" s="46">
        <f t="shared" si="181"/>
        <v>852.91185454560014</v>
      </c>
      <c r="J168" s="46">
        <f t="shared" si="181"/>
        <v>825.18056988159992</v>
      </c>
      <c r="K168" s="46">
        <f t="shared" si="181"/>
        <v>1240.9618495664001</v>
      </c>
      <c r="L168" s="46">
        <f t="shared" si="181"/>
        <v>892.751072636</v>
      </c>
      <c r="M168" s="46">
        <f t="shared" si="181"/>
        <v>952.89350906720006</v>
      </c>
      <c r="N168" s="46">
        <f t="shared" si="181"/>
        <v>888.35736570559993</v>
      </c>
      <c r="O168" s="46">
        <f t="shared" si="181"/>
        <v>866.31586716079994</v>
      </c>
      <c r="P168" s="46">
        <f t="shared" si="181"/>
        <v>1210.2948547912001</v>
      </c>
      <c r="Q168" s="46">
        <f t="shared" si="181"/>
        <v>874.74986710719998</v>
      </c>
      <c r="R168" s="46">
        <f t="shared" si="181"/>
        <v>852.77266497840003</v>
      </c>
      <c r="S168" s="46">
        <f t="shared" si="181"/>
        <v>878.04481961040005</v>
      </c>
      <c r="T168" s="46">
        <f t="shared" si="181"/>
        <v>1468.4702817375999</v>
      </c>
      <c r="U168" s="46">
        <f t="shared" si="181"/>
        <v>1750.5526811176001</v>
      </c>
      <c r="V168" s="46">
        <f t="shared" si="181"/>
        <v>1201.9680549304001</v>
      </c>
      <c r="W168" s="46">
        <f t="shared" si="181"/>
        <v>1738.9319972752</v>
      </c>
      <c r="X168" s="46">
        <f t="shared" si="181"/>
        <v>1764.4281188024001</v>
      </c>
      <c r="Y168" s="46">
        <f t="shared" si="181"/>
        <v>847.27573211359993</v>
      </c>
      <c r="Z168" s="46">
        <f t="shared" si="181"/>
        <v>1244.4367656423999</v>
      </c>
      <c r="AA168" s="46">
        <f t="shared" si="181"/>
        <v>868.27010587040002</v>
      </c>
      <c r="AB168" s="46">
        <f t="shared" si="181"/>
        <v>887.2350424192</v>
      </c>
      <c r="AC168" s="46">
        <f t="shared" si="181"/>
        <v>915.52039372479999</v>
      </c>
      <c r="AD168" s="46">
        <f t="shared" si="181"/>
        <v>866.99290436640001</v>
      </c>
      <c r="AE168" s="46">
        <f t="shared" si="181"/>
        <v>1625.8988723424002</v>
      </c>
      <c r="AF168" s="46">
        <f t="shared" si="181"/>
        <v>1491.173403088</v>
      </c>
      <c r="AG168" s="46">
        <f t="shared" si="181"/>
        <v>991.45956781279995</v>
      </c>
      <c r="AH168" s="46">
        <f t="shared" si="181"/>
        <v>863.46262872160003</v>
      </c>
      <c r="AI168" s="46">
        <f t="shared" si="181"/>
        <v>1029.4083092088001</v>
      </c>
      <c r="AJ168" s="46">
        <f t="shared" si="181"/>
        <v>1444.7663275007999</v>
      </c>
      <c r="AK168" s="46">
        <f t="shared" si="181"/>
        <v>1463.3578565408002</v>
      </c>
      <c r="AL168" s="46">
        <f t="shared" si="181"/>
        <v>1149.1341301904001</v>
      </c>
      <c r="AM168" s="46">
        <f t="shared" si="181"/>
        <v>1076.5206644416</v>
      </c>
      <c r="AN168" s="46">
        <f t="shared" si="181"/>
        <v>1170.7342050256</v>
      </c>
      <c r="AO168" s="46">
        <f t="shared" si="181"/>
        <v>839.6184566984</v>
      </c>
      <c r="AP168" s="46">
        <f t="shared" si="181"/>
        <v>875.3978432312</v>
      </c>
      <c r="AQ168" s="46">
        <f t="shared" si="181"/>
        <v>1297.5620125047999</v>
      </c>
      <c r="AR168" s="46">
        <f t="shared" si="181"/>
        <v>875.3978432312</v>
      </c>
      <c r="AS168" s="46">
        <f t="shared" si="181"/>
        <v>918.55949703120007</v>
      </c>
      <c r="AT168" s="46">
        <f t="shared" si="181"/>
        <v>888.38668304959992</v>
      </c>
      <c r="AU168" s="46">
        <f t="shared" si="181"/>
        <v>1278.9740994352001</v>
      </c>
      <c r="AV168" s="46">
        <f t="shared" si="181"/>
        <v>1212.6849619120001</v>
      </c>
      <c r="AW168" s="46">
        <f t="shared" si="181"/>
        <v>1311.7885139808002</v>
      </c>
      <c r="AX168" s="46">
        <f t="shared" si="181"/>
        <v>1805.767020732</v>
      </c>
      <c r="AY168" s="46">
        <f t="shared" si="181"/>
        <v>1077.4780211672</v>
      </c>
      <c r="AZ168" s="46">
        <f t="shared" si="181"/>
        <v>849.02843697679998</v>
      </c>
      <c r="BA168" s="46">
        <f t="shared" si="181"/>
        <v>830.20848956079999</v>
      </c>
      <c r="BB168" s="46">
        <f t="shared" si="181"/>
        <v>836.36318874239998</v>
      </c>
      <c r="BC168" s="46">
        <f t="shared" si="181"/>
        <v>850.05990040639995</v>
      </c>
      <c r="BD168" s="46">
        <f t="shared" si="181"/>
        <v>852.66777282320004</v>
      </c>
      <c r="BE168" s="46">
        <f t="shared" si="181"/>
        <v>910.44218258160004</v>
      </c>
      <c r="BF168" s="46">
        <f t="shared" si="181"/>
        <v>856.64577220880005</v>
      </c>
      <c r="BG168" s="46">
        <f t="shared" si="181"/>
        <v>925.86090508079997</v>
      </c>
      <c r="BH168" s="46">
        <f t="shared" si="181"/>
        <v>988.10974552000005</v>
      </c>
      <c r="BI168" s="46">
        <f t="shared" si="181"/>
        <v>1287.7743935424</v>
      </c>
      <c r="BJ168" s="46">
        <f t="shared" si="181"/>
        <v>861.44022272799998</v>
      </c>
      <c r="BK168" s="46">
        <f t="shared" si="181"/>
        <v>852.07070277759999</v>
      </c>
      <c r="BL168" s="46">
        <f t="shared" si="181"/>
        <v>1805.2295368840003</v>
      </c>
      <c r="BM168" s="46">
        <f t="shared" si="181"/>
        <v>1112.0918851599999</v>
      </c>
      <c r="BN168" s="46">
        <f t="shared" si="181"/>
        <v>821.63505463280001</v>
      </c>
      <c r="BO168" s="46">
        <f>BO167*0.08</f>
        <v>862.31330312800003</v>
      </c>
      <c r="BP168" s="46">
        <f t="shared" ref="BP168:EA168" si="182">BP167*0.08</f>
        <v>1517.0365390688</v>
      </c>
      <c r="BQ168" s="46">
        <f t="shared" si="182"/>
        <v>910.91051478880013</v>
      </c>
      <c r="BR168" s="46">
        <f t="shared" si="182"/>
        <v>846.87573727200004</v>
      </c>
      <c r="BS168" s="46">
        <f t="shared" si="182"/>
        <v>915.9696232192</v>
      </c>
      <c r="BT168" s="46">
        <f t="shared" si="182"/>
        <v>1148.2968622448</v>
      </c>
      <c r="BU168" s="46">
        <f t="shared" si="182"/>
        <v>1120.6026318784</v>
      </c>
      <c r="BV168" s="46">
        <f t="shared" si="182"/>
        <v>896.16708533600001</v>
      </c>
      <c r="BW168" s="46">
        <f t="shared" si="182"/>
        <v>882.8529715840001</v>
      </c>
      <c r="BX168" s="46">
        <f t="shared" si="182"/>
        <v>1904.61647948</v>
      </c>
      <c r="BY168" s="46">
        <f t="shared" si="182"/>
        <v>1014.9126916312</v>
      </c>
      <c r="BZ168" s="46">
        <f t="shared" si="182"/>
        <v>1265.5648094512001</v>
      </c>
      <c r="CA168" s="46">
        <f t="shared" si="182"/>
        <v>1602.2813836312</v>
      </c>
      <c r="CB168" s="46">
        <f t="shared" si="182"/>
        <v>867.62212974639999</v>
      </c>
      <c r="CC168" s="46">
        <f t="shared" si="182"/>
        <v>1369.910497348</v>
      </c>
      <c r="CD168" s="46">
        <f t="shared" si="182"/>
        <v>1725.8177682016001</v>
      </c>
      <c r="CE168" s="46">
        <f t="shared" si="182"/>
        <v>1467.3264113472001</v>
      </c>
      <c r="CF168" s="46">
        <f t="shared" si="182"/>
        <v>1547.0795899976001</v>
      </c>
      <c r="CG168" s="46">
        <f t="shared" si="182"/>
        <v>1353.2037872656001</v>
      </c>
      <c r="CH168" s="46">
        <f t="shared" si="182"/>
        <v>1639.6793247992002</v>
      </c>
      <c r="CI168" s="46">
        <f t="shared" si="182"/>
        <v>882.20774284080005</v>
      </c>
      <c r="CJ168" s="46">
        <f t="shared" si="182"/>
        <v>929.01852294399998</v>
      </c>
      <c r="CK168" s="46">
        <f t="shared" si="182"/>
        <v>876.92090050319996</v>
      </c>
      <c r="CL168" s="46">
        <f t="shared" si="182"/>
        <v>926.61727199760003</v>
      </c>
      <c r="CM168" s="46">
        <f t="shared" si="182"/>
        <v>983.63530339440001</v>
      </c>
      <c r="CN168" s="46">
        <f t="shared" si="182"/>
        <v>836.51927580879999</v>
      </c>
      <c r="CO168" s="46">
        <f t="shared" si="182"/>
        <v>835.2927751464</v>
      </c>
      <c r="CP168" s="46">
        <f t="shared" si="182"/>
        <v>942.32305913200003</v>
      </c>
      <c r="CQ168" s="46">
        <f t="shared" si="182"/>
        <v>927.04863974559998</v>
      </c>
      <c r="CR168" s="46">
        <f t="shared" si="182"/>
        <v>1344.9762686911999</v>
      </c>
      <c r="CS168" s="46">
        <f t="shared" si="182"/>
        <v>1169.4138029256001</v>
      </c>
      <c r="CT168" s="46">
        <f t="shared" si="182"/>
        <v>1587.8099728208001</v>
      </c>
      <c r="CU168" s="46">
        <f t="shared" si="182"/>
        <v>871.00809442159994</v>
      </c>
      <c r="CV168" s="46">
        <f t="shared" si="182"/>
        <v>1685.8760262008</v>
      </c>
      <c r="CW168" s="46">
        <f t="shared" si="182"/>
        <v>1396.7935346055999</v>
      </c>
      <c r="CX168" s="46">
        <f t="shared" si="182"/>
        <v>964.54868918959994</v>
      </c>
      <c r="CY168" s="46">
        <f t="shared" si="182"/>
        <v>1780.4048156032002</v>
      </c>
      <c r="CZ168" s="46">
        <f t="shared" si="182"/>
        <v>854.62773625760008</v>
      </c>
      <c r="DA168" s="46">
        <f t="shared" si="182"/>
        <v>1389.2086161448001</v>
      </c>
      <c r="DB168" s="46">
        <f t="shared" si="182"/>
        <v>1155.9230962392</v>
      </c>
      <c r="DC168" s="46">
        <f t="shared" si="182"/>
        <v>1430.7788968216</v>
      </c>
      <c r="DD168" s="46">
        <f t="shared" si="182"/>
        <v>1478.7549753000001</v>
      </c>
      <c r="DE168" s="46">
        <f t="shared" si="182"/>
        <v>1190.4360363487999</v>
      </c>
      <c r="DF168" s="46">
        <f t="shared" si="182"/>
        <v>809.74304078880004</v>
      </c>
      <c r="DG168" s="46">
        <f t="shared" si="182"/>
        <v>1742.6046114648</v>
      </c>
      <c r="DH168" s="46">
        <f t="shared" si="182"/>
        <v>838.55573698559999</v>
      </c>
      <c r="DI168" s="46">
        <f t="shared" si="182"/>
        <v>825.8113237952</v>
      </c>
      <c r="DJ168" s="46">
        <f t="shared" si="182"/>
        <v>948.80760742320001</v>
      </c>
      <c r="DK168" s="46">
        <f t="shared" si="182"/>
        <v>963.22397142320006</v>
      </c>
      <c r="DL168" s="46">
        <f t="shared" si="182"/>
        <v>859.03927429040004</v>
      </c>
      <c r="DM168" s="46">
        <f t="shared" si="182"/>
        <v>1376.6139848216001</v>
      </c>
      <c r="DN168" s="46">
        <f t="shared" si="182"/>
        <v>893.56550220880001</v>
      </c>
      <c r="DO168" s="46">
        <f t="shared" si="182"/>
        <v>845.94305094800006</v>
      </c>
      <c r="DP168" s="46">
        <f t="shared" si="182"/>
        <v>1454.8863733112</v>
      </c>
      <c r="DQ168" s="46">
        <f t="shared" si="182"/>
        <v>915.03789541280003</v>
      </c>
      <c r="DR168" s="46">
        <f t="shared" si="182"/>
        <v>864.02550462720001</v>
      </c>
      <c r="DS168" s="46">
        <f t="shared" si="182"/>
        <v>934.50030488880009</v>
      </c>
      <c r="DT168" s="46">
        <f t="shared" si="182"/>
        <v>1478.407125292</v>
      </c>
      <c r="DU168" s="46">
        <f t="shared" si="182"/>
        <v>1087.7208261152</v>
      </c>
      <c r="DV168" s="46">
        <f t="shared" si="182"/>
        <v>1376.343318832</v>
      </c>
      <c r="DW168" s="46">
        <f t="shared" si="182"/>
        <v>1160.0322085216001</v>
      </c>
      <c r="DX168" s="46">
        <f t="shared" si="182"/>
        <v>1697.8810285495999</v>
      </c>
      <c r="DY168" s="46">
        <f t="shared" si="182"/>
        <v>1296.5063291456001</v>
      </c>
      <c r="DZ168" s="46">
        <f t="shared" si="182"/>
        <v>994.16538940319992</v>
      </c>
      <c r="EA168" s="46">
        <f t="shared" si="182"/>
        <v>1002.3404660648</v>
      </c>
      <c r="EB168" s="46">
        <f t="shared" ref="EB168:FX168" si="183">EB167*0.08</f>
        <v>933.44357774799994</v>
      </c>
      <c r="EC168" s="46">
        <f t="shared" si="183"/>
        <v>1129.1370495536</v>
      </c>
      <c r="ED168" s="46">
        <f t="shared" si="183"/>
        <v>1185.4920104375999</v>
      </c>
      <c r="EE168" s="46">
        <f t="shared" si="183"/>
        <v>1373.0581212824002</v>
      </c>
      <c r="EF168" s="46">
        <f t="shared" si="183"/>
        <v>854.58495588560004</v>
      </c>
      <c r="EG168" s="46">
        <f t="shared" si="183"/>
        <v>1173.2105246152</v>
      </c>
      <c r="EH168" s="46">
        <f t="shared" si="183"/>
        <v>1217.7398657152</v>
      </c>
      <c r="EI168" s="46">
        <f t="shared" si="183"/>
        <v>829.48748187440003</v>
      </c>
      <c r="EJ168" s="46">
        <f t="shared" si="183"/>
        <v>821.44412919120009</v>
      </c>
      <c r="EK168" s="46">
        <f t="shared" si="183"/>
        <v>919.61571277439998</v>
      </c>
      <c r="EL168" s="46">
        <f t="shared" si="183"/>
        <v>935.71705237840001</v>
      </c>
      <c r="EM168" s="46">
        <f t="shared" si="183"/>
        <v>1051.2339264848001</v>
      </c>
      <c r="EN168" s="46">
        <f t="shared" si="183"/>
        <v>874.13280180560002</v>
      </c>
      <c r="EO168" s="46">
        <f t="shared" si="183"/>
        <v>1136.3216312512</v>
      </c>
      <c r="EP168" s="46">
        <f t="shared" si="183"/>
        <v>1080.6499684288001</v>
      </c>
      <c r="EQ168" s="46">
        <f t="shared" si="183"/>
        <v>900.88740948639997</v>
      </c>
      <c r="ER168" s="46">
        <f t="shared" si="183"/>
        <v>1245.0918620192001</v>
      </c>
      <c r="ES168" s="46">
        <f t="shared" si="183"/>
        <v>1461.0003201607999</v>
      </c>
      <c r="ET168" s="46">
        <f t="shared" si="183"/>
        <v>1574.4337240816001</v>
      </c>
      <c r="EU168" s="46">
        <f t="shared" si="183"/>
        <v>908.87994655520004</v>
      </c>
      <c r="EV168" s="46">
        <f t="shared" si="183"/>
        <v>1838.382703904</v>
      </c>
      <c r="EW168" s="46">
        <f t="shared" si="183"/>
        <v>1213.1163600672</v>
      </c>
      <c r="EX168" s="46">
        <f t="shared" si="183"/>
        <v>1594.3754776631999</v>
      </c>
      <c r="EY168" s="46">
        <f t="shared" si="183"/>
        <v>913.89099703600004</v>
      </c>
      <c r="EZ168" s="46">
        <f t="shared" si="183"/>
        <v>1580.4821461904</v>
      </c>
      <c r="FA168" s="46">
        <f t="shared" si="183"/>
        <v>923.18844412160001</v>
      </c>
      <c r="FB168" s="46">
        <f t="shared" si="183"/>
        <v>1186.7948662271999</v>
      </c>
      <c r="FC168" s="46">
        <f t="shared" si="183"/>
        <v>875.71267455120005</v>
      </c>
      <c r="FD168" s="46">
        <f t="shared" si="183"/>
        <v>1038.2635047583999</v>
      </c>
      <c r="FE168" s="46">
        <f t="shared" si="183"/>
        <v>1737.8020162840003</v>
      </c>
      <c r="FF168" s="46">
        <f t="shared" si="183"/>
        <v>1454.9147958583999</v>
      </c>
      <c r="FG168" s="46">
        <f t="shared" si="183"/>
        <v>1652.1046611632</v>
      </c>
      <c r="FH168" s="46">
        <f t="shared" si="183"/>
        <v>1753.1187823703999</v>
      </c>
      <c r="FI168" s="46">
        <f t="shared" si="183"/>
        <v>868.73486424639998</v>
      </c>
      <c r="FJ168" s="46">
        <f t="shared" si="183"/>
        <v>849.6534512984</v>
      </c>
      <c r="FK168" s="46">
        <f t="shared" si="183"/>
        <v>848.18188405520004</v>
      </c>
      <c r="FL168" s="46">
        <f t="shared" si="183"/>
        <v>826.97326291440004</v>
      </c>
      <c r="FM168" s="46">
        <f t="shared" si="183"/>
        <v>830.29449634720004</v>
      </c>
      <c r="FN168" s="46">
        <f t="shared" si="183"/>
        <v>834.99706891520009</v>
      </c>
      <c r="FO168" s="46">
        <f t="shared" si="183"/>
        <v>892.5490480016</v>
      </c>
      <c r="FP168" s="46">
        <f t="shared" si="183"/>
        <v>862.0834397640001</v>
      </c>
      <c r="FQ168" s="46">
        <f t="shared" si="183"/>
        <v>896.30446324000002</v>
      </c>
      <c r="FR168" s="46">
        <f t="shared" si="183"/>
        <v>1520.1666719584002</v>
      </c>
      <c r="FS168" s="46">
        <f t="shared" si="183"/>
        <v>1515.1659023192001</v>
      </c>
      <c r="FT168" s="46">
        <f t="shared" si="183"/>
        <v>1841.4385109312</v>
      </c>
      <c r="FU168" s="46">
        <f t="shared" si="183"/>
        <v>946.16348141200001</v>
      </c>
      <c r="FV168" s="46">
        <f t="shared" si="183"/>
        <v>928.8656898232</v>
      </c>
      <c r="FW168" s="46">
        <f t="shared" si="183"/>
        <v>1572.0980336856001</v>
      </c>
      <c r="FX168" s="46">
        <f t="shared" si="183"/>
        <v>1883.3126128232</v>
      </c>
      <c r="FY168" s="2"/>
      <c r="FZ168" s="46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</row>
    <row r="169" spans="1:193" x14ac:dyDescent="0.35">
      <c r="A169" s="3" t="s">
        <v>907</v>
      </c>
      <c r="B169" s="2" t="s">
        <v>908</v>
      </c>
      <c r="C169" s="46">
        <f t="shared" ref="C169:BN169" si="184">ROUND(C166*C168,2)</f>
        <v>1167501.6100000001</v>
      </c>
      <c r="D169" s="46">
        <f t="shared" si="184"/>
        <v>3850787.1</v>
      </c>
      <c r="E169" s="46">
        <f t="shared" si="184"/>
        <v>1298550.1399999999</v>
      </c>
      <c r="F169" s="46">
        <f t="shared" si="184"/>
        <v>2144804.69</v>
      </c>
      <c r="G169" s="46">
        <f t="shared" si="184"/>
        <v>184044.24</v>
      </c>
      <c r="H169" s="46">
        <f t="shared" si="184"/>
        <v>63049.99</v>
      </c>
      <c r="I169" s="46">
        <f t="shared" si="184"/>
        <v>1565093.25</v>
      </c>
      <c r="J169" s="46">
        <f t="shared" si="184"/>
        <v>152658.41</v>
      </c>
      <c r="K169" s="46">
        <f t="shared" si="184"/>
        <v>3722.89</v>
      </c>
      <c r="L169" s="46">
        <f t="shared" si="184"/>
        <v>164266.20000000001</v>
      </c>
      <c r="M169" s="46">
        <f t="shared" si="184"/>
        <v>178191.09</v>
      </c>
      <c r="N169" s="46">
        <f t="shared" si="184"/>
        <v>4843324.3600000003</v>
      </c>
      <c r="O169" s="46">
        <f t="shared" si="184"/>
        <v>347392.66</v>
      </c>
      <c r="P169" s="46">
        <f t="shared" si="184"/>
        <v>37519.14</v>
      </c>
      <c r="Q169" s="46">
        <f t="shared" si="184"/>
        <v>10423519.42</v>
      </c>
      <c r="R169" s="46">
        <f t="shared" si="184"/>
        <v>92099.45</v>
      </c>
      <c r="S169" s="46">
        <f t="shared" si="184"/>
        <v>43902.239999999998</v>
      </c>
      <c r="T169" s="46">
        <f t="shared" si="184"/>
        <v>0</v>
      </c>
      <c r="U169" s="46">
        <f t="shared" si="184"/>
        <v>0</v>
      </c>
      <c r="V169" s="46">
        <f t="shared" si="184"/>
        <v>0</v>
      </c>
      <c r="W169" s="46">
        <f t="shared" si="184"/>
        <v>0</v>
      </c>
      <c r="X169" s="46">
        <f t="shared" si="184"/>
        <v>0</v>
      </c>
      <c r="Y169" s="46">
        <f t="shared" si="184"/>
        <v>3389.1</v>
      </c>
      <c r="Z169" s="46">
        <f t="shared" si="184"/>
        <v>4977.75</v>
      </c>
      <c r="AA169" s="46">
        <f t="shared" si="184"/>
        <v>1772139.29</v>
      </c>
      <c r="AB169" s="46">
        <f t="shared" si="184"/>
        <v>1388522.84</v>
      </c>
      <c r="AC169" s="46">
        <f t="shared" si="184"/>
        <v>29296.65</v>
      </c>
      <c r="AD169" s="46">
        <f t="shared" si="184"/>
        <v>30344.75</v>
      </c>
      <c r="AE169" s="46">
        <f t="shared" si="184"/>
        <v>4877.7</v>
      </c>
      <c r="AF169" s="46">
        <f t="shared" si="184"/>
        <v>8947.0400000000009</v>
      </c>
      <c r="AG169" s="46">
        <f t="shared" si="184"/>
        <v>11897.51</v>
      </c>
      <c r="AH169" s="46">
        <f t="shared" si="184"/>
        <v>0</v>
      </c>
      <c r="AI169" s="46">
        <f t="shared" si="184"/>
        <v>3088.22</v>
      </c>
      <c r="AJ169" s="46">
        <f t="shared" si="184"/>
        <v>2889.53</v>
      </c>
      <c r="AK169" s="46">
        <f t="shared" si="184"/>
        <v>1463.36</v>
      </c>
      <c r="AL169" s="46">
        <f t="shared" si="184"/>
        <v>24131.82</v>
      </c>
      <c r="AM169" s="46">
        <f t="shared" si="184"/>
        <v>1076.52</v>
      </c>
      <c r="AN169" s="46">
        <f t="shared" si="184"/>
        <v>0</v>
      </c>
      <c r="AO169" s="46">
        <f t="shared" si="184"/>
        <v>98235.36</v>
      </c>
      <c r="AP169" s="46">
        <f t="shared" si="184"/>
        <v>14734696.5</v>
      </c>
      <c r="AQ169" s="46">
        <f t="shared" si="184"/>
        <v>0</v>
      </c>
      <c r="AR169" s="46">
        <f t="shared" si="184"/>
        <v>1501307.3</v>
      </c>
      <c r="AS169" s="46">
        <f t="shared" si="184"/>
        <v>1048076.39</v>
      </c>
      <c r="AT169" s="46">
        <f t="shared" si="184"/>
        <v>28428.37</v>
      </c>
      <c r="AU169" s="46">
        <f t="shared" si="184"/>
        <v>5115.8999999999996</v>
      </c>
      <c r="AV169" s="46">
        <f t="shared" si="184"/>
        <v>3638.05</v>
      </c>
      <c r="AW169" s="46">
        <f t="shared" si="184"/>
        <v>1311.79</v>
      </c>
      <c r="AX169" s="46">
        <f t="shared" si="184"/>
        <v>9028.84</v>
      </c>
      <c r="AY169" s="46">
        <f t="shared" si="184"/>
        <v>5387.39</v>
      </c>
      <c r="AZ169" s="46">
        <f t="shared" si="184"/>
        <v>961949.22</v>
      </c>
      <c r="BA169" s="46">
        <f t="shared" si="184"/>
        <v>166871.91</v>
      </c>
      <c r="BB169" s="46">
        <f t="shared" si="184"/>
        <v>153890.82999999999</v>
      </c>
      <c r="BC169" s="46">
        <f t="shared" si="184"/>
        <v>1378797.16</v>
      </c>
      <c r="BD169" s="46">
        <f t="shared" si="184"/>
        <v>45191.39</v>
      </c>
      <c r="BE169" s="46">
        <f t="shared" si="184"/>
        <v>2731.33</v>
      </c>
      <c r="BF169" s="46">
        <f t="shared" si="184"/>
        <v>383777.31</v>
      </c>
      <c r="BG169" s="46">
        <f t="shared" si="184"/>
        <v>72217.149999999994</v>
      </c>
      <c r="BH169" s="46">
        <f t="shared" si="184"/>
        <v>5928.66</v>
      </c>
      <c r="BI169" s="46">
        <f t="shared" si="184"/>
        <v>19316.62</v>
      </c>
      <c r="BJ169" s="46">
        <f t="shared" si="184"/>
        <v>58577.94</v>
      </c>
      <c r="BK169" s="46">
        <f t="shared" si="184"/>
        <v>580260.15</v>
      </c>
      <c r="BL169" s="46">
        <f t="shared" si="184"/>
        <v>1805.23</v>
      </c>
      <c r="BM169" s="46">
        <f t="shared" si="184"/>
        <v>12233.01</v>
      </c>
      <c r="BN169" s="46">
        <f t="shared" si="184"/>
        <v>9037.99</v>
      </c>
      <c r="BO169" s="46">
        <f>ROUND(BO166*BO168,2)</f>
        <v>7760.82</v>
      </c>
      <c r="BP169" s="46">
        <f t="shared" ref="BP169:EA169" si="185">ROUND(BP166*BP168,2)</f>
        <v>1517.04</v>
      </c>
      <c r="BQ169" s="46">
        <f t="shared" si="185"/>
        <v>1032061.61</v>
      </c>
      <c r="BR169" s="46">
        <f t="shared" si="185"/>
        <v>647013.06000000006</v>
      </c>
      <c r="BS169" s="46">
        <f t="shared" si="185"/>
        <v>189605.71</v>
      </c>
      <c r="BT169" s="46">
        <f t="shared" si="185"/>
        <v>2296.59</v>
      </c>
      <c r="BU169" s="46">
        <f t="shared" si="185"/>
        <v>47065.31</v>
      </c>
      <c r="BV169" s="46">
        <f t="shared" si="185"/>
        <v>76174.2</v>
      </c>
      <c r="BW169" s="46">
        <f t="shared" si="185"/>
        <v>188930.54</v>
      </c>
      <c r="BX169" s="46">
        <f t="shared" si="185"/>
        <v>0</v>
      </c>
      <c r="BY169" s="46">
        <f t="shared" si="185"/>
        <v>0</v>
      </c>
      <c r="BZ169" s="46">
        <f t="shared" si="185"/>
        <v>0</v>
      </c>
      <c r="CA169" s="46">
        <f t="shared" si="185"/>
        <v>8011.41</v>
      </c>
      <c r="CB169" s="46">
        <f t="shared" si="185"/>
        <v>2498751.73</v>
      </c>
      <c r="CC169" s="46">
        <f t="shared" si="185"/>
        <v>0</v>
      </c>
      <c r="CD169" s="46">
        <f t="shared" si="185"/>
        <v>1725.82</v>
      </c>
      <c r="CE169" s="46">
        <f t="shared" si="185"/>
        <v>0</v>
      </c>
      <c r="CF169" s="46">
        <f t="shared" si="185"/>
        <v>0</v>
      </c>
      <c r="CG169" s="46">
        <f t="shared" si="185"/>
        <v>14885.24</v>
      </c>
      <c r="CH169" s="46">
        <f t="shared" si="185"/>
        <v>9838.08</v>
      </c>
      <c r="CI169" s="46">
        <f t="shared" si="185"/>
        <v>55579.09</v>
      </c>
      <c r="CJ169" s="46">
        <f t="shared" si="185"/>
        <v>146784.93</v>
      </c>
      <c r="CK169" s="46">
        <f t="shared" si="185"/>
        <v>147322.71</v>
      </c>
      <c r="CL169" s="46">
        <f t="shared" si="185"/>
        <v>20385.580000000002</v>
      </c>
      <c r="CM169" s="46">
        <f t="shared" si="185"/>
        <v>7869.08</v>
      </c>
      <c r="CN169" s="46">
        <f t="shared" si="185"/>
        <v>1002986.61</v>
      </c>
      <c r="CO169" s="46">
        <f t="shared" si="185"/>
        <v>314905.38</v>
      </c>
      <c r="CP169" s="46">
        <f t="shared" si="185"/>
        <v>130982.91</v>
      </c>
      <c r="CQ169" s="46">
        <f t="shared" si="185"/>
        <v>2781.15</v>
      </c>
      <c r="CR169" s="46">
        <f t="shared" si="185"/>
        <v>0</v>
      </c>
      <c r="CS169" s="46">
        <f t="shared" si="185"/>
        <v>1169.4100000000001</v>
      </c>
      <c r="CT169" s="46">
        <f t="shared" si="185"/>
        <v>1587.81</v>
      </c>
      <c r="CU169" s="46">
        <f t="shared" si="185"/>
        <v>2613.02</v>
      </c>
      <c r="CV169" s="46">
        <f t="shared" si="185"/>
        <v>0</v>
      </c>
      <c r="CW169" s="46">
        <f t="shared" si="185"/>
        <v>1396.79</v>
      </c>
      <c r="CX169" s="46">
        <f t="shared" si="185"/>
        <v>11574.58</v>
      </c>
      <c r="CY169" s="46">
        <f t="shared" si="185"/>
        <v>0</v>
      </c>
      <c r="CZ169" s="46">
        <f t="shared" si="185"/>
        <v>33330.480000000003</v>
      </c>
      <c r="DA169" s="46">
        <f t="shared" si="185"/>
        <v>0</v>
      </c>
      <c r="DB169" s="46">
        <f t="shared" si="185"/>
        <v>8091.46</v>
      </c>
      <c r="DC169" s="46">
        <f t="shared" si="185"/>
        <v>0</v>
      </c>
      <c r="DD169" s="46">
        <f t="shared" si="185"/>
        <v>10351.280000000001</v>
      </c>
      <c r="DE169" s="46">
        <f t="shared" si="185"/>
        <v>1190.44</v>
      </c>
      <c r="DF169" s="46">
        <f t="shared" si="185"/>
        <v>529571.94999999995</v>
      </c>
      <c r="DG169" s="46">
        <f t="shared" si="185"/>
        <v>0</v>
      </c>
      <c r="DH169" s="46">
        <f t="shared" si="185"/>
        <v>100626.69</v>
      </c>
      <c r="DI169" s="46">
        <f t="shared" si="185"/>
        <v>49168.37</v>
      </c>
      <c r="DJ169" s="46">
        <f t="shared" si="185"/>
        <v>8539.27</v>
      </c>
      <c r="DK169" s="46">
        <f t="shared" si="185"/>
        <v>18301.259999999998</v>
      </c>
      <c r="DL169" s="46">
        <f t="shared" si="185"/>
        <v>356501.3</v>
      </c>
      <c r="DM169" s="46">
        <f t="shared" si="185"/>
        <v>0</v>
      </c>
      <c r="DN169" s="46">
        <f t="shared" si="185"/>
        <v>58975.32</v>
      </c>
      <c r="DO169" s="46">
        <f t="shared" si="185"/>
        <v>450887.65</v>
      </c>
      <c r="DP169" s="46">
        <f t="shared" si="185"/>
        <v>0</v>
      </c>
      <c r="DQ169" s="46">
        <f t="shared" si="185"/>
        <v>46666.93</v>
      </c>
      <c r="DR169" s="46">
        <f t="shared" si="185"/>
        <v>14688.43</v>
      </c>
      <c r="DS169" s="46">
        <f t="shared" si="185"/>
        <v>29904.01</v>
      </c>
      <c r="DT169" s="46">
        <f t="shared" si="185"/>
        <v>8870.44</v>
      </c>
      <c r="DU169" s="46">
        <f t="shared" si="185"/>
        <v>3263.16</v>
      </c>
      <c r="DV169" s="46">
        <f t="shared" si="185"/>
        <v>1376.34</v>
      </c>
      <c r="DW169" s="46">
        <f t="shared" si="185"/>
        <v>1160.03</v>
      </c>
      <c r="DX169" s="46">
        <f t="shared" si="185"/>
        <v>1697.88</v>
      </c>
      <c r="DY169" s="46">
        <f t="shared" si="185"/>
        <v>5186.03</v>
      </c>
      <c r="DZ169" s="46">
        <f t="shared" si="185"/>
        <v>0</v>
      </c>
      <c r="EA169" s="46">
        <f t="shared" si="185"/>
        <v>28065.53</v>
      </c>
      <c r="EB169" s="46">
        <f t="shared" ref="EB169:FX169" si="186">ROUND(EB166*EB168,2)</f>
        <v>57873.5</v>
      </c>
      <c r="EC169" s="46">
        <f t="shared" si="186"/>
        <v>10162.23</v>
      </c>
      <c r="ED169" s="46">
        <f t="shared" si="186"/>
        <v>78242.47</v>
      </c>
      <c r="EE169" s="46">
        <f t="shared" si="186"/>
        <v>26088.1</v>
      </c>
      <c r="EF169" s="46">
        <f t="shared" si="186"/>
        <v>60675.53</v>
      </c>
      <c r="EG169" s="46">
        <f t="shared" si="186"/>
        <v>51621.26</v>
      </c>
      <c r="EH169" s="46">
        <f t="shared" si="186"/>
        <v>17048.36</v>
      </c>
      <c r="EI169" s="46">
        <f t="shared" si="186"/>
        <v>349214.23</v>
      </c>
      <c r="EJ169" s="46">
        <f t="shared" si="186"/>
        <v>164288.82999999999</v>
      </c>
      <c r="EK169" s="46">
        <f t="shared" si="186"/>
        <v>15633.47</v>
      </c>
      <c r="EL169" s="46">
        <f t="shared" si="186"/>
        <v>935.72</v>
      </c>
      <c r="EM169" s="46">
        <f t="shared" si="186"/>
        <v>6307.4</v>
      </c>
      <c r="EN169" s="46">
        <f t="shared" si="186"/>
        <v>8741.33</v>
      </c>
      <c r="EO169" s="46">
        <f t="shared" si="186"/>
        <v>5681.61</v>
      </c>
      <c r="EP169" s="46">
        <f t="shared" si="186"/>
        <v>18371.05</v>
      </c>
      <c r="EQ169" s="46">
        <f t="shared" si="186"/>
        <v>165763.28</v>
      </c>
      <c r="ER169" s="46">
        <f t="shared" si="186"/>
        <v>17431.29</v>
      </c>
      <c r="ES169" s="46">
        <f t="shared" si="186"/>
        <v>4383</v>
      </c>
      <c r="ET169" s="46">
        <f t="shared" si="186"/>
        <v>7872.17</v>
      </c>
      <c r="EU169" s="46">
        <f t="shared" si="186"/>
        <v>92705.75</v>
      </c>
      <c r="EV169" s="46">
        <f t="shared" si="186"/>
        <v>11030.3</v>
      </c>
      <c r="EW169" s="46">
        <f t="shared" si="186"/>
        <v>71573.87</v>
      </c>
      <c r="EX169" s="46">
        <f t="shared" si="186"/>
        <v>12755</v>
      </c>
      <c r="EY169" s="46">
        <f t="shared" si="186"/>
        <v>15536.15</v>
      </c>
      <c r="EZ169" s="46">
        <f t="shared" si="186"/>
        <v>0</v>
      </c>
      <c r="FA169" s="46">
        <f t="shared" si="186"/>
        <v>564068.14</v>
      </c>
      <c r="FB169" s="46">
        <f t="shared" si="186"/>
        <v>3560.38</v>
      </c>
      <c r="FC169" s="46">
        <f t="shared" si="186"/>
        <v>28022.81</v>
      </c>
      <c r="FD169" s="46">
        <f t="shared" si="186"/>
        <v>4153.05</v>
      </c>
      <c r="FE169" s="46">
        <f t="shared" si="186"/>
        <v>22591.43</v>
      </c>
      <c r="FF169" s="46">
        <f t="shared" si="186"/>
        <v>2909.83</v>
      </c>
      <c r="FG169" s="46">
        <f t="shared" si="186"/>
        <v>4956.3100000000004</v>
      </c>
      <c r="FH169" s="46">
        <f t="shared" si="186"/>
        <v>0</v>
      </c>
      <c r="FI169" s="46">
        <f t="shared" si="186"/>
        <v>158109.75</v>
      </c>
      <c r="FJ169" s="46">
        <f t="shared" si="186"/>
        <v>61175.05</v>
      </c>
      <c r="FK169" s="46">
        <f t="shared" si="186"/>
        <v>208652.74</v>
      </c>
      <c r="FL169" s="46">
        <f t="shared" si="186"/>
        <v>161259.79</v>
      </c>
      <c r="FM169" s="46">
        <f t="shared" si="186"/>
        <v>77217.39</v>
      </c>
      <c r="FN169" s="46">
        <f t="shared" si="186"/>
        <v>2840660.03</v>
      </c>
      <c r="FO169" s="46">
        <f t="shared" si="186"/>
        <v>49090.2</v>
      </c>
      <c r="FP169" s="46">
        <f t="shared" si="186"/>
        <v>280177.12</v>
      </c>
      <c r="FQ169" s="46">
        <f t="shared" si="186"/>
        <v>53778.27</v>
      </c>
      <c r="FR169" s="46">
        <f t="shared" si="186"/>
        <v>1520.17</v>
      </c>
      <c r="FS169" s="46">
        <f t="shared" si="186"/>
        <v>0</v>
      </c>
      <c r="FT169" s="46">
        <f t="shared" si="186"/>
        <v>0</v>
      </c>
      <c r="FU169" s="46">
        <f t="shared" si="186"/>
        <v>129624.4</v>
      </c>
      <c r="FV169" s="46">
        <f t="shared" si="186"/>
        <v>81740.179999999993</v>
      </c>
      <c r="FW169" s="46">
        <f t="shared" si="186"/>
        <v>7860.49</v>
      </c>
      <c r="FX169" s="46">
        <f t="shared" si="186"/>
        <v>0</v>
      </c>
      <c r="FY169" s="2"/>
      <c r="FZ169" s="2">
        <f>SUM(C169:FX169)</f>
        <v>65486334.639999941</v>
      </c>
      <c r="GA169" s="62"/>
      <c r="GB169" s="2">
        <f>FZ169-GA169</f>
        <v>65486334.639999941</v>
      </c>
      <c r="GC169" s="2"/>
      <c r="GD169" s="2"/>
      <c r="GE169" s="2"/>
      <c r="GF169" s="2"/>
      <c r="GG169" s="2"/>
      <c r="GH169" s="2"/>
      <c r="GI169" s="2"/>
      <c r="GJ169" s="2"/>
      <c r="GK169" s="2"/>
    </row>
    <row r="170" spans="1:193" x14ac:dyDescent="0.35">
      <c r="A170" s="2"/>
      <c r="B170" s="2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  <c r="FI170" s="46"/>
      <c r="FJ170" s="46"/>
      <c r="FK170" s="46"/>
      <c r="FL170" s="46"/>
      <c r="FM170" s="46"/>
      <c r="FN170" s="46"/>
      <c r="FO170" s="46"/>
      <c r="FP170" s="46"/>
      <c r="FQ170" s="46"/>
      <c r="FR170" s="46"/>
      <c r="FS170" s="46"/>
      <c r="FT170" s="46"/>
      <c r="FU170" s="46"/>
      <c r="FV170" s="46"/>
      <c r="FW170" s="46"/>
      <c r="FX170" s="46"/>
      <c r="FY170" s="2"/>
      <c r="FZ170" s="46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</row>
    <row r="171" spans="1:193" x14ac:dyDescent="0.35">
      <c r="A171" s="3"/>
      <c r="B171" s="30" t="s">
        <v>909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85"/>
      <c r="FZ171" s="1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</row>
    <row r="172" spans="1:193" x14ac:dyDescent="0.35">
      <c r="A172" s="3" t="s">
        <v>910</v>
      </c>
      <c r="B172" s="2" t="s">
        <v>911</v>
      </c>
      <c r="C172" s="14">
        <f t="shared" ref="C172:BN172" si="187">C12+C33</f>
        <v>152</v>
      </c>
      <c r="D172" s="14">
        <f t="shared" si="187"/>
        <v>499</v>
      </c>
      <c r="E172" s="14">
        <f t="shared" si="187"/>
        <v>0</v>
      </c>
      <c r="F172" s="14">
        <f t="shared" si="187"/>
        <v>2031</v>
      </c>
      <c r="G172" s="14">
        <f t="shared" si="187"/>
        <v>0</v>
      </c>
      <c r="H172" s="14">
        <f t="shared" si="187"/>
        <v>0</v>
      </c>
      <c r="I172" s="14">
        <f t="shared" si="187"/>
        <v>0</v>
      </c>
      <c r="J172" s="14">
        <f t="shared" si="187"/>
        <v>0</v>
      </c>
      <c r="K172" s="14">
        <f t="shared" si="187"/>
        <v>0</v>
      </c>
      <c r="L172" s="14">
        <f t="shared" si="187"/>
        <v>0</v>
      </c>
      <c r="M172" s="14">
        <f t="shared" si="187"/>
        <v>0</v>
      </c>
      <c r="N172" s="14">
        <f t="shared" si="187"/>
        <v>0</v>
      </c>
      <c r="O172" s="14">
        <f t="shared" si="187"/>
        <v>0</v>
      </c>
      <c r="P172" s="14">
        <f t="shared" si="187"/>
        <v>0</v>
      </c>
      <c r="Q172" s="14">
        <f t="shared" si="187"/>
        <v>0</v>
      </c>
      <c r="R172" s="14">
        <f t="shared" si="187"/>
        <v>6618</v>
      </c>
      <c r="S172" s="14">
        <f t="shared" si="187"/>
        <v>14</v>
      </c>
      <c r="T172" s="14">
        <f t="shared" si="187"/>
        <v>0</v>
      </c>
      <c r="U172" s="14">
        <f t="shared" si="187"/>
        <v>0</v>
      </c>
      <c r="V172" s="14">
        <f t="shared" si="187"/>
        <v>0</v>
      </c>
      <c r="W172" s="14">
        <f t="shared" si="187"/>
        <v>0</v>
      </c>
      <c r="X172" s="14">
        <f t="shared" si="187"/>
        <v>0</v>
      </c>
      <c r="Y172" s="14">
        <f t="shared" si="187"/>
        <v>473.5</v>
      </c>
      <c r="Z172" s="14">
        <f t="shared" si="187"/>
        <v>0</v>
      </c>
      <c r="AA172" s="14">
        <f t="shared" si="187"/>
        <v>336.5</v>
      </c>
      <c r="AB172" s="14">
        <f t="shared" si="187"/>
        <v>224</v>
      </c>
      <c r="AC172" s="14">
        <f t="shared" si="187"/>
        <v>0</v>
      </c>
      <c r="AD172" s="14">
        <f t="shared" si="187"/>
        <v>0</v>
      </c>
      <c r="AE172" s="14">
        <f t="shared" si="187"/>
        <v>0</v>
      </c>
      <c r="AF172" s="14">
        <f t="shared" si="187"/>
        <v>0</v>
      </c>
      <c r="AG172" s="14">
        <f t="shared" si="187"/>
        <v>0</v>
      </c>
      <c r="AH172" s="14">
        <f t="shared" si="187"/>
        <v>0</v>
      </c>
      <c r="AI172" s="14">
        <f t="shared" si="187"/>
        <v>0</v>
      </c>
      <c r="AJ172" s="14">
        <f t="shared" si="187"/>
        <v>0</v>
      </c>
      <c r="AK172" s="14">
        <f t="shared" si="187"/>
        <v>0</v>
      </c>
      <c r="AL172" s="14">
        <f t="shared" si="187"/>
        <v>0</v>
      </c>
      <c r="AM172" s="14">
        <f t="shared" si="187"/>
        <v>0</v>
      </c>
      <c r="AN172" s="14">
        <f t="shared" si="187"/>
        <v>0</v>
      </c>
      <c r="AO172" s="14">
        <f t="shared" si="187"/>
        <v>370.5</v>
      </c>
      <c r="AP172" s="14">
        <f t="shared" si="187"/>
        <v>595.5</v>
      </c>
      <c r="AQ172" s="14">
        <f t="shared" si="187"/>
        <v>0</v>
      </c>
      <c r="AR172" s="14">
        <f t="shared" si="187"/>
        <v>1303</v>
      </c>
      <c r="AS172" s="14">
        <f t="shared" si="187"/>
        <v>0</v>
      </c>
      <c r="AT172" s="14">
        <f t="shared" si="187"/>
        <v>0</v>
      </c>
      <c r="AU172" s="14">
        <f t="shared" si="187"/>
        <v>0</v>
      </c>
      <c r="AV172" s="14">
        <f t="shared" si="187"/>
        <v>0</v>
      </c>
      <c r="AW172" s="14">
        <f t="shared" si="187"/>
        <v>0</v>
      </c>
      <c r="AX172" s="14">
        <f t="shared" si="187"/>
        <v>0</v>
      </c>
      <c r="AY172" s="14">
        <f t="shared" si="187"/>
        <v>0</v>
      </c>
      <c r="AZ172" s="14">
        <f t="shared" si="187"/>
        <v>98</v>
      </c>
      <c r="BA172" s="14">
        <f t="shared" si="187"/>
        <v>240</v>
      </c>
      <c r="BB172" s="14">
        <f t="shared" si="187"/>
        <v>0</v>
      </c>
      <c r="BC172" s="14">
        <f t="shared" si="187"/>
        <v>475</v>
      </c>
      <c r="BD172" s="14">
        <f t="shared" si="187"/>
        <v>0</v>
      </c>
      <c r="BE172" s="14">
        <f t="shared" si="187"/>
        <v>0</v>
      </c>
      <c r="BF172" s="14">
        <f t="shared" si="187"/>
        <v>1194.5</v>
      </c>
      <c r="BG172" s="14">
        <f t="shared" si="187"/>
        <v>0</v>
      </c>
      <c r="BH172" s="14">
        <f t="shared" si="187"/>
        <v>28</v>
      </c>
      <c r="BI172" s="14">
        <f t="shared" si="187"/>
        <v>0</v>
      </c>
      <c r="BJ172" s="14">
        <f t="shared" si="187"/>
        <v>0</v>
      </c>
      <c r="BK172" s="14">
        <f t="shared" si="187"/>
        <v>13175.5</v>
      </c>
      <c r="BL172" s="14">
        <f t="shared" si="187"/>
        <v>0</v>
      </c>
      <c r="BM172" s="14">
        <f t="shared" si="187"/>
        <v>0</v>
      </c>
      <c r="BN172" s="14">
        <f t="shared" si="187"/>
        <v>0</v>
      </c>
      <c r="BO172" s="14">
        <f t="shared" ref="BO172:DZ172" si="188">BO12+BO33</f>
        <v>0</v>
      </c>
      <c r="BP172" s="14">
        <f t="shared" si="188"/>
        <v>0</v>
      </c>
      <c r="BQ172" s="14">
        <f t="shared" si="188"/>
        <v>0</v>
      </c>
      <c r="BR172" s="14">
        <f t="shared" si="188"/>
        <v>0</v>
      </c>
      <c r="BS172" s="14">
        <f t="shared" si="188"/>
        <v>0</v>
      </c>
      <c r="BT172" s="14">
        <f t="shared" si="188"/>
        <v>0</v>
      </c>
      <c r="BU172" s="14">
        <f t="shared" si="188"/>
        <v>0</v>
      </c>
      <c r="BV172" s="14">
        <f t="shared" si="188"/>
        <v>0</v>
      </c>
      <c r="BW172" s="14">
        <f t="shared" si="188"/>
        <v>0</v>
      </c>
      <c r="BX172" s="14">
        <f t="shared" si="188"/>
        <v>0</v>
      </c>
      <c r="BY172" s="14">
        <f t="shared" si="188"/>
        <v>0</v>
      </c>
      <c r="BZ172" s="14">
        <f t="shared" si="188"/>
        <v>0</v>
      </c>
      <c r="CA172" s="14">
        <f t="shared" si="188"/>
        <v>0</v>
      </c>
      <c r="CB172" s="14">
        <f t="shared" si="188"/>
        <v>815.5</v>
      </c>
      <c r="CC172" s="14">
        <f t="shared" si="188"/>
        <v>0</v>
      </c>
      <c r="CD172" s="14">
        <f t="shared" si="188"/>
        <v>0</v>
      </c>
      <c r="CE172" s="14">
        <f t="shared" si="188"/>
        <v>0</v>
      </c>
      <c r="CF172" s="14">
        <f t="shared" si="188"/>
        <v>0</v>
      </c>
      <c r="CG172" s="14">
        <f t="shared" si="188"/>
        <v>0</v>
      </c>
      <c r="CH172" s="14">
        <f t="shared" si="188"/>
        <v>0</v>
      </c>
      <c r="CI172" s="14">
        <f t="shared" si="188"/>
        <v>0</v>
      </c>
      <c r="CJ172" s="14">
        <f t="shared" si="188"/>
        <v>0</v>
      </c>
      <c r="CK172" s="14">
        <f t="shared" si="188"/>
        <v>23.5</v>
      </c>
      <c r="CL172" s="14">
        <f t="shared" si="188"/>
        <v>5.5</v>
      </c>
      <c r="CM172" s="14">
        <f t="shared" si="188"/>
        <v>2</v>
      </c>
      <c r="CN172" s="14">
        <f t="shared" si="188"/>
        <v>662</v>
      </c>
      <c r="CO172" s="14">
        <f t="shared" si="188"/>
        <v>0</v>
      </c>
      <c r="CP172" s="14">
        <f t="shared" si="188"/>
        <v>0</v>
      </c>
      <c r="CQ172" s="14">
        <f t="shared" si="188"/>
        <v>0</v>
      </c>
      <c r="CR172" s="14">
        <f t="shared" si="188"/>
        <v>0</v>
      </c>
      <c r="CS172" s="14">
        <f t="shared" si="188"/>
        <v>0</v>
      </c>
      <c r="CT172" s="14">
        <f t="shared" si="188"/>
        <v>0</v>
      </c>
      <c r="CU172" s="14">
        <f t="shared" si="188"/>
        <v>396</v>
      </c>
      <c r="CV172" s="14">
        <f t="shared" si="188"/>
        <v>0</v>
      </c>
      <c r="CW172" s="14">
        <f t="shared" si="188"/>
        <v>0</v>
      </c>
      <c r="CX172" s="14">
        <f t="shared" si="188"/>
        <v>0</v>
      </c>
      <c r="CY172" s="14">
        <f t="shared" si="188"/>
        <v>0</v>
      </c>
      <c r="CZ172" s="14">
        <f t="shared" si="188"/>
        <v>0</v>
      </c>
      <c r="DA172" s="14">
        <f t="shared" si="188"/>
        <v>0</v>
      </c>
      <c r="DB172" s="14">
        <f t="shared" si="188"/>
        <v>0</v>
      </c>
      <c r="DC172" s="14">
        <f t="shared" si="188"/>
        <v>0</v>
      </c>
      <c r="DD172" s="14">
        <f t="shared" si="188"/>
        <v>0</v>
      </c>
      <c r="DE172" s="14">
        <f t="shared" si="188"/>
        <v>0</v>
      </c>
      <c r="DF172" s="14">
        <f t="shared" si="188"/>
        <v>0</v>
      </c>
      <c r="DG172" s="14">
        <f t="shared" si="188"/>
        <v>0</v>
      </c>
      <c r="DH172" s="14">
        <f t="shared" si="188"/>
        <v>0</v>
      </c>
      <c r="DI172" s="14">
        <f t="shared" si="188"/>
        <v>4</v>
      </c>
      <c r="DJ172" s="14">
        <f t="shared" si="188"/>
        <v>1</v>
      </c>
      <c r="DK172" s="14">
        <f t="shared" si="188"/>
        <v>1</v>
      </c>
      <c r="DL172" s="14">
        <f t="shared" si="188"/>
        <v>0</v>
      </c>
      <c r="DM172" s="14">
        <f t="shared" si="188"/>
        <v>0</v>
      </c>
      <c r="DN172" s="14">
        <f t="shared" si="188"/>
        <v>0</v>
      </c>
      <c r="DO172" s="14">
        <f t="shared" si="188"/>
        <v>0</v>
      </c>
      <c r="DP172" s="14">
        <f t="shared" si="188"/>
        <v>0</v>
      </c>
      <c r="DQ172" s="14">
        <f t="shared" si="188"/>
        <v>0</v>
      </c>
      <c r="DR172" s="14">
        <f t="shared" si="188"/>
        <v>0</v>
      </c>
      <c r="DS172" s="14">
        <f t="shared" si="188"/>
        <v>0</v>
      </c>
      <c r="DT172" s="14">
        <f t="shared" si="188"/>
        <v>0</v>
      </c>
      <c r="DU172" s="14">
        <f t="shared" si="188"/>
        <v>0</v>
      </c>
      <c r="DV172" s="14">
        <f t="shared" si="188"/>
        <v>0</v>
      </c>
      <c r="DW172" s="14">
        <f t="shared" si="188"/>
        <v>0</v>
      </c>
      <c r="DX172" s="14">
        <f t="shared" si="188"/>
        <v>0</v>
      </c>
      <c r="DY172" s="14">
        <f t="shared" si="188"/>
        <v>0</v>
      </c>
      <c r="DZ172" s="14">
        <f t="shared" si="188"/>
        <v>0</v>
      </c>
      <c r="EA172" s="14">
        <f t="shared" ref="EA172:FX172" si="189">EA12+EA33</f>
        <v>0</v>
      </c>
      <c r="EB172" s="14">
        <f t="shared" si="189"/>
        <v>0</v>
      </c>
      <c r="EC172" s="14">
        <f t="shared" si="189"/>
        <v>0</v>
      </c>
      <c r="ED172" s="14">
        <f t="shared" si="189"/>
        <v>0</v>
      </c>
      <c r="EE172" s="14">
        <f t="shared" si="189"/>
        <v>0</v>
      </c>
      <c r="EF172" s="14">
        <f t="shared" si="189"/>
        <v>0</v>
      </c>
      <c r="EG172" s="14">
        <f t="shared" si="189"/>
        <v>0</v>
      </c>
      <c r="EH172" s="14">
        <f t="shared" si="189"/>
        <v>0</v>
      </c>
      <c r="EI172" s="14">
        <f t="shared" si="189"/>
        <v>0</v>
      </c>
      <c r="EJ172" s="14">
        <f t="shared" si="189"/>
        <v>207.5</v>
      </c>
      <c r="EK172" s="14">
        <f t="shared" si="189"/>
        <v>0</v>
      </c>
      <c r="EL172" s="14">
        <f t="shared" si="189"/>
        <v>0</v>
      </c>
      <c r="EM172" s="14">
        <f t="shared" si="189"/>
        <v>0</v>
      </c>
      <c r="EN172" s="14">
        <f t="shared" si="189"/>
        <v>43</v>
      </c>
      <c r="EO172" s="14">
        <f t="shared" si="189"/>
        <v>0</v>
      </c>
      <c r="EP172" s="14">
        <f t="shared" si="189"/>
        <v>0</v>
      </c>
      <c r="EQ172" s="14">
        <f t="shared" si="189"/>
        <v>0</v>
      </c>
      <c r="ER172" s="14">
        <f t="shared" si="189"/>
        <v>0</v>
      </c>
      <c r="ES172" s="14">
        <f t="shared" si="189"/>
        <v>0</v>
      </c>
      <c r="ET172" s="14">
        <f t="shared" si="189"/>
        <v>0</v>
      </c>
      <c r="EU172" s="14">
        <f t="shared" si="189"/>
        <v>0</v>
      </c>
      <c r="EV172" s="14">
        <f t="shared" si="189"/>
        <v>0</v>
      </c>
      <c r="EW172" s="14">
        <f t="shared" si="189"/>
        <v>0</v>
      </c>
      <c r="EX172" s="14">
        <f t="shared" si="189"/>
        <v>0</v>
      </c>
      <c r="EY172" s="14">
        <f t="shared" si="189"/>
        <v>450</v>
      </c>
      <c r="EZ172" s="14">
        <f t="shared" si="189"/>
        <v>0</v>
      </c>
      <c r="FA172" s="14">
        <f t="shared" si="189"/>
        <v>0</v>
      </c>
      <c r="FB172" s="14">
        <f t="shared" si="189"/>
        <v>0</v>
      </c>
      <c r="FC172" s="14">
        <f t="shared" si="189"/>
        <v>0</v>
      </c>
      <c r="FD172" s="14">
        <f t="shared" si="189"/>
        <v>0</v>
      </c>
      <c r="FE172" s="14">
        <f t="shared" si="189"/>
        <v>0</v>
      </c>
      <c r="FF172" s="14">
        <f t="shared" si="189"/>
        <v>0</v>
      </c>
      <c r="FG172" s="14">
        <f t="shared" si="189"/>
        <v>0</v>
      </c>
      <c r="FH172" s="14">
        <f t="shared" si="189"/>
        <v>0</v>
      </c>
      <c r="FI172" s="14">
        <f t="shared" si="189"/>
        <v>0</v>
      </c>
      <c r="FJ172" s="14">
        <f t="shared" si="189"/>
        <v>0</v>
      </c>
      <c r="FK172" s="14">
        <f t="shared" si="189"/>
        <v>0</v>
      </c>
      <c r="FL172" s="14">
        <f t="shared" si="189"/>
        <v>0</v>
      </c>
      <c r="FM172" s="14">
        <f t="shared" si="189"/>
        <v>0</v>
      </c>
      <c r="FN172" s="14">
        <f t="shared" si="189"/>
        <v>254.5</v>
      </c>
      <c r="FO172" s="14">
        <f t="shared" si="189"/>
        <v>0</v>
      </c>
      <c r="FP172" s="14">
        <f t="shared" si="189"/>
        <v>0</v>
      </c>
      <c r="FQ172" s="14">
        <f t="shared" si="189"/>
        <v>0</v>
      </c>
      <c r="FR172" s="14">
        <f t="shared" si="189"/>
        <v>0</v>
      </c>
      <c r="FS172" s="14">
        <f t="shared" si="189"/>
        <v>0</v>
      </c>
      <c r="FT172" s="14">
        <f t="shared" si="189"/>
        <v>0</v>
      </c>
      <c r="FU172" s="14">
        <f t="shared" si="189"/>
        <v>0</v>
      </c>
      <c r="FV172" s="14">
        <f t="shared" si="189"/>
        <v>0</v>
      </c>
      <c r="FW172" s="14">
        <f t="shared" si="189"/>
        <v>0</v>
      </c>
      <c r="FX172" s="14">
        <f t="shared" si="189"/>
        <v>0</v>
      </c>
      <c r="FY172" s="44"/>
      <c r="FZ172" s="2">
        <f>SUM(C172:FX172)</f>
        <v>30693.5</v>
      </c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</row>
    <row r="173" spans="1:193" x14ac:dyDescent="0.35">
      <c r="A173" s="3" t="s">
        <v>912</v>
      </c>
      <c r="B173" s="2" t="s">
        <v>913</v>
      </c>
      <c r="C173" s="2">
        <f t="shared" ref="C173:BN173" si="190">C41</f>
        <v>10480</v>
      </c>
      <c r="D173" s="2">
        <f t="shared" si="190"/>
        <v>10480</v>
      </c>
      <c r="E173" s="2">
        <f t="shared" si="190"/>
        <v>10480</v>
      </c>
      <c r="F173" s="2">
        <f t="shared" si="190"/>
        <v>10480</v>
      </c>
      <c r="G173" s="2">
        <f t="shared" si="190"/>
        <v>10480</v>
      </c>
      <c r="H173" s="2">
        <f t="shared" si="190"/>
        <v>10480</v>
      </c>
      <c r="I173" s="2">
        <f t="shared" si="190"/>
        <v>10480</v>
      </c>
      <c r="J173" s="2">
        <f t="shared" si="190"/>
        <v>10480</v>
      </c>
      <c r="K173" s="2">
        <f t="shared" si="190"/>
        <v>10480</v>
      </c>
      <c r="L173" s="2">
        <f t="shared" si="190"/>
        <v>10480</v>
      </c>
      <c r="M173" s="2">
        <f t="shared" si="190"/>
        <v>10480</v>
      </c>
      <c r="N173" s="2">
        <f t="shared" si="190"/>
        <v>10480</v>
      </c>
      <c r="O173" s="2">
        <f t="shared" si="190"/>
        <v>10480</v>
      </c>
      <c r="P173" s="2">
        <f t="shared" si="190"/>
        <v>10480</v>
      </c>
      <c r="Q173" s="2">
        <f t="shared" si="190"/>
        <v>10480</v>
      </c>
      <c r="R173" s="2">
        <f t="shared" si="190"/>
        <v>10480</v>
      </c>
      <c r="S173" s="2">
        <f t="shared" si="190"/>
        <v>10480</v>
      </c>
      <c r="T173" s="2">
        <f t="shared" si="190"/>
        <v>10480</v>
      </c>
      <c r="U173" s="2">
        <f t="shared" si="190"/>
        <v>10480</v>
      </c>
      <c r="V173" s="2">
        <f t="shared" si="190"/>
        <v>10480</v>
      </c>
      <c r="W173" s="2">
        <f t="shared" si="190"/>
        <v>10480</v>
      </c>
      <c r="X173" s="2">
        <f t="shared" si="190"/>
        <v>10480</v>
      </c>
      <c r="Y173" s="2">
        <f t="shared" si="190"/>
        <v>10480</v>
      </c>
      <c r="Z173" s="2">
        <f t="shared" si="190"/>
        <v>10480</v>
      </c>
      <c r="AA173" s="2">
        <f t="shared" si="190"/>
        <v>10480</v>
      </c>
      <c r="AB173" s="2">
        <f t="shared" si="190"/>
        <v>10480</v>
      </c>
      <c r="AC173" s="2">
        <f t="shared" si="190"/>
        <v>10480</v>
      </c>
      <c r="AD173" s="2">
        <f t="shared" si="190"/>
        <v>10480</v>
      </c>
      <c r="AE173" s="2">
        <f t="shared" si="190"/>
        <v>10480</v>
      </c>
      <c r="AF173" s="2">
        <f t="shared" si="190"/>
        <v>10480</v>
      </c>
      <c r="AG173" s="2">
        <f t="shared" si="190"/>
        <v>10480</v>
      </c>
      <c r="AH173" s="2">
        <f t="shared" si="190"/>
        <v>10480</v>
      </c>
      <c r="AI173" s="2">
        <f t="shared" si="190"/>
        <v>10480</v>
      </c>
      <c r="AJ173" s="2">
        <f t="shared" si="190"/>
        <v>10480</v>
      </c>
      <c r="AK173" s="2">
        <f t="shared" si="190"/>
        <v>10480</v>
      </c>
      <c r="AL173" s="2">
        <f t="shared" si="190"/>
        <v>10480</v>
      </c>
      <c r="AM173" s="2">
        <f t="shared" si="190"/>
        <v>10480</v>
      </c>
      <c r="AN173" s="2">
        <f t="shared" si="190"/>
        <v>10480</v>
      </c>
      <c r="AO173" s="2">
        <f t="shared" si="190"/>
        <v>10480</v>
      </c>
      <c r="AP173" s="2">
        <f t="shared" si="190"/>
        <v>10480</v>
      </c>
      <c r="AQ173" s="2">
        <f t="shared" si="190"/>
        <v>10480</v>
      </c>
      <c r="AR173" s="2">
        <f t="shared" si="190"/>
        <v>10480</v>
      </c>
      <c r="AS173" s="2">
        <f t="shared" si="190"/>
        <v>10480</v>
      </c>
      <c r="AT173" s="2">
        <f t="shared" si="190"/>
        <v>10480</v>
      </c>
      <c r="AU173" s="2">
        <f t="shared" si="190"/>
        <v>10480</v>
      </c>
      <c r="AV173" s="2">
        <f t="shared" si="190"/>
        <v>10480</v>
      </c>
      <c r="AW173" s="2">
        <f t="shared" si="190"/>
        <v>10480</v>
      </c>
      <c r="AX173" s="2">
        <f t="shared" si="190"/>
        <v>10480</v>
      </c>
      <c r="AY173" s="2">
        <f t="shared" si="190"/>
        <v>10480</v>
      </c>
      <c r="AZ173" s="2">
        <f t="shared" si="190"/>
        <v>10480</v>
      </c>
      <c r="BA173" s="2">
        <f t="shared" si="190"/>
        <v>10480</v>
      </c>
      <c r="BB173" s="2">
        <f t="shared" si="190"/>
        <v>10480</v>
      </c>
      <c r="BC173" s="2">
        <f t="shared" si="190"/>
        <v>10480</v>
      </c>
      <c r="BD173" s="2">
        <f t="shared" si="190"/>
        <v>10480</v>
      </c>
      <c r="BE173" s="2">
        <f t="shared" si="190"/>
        <v>10480</v>
      </c>
      <c r="BF173" s="2">
        <f t="shared" si="190"/>
        <v>10480</v>
      </c>
      <c r="BG173" s="2">
        <f t="shared" si="190"/>
        <v>10480</v>
      </c>
      <c r="BH173" s="2">
        <f t="shared" si="190"/>
        <v>10480</v>
      </c>
      <c r="BI173" s="2">
        <f t="shared" si="190"/>
        <v>10480</v>
      </c>
      <c r="BJ173" s="2">
        <f t="shared" si="190"/>
        <v>10480</v>
      </c>
      <c r="BK173" s="2">
        <f t="shared" si="190"/>
        <v>10480</v>
      </c>
      <c r="BL173" s="2">
        <f t="shared" si="190"/>
        <v>10480</v>
      </c>
      <c r="BM173" s="2">
        <f t="shared" si="190"/>
        <v>10480</v>
      </c>
      <c r="BN173" s="2">
        <f t="shared" si="190"/>
        <v>10480</v>
      </c>
      <c r="BO173" s="2">
        <f t="shared" ref="BO173:DZ173" si="191">BO41</f>
        <v>10480</v>
      </c>
      <c r="BP173" s="2">
        <f t="shared" si="191"/>
        <v>10480</v>
      </c>
      <c r="BQ173" s="2">
        <f t="shared" si="191"/>
        <v>10480</v>
      </c>
      <c r="BR173" s="2">
        <f t="shared" si="191"/>
        <v>10480</v>
      </c>
      <c r="BS173" s="2">
        <f t="shared" si="191"/>
        <v>10480</v>
      </c>
      <c r="BT173" s="2">
        <f t="shared" si="191"/>
        <v>10480</v>
      </c>
      <c r="BU173" s="2">
        <f t="shared" si="191"/>
        <v>10480</v>
      </c>
      <c r="BV173" s="2">
        <f t="shared" si="191"/>
        <v>10480</v>
      </c>
      <c r="BW173" s="2">
        <f t="shared" si="191"/>
        <v>10480</v>
      </c>
      <c r="BX173" s="2">
        <f t="shared" si="191"/>
        <v>10480</v>
      </c>
      <c r="BY173" s="2">
        <f t="shared" si="191"/>
        <v>10480</v>
      </c>
      <c r="BZ173" s="2">
        <f t="shared" si="191"/>
        <v>10480</v>
      </c>
      <c r="CA173" s="2">
        <f t="shared" si="191"/>
        <v>10480</v>
      </c>
      <c r="CB173" s="2">
        <f t="shared" si="191"/>
        <v>10480</v>
      </c>
      <c r="CC173" s="2">
        <f t="shared" si="191"/>
        <v>10480</v>
      </c>
      <c r="CD173" s="2">
        <f t="shared" si="191"/>
        <v>10480</v>
      </c>
      <c r="CE173" s="2">
        <f t="shared" si="191"/>
        <v>10480</v>
      </c>
      <c r="CF173" s="2">
        <f t="shared" si="191"/>
        <v>10480</v>
      </c>
      <c r="CG173" s="2">
        <f t="shared" si="191"/>
        <v>10480</v>
      </c>
      <c r="CH173" s="2">
        <f t="shared" si="191"/>
        <v>10480</v>
      </c>
      <c r="CI173" s="2">
        <f t="shared" si="191"/>
        <v>10480</v>
      </c>
      <c r="CJ173" s="2">
        <f t="shared" si="191"/>
        <v>10480</v>
      </c>
      <c r="CK173" s="2">
        <f t="shared" si="191"/>
        <v>10480</v>
      </c>
      <c r="CL173" s="2">
        <f t="shared" si="191"/>
        <v>10480</v>
      </c>
      <c r="CM173" s="2">
        <f t="shared" si="191"/>
        <v>10480</v>
      </c>
      <c r="CN173" s="2">
        <f t="shared" si="191"/>
        <v>10480</v>
      </c>
      <c r="CO173" s="2">
        <f t="shared" si="191"/>
        <v>10480</v>
      </c>
      <c r="CP173" s="2">
        <f t="shared" si="191"/>
        <v>10480</v>
      </c>
      <c r="CQ173" s="2">
        <f t="shared" si="191"/>
        <v>10480</v>
      </c>
      <c r="CR173" s="2">
        <f t="shared" si="191"/>
        <v>10480</v>
      </c>
      <c r="CS173" s="2">
        <f t="shared" si="191"/>
        <v>10480</v>
      </c>
      <c r="CT173" s="2">
        <f t="shared" si="191"/>
        <v>10480</v>
      </c>
      <c r="CU173" s="2">
        <f t="shared" si="191"/>
        <v>10480</v>
      </c>
      <c r="CV173" s="2">
        <f t="shared" si="191"/>
        <v>10480</v>
      </c>
      <c r="CW173" s="2">
        <f t="shared" si="191"/>
        <v>10480</v>
      </c>
      <c r="CX173" s="2">
        <f t="shared" si="191"/>
        <v>10480</v>
      </c>
      <c r="CY173" s="2">
        <f t="shared" si="191"/>
        <v>10480</v>
      </c>
      <c r="CZ173" s="2">
        <f t="shared" si="191"/>
        <v>10480</v>
      </c>
      <c r="DA173" s="2">
        <f t="shared" si="191"/>
        <v>10480</v>
      </c>
      <c r="DB173" s="2">
        <f t="shared" si="191"/>
        <v>10480</v>
      </c>
      <c r="DC173" s="2">
        <f t="shared" si="191"/>
        <v>10480</v>
      </c>
      <c r="DD173" s="2">
        <f t="shared" si="191"/>
        <v>10480</v>
      </c>
      <c r="DE173" s="2">
        <f t="shared" si="191"/>
        <v>10480</v>
      </c>
      <c r="DF173" s="2">
        <f t="shared" si="191"/>
        <v>10480</v>
      </c>
      <c r="DG173" s="2">
        <f t="shared" si="191"/>
        <v>10480</v>
      </c>
      <c r="DH173" s="2">
        <f t="shared" si="191"/>
        <v>10480</v>
      </c>
      <c r="DI173" s="2">
        <f t="shared" si="191"/>
        <v>10480</v>
      </c>
      <c r="DJ173" s="2">
        <f t="shared" si="191"/>
        <v>10480</v>
      </c>
      <c r="DK173" s="2">
        <f t="shared" si="191"/>
        <v>10480</v>
      </c>
      <c r="DL173" s="2">
        <f t="shared" si="191"/>
        <v>10480</v>
      </c>
      <c r="DM173" s="2">
        <f t="shared" si="191"/>
        <v>10480</v>
      </c>
      <c r="DN173" s="2">
        <f t="shared" si="191"/>
        <v>10480</v>
      </c>
      <c r="DO173" s="2">
        <f t="shared" si="191"/>
        <v>10480</v>
      </c>
      <c r="DP173" s="2">
        <f t="shared" si="191"/>
        <v>10480</v>
      </c>
      <c r="DQ173" s="2">
        <f t="shared" si="191"/>
        <v>10480</v>
      </c>
      <c r="DR173" s="2">
        <f t="shared" si="191"/>
        <v>10480</v>
      </c>
      <c r="DS173" s="2">
        <f t="shared" si="191"/>
        <v>10480</v>
      </c>
      <c r="DT173" s="2">
        <f t="shared" si="191"/>
        <v>10480</v>
      </c>
      <c r="DU173" s="2">
        <f t="shared" si="191"/>
        <v>10480</v>
      </c>
      <c r="DV173" s="2">
        <f t="shared" si="191"/>
        <v>10480</v>
      </c>
      <c r="DW173" s="2">
        <f t="shared" si="191"/>
        <v>10480</v>
      </c>
      <c r="DX173" s="2">
        <f t="shared" si="191"/>
        <v>10480</v>
      </c>
      <c r="DY173" s="2">
        <f t="shared" si="191"/>
        <v>10480</v>
      </c>
      <c r="DZ173" s="2">
        <f t="shared" si="191"/>
        <v>10480</v>
      </c>
      <c r="EA173" s="2">
        <f t="shared" ref="EA173:FX173" si="192">EA41</f>
        <v>10480</v>
      </c>
      <c r="EB173" s="2">
        <f t="shared" si="192"/>
        <v>10480</v>
      </c>
      <c r="EC173" s="2">
        <f t="shared" si="192"/>
        <v>10480</v>
      </c>
      <c r="ED173" s="2">
        <f t="shared" si="192"/>
        <v>10480</v>
      </c>
      <c r="EE173" s="2">
        <f t="shared" si="192"/>
        <v>10480</v>
      </c>
      <c r="EF173" s="2">
        <f t="shared" si="192"/>
        <v>10480</v>
      </c>
      <c r="EG173" s="2">
        <f t="shared" si="192"/>
        <v>10480</v>
      </c>
      <c r="EH173" s="2">
        <f t="shared" si="192"/>
        <v>10480</v>
      </c>
      <c r="EI173" s="2">
        <f t="shared" si="192"/>
        <v>10480</v>
      </c>
      <c r="EJ173" s="2">
        <f t="shared" si="192"/>
        <v>10480</v>
      </c>
      <c r="EK173" s="2">
        <f t="shared" si="192"/>
        <v>10480</v>
      </c>
      <c r="EL173" s="2">
        <f t="shared" si="192"/>
        <v>10480</v>
      </c>
      <c r="EM173" s="2">
        <f t="shared" si="192"/>
        <v>10480</v>
      </c>
      <c r="EN173" s="2">
        <f t="shared" si="192"/>
        <v>10480</v>
      </c>
      <c r="EO173" s="2">
        <f t="shared" si="192"/>
        <v>10480</v>
      </c>
      <c r="EP173" s="2">
        <f t="shared" si="192"/>
        <v>10480</v>
      </c>
      <c r="EQ173" s="2">
        <f t="shared" si="192"/>
        <v>10480</v>
      </c>
      <c r="ER173" s="2">
        <f t="shared" si="192"/>
        <v>10480</v>
      </c>
      <c r="ES173" s="2">
        <f t="shared" si="192"/>
        <v>10480</v>
      </c>
      <c r="ET173" s="2">
        <f t="shared" si="192"/>
        <v>10480</v>
      </c>
      <c r="EU173" s="2">
        <f t="shared" si="192"/>
        <v>10480</v>
      </c>
      <c r="EV173" s="2">
        <f t="shared" si="192"/>
        <v>10480</v>
      </c>
      <c r="EW173" s="2">
        <f t="shared" si="192"/>
        <v>10480</v>
      </c>
      <c r="EX173" s="2">
        <f t="shared" si="192"/>
        <v>10480</v>
      </c>
      <c r="EY173" s="2">
        <f t="shared" si="192"/>
        <v>10480</v>
      </c>
      <c r="EZ173" s="2">
        <f t="shared" si="192"/>
        <v>10480</v>
      </c>
      <c r="FA173" s="2">
        <f t="shared" si="192"/>
        <v>10480</v>
      </c>
      <c r="FB173" s="2">
        <f t="shared" si="192"/>
        <v>10480</v>
      </c>
      <c r="FC173" s="2">
        <f t="shared" si="192"/>
        <v>10480</v>
      </c>
      <c r="FD173" s="2">
        <f t="shared" si="192"/>
        <v>10480</v>
      </c>
      <c r="FE173" s="2">
        <f t="shared" si="192"/>
        <v>10480</v>
      </c>
      <c r="FF173" s="2">
        <f t="shared" si="192"/>
        <v>10480</v>
      </c>
      <c r="FG173" s="2">
        <f t="shared" si="192"/>
        <v>10480</v>
      </c>
      <c r="FH173" s="2">
        <f t="shared" si="192"/>
        <v>10480</v>
      </c>
      <c r="FI173" s="2">
        <f t="shared" si="192"/>
        <v>10480</v>
      </c>
      <c r="FJ173" s="2">
        <f t="shared" si="192"/>
        <v>10480</v>
      </c>
      <c r="FK173" s="2">
        <f t="shared" si="192"/>
        <v>10480</v>
      </c>
      <c r="FL173" s="2">
        <f t="shared" si="192"/>
        <v>10480</v>
      </c>
      <c r="FM173" s="2">
        <f t="shared" si="192"/>
        <v>10480</v>
      </c>
      <c r="FN173" s="2">
        <f t="shared" si="192"/>
        <v>10480</v>
      </c>
      <c r="FO173" s="2">
        <f t="shared" si="192"/>
        <v>10480</v>
      </c>
      <c r="FP173" s="2">
        <f t="shared" si="192"/>
        <v>10480</v>
      </c>
      <c r="FQ173" s="2">
        <f t="shared" si="192"/>
        <v>10480</v>
      </c>
      <c r="FR173" s="2">
        <f t="shared" si="192"/>
        <v>10480</v>
      </c>
      <c r="FS173" s="2">
        <f t="shared" si="192"/>
        <v>10480</v>
      </c>
      <c r="FT173" s="2">
        <f t="shared" si="192"/>
        <v>10480</v>
      </c>
      <c r="FU173" s="2">
        <f t="shared" si="192"/>
        <v>10480</v>
      </c>
      <c r="FV173" s="2">
        <f t="shared" si="192"/>
        <v>10480</v>
      </c>
      <c r="FW173" s="2">
        <f t="shared" si="192"/>
        <v>10480</v>
      </c>
      <c r="FX173" s="2">
        <f t="shared" si="192"/>
        <v>10480</v>
      </c>
      <c r="FY173" s="2"/>
      <c r="FZ173" s="2">
        <f>AVERAGE(C173:FX173)</f>
        <v>10480</v>
      </c>
      <c r="GA173" s="2"/>
      <c r="GB173" s="12"/>
      <c r="GC173" s="12"/>
      <c r="GD173" s="12"/>
      <c r="GE173" s="2"/>
      <c r="GF173" s="2"/>
      <c r="GG173" s="2"/>
      <c r="GH173" s="2"/>
      <c r="GI173" s="2"/>
      <c r="GJ173" s="2"/>
      <c r="GK173" s="2"/>
    </row>
    <row r="174" spans="1:193" x14ac:dyDescent="0.35">
      <c r="A174" s="3" t="s">
        <v>914</v>
      </c>
      <c r="B174" s="2" t="s">
        <v>915</v>
      </c>
      <c r="C174" s="2">
        <f t="shared" ref="C174:BN174" si="193">ROUND(C173*C172,2)</f>
        <v>1592960</v>
      </c>
      <c r="D174" s="2">
        <f t="shared" si="193"/>
        <v>5229520</v>
      </c>
      <c r="E174" s="2">
        <f t="shared" si="193"/>
        <v>0</v>
      </c>
      <c r="F174" s="2">
        <f t="shared" si="193"/>
        <v>21284880</v>
      </c>
      <c r="G174" s="2">
        <f t="shared" si="193"/>
        <v>0</v>
      </c>
      <c r="H174" s="2">
        <f t="shared" si="193"/>
        <v>0</v>
      </c>
      <c r="I174" s="2">
        <f t="shared" si="193"/>
        <v>0</v>
      </c>
      <c r="J174" s="2">
        <f t="shared" si="193"/>
        <v>0</v>
      </c>
      <c r="K174" s="2">
        <f t="shared" si="193"/>
        <v>0</v>
      </c>
      <c r="L174" s="2">
        <f t="shared" si="193"/>
        <v>0</v>
      </c>
      <c r="M174" s="2">
        <f t="shared" si="193"/>
        <v>0</v>
      </c>
      <c r="N174" s="2">
        <f t="shared" si="193"/>
        <v>0</v>
      </c>
      <c r="O174" s="2">
        <f t="shared" si="193"/>
        <v>0</v>
      </c>
      <c r="P174" s="2">
        <f t="shared" si="193"/>
        <v>0</v>
      </c>
      <c r="Q174" s="2">
        <f t="shared" si="193"/>
        <v>0</v>
      </c>
      <c r="R174" s="2">
        <f t="shared" si="193"/>
        <v>69356640</v>
      </c>
      <c r="S174" s="2">
        <f t="shared" si="193"/>
        <v>146720</v>
      </c>
      <c r="T174" s="2">
        <f t="shared" si="193"/>
        <v>0</v>
      </c>
      <c r="U174" s="2">
        <f t="shared" si="193"/>
        <v>0</v>
      </c>
      <c r="V174" s="2">
        <f t="shared" si="193"/>
        <v>0</v>
      </c>
      <c r="W174" s="2">
        <f t="shared" si="193"/>
        <v>0</v>
      </c>
      <c r="X174" s="2">
        <f t="shared" si="193"/>
        <v>0</v>
      </c>
      <c r="Y174" s="2">
        <f t="shared" si="193"/>
        <v>4962280</v>
      </c>
      <c r="Z174" s="2">
        <f t="shared" si="193"/>
        <v>0</v>
      </c>
      <c r="AA174" s="2">
        <f t="shared" si="193"/>
        <v>3526520</v>
      </c>
      <c r="AB174" s="2">
        <f t="shared" si="193"/>
        <v>2347520</v>
      </c>
      <c r="AC174" s="2">
        <f t="shared" si="193"/>
        <v>0</v>
      </c>
      <c r="AD174" s="2">
        <f t="shared" si="193"/>
        <v>0</v>
      </c>
      <c r="AE174" s="2">
        <f t="shared" si="193"/>
        <v>0</v>
      </c>
      <c r="AF174" s="2">
        <f t="shared" si="193"/>
        <v>0</v>
      </c>
      <c r="AG174" s="2">
        <f t="shared" si="193"/>
        <v>0</v>
      </c>
      <c r="AH174" s="2">
        <f t="shared" si="193"/>
        <v>0</v>
      </c>
      <c r="AI174" s="2">
        <f t="shared" si="193"/>
        <v>0</v>
      </c>
      <c r="AJ174" s="2">
        <f t="shared" si="193"/>
        <v>0</v>
      </c>
      <c r="AK174" s="2">
        <f t="shared" si="193"/>
        <v>0</v>
      </c>
      <c r="AL174" s="2">
        <f t="shared" si="193"/>
        <v>0</v>
      </c>
      <c r="AM174" s="2">
        <f t="shared" si="193"/>
        <v>0</v>
      </c>
      <c r="AN174" s="2">
        <f t="shared" si="193"/>
        <v>0</v>
      </c>
      <c r="AO174" s="2">
        <f t="shared" si="193"/>
        <v>3882840</v>
      </c>
      <c r="AP174" s="2">
        <f t="shared" si="193"/>
        <v>6240840</v>
      </c>
      <c r="AQ174" s="2">
        <f t="shared" si="193"/>
        <v>0</v>
      </c>
      <c r="AR174" s="2">
        <f t="shared" si="193"/>
        <v>13655440</v>
      </c>
      <c r="AS174" s="2">
        <f t="shared" si="193"/>
        <v>0</v>
      </c>
      <c r="AT174" s="2">
        <f t="shared" si="193"/>
        <v>0</v>
      </c>
      <c r="AU174" s="2">
        <f t="shared" si="193"/>
        <v>0</v>
      </c>
      <c r="AV174" s="2">
        <f t="shared" si="193"/>
        <v>0</v>
      </c>
      <c r="AW174" s="2">
        <f t="shared" si="193"/>
        <v>0</v>
      </c>
      <c r="AX174" s="2">
        <f t="shared" si="193"/>
        <v>0</v>
      </c>
      <c r="AY174" s="2">
        <f t="shared" si="193"/>
        <v>0</v>
      </c>
      <c r="AZ174" s="2">
        <f t="shared" si="193"/>
        <v>1027040</v>
      </c>
      <c r="BA174" s="2">
        <f t="shared" si="193"/>
        <v>2515200</v>
      </c>
      <c r="BB174" s="2">
        <f t="shared" si="193"/>
        <v>0</v>
      </c>
      <c r="BC174" s="2">
        <f t="shared" si="193"/>
        <v>4978000</v>
      </c>
      <c r="BD174" s="2">
        <f t="shared" si="193"/>
        <v>0</v>
      </c>
      <c r="BE174" s="2">
        <f t="shared" si="193"/>
        <v>0</v>
      </c>
      <c r="BF174" s="2">
        <f t="shared" si="193"/>
        <v>12518360</v>
      </c>
      <c r="BG174" s="2">
        <f t="shared" si="193"/>
        <v>0</v>
      </c>
      <c r="BH174" s="2">
        <f t="shared" si="193"/>
        <v>293440</v>
      </c>
      <c r="BI174" s="2">
        <f t="shared" si="193"/>
        <v>0</v>
      </c>
      <c r="BJ174" s="2">
        <f t="shared" si="193"/>
        <v>0</v>
      </c>
      <c r="BK174" s="2">
        <f t="shared" si="193"/>
        <v>138079240</v>
      </c>
      <c r="BL174" s="2">
        <f t="shared" si="193"/>
        <v>0</v>
      </c>
      <c r="BM174" s="2">
        <f t="shared" si="193"/>
        <v>0</v>
      </c>
      <c r="BN174" s="2">
        <f t="shared" si="193"/>
        <v>0</v>
      </c>
      <c r="BO174" s="2">
        <f t="shared" ref="BO174:DZ174" si="194">ROUND(BO173*BO172,2)</f>
        <v>0</v>
      </c>
      <c r="BP174" s="2">
        <f t="shared" si="194"/>
        <v>0</v>
      </c>
      <c r="BQ174" s="2">
        <f t="shared" si="194"/>
        <v>0</v>
      </c>
      <c r="BR174" s="2">
        <f t="shared" si="194"/>
        <v>0</v>
      </c>
      <c r="BS174" s="2">
        <f t="shared" si="194"/>
        <v>0</v>
      </c>
      <c r="BT174" s="2">
        <f t="shared" si="194"/>
        <v>0</v>
      </c>
      <c r="BU174" s="2">
        <f t="shared" si="194"/>
        <v>0</v>
      </c>
      <c r="BV174" s="2">
        <f t="shared" si="194"/>
        <v>0</v>
      </c>
      <c r="BW174" s="2">
        <f t="shared" si="194"/>
        <v>0</v>
      </c>
      <c r="BX174" s="2">
        <f t="shared" si="194"/>
        <v>0</v>
      </c>
      <c r="BY174" s="2">
        <f t="shared" si="194"/>
        <v>0</v>
      </c>
      <c r="BZ174" s="2">
        <f t="shared" si="194"/>
        <v>0</v>
      </c>
      <c r="CA174" s="2">
        <f t="shared" si="194"/>
        <v>0</v>
      </c>
      <c r="CB174" s="2">
        <f t="shared" si="194"/>
        <v>8546440</v>
      </c>
      <c r="CC174" s="2">
        <f t="shared" si="194"/>
        <v>0</v>
      </c>
      <c r="CD174" s="2">
        <f t="shared" si="194"/>
        <v>0</v>
      </c>
      <c r="CE174" s="2">
        <f t="shared" si="194"/>
        <v>0</v>
      </c>
      <c r="CF174" s="2">
        <f t="shared" si="194"/>
        <v>0</v>
      </c>
      <c r="CG174" s="2">
        <f t="shared" si="194"/>
        <v>0</v>
      </c>
      <c r="CH174" s="2">
        <f t="shared" si="194"/>
        <v>0</v>
      </c>
      <c r="CI174" s="2">
        <f t="shared" si="194"/>
        <v>0</v>
      </c>
      <c r="CJ174" s="2">
        <f t="shared" si="194"/>
        <v>0</v>
      </c>
      <c r="CK174" s="2">
        <f t="shared" si="194"/>
        <v>246280</v>
      </c>
      <c r="CL174" s="2">
        <f t="shared" si="194"/>
        <v>57640</v>
      </c>
      <c r="CM174" s="2">
        <f t="shared" si="194"/>
        <v>20960</v>
      </c>
      <c r="CN174" s="2">
        <f t="shared" si="194"/>
        <v>6937760</v>
      </c>
      <c r="CO174" s="2">
        <f t="shared" si="194"/>
        <v>0</v>
      </c>
      <c r="CP174" s="2">
        <f t="shared" si="194"/>
        <v>0</v>
      </c>
      <c r="CQ174" s="2">
        <f t="shared" si="194"/>
        <v>0</v>
      </c>
      <c r="CR174" s="2">
        <f t="shared" si="194"/>
        <v>0</v>
      </c>
      <c r="CS174" s="2">
        <f t="shared" si="194"/>
        <v>0</v>
      </c>
      <c r="CT174" s="2">
        <f t="shared" si="194"/>
        <v>0</v>
      </c>
      <c r="CU174" s="2">
        <f t="shared" si="194"/>
        <v>4150080</v>
      </c>
      <c r="CV174" s="2">
        <f t="shared" si="194"/>
        <v>0</v>
      </c>
      <c r="CW174" s="2">
        <f t="shared" si="194"/>
        <v>0</v>
      </c>
      <c r="CX174" s="2">
        <f t="shared" si="194"/>
        <v>0</v>
      </c>
      <c r="CY174" s="2">
        <f t="shared" si="194"/>
        <v>0</v>
      </c>
      <c r="CZ174" s="2">
        <f t="shared" si="194"/>
        <v>0</v>
      </c>
      <c r="DA174" s="2">
        <f t="shared" si="194"/>
        <v>0</v>
      </c>
      <c r="DB174" s="2">
        <f t="shared" si="194"/>
        <v>0</v>
      </c>
      <c r="DC174" s="2">
        <f t="shared" si="194"/>
        <v>0</v>
      </c>
      <c r="DD174" s="2">
        <f t="shared" si="194"/>
        <v>0</v>
      </c>
      <c r="DE174" s="2">
        <f t="shared" si="194"/>
        <v>0</v>
      </c>
      <c r="DF174" s="2">
        <f t="shared" si="194"/>
        <v>0</v>
      </c>
      <c r="DG174" s="2">
        <f t="shared" si="194"/>
        <v>0</v>
      </c>
      <c r="DH174" s="2">
        <f t="shared" si="194"/>
        <v>0</v>
      </c>
      <c r="DI174" s="2">
        <f t="shared" si="194"/>
        <v>41920</v>
      </c>
      <c r="DJ174" s="2">
        <f t="shared" si="194"/>
        <v>10480</v>
      </c>
      <c r="DK174" s="2">
        <f t="shared" si="194"/>
        <v>10480</v>
      </c>
      <c r="DL174" s="2">
        <f t="shared" si="194"/>
        <v>0</v>
      </c>
      <c r="DM174" s="2">
        <f t="shared" si="194"/>
        <v>0</v>
      </c>
      <c r="DN174" s="2">
        <f t="shared" si="194"/>
        <v>0</v>
      </c>
      <c r="DO174" s="2">
        <f t="shared" si="194"/>
        <v>0</v>
      </c>
      <c r="DP174" s="2">
        <f t="shared" si="194"/>
        <v>0</v>
      </c>
      <c r="DQ174" s="2">
        <f t="shared" si="194"/>
        <v>0</v>
      </c>
      <c r="DR174" s="2">
        <f t="shared" si="194"/>
        <v>0</v>
      </c>
      <c r="DS174" s="2">
        <f t="shared" si="194"/>
        <v>0</v>
      </c>
      <c r="DT174" s="2">
        <f t="shared" si="194"/>
        <v>0</v>
      </c>
      <c r="DU174" s="2">
        <f t="shared" si="194"/>
        <v>0</v>
      </c>
      <c r="DV174" s="2">
        <f t="shared" si="194"/>
        <v>0</v>
      </c>
      <c r="DW174" s="2">
        <f t="shared" si="194"/>
        <v>0</v>
      </c>
      <c r="DX174" s="2">
        <f t="shared" si="194"/>
        <v>0</v>
      </c>
      <c r="DY174" s="2">
        <f t="shared" si="194"/>
        <v>0</v>
      </c>
      <c r="DZ174" s="2">
        <f t="shared" si="194"/>
        <v>0</v>
      </c>
      <c r="EA174" s="2">
        <f t="shared" ref="EA174:FX174" si="195">ROUND(EA173*EA172,2)</f>
        <v>0</v>
      </c>
      <c r="EB174" s="2">
        <f t="shared" si="195"/>
        <v>0</v>
      </c>
      <c r="EC174" s="2">
        <f t="shared" si="195"/>
        <v>0</v>
      </c>
      <c r="ED174" s="2">
        <f t="shared" si="195"/>
        <v>0</v>
      </c>
      <c r="EE174" s="2">
        <f t="shared" si="195"/>
        <v>0</v>
      </c>
      <c r="EF174" s="2">
        <f t="shared" si="195"/>
        <v>0</v>
      </c>
      <c r="EG174" s="2">
        <f t="shared" si="195"/>
        <v>0</v>
      </c>
      <c r="EH174" s="2">
        <f t="shared" si="195"/>
        <v>0</v>
      </c>
      <c r="EI174" s="2">
        <f t="shared" si="195"/>
        <v>0</v>
      </c>
      <c r="EJ174" s="2">
        <f t="shared" si="195"/>
        <v>2174600</v>
      </c>
      <c r="EK174" s="2">
        <f t="shared" si="195"/>
        <v>0</v>
      </c>
      <c r="EL174" s="2">
        <f t="shared" si="195"/>
        <v>0</v>
      </c>
      <c r="EM174" s="2">
        <f t="shared" si="195"/>
        <v>0</v>
      </c>
      <c r="EN174" s="2">
        <f t="shared" si="195"/>
        <v>450640</v>
      </c>
      <c r="EO174" s="2">
        <f t="shared" si="195"/>
        <v>0</v>
      </c>
      <c r="EP174" s="2">
        <f t="shared" si="195"/>
        <v>0</v>
      </c>
      <c r="EQ174" s="2">
        <f t="shared" si="195"/>
        <v>0</v>
      </c>
      <c r="ER174" s="2">
        <f t="shared" si="195"/>
        <v>0</v>
      </c>
      <c r="ES174" s="2">
        <f t="shared" si="195"/>
        <v>0</v>
      </c>
      <c r="ET174" s="2">
        <f t="shared" si="195"/>
        <v>0</v>
      </c>
      <c r="EU174" s="2">
        <f t="shared" si="195"/>
        <v>0</v>
      </c>
      <c r="EV174" s="2">
        <f t="shared" si="195"/>
        <v>0</v>
      </c>
      <c r="EW174" s="2">
        <f t="shared" si="195"/>
        <v>0</v>
      </c>
      <c r="EX174" s="2">
        <f t="shared" si="195"/>
        <v>0</v>
      </c>
      <c r="EY174" s="2">
        <f t="shared" si="195"/>
        <v>4716000</v>
      </c>
      <c r="EZ174" s="2">
        <f t="shared" si="195"/>
        <v>0</v>
      </c>
      <c r="FA174" s="2">
        <f t="shared" si="195"/>
        <v>0</v>
      </c>
      <c r="FB174" s="2">
        <f t="shared" si="195"/>
        <v>0</v>
      </c>
      <c r="FC174" s="2">
        <f t="shared" si="195"/>
        <v>0</v>
      </c>
      <c r="FD174" s="2">
        <f t="shared" si="195"/>
        <v>0</v>
      </c>
      <c r="FE174" s="2">
        <f t="shared" si="195"/>
        <v>0</v>
      </c>
      <c r="FF174" s="2">
        <f t="shared" si="195"/>
        <v>0</v>
      </c>
      <c r="FG174" s="2">
        <f t="shared" si="195"/>
        <v>0</v>
      </c>
      <c r="FH174" s="2">
        <f t="shared" si="195"/>
        <v>0</v>
      </c>
      <c r="FI174" s="2">
        <f t="shared" si="195"/>
        <v>0</v>
      </c>
      <c r="FJ174" s="2">
        <f t="shared" si="195"/>
        <v>0</v>
      </c>
      <c r="FK174" s="2">
        <f t="shared" si="195"/>
        <v>0</v>
      </c>
      <c r="FL174" s="2">
        <f t="shared" si="195"/>
        <v>0</v>
      </c>
      <c r="FM174" s="2">
        <f t="shared" si="195"/>
        <v>0</v>
      </c>
      <c r="FN174" s="2">
        <f t="shared" si="195"/>
        <v>2667160</v>
      </c>
      <c r="FO174" s="2">
        <f t="shared" si="195"/>
        <v>0</v>
      </c>
      <c r="FP174" s="2">
        <f t="shared" si="195"/>
        <v>0</v>
      </c>
      <c r="FQ174" s="2">
        <f t="shared" si="195"/>
        <v>0</v>
      </c>
      <c r="FR174" s="2">
        <f t="shared" si="195"/>
        <v>0</v>
      </c>
      <c r="FS174" s="2">
        <f t="shared" si="195"/>
        <v>0</v>
      </c>
      <c r="FT174" s="2">
        <f t="shared" si="195"/>
        <v>0</v>
      </c>
      <c r="FU174" s="2">
        <f t="shared" si="195"/>
        <v>0</v>
      </c>
      <c r="FV174" s="2">
        <f t="shared" si="195"/>
        <v>0</v>
      </c>
      <c r="FW174" s="2">
        <f t="shared" si="195"/>
        <v>0</v>
      </c>
      <c r="FX174" s="2">
        <f t="shared" si="195"/>
        <v>0</v>
      </c>
      <c r="FY174" s="14"/>
      <c r="FZ174" s="2">
        <f>SUM(C174:FX174)</f>
        <v>321667880</v>
      </c>
      <c r="GA174" s="2"/>
      <c r="GB174" s="44"/>
      <c r="GC174" s="44"/>
      <c r="GD174" s="44"/>
      <c r="GE174" s="2"/>
      <c r="GF174" s="2"/>
      <c r="GG174" s="2"/>
      <c r="GH174" s="2"/>
      <c r="GI174" s="2"/>
      <c r="GJ174" s="2"/>
      <c r="GK174" s="2"/>
    </row>
    <row r="175" spans="1:193" x14ac:dyDescent="0.35">
      <c r="A175" s="3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</row>
    <row r="176" spans="1:193" x14ac:dyDescent="0.35">
      <c r="A176" s="3" t="s">
        <v>916</v>
      </c>
      <c r="B176" s="2" t="s">
        <v>917</v>
      </c>
      <c r="C176" s="2">
        <f t="shared" ref="C176:BN176" si="196">C13+C14+C34</f>
        <v>0</v>
      </c>
      <c r="D176" s="2">
        <f t="shared" si="196"/>
        <v>39.5</v>
      </c>
      <c r="E176" s="2">
        <f t="shared" si="196"/>
        <v>0</v>
      </c>
      <c r="F176" s="2">
        <f t="shared" si="196"/>
        <v>3</v>
      </c>
      <c r="G176" s="2">
        <f t="shared" si="196"/>
        <v>0</v>
      </c>
      <c r="H176" s="2">
        <f t="shared" si="196"/>
        <v>0</v>
      </c>
      <c r="I176" s="2">
        <f t="shared" si="196"/>
        <v>6</v>
      </c>
      <c r="J176" s="2">
        <f t="shared" si="196"/>
        <v>0</v>
      </c>
      <c r="K176" s="2">
        <f t="shared" si="196"/>
        <v>0</v>
      </c>
      <c r="L176" s="2">
        <f t="shared" si="196"/>
        <v>0</v>
      </c>
      <c r="M176" s="2">
        <f t="shared" si="196"/>
        <v>0</v>
      </c>
      <c r="N176" s="2">
        <f t="shared" si="196"/>
        <v>35.5</v>
      </c>
      <c r="O176" s="2">
        <f t="shared" si="196"/>
        <v>8</v>
      </c>
      <c r="P176" s="2">
        <f t="shared" si="196"/>
        <v>0</v>
      </c>
      <c r="Q176" s="2">
        <f t="shared" si="196"/>
        <v>9.5</v>
      </c>
      <c r="R176" s="2">
        <f t="shared" si="196"/>
        <v>0</v>
      </c>
      <c r="S176" s="2">
        <f t="shared" si="196"/>
        <v>0</v>
      </c>
      <c r="T176" s="2">
        <f t="shared" si="196"/>
        <v>0</v>
      </c>
      <c r="U176" s="2">
        <f t="shared" si="196"/>
        <v>0</v>
      </c>
      <c r="V176" s="2">
        <f t="shared" si="196"/>
        <v>0</v>
      </c>
      <c r="W176" s="2">
        <f t="shared" si="196"/>
        <v>0</v>
      </c>
      <c r="X176" s="2">
        <f t="shared" si="196"/>
        <v>0</v>
      </c>
      <c r="Y176" s="2">
        <f t="shared" si="196"/>
        <v>0</v>
      </c>
      <c r="Z176" s="2">
        <f t="shared" si="196"/>
        <v>0</v>
      </c>
      <c r="AA176" s="2">
        <f t="shared" si="196"/>
        <v>48.5</v>
      </c>
      <c r="AB176" s="2">
        <f t="shared" si="196"/>
        <v>2</v>
      </c>
      <c r="AC176" s="2">
        <f t="shared" si="196"/>
        <v>0</v>
      </c>
      <c r="AD176" s="2">
        <f t="shared" si="196"/>
        <v>0</v>
      </c>
      <c r="AE176" s="2">
        <f t="shared" si="196"/>
        <v>0</v>
      </c>
      <c r="AF176" s="2">
        <f t="shared" si="196"/>
        <v>0</v>
      </c>
      <c r="AG176" s="2">
        <f t="shared" si="196"/>
        <v>0</v>
      </c>
      <c r="AH176" s="2">
        <f t="shared" si="196"/>
        <v>0</v>
      </c>
      <c r="AI176" s="2">
        <f t="shared" si="196"/>
        <v>0</v>
      </c>
      <c r="AJ176" s="2">
        <f t="shared" si="196"/>
        <v>0</v>
      </c>
      <c r="AK176" s="2">
        <f t="shared" si="196"/>
        <v>0</v>
      </c>
      <c r="AL176" s="2">
        <f t="shared" si="196"/>
        <v>0</v>
      </c>
      <c r="AM176" s="2">
        <f t="shared" si="196"/>
        <v>0</v>
      </c>
      <c r="AN176" s="2">
        <f t="shared" si="196"/>
        <v>0</v>
      </c>
      <c r="AO176" s="2">
        <f t="shared" si="196"/>
        <v>0</v>
      </c>
      <c r="AP176" s="2">
        <f t="shared" si="196"/>
        <v>14.5</v>
      </c>
      <c r="AQ176" s="2">
        <f t="shared" si="196"/>
        <v>0.5</v>
      </c>
      <c r="AR176" s="2">
        <f t="shared" si="196"/>
        <v>10</v>
      </c>
      <c r="AS176" s="2">
        <f t="shared" si="196"/>
        <v>1</v>
      </c>
      <c r="AT176" s="2">
        <f t="shared" si="196"/>
        <v>1</v>
      </c>
      <c r="AU176" s="2">
        <f t="shared" si="196"/>
        <v>0</v>
      </c>
      <c r="AV176" s="2">
        <f t="shared" si="196"/>
        <v>0</v>
      </c>
      <c r="AW176" s="2">
        <f t="shared" si="196"/>
        <v>0</v>
      </c>
      <c r="AX176" s="2">
        <f t="shared" si="196"/>
        <v>0</v>
      </c>
      <c r="AY176" s="2">
        <f t="shared" si="196"/>
        <v>0</v>
      </c>
      <c r="AZ176" s="2">
        <f t="shared" si="196"/>
        <v>0</v>
      </c>
      <c r="BA176" s="2">
        <f t="shared" si="196"/>
        <v>0</v>
      </c>
      <c r="BB176" s="2">
        <f t="shared" si="196"/>
        <v>1</v>
      </c>
      <c r="BC176" s="2">
        <f t="shared" si="196"/>
        <v>21.5</v>
      </c>
      <c r="BD176" s="2">
        <f t="shared" si="196"/>
        <v>0</v>
      </c>
      <c r="BE176" s="2">
        <f t="shared" si="196"/>
        <v>0</v>
      </c>
      <c r="BF176" s="2">
        <f t="shared" si="196"/>
        <v>2</v>
      </c>
      <c r="BG176" s="2">
        <f t="shared" si="196"/>
        <v>0</v>
      </c>
      <c r="BH176" s="2">
        <f t="shared" si="196"/>
        <v>0</v>
      </c>
      <c r="BI176" s="2">
        <f t="shared" si="196"/>
        <v>0</v>
      </c>
      <c r="BJ176" s="2">
        <f t="shared" si="196"/>
        <v>2</v>
      </c>
      <c r="BK176" s="2">
        <f t="shared" si="196"/>
        <v>26</v>
      </c>
      <c r="BL176" s="2">
        <f t="shared" si="196"/>
        <v>2</v>
      </c>
      <c r="BM176" s="2">
        <f t="shared" si="196"/>
        <v>0</v>
      </c>
      <c r="BN176" s="2">
        <f t="shared" si="196"/>
        <v>15</v>
      </c>
      <c r="BO176" s="2">
        <f t="shared" ref="BO176:DZ176" si="197">BO13+BO14+BO34</f>
        <v>0</v>
      </c>
      <c r="BP176" s="2">
        <f t="shared" si="197"/>
        <v>0</v>
      </c>
      <c r="BQ176" s="2">
        <f t="shared" si="197"/>
        <v>1</v>
      </c>
      <c r="BR176" s="2">
        <f t="shared" si="197"/>
        <v>0</v>
      </c>
      <c r="BS176" s="2">
        <f t="shared" si="197"/>
        <v>0</v>
      </c>
      <c r="BT176" s="2">
        <f t="shared" si="197"/>
        <v>0</v>
      </c>
      <c r="BU176" s="2">
        <f t="shared" si="197"/>
        <v>0</v>
      </c>
      <c r="BV176" s="2">
        <f t="shared" si="197"/>
        <v>0</v>
      </c>
      <c r="BW176" s="2">
        <f t="shared" si="197"/>
        <v>0</v>
      </c>
      <c r="BX176" s="2">
        <f t="shared" si="197"/>
        <v>0</v>
      </c>
      <c r="BY176" s="2">
        <f t="shared" si="197"/>
        <v>3</v>
      </c>
      <c r="BZ176" s="2">
        <f t="shared" si="197"/>
        <v>0</v>
      </c>
      <c r="CA176" s="2">
        <f t="shared" si="197"/>
        <v>0</v>
      </c>
      <c r="CB176" s="2">
        <f t="shared" si="197"/>
        <v>18.5</v>
      </c>
      <c r="CC176" s="2">
        <f t="shared" si="197"/>
        <v>0</v>
      </c>
      <c r="CD176" s="2">
        <f t="shared" si="197"/>
        <v>0</v>
      </c>
      <c r="CE176" s="2">
        <f t="shared" si="197"/>
        <v>0</v>
      </c>
      <c r="CF176" s="2">
        <f t="shared" si="197"/>
        <v>0</v>
      </c>
      <c r="CG176" s="2">
        <f t="shared" si="197"/>
        <v>0</v>
      </c>
      <c r="CH176" s="2">
        <f t="shared" si="197"/>
        <v>0</v>
      </c>
      <c r="CI176" s="2">
        <f t="shared" si="197"/>
        <v>0</v>
      </c>
      <c r="CJ176" s="2">
        <f t="shared" si="197"/>
        <v>1</v>
      </c>
      <c r="CK176" s="2">
        <f t="shared" si="197"/>
        <v>0</v>
      </c>
      <c r="CL176" s="2">
        <f t="shared" si="197"/>
        <v>0</v>
      </c>
      <c r="CM176" s="2">
        <f t="shared" si="197"/>
        <v>0</v>
      </c>
      <c r="CN176" s="2">
        <f t="shared" si="197"/>
        <v>30.5</v>
      </c>
      <c r="CO176" s="2">
        <f t="shared" si="197"/>
        <v>3</v>
      </c>
      <c r="CP176" s="2">
        <f t="shared" si="197"/>
        <v>2</v>
      </c>
      <c r="CQ176" s="2">
        <f t="shared" si="197"/>
        <v>0</v>
      </c>
      <c r="CR176" s="2">
        <f t="shared" si="197"/>
        <v>0</v>
      </c>
      <c r="CS176" s="2">
        <f t="shared" si="197"/>
        <v>0</v>
      </c>
      <c r="CT176" s="2">
        <f t="shared" si="197"/>
        <v>0</v>
      </c>
      <c r="CU176" s="2">
        <f t="shared" si="197"/>
        <v>0</v>
      </c>
      <c r="CV176" s="2">
        <f t="shared" si="197"/>
        <v>0</v>
      </c>
      <c r="CW176" s="2">
        <f t="shared" si="197"/>
        <v>0</v>
      </c>
      <c r="CX176" s="2">
        <f t="shared" si="197"/>
        <v>0</v>
      </c>
      <c r="CY176" s="2">
        <f t="shared" si="197"/>
        <v>0</v>
      </c>
      <c r="CZ176" s="2">
        <f t="shared" si="197"/>
        <v>0</v>
      </c>
      <c r="DA176" s="2">
        <f t="shared" si="197"/>
        <v>0</v>
      </c>
      <c r="DB176" s="2">
        <f t="shared" si="197"/>
        <v>0</v>
      </c>
      <c r="DC176" s="2">
        <f t="shared" si="197"/>
        <v>0</v>
      </c>
      <c r="DD176" s="2">
        <f t="shared" si="197"/>
        <v>0</v>
      </c>
      <c r="DE176" s="2">
        <f t="shared" si="197"/>
        <v>0</v>
      </c>
      <c r="DF176" s="2">
        <f t="shared" si="197"/>
        <v>30</v>
      </c>
      <c r="DG176" s="2">
        <f t="shared" si="197"/>
        <v>0</v>
      </c>
      <c r="DH176" s="2">
        <f t="shared" si="197"/>
        <v>0</v>
      </c>
      <c r="DI176" s="2">
        <f t="shared" si="197"/>
        <v>0</v>
      </c>
      <c r="DJ176" s="2">
        <f t="shared" si="197"/>
        <v>0</v>
      </c>
      <c r="DK176" s="2">
        <f t="shared" si="197"/>
        <v>0</v>
      </c>
      <c r="DL176" s="2">
        <f t="shared" si="197"/>
        <v>0</v>
      </c>
      <c r="DM176" s="2">
        <f t="shared" si="197"/>
        <v>0</v>
      </c>
      <c r="DN176" s="2">
        <f t="shared" si="197"/>
        <v>0.5</v>
      </c>
      <c r="DO176" s="2">
        <f t="shared" si="197"/>
        <v>1</v>
      </c>
      <c r="DP176" s="2">
        <f t="shared" si="197"/>
        <v>0</v>
      </c>
      <c r="DQ176" s="2">
        <f t="shared" si="197"/>
        <v>0</v>
      </c>
      <c r="DR176" s="2">
        <f t="shared" si="197"/>
        <v>0</v>
      </c>
      <c r="DS176" s="2">
        <f t="shared" si="197"/>
        <v>0</v>
      </c>
      <c r="DT176" s="2">
        <f t="shared" si="197"/>
        <v>0</v>
      </c>
      <c r="DU176" s="2">
        <f t="shared" si="197"/>
        <v>0</v>
      </c>
      <c r="DV176" s="2">
        <f t="shared" si="197"/>
        <v>0</v>
      </c>
      <c r="DW176" s="2">
        <f t="shared" si="197"/>
        <v>0</v>
      </c>
      <c r="DX176" s="2">
        <f t="shared" si="197"/>
        <v>0</v>
      </c>
      <c r="DY176" s="2">
        <f t="shared" si="197"/>
        <v>0</v>
      </c>
      <c r="DZ176" s="2">
        <f t="shared" si="197"/>
        <v>0</v>
      </c>
      <c r="EA176" s="2">
        <f t="shared" ref="EA176:FX176" si="198">EA13+EA14+EA34</f>
        <v>0</v>
      </c>
      <c r="EB176" s="2">
        <f t="shared" si="198"/>
        <v>0</v>
      </c>
      <c r="EC176" s="2">
        <f t="shared" si="198"/>
        <v>0</v>
      </c>
      <c r="ED176" s="2">
        <f t="shared" si="198"/>
        <v>0</v>
      </c>
      <c r="EE176" s="2">
        <f t="shared" si="198"/>
        <v>0</v>
      </c>
      <c r="EF176" s="2">
        <f t="shared" si="198"/>
        <v>0</v>
      </c>
      <c r="EG176" s="2">
        <f t="shared" si="198"/>
        <v>0</v>
      </c>
      <c r="EH176" s="2">
        <f t="shared" si="198"/>
        <v>0</v>
      </c>
      <c r="EI176" s="2">
        <f t="shared" si="198"/>
        <v>1</v>
      </c>
      <c r="EJ176" s="2">
        <f t="shared" si="198"/>
        <v>3</v>
      </c>
      <c r="EK176" s="2">
        <f t="shared" si="198"/>
        <v>0</v>
      </c>
      <c r="EL176" s="2">
        <f t="shared" si="198"/>
        <v>0</v>
      </c>
      <c r="EM176" s="2">
        <f t="shared" si="198"/>
        <v>0</v>
      </c>
      <c r="EN176" s="2">
        <f t="shared" si="198"/>
        <v>0</v>
      </c>
      <c r="EO176" s="2">
        <f t="shared" si="198"/>
        <v>0</v>
      </c>
      <c r="EP176" s="2">
        <f t="shared" si="198"/>
        <v>0</v>
      </c>
      <c r="EQ176" s="2">
        <f t="shared" si="198"/>
        <v>0</v>
      </c>
      <c r="ER176" s="2">
        <f t="shared" si="198"/>
        <v>0</v>
      </c>
      <c r="ES176" s="2">
        <f t="shared" si="198"/>
        <v>0</v>
      </c>
      <c r="ET176" s="2">
        <f t="shared" si="198"/>
        <v>0</v>
      </c>
      <c r="EU176" s="2">
        <f t="shared" si="198"/>
        <v>0</v>
      </c>
      <c r="EV176" s="2">
        <f t="shared" si="198"/>
        <v>0</v>
      </c>
      <c r="EW176" s="2">
        <f t="shared" si="198"/>
        <v>0</v>
      </c>
      <c r="EX176" s="2">
        <f t="shared" si="198"/>
        <v>0</v>
      </c>
      <c r="EY176" s="2">
        <f t="shared" si="198"/>
        <v>0</v>
      </c>
      <c r="EZ176" s="2">
        <f t="shared" si="198"/>
        <v>0</v>
      </c>
      <c r="FA176" s="2">
        <f t="shared" si="198"/>
        <v>0</v>
      </c>
      <c r="FB176" s="2">
        <f t="shared" si="198"/>
        <v>0</v>
      </c>
      <c r="FC176" s="2">
        <f t="shared" si="198"/>
        <v>0</v>
      </c>
      <c r="FD176" s="2">
        <f t="shared" si="198"/>
        <v>0</v>
      </c>
      <c r="FE176" s="2">
        <f t="shared" si="198"/>
        <v>0</v>
      </c>
      <c r="FF176" s="2">
        <f t="shared" si="198"/>
        <v>0</v>
      </c>
      <c r="FG176" s="2">
        <f t="shared" si="198"/>
        <v>0</v>
      </c>
      <c r="FH176" s="2">
        <f t="shared" si="198"/>
        <v>0</v>
      </c>
      <c r="FI176" s="2">
        <f t="shared" si="198"/>
        <v>0</v>
      </c>
      <c r="FJ176" s="2">
        <f t="shared" si="198"/>
        <v>0</v>
      </c>
      <c r="FK176" s="2">
        <f t="shared" si="198"/>
        <v>0</v>
      </c>
      <c r="FL176" s="2">
        <f t="shared" si="198"/>
        <v>0</v>
      </c>
      <c r="FM176" s="2">
        <f t="shared" si="198"/>
        <v>0</v>
      </c>
      <c r="FN176" s="2">
        <f t="shared" si="198"/>
        <v>13</v>
      </c>
      <c r="FO176" s="2">
        <f t="shared" si="198"/>
        <v>2</v>
      </c>
      <c r="FP176" s="2">
        <f t="shared" si="198"/>
        <v>0</v>
      </c>
      <c r="FQ176" s="2">
        <f t="shared" si="198"/>
        <v>0</v>
      </c>
      <c r="FR176" s="2">
        <f t="shared" si="198"/>
        <v>0</v>
      </c>
      <c r="FS176" s="2">
        <f t="shared" si="198"/>
        <v>0</v>
      </c>
      <c r="FT176" s="2">
        <f t="shared" si="198"/>
        <v>0</v>
      </c>
      <c r="FU176" s="2">
        <f t="shared" si="198"/>
        <v>0</v>
      </c>
      <c r="FV176" s="2">
        <f t="shared" si="198"/>
        <v>0</v>
      </c>
      <c r="FW176" s="2">
        <f t="shared" si="198"/>
        <v>0</v>
      </c>
      <c r="FX176" s="2">
        <f t="shared" si="198"/>
        <v>0</v>
      </c>
      <c r="FY176" s="2"/>
      <c r="FZ176" s="2">
        <f>SUM(C176:FX176)</f>
        <v>358</v>
      </c>
      <c r="GA176" s="29"/>
      <c r="GB176" s="2"/>
      <c r="GC176" s="2"/>
      <c r="GD176" s="2"/>
      <c r="GE176" s="2"/>
      <c r="GF176" s="2"/>
      <c r="GG176" s="2"/>
      <c r="GH176" s="2"/>
      <c r="GI176" s="2"/>
      <c r="GJ176" s="2"/>
      <c r="GK176" s="2"/>
    </row>
    <row r="177" spans="1:215" x14ac:dyDescent="0.35">
      <c r="A177" s="3" t="s">
        <v>918</v>
      </c>
      <c r="B177" s="2" t="s">
        <v>919</v>
      </c>
      <c r="C177" s="2">
        <f t="shared" ref="C177:BN177" si="199">C176*C173</f>
        <v>0</v>
      </c>
      <c r="D177" s="2">
        <f t="shared" si="199"/>
        <v>413960</v>
      </c>
      <c r="E177" s="2">
        <f t="shared" si="199"/>
        <v>0</v>
      </c>
      <c r="F177" s="2">
        <f t="shared" si="199"/>
        <v>31440</v>
      </c>
      <c r="G177" s="2">
        <f t="shared" si="199"/>
        <v>0</v>
      </c>
      <c r="H177" s="2">
        <f t="shared" si="199"/>
        <v>0</v>
      </c>
      <c r="I177" s="2">
        <f t="shared" si="199"/>
        <v>62880</v>
      </c>
      <c r="J177" s="2">
        <f t="shared" si="199"/>
        <v>0</v>
      </c>
      <c r="K177" s="2">
        <f t="shared" si="199"/>
        <v>0</v>
      </c>
      <c r="L177" s="2">
        <f t="shared" si="199"/>
        <v>0</v>
      </c>
      <c r="M177" s="2">
        <f t="shared" si="199"/>
        <v>0</v>
      </c>
      <c r="N177" s="2">
        <f t="shared" si="199"/>
        <v>372040</v>
      </c>
      <c r="O177" s="2">
        <f t="shared" si="199"/>
        <v>83840</v>
      </c>
      <c r="P177" s="2">
        <f t="shared" si="199"/>
        <v>0</v>
      </c>
      <c r="Q177" s="2">
        <f t="shared" si="199"/>
        <v>99560</v>
      </c>
      <c r="R177" s="2">
        <f t="shared" si="199"/>
        <v>0</v>
      </c>
      <c r="S177" s="2">
        <f t="shared" si="199"/>
        <v>0</v>
      </c>
      <c r="T177" s="2">
        <f t="shared" si="199"/>
        <v>0</v>
      </c>
      <c r="U177" s="2">
        <f t="shared" si="199"/>
        <v>0</v>
      </c>
      <c r="V177" s="2">
        <f t="shared" si="199"/>
        <v>0</v>
      </c>
      <c r="W177" s="2">
        <f t="shared" si="199"/>
        <v>0</v>
      </c>
      <c r="X177" s="2">
        <f t="shared" si="199"/>
        <v>0</v>
      </c>
      <c r="Y177" s="2">
        <f t="shared" si="199"/>
        <v>0</v>
      </c>
      <c r="Z177" s="2">
        <f t="shared" si="199"/>
        <v>0</v>
      </c>
      <c r="AA177" s="2">
        <f t="shared" si="199"/>
        <v>508280</v>
      </c>
      <c r="AB177" s="2">
        <f t="shared" si="199"/>
        <v>20960</v>
      </c>
      <c r="AC177" s="2">
        <f t="shared" si="199"/>
        <v>0</v>
      </c>
      <c r="AD177" s="2">
        <f t="shared" si="199"/>
        <v>0</v>
      </c>
      <c r="AE177" s="2">
        <f t="shared" si="199"/>
        <v>0</v>
      </c>
      <c r="AF177" s="2">
        <f t="shared" si="199"/>
        <v>0</v>
      </c>
      <c r="AG177" s="2">
        <f t="shared" si="199"/>
        <v>0</v>
      </c>
      <c r="AH177" s="2">
        <f t="shared" si="199"/>
        <v>0</v>
      </c>
      <c r="AI177" s="2">
        <f t="shared" si="199"/>
        <v>0</v>
      </c>
      <c r="AJ177" s="2">
        <f t="shared" si="199"/>
        <v>0</v>
      </c>
      <c r="AK177" s="2">
        <f t="shared" si="199"/>
        <v>0</v>
      </c>
      <c r="AL177" s="2">
        <f t="shared" si="199"/>
        <v>0</v>
      </c>
      <c r="AM177" s="2">
        <f t="shared" si="199"/>
        <v>0</v>
      </c>
      <c r="AN177" s="2">
        <f t="shared" si="199"/>
        <v>0</v>
      </c>
      <c r="AO177" s="2">
        <f t="shared" si="199"/>
        <v>0</v>
      </c>
      <c r="AP177" s="2">
        <f t="shared" si="199"/>
        <v>151960</v>
      </c>
      <c r="AQ177" s="2">
        <f t="shared" si="199"/>
        <v>5240</v>
      </c>
      <c r="AR177" s="2">
        <f t="shared" si="199"/>
        <v>104800</v>
      </c>
      <c r="AS177" s="2">
        <f t="shared" si="199"/>
        <v>10480</v>
      </c>
      <c r="AT177" s="2">
        <f t="shared" si="199"/>
        <v>10480</v>
      </c>
      <c r="AU177" s="2">
        <f t="shared" si="199"/>
        <v>0</v>
      </c>
      <c r="AV177" s="2">
        <f t="shared" si="199"/>
        <v>0</v>
      </c>
      <c r="AW177" s="2">
        <f t="shared" si="199"/>
        <v>0</v>
      </c>
      <c r="AX177" s="2">
        <f t="shared" si="199"/>
        <v>0</v>
      </c>
      <c r="AY177" s="2">
        <f t="shared" si="199"/>
        <v>0</v>
      </c>
      <c r="AZ177" s="2">
        <f t="shared" si="199"/>
        <v>0</v>
      </c>
      <c r="BA177" s="2">
        <f t="shared" si="199"/>
        <v>0</v>
      </c>
      <c r="BB177" s="2">
        <f t="shared" si="199"/>
        <v>10480</v>
      </c>
      <c r="BC177" s="2">
        <f t="shared" si="199"/>
        <v>225320</v>
      </c>
      <c r="BD177" s="2">
        <f t="shared" si="199"/>
        <v>0</v>
      </c>
      <c r="BE177" s="2">
        <f t="shared" si="199"/>
        <v>0</v>
      </c>
      <c r="BF177" s="2">
        <f t="shared" si="199"/>
        <v>20960</v>
      </c>
      <c r="BG177" s="2">
        <f t="shared" si="199"/>
        <v>0</v>
      </c>
      <c r="BH177" s="2">
        <f t="shared" si="199"/>
        <v>0</v>
      </c>
      <c r="BI177" s="2">
        <f t="shared" si="199"/>
        <v>0</v>
      </c>
      <c r="BJ177" s="2">
        <f t="shared" si="199"/>
        <v>20960</v>
      </c>
      <c r="BK177" s="2">
        <f t="shared" si="199"/>
        <v>272480</v>
      </c>
      <c r="BL177" s="2">
        <f t="shared" si="199"/>
        <v>20960</v>
      </c>
      <c r="BM177" s="2">
        <f t="shared" si="199"/>
        <v>0</v>
      </c>
      <c r="BN177" s="2">
        <f t="shared" si="199"/>
        <v>157200</v>
      </c>
      <c r="BO177" s="2">
        <f t="shared" ref="BO177:DZ177" si="200">BO176*BO173</f>
        <v>0</v>
      </c>
      <c r="BP177" s="2">
        <f t="shared" si="200"/>
        <v>0</v>
      </c>
      <c r="BQ177" s="2">
        <f t="shared" si="200"/>
        <v>10480</v>
      </c>
      <c r="BR177" s="2">
        <f t="shared" si="200"/>
        <v>0</v>
      </c>
      <c r="BS177" s="2">
        <f t="shared" si="200"/>
        <v>0</v>
      </c>
      <c r="BT177" s="2">
        <f t="shared" si="200"/>
        <v>0</v>
      </c>
      <c r="BU177" s="2">
        <f t="shared" si="200"/>
        <v>0</v>
      </c>
      <c r="BV177" s="2">
        <f t="shared" si="200"/>
        <v>0</v>
      </c>
      <c r="BW177" s="2">
        <f t="shared" si="200"/>
        <v>0</v>
      </c>
      <c r="BX177" s="2">
        <f t="shared" si="200"/>
        <v>0</v>
      </c>
      <c r="BY177" s="2">
        <f t="shared" si="200"/>
        <v>31440</v>
      </c>
      <c r="BZ177" s="2">
        <f t="shared" si="200"/>
        <v>0</v>
      </c>
      <c r="CA177" s="2">
        <f t="shared" si="200"/>
        <v>0</v>
      </c>
      <c r="CB177" s="2">
        <f t="shared" si="200"/>
        <v>193880</v>
      </c>
      <c r="CC177" s="2">
        <f t="shared" si="200"/>
        <v>0</v>
      </c>
      <c r="CD177" s="2">
        <f t="shared" si="200"/>
        <v>0</v>
      </c>
      <c r="CE177" s="2">
        <f t="shared" si="200"/>
        <v>0</v>
      </c>
      <c r="CF177" s="2">
        <f t="shared" si="200"/>
        <v>0</v>
      </c>
      <c r="CG177" s="2">
        <f t="shared" si="200"/>
        <v>0</v>
      </c>
      <c r="CH177" s="2">
        <f t="shared" si="200"/>
        <v>0</v>
      </c>
      <c r="CI177" s="2">
        <f t="shared" si="200"/>
        <v>0</v>
      </c>
      <c r="CJ177" s="2">
        <f t="shared" si="200"/>
        <v>10480</v>
      </c>
      <c r="CK177" s="2">
        <f t="shared" si="200"/>
        <v>0</v>
      </c>
      <c r="CL177" s="2">
        <f t="shared" si="200"/>
        <v>0</v>
      </c>
      <c r="CM177" s="2">
        <f t="shared" si="200"/>
        <v>0</v>
      </c>
      <c r="CN177" s="2">
        <f t="shared" si="200"/>
        <v>319640</v>
      </c>
      <c r="CO177" s="2">
        <f t="shared" si="200"/>
        <v>31440</v>
      </c>
      <c r="CP177" s="2">
        <f t="shared" si="200"/>
        <v>20960</v>
      </c>
      <c r="CQ177" s="2">
        <f t="shared" si="200"/>
        <v>0</v>
      </c>
      <c r="CR177" s="2">
        <f t="shared" si="200"/>
        <v>0</v>
      </c>
      <c r="CS177" s="2">
        <f t="shared" si="200"/>
        <v>0</v>
      </c>
      <c r="CT177" s="2">
        <f t="shared" si="200"/>
        <v>0</v>
      </c>
      <c r="CU177" s="2">
        <f t="shared" si="200"/>
        <v>0</v>
      </c>
      <c r="CV177" s="2">
        <f t="shared" si="200"/>
        <v>0</v>
      </c>
      <c r="CW177" s="2">
        <f t="shared" si="200"/>
        <v>0</v>
      </c>
      <c r="CX177" s="2">
        <f t="shared" si="200"/>
        <v>0</v>
      </c>
      <c r="CY177" s="2">
        <f t="shared" si="200"/>
        <v>0</v>
      </c>
      <c r="CZ177" s="2">
        <f t="shared" si="200"/>
        <v>0</v>
      </c>
      <c r="DA177" s="2">
        <f t="shared" si="200"/>
        <v>0</v>
      </c>
      <c r="DB177" s="2">
        <f t="shared" si="200"/>
        <v>0</v>
      </c>
      <c r="DC177" s="2">
        <f t="shared" si="200"/>
        <v>0</v>
      </c>
      <c r="DD177" s="2">
        <f t="shared" si="200"/>
        <v>0</v>
      </c>
      <c r="DE177" s="2">
        <f t="shared" si="200"/>
        <v>0</v>
      </c>
      <c r="DF177" s="2">
        <f t="shared" si="200"/>
        <v>314400</v>
      </c>
      <c r="DG177" s="2">
        <f t="shared" si="200"/>
        <v>0</v>
      </c>
      <c r="DH177" s="2">
        <f t="shared" si="200"/>
        <v>0</v>
      </c>
      <c r="DI177" s="2">
        <f t="shared" si="200"/>
        <v>0</v>
      </c>
      <c r="DJ177" s="2">
        <f t="shared" si="200"/>
        <v>0</v>
      </c>
      <c r="DK177" s="2">
        <f t="shared" si="200"/>
        <v>0</v>
      </c>
      <c r="DL177" s="2">
        <f t="shared" si="200"/>
        <v>0</v>
      </c>
      <c r="DM177" s="2">
        <f t="shared" si="200"/>
        <v>0</v>
      </c>
      <c r="DN177" s="2">
        <f t="shared" si="200"/>
        <v>5240</v>
      </c>
      <c r="DO177" s="2">
        <f t="shared" si="200"/>
        <v>10480</v>
      </c>
      <c r="DP177" s="2">
        <f t="shared" si="200"/>
        <v>0</v>
      </c>
      <c r="DQ177" s="2">
        <f t="shared" si="200"/>
        <v>0</v>
      </c>
      <c r="DR177" s="2">
        <f t="shared" si="200"/>
        <v>0</v>
      </c>
      <c r="DS177" s="2">
        <f t="shared" si="200"/>
        <v>0</v>
      </c>
      <c r="DT177" s="2">
        <f t="shared" si="200"/>
        <v>0</v>
      </c>
      <c r="DU177" s="2">
        <f t="shared" si="200"/>
        <v>0</v>
      </c>
      <c r="DV177" s="2">
        <f t="shared" si="200"/>
        <v>0</v>
      </c>
      <c r="DW177" s="2">
        <f t="shared" si="200"/>
        <v>0</v>
      </c>
      <c r="DX177" s="2">
        <f t="shared" si="200"/>
        <v>0</v>
      </c>
      <c r="DY177" s="2">
        <f t="shared" si="200"/>
        <v>0</v>
      </c>
      <c r="DZ177" s="2">
        <f t="shared" si="200"/>
        <v>0</v>
      </c>
      <c r="EA177" s="2">
        <f t="shared" ref="EA177:FX177" si="201">EA176*EA173</f>
        <v>0</v>
      </c>
      <c r="EB177" s="2">
        <f t="shared" si="201"/>
        <v>0</v>
      </c>
      <c r="EC177" s="2">
        <f t="shared" si="201"/>
        <v>0</v>
      </c>
      <c r="ED177" s="2">
        <f t="shared" si="201"/>
        <v>0</v>
      </c>
      <c r="EE177" s="2">
        <f t="shared" si="201"/>
        <v>0</v>
      </c>
      <c r="EF177" s="2">
        <f t="shared" si="201"/>
        <v>0</v>
      </c>
      <c r="EG177" s="2">
        <f t="shared" si="201"/>
        <v>0</v>
      </c>
      <c r="EH177" s="2">
        <f t="shared" si="201"/>
        <v>0</v>
      </c>
      <c r="EI177" s="2">
        <f t="shared" si="201"/>
        <v>10480</v>
      </c>
      <c r="EJ177" s="2">
        <f t="shared" si="201"/>
        <v>31440</v>
      </c>
      <c r="EK177" s="2">
        <f t="shared" si="201"/>
        <v>0</v>
      </c>
      <c r="EL177" s="2">
        <f t="shared" si="201"/>
        <v>0</v>
      </c>
      <c r="EM177" s="2">
        <f t="shared" si="201"/>
        <v>0</v>
      </c>
      <c r="EN177" s="2">
        <f t="shared" si="201"/>
        <v>0</v>
      </c>
      <c r="EO177" s="2">
        <f t="shared" si="201"/>
        <v>0</v>
      </c>
      <c r="EP177" s="2">
        <f t="shared" si="201"/>
        <v>0</v>
      </c>
      <c r="EQ177" s="2">
        <f t="shared" si="201"/>
        <v>0</v>
      </c>
      <c r="ER177" s="2">
        <f t="shared" si="201"/>
        <v>0</v>
      </c>
      <c r="ES177" s="2">
        <f t="shared" si="201"/>
        <v>0</v>
      </c>
      <c r="ET177" s="2">
        <f t="shared" si="201"/>
        <v>0</v>
      </c>
      <c r="EU177" s="2">
        <f t="shared" si="201"/>
        <v>0</v>
      </c>
      <c r="EV177" s="2">
        <f t="shared" si="201"/>
        <v>0</v>
      </c>
      <c r="EW177" s="2">
        <f t="shared" si="201"/>
        <v>0</v>
      </c>
      <c r="EX177" s="2">
        <f t="shared" si="201"/>
        <v>0</v>
      </c>
      <c r="EY177" s="2">
        <f t="shared" si="201"/>
        <v>0</v>
      </c>
      <c r="EZ177" s="2">
        <f t="shared" si="201"/>
        <v>0</v>
      </c>
      <c r="FA177" s="2">
        <f t="shared" si="201"/>
        <v>0</v>
      </c>
      <c r="FB177" s="2">
        <f t="shared" si="201"/>
        <v>0</v>
      </c>
      <c r="FC177" s="2">
        <f t="shared" si="201"/>
        <v>0</v>
      </c>
      <c r="FD177" s="2">
        <f t="shared" si="201"/>
        <v>0</v>
      </c>
      <c r="FE177" s="2">
        <f t="shared" si="201"/>
        <v>0</v>
      </c>
      <c r="FF177" s="2">
        <f t="shared" si="201"/>
        <v>0</v>
      </c>
      <c r="FG177" s="2">
        <f t="shared" si="201"/>
        <v>0</v>
      </c>
      <c r="FH177" s="2">
        <f t="shared" si="201"/>
        <v>0</v>
      </c>
      <c r="FI177" s="2">
        <f t="shared" si="201"/>
        <v>0</v>
      </c>
      <c r="FJ177" s="2">
        <f t="shared" si="201"/>
        <v>0</v>
      </c>
      <c r="FK177" s="2">
        <f t="shared" si="201"/>
        <v>0</v>
      </c>
      <c r="FL177" s="2">
        <f t="shared" si="201"/>
        <v>0</v>
      </c>
      <c r="FM177" s="2">
        <f t="shared" si="201"/>
        <v>0</v>
      </c>
      <c r="FN177" s="2">
        <f t="shared" si="201"/>
        <v>136240</v>
      </c>
      <c r="FO177" s="2">
        <f t="shared" si="201"/>
        <v>20960</v>
      </c>
      <c r="FP177" s="2">
        <f t="shared" si="201"/>
        <v>0</v>
      </c>
      <c r="FQ177" s="2">
        <f t="shared" si="201"/>
        <v>0</v>
      </c>
      <c r="FR177" s="2">
        <f t="shared" si="201"/>
        <v>0</v>
      </c>
      <c r="FS177" s="2">
        <f t="shared" si="201"/>
        <v>0</v>
      </c>
      <c r="FT177" s="2">
        <f t="shared" si="201"/>
        <v>0</v>
      </c>
      <c r="FU177" s="2">
        <f t="shared" si="201"/>
        <v>0</v>
      </c>
      <c r="FV177" s="2">
        <f t="shared" si="201"/>
        <v>0</v>
      </c>
      <c r="FW177" s="2">
        <f t="shared" si="201"/>
        <v>0</v>
      </c>
      <c r="FX177" s="2">
        <f t="shared" si="201"/>
        <v>0</v>
      </c>
      <c r="FY177" s="2"/>
      <c r="FZ177" s="2">
        <f>SUM(C177:FX177)</f>
        <v>3751840</v>
      </c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</row>
    <row r="178" spans="1:215" x14ac:dyDescent="0.35">
      <c r="A178" s="3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9"/>
      <c r="GB178" s="2"/>
      <c r="GC178" s="2"/>
      <c r="GD178" s="2"/>
      <c r="GE178" s="2"/>
      <c r="GF178" s="2"/>
      <c r="GG178" s="2"/>
      <c r="GH178" s="2"/>
      <c r="GI178" s="2"/>
      <c r="GJ178" s="2"/>
      <c r="GK178" s="2"/>
    </row>
    <row r="179" spans="1:215" x14ac:dyDescent="0.35">
      <c r="A179" s="3" t="s">
        <v>920</v>
      </c>
      <c r="B179" s="2" t="s">
        <v>1016</v>
      </c>
      <c r="C179" s="14">
        <f t="shared" ref="C179:BN179" si="202">C15+C35</f>
        <v>4</v>
      </c>
      <c r="D179" s="14">
        <f t="shared" si="202"/>
        <v>81</v>
      </c>
      <c r="E179" s="14">
        <f t="shared" si="202"/>
        <v>11</v>
      </c>
      <c r="F179" s="14">
        <f t="shared" si="202"/>
        <v>11</v>
      </c>
      <c r="G179" s="14">
        <f t="shared" si="202"/>
        <v>1</v>
      </c>
      <c r="H179" s="14">
        <f t="shared" si="202"/>
        <v>1</v>
      </c>
      <c r="I179" s="14">
        <f t="shared" si="202"/>
        <v>9</v>
      </c>
      <c r="J179" s="14">
        <f t="shared" si="202"/>
        <v>0</v>
      </c>
      <c r="K179" s="14">
        <f t="shared" si="202"/>
        <v>0</v>
      </c>
      <c r="L179" s="14">
        <f t="shared" si="202"/>
        <v>23</v>
      </c>
      <c r="M179" s="14">
        <f t="shared" si="202"/>
        <v>14</v>
      </c>
      <c r="N179" s="14">
        <f t="shared" si="202"/>
        <v>159.5</v>
      </c>
      <c r="O179" s="14">
        <f t="shared" si="202"/>
        <v>98</v>
      </c>
      <c r="P179" s="14">
        <f t="shared" si="202"/>
        <v>0</v>
      </c>
      <c r="Q179" s="14">
        <f t="shared" si="202"/>
        <v>209</v>
      </c>
      <c r="R179" s="14">
        <f t="shared" si="202"/>
        <v>1</v>
      </c>
      <c r="S179" s="14">
        <f t="shared" si="202"/>
        <v>0</v>
      </c>
      <c r="T179" s="14">
        <f t="shared" si="202"/>
        <v>0</v>
      </c>
      <c r="U179" s="14">
        <f t="shared" si="202"/>
        <v>0</v>
      </c>
      <c r="V179" s="14">
        <f t="shared" si="202"/>
        <v>0</v>
      </c>
      <c r="W179" s="14">
        <f t="shared" si="202"/>
        <v>1</v>
      </c>
      <c r="X179" s="14">
        <f t="shared" si="202"/>
        <v>0</v>
      </c>
      <c r="Y179" s="14">
        <f t="shared" si="202"/>
        <v>0</v>
      </c>
      <c r="Z179" s="14">
        <f t="shared" si="202"/>
        <v>0</v>
      </c>
      <c r="AA179" s="14">
        <f t="shared" si="202"/>
        <v>37</v>
      </c>
      <c r="AB179" s="14">
        <f t="shared" si="202"/>
        <v>46.5</v>
      </c>
      <c r="AC179" s="14">
        <f t="shared" si="202"/>
        <v>0</v>
      </c>
      <c r="AD179" s="14">
        <f t="shared" si="202"/>
        <v>6.5</v>
      </c>
      <c r="AE179" s="14">
        <f t="shared" si="202"/>
        <v>0</v>
      </c>
      <c r="AF179" s="14">
        <f t="shared" si="202"/>
        <v>0</v>
      </c>
      <c r="AG179" s="14">
        <f t="shared" si="202"/>
        <v>0</v>
      </c>
      <c r="AH179" s="14">
        <f t="shared" si="202"/>
        <v>0</v>
      </c>
      <c r="AI179" s="14">
        <f t="shared" si="202"/>
        <v>0</v>
      </c>
      <c r="AJ179" s="14">
        <f t="shared" si="202"/>
        <v>0</v>
      </c>
      <c r="AK179" s="14">
        <f t="shared" si="202"/>
        <v>0</v>
      </c>
      <c r="AL179" s="14">
        <f t="shared" si="202"/>
        <v>0</v>
      </c>
      <c r="AM179" s="14">
        <f t="shared" si="202"/>
        <v>0</v>
      </c>
      <c r="AN179" s="14">
        <f t="shared" si="202"/>
        <v>1</v>
      </c>
      <c r="AO179" s="14">
        <f t="shared" si="202"/>
        <v>0</v>
      </c>
      <c r="AP179" s="14">
        <f t="shared" si="202"/>
        <v>191</v>
      </c>
      <c r="AQ179" s="14">
        <f t="shared" si="202"/>
        <v>0</v>
      </c>
      <c r="AR179" s="14">
        <f t="shared" si="202"/>
        <v>155</v>
      </c>
      <c r="AS179" s="14">
        <f t="shared" si="202"/>
        <v>16</v>
      </c>
      <c r="AT179" s="14">
        <f t="shared" si="202"/>
        <v>3</v>
      </c>
      <c r="AU179" s="14">
        <f t="shared" si="202"/>
        <v>0</v>
      </c>
      <c r="AV179" s="14">
        <f t="shared" si="202"/>
        <v>0</v>
      </c>
      <c r="AW179" s="14">
        <f t="shared" si="202"/>
        <v>2</v>
      </c>
      <c r="AX179" s="14">
        <f t="shared" si="202"/>
        <v>0</v>
      </c>
      <c r="AY179" s="14">
        <f t="shared" si="202"/>
        <v>0</v>
      </c>
      <c r="AZ179" s="14">
        <f t="shared" si="202"/>
        <v>1</v>
      </c>
      <c r="BA179" s="14">
        <f t="shared" si="202"/>
        <v>0.5</v>
      </c>
      <c r="BB179" s="14">
        <f t="shared" si="202"/>
        <v>9</v>
      </c>
      <c r="BC179" s="14">
        <f t="shared" si="202"/>
        <v>30</v>
      </c>
      <c r="BD179" s="14">
        <f t="shared" si="202"/>
        <v>4</v>
      </c>
      <c r="BE179" s="14">
        <f t="shared" si="202"/>
        <v>0</v>
      </c>
      <c r="BF179" s="14">
        <f t="shared" si="202"/>
        <v>31.5</v>
      </c>
      <c r="BG179" s="14">
        <f t="shared" si="202"/>
        <v>0</v>
      </c>
      <c r="BH179" s="14">
        <f t="shared" si="202"/>
        <v>12</v>
      </c>
      <c r="BI179" s="14">
        <f t="shared" si="202"/>
        <v>0</v>
      </c>
      <c r="BJ179" s="14">
        <f t="shared" si="202"/>
        <v>15.5</v>
      </c>
      <c r="BK179" s="14">
        <f t="shared" si="202"/>
        <v>83</v>
      </c>
      <c r="BL179" s="14">
        <f t="shared" si="202"/>
        <v>2.5</v>
      </c>
      <c r="BM179" s="14">
        <f t="shared" si="202"/>
        <v>18.5</v>
      </c>
      <c r="BN179" s="14">
        <f t="shared" si="202"/>
        <v>33.5</v>
      </c>
      <c r="BO179" s="14">
        <f t="shared" ref="BO179:DZ179" si="203">BO15+BO35</f>
        <v>3</v>
      </c>
      <c r="BP179" s="14">
        <f t="shared" si="203"/>
        <v>0</v>
      </c>
      <c r="BQ179" s="14">
        <f t="shared" si="203"/>
        <v>2</v>
      </c>
      <c r="BR179" s="14">
        <f t="shared" si="203"/>
        <v>0</v>
      </c>
      <c r="BS179" s="14">
        <f t="shared" si="203"/>
        <v>0</v>
      </c>
      <c r="BT179" s="14">
        <f t="shared" si="203"/>
        <v>0</v>
      </c>
      <c r="BU179" s="14">
        <f t="shared" si="203"/>
        <v>0</v>
      </c>
      <c r="BV179" s="14">
        <f t="shared" si="203"/>
        <v>0</v>
      </c>
      <c r="BW179" s="14">
        <f t="shared" si="203"/>
        <v>0</v>
      </c>
      <c r="BX179" s="14">
        <f t="shared" si="203"/>
        <v>0</v>
      </c>
      <c r="BY179" s="14">
        <f t="shared" si="203"/>
        <v>0</v>
      </c>
      <c r="BZ179" s="14">
        <f t="shared" si="203"/>
        <v>0</v>
      </c>
      <c r="CA179" s="14">
        <f t="shared" si="203"/>
        <v>0</v>
      </c>
      <c r="CB179" s="14">
        <f t="shared" si="203"/>
        <v>235</v>
      </c>
      <c r="CC179" s="14">
        <f t="shared" si="203"/>
        <v>0</v>
      </c>
      <c r="CD179" s="14">
        <f t="shared" si="203"/>
        <v>0</v>
      </c>
      <c r="CE179" s="14">
        <f t="shared" si="203"/>
        <v>0</v>
      </c>
      <c r="CF179" s="14">
        <f t="shared" si="203"/>
        <v>0</v>
      </c>
      <c r="CG179" s="14">
        <f t="shared" si="203"/>
        <v>0</v>
      </c>
      <c r="CH179" s="14">
        <f t="shared" si="203"/>
        <v>0</v>
      </c>
      <c r="CI179" s="14">
        <f t="shared" si="203"/>
        <v>0</v>
      </c>
      <c r="CJ179" s="14">
        <f t="shared" si="203"/>
        <v>0</v>
      </c>
      <c r="CK179" s="14">
        <f t="shared" si="203"/>
        <v>0</v>
      </c>
      <c r="CL179" s="14">
        <f t="shared" si="203"/>
        <v>4</v>
      </c>
      <c r="CM179" s="14">
        <f t="shared" si="203"/>
        <v>0</v>
      </c>
      <c r="CN179" s="14">
        <f t="shared" si="203"/>
        <v>232</v>
      </c>
      <c r="CO179" s="14">
        <f t="shared" si="203"/>
        <v>69.5</v>
      </c>
      <c r="CP179" s="14">
        <f t="shared" si="203"/>
        <v>3</v>
      </c>
      <c r="CQ179" s="14">
        <f t="shared" si="203"/>
        <v>0</v>
      </c>
      <c r="CR179" s="14">
        <f t="shared" si="203"/>
        <v>0</v>
      </c>
      <c r="CS179" s="14">
        <f t="shared" si="203"/>
        <v>0</v>
      </c>
      <c r="CT179" s="14">
        <f t="shared" si="203"/>
        <v>0</v>
      </c>
      <c r="CU179" s="14">
        <f t="shared" si="203"/>
        <v>2</v>
      </c>
      <c r="CV179" s="14">
        <f t="shared" si="203"/>
        <v>0</v>
      </c>
      <c r="CW179" s="14">
        <f t="shared" si="203"/>
        <v>0</v>
      </c>
      <c r="CX179" s="14">
        <f t="shared" si="203"/>
        <v>0</v>
      </c>
      <c r="CY179" s="14">
        <f t="shared" si="203"/>
        <v>0</v>
      </c>
      <c r="CZ179" s="14">
        <f t="shared" si="203"/>
        <v>0</v>
      </c>
      <c r="DA179" s="14">
        <f t="shared" si="203"/>
        <v>0</v>
      </c>
      <c r="DB179" s="14">
        <f t="shared" si="203"/>
        <v>0</v>
      </c>
      <c r="DC179" s="14">
        <f t="shared" si="203"/>
        <v>0</v>
      </c>
      <c r="DD179" s="14">
        <f t="shared" si="203"/>
        <v>0</v>
      </c>
      <c r="DE179" s="14">
        <f t="shared" si="203"/>
        <v>0</v>
      </c>
      <c r="DF179" s="14">
        <f t="shared" si="203"/>
        <v>18.5</v>
      </c>
      <c r="DG179" s="14">
        <f t="shared" si="203"/>
        <v>0</v>
      </c>
      <c r="DH179" s="14">
        <f t="shared" si="203"/>
        <v>0</v>
      </c>
      <c r="DI179" s="14">
        <f t="shared" si="203"/>
        <v>0</v>
      </c>
      <c r="DJ179" s="14">
        <f t="shared" si="203"/>
        <v>0</v>
      </c>
      <c r="DK179" s="14">
        <f t="shared" si="203"/>
        <v>0</v>
      </c>
      <c r="DL179" s="14">
        <f t="shared" si="203"/>
        <v>0</v>
      </c>
      <c r="DM179" s="14">
        <f t="shared" si="203"/>
        <v>0</v>
      </c>
      <c r="DN179" s="14">
        <f t="shared" si="203"/>
        <v>1</v>
      </c>
      <c r="DO179" s="14">
        <f t="shared" si="203"/>
        <v>0</v>
      </c>
      <c r="DP179" s="14">
        <f t="shared" si="203"/>
        <v>0</v>
      </c>
      <c r="DQ179" s="14">
        <f t="shared" si="203"/>
        <v>1</v>
      </c>
      <c r="DR179" s="14">
        <f t="shared" si="203"/>
        <v>0</v>
      </c>
      <c r="DS179" s="14">
        <f t="shared" si="203"/>
        <v>0</v>
      </c>
      <c r="DT179" s="14">
        <f t="shared" si="203"/>
        <v>0</v>
      </c>
      <c r="DU179" s="14">
        <f t="shared" si="203"/>
        <v>0</v>
      </c>
      <c r="DV179" s="14">
        <f t="shared" si="203"/>
        <v>0</v>
      </c>
      <c r="DW179" s="14">
        <f t="shared" si="203"/>
        <v>0</v>
      </c>
      <c r="DX179" s="14">
        <f t="shared" si="203"/>
        <v>0</v>
      </c>
      <c r="DY179" s="14">
        <f t="shared" si="203"/>
        <v>0</v>
      </c>
      <c r="DZ179" s="14">
        <f t="shared" si="203"/>
        <v>1</v>
      </c>
      <c r="EA179" s="14">
        <f t="shared" ref="EA179:FX179" si="204">EA15+EA35</f>
        <v>0</v>
      </c>
      <c r="EB179" s="14">
        <f t="shared" si="204"/>
        <v>0</v>
      </c>
      <c r="EC179" s="14">
        <f t="shared" si="204"/>
        <v>0</v>
      </c>
      <c r="ED179" s="14">
        <f t="shared" si="204"/>
        <v>0</v>
      </c>
      <c r="EE179" s="14">
        <f t="shared" si="204"/>
        <v>0</v>
      </c>
      <c r="EF179" s="14">
        <f t="shared" si="204"/>
        <v>2</v>
      </c>
      <c r="EG179" s="14">
        <f t="shared" si="204"/>
        <v>0</v>
      </c>
      <c r="EH179" s="14">
        <f t="shared" si="204"/>
        <v>0</v>
      </c>
      <c r="EI179" s="14">
        <f t="shared" si="204"/>
        <v>24.5</v>
      </c>
      <c r="EJ179" s="14">
        <f t="shared" si="204"/>
        <v>26</v>
      </c>
      <c r="EK179" s="14">
        <f t="shared" si="204"/>
        <v>0</v>
      </c>
      <c r="EL179" s="14">
        <f t="shared" si="204"/>
        <v>0</v>
      </c>
      <c r="EM179" s="14">
        <f t="shared" si="204"/>
        <v>0</v>
      </c>
      <c r="EN179" s="14">
        <f t="shared" si="204"/>
        <v>0</v>
      </c>
      <c r="EO179" s="14">
        <f t="shared" si="204"/>
        <v>0</v>
      </c>
      <c r="EP179" s="14">
        <f t="shared" si="204"/>
        <v>0</v>
      </c>
      <c r="EQ179" s="14">
        <f t="shared" si="204"/>
        <v>2</v>
      </c>
      <c r="ER179" s="14">
        <f t="shared" si="204"/>
        <v>2</v>
      </c>
      <c r="ES179" s="14">
        <f t="shared" si="204"/>
        <v>0</v>
      </c>
      <c r="ET179" s="14">
        <f t="shared" si="204"/>
        <v>0</v>
      </c>
      <c r="EU179" s="14">
        <f t="shared" si="204"/>
        <v>0</v>
      </c>
      <c r="EV179" s="14">
        <f t="shared" si="204"/>
        <v>0</v>
      </c>
      <c r="EW179" s="14">
        <f t="shared" si="204"/>
        <v>0</v>
      </c>
      <c r="EX179" s="14">
        <f t="shared" si="204"/>
        <v>0</v>
      </c>
      <c r="EY179" s="14">
        <f t="shared" si="204"/>
        <v>0</v>
      </c>
      <c r="EZ179" s="14">
        <f t="shared" si="204"/>
        <v>0</v>
      </c>
      <c r="FA179" s="14">
        <f t="shared" si="204"/>
        <v>12</v>
      </c>
      <c r="FB179" s="14">
        <f t="shared" si="204"/>
        <v>0</v>
      </c>
      <c r="FC179" s="14">
        <f t="shared" si="204"/>
        <v>4</v>
      </c>
      <c r="FD179" s="14">
        <f t="shared" si="204"/>
        <v>0</v>
      </c>
      <c r="FE179" s="14">
        <f t="shared" si="204"/>
        <v>0</v>
      </c>
      <c r="FF179" s="14">
        <f t="shared" si="204"/>
        <v>0</v>
      </c>
      <c r="FG179" s="14">
        <f t="shared" si="204"/>
        <v>0</v>
      </c>
      <c r="FH179" s="14">
        <f t="shared" si="204"/>
        <v>0</v>
      </c>
      <c r="FI179" s="14">
        <f t="shared" si="204"/>
        <v>0</v>
      </c>
      <c r="FJ179" s="14">
        <f t="shared" si="204"/>
        <v>0</v>
      </c>
      <c r="FK179" s="14">
        <f t="shared" si="204"/>
        <v>0</v>
      </c>
      <c r="FL179" s="14">
        <f t="shared" si="204"/>
        <v>0</v>
      </c>
      <c r="FM179" s="14">
        <f t="shared" si="204"/>
        <v>0</v>
      </c>
      <c r="FN179" s="14">
        <f t="shared" si="204"/>
        <v>15.5</v>
      </c>
      <c r="FO179" s="14">
        <f t="shared" si="204"/>
        <v>0</v>
      </c>
      <c r="FP179" s="14">
        <f t="shared" si="204"/>
        <v>0</v>
      </c>
      <c r="FQ179" s="14">
        <f t="shared" si="204"/>
        <v>0</v>
      </c>
      <c r="FR179" s="14">
        <f t="shared" si="204"/>
        <v>0</v>
      </c>
      <c r="FS179" s="14">
        <f t="shared" si="204"/>
        <v>0</v>
      </c>
      <c r="FT179" s="14">
        <f t="shared" si="204"/>
        <v>0</v>
      </c>
      <c r="FU179" s="14">
        <f t="shared" si="204"/>
        <v>0</v>
      </c>
      <c r="FV179" s="14">
        <f t="shared" si="204"/>
        <v>1</v>
      </c>
      <c r="FW179" s="14">
        <f t="shared" si="204"/>
        <v>2</v>
      </c>
      <c r="FX179" s="14">
        <f t="shared" si="204"/>
        <v>0</v>
      </c>
      <c r="FY179" s="2"/>
      <c r="FZ179" s="2">
        <f>SUM(C179:FX179)</f>
        <v>1985.5</v>
      </c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</row>
    <row r="180" spans="1:215" x14ac:dyDescent="0.35">
      <c r="A180" s="3" t="s">
        <v>1017</v>
      </c>
      <c r="B180" s="2" t="s">
        <v>1018</v>
      </c>
      <c r="C180" s="2">
        <f t="shared" ref="C180:BN180" si="205">C179*9588</f>
        <v>38352</v>
      </c>
      <c r="D180" s="2">
        <f t="shared" si="205"/>
        <v>776628</v>
      </c>
      <c r="E180" s="2">
        <f t="shared" si="205"/>
        <v>105468</v>
      </c>
      <c r="F180" s="2">
        <f t="shared" si="205"/>
        <v>105468</v>
      </c>
      <c r="G180" s="2">
        <f t="shared" si="205"/>
        <v>9588</v>
      </c>
      <c r="H180" s="2">
        <f t="shared" si="205"/>
        <v>9588</v>
      </c>
      <c r="I180" s="2">
        <f t="shared" si="205"/>
        <v>86292</v>
      </c>
      <c r="J180" s="2">
        <f t="shared" si="205"/>
        <v>0</v>
      </c>
      <c r="K180" s="2">
        <f t="shared" si="205"/>
        <v>0</v>
      </c>
      <c r="L180" s="2">
        <f t="shared" si="205"/>
        <v>220524</v>
      </c>
      <c r="M180" s="2">
        <f t="shared" si="205"/>
        <v>134232</v>
      </c>
      <c r="N180" s="2">
        <f t="shared" si="205"/>
        <v>1529286</v>
      </c>
      <c r="O180" s="2">
        <f t="shared" si="205"/>
        <v>939624</v>
      </c>
      <c r="P180" s="2">
        <f t="shared" si="205"/>
        <v>0</v>
      </c>
      <c r="Q180" s="2">
        <f t="shared" si="205"/>
        <v>2003892</v>
      </c>
      <c r="R180" s="2">
        <f t="shared" si="205"/>
        <v>9588</v>
      </c>
      <c r="S180" s="2">
        <f t="shared" si="205"/>
        <v>0</v>
      </c>
      <c r="T180" s="2">
        <f t="shared" si="205"/>
        <v>0</v>
      </c>
      <c r="U180" s="2">
        <f t="shared" si="205"/>
        <v>0</v>
      </c>
      <c r="V180" s="2">
        <f t="shared" si="205"/>
        <v>0</v>
      </c>
      <c r="W180" s="2">
        <f t="shared" si="205"/>
        <v>9588</v>
      </c>
      <c r="X180" s="2">
        <f t="shared" si="205"/>
        <v>0</v>
      </c>
      <c r="Y180" s="2">
        <f t="shared" si="205"/>
        <v>0</v>
      </c>
      <c r="Z180" s="2">
        <f t="shared" si="205"/>
        <v>0</v>
      </c>
      <c r="AA180" s="2">
        <f t="shared" si="205"/>
        <v>354756</v>
      </c>
      <c r="AB180" s="2">
        <f t="shared" si="205"/>
        <v>445842</v>
      </c>
      <c r="AC180" s="2">
        <f t="shared" si="205"/>
        <v>0</v>
      </c>
      <c r="AD180" s="2">
        <f t="shared" si="205"/>
        <v>62322</v>
      </c>
      <c r="AE180" s="2">
        <f t="shared" si="205"/>
        <v>0</v>
      </c>
      <c r="AF180" s="2">
        <f t="shared" si="205"/>
        <v>0</v>
      </c>
      <c r="AG180" s="2">
        <f t="shared" si="205"/>
        <v>0</v>
      </c>
      <c r="AH180" s="2">
        <f t="shared" si="205"/>
        <v>0</v>
      </c>
      <c r="AI180" s="2">
        <f t="shared" si="205"/>
        <v>0</v>
      </c>
      <c r="AJ180" s="2">
        <f t="shared" si="205"/>
        <v>0</v>
      </c>
      <c r="AK180" s="2">
        <f t="shared" si="205"/>
        <v>0</v>
      </c>
      <c r="AL180" s="2">
        <f t="shared" si="205"/>
        <v>0</v>
      </c>
      <c r="AM180" s="2">
        <f t="shared" si="205"/>
        <v>0</v>
      </c>
      <c r="AN180" s="2">
        <f t="shared" si="205"/>
        <v>9588</v>
      </c>
      <c r="AO180" s="2">
        <f t="shared" si="205"/>
        <v>0</v>
      </c>
      <c r="AP180" s="2">
        <f t="shared" si="205"/>
        <v>1831308</v>
      </c>
      <c r="AQ180" s="2">
        <f t="shared" si="205"/>
        <v>0</v>
      </c>
      <c r="AR180" s="2">
        <f t="shared" si="205"/>
        <v>1486140</v>
      </c>
      <c r="AS180" s="2">
        <f t="shared" si="205"/>
        <v>153408</v>
      </c>
      <c r="AT180" s="2">
        <f t="shared" si="205"/>
        <v>28764</v>
      </c>
      <c r="AU180" s="2">
        <f t="shared" si="205"/>
        <v>0</v>
      </c>
      <c r="AV180" s="2">
        <f t="shared" si="205"/>
        <v>0</v>
      </c>
      <c r="AW180" s="2">
        <f t="shared" si="205"/>
        <v>19176</v>
      </c>
      <c r="AX180" s="2">
        <f t="shared" si="205"/>
        <v>0</v>
      </c>
      <c r="AY180" s="2">
        <f t="shared" si="205"/>
        <v>0</v>
      </c>
      <c r="AZ180" s="2">
        <f t="shared" si="205"/>
        <v>9588</v>
      </c>
      <c r="BA180" s="2">
        <f t="shared" si="205"/>
        <v>4794</v>
      </c>
      <c r="BB180" s="2">
        <f t="shared" si="205"/>
        <v>86292</v>
      </c>
      <c r="BC180" s="2">
        <f t="shared" si="205"/>
        <v>287640</v>
      </c>
      <c r="BD180" s="2">
        <f t="shared" si="205"/>
        <v>38352</v>
      </c>
      <c r="BE180" s="2">
        <f t="shared" si="205"/>
        <v>0</v>
      </c>
      <c r="BF180" s="2">
        <f t="shared" si="205"/>
        <v>302022</v>
      </c>
      <c r="BG180" s="2">
        <f t="shared" si="205"/>
        <v>0</v>
      </c>
      <c r="BH180" s="2">
        <f t="shared" si="205"/>
        <v>115056</v>
      </c>
      <c r="BI180" s="2">
        <f t="shared" si="205"/>
        <v>0</v>
      </c>
      <c r="BJ180" s="2">
        <f t="shared" si="205"/>
        <v>148614</v>
      </c>
      <c r="BK180" s="2">
        <f t="shared" si="205"/>
        <v>795804</v>
      </c>
      <c r="BL180" s="2">
        <f t="shared" si="205"/>
        <v>23970</v>
      </c>
      <c r="BM180" s="2">
        <f t="shared" si="205"/>
        <v>177378</v>
      </c>
      <c r="BN180" s="2">
        <f t="shared" si="205"/>
        <v>321198</v>
      </c>
      <c r="BO180" s="2">
        <f>BO179*9588</f>
        <v>28764</v>
      </c>
      <c r="BP180" s="2">
        <f t="shared" ref="BP180:EA180" si="206">BP179*9588</f>
        <v>0</v>
      </c>
      <c r="BQ180" s="2">
        <f t="shared" si="206"/>
        <v>19176</v>
      </c>
      <c r="BR180" s="2">
        <f t="shared" si="206"/>
        <v>0</v>
      </c>
      <c r="BS180" s="2">
        <f t="shared" si="206"/>
        <v>0</v>
      </c>
      <c r="BT180" s="2">
        <f t="shared" si="206"/>
        <v>0</v>
      </c>
      <c r="BU180" s="2">
        <f t="shared" si="206"/>
        <v>0</v>
      </c>
      <c r="BV180" s="2">
        <f t="shared" si="206"/>
        <v>0</v>
      </c>
      <c r="BW180" s="2">
        <f t="shared" si="206"/>
        <v>0</v>
      </c>
      <c r="BX180" s="2">
        <f t="shared" si="206"/>
        <v>0</v>
      </c>
      <c r="BY180" s="2">
        <f t="shared" si="206"/>
        <v>0</v>
      </c>
      <c r="BZ180" s="2">
        <f t="shared" si="206"/>
        <v>0</v>
      </c>
      <c r="CA180" s="2">
        <f t="shared" si="206"/>
        <v>0</v>
      </c>
      <c r="CB180" s="2">
        <f t="shared" si="206"/>
        <v>2253180</v>
      </c>
      <c r="CC180" s="2">
        <f t="shared" si="206"/>
        <v>0</v>
      </c>
      <c r="CD180" s="2">
        <f t="shared" si="206"/>
        <v>0</v>
      </c>
      <c r="CE180" s="2">
        <f t="shared" si="206"/>
        <v>0</v>
      </c>
      <c r="CF180" s="2">
        <f t="shared" si="206"/>
        <v>0</v>
      </c>
      <c r="CG180" s="2">
        <f t="shared" si="206"/>
        <v>0</v>
      </c>
      <c r="CH180" s="2">
        <f t="shared" si="206"/>
        <v>0</v>
      </c>
      <c r="CI180" s="2">
        <f t="shared" si="206"/>
        <v>0</v>
      </c>
      <c r="CJ180" s="2">
        <f t="shared" si="206"/>
        <v>0</v>
      </c>
      <c r="CK180" s="2">
        <f t="shared" si="206"/>
        <v>0</v>
      </c>
      <c r="CL180" s="2">
        <f t="shared" si="206"/>
        <v>38352</v>
      </c>
      <c r="CM180" s="2">
        <f t="shared" si="206"/>
        <v>0</v>
      </c>
      <c r="CN180" s="2">
        <f t="shared" si="206"/>
        <v>2224416</v>
      </c>
      <c r="CO180" s="2">
        <f t="shared" si="206"/>
        <v>666366</v>
      </c>
      <c r="CP180" s="2">
        <f t="shared" si="206"/>
        <v>28764</v>
      </c>
      <c r="CQ180" s="2">
        <f t="shared" si="206"/>
        <v>0</v>
      </c>
      <c r="CR180" s="2">
        <f t="shared" si="206"/>
        <v>0</v>
      </c>
      <c r="CS180" s="2">
        <f t="shared" si="206"/>
        <v>0</v>
      </c>
      <c r="CT180" s="2">
        <f t="shared" si="206"/>
        <v>0</v>
      </c>
      <c r="CU180" s="2">
        <f t="shared" si="206"/>
        <v>19176</v>
      </c>
      <c r="CV180" s="2">
        <f t="shared" si="206"/>
        <v>0</v>
      </c>
      <c r="CW180" s="2">
        <f t="shared" si="206"/>
        <v>0</v>
      </c>
      <c r="CX180" s="2">
        <f t="shared" si="206"/>
        <v>0</v>
      </c>
      <c r="CY180" s="2">
        <f t="shared" si="206"/>
        <v>0</v>
      </c>
      <c r="CZ180" s="2">
        <f t="shared" si="206"/>
        <v>0</v>
      </c>
      <c r="DA180" s="2">
        <f t="shared" si="206"/>
        <v>0</v>
      </c>
      <c r="DB180" s="2">
        <f t="shared" si="206"/>
        <v>0</v>
      </c>
      <c r="DC180" s="2">
        <f t="shared" si="206"/>
        <v>0</v>
      </c>
      <c r="DD180" s="2">
        <f t="shared" si="206"/>
        <v>0</v>
      </c>
      <c r="DE180" s="2">
        <f t="shared" si="206"/>
        <v>0</v>
      </c>
      <c r="DF180" s="2">
        <f t="shared" si="206"/>
        <v>177378</v>
      </c>
      <c r="DG180" s="2">
        <f t="shared" si="206"/>
        <v>0</v>
      </c>
      <c r="DH180" s="2">
        <f t="shared" si="206"/>
        <v>0</v>
      </c>
      <c r="DI180" s="2">
        <f t="shared" si="206"/>
        <v>0</v>
      </c>
      <c r="DJ180" s="2">
        <f t="shared" si="206"/>
        <v>0</v>
      </c>
      <c r="DK180" s="2">
        <f t="shared" si="206"/>
        <v>0</v>
      </c>
      <c r="DL180" s="2">
        <f t="shared" si="206"/>
        <v>0</v>
      </c>
      <c r="DM180" s="2">
        <f t="shared" si="206"/>
        <v>0</v>
      </c>
      <c r="DN180" s="2">
        <f t="shared" si="206"/>
        <v>9588</v>
      </c>
      <c r="DO180" s="2">
        <f t="shared" si="206"/>
        <v>0</v>
      </c>
      <c r="DP180" s="2">
        <f t="shared" si="206"/>
        <v>0</v>
      </c>
      <c r="DQ180" s="2">
        <f t="shared" si="206"/>
        <v>9588</v>
      </c>
      <c r="DR180" s="2">
        <f t="shared" si="206"/>
        <v>0</v>
      </c>
      <c r="DS180" s="2">
        <f t="shared" si="206"/>
        <v>0</v>
      </c>
      <c r="DT180" s="2">
        <f t="shared" si="206"/>
        <v>0</v>
      </c>
      <c r="DU180" s="2">
        <f t="shared" si="206"/>
        <v>0</v>
      </c>
      <c r="DV180" s="2">
        <f t="shared" si="206"/>
        <v>0</v>
      </c>
      <c r="DW180" s="2">
        <f t="shared" si="206"/>
        <v>0</v>
      </c>
      <c r="DX180" s="2">
        <f t="shared" si="206"/>
        <v>0</v>
      </c>
      <c r="DY180" s="2">
        <f t="shared" si="206"/>
        <v>0</v>
      </c>
      <c r="DZ180" s="2">
        <f t="shared" si="206"/>
        <v>9588</v>
      </c>
      <c r="EA180" s="2">
        <f t="shared" si="206"/>
        <v>0</v>
      </c>
      <c r="EB180" s="2">
        <f t="shared" ref="EB180:FX180" si="207">EB179*9588</f>
        <v>0</v>
      </c>
      <c r="EC180" s="2">
        <f t="shared" si="207"/>
        <v>0</v>
      </c>
      <c r="ED180" s="2">
        <f t="shared" si="207"/>
        <v>0</v>
      </c>
      <c r="EE180" s="2">
        <f t="shared" si="207"/>
        <v>0</v>
      </c>
      <c r="EF180" s="2">
        <f t="shared" si="207"/>
        <v>19176</v>
      </c>
      <c r="EG180" s="2">
        <f t="shared" si="207"/>
        <v>0</v>
      </c>
      <c r="EH180" s="2">
        <f t="shared" si="207"/>
        <v>0</v>
      </c>
      <c r="EI180" s="2">
        <f t="shared" si="207"/>
        <v>234906</v>
      </c>
      <c r="EJ180" s="2">
        <f t="shared" si="207"/>
        <v>249288</v>
      </c>
      <c r="EK180" s="2">
        <f t="shared" si="207"/>
        <v>0</v>
      </c>
      <c r="EL180" s="2">
        <f t="shared" si="207"/>
        <v>0</v>
      </c>
      <c r="EM180" s="2">
        <f t="shared" si="207"/>
        <v>0</v>
      </c>
      <c r="EN180" s="2">
        <f t="shared" si="207"/>
        <v>0</v>
      </c>
      <c r="EO180" s="2">
        <f t="shared" si="207"/>
        <v>0</v>
      </c>
      <c r="EP180" s="2">
        <f t="shared" si="207"/>
        <v>0</v>
      </c>
      <c r="EQ180" s="2">
        <f t="shared" si="207"/>
        <v>19176</v>
      </c>
      <c r="ER180" s="2">
        <f t="shared" si="207"/>
        <v>19176</v>
      </c>
      <c r="ES180" s="2">
        <f t="shared" si="207"/>
        <v>0</v>
      </c>
      <c r="ET180" s="2">
        <f t="shared" si="207"/>
        <v>0</v>
      </c>
      <c r="EU180" s="2">
        <f t="shared" si="207"/>
        <v>0</v>
      </c>
      <c r="EV180" s="2">
        <f t="shared" si="207"/>
        <v>0</v>
      </c>
      <c r="EW180" s="2">
        <f t="shared" si="207"/>
        <v>0</v>
      </c>
      <c r="EX180" s="2">
        <f t="shared" si="207"/>
        <v>0</v>
      </c>
      <c r="EY180" s="2">
        <f t="shared" si="207"/>
        <v>0</v>
      </c>
      <c r="EZ180" s="2">
        <f t="shared" si="207"/>
        <v>0</v>
      </c>
      <c r="FA180" s="2">
        <f t="shared" si="207"/>
        <v>115056</v>
      </c>
      <c r="FB180" s="2">
        <f t="shared" si="207"/>
        <v>0</v>
      </c>
      <c r="FC180" s="2">
        <f t="shared" si="207"/>
        <v>38352</v>
      </c>
      <c r="FD180" s="2">
        <f t="shared" si="207"/>
        <v>0</v>
      </c>
      <c r="FE180" s="2">
        <f t="shared" si="207"/>
        <v>0</v>
      </c>
      <c r="FF180" s="2">
        <f t="shared" si="207"/>
        <v>0</v>
      </c>
      <c r="FG180" s="2">
        <f t="shared" si="207"/>
        <v>0</v>
      </c>
      <c r="FH180" s="2">
        <f t="shared" si="207"/>
        <v>0</v>
      </c>
      <c r="FI180" s="2">
        <f t="shared" si="207"/>
        <v>0</v>
      </c>
      <c r="FJ180" s="2">
        <f t="shared" si="207"/>
        <v>0</v>
      </c>
      <c r="FK180" s="2">
        <f t="shared" si="207"/>
        <v>0</v>
      </c>
      <c r="FL180" s="2">
        <f t="shared" si="207"/>
        <v>0</v>
      </c>
      <c r="FM180" s="2">
        <f t="shared" si="207"/>
        <v>0</v>
      </c>
      <c r="FN180" s="2">
        <f t="shared" si="207"/>
        <v>148614</v>
      </c>
      <c r="FO180" s="2">
        <f t="shared" si="207"/>
        <v>0</v>
      </c>
      <c r="FP180" s="2">
        <f t="shared" si="207"/>
        <v>0</v>
      </c>
      <c r="FQ180" s="2">
        <f t="shared" si="207"/>
        <v>0</v>
      </c>
      <c r="FR180" s="2">
        <f t="shared" si="207"/>
        <v>0</v>
      </c>
      <c r="FS180" s="2">
        <f t="shared" si="207"/>
        <v>0</v>
      </c>
      <c r="FT180" s="2">
        <f t="shared" si="207"/>
        <v>0</v>
      </c>
      <c r="FU180" s="2">
        <f t="shared" si="207"/>
        <v>0</v>
      </c>
      <c r="FV180" s="2">
        <f t="shared" si="207"/>
        <v>9588</v>
      </c>
      <c r="FW180" s="2">
        <f t="shared" si="207"/>
        <v>19176</v>
      </c>
      <c r="FX180" s="2">
        <f t="shared" si="207"/>
        <v>0</v>
      </c>
      <c r="FY180" s="2"/>
      <c r="FZ180" s="2">
        <f>SUM(C180:FX180)</f>
        <v>19036974</v>
      </c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</row>
    <row r="181" spans="1:215" x14ac:dyDescent="0.35">
      <c r="A181" s="3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9"/>
      <c r="GB181" s="2"/>
      <c r="GC181" s="2"/>
      <c r="GD181" s="2"/>
      <c r="GE181" s="2"/>
      <c r="GF181" s="2"/>
      <c r="GG181" s="2"/>
      <c r="GH181" s="2"/>
      <c r="GI181" s="2"/>
      <c r="GJ181" s="2"/>
      <c r="GK181" s="2"/>
    </row>
    <row r="182" spans="1:215" x14ac:dyDescent="0.35">
      <c r="A182" s="3" t="s">
        <v>1019</v>
      </c>
      <c r="B182" s="2" t="s">
        <v>1020</v>
      </c>
      <c r="C182" s="2">
        <f t="shared" ref="C182:BN182" si="208">C174+C177+C180</f>
        <v>1631312</v>
      </c>
      <c r="D182" s="2">
        <f t="shared" si="208"/>
        <v>6420108</v>
      </c>
      <c r="E182" s="2">
        <f t="shared" si="208"/>
        <v>105468</v>
      </c>
      <c r="F182" s="2">
        <f t="shared" si="208"/>
        <v>21421788</v>
      </c>
      <c r="G182" s="2">
        <f t="shared" si="208"/>
        <v>9588</v>
      </c>
      <c r="H182" s="2">
        <f t="shared" si="208"/>
        <v>9588</v>
      </c>
      <c r="I182" s="2">
        <f t="shared" si="208"/>
        <v>149172</v>
      </c>
      <c r="J182" s="2">
        <f t="shared" si="208"/>
        <v>0</v>
      </c>
      <c r="K182" s="2">
        <f t="shared" si="208"/>
        <v>0</v>
      </c>
      <c r="L182" s="2">
        <f t="shared" si="208"/>
        <v>220524</v>
      </c>
      <c r="M182" s="2">
        <f t="shared" si="208"/>
        <v>134232</v>
      </c>
      <c r="N182" s="2">
        <f t="shared" si="208"/>
        <v>1901326</v>
      </c>
      <c r="O182" s="2">
        <f t="shared" si="208"/>
        <v>1023464</v>
      </c>
      <c r="P182" s="2">
        <f t="shared" si="208"/>
        <v>0</v>
      </c>
      <c r="Q182" s="2">
        <f t="shared" si="208"/>
        <v>2103452</v>
      </c>
      <c r="R182" s="2">
        <f t="shared" si="208"/>
        <v>69366228</v>
      </c>
      <c r="S182" s="2">
        <f t="shared" si="208"/>
        <v>146720</v>
      </c>
      <c r="T182" s="2">
        <f t="shared" si="208"/>
        <v>0</v>
      </c>
      <c r="U182" s="2">
        <f t="shared" si="208"/>
        <v>0</v>
      </c>
      <c r="V182" s="2">
        <f t="shared" si="208"/>
        <v>0</v>
      </c>
      <c r="W182" s="2">
        <f t="shared" si="208"/>
        <v>9588</v>
      </c>
      <c r="X182" s="2">
        <f t="shared" si="208"/>
        <v>0</v>
      </c>
      <c r="Y182" s="2">
        <f t="shared" si="208"/>
        <v>4962280</v>
      </c>
      <c r="Z182" s="2">
        <f t="shared" si="208"/>
        <v>0</v>
      </c>
      <c r="AA182" s="2">
        <f t="shared" si="208"/>
        <v>4389556</v>
      </c>
      <c r="AB182" s="2">
        <f t="shared" si="208"/>
        <v>2814322</v>
      </c>
      <c r="AC182" s="2">
        <f t="shared" si="208"/>
        <v>0</v>
      </c>
      <c r="AD182" s="2">
        <f t="shared" si="208"/>
        <v>62322</v>
      </c>
      <c r="AE182" s="2">
        <f t="shared" si="208"/>
        <v>0</v>
      </c>
      <c r="AF182" s="2">
        <f t="shared" si="208"/>
        <v>0</v>
      </c>
      <c r="AG182" s="2">
        <f t="shared" si="208"/>
        <v>0</v>
      </c>
      <c r="AH182" s="2">
        <f t="shared" si="208"/>
        <v>0</v>
      </c>
      <c r="AI182" s="2">
        <f t="shared" si="208"/>
        <v>0</v>
      </c>
      <c r="AJ182" s="2">
        <f t="shared" si="208"/>
        <v>0</v>
      </c>
      <c r="AK182" s="2">
        <f t="shared" si="208"/>
        <v>0</v>
      </c>
      <c r="AL182" s="2">
        <f t="shared" si="208"/>
        <v>0</v>
      </c>
      <c r="AM182" s="2">
        <f t="shared" si="208"/>
        <v>0</v>
      </c>
      <c r="AN182" s="2">
        <f t="shared" si="208"/>
        <v>9588</v>
      </c>
      <c r="AO182" s="2">
        <f t="shared" si="208"/>
        <v>3882840</v>
      </c>
      <c r="AP182" s="2">
        <f t="shared" si="208"/>
        <v>8224108</v>
      </c>
      <c r="AQ182" s="2">
        <f t="shared" si="208"/>
        <v>5240</v>
      </c>
      <c r="AR182" s="2">
        <f t="shared" si="208"/>
        <v>15246380</v>
      </c>
      <c r="AS182" s="2">
        <f t="shared" si="208"/>
        <v>163888</v>
      </c>
      <c r="AT182" s="2">
        <f t="shared" si="208"/>
        <v>39244</v>
      </c>
      <c r="AU182" s="2">
        <f t="shared" si="208"/>
        <v>0</v>
      </c>
      <c r="AV182" s="2">
        <f t="shared" si="208"/>
        <v>0</v>
      </c>
      <c r="AW182" s="2">
        <f t="shared" si="208"/>
        <v>19176</v>
      </c>
      <c r="AX182" s="2">
        <f t="shared" si="208"/>
        <v>0</v>
      </c>
      <c r="AY182" s="2">
        <f t="shared" si="208"/>
        <v>0</v>
      </c>
      <c r="AZ182" s="2">
        <f t="shared" si="208"/>
        <v>1036628</v>
      </c>
      <c r="BA182" s="2">
        <f t="shared" si="208"/>
        <v>2519994</v>
      </c>
      <c r="BB182" s="2">
        <f t="shared" si="208"/>
        <v>96772</v>
      </c>
      <c r="BC182" s="2">
        <f t="shared" si="208"/>
        <v>5490960</v>
      </c>
      <c r="BD182" s="2">
        <f t="shared" si="208"/>
        <v>38352</v>
      </c>
      <c r="BE182" s="2">
        <f t="shared" si="208"/>
        <v>0</v>
      </c>
      <c r="BF182" s="2">
        <f t="shared" si="208"/>
        <v>12841342</v>
      </c>
      <c r="BG182" s="2">
        <f t="shared" si="208"/>
        <v>0</v>
      </c>
      <c r="BH182" s="2">
        <f t="shared" si="208"/>
        <v>408496</v>
      </c>
      <c r="BI182" s="2">
        <f t="shared" si="208"/>
        <v>0</v>
      </c>
      <c r="BJ182" s="2">
        <f t="shared" si="208"/>
        <v>169574</v>
      </c>
      <c r="BK182" s="2">
        <f t="shared" si="208"/>
        <v>139147524</v>
      </c>
      <c r="BL182" s="2">
        <f t="shared" si="208"/>
        <v>44930</v>
      </c>
      <c r="BM182" s="2">
        <f t="shared" si="208"/>
        <v>177378</v>
      </c>
      <c r="BN182" s="2">
        <f t="shared" si="208"/>
        <v>478398</v>
      </c>
      <c r="BO182" s="2">
        <f t="shared" ref="BO182:DZ182" si="209">BO174+BO177+BO180</f>
        <v>28764</v>
      </c>
      <c r="BP182" s="2">
        <f t="shared" si="209"/>
        <v>0</v>
      </c>
      <c r="BQ182" s="2">
        <f t="shared" si="209"/>
        <v>29656</v>
      </c>
      <c r="BR182" s="2">
        <f t="shared" si="209"/>
        <v>0</v>
      </c>
      <c r="BS182" s="2">
        <f t="shared" si="209"/>
        <v>0</v>
      </c>
      <c r="BT182" s="2">
        <f t="shared" si="209"/>
        <v>0</v>
      </c>
      <c r="BU182" s="2">
        <f t="shared" si="209"/>
        <v>0</v>
      </c>
      <c r="BV182" s="2">
        <f t="shared" si="209"/>
        <v>0</v>
      </c>
      <c r="BW182" s="2">
        <f t="shared" si="209"/>
        <v>0</v>
      </c>
      <c r="BX182" s="2">
        <f t="shared" si="209"/>
        <v>0</v>
      </c>
      <c r="BY182" s="2">
        <f t="shared" si="209"/>
        <v>31440</v>
      </c>
      <c r="BZ182" s="2">
        <f t="shared" si="209"/>
        <v>0</v>
      </c>
      <c r="CA182" s="2">
        <f t="shared" si="209"/>
        <v>0</v>
      </c>
      <c r="CB182" s="2">
        <f t="shared" si="209"/>
        <v>10993500</v>
      </c>
      <c r="CC182" s="2">
        <f t="shared" si="209"/>
        <v>0</v>
      </c>
      <c r="CD182" s="2">
        <f t="shared" si="209"/>
        <v>0</v>
      </c>
      <c r="CE182" s="2">
        <f t="shared" si="209"/>
        <v>0</v>
      </c>
      <c r="CF182" s="2">
        <f t="shared" si="209"/>
        <v>0</v>
      </c>
      <c r="CG182" s="2">
        <f t="shared" si="209"/>
        <v>0</v>
      </c>
      <c r="CH182" s="2">
        <f t="shared" si="209"/>
        <v>0</v>
      </c>
      <c r="CI182" s="2">
        <f t="shared" si="209"/>
        <v>0</v>
      </c>
      <c r="CJ182" s="2">
        <f t="shared" si="209"/>
        <v>10480</v>
      </c>
      <c r="CK182" s="2">
        <f t="shared" si="209"/>
        <v>246280</v>
      </c>
      <c r="CL182" s="2">
        <f t="shared" si="209"/>
        <v>95992</v>
      </c>
      <c r="CM182" s="2">
        <f t="shared" si="209"/>
        <v>20960</v>
      </c>
      <c r="CN182" s="2">
        <f t="shared" si="209"/>
        <v>9481816</v>
      </c>
      <c r="CO182" s="2">
        <f t="shared" si="209"/>
        <v>697806</v>
      </c>
      <c r="CP182" s="2">
        <f t="shared" si="209"/>
        <v>49724</v>
      </c>
      <c r="CQ182" s="2">
        <f t="shared" si="209"/>
        <v>0</v>
      </c>
      <c r="CR182" s="2">
        <f t="shared" si="209"/>
        <v>0</v>
      </c>
      <c r="CS182" s="2">
        <f t="shared" si="209"/>
        <v>0</v>
      </c>
      <c r="CT182" s="2">
        <f t="shared" si="209"/>
        <v>0</v>
      </c>
      <c r="CU182" s="2">
        <f t="shared" si="209"/>
        <v>4169256</v>
      </c>
      <c r="CV182" s="2">
        <f t="shared" si="209"/>
        <v>0</v>
      </c>
      <c r="CW182" s="2">
        <f t="shared" si="209"/>
        <v>0</v>
      </c>
      <c r="CX182" s="2">
        <f t="shared" si="209"/>
        <v>0</v>
      </c>
      <c r="CY182" s="2">
        <f t="shared" si="209"/>
        <v>0</v>
      </c>
      <c r="CZ182" s="2">
        <f t="shared" si="209"/>
        <v>0</v>
      </c>
      <c r="DA182" s="2">
        <f t="shared" si="209"/>
        <v>0</v>
      </c>
      <c r="DB182" s="2">
        <f t="shared" si="209"/>
        <v>0</v>
      </c>
      <c r="DC182" s="2">
        <f t="shared" si="209"/>
        <v>0</v>
      </c>
      <c r="DD182" s="2">
        <f t="shared" si="209"/>
        <v>0</v>
      </c>
      <c r="DE182" s="2">
        <f t="shared" si="209"/>
        <v>0</v>
      </c>
      <c r="DF182" s="2">
        <f t="shared" si="209"/>
        <v>491778</v>
      </c>
      <c r="DG182" s="2">
        <f t="shared" si="209"/>
        <v>0</v>
      </c>
      <c r="DH182" s="2">
        <f t="shared" si="209"/>
        <v>0</v>
      </c>
      <c r="DI182" s="2">
        <f t="shared" si="209"/>
        <v>41920</v>
      </c>
      <c r="DJ182" s="2">
        <f t="shared" si="209"/>
        <v>10480</v>
      </c>
      <c r="DK182" s="2">
        <f t="shared" si="209"/>
        <v>10480</v>
      </c>
      <c r="DL182" s="2">
        <f t="shared" si="209"/>
        <v>0</v>
      </c>
      <c r="DM182" s="2">
        <f t="shared" si="209"/>
        <v>0</v>
      </c>
      <c r="DN182" s="2">
        <f t="shared" si="209"/>
        <v>14828</v>
      </c>
      <c r="DO182" s="2">
        <f t="shared" si="209"/>
        <v>10480</v>
      </c>
      <c r="DP182" s="2">
        <f t="shared" si="209"/>
        <v>0</v>
      </c>
      <c r="DQ182" s="2">
        <f t="shared" si="209"/>
        <v>9588</v>
      </c>
      <c r="DR182" s="2">
        <f t="shared" si="209"/>
        <v>0</v>
      </c>
      <c r="DS182" s="2">
        <f t="shared" si="209"/>
        <v>0</v>
      </c>
      <c r="DT182" s="2">
        <f t="shared" si="209"/>
        <v>0</v>
      </c>
      <c r="DU182" s="2">
        <f t="shared" si="209"/>
        <v>0</v>
      </c>
      <c r="DV182" s="2">
        <f t="shared" si="209"/>
        <v>0</v>
      </c>
      <c r="DW182" s="2">
        <f t="shared" si="209"/>
        <v>0</v>
      </c>
      <c r="DX182" s="2">
        <f t="shared" si="209"/>
        <v>0</v>
      </c>
      <c r="DY182" s="2">
        <f t="shared" si="209"/>
        <v>0</v>
      </c>
      <c r="DZ182" s="2">
        <f t="shared" si="209"/>
        <v>9588</v>
      </c>
      <c r="EA182" s="2">
        <f t="shared" ref="EA182:FX182" si="210">EA174+EA177+EA180</f>
        <v>0</v>
      </c>
      <c r="EB182" s="2">
        <f t="shared" si="210"/>
        <v>0</v>
      </c>
      <c r="EC182" s="2">
        <f t="shared" si="210"/>
        <v>0</v>
      </c>
      <c r="ED182" s="2">
        <f t="shared" si="210"/>
        <v>0</v>
      </c>
      <c r="EE182" s="2">
        <f t="shared" si="210"/>
        <v>0</v>
      </c>
      <c r="EF182" s="2">
        <f t="shared" si="210"/>
        <v>19176</v>
      </c>
      <c r="EG182" s="2">
        <f t="shared" si="210"/>
        <v>0</v>
      </c>
      <c r="EH182" s="2">
        <f t="shared" si="210"/>
        <v>0</v>
      </c>
      <c r="EI182" s="2">
        <f t="shared" si="210"/>
        <v>245386</v>
      </c>
      <c r="EJ182" s="2">
        <f t="shared" si="210"/>
        <v>2455328</v>
      </c>
      <c r="EK182" s="2">
        <f t="shared" si="210"/>
        <v>0</v>
      </c>
      <c r="EL182" s="2">
        <f t="shared" si="210"/>
        <v>0</v>
      </c>
      <c r="EM182" s="2">
        <f t="shared" si="210"/>
        <v>0</v>
      </c>
      <c r="EN182" s="2">
        <f t="shared" si="210"/>
        <v>450640</v>
      </c>
      <c r="EO182" s="2">
        <f t="shared" si="210"/>
        <v>0</v>
      </c>
      <c r="EP182" s="2">
        <f t="shared" si="210"/>
        <v>0</v>
      </c>
      <c r="EQ182" s="2">
        <f t="shared" si="210"/>
        <v>19176</v>
      </c>
      <c r="ER182" s="2">
        <f t="shared" si="210"/>
        <v>19176</v>
      </c>
      <c r="ES182" s="2">
        <f t="shared" si="210"/>
        <v>0</v>
      </c>
      <c r="ET182" s="2">
        <f t="shared" si="210"/>
        <v>0</v>
      </c>
      <c r="EU182" s="2">
        <f t="shared" si="210"/>
        <v>0</v>
      </c>
      <c r="EV182" s="2">
        <f t="shared" si="210"/>
        <v>0</v>
      </c>
      <c r="EW182" s="2">
        <f t="shared" si="210"/>
        <v>0</v>
      </c>
      <c r="EX182" s="2">
        <f t="shared" si="210"/>
        <v>0</v>
      </c>
      <c r="EY182" s="2">
        <f t="shared" si="210"/>
        <v>4716000</v>
      </c>
      <c r="EZ182" s="2">
        <f t="shared" si="210"/>
        <v>0</v>
      </c>
      <c r="FA182" s="2">
        <f t="shared" si="210"/>
        <v>115056</v>
      </c>
      <c r="FB182" s="2">
        <f t="shared" si="210"/>
        <v>0</v>
      </c>
      <c r="FC182" s="2">
        <f t="shared" si="210"/>
        <v>38352</v>
      </c>
      <c r="FD182" s="2">
        <f t="shared" si="210"/>
        <v>0</v>
      </c>
      <c r="FE182" s="2">
        <f t="shared" si="210"/>
        <v>0</v>
      </c>
      <c r="FF182" s="2">
        <f t="shared" si="210"/>
        <v>0</v>
      </c>
      <c r="FG182" s="2">
        <f t="shared" si="210"/>
        <v>0</v>
      </c>
      <c r="FH182" s="2">
        <f t="shared" si="210"/>
        <v>0</v>
      </c>
      <c r="FI182" s="2">
        <f t="shared" si="210"/>
        <v>0</v>
      </c>
      <c r="FJ182" s="2">
        <f t="shared" si="210"/>
        <v>0</v>
      </c>
      <c r="FK182" s="2">
        <f t="shared" si="210"/>
        <v>0</v>
      </c>
      <c r="FL182" s="2">
        <f t="shared" si="210"/>
        <v>0</v>
      </c>
      <c r="FM182" s="2">
        <f t="shared" si="210"/>
        <v>0</v>
      </c>
      <c r="FN182" s="2">
        <f t="shared" si="210"/>
        <v>2952014</v>
      </c>
      <c r="FO182" s="2">
        <f t="shared" si="210"/>
        <v>20960</v>
      </c>
      <c r="FP182" s="2">
        <f t="shared" si="210"/>
        <v>0</v>
      </c>
      <c r="FQ182" s="2">
        <f t="shared" si="210"/>
        <v>0</v>
      </c>
      <c r="FR182" s="2">
        <f t="shared" si="210"/>
        <v>0</v>
      </c>
      <c r="FS182" s="2">
        <f t="shared" si="210"/>
        <v>0</v>
      </c>
      <c r="FT182" s="2">
        <f t="shared" si="210"/>
        <v>0</v>
      </c>
      <c r="FU182" s="2">
        <f t="shared" si="210"/>
        <v>0</v>
      </c>
      <c r="FV182" s="2">
        <f t="shared" si="210"/>
        <v>9588</v>
      </c>
      <c r="FW182" s="2">
        <f t="shared" si="210"/>
        <v>19176</v>
      </c>
      <c r="FX182" s="2">
        <f t="shared" si="210"/>
        <v>0</v>
      </c>
      <c r="FY182" s="2"/>
      <c r="FZ182" s="2">
        <f>SUM(C182:FX182)</f>
        <v>344456694</v>
      </c>
      <c r="GA182" s="62"/>
      <c r="GB182" s="2">
        <f>FZ182-GA182</f>
        <v>344456694</v>
      </c>
      <c r="GC182" s="2"/>
      <c r="GD182" s="2"/>
      <c r="GE182" s="2"/>
      <c r="GF182" s="2"/>
      <c r="GG182" s="2"/>
      <c r="GH182" s="2"/>
      <c r="GI182" s="2"/>
      <c r="GJ182" s="2"/>
      <c r="GK182" s="2"/>
    </row>
    <row r="183" spans="1:215" x14ac:dyDescent="0.35">
      <c r="A183" s="3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</row>
    <row r="184" spans="1:215" x14ac:dyDescent="0.35">
      <c r="A184" s="3" t="s">
        <v>921</v>
      </c>
      <c r="B184" s="2" t="s">
        <v>922</v>
      </c>
      <c r="C184" s="2">
        <f t="shared" ref="C184:BN184" si="211">C103</f>
        <v>6540.5</v>
      </c>
      <c r="D184" s="2">
        <f t="shared" si="211"/>
        <v>38720.400000000001</v>
      </c>
      <c r="E184" s="2">
        <f t="shared" si="211"/>
        <v>5749</v>
      </c>
      <c r="F184" s="2">
        <f t="shared" si="211"/>
        <v>24441.599999999999</v>
      </c>
      <c r="G184" s="2">
        <f t="shared" si="211"/>
        <v>1845</v>
      </c>
      <c r="H184" s="2">
        <f t="shared" si="211"/>
        <v>1096.7</v>
      </c>
      <c r="I184" s="2">
        <f t="shared" si="211"/>
        <v>8070</v>
      </c>
      <c r="J184" s="2">
        <f t="shared" si="211"/>
        <v>2066.8000000000002</v>
      </c>
      <c r="K184" s="2">
        <f t="shared" si="211"/>
        <v>251.7</v>
      </c>
      <c r="L184" s="2">
        <f t="shared" si="211"/>
        <v>2156.1</v>
      </c>
      <c r="M184" s="2">
        <f t="shared" si="211"/>
        <v>950.7</v>
      </c>
      <c r="N184" s="2">
        <f t="shared" si="211"/>
        <v>50642.1</v>
      </c>
      <c r="O184" s="2">
        <f t="shared" si="211"/>
        <v>12912.4</v>
      </c>
      <c r="P184" s="2">
        <f t="shared" si="211"/>
        <v>315.3</v>
      </c>
      <c r="Q184" s="2">
        <f t="shared" si="211"/>
        <v>39533.800000000003</v>
      </c>
      <c r="R184" s="2">
        <f t="shared" si="211"/>
        <v>7100.8</v>
      </c>
      <c r="S184" s="2">
        <f t="shared" si="211"/>
        <v>1605.4</v>
      </c>
      <c r="T184" s="2">
        <f t="shared" si="211"/>
        <v>161.1</v>
      </c>
      <c r="U184" s="2">
        <f t="shared" si="211"/>
        <v>55.5</v>
      </c>
      <c r="V184" s="2">
        <f t="shared" si="211"/>
        <v>256.39999999999998</v>
      </c>
      <c r="W184" s="2">
        <f t="shared" si="211"/>
        <v>59.7</v>
      </c>
      <c r="X184" s="2">
        <f t="shared" si="211"/>
        <v>50</v>
      </c>
      <c r="Y184" s="2">
        <f t="shared" si="211"/>
        <v>897.3</v>
      </c>
      <c r="Z184" s="2">
        <f t="shared" si="211"/>
        <v>231.1</v>
      </c>
      <c r="AA184" s="2">
        <f t="shared" si="211"/>
        <v>30969.9</v>
      </c>
      <c r="AB184" s="2">
        <f t="shared" si="211"/>
        <v>27219.200000000001</v>
      </c>
      <c r="AC184" s="2">
        <f t="shared" si="211"/>
        <v>906.3</v>
      </c>
      <c r="AD184" s="2">
        <f t="shared" si="211"/>
        <v>1441.6</v>
      </c>
      <c r="AE184" s="2">
        <f t="shared" si="211"/>
        <v>97</v>
      </c>
      <c r="AF184" s="2">
        <f t="shared" si="211"/>
        <v>167.5</v>
      </c>
      <c r="AG184" s="2">
        <f t="shared" si="211"/>
        <v>601.1</v>
      </c>
      <c r="AH184" s="2">
        <f t="shared" si="211"/>
        <v>957.7</v>
      </c>
      <c r="AI184" s="2">
        <f t="shared" si="211"/>
        <v>383</v>
      </c>
      <c r="AJ184" s="2">
        <f t="shared" si="211"/>
        <v>181.5</v>
      </c>
      <c r="AK184" s="2">
        <f t="shared" si="211"/>
        <v>165.7</v>
      </c>
      <c r="AL184" s="2">
        <f t="shared" si="211"/>
        <v>288.5</v>
      </c>
      <c r="AM184" s="2">
        <f t="shared" si="211"/>
        <v>352.6</v>
      </c>
      <c r="AN184" s="2">
        <f t="shared" si="211"/>
        <v>300.5</v>
      </c>
      <c r="AO184" s="2">
        <f t="shared" si="211"/>
        <v>4406.5</v>
      </c>
      <c r="AP184" s="2">
        <f t="shared" si="211"/>
        <v>84753.600000000006</v>
      </c>
      <c r="AQ184" s="2">
        <f t="shared" si="211"/>
        <v>251</v>
      </c>
      <c r="AR184" s="2">
        <f t="shared" si="211"/>
        <v>62161.1</v>
      </c>
      <c r="AS184" s="2">
        <f t="shared" si="211"/>
        <v>6500</v>
      </c>
      <c r="AT184" s="2">
        <f t="shared" si="211"/>
        <v>2363.1999999999998</v>
      </c>
      <c r="AU184" s="2">
        <f t="shared" si="211"/>
        <v>271</v>
      </c>
      <c r="AV184" s="2">
        <f t="shared" si="211"/>
        <v>305.39999999999998</v>
      </c>
      <c r="AW184" s="2">
        <f t="shared" si="211"/>
        <v>257</v>
      </c>
      <c r="AX184" s="2">
        <f t="shared" si="211"/>
        <v>81</v>
      </c>
      <c r="AY184" s="2">
        <f t="shared" si="211"/>
        <v>406.8</v>
      </c>
      <c r="AZ184" s="2">
        <f t="shared" si="211"/>
        <v>12222.4</v>
      </c>
      <c r="BA184" s="2">
        <f t="shared" si="211"/>
        <v>9136.2999999999993</v>
      </c>
      <c r="BB184" s="2">
        <f t="shared" si="211"/>
        <v>7564.3</v>
      </c>
      <c r="BC184" s="2">
        <f t="shared" si="211"/>
        <v>24699.9</v>
      </c>
      <c r="BD184" s="2">
        <f t="shared" si="211"/>
        <v>3637.5</v>
      </c>
      <c r="BE184" s="2">
        <f t="shared" si="211"/>
        <v>1198.7</v>
      </c>
      <c r="BF184" s="2">
        <f t="shared" si="211"/>
        <v>25614.3</v>
      </c>
      <c r="BG184" s="2">
        <f t="shared" si="211"/>
        <v>920.6</v>
      </c>
      <c r="BH184" s="2">
        <f t="shared" si="211"/>
        <v>583.5</v>
      </c>
      <c r="BI184" s="2">
        <f t="shared" si="211"/>
        <v>257.39999999999998</v>
      </c>
      <c r="BJ184" s="2">
        <f t="shared" si="211"/>
        <v>6314.9</v>
      </c>
      <c r="BK184" s="2">
        <f t="shared" si="211"/>
        <v>35146.699999999997</v>
      </c>
      <c r="BL184" s="2">
        <f t="shared" si="211"/>
        <v>77.3</v>
      </c>
      <c r="BM184" s="2">
        <f t="shared" si="211"/>
        <v>359.3</v>
      </c>
      <c r="BN184" s="2">
        <f t="shared" si="211"/>
        <v>3145.6</v>
      </c>
      <c r="BO184" s="2">
        <f t="shared" ref="BO184:DZ184" si="212">BO103</f>
        <v>1257.3</v>
      </c>
      <c r="BP184" s="2">
        <f t="shared" si="212"/>
        <v>160.4</v>
      </c>
      <c r="BQ184" s="2">
        <f t="shared" si="212"/>
        <v>5887.2</v>
      </c>
      <c r="BR184" s="2">
        <f t="shared" si="212"/>
        <v>4488.3999999999996</v>
      </c>
      <c r="BS184" s="2">
        <f t="shared" si="212"/>
        <v>1158.0999999999999</v>
      </c>
      <c r="BT184" s="2">
        <f t="shared" si="212"/>
        <v>372.5</v>
      </c>
      <c r="BU184" s="2">
        <f t="shared" si="212"/>
        <v>393.7</v>
      </c>
      <c r="BV184" s="2">
        <f t="shared" si="212"/>
        <v>1245.3</v>
      </c>
      <c r="BW184" s="2">
        <f t="shared" si="212"/>
        <v>2017.5</v>
      </c>
      <c r="BX184" s="2">
        <f t="shared" si="212"/>
        <v>66.5</v>
      </c>
      <c r="BY184" s="2">
        <f t="shared" si="212"/>
        <v>430.7</v>
      </c>
      <c r="BZ184" s="2">
        <f t="shared" si="212"/>
        <v>228</v>
      </c>
      <c r="CA184" s="2">
        <f t="shared" si="212"/>
        <v>146.19999999999999</v>
      </c>
      <c r="CB184" s="2">
        <f t="shared" si="212"/>
        <v>73642.899999999994</v>
      </c>
      <c r="CC184" s="2">
        <f t="shared" si="212"/>
        <v>189.3</v>
      </c>
      <c r="CD184" s="2">
        <f t="shared" si="212"/>
        <v>50</v>
      </c>
      <c r="CE184" s="2">
        <f t="shared" si="212"/>
        <v>158.30000000000001</v>
      </c>
      <c r="CF184" s="2">
        <f t="shared" si="212"/>
        <v>112.5</v>
      </c>
      <c r="CG184" s="2">
        <f t="shared" si="212"/>
        <v>199.9</v>
      </c>
      <c r="CH184" s="2">
        <f t="shared" si="212"/>
        <v>96.5</v>
      </c>
      <c r="CI184" s="2">
        <f t="shared" si="212"/>
        <v>687.9</v>
      </c>
      <c r="CJ184" s="2">
        <f t="shared" si="212"/>
        <v>872.3</v>
      </c>
      <c r="CK184" s="2">
        <f t="shared" si="212"/>
        <v>4911.5</v>
      </c>
      <c r="CL184" s="2">
        <f t="shared" si="212"/>
        <v>1237.9000000000001</v>
      </c>
      <c r="CM184" s="2">
        <f t="shared" si="212"/>
        <v>687.4</v>
      </c>
      <c r="CN184" s="2">
        <f t="shared" si="212"/>
        <v>31536.3</v>
      </c>
      <c r="CO184" s="2">
        <f t="shared" si="212"/>
        <v>14394.7</v>
      </c>
      <c r="CP184" s="2">
        <f t="shared" si="212"/>
        <v>934.4</v>
      </c>
      <c r="CQ184" s="2">
        <f t="shared" si="212"/>
        <v>770.1</v>
      </c>
      <c r="CR184" s="2">
        <f t="shared" si="212"/>
        <v>215.8</v>
      </c>
      <c r="CS184" s="2">
        <f t="shared" si="212"/>
        <v>285.5</v>
      </c>
      <c r="CT184" s="2">
        <f t="shared" si="212"/>
        <v>113.5</v>
      </c>
      <c r="CU184" s="2">
        <f t="shared" si="212"/>
        <v>469.8</v>
      </c>
      <c r="CV184" s="2">
        <f t="shared" si="212"/>
        <v>50</v>
      </c>
      <c r="CW184" s="2">
        <f t="shared" si="212"/>
        <v>198.7</v>
      </c>
      <c r="CX184" s="2">
        <f t="shared" si="212"/>
        <v>461.4</v>
      </c>
      <c r="CY184" s="2">
        <f t="shared" si="212"/>
        <v>50</v>
      </c>
      <c r="CZ184" s="2">
        <f t="shared" si="212"/>
        <v>1806.8</v>
      </c>
      <c r="DA184" s="2">
        <f t="shared" si="212"/>
        <v>203.5</v>
      </c>
      <c r="DB184" s="2">
        <f t="shared" si="212"/>
        <v>315.8</v>
      </c>
      <c r="DC184" s="2">
        <f t="shared" si="212"/>
        <v>193</v>
      </c>
      <c r="DD184" s="2">
        <f t="shared" si="212"/>
        <v>174.5</v>
      </c>
      <c r="DE184" s="2">
        <f t="shared" si="212"/>
        <v>285.3</v>
      </c>
      <c r="DF184" s="2">
        <f t="shared" si="212"/>
        <v>20834.599999999999</v>
      </c>
      <c r="DG184" s="2">
        <f t="shared" si="212"/>
        <v>93.5</v>
      </c>
      <c r="DH184" s="2">
        <f t="shared" si="212"/>
        <v>1805.4</v>
      </c>
      <c r="DI184" s="2">
        <f t="shared" si="212"/>
        <v>2434.1</v>
      </c>
      <c r="DJ184" s="2">
        <f t="shared" si="212"/>
        <v>624</v>
      </c>
      <c r="DK184" s="2">
        <f t="shared" si="212"/>
        <v>478.7</v>
      </c>
      <c r="DL184" s="2">
        <f t="shared" si="212"/>
        <v>5694</v>
      </c>
      <c r="DM184" s="2">
        <f t="shared" si="212"/>
        <v>235</v>
      </c>
      <c r="DN184" s="2">
        <f t="shared" si="212"/>
        <v>1296</v>
      </c>
      <c r="DO184" s="2">
        <f t="shared" si="212"/>
        <v>3290</v>
      </c>
      <c r="DP184" s="2">
        <f t="shared" si="212"/>
        <v>200</v>
      </c>
      <c r="DQ184" s="2">
        <f t="shared" si="212"/>
        <v>888</v>
      </c>
      <c r="DR184" s="2">
        <f t="shared" si="212"/>
        <v>1315.2</v>
      </c>
      <c r="DS184" s="2">
        <f t="shared" si="212"/>
        <v>599.9</v>
      </c>
      <c r="DT184" s="2">
        <f t="shared" si="212"/>
        <v>176.5</v>
      </c>
      <c r="DU184" s="2">
        <f t="shared" si="212"/>
        <v>351.4</v>
      </c>
      <c r="DV184" s="2">
        <f t="shared" si="212"/>
        <v>208</v>
      </c>
      <c r="DW184" s="2">
        <f t="shared" si="212"/>
        <v>300.2</v>
      </c>
      <c r="DX184" s="2">
        <f t="shared" si="212"/>
        <v>168</v>
      </c>
      <c r="DY184" s="2">
        <f t="shared" si="212"/>
        <v>296.60000000000002</v>
      </c>
      <c r="DZ184" s="2">
        <f t="shared" si="212"/>
        <v>681.8</v>
      </c>
      <c r="EA184" s="2">
        <f t="shared" ref="EA184:FX184" si="213">EA103</f>
        <v>530.6</v>
      </c>
      <c r="EB184" s="2">
        <f t="shared" si="213"/>
        <v>534.4</v>
      </c>
      <c r="EC184" s="2">
        <f t="shared" si="213"/>
        <v>285.10000000000002</v>
      </c>
      <c r="ED184" s="2">
        <f t="shared" si="213"/>
        <v>1561.8</v>
      </c>
      <c r="EE184" s="2">
        <f t="shared" si="213"/>
        <v>191.6</v>
      </c>
      <c r="EF184" s="2">
        <f t="shared" si="213"/>
        <v>1355.2</v>
      </c>
      <c r="EG184" s="2">
        <f t="shared" si="213"/>
        <v>253.5</v>
      </c>
      <c r="EH184" s="2">
        <f t="shared" si="213"/>
        <v>247.4</v>
      </c>
      <c r="EI184" s="2">
        <f t="shared" si="213"/>
        <v>13890.3</v>
      </c>
      <c r="EJ184" s="2">
        <f t="shared" si="213"/>
        <v>10185.299999999999</v>
      </c>
      <c r="EK184" s="2">
        <f t="shared" si="213"/>
        <v>668.7</v>
      </c>
      <c r="EL184" s="2">
        <f t="shared" si="213"/>
        <v>459.4</v>
      </c>
      <c r="EM184" s="2">
        <f t="shared" si="213"/>
        <v>378.1</v>
      </c>
      <c r="EN184" s="2">
        <f t="shared" si="213"/>
        <v>939.9</v>
      </c>
      <c r="EO184" s="2">
        <f t="shared" si="213"/>
        <v>305.39999999999998</v>
      </c>
      <c r="EP184" s="2">
        <f t="shared" si="213"/>
        <v>428.5</v>
      </c>
      <c r="EQ184" s="2">
        <f t="shared" si="213"/>
        <v>2616.4</v>
      </c>
      <c r="ER184" s="2">
        <f t="shared" si="213"/>
        <v>309.60000000000002</v>
      </c>
      <c r="ES184" s="2">
        <f t="shared" si="213"/>
        <v>163</v>
      </c>
      <c r="ET184" s="2">
        <f t="shared" si="213"/>
        <v>197.5</v>
      </c>
      <c r="EU184" s="2">
        <f t="shared" si="213"/>
        <v>575.29999999999995</v>
      </c>
      <c r="EV184" s="2">
        <f t="shared" si="213"/>
        <v>72.599999999999994</v>
      </c>
      <c r="EW184" s="2">
        <f t="shared" si="213"/>
        <v>819.4</v>
      </c>
      <c r="EX184" s="2">
        <f t="shared" si="213"/>
        <v>173.5</v>
      </c>
      <c r="EY184" s="2">
        <f t="shared" si="213"/>
        <v>656.5</v>
      </c>
      <c r="EZ184" s="2">
        <f t="shared" si="213"/>
        <v>129.30000000000001</v>
      </c>
      <c r="FA184" s="2">
        <f t="shared" si="213"/>
        <v>3397.2</v>
      </c>
      <c r="FB184" s="2">
        <f t="shared" si="213"/>
        <v>288.10000000000002</v>
      </c>
      <c r="FC184" s="2">
        <f t="shared" si="213"/>
        <v>1826.2</v>
      </c>
      <c r="FD184" s="2">
        <f t="shared" si="213"/>
        <v>402</v>
      </c>
      <c r="FE184" s="2">
        <f t="shared" si="213"/>
        <v>79</v>
      </c>
      <c r="FF184" s="2">
        <f t="shared" si="213"/>
        <v>185</v>
      </c>
      <c r="FG184" s="2">
        <f t="shared" si="213"/>
        <v>120.8</v>
      </c>
      <c r="FH184" s="2">
        <f t="shared" si="213"/>
        <v>70</v>
      </c>
      <c r="FI184" s="2">
        <f t="shared" si="213"/>
        <v>1702.5</v>
      </c>
      <c r="FJ184" s="2">
        <f t="shared" si="213"/>
        <v>2016.5</v>
      </c>
      <c r="FK184" s="2">
        <f t="shared" si="213"/>
        <v>2529.1</v>
      </c>
      <c r="FL184" s="2">
        <f t="shared" si="213"/>
        <v>8538.5</v>
      </c>
      <c r="FM184" s="2">
        <f t="shared" si="213"/>
        <v>3981.5</v>
      </c>
      <c r="FN184" s="2">
        <f t="shared" si="213"/>
        <v>22705.3</v>
      </c>
      <c r="FO184" s="2">
        <f t="shared" si="213"/>
        <v>1119.2</v>
      </c>
      <c r="FP184" s="2">
        <f t="shared" si="213"/>
        <v>2341.5</v>
      </c>
      <c r="FQ184" s="2">
        <f t="shared" si="213"/>
        <v>984.9</v>
      </c>
      <c r="FR184" s="2">
        <f t="shared" si="213"/>
        <v>168.1</v>
      </c>
      <c r="FS184" s="2">
        <f t="shared" si="213"/>
        <v>168.3</v>
      </c>
      <c r="FT184" s="2">
        <f t="shared" si="213"/>
        <v>56.5</v>
      </c>
      <c r="FU184" s="2">
        <f t="shared" si="213"/>
        <v>791.1</v>
      </c>
      <c r="FV184" s="2">
        <f t="shared" si="213"/>
        <v>693.7</v>
      </c>
      <c r="FW184" s="2">
        <f t="shared" si="213"/>
        <v>149.5</v>
      </c>
      <c r="FX184" s="2">
        <f t="shared" si="213"/>
        <v>64.5</v>
      </c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</row>
    <row r="185" spans="1:215" x14ac:dyDescent="0.35">
      <c r="A185" s="3" t="s">
        <v>923</v>
      </c>
      <c r="B185" s="2" t="s">
        <v>924</v>
      </c>
      <c r="C185" s="46" t="s">
        <v>925</v>
      </c>
      <c r="D185" s="46" t="s">
        <v>925</v>
      </c>
      <c r="E185" s="46" t="s">
        <v>925</v>
      </c>
      <c r="F185" s="46" t="s">
        <v>925</v>
      </c>
      <c r="G185" s="46" t="s">
        <v>926</v>
      </c>
      <c r="H185" s="46" t="s">
        <v>926</v>
      </c>
      <c r="I185" s="46" t="s">
        <v>925</v>
      </c>
      <c r="J185" s="46" t="s">
        <v>926</v>
      </c>
      <c r="K185" s="46" t="s">
        <v>927</v>
      </c>
      <c r="L185" s="46" t="s">
        <v>925</v>
      </c>
      <c r="M185" s="46" t="s">
        <v>925</v>
      </c>
      <c r="N185" s="46" t="s">
        <v>925</v>
      </c>
      <c r="O185" s="46" t="s">
        <v>925</v>
      </c>
      <c r="P185" s="46" t="s">
        <v>927</v>
      </c>
      <c r="Q185" s="46" t="s">
        <v>925</v>
      </c>
      <c r="R185" s="46" t="s">
        <v>926</v>
      </c>
      <c r="S185" s="46" t="s">
        <v>926</v>
      </c>
      <c r="T185" s="46" t="s">
        <v>927</v>
      </c>
      <c r="U185" s="46" t="s">
        <v>927</v>
      </c>
      <c r="V185" s="46" t="s">
        <v>927</v>
      </c>
      <c r="W185" s="46" t="s">
        <v>927</v>
      </c>
      <c r="X185" s="46" t="s">
        <v>927</v>
      </c>
      <c r="Y185" s="46" t="s">
        <v>927</v>
      </c>
      <c r="Z185" s="46" t="s">
        <v>927</v>
      </c>
      <c r="AA185" s="46" t="s">
        <v>925</v>
      </c>
      <c r="AB185" s="46" t="s">
        <v>925</v>
      </c>
      <c r="AC185" s="46" t="s">
        <v>927</v>
      </c>
      <c r="AD185" s="46" t="s">
        <v>926</v>
      </c>
      <c r="AE185" s="46" t="s">
        <v>927</v>
      </c>
      <c r="AF185" s="46" t="s">
        <v>927</v>
      </c>
      <c r="AG185" s="46" t="s">
        <v>927</v>
      </c>
      <c r="AH185" s="46" t="s">
        <v>927</v>
      </c>
      <c r="AI185" s="46" t="s">
        <v>927</v>
      </c>
      <c r="AJ185" s="46" t="s">
        <v>927</v>
      </c>
      <c r="AK185" s="46" t="s">
        <v>927</v>
      </c>
      <c r="AL185" s="46" t="s">
        <v>927</v>
      </c>
      <c r="AM185" s="46" t="s">
        <v>927</v>
      </c>
      <c r="AN185" s="46" t="s">
        <v>927</v>
      </c>
      <c r="AO185" s="46" t="s">
        <v>926</v>
      </c>
      <c r="AP185" s="46" t="s">
        <v>925</v>
      </c>
      <c r="AQ185" s="46" t="s">
        <v>927</v>
      </c>
      <c r="AR185" s="46" t="s">
        <v>925</v>
      </c>
      <c r="AS185" s="46" t="s">
        <v>926</v>
      </c>
      <c r="AT185" s="46" t="s">
        <v>926</v>
      </c>
      <c r="AU185" s="46" t="s">
        <v>927</v>
      </c>
      <c r="AV185" s="46" t="s">
        <v>927</v>
      </c>
      <c r="AW185" s="46" t="s">
        <v>927</v>
      </c>
      <c r="AX185" s="46" t="s">
        <v>927</v>
      </c>
      <c r="AY185" s="46" t="s">
        <v>927</v>
      </c>
      <c r="AZ185" s="46" t="s">
        <v>925</v>
      </c>
      <c r="BA185" s="46" t="s">
        <v>925</v>
      </c>
      <c r="BB185" s="46" t="s">
        <v>925</v>
      </c>
      <c r="BC185" s="46" t="s">
        <v>925</v>
      </c>
      <c r="BD185" s="46" t="s">
        <v>925</v>
      </c>
      <c r="BE185" s="46" t="s">
        <v>925</v>
      </c>
      <c r="BF185" s="46" t="s">
        <v>925</v>
      </c>
      <c r="BG185" s="46" t="s">
        <v>927</v>
      </c>
      <c r="BH185" s="46" t="s">
        <v>927</v>
      </c>
      <c r="BI185" s="46" t="s">
        <v>927</v>
      </c>
      <c r="BJ185" s="46" t="s">
        <v>925</v>
      </c>
      <c r="BK185" s="46" t="s">
        <v>925</v>
      </c>
      <c r="BL185" s="46" t="s">
        <v>927</v>
      </c>
      <c r="BM185" s="46" t="s">
        <v>927</v>
      </c>
      <c r="BN185" s="46" t="s">
        <v>926</v>
      </c>
      <c r="BO185" s="46" t="s">
        <v>926</v>
      </c>
      <c r="BP185" s="46" t="s">
        <v>927</v>
      </c>
      <c r="BQ185" s="46" t="s">
        <v>926</v>
      </c>
      <c r="BR185" s="46" t="s">
        <v>926</v>
      </c>
      <c r="BS185" s="46" t="s">
        <v>926</v>
      </c>
      <c r="BT185" s="46" t="s">
        <v>927</v>
      </c>
      <c r="BU185" s="46" t="s">
        <v>927</v>
      </c>
      <c r="BV185" s="46" t="s">
        <v>926</v>
      </c>
      <c r="BW185" s="46" t="s">
        <v>926</v>
      </c>
      <c r="BX185" s="46" t="s">
        <v>927</v>
      </c>
      <c r="BY185" s="46" t="s">
        <v>927</v>
      </c>
      <c r="BZ185" s="46" t="s">
        <v>927</v>
      </c>
      <c r="CA185" s="46" t="s">
        <v>927</v>
      </c>
      <c r="CB185" s="46" t="s">
        <v>925</v>
      </c>
      <c r="CC185" s="46" t="s">
        <v>927</v>
      </c>
      <c r="CD185" s="46" t="s">
        <v>927</v>
      </c>
      <c r="CE185" s="46" t="s">
        <v>927</v>
      </c>
      <c r="CF185" s="46" t="s">
        <v>927</v>
      </c>
      <c r="CG185" s="46" t="s">
        <v>927</v>
      </c>
      <c r="CH185" s="46" t="s">
        <v>927</v>
      </c>
      <c r="CI185" s="46" t="s">
        <v>927</v>
      </c>
      <c r="CJ185" s="46" t="s">
        <v>927</v>
      </c>
      <c r="CK185" s="46" t="s">
        <v>926</v>
      </c>
      <c r="CL185" s="46" t="s">
        <v>926</v>
      </c>
      <c r="CM185" s="46" t="s">
        <v>927</v>
      </c>
      <c r="CN185" s="46" t="s">
        <v>925</v>
      </c>
      <c r="CO185" s="46" t="s">
        <v>925</v>
      </c>
      <c r="CP185" s="46" t="s">
        <v>926</v>
      </c>
      <c r="CQ185" s="46" t="s">
        <v>927</v>
      </c>
      <c r="CR185" s="46" t="s">
        <v>927</v>
      </c>
      <c r="CS185" s="46" t="s">
        <v>927</v>
      </c>
      <c r="CT185" s="46" t="s">
        <v>927</v>
      </c>
      <c r="CU185" s="46" t="s">
        <v>927</v>
      </c>
      <c r="CV185" s="46" t="s">
        <v>927</v>
      </c>
      <c r="CW185" s="46" t="s">
        <v>927</v>
      </c>
      <c r="CX185" s="46" t="s">
        <v>927</v>
      </c>
      <c r="CY185" s="46" t="s">
        <v>927</v>
      </c>
      <c r="CZ185" s="46" t="s">
        <v>926</v>
      </c>
      <c r="DA185" s="46" t="s">
        <v>927</v>
      </c>
      <c r="DB185" s="46" t="s">
        <v>927</v>
      </c>
      <c r="DC185" s="46" t="s">
        <v>927</v>
      </c>
      <c r="DD185" s="46" t="s">
        <v>927</v>
      </c>
      <c r="DE185" s="46" t="s">
        <v>927</v>
      </c>
      <c r="DF185" s="46" t="s">
        <v>925</v>
      </c>
      <c r="DG185" s="46" t="s">
        <v>927</v>
      </c>
      <c r="DH185" s="46" t="s">
        <v>926</v>
      </c>
      <c r="DI185" s="46" t="s">
        <v>926</v>
      </c>
      <c r="DJ185" s="46" t="s">
        <v>927</v>
      </c>
      <c r="DK185" s="46" t="s">
        <v>927</v>
      </c>
      <c r="DL185" s="46" t="s">
        <v>926</v>
      </c>
      <c r="DM185" s="46" t="s">
        <v>927</v>
      </c>
      <c r="DN185" s="46" t="s">
        <v>926</v>
      </c>
      <c r="DO185" s="46" t="s">
        <v>926</v>
      </c>
      <c r="DP185" s="46" t="s">
        <v>927</v>
      </c>
      <c r="DQ185" s="46" t="s">
        <v>927</v>
      </c>
      <c r="DR185" s="46" t="s">
        <v>926</v>
      </c>
      <c r="DS185" s="46" t="s">
        <v>927</v>
      </c>
      <c r="DT185" s="46" t="s">
        <v>927</v>
      </c>
      <c r="DU185" s="46" t="s">
        <v>927</v>
      </c>
      <c r="DV185" s="46" t="s">
        <v>927</v>
      </c>
      <c r="DW185" s="46" t="s">
        <v>927</v>
      </c>
      <c r="DX185" s="46" t="s">
        <v>927</v>
      </c>
      <c r="DY185" s="46" t="s">
        <v>927</v>
      </c>
      <c r="DZ185" s="46" t="s">
        <v>927</v>
      </c>
      <c r="EA185" s="46" t="s">
        <v>927</v>
      </c>
      <c r="EB185" s="46" t="s">
        <v>927</v>
      </c>
      <c r="EC185" s="46" t="s">
        <v>927</v>
      </c>
      <c r="ED185" s="46" t="s">
        <v>926</v>
      </c>
      <c r="EE185" s="46" t="s">
        <v>927</v>
      </c>
      <c r="EF185" s="46" t="s">
        <v>926</v>
      </c>
      <c r="EG185" s="46" t="s">
        <v>927</v>
      </c>
      <c r="EH185" s="46" t="s">
        <v>927</v>
      </c>
      <c r="EI185" s="46" t="s">
        <v>925</v>
      </c>
      <c r="EJ185" s="46" t="s">
        <v>925</v>
      </c>
      <c r="EK185" s="46" t="s">
        <v>927</v>
      </c>
      <c r="EL185" s="46" t="s">
        <v>927</v>
      </c>
      <c r="EM185" s="46" t="s">
        <v>927</v>
      </c>
      <c r="EN185" s="46" t="s">
        <v>927</v>
      </c>
      <c r="EO185" s="46" t="s">
        <v>927</v>
      </c>
      <c r="EP185" s="46" t="s">
        <v>927</v>
      </c>
      <c r="EQ185" s="46" t="s">
        <v>926</v>
      </c>
      <c r="ER185" s="46" t="s">
        <v>927</v>
      </c>
      <c r="ES185" s="46" t="s">
        <v>927</v>
      </c>
      <c r="ET185" s="46" t="s">
        <v>927</v>
      </c>
      <c r="EU185" s="46" t="s">
        <v>927</v>
      </c>
      <c r="EV185" s="46" t="s">
        <v>927</v>
      </c>
      <c r="EW185" s="46" t="s">
        <v>927</v>
      </c>
      <c r="EX185" s="46" t="s">
        <v>927</v>
      </c>
      <c r="EY185" s="46" t="s">
        <v>927</v>
      </c>
      <c r="EZ185" s="46" t="s">
        <v>927</v>
      </c>
      <c r="FA185" s="46" t="s">
        <v>926</v>
      </c>
      <c r="FB185" s="46" t="s">
        <v>927</v>
      </c>
      <c r="FC185" s="46" t="s">
        <v>926</v>
      </c>
      <c r="FD185" s="46" t="s">
        <v>927</v>
      </c>
      <c r="FE185" s="46" t="s">
        <v>927</v>
      </c>
      <c r="FF185" s="46" t="s">
        <v>927</v>
      </c>
      <c r="FG185" s="46" t="s">
        <v>927</v>
      </c>
      <c r="FH185" s="46" t="s">
        <v>927</v>
      </c>
      <c r="FI185" s="46" t="s">
        <v>926</v>
      </c>
      <c r="FJ185" s="46" t="s">
        <v>926</v>
      </c>
      <c r="FK185" s="46" t="s">
        <v>926</v>
      </c>
      <c r="FL185" s="46" t="s">
        <v>925</v>
      </c>
      <c r="FM185" s="46" t="s">
        <v>926</v>
      </c>
      <c r="FN185" s="46" t="s">
        <v>925</v>
      </c>
      <c r="FO185" s="46" t="s">
        <v>926</v>
      </c>
      <c r="FP185" s="46" t="s">
        <v>926</v>
      </c>
      <c r="FQ185" s="46" t="s">
        <v>927</v>
      </c>
      <c r="FR185" s="46" t="s">
        <v>927</v>
      </c>
      <c r="FS185" s="46" t="s">
        <v>927</v>
      </c>
      <c r="FT185" s="46" t="s">
        <v>927</v>
      </c>
      <c r="FU185" s="46" t="s">
        <v>927</v>
      </c>
      <c r="FV185" s="46" t="s">
        <v>927</v>
      </c>
      <c r="FW185" s="46" t="s">
        <v>927</v>
      </c>
      <c r="FX185" s="46" t="s">
        <v>927</v>
      </c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</row>
    <row r="186" spans="1:215" x14ac:dyDescent="0.35">
      <c r="A186" s="3" t="s">
        <v>928</v>
      </c>
      <c r="B186" s="2" t="s">
        <v>929</v>
      </c>
      <c r="C186" s="2">
        <f t="shared" ref="C186:BN186" si="214">IF(AND(OR(C185="Rural",C185="Small Rural"),C184&lt;6500),1,0)</f>
        <v>0</v>
      </c>
      <c r="D186" s="2">
        <f t="shared" si="214"/>
        <v>0</v>
      </c>
      <c r="E186" s="2">
        <f t="shared" si="214"/>
        <v>0</v>
      </c>
      <c r="F186" s="2">
        <f t="shared" si="214"/>
        <v>0</v>
      </c>
      <c r="G186" s="2">
        <f t="shared" si="214"/>
        <v>1</v>
      </c>
      <c r="H186" s="2">
        <f t="shared" si="214"/>
        <v>1</v>
      </c>
      <c r="I186" s="2">
        <f t="shared" si="214"/>
        <v>0</v>
      </c>
      <c r="J186" s="2">
        <f t="shared" si="214"/>
        <v>1</v>
      </c>
      <c r="K186" s="2">
        <f t="shared" si="214"/>
        <v>1</v>
      </c>
      <c r="L186" s="2">
        <f t="shared" si="214"/>
        <v>0</v>
      </c>
      <c r="M186" s="2">
        <f t="shared" si="214"/>
        <v>0</v>
      </c>
      <c r="N186" s="2">
        <f t="shared" si="214"/>
        <v>0</v>
      </c>
      <c r="O186" s="2">
        <f t="shared" si="214"/>
        <v>0</v>
      </c>
      <c r="P186" s="2">
        <f t="shared" si="214"/>
        <v>1</v>
      </c>
      <c r="Q186" s="2">
        <f t="shared" si="214"/>
        <v>0</v>
      </c>
      <c r="R186" s="2">
        <f t="shared" si="214"/>
        <v>0</v>
      </c>
      <c r="S186" s="2">
        <f t="shared" si="214"/>
        <v>1</v>
      </c>
      <c r="T186" s="2">
        <f t="shared" si="214"/>
        <v>1</v>
      </c>
      <c r="U186" s="2">
        <f t="shared" si="214"/>
        <v>1</v>
      </c>
      <c r="V186" s="2">
        <f t="shared" si="214"/>
        <v>1</v>
      </c>
      <c r="W186" s="2">
        <f t="shared" si="214"/>
        <v>1</v>
      </c>
      <c r="X186" s="2">
        <f t="shared" si="214"/>
        <v>1</v>
      </c>
      <c r="Y186" s="2">
        <f t="shared" si="214"/>
        <v>1</v>
      </c>
      <c r="Z186" s="2">
        <f t="shared" si="214"/>
        <v>1</v>
      </c>
      <c r="AA186" s="2">
        <f t="shared" si="214"/>
        <v>0</v>
      </c>
      <c r="AB186" s="2">
        <f t="shared" si="214"/>
        <v>0</v>
      </c>
      <c r="AC186" s="2">
        <f t="shared" si="214"/>
        <v>1</v>
      </c>
      <c r="AD186" s="2">
        <f t="shared" si="214"/>
        <v>1</v>
      </c>
      <c r="AE186" s="2">
        <f t="shared" si="214"/>
        <v>1</v>
      </c>
      <c r="AF186" s="2">
        <f t="shared" si="214"/>
        <v>1</v>
      </c>
      <c r="AG186" s="2">
        <f t="shared" si="214"/>
        <v>1</v>
      </c>
      <c r="AH186" s="2">
        <f t="shared" si="214"/>
        <v>1</v>
      </c>
      <c r="AI186" s="2">
        <f t="shared" si="214"/>
        <v>1</v>
      </c>
      <c r="AJ186" s="2">
        <f t="shared" si="214"/>
        <v>1</v>
      </c>
      <c r="AK186" s="2">
        <f t="shared" si="214"/>
        <v>1</v>
      </c>
      <c r="AL186" s="2">
        <f t="shared" si="214"/>
        <v>1</v>
      </c>
      <c r="AM186" s="2">
        <f t="shared" si="214"/>
        <v>1</v>
      </c>
      <c r="AN186" s="2">
        <f t="shared" si="214"/>
        <v>1</v>
      </c>
      <c r="AO186" s="2">
        <f t="shared" si="214"/>
        <v>1</v>
      </c>
      <c r="AP186" s="2">
        <f t="shared" si="214"/>
        <v>0</v>
      </c>
      <c r="AQ186" s="2">
        <f t="shared" si="214"/>
        <v>1</v>
      </c>
      <c r="AR186" s="2">
        <f t="shared" si="214"/>
        <v>0</v>
      </c>
      <c r="AS186" s="2">
        <f t="shared" si="214"/>
        <v>0</v>
      </c>
      <c r="AT186" s="2">
        <f t="shared" si="214"/>
        <v>1</v>
      </c>
      <c r="AU186" s="2">
        <f t="shared" si="214"/>
        <v>1</v>
      </c>
      <c r="AV186" s="2">
        <f t="shared" si="214"/>
        <v>1</v>
      </c>
      <c r="AW186" s="2">
        <f t="shared" si="214"/>
        <v>1</v>
      </c>
      <c r="AX186" s="2">
        <f t="shared" si="214"/>
        <v>1</v>
      </c>
      <c r="AY186" s="2">
        <f t="shared" si="214"/>
        <v>1</v>
      </c>
      <c r="AZ186" s="2">
        <f t="shared" si="214"/>
        <v>0</v>
      </c>
      <c r="BA186" s="2">
        <f t="shared" si="214"/>
        <v>0</v>
      </c>
      <c r="BB186" s="2">
        <f t="shared" si="214"/>
        <v>0</v>
      </c>
      <c r="BC186" s="2">
        <f t="shared" si="214"/>
        <v>0</v>
      </c>
      <c r="BD186" s="2">
        <f t="shared" si="214"/>
        <v>0</v>
      </c>
      <c r="BE186" s="2">
        <f t="shared" si="214"/>
        <v>0</v>
      </c>
      <c r="BF186" s="2">
        <f t="shared" si="214"/>
        <v>0</v>
      </c>
      <c r="BG186" s="2">
        <f t="shared" si="214"/>
        <v>1</v>
      </c>
      <c r="BH186" s="2">
        <f t="shared" si="214"/>
        <v>1</v>
      </c>
      <c r="BI186" s="2">
        <f t="shared" si="214"/>
        <v>1</v>
      </c>
      <c r="BJ186" s="2">
        <f t="shared" si="214"/>
        <v>0</v>
      </c>
      <c r="BK186" s="2">
        <f t="shared" si="214"/>
        <v>0</v>
      </c>
      <c r="BL186" s="2">
        <f t="shared" si="214"/>
        <v>1</v>
      </c>
      <c r="BM186" s="2">
        <f t="shared" si="214"/>
        <v>1</v>
      </c>
      <c r="BN186" s="2">
        <f t="shared" si="214"/>
        <v>1</v>
      </c>
      <c r="BO186" s="2">
        <f>IF(AND(OR(BO185="Rural",BO185="Small Rural"),BO184&lt;6500),1,0)</f>
        <v>1</v>
      </c>
      <c r="BP186" s="2">
        <f t="shared" ref="BP186:EA186" si="215">IF(AND(OR(BP185="Rural",BP185="Small Rural"),BP184&lt;6500),1,0)</f>
        <v>1</v>
      </c>
      <c r="BQ186" s="2">
        <f t="shared" si="215"/>
        <v>1</v>
      </c>
      <c r="BR186" s="2">
        <f t="shared" si="215"/>
        <v>1</v>
      </c>
      <c r="BS186" s="2">
        <f t="shared" si="215"/>
        <v>1</v>
      </c>
      <c r="BT186" s="2">
        <f t="shared" si="215"/>
        <v>1</v>
      </c>
      <c r="BU186" s="2">
        <f t="shared" si="215"/>
        <v>1</v>
      </c>
      <c r="BV186" s="2">
        <f t="shared" si="215"/>
        <v>1</v>
      </c>
      <c r="BW186" s="2">
        <f t="shared" si="215"/>
        <v>1</v>
      </c>
      <c r="BX186" s="2">
        <f t="shared" si="215"/>
        <v>1</v>
      </c>
      <c r="BY186" s="2">
        <f t="shared" si="215"/>
        <v>1</v>
      </c>
      <c r="BZ186" s="2">
        <f t="shared" si="215"/>
        <v>1</v>
      </c>
      <c r="CA186" s="2">
        <f t="shared" si="215"/>
        <v>1</v>
      </c>
      <c r="CB186" s="2">
        <f t="shared" si="215"/>
        <v>0</v>
      </c>
      <c r="CC186" s="2">
        <f t="shared" si="215"/>
        <v>1</v>
      </c>
      <c r="CD186" s="2">
        <f t="shared" si="215"/>
        <v>1</v>
      </c>
      <c r="CE186" s="2">
        <f t="shared" si="215"/>
        <v>1</v>
      </c>
      <c r="CF186" s="2">
        <f t="shared" si="215"/>
        <v>1</v>
      </c>
      <c r="CG186" s="2">
        <f t="shared" si="215"/>
        <v>1</v>
      </c>
      <c r="CH186" s="2">
        <f t="shared" si="215"/>
        <v>1</v>
      </c>
      <c r="CI186" s="2">
        <f t="shared" si="215"/>
        <v>1</v>
      </c>
      <c r="CJ186" s="2">
        <f t="shared" si="215"/>
        <v>1</v>
      </c>
      <c r="CK186" s="2">
        <f t="shared" si="215"/>
        <v>1</v>
      </c>
      <c r="CL186" s="2">
        <f t="shared" si="215"/>
        <v>1</v>
      </c>
      <c r="CM186" s="2">
        <f t="shared" si="215"/>
        <v>1</v>
      </c>
      <c r="CN186" s="2">
        <f t="shared" si="215"/>
        <v>0</v>
      </c>
      <c r="CO186" s="2">
        <f t="shared" si="215"/>
        <v>0</v>
      </c>
      <c r="CP186" s="2">
        <f t="shared" si="215"/>
        <v>1</v>
      </c>
      <c r="CQ186" s="2">
        <f t="shared" si="215"/>
        <v>1</v>
      </c>
      <c r="CR186" s="2">
        <f t="shared" si="215"/>
        <v>1</v>
      </c>
      <c r="CS186" s="2">
        <f t="shared" si="215"/>
        <v>1</v>
      </c>
      <c r="CT186" s="2">
        <f t="shared" si="215"/>
        <v>1</v>
      </c>
      <c r="CU186" s="2">
        <f t="shared" si="215"/>
        <v>1</v>
      </c>
      <c r="CV186" s="2">
        <f t="shared" si="215"/>
        <v>1</v>
      </c>
      <c r="CW186" s="2">
        <f t="shared" si="215"/>
        <v>1</v>
      </c>
      <c r="CX186" s="2">
        <f t="shared" si="215"/>
        <v>1</v>
      </c>
      <c r="CY186" s="2">
        <f t="shared" si="215"/>
        <v>1</v>
      </c>
      <c r="CZ186" s="2">
        <f t="shared" si="215"/>
        <v>1</v>
      </c>
      <c r="DA186" s="2">
        <f t="shared" si="215"/>
        <v>1</v>
      </c>
      <c r="DB186" s="2">
        <f t="shared" si="215"/>
        <v>1</v>
      </c>
      <c r="DC186" s="2">
        <f t="shared" si="215"/>
        <v>1</v>
      </c>
      <c r="DD186" s="2">
        <f t="shared" si="215"/>
        <v>1</v>
      </c>
      <c r="DE186" s="2">
        <f t="shared" si="215"/>
        <v>1</v>
      </c>
      <c r="DF186" s="2">
        <f t="shared" si="215"/>
        <v>0</v>
      </c>
      <c r="DG186" s="2">
        <f t="shared" si="215"/>
        <v>1</v>
      </c>
      <c r="DH186" s="2">
        <f t="shared" si="215"/>
        <v>1</v>
      </c>
      <c r="DI186" s="2">
        <f t="shared" si="215"/>
        <v>1</v>
      </c>
      <c r="DJ186" s="2">
        <f t="shared" si="215"/>
        <v>1</v>
      </c>
      <c r="DK186" s="2">
        <f t="shared" si="215"/>
        <v>1</v>
      </c>
      <c r="DL186" s="2">
        <f t="shared" si="215"/>
        <v>1</v>
      </c>
      <c r="DM186" s="2">
        <f t="shared" si="215"/>
        <v>1</v>
      </c>
      <c r="DN186" s="2">
        <f t="shared" si="215"/>
        <v>1</v>
      </c>
      <c r="DO186" s="2">
        <f t="shared" si="215"/>
        <v>1</v>
      </c>
      <c r="DP186" s="2">
        <f t="shared" si="215"/>
        <v>1</v>
      </c>
      <c r="DQ186" s="2">
        <f t="shared" si="215"/>
        <v>1</v>
      </c>
      <c r="DR186" s="2">
        <f t="shared" si="215"/>
        <v>1</v>
      </c>
      <c r="DS186" s="2">
        <f t="shared" si="215"/>
        <v>1</v>
      </c>
      <c r="DT186" s="2">
        <f t="shared" si="215"/>
        <v>1</v>
      </c>
      <c r="DU186" s="2">
        <f t="shared" si="215"/>
        <v>1</v>
      </c>
      <c r="DV186" s="2">
        <f t="shared" si="215"/>
        <v>1</v>
      </c>
      <c r="DW186" s="2">
        <f t="shared" si="215"/>
        <v>1</v>
      </c>
      <c r="DX186" s="2">
        <f t="shared" si="215"/>
        <v>1</v>
      </c>
      <c r="DY186" s="2">
        <f t="shared" si="215"/>
        <v>1</v>
      </c>
      <c r="DZ186" s="2">
        <f t="shared" si="215"/>
        <v>1</v>
      </c>
      <c r="EA186" s="2">
        <f t="shared" si="215"/>
        <v>1</v>
      </c>
      <c r="EB186" s="2">
        <f t="shared" ref="EB186:FX186" si="216">IF(AND(OR(EB185="Rural",EB185="Small Rural"),EB184&lt;6500),1,0)</f>
        <v>1</v>
      </c>
      <c r="EC186" s="2">
        <f t="shared" si="216"/>
        <v>1</v>
      </c>
      <c r="ED186" s="2">
        <f t="shared" si="216"/>
        <v>1</v>
      </c>
      <c r="EE186" s="2">
        <f t="shared" si="216"/>
        <v>1</v>
      </c>
      <c r="EF186" s="2">
        <f t="shared" si="216"/>
        <v>1</v>
      </c>
      <c r="EG186" s="2">
        <f t="shared" si="216"/>
        <v>1</v>
      </c>
      <c r="EH186" s="2">
        <f t="shared" si="216"/>
        <v>1</v>
      </c>
      <c r="EI186" s="2">
        <f t="shared" si="216"/>
        <v>0</v>
      </c>
      <c r="EJ186" s="2">
        <f t="shared" si="216"/>
        <v>0</v>
      </c>
      <c r="EK186" s="2">
        <f t="shared" si="216"/>
        <v>1</v>
      </c>
      <c r="EL186" s="2">
        <f t="shared" si="216"/>
        <v>1</v>
      </c>
      <c r="EM186" s="2">
        <f t="shared" si="216"/>
        <v>1</v>
      </c>
      <c r="EN186" s="2">
        <f t="shared" si="216"/>
        <v>1</v>
      </c>
      <c r="EO186" s="2">
        <f t="shared" si="216"/>
        <v>1</v>
      </c>
      <c r="EP186" s="2">
        <f t="shared" si="216"/>
        <v>1</v>
      </c>
      <c r="EQ186" s="2">
        <f t="shared" si="216"/>
        <v>1</v>
      </c>
      <c r="ER186" s="2">
        <f t="shared" si="216"/>
        <v>1</v>
      </c>
      <c r="ES186" s="2">
        <f t="shared" si="216"/>
        <v>1</v>
      </c>
      <c r="ET186" s="2">
        <f t="shared" si="216"/>
        <v>1</v>
      </c>
      <c r="EU186" s="2">
        <f t="shared" si="216"/>
        <v>1</v>
      </c>
      <c r="EV186" s="2">
        <f t="shared" si="216"/>
        <v>1</v>
      </c>
      <c r="EW186" s="2">
        <f t="shared" si="216"/>
        <v>1</v>
      </c>
      <c r="EX186" s="2">
        <f t="shared" si="216"/>
        <v>1</v>
      </c>
      <c r="EY186" s="2">
        <f t="shared" si="216"/>
        <v>1</v>
      </c>
      <c r="EZ186" s="2">
        <f t="shared" si="216"/>
        <v>1</v>
      </c>
      <c r="FA186" s="2">
        <f t="shared" si="216"/>
        <v>1</v>
      </c>
      <c r="FB186" s="2">
        <f t="shared" si="216"/>
        <v>1</v>
      </c>
      <c r="FC186" s="2">
        <f t="shared" si="216"/>
        <v>1</v>
      </c>
      <c r="FD186" s="2">
        <f t="shared" si="216"/>
        <v>1</v>
      </c>
      <c r="FE186" s="2">
        <f t="shared" si="216"/>
        <v>1</v>
      </c>
      <c r="FF186" s="2">
        <f t="shared" si="216"/>
        <v>1</v>
      </c>
      <c r="FG186" s="2">
        <f t="shared" si="216"/>
        <v>1</v>
      </c>
      <c r="FH186" s="2">
        <f t="shared" si="216"/>
        <v>1</v>
      </c>
      <c r="FI186" s="2">
        <f t="shared" si="216"/>
        <v>1</v>
      </c>
      <c r="FJ186" s="2">
        <f t="shared" si="216"/>
        <v>1</v>
      </c>
      <c r="FK186" s="2">
        <f t="shared" si="216"/>
        <v>1</v>
      </c>
      <c r="FL186" s="2">
        <f t="shared" si="216"/>
        <v>0</v>
      </c>
      <c r="FM186" s="2">
        <f t="shared" si="216"/>
        <v>1</v>
      </c>
      <c r="FN186" s="2">
        <f t="shared" si="216"/>
        <v>0</v>
      </c>
      <c r="FO186" s="2">
        <f t="shared" si="216"/>
        <v>1</v>
      </c>
      <c r="FP186" s="2">
        <f t="shared" si="216"/>
        <v>1</v>
      </c>
      <c r="FQ186" s="2">
        <f t="shared" si="216"/>
        <v>1</v>
      </c>
      <c r="FR186" s="2">
        <f t="shared" si="216"/>
        <v>1</v>
      </c>
      <c r="FS186" s="2">
        <f t="shared" si="216"/>
        <v>1</v>
      </c>
      <c r="FT186" s="2">
        <f t="shared" si="216"/>
        <v>1</v>
      </c>
      <c r="FU186" s="2">
        <f t="shared" si="216"/>
        <v>1</v>
      </c>
      <c r="FV186" s="2">
        <f t="shared" si="216"/>
        <v>1</v>
      </c>
      <c r="FW186" s="2">
        <f t="shared" si="216"/>
        <v>1</v>
      </c>
      <c r="FX186" s="2">
        <f t="shared" si="216"/>
        <v>1</v>
      </c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</row>
    <row r="187" spans="1:215" x14ac:dyDescent="0.35">
      <c r="A187" s="3" t="s">
        <v>930</v>
      </c>
      <c r="B187" s="2" t="s">
        <v>1080</v>
      </c>
      <c r="C187" s="2">
        <f>ROUND(IF(AND(C186=1,C184&lt;1000),C184*$D$1,IF(AND(C186=1,C184&lt;6500),C184*$D$2,0)),2)</f>
        <v>0</v>
      </c>
      <c r="D187" s="2">
        <f t="shared" ref="D187:BO187" si="217">ROUND(IF(AND(D186=1,D184&lt;1000),D184*$D$1,IF(AND(D186=1,D184&lt;6500),D184*$D$2,0)),2)</f>
        <v>0</v>
      </c>
      <c r="E187" s="2">
        <f t="shared" si="217"/>
        <v>0</v>
      </c>
      <c r="F187" s="2">
        <f t="shared" si="217"/>
        <v>0</v>
      </c>
      <c r="G187" s="2">
        <f t="shared" si="217"/>
        <v>335587.05</v>
      </c>
      <c r="H187" s="2">
        <f t="shared" si="217"/>
        <v>199478.76</v>
      </c>
      <c r="I187" s="2">
        <f t="shared" si="217"/>
        <v>0</v>
      </c>
      <c r="J187" s="2">
        <f t="shared" si="217"/>
        <v>375930.25</v>
      </c>
      <c r="K187" s="2">
        <f t="shared" si="217"/>
        <v>121213.69</v>
      </c>
      <c r="L187" s="2">
        <f t="shared" si="217"/>
        <v>0</v>
      </c>
      <c r="M187" s="2">
        <f t="shared" si="217"/>
        <v>0</v>
      </c>
      <c r="N187" s="2">
        <f t="shared" si="217"/>
        <v>0</v>
      </c>
      <c r="O187" s="2">
        <f t="shared" si="217"/>
        <v>0</v>
      </c>
      <c r="P187" s="2">
        <f t="shared" si="217"/>
        <v>151842.17000000001</v>
      </c>
      <c r="Q187" s="2">
        <f t="shared" si="217"/>
        <v>0</v>
      </c>
      <c r="R187" s="2">
        <f t="shared" si="217"/>
        <v>0</v>
      </c>
      <c r="S187" s="2">
        <f t="shared" si="217"/>
        <v>292006.21000000002</v>
      </c>
      <c r="T187" s="2">
        <f t="shared" si="217"/>
        <v>77582.539999999994</v>
      </c>
      <c r="U187" s="2">
        <f t="shared" si="217"/>
        <v>26727.69</v>
      </c>
      <c r="V187" s="2">
        <f t="shared" si="217"/>
        <v>123477.11</v>
      </c>
      <c r="W187" s="2">
        <f t="shared" si="217"/>
        <v>28750.33</v>
      </c>
      <c r="X187" s="2">
        <f t="shared" si="217"/>
        <v>24079</v>
      </c>
      <c r="Y187" s="2">
        <f t="shared" si="217"/>
        <v>432121.73</v>
      </c>
      <c r="Z187" s="2">
        <f t="shared" si="217"/>
        <v>111293.14</v>
      </c>
      <c r="AA187" s="2">
        <f t="shared" si="217"/>
        <v>0</v>
      </c>
      <c r="AB187" s="2">
        <f t="shared" si="217"/>
        <v>0</v>
      </c>
      <c r="AC187" s="2">
        <f t="shared" si="217"/>
        <v>436455.95</v>
      </c>
      <c r="AD187" s="2">
        <f t="shared" si="217"/>
        <v>262212.62</v>
      </c>
      <c r="AE187" s="2">
        <f t="shared" si="217"/>
        <v>46713.26</v>
      </c>
      <c r="AF187" s="2">
        <f t="shared" si="217"/>
        <v>80664.649999999994</v>
      </c>
      <c r="AG187" s="2">
        <f t="shared" si="217"/>
        <v>289477.74</v>
      </c>
      <c r="AH187" s="2">
        <f t="shared" si="217"/>
        <v>461209.17</v>
      </c>
      <c r="AI187" s="2">
        <f t="shared" si="217"/>
        <v>184445.14</v>
      </c>
      <c r="AJ187" s="2">
        <f t="shared" si="217"/>
        <v>87406.77</v>
      </c>
      <c r="AK187" s="2">
        <f t="shared" si="217"/>
        <v>79797.81</v>
      </c>
      <c r="AL187" s="2">
        <f t="shared" si="217"/>
        <v>138935.82999999999</v>
      </c>
      <c r="AM187" s="2">
        <f t="shared" si="217"/>
        <v>169805.11</v>
      </c>
      <c r="AN187" s="2">
        <f t="shared" si="217"/>
        <v>144714.79</v>
      </c>
      <c r="AO187" s="2">
        <f t="shared" si="217"/>
        <v>801498.29</v>
      </c>
      <c r="AP187" s="2">
        <f t="shared" si="217"/>
        <v>0</v>
      </c>
      <c r="AQ187" s="2">
        <f t="shared" si="217"/>
        <v>120876.58</v>
      </c>
      <c r="AR187" s="2">
        <f t="shared" si="217"/>
        <v>0</v>
      </c>
      <c r="AS187" s="2">
        <f t="shared" si="217"/>
        <v>0</v>
      </c>
      <c r="AT187" s="2">
        <f t="shared" si="217"/>
        <v>429842.45</v>
      </c>
      <c r="AU187" s="2">
        <f t="shared" si="217"/>
        <v>130508.18</v>
      </c>
      <c r="AV187" s="2">
        <f t="shared" si="217"/>
        <v>147074.53</v>
      </c>
      <c r="AW187" s="2">
        <f t="shared" si="217"/>
        <v>123766.06</v>
      </c>
      <c r="AX187" s="2">
        <f t="shared" si="217"/>
        <v>39007.980000000003</v>
      </c>
      <c r="AY187" s="2">
        <f t="shared" si="217"/>
        <v>195906.74</v>
      </c>
      <c r="AZ187" s="2">
        <f t="shared" si="217"/>
        <v>0</v>
      </c>
      <c r="BA187" s="2">
        <f t="shared" si="217"/>
        <v>0</v>
      </c>
      <c r="BB187" s="2">
        <f t="shared" si="217"/>
        <v>0</v>
      </c>
      <c r="BC187" s="2">
        <f t="shared" si="217"/>
        <v>0</v>
      </c>
      <c r="BD187" s="2">
        <f t="shared" si="217"/>
        <v>0</v>
      </c>
      <c r="BE187" s="2">
        <f t="shared" si="217"/>
        <v>0</v>
      </c>
      <c r="BF187" s="2">
        <f t="shared" si="217"/>
        <v>0</v>
      </c>
      <c r="BG187" s="2">
        <f t="shared" si="217"/>
        <v>443342.55</v>
      </c>
      <c r="BH187" s="2">
        <f t="shared" si="217"/>
        <v>281001.93</v>
      </c>
      <c r="BI187" s="2">
        <f t="shared" si="217"/>
        <v>123958.69</v>
      </c>
      <c r="BJ187" s="2">
        <f t="shared" si="217"/>
        <v>0</v>
      </c>
      <c r="BK187" s="2">
        <f t="shared" si="217"/>
        <v>0</v>
      </c>
      <c r="BL187" s="2">
        <f t="shared" si="217"/>
        <v>37226.129999999997</v>
      </c>
      <c r="BM187" s="2">
        <f t="shared" si="217"/>
        <v>173031.69</v>
      </c>
      <c r="BN187" s="2">
        <f t="shared" si="217"/>
        <v>572153.18000000005</v>
      </c>
      <c r="BO187" s="2">
        <f t="shared" si="217"/>
        <v>228690.3</v>
      </c>
      <c r="BP187" s="2">
        <f t="shared" ref="BP187:EA187" si="218">ROUND(IF(AND(BP186=1,BP184&lt;1000),BP184*$D$1,IF(AND(BP186=1,BP184&lt;6500),BP184*$D$2,0)),2)</f>
        <v>77245.429999999993</v>
      </c>
      <c r="BQ187" s="2">
        <f t="shared" si="218"/>
        <v>1070822.81</v>
      </c>
      <c r="BR187" s="2">
        <f t="shared" si="218"/>
        <v>816395.08</v>
      </c>
      <c r="BS187" s="2">
        <f t="shared" si="218"/>
        <v>210646.81</v>
      </c>
      <c r="BT187" s="2">
        <f t="shared" si="218"/>
        <v>179388.55</v>
      </c>
      <c r="BU187" s="2">
        <f t="shared" si="218"/>
        <v>189598.05</v>
      </c>
      <c r="BV187" s="2">
        <f t="shared" si="218"/>
        <v>226507.62</v>
      </c>
      <c r="BW187" s="2">
        <f t="shared" si="218"/>
        <v>366963.08</v>
      </c>
      <c r="BX187" s="2">
        <f t="shared" si="218"/>
        <v>32025.07</v>
      </c>
      <c r="BY187" s="2">
        <f t="shared" si="218"/>
        <v>207416.51</v>
      </c>
      <c r="BZ187" s="2">
        <f t="shared" si="218"/>
        <v>109800.24</v>
      </c>
      <c r="CA187" s="2">
        <f t="shared" si="218"/>
        <v>70407</v>
      </c>
      <c r="CB187" s="2">
        <f t="shared" si="218"/>
        <v>0</v>
      </c>
      <c r="CC187" s="2">
        <f t="shared" si="218"/>
        <v>91163.09</v>
      </c>
      <c r="CD187" s="2">
        <f t="shared" si="218"/>
        <v>24079</v>
      </c>
      <c r="CE187" s="2">
        <f t="shared" si="218"/>
        <v>76234.11</v>
      </c>
      <c r="CF187" s="2">
        <f t="shared" si="218"/>
        <v>54177.75</v>
      </c>
      <c r="CG187" s="2">
        <f t="shared" si="218"/>
        <v>96267.839999999997</v>
      </c>
      <c r="CH187" s="2">
        <f t="shared" si="218"/>
        <v>46472.47</v>
      </c>
      <c r="CI187" s="2">
        <f t="shared" si="218"/>
        <v>331278.88</v>
      </c>
      <c r="CJ187" s="2">
        <f t="shared" si="218"/>
        <v>420082.23</v>
      </c>
      <c r="CK187" s="2">
        <f t="shared" si="218"/>
        <v>893352.74</v>
      </c>
      <c r="CL187" s="2">
        <f t="shared" si="218"/>
        <v>225161.63</v>
      </c>
      <c r="CM187" s="2">
        <f t="shared" si="218"/>
        <v>331038.09000000003</v>
      </c>
      <c r="CN187" s="2">
        <f t="shared" si="218"/>
        <v>0</v>
      </c>
      <c r="CO187" s="2">
        <f t="shared" si="218"/>
        <v>0</v>
      </c>
      <c r="CP187" s="2">
        <f t="shared" si="218"/>
        <v>449988.35</v>
      </c>
      <c r="CQ187" s="2">
        <f t="shared" si="218"/>
        <v>370864.76</v>
      </c>
      <c r="CR187" s="2">
        <f t="shared" si="218"/>
        <v>103924.96</v>
      </c>
      <c r="CS187" s="2">
        <f t="shared" si="218"/>
        <v>137491.09</v>
      </c>
      <c r="CT187" s="2">
        <f t="shared" si="218"/>
        <v>54659.33</v>
      </c>
      <c r="CU187" s="2">
        <f t="shared" si="218"/>
        <v>226246.28</v>
      </c>
      <c r="CV187" s="2">
        <f t="shared" si="218"/>
        <v>24079</v>
      </c>
      <c r="CW187" s="2">
        <f t="shared" si="218"/>
        <v>95689.95</v>
      </c>
      <c r="CX187" s="2">
        <f t="shared" si="218"/>
        <v>222201.01</v>
      </c>
      <c r="CY187" s="2">
        <f t="shared" si="218"/>
        <v>24079</v>
      </c>
      <c r="CZ187" s="2">
        <f t="shared" si="218"/>
        <v>328638.84999999998</v>
      </c>
      <c r="DA187" s="2">
        <f t="shared" si="218"/>
        <v>98001.53</v>
      </c>
      <c r="DB187" s="2">
        <f t="shared" si="218"/>
        <v>152082.96</v>
      </c>
      <c r="DC187" s="2">
        <f t="shared" si="218"/>
        <v>92944.94</v>
      </c>
      <c r="DD187" s="2">
        <f t="shared" si="218"/>
        <v>84035.71</v>
      </c>
      <c r="DE187" s="2">
        <f t="shared" si="218"/>
        <v>137394.76999999999</v>
      </c>
      <c r="DF187" s="2">
        <f t="shared" si="218"/>
        <v>0</v>
      </c>
      <c r="DG187" s="2">
        <f t="shared" si="218"/>
        <v>45027.73</v>
      </c>
      <c r="DH187" s="2">
        <f t="shared" si="218"/>
        <v>328384.21000000002</v>
      </c>
      <c r="DI187" s="2">
        <f t="shared" si="218"/>
        <v>442738.45</v>
      </c>
      <c r="DJ187" s="2">
        <f t="shared" si="218"/>
        <v>300505.92</v>
      </c>
      <c r="DK187" s="2">
        <f t="shared" si="218"/>
        <v>230532.35</v>
      </c>
      <c r="DL187" s="2">
        <f t="shared" si="218"/>
        <v>1035681.66</v>
      </c>
      <c r="DM187" s="2">
        <f t="shared" si="218"/>
        <v>113171.3</v>
      </c>
      <c r="DN187" s="2">
        <f t="shared" si="218"/>
        <v>235729.44</v>
      </c>
      <c r="DO187" s="2">
        <f t="shared" si="218"/>
        <v>598418.1</v>
      </c>
      <c r="DP187" s="2">
        <f t="shared" si="218"/>
        <v>96316</v>
      </c>
      <c r="DQ187" s="2">
        <f t="shared" si="218"/>
        <v>427643.04</v>
      </c>
      <c r="DR187" s="2">
        <f t="shared" si="218"/>
        <v>239221.73</v>
      </c>
      <c r="DS187" s="2">
        <f t="shared" si="218"/>
        <v>288899.84000000003</v>
      </c>
      <c r="DT187" s="2">
        <f t="shared" si="218"/>
        <v>84998.87</v>
      </c>
      <c r="DU187" s="2">
        <f t="shared" si="218"/>
        <v>169227.21</v>
      </c>
      <c r="DV187" s="2">
        <f t="shared" si="218"/>
        <v>100168.64</v>
      </c>
      <c r="DW187" s="2">
        <f t="shared" si="218"/>
        <v>144570.32</v>
      </c>
      <c r="DX187" s="2">
        <f t="shared" si="218"/>
        <v>80905.440000000002</v>
      </c>
      <c r="DY187" s="2">
        <f t="shared" si="218"/>
        <v>142836.63</v>
      </c>
      <c r="DZ187" s="2">
        <f t="shared" si="218"/>
        <v>328341.24</v>
      </c>
      <c r="EA187" s="2">
        <f t="shared" si="218"/>
        <v>255526.35</v>
      </c>
      <c r="EB187" s="2">
        <f t="shared" ref="EB187:FX187" si="219">ROUND(IF(AND(EB186=1,EB184&lt;1000),EB184*$D$1,IF(AND(EB186=1,EB184&lt;6500),EB184*$D$2,0)),2)</f>
        <v>257356.35</v>
      </c>
      <c r="EC187" s="2">
        <f t="shared" si="219"/>
        <v>137298.46</v>
      </c>
      <c r="ED187" s="2">
        <f t="shared" si="219"/>
        <v>284075.8</v>
      </c>
      <c r="EE187" s="2">
        <f t="shared" si="219"/>
        <v>92270.73</v>
      </c>
      <c r="EF187" s="2">
        <f t="shared" si="219"/>
        <v>246497.33</v>
      </c>
      <c r="EG187" s="2">
        <f t="shared" si="219"/>
        <v>122080.53</v>
      </c>
      <c r="EH187" s="2">
        <f t="shared" si="219"/>
        <v>119142.89</v>
      </c>
      <c r="EI187" s="2">
        <f t="shared" si="219"/>
        <v>0</v>
      </c>
      <c r="EJ187" s="2">
        <f t="shared" si="219"/>
        <v>0</v>
      </c>
      <c r="EK187" s="2">
        <f t="shared" si="219"/>
        <v>322032.55</v>
      </c>
      <c r="EL187" s="2">
        <f t="shared" si="219"/>
        <v>221237.85</v>
      </c>
      <c r="EM187" s="2">
        <f t="shared" si="219"/>
        <v>182085.4</v>
      </c>
      <c r="EN187" s="2">
        <f t="shared" si="219"/>
        <v>452637.04</v>
      </c>
      <c r="EO187" s="2">
        <f t="shared" si="219"/>
        <v>147074.53</v>
      </c>
      <c r="EP187" s="2">
        <f t="shared" si="219"/>
        <v>206357.03</v>
      </c>
      <c r="EQ187" s="2">
        <f t="shared" si="219"/>
        <v>475897</v>
      </c>
      <c r="ER187" s="2">
        <f t="shared" si="219"/>
        <v>149097.17000000001</v>
      </c>
      <c r="ES187" s="2">
        <f t="shared" si="219"/>
        <v>78497.539999999994</v>
      </c>
      <c r="ET187" s="2">
        <f t="shared" si="219"/>
        <v>95112.05</v>
      </c>
      <c r="EU187" s="2">
        <f t="shared" si="219"/>
        <v>277052.96999999997</v>
      </c>
      <c r="EV187" s="2">
        <f t="shared" si="219"/>
        <v>34962.71</v>
      </c>
      <c r="EW187" s="2">
        <f t="shared" si="219"/>
        <v>394606.65</v>
      </c>
      <c r="EX187" s="2">
        <f t="shared" si="219"/>
        <v>83554.13</v>
      </c>
      <c r="EY187" s="2">
        <f t="shared" si="219"/>
        <v>316157.27</v>
      </c>
      <c r="EZ187" s="2">
        <f t="shared" si="219"/>
        <v>62268.29</v>
      </c>
      <c r="FA187" s="2">
        <f t="shared" si="219"/>
        <v>617916.71</v>
      </c>
      <c r="FB187" s="2">
        <f t="shared" si="219"/>
        <v>138743.20000000001</v>
      </c>
      <c r="FC187" s="2">
        <f t="shared" si="219"/>
        <v>332167.52</v>
      </c>
      <c r="FD187" s="2">
        <f t="shared" si="219"/>
        <v>193595.16</v>
      </c>
      <c r="FE187" s="2">
        <f t="shared" si="219"/>
        <v>38044.82</v>
      </c>
      <c r="FF187" s="2">
        <f t="shared" si="219"/>
        <v>89092.3</v>
      </c>
      <c r="FG187" s="2">
        <f t="shared" si="219"/>
        <v>58174.86</v>
      </c>
      <c r="FH187" s="2">
        <f t="shared" si="219"/>
        <v>33710.6</v>
      </c>
      <c r="FI187" s="2">
        <f t="shared" si="219"/>
        <v>309667.73</v>
      </c>
      <c r="FJ187" s="2">
        <f t="shared" si="219"/>
        <v>366781.19</v>
      </c>
      <c r="FK187" s="2">
        <f t="shared" si="219"/>
        <v>460018</v>
      </c>
      <c r="FL187" s="2">
        <f t="shared" si="219"/>
        <v>0</v>
      </c>
      <c r="FM187" s="2">
        <f t="shared" si="219"/>
        <v>724195.04</v>
      </c>
      <c r="FN187" s="2">
        <f t="shared" si="219"/>
        <v>0</v>
      </c>
      <c r="FO187" s="2">
        <f t="shared" si="219"/>
        <v>203571.29</v>
      </c>
      <c r="FP187" s="2">
        <f t="shared" si="219"/>
        <v>425895.44</v>
      </c>
      <c r="FQ187" s="2">
        <f t="shared" si="219"/>
        <v>474308.14</v>
      </c>
      <c r="FR187" s="2">
        <f t="shared" si="219"/>
        <v>80953.600000000006</v>
      </c>
      <c r="FS187" s="2">
        <f t="shared" si="219"/>
        <v>81049.91</v>
      </c>
      <c r="FT187" s="2">
        <f t="shared" si="219"/>
        <v>27209.27</v>
      </c>
      <c r="FU187" s="2">
        <f t="shared" si="219"/>
        <v>380977.94</v>
      </c>
      <c r="FV187" s="2">
        <f t="shared" si="219"/>
        <v>334072.05</v>
      </c>
      <c r="FW187" s="2">
        <f t="shared" si="219"/>
        <v>71996.210000000006</v>
      </c>
      <c r="FX187" s="2">
        <f t="shared" si="219"/>
        <v>31061.91</v>
      </c>
      <c r="FY187" s="2"/>
      <c r="FZ187" s="2"/>
      <c r="GA187" s="62"/>
      <c r="GB187" s="2"/>
      <c r="GC187" s="2"/>
      <c r="GD187" s="2"/>
      <c r="GE187" s="2"/>
      <c r="GF187" s="2"/>
      <c r="GG187" s="2"/>
      <c r="GH187" s="2"/>
      <c r="GI187" s="2"/>
      <c r="GJ187" s="2"/>
      <c r="GK187" s="2"/>
    </row>
    <row r="188" spans="1:215" x14ac:dyDescent="0.35">
      <c r="A188" s="3" t="s">
        <v>931</v>
      </c>
      <c r="B188" s="2" t="s">
        <v>932</v>
      </c>
      <c r="C188" s="2">
        <f t="shared" ref="C188:AR188" si="220">IF(C184&gt;=6500,0,IF(C185="Urban",0,MAX(C187,100000)))</f>
        <v>0</v>
      </c>
      <c r="D188" s="2">
        <f t="shared" si="220"/>
        <v>0</v>
      </c>
      <c r="E188" s="2">
        <f t="shared" si="220"/>
        <v>0</v>
      </c>
      <c r="F188" s="2">
        <f t="shared" si="220"/>
        <v>0</v>
      </c>
      <c r="G188" s="2">
        <f t="shared" si="220"/>
        <v>335587.05</v>
      </c>
      <c r="H188" s="2">
        <f t="shared" si="220"/>
        <v>199478.76</v>
      </c>
      <c r="I188" s="2">
        <f t="shared" si="220"/>
        <v>0</v>
      </c>
      <c r="J188" s="2">
        <f t="shared" si="220"/>
        <v>375930.25</v>
      </c>
      <c r="K188" s="2">
        <f t="shared" si="220"/>
        <v>121213.69</v>
      </c>
      <c r="L188" s="2">
        <f t="shared" si="220"/>
        <v>0</v>
      </c>
      <c r="M188" s="2">
        <f t="shared" si="220"/>
        <v>0</v>
      </c>
      <c r="N188" s="2">
        <f t="shared" si="220"/>
        <v>0</v>
      </c>
      <c r="O188" s="2">
        <f t="shared" si="220"/>
        <v>0</v>
      </c>
      <c r="P188" s="2">
        <f t="shared" si="220"/>
        <v>151842.17000000001</v>
      </c>
      <c r="Q188" s="2">
        <f t="shared" si="220"/>
        <v>0</v>
      </c>
      <c r="R188" s="2">
        <f t="shared" si="220"/>
        <v>0</v>
      </c>
      <c r="S188" s="2">
        <f t="shared" si="220"/>
        <v>292006.21000000002</v>
      </c>
      <c r="T188" s="2">
        <f t="shared" si="220"/>
        <v>100000</v>
      </c>
      <c r="U188" s="2">
        <f t="shared" si="220"/>
        <v>100000</v>
      </c>
      <c r="V188" s="2">
        <f t="shared" si="220"/>
        <v>123477.11</v>
      </c>
      <c r="W188" s="2">
        <f t="shared" si="220"/>
        <v>100000</v>
      </c>
      <c r="X188" s="2">
        <f t="shared" si="220"/>
        <v>100000</v>
      </c>
      <c r="Y188" s="2">
        <f t="shared" si="220"/>
        <v>432121.73</v>
      </c>
      <c r="Z188" s="2">
        <f t="shared" si="220"/>
        <v>111293.14</v>
      </c>
      <c r="AA188" s="2">
        <f t="shared" si="220"/>
        <v>0</v>
      </c>
      <c r="AB188" s="2">
        <f t="shared" si="220"/>
        <v>0</v>
      </c>
      <c r="AC188" s="2">
        <f t="shared" si="220"/>
        <v>436455.95</v>
      </c>
      <c r="AD188" s="2">
        <f t="shared" si="220"/>
        <v>262212.62</v>
      </c>
      <c r="AE188" s="2">
        <f t="shared" si="220"/>
        <v>100000</v>
      </c>
      <c r="AF188" s="2">
        <f t="shared" si="220"/>
        <v>100000</v>
      </c>
      <c r="AG188" s="2">
        <f t="shared" si="220"/>
        <v>289477.74</v>
      </c>
      <c r="AH188" s="2">
        <f t="shared" si="220"/>
        <v>461209.17</v>
      </c>
      <c r="AI188" s="2">
        <f t="shared" si="220"/>
        <v>184445.14</v>
      </c>
      <c r="AJ188" s="2">
        <f t="shared" si="220"/>
        <v>100000</v>
      </c>
      <c r="AK188" s="2">
        <f t="shared" si="220"/>
        <v>100000</v>
      </c>
      <c r="AL188" s="2">
        <f t="shared" si="220"/>
        <v>138935.82999999999</v>
      </c>
      <c r="AM188" s="2">
        <f t="shared" si="220"/>
        <v>169805.11</v>
      </c>
      <c r="AN188" s="2">
        <f t="shared" si="220"/>
        <v>144714.79</v>
      </c>
      <c r="AO188" s="2">
        <f t="shared" si="220"/>
        <v>801498.29</v>
      </c>
      <c r="AP188" s="2">
        <f t="shared" si="220"/>
        <v>0</v>
      </c>
      <c r="AQ188" s="2">
        <f t="shared" si="220"/>
        <v>120876.58</v>
      </c>
      <c r="AR188" s="2">
        <f t="shared" si="220"/>
        <v>0</v>
      </c>
      <c r="AS188" s="2">
        <f>IF(AS184&gt;=6500,0,IF(AS185="Urban",0,MAX(AS187,100000)))</f>
        <v>0</v>
      </c>
      <c r="AT188" s="2">
        <f t="shared" ref="AT188:DE188" si="221">IF(AT184&gt;=6500,0,IF(AT185="Urban",0,MAX(AT187,100000)))</f>
        <v>429842.45</v>
      </c>
      <c r="AU188" s="2">
        <f t="shared" si="221"/>
        <v>130508.18</v>
      </c>
      <c r="AV188" s="2">
        <f t="shared" si="221"/>
        <v>147074.53</v>
      </c>
      <c r="AW188" s="2">
        <f t="shared" si="221"/>
        <v>123766.06</v>
      </c>
      <c r="AX188" s="2">
        <f t="shared" si="221"/>
        <v>100000</v>
      </c>
      <c r="AY188" s="2">
        <f t="shared" si="221"/>
        <v>195906.74</v>
      </c>
      <c r="AZ188" s="2">
        <f t="shared" si="221"/>
        <v>0</v>
      </c>
      <c r="BA188" s="2">
        <f t="shared" si="221"/>
        <v>0</v>
      </c>
      <c r="BB188" s="2">
        <f t="shared" si="221"/>
        <v>0</v>
      </c>
      <c r="BC188" s="2">
        <f t="shared" si="221"/>
        <v>0</v>
      </c>
      <c r="BD188" s="2">
        <f t="shared" si="221"/>
        <v>0</v>
      </c>
      <c r="BE188" s="2">
        <f t="shared" si="221"/>
        <v>0</v>
      </c>
      <c r="BF188" s="2">
        <f t="shared" si="221"/>
        <v>0</v>
      </c>
      <c r="BG188" s="2">
        <f t="shared" si="221"/>
        <v>443342.55</v>
      </c>
      <c r="BH188" s="2">
        <f t="shared" si="221"/>
        <v>281001.93</v>
      </c>
      <c r="BI188" s="2">
        <f t="shared" si="221"/>
        <v>123958.69</v>
      </c>
      <c r="BJ188" s="2">
        <f t="shared" si="221"/>
        <v>0</v>
      </c>
      <c r="BK188" s="2">
        <f t="shared" si="221"/>
        <v>0</v>
      </c>
      <c r="BL188" s="2">
        <f t="shared" si="221"/>
        <v>100000</v>
      </c>
      <c r="BM188" s="2">
        <f t="shared" si="221"/>
        <v>173031.69</v>
      </c>
      <c r="BN188" s="2">
        <f t="shared" si="221"/>
        <v>572153.18000000005</v>
      </c>
      <c r="BO188" s="2">
        <f t="shared" si="221"/>
        <v>228690.3</v>
      </c>
      <c r="BP188" s="2">
        <f t="shared" si="221"/>
        <v>100000</v>
      </c>
      <c r="BQ188" s="2">
        <f t="shared" si="221"/>
        <v>1070822.81</v>
      </c>
      <c r="BR188" s="2">
        <f t="shared" si="221"/>
        <v>816395.08</v>
      </c>
      <c r="BS188" s="2">
        <f t="shared" si="221"/>
        <v>210646.81</v>
      </c>
      <c r="BT188" s="2">
        <f t="shared" si="221"/>
        <v>179388.55</v>
      </c>
      <c r="BU188" s="2">
        <f t="shared" si="221"/>
        <v>189598.05</v>
      </c>
      <c r="BV188" s="2">
        <f t="shared" si="221"/>
        <v>226507.62</v>
      </c>
      <c r="BW188" s="2">
        <f t="shared" si="221"/>
        <v>366963.08</v>
      </c>
      <c r="BX188" s="2">
        <f t="shared" si="221"/>
        <v>100000</v>
      </c>
      <c r="BY188" s="2">
        <f t="shared" si="221"/>
        <v>207416.51</v>
      </c>
      <c r="BZ188" s="2">
        <f t="shared" si="221"/>
        <v>109800.24</v>
      </c>
      <c r="CA188" s="2">
        <f t="shared" si="221"/>
        <v>100000</v>
      </c>
      <c r="CB188" s="2">
        <f t="shared" si="221"/>
        <v>0</v>
      </c>
      <c r="CC188" s="2">
        <f t="shared" si="221"/>
        <v>100000</v>
      </c>
      <c r="CD188" s="2">
        <f t="shared" si="221"/>
        <v>100000</v>
      </c>
      <c r="CE188" s="2">
        <f t="shared" si="221"/>
        <v>100000</v>
      </c>
      <c r="CF188" s="2">
        <f t="shared" si="221"/>
        <v>100000</v>
      </c>
      <c r="CG188" s="2">
        <f t="shared" si="221"/>
        <v>100000</v>
      </c>
      <c r="CH188" s="2">
        <f t="shared" si="221"/>
        <v>100000</v>
      </c>
      <c r="CI188" s="2">
        <f t="shared" si="221"/>
        <v>331278.88</v>
      </c>
      <c r="CJ188" s="2">
        <f t="shared" si="221"/>
        <v>420082.23</v>
      </c>
      <c r="CK188" s="2">
        <f t="shared" si="221"/>
        <v>893352.74</v>
      </c>
      <c r="CL188" s="2">
        <f t="shared" si="221"/>
        <v>225161.63</v>
      </c>
      <c r="CM188" s="2">
        <f t="shared" si="221"/>
        <v>331038.09000000003</v>
      </c>
      <c r="CN188" s="2">
        <f t="shared" si="221"/>
        <v>0</v>
      </c>
      <c r="CO188" s="2">
        <f t="shared" si="221"/>
        <v>0</v>
      </c>
      <c r="CP188" s="2">
        <f t="shared" si="221"/>
        <v>449988.35</v>
      </c>
      <c r="CQ188" s="2">
        <f t="shared" si="221"/>
        <v>370864.76</v>
      </c>
      <c r="CR188" s="2">
        <f t="shared" si="221"/>
        <v>103924.96</v>
      </c>
      <c r="CS188" s="2">
        <f t="shared" si="221"/>
        <v>137491.09</v>
      </c>
      <c r="CT188" s="2">
        <f t="shared" si="221"/>
        <v>100000</v>
      </c>
      <c r="CU188" s="2">
        <f t="shared" si="221"/>
        <v>226246.28</v>
      </c>
      <c r="CV188" s="2">
        <f t="shared" si="221"/>
        <v>100000</v>
      </c>
      <c r="CW188" s="2">
        <f t="shared" si="221"/>
        <v>100000</v>
      </c>
      <c r="CX188" s="2">
        <f t="shared" si="221"/>
        <v>222201.01</v>
      </c>
      <c r="CY188" s="2">
        <f t="shared" si="221"/>
        <v>100000</v>
      </c>
      <c r="CZ188" s="2">
        <f t="shared" si="221"/>
        <v>328638.84999999998</v>
      </c>
      <c r="DA188" s="2">
        <f t="shared" si="221"/>
        <v>100000</v>
      </c>
      <c r="DB188" s="2">
        <f t="shared" si="221"/>
        <v>152082.96</v>
      </c>
      <c r="DC188" s="2">
        <f t="shared" si="221"/>
        <v>100000</v>
      </c>
      <c r="DD188" s="2">
        <f t="shared" si="221"/>
        <v>100000</v>
      </c>
      <c r="DE188" s="2">
        <f t="shared" si="221"/>
        <v>137394.76999999999</v>
      </c>
      <c r="DF188" s="2">
        <f t="shared" ref="DF188:FQ188" si="222">IF(DF184&gt;=6500,0,IF(DF185="Urban",0,MAX(DF187,100000)))</f>
        <v>0</v>
      </c>
      <c r="DG188" s="2">
        <f t="shared" si="222"/>
        <v>100000</v>
      </c>
      <c r="DH188" s="2">
        <f t="shared" si="222"/>
        <v>328384.21000000002</v>
      </c>
      <c r="DI188" s="2">
        <f t="shared" si="222"/>
        <v>442738.45</v>
      </c>
      <c r="DJ188" s="2">
        <f t="shared" si="222"/>
        <v>300505.92</v>
      </c>
      <c r="DK188" s="2">
        <f t="shared" si="222"/>
        <v>230532.35</v>
      </c>
      <c r="DL188" s="2">
        <f t="shared" si="222"/>
        <v>1035681.66</v>
      </c>
      <c r="DM188" s="2">
        <f t="shared" si="222"/>
        <v>113171.3</v>
      </c>
      <c r="DN188" s="2">
        <f t="shared" si="222"/>
        <v>235729.44</v>
      </c>
      <c r="DO188" s="2">
        <f t="shared" si="222"/>
        <v>598418.1</v>
      </c>
      <c r="DP188" s="2">
        <f t="shared" si="222"/>
        <v>100000</v>
      </c>
      <c r="DQ188" s="2">
        <f t="shared" si="222"/>
        <v>427643.04</v>
      </c>
      <c r="DR188" s="2">
        <f t="shared" si="222"/>
        <v>239221.73</v>
      </c>
      <c r="DS188" s="2">
        <f t="shared" si="222"/>
        <v>288899.84000000003</v>
      </c>
      <c r="DT188" s="2">
        <f t="shared" si="222"/>
        <v>100000</v>
      </c>
      <c r="DU188" s="2">
        <f t="shared" si="222"/>
        <v>169227.21</v>
      </c>
      <c r="DV188" s="2">
        <f t="shared" si="222"/>
        <v>100168.64</v>
      </c>
      <c r="DW188" s="2">
        <f t="shared" si="222"/>
        <v>144570.32</v>
      </c>
      <c r="DX188" s="2">
        <f t="shared" si="222"/>
        <v>100000</v>
      </c>
      <c r="DY188" s="2">
        <f t="shared" si="222"/>
        <v>142836.63</v>
      </c>
      <c r="DZ188" s="2">
        <f t="shared" si="222"/>
        <v>328341.24</v>
      </c>
      <c r="EA188" s="2">
        <f t="shared" si="222"/>
        <v>255526.35</v>
      </c>
      <c r="EB188" s="2">
        <f t="shared" si="222"/>
        <v>257356.35</v>
      </c>
      <c r="EC188" s="2">
        <f t="shared" si="222"/>
        <v>137298.46</v>
      </c>
      <c r="ED188" s="2">
        <f t="shared" si="222"/>
        <v>284075.8</v>
      </c>
      <c r="EE188" s="2">
        <f t="shared" si="222"/>
        <v>100000</v>
      </c>
      <c r="EF188" s="2">
        <f t="shared" si="222"/>
        <v>246497.33</v>
      </c>
      <c r="EG188" s="2">
        <f t="shared" si="222"/>
        <v>122080.53</v>
      </c>
      <c r="EH188" s="2">
        <f t="shared" si="222"/>
        <v>119142.89</v>
      </c>
      <c r="EI188" s="2">
        <f t="shared" si="222"/>
        <v>0</v>
      </c>
      <c r="EJ188" s="2">
        <f t="shared" si="222"/>
        <v>0</v>
      </c>
      <c r="EK188" s="2">
        <f t="shared" si="222"/>
        <v>322032.55</v>
      </c>
      <c r="EL188" s="2">
        <f t="shared" si="222"/>
        <v>221237.85</v>
      </c>
      <c r="EM188" s="2">
        <f t="shared" si="222"/>
        <v>182085.4</v>
      </c>
      <c r="EN188" s="2">
        <f t="shared" si="222"/>
        <v>452637.04</v>
      </c>
      <c r="EO188" s="2">
        <f t="shared" si="222"/>
        <v>147074.53</v>
      </c>
      <c r="EP188" s="2">
        <f t="shared" si="222"/>
        <v>206357.03</v>
      </c>
      <c r="EQ188" s="2">
        <f t="shared" si="222"/>
        <v>475897</v>
      </c>
      <c r="ER188" s="2">
        <f t="shared" si="222"/>
        <v>149097.17000000001</v>
      </c>
      <c r="ES188" s="2">
        <f t="shared" si="222"/>
        <v>100000</v>
      </c>
      <c r="ET188" s="2">
        <f t="shared" si="222"/>
        <v>100000</v>
      </c>
      <c r="EU188" s="2">
        <f t="shared" si="222"/>
        <v>277052.96999999997</v>
      </c>
      <c r="EV188" s="2">
        <f t="shared" si="222"/>
        <v>100000</v>
      </c>
      <c r="EW188" s="2">
        <f t="shared" si="222"/>
        <v>394606.65</v>
      </c>
      <c r="EX188" s="2">
        <f t="shared" si="222"/>
        <v>100000</v>
      </c>
      <c r="EY188" s="2">
        <f t="shared" si="222"/>
        <v>316157.27</v>
      </c>
      <c r="EZ188" s="2">
        <f t="shared" si="222"/>
        <v>100000</v>
      </c>
      <c r="FA188" s="2">
        <f t="shared" si="222"/>
        <v>617916.71</v>
      </c>
      <c r="FB188" s="2">
        <f t="shared" si="222"/>
        <v>138743.20000000001</v>
      </c>
      <c r="FC188" s="2">
        <f t="shared" si="222"/>
        <v>332167.52</v>
      </c>
      <c r="FD188" s="2">
        <f t="shared" si="222"/>
        <v>193595.16</v>
      </c>
      <c r="FE188" s="2">
        <f t="shared" si="222"/>
        <v>100000</v>
      </c>
      <c r="FF188" s="2">
        <f t="shared" si="222"/>
        <v>100000</v>
      </c>
      <c r="FG188" s="2">
        <f t="shared" si="222"/>
        <v>100000</v>
      </c>
      <c r="FH188" s="2">
        <f t="shared" si="222"/>
        <v>100000</v>
      </c>
      <c r="FI188" s="2">
        <f t="shared" si="222"/>
        <v>309667.73</v>
      </c>
      <c r="FJ188" s="2">
        <f t="shared" si="222"/>
        <v>366781.19</v>
      </c>
      <c r="FK188" s="2">
        <f t="shared" si="222"/>
        <v>460018</v>
      </c>
      <c r="FL188" s="2">
        <f t="shared" si="222"/>
        <v>0</v>
      </c>
      <c r="FM188" s="2">
        <f t="shared" si="222"/>
        <v>724195.04</v>
      </c>
      <c r="FN188" s="2">
        <f t="shared" si="222"/>
        <v>0</v>
      </c>
      <c r="FO188" s="2">
        <f t="shared" si="222"/>
        <v>203571.29</v>
      </c>
      <c r="FP188" s="2">
        <f t="shared" si="222"/>
        <v>425895.44</v>
      </c>
      <c r="FQ188" s="2">
        <f t="shared" si="222"/>
        <v>474308.14</v>
      </c>
      <c r="FR188" s="2">
        <f t="shared" ref="FR188:FX188" si="223">IF(FR184&gt;=6500,0,IF(FR185="Urban",0,MAX(FR187,100000)))</f>
        <v>100000</v>
      </c>
      <c r="FS188" s="2">
        <f t="shared" si="223"/>
        <v>100000</v>
      </c>
      <c r="FT188" s="2">
        <f t="shared" si="223"/>
        <v>100000</v>
      </c>
      <c r="FU188" s="2">
        <f t="shared" si="223"/>
        <v>380977.94</v>
      </c>
      <c r="FV188" s="2">
        <f t="shared" si="223"/>
        <v>334072.05</v>
      </c>
      <c r="FW188" s="2">
        <f t="shared" si="223"/>
        <v>100000</v>
      </c>
      <c r="FX188" s="2">
        <f t="shared" si="223"/>
        <v>100000</v>
      </c>
      <c r="FY188" s="2"/>
      <c r="FZ188" s="2">
        <f>SUM(C188:FX188)</f>
        <v>34863335.640000015</v>
      </c>
      <c r="GA188" s="62"/>
      <c r="GB188" s="2">
        <f>FZ188-GA188</f>
        <v>34863335.640000015</v>
      </c>
      <c r="GC188" s="2"/>
      <c r="GD188" s="2"/>
      <c r="GE188" s="2"/>
      <c r="GF188" s="2"/>
      <c r="GG188" s="2"/>
      <c r="GH188" s="2"/>
      <c r="GI188" s="2"/>
      <c r="GJ188" s="2"/>
      <c r="GK188" s="2"/>
    </row>
    <row r="189" spans="1:215" x14ac:dyDescent="0.35">
      <c r="A189" s="3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9"/>
      <c r="GB189" s="2"/>
      <c r="GC189" s="2"/>
      <c r="GD189" s="2"/>
      <c r="GE189" s="2"/>
      <c r="GF189" s="2"/>
      <c r="GG189" s="2"/>
      <c r="GH189" s="2"/>
      <c r="GI189" s="2"/>
      <c r="GJ189" s="2"/>
      <c r="GK189" s="2"/>
    </row>
    <row r="190" spans="1:215" x14ac:dyDescent="0.35">
      <c r="A190" s="3" t="s">
        <v>490</v>
      </c>
      <c r="B190" s="30" t="s">
        <v>933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101"/>
      <c r="GM190" s="101"/>
      <c r="GN190" s="101"/>
      <c r="GO190" s="101"/>
      <c r="GP190" s="101"/>
      <c r="GQ190" s="101"/>
      <c r="GR190" s="101"/>
      <c r="GS190" s="101"/>
      <c r="GT190" s="101"/>
      <c r="GU190" s="101"/>
      <c r="GV190" s="101"/>
      <c r="GW190" s="101"/>
      <c r="GX190" s="101"/>
      <c r="GY190" s="101"/>
      <c r="GZ190" s="101"/>
      <c r="HA190" s="101"/>
      <c r="HB190" s="101"/>
      <c r="HC190" s="101"/>
      <c r="HD190" s="101"/>
      <c r="HE190" s="101"/>
      <c r="HF190" s="101"/>
      <c r="HG190" s="101"/>
    </row>
    <row r="191" spans="1:215" x14ac:dyDescent="0.35">
      <c r="A191" s="3" t="s">
        <v>934</v>
      </c>
      <c r="B191" s="2" t="s">
        <v>935</v>
      </c>
      <c r="C191" s="2">
        <f t="shared" ref="C191:BN191" si="224">IF(C103&lt;=459,1,0)</f>
        <v>0</v>
      </c>
      <c r="D191" s="2">
        <f t="shared" si="224"/>
        <v>0</v>
      </c>
      <c r="E191" s="2">
        <f t="shared" si="224"/>
        <v>0</v>
      </c>
      <c r="F191" s="2">
        <f t="shared" si="224"/>
        <v>0</v>
      </c>
      <c r="G191" s="2">
        <f t="shared" si="224"/>
        <v>0</v>
      </c>
      <c r="H191" s="2">
        <f t="shared" si="224"/>
        <v>0</v>
      </c>
      <c r="I191" s="2">
        <f t="shared" si="224"/>
        <v>0</v>
      </c>
      <c r="J191" s="2">
        <f t="shared" si="224"/>
        <v>0</v>
      </c>
      <c r="K191" s="2">
        <f t="shared" si="224"/>
        <v>1</v>
      </c>
      <c r="L191" s="2">
        <f t="shared" si="224"/>
        <v>0</v>
      </c>
      <c r="M191" s="2">
        <f t="shared" si="224"/>
        <v>0</v>
      </c>
      <c r="N191" s="2">
        <f t="shared" si="224"/>
        <v>0</v>
      </c>
      <c r="O191" s="2">
        <f t="shared" si="224"/>
        <v>0</v>
      </c>
      <c r="P191" s="2">
        <f t="shared" si="224"/>
        <v>1</v>
      </c>
      <c r="Q191" s="2">
        <f t="shared" si="224"/>
        <v>0</v>
      </c>
      <c r="R191" s="2">
        <f t="shared" si="224"/>
        <v>0</v>
      </c>
      <c r="S191" s="2">
        <f t="shared" si="224"/>
        <v>0</v>
      </c>
      <c r="T191" s="2">
        <f t="shared" si="224"/>
        <v>1</v>
      </c>
      <c r="U191" s="2">
        <f t="shared" si="224"/>
        <v>1</v>
      </c>
      <c r="V191" s="2">
        <f t="shared" si="224"/>
        <v>1</v>
      </c>
      <c r="W191" s="2">
        <f t="shared" si="224"/>
        <v>1</v>
      </c>
      <c r="X191" s="2">
        <f t="shared" si="224"/>
        <v>1</v>
      </c>
      <c r="Y191" s="2">
        <f t="shared" si="224"/>
        <v>0</v>
      </c>
      <c r="Z191" s="2">
        <f t="shared" si="224"/>
        <v>1</v>
      </c>
      <c r="AA191" s="2">
        <f t="shared" si="224"/>
        <v>0</v>
      </c>
      <c r="AB191" s="2">
        <f t="shared" si="224"/>
        <v>0</v>
      </c>
      <c r="AC191" s="2">
        <f t="shared" si="224"/>
        <v>0</v>
      </c>
      <c r="AD191" s="2">
        <f t="shared" si="224"/>
        <v>0</v>
      </c>
      <c r="AE191" s="2">
        <f t="shared" si="224"/>
        <v>1</v>
      </c>
      <c r="AF191" s="2">
        <f t="shared" si="224"/>
        <v>1</v>
      </c>
      <c r="AG191" s="2">
        <f t="shared" si="224"/>
        <v>0</v>
      </c>
      <c r="AH191" s="2">
        <f t="shared" si="224"/>
        <v>0</v>
      </c>
      <c r="AI191" s="2">
        <f t="shared" si="224"/>
        <v>1</v>
      </c>
      <c r="AJ191" s="2">
        <f t="shared" si="224"/>
        <v>1</v>
      </c>
      <c r="AK191" s="2">
        <f t="shared" si="224"/>
        <v>1</v>
      </c>
      <c r="AL191" s="2">
        <f t="shared" si="224"/>
        <v>1</v>
      </c>
      <c r="AM191" s="2">
        <f t="shared" si="224"/>
        <v>1</v>
      </c>
      <c r="AN191" s="2">
        <f t="shared" si="224"/>
        <v>1</v>
      </c>
      <c r="AO191" s="2">
        <f t="shared" si="224"/>
        <v>0</v>
      </c>
      <c r="AP191" s="2">
        <f t="shared" si="224"/>
        <v>0</v>
      </c>
      <c r="AQ191" s="2">
        <f t="shared" si="224"/>
        <v>1</v>
      </c>
      <c r="AR191" s="2">
        <f t="shared" si="224"/>
        <v>0</v>
      </c>
      <c r="AS191" s="2">
        <f t="shared" si="224"/>
        <v>0</v>
      </c>
      <c r="AT191" s="2">
        <f t="shared" si="224"/>
        <v>0</v>
      </c>
      <c r="AU191" s="2">
        <f t="shared" si="224"/>
        <v>1</v>
      </c>
      <c r="AV191" s="2">
        <f t="shared" si="224"/>
        <v>1</v>
      </c>
      <c r="AW191" s="2">
        <f t="shared" si="224"/>
        <v>1</v>
      </c>
      <c r="AX191" s="2">
        <f t="shared" si="224"/>
        <v>1</v>
      </c>
      <c r="AY191" s="2">
        <f t="shared" si="224"/>
        <v>1</v>
      </c>
      <c r="AZ191" s="2">
        <f t="shared" si="224"/>
        <v>0</v>
      </c>
      <c r="BA191" s="2">
        <f t="shared" si="224"/>
        <v>0</v>
      </c>
      <c r="BB191" s="2">
        <f t="shared" si="224"/>
        <v>0</v>
      </c>
      <c r="BC191" s="2">
        <f t="shared" si="224"/>
        <v>0</v>
      </c>
      <c r="BD191" s="2">
        <f t="shared" si="224"/>
        <v>0</v>
      </c>
      <c r="BE191" s="2">
        <f t="shared" si="224"/>
        <v>0</v>
      </c>
      <c r="BF191" s="2">
        <f t="shared" si="224"/>
        <v>0</v>
      </c>
      <c r="BG191" s="2">
        <f t="shared" si="224"/>
        <v>0</v>
      </c>
      <c r="BH191" s="2">
        <f t="shared" si="224"/>
        <v>0</v>
      </c>
      <c r="BI191" s="2">
        <f t="shared" si="224"/>
        <v>1</v>
      </c>
      <c r="BJ191" s="2">
        <f t="shared" si="224"/>
        <v>0</v>
      </c>
      <c r="BK191" s="2">
        <f t="shared" si="224"/>
        <v>0</v>
      </c>
      <c r="BL191" s="2">
        <f t="shared" si="224"/>
        <v>1</v>
      </c>
      <c r="BM191" s="2">
        <f t="shared" si="224"/>
        <v>1</v>
      </c>
      <c r="BN191" s="2">
        <f t="shared" si="224"/>
        <v>0</v>
      </c>
      <c r="BO191" s="2">
        <f t="shared" ref="BO191:DZ191" si="225">IF(BO103&lt;=459,1,0)</f>
        <v>0</v>
      </c>
      <c r="BP191" s="2">
        <f t="shared" si="225"/>
        <v>1</v>
      </c>
      <c r="BQ191" s="2">
        <f t="shared" si="225"/>
        <v>0</v>
      </c>
      <c r="BR191" s="2">
        <f t="shared" si="225"/>
        <v>0</v>
      </c>
      <c r="BS191" s="2">
        <f t="shared" si="225"/>
        <v>0</v>
      </c>
      <c r="BT191" s="2">
        <f t="shared" si="225"/>
        <v>1</v>
      </c>
      <c r="BU191" s="2">
        <f t="shared" si="225"/>
        <v>1</v>
      </c>
      <c r="BV191" s="2">
        <f t="shared" si="225"/>
        <v>0</v>
      </c>
      <c r="BW191" s="2">
        <f t="shared" si="225"/>
        <v>0</v>
      </c>
      <c r="BX191" s="2">
        <f t="shared" si="225"/>
        <v>1</v>
      </c>
      <c r="BY191" s="2">
        <f t="shared" si="225"/>
        <v>1</v>
      </c>
      <c r="BZ191" s="2">
        <f t="shared" si="225"/>
        <v>1</v>
      </c>
      <c r="CA191" s="2">
        <f t="shared" si="225"/>
        <v>1</v>
      </c>
      <c r="CB191" s="2">
        <f t="shared" si="225"/>
        <v>0</v>
      </c>
      <c r="CC191" s="2">
        <f t="shared" si="225"/>
        <v>1</v>
      </c>
      <c r="CD191" s="2">
        <f t="shared" si="225"/>
        <v>1</v>
      </c>
      <c r="CE191" s="2">
        <f t="shared" si="225"/>
        <v>1</v>
      </c>
      <c r="CF191" s="2">
        <f t="shared" si="225"/>
        <v>1</v>
      </c>
      <c r="CG191" s="2">
        <f t="shared" si="225"/>
        <v>1</v>
      </c>
      <c r="CH191" s="2">
        <f t="shared" si="225"/>
        <v>1</v>
      </c>
      <c r="CI191" s="2">
        <f t="shared" si="225"/>
        <v>0</v>
      </c>
      <c r="CJ191" s="2">
        <f t="shared" si="225"/>
        <v>0</v>
      </c>
      <c r="CK191" s="2">
        <f t="shared" si="225"/>
        <v>0</v>
      </c>
      <c r="CL191" s="2">
        <f t="shared" si="225"/>
        <v>0</v>
      </c>
      <c r="CM191" s="2">
        <f t="shared" si="225"/>
        <v>0</v>
      </c>
      <c r="CN191" s="2">
        <f t="shared" si="225"/>
        <v>0</v>
      </c>
      <c r="CO191" s="2">
        <f t="shared" si="225"/>
        <v>0</v>
      </c>
      <c r="CP191" s="2">
        <f t="shared" si="225"/>
        <v>0</v>
      </c>
      <c r="CQ191" s="2">
        <f t="shared" si="225"/>
        <v>0</v>
      </c>
      <c r="CR191" s="2">
        <f t="shared" si="225"/>
        <v>1</v>
      </c>
      <c r="CS191" s="2">
        <f t="shared" si="225"/>
        <v>1</v>
      </c>
      <c r="CT191" s="2">
        <f t="shared" si="225"/>
        <v>1</v>
      </c>
      <c r="CU191" s="2">
        <f t="shared" si="225"/>
        <v>0</v>
      </c>
      <c r="CV191" s="2">
        <f t="shared" si="225"/>
        <v>1</v>
      </c>
      <c r="CW191" s="2">
        <f t="shared" si="225"/>
        <v>1</v>
      </c>
      <c r="CX191" s="2">
        <f t="shared" si="225"/>
        <v>0</v>
      </c>
      <c r="CY191" s="2">
        <f t="shared" si="225"/>
        <v>1</v>
      </c>
      <c r="CZ191" s="2">
        <f t="shared" si="225"/>
        <v>0</v>
      </c>
      <c r="DA191" s="2">
        <f t="shared" si="225"/>
        <v>1</v>
      </c>
      <c r="DB191" s="2">
        <f t="shared" si="225"/>
        <v>1</v>
      </c>
      <c r="DC191" s="2">
        <f t="shared" si="225"/>
        <v>1</v>
      </c>
      <c r="DD191" s="2">
        <f t="shared" si="225"/>
        <v>1</v>
      </c>
      <c r="DE191" s="2">
        <f t="shared" si="225"/>
        <v>1</v>
      </c>
      <c r="DF191" s="2">
        <f t="shared" si="225"/>
        <v>0</v>
      </c>
      <c r="DG191" s="2">
        <f t="shared" si="225"/>
        <v>1</v>
      </c>
      <c r="DH191" s="2">
        <f t="shared" si="225"/>
        <v>0</v>
      </c>
      <c r="DI191" s="2">
        <f t="shared" si="225"/>
        <v>0</v>
      </c>
      <c r="DJ191" s="2">
        <f t="shared" si="225"/>
        <v>0</v>
      </c>
      <c r="DK191" s="2">
        <f t="shared" si="225"/>
        <v>0</v>
      </c>
      <c r="DL191" s="2">
        <f t="shared" si="225"/>
        <v>0</v>
      </c>
      <c r="DM191" s="2">
        <f t="shared" si="225"/>
        <v>1</v>
      </c>
      <c r="DN191" s="2">
        <f t="shared" si="225"/>
        <v>0</v>
      </c>
      <c r="DO191" s="2">
        <f t="shared" si="225"/>
        <v>0</v>
      </c>
      <c r="DP191" s="2">
        <f t="shared" si="225"/>
        <v>1</v>
      </c>
      <c r="DQ191" s="2">
        <f t="shared" si="225"/>
        <v>0</v>
      </c>
      <c r="DR191" s="2">
        <f t="shared" si="225"/>
        <v>0</v>
      </c>
      <c r="DS191" s="2">
        <f t="shared" si="225"/>
        <v>0</v>
      </c>
      <c r="DT191" s="2">
        <f t="shared" si="225"/>
        <v>1</v>
      </c>
      <c r="DU191" s="2">
        <f t="shared" si="225"/>
        <v>1</v>
      </c>
      <c r="DV191" s="2">
        <f t="shared" si="225"/>
        <v>1</v>
      </c>
      <c r="DW191" s="2">
        <f t="shared" si="225"/>
        <v>1</v>
      </c>
      <c r="DX191" s="2">
        <f t="shared" si="225"/>
        <v>1</v>
      </c>
      <c r="DY191" s="2">
        <f t="shared" si="225"/>
        <v>1</v>
      </c>
      <c r="DZ191" s="2">
        <f t="shared" si="225"/>
        <v>0</v>
      </c>
      <c r="EA191" s="2">
        <f t="shared" ref="EA191:FX191" si="226">IF(EA103&lt;=459,1,0)</f>
        <v>0</v>
      </c>
      <c r="EB191" s="2">
        <f t="shared" si="226"/>
        <v>0</v>
      </c>
      <c r="EC191" s="2">
        <f t="shared" si="226"/>
        <v>1</v>
      </c>
      <c r="ED191" s="2">
        <f t="shared" si="226"/>
        <v>0</v>
      </c>
      <c r="EE191" s="2">
        <f t="shared" si="226"/>
        <v>1</v>
      </c>
      <c r="EF191" s="2">
        <f t="shared" si="226"/>
        <v>0</v>
      </c>
      <c r="EG191" s="2">
        <f t="shared" si="226"/>
        <v>1</v>
      </c>
      <c r="EH191" s="2">
        <f t="shared" si="226"/>
        <v>1</v>
      </c>
      <c r="EI191" s="2">
        <f t="shared" si="226"/>
        <v>0</v>
      </c>
      <c r="EJ191" s="2">
        <f t="shared" si="226"/>
        <v>0</v>
      </c>
      <c r="EK191" s="2">
        <f t="shared" si="226"/>
        <v>0</v>
      </c>
      <c r="EL191" s="2">
        <f t="shared" si="226"/>
        <v>0</v>
      </c>
      <c r="EM191" s="2">
        <f t="shared" si="226"/>
        <v>1</v>
      </c>
      <c r="EN191" s="2">
        <f t="shared" si="226"/>
        <v>0</v>
      </c>
      <c r="EO191" s="2">
        <f t="shared" si="226"/>
        <v>1</v>
      </c>
      <c r="EP191" s="2">
        <f t="shared" si="226"/>
        <v>1</v>
      </c>
      <c r="EQ191" s="2">
        <f t="shared" si="226"/>
        <v>0</v>
      </c>
      <c r="ER191" s="2">
        <f t="shared" si="226"/>
        <v>1</v>
      </c>
      <c r="ES191" s="2">
        <f t="shared" si="226"/>
        <v>1</v>
      </c>
      <c r="ET191" s="2">
        <f t="shared" si="226"/>
        <v>1</v>
      </c>
      <c r="EU191" s="2">
        <f t="shared" si="226"/>
        <v>0</v>
      </c>
      <c r="EV191" s="2">
        <f t="shared" si="226"/>
        <v>1</v>
      </c>
      <c r="EW191" s="2">
        <f t="shared" si="226"/>
        <v>0</v>
      </c>
      <c r="EX191" s="2">
        <f t="shared" si="226"/>
        <v>1</v>
      </c>
      <c r="EY191" s="2">
        <f t="shared" si="226"/>
        <v>0</v>
      </c>
      <c r="EZ191" s="2">
        <f t="shared" si="226"/>
        <v>1</v>
      </c>
      <c r="FA191" s="2">
        <f t="shared" si="226"/>
        <v>0</v>
      </c>
      <c r="FB191" s="2">
        <f t="shared" si="226"/>
        <v>1</v>
      </c>
      <c r="FC191" s="2">
        <f t="shared" si="226"/>
        <v>0</v>
      </c>
      <c r="FD191" s="2">
        <f t="shared" si="226"/>
        <v>1</v>
      </c>
      <c r="FE191" s="2">
        <f t="shared" si="226"/>
        <v>1</v>
      </c>
      <c r="FF191" s="2">
        <f t="shared" si="226"/>
        <v>1</v>
      </c>
      <c r="FG191" s="2">
        <f t="shared" si="226"/>
        <v>1</v>
      </c>
      <c r="FH191" s="2">
        <f t="shared" si="226"/>
        <v>1</v>
      </c>
      <c r="FI191" s="2">
        <f t="shared" si="226"/>
        <v>0</v>
      </c>
      <c r="FJ191" s="2">
        <f t="shared" si="226"/>
        <v>0</v>
      </c>
      <c r="FK191" s="2">
        <f t="shared" si="226"/>
        <v>0</v>
      </c>
      <c r="FL191" s="2">
        <f t="shared" si="226"/>
        <v>0</v>
      </c>
      <c r="FM191" s="2">
        <f t="shared" si="226"/>
        <v>0</v>
      </c>
      <c r="FN191" s="2">
        <f t="shared" si="226"/>
        <v>0</v>
      </c>
      <c r="FO191" s="2">
        <f t="shared" si="226"/>
        <v>0</v>
      </c>
      <c r="FP191" s="2">
        <f t="shared" si="226"/>
        <v>0</v>
      </c>
      <c r="FQ191" s="2">
        <f t="shared" si="226"/>
        <v>0</v>
      </c>
      <c r="FR191" s="2">
        <f t="shared" si="226"/>
        <v>1</v>
      </c>
      <c r="FS191" s="2">
        <f t="shared" si="226"/>
        <v>1</v>
      </c>
      <c r="FT191" s="2">
        <f t="shared" si="226"/>
        <v>1</v>
      </c>
      <c r="FU191" s="2">
        <f t="shared" si="226"/>
        <v>0</v>
      </c>
      <c r="FV191" s="2">
        <f t="shared" si="226"/>
        <v>0</v>
      </c>
      <c r="FW191" s="2">
        <f t="shared" si="226"/>
        <v>1</v>
      </c>
      <c r="FX191" s="2">
        <f t="shared" si="226"/>
        <v>1</v>
      </c>
      <c r="FY191" s="2"/>
      <c r="FZ191" s="2"/>
      <c r="GA191" s="60"/>
      <c r="GB191" s="2"/>
      <c r="GC191" s="2"/>
      <c r="GD191" s="2"/>
      <c r="GE191" s="2"/>
      <c r="GF191" s="2"/>
      <c r="GG191" s="2"/>
      <c r="GH191" s="2"/>
      <c r="GI191" s="2"/>
      <c r="GJ191" s="2"/>
      <c r="GK191" s="2"/>
    </row>
    <row r="192" spans="1:215" x14ac:dyDescent="0.35">
      <c r="A192" s="3" t="s">
        <v>936</v>
      </c>
      <c r="B192" s="2" t="s">
        <v>937</v>
      </c>
      <c r="C192" s="2">
        <f t="shared" ref="C192:BN192" si="227">IF(C139&lt;=C19,1,0)</f>
        <v>0</v>
      </c>
      <c r="D192" s="2">
        <f t="shared" si="227"/>
        <v>0</v>
      </c>
      <c r="E192" s="2">
        <f t="shared" si="227"/>
        <v>0</v>
      </c>
      <c r="F192" s="2">
        <f t="shared" si="227"/>
        <v>0</v>
      </c>
      <c r="G192" s="2">
        <f t="shared" si="227"/>
        <v>1</v>
      </c>
      <c r="H192" s="2">
        <f t="shared" si="227"/>
        <v>1</v>
      </c>
      <c r="I192" s="2">
        <f t="shared" si="227"/>
        <v>0</v>
      </c>
      <c r="J192" s="2">
        <f t="shared" si="227"/>
        <v>0</v>
      </c>
      <c r="K192" s="2">
        <f t="shared" si="227"/>
        <v>0</v>
      </c>
      <c r="L192" s="2">
        <f t="shared" si="227"/>
        <v>0</v>
      </c>
      <c r="M192" s="2">
        <f t="shared" si="227"/>
        <v>0</v>
      </c>
      <c r="N192" s="2">
        <f t="shared" si="227"/>
        <v>1</v>
      </c>
      <c r="O192" s="2">
        <f t="shared" si="227"/>
        <v>1</v>
      </c>
      <c r="P192" s="2">
        <f t="shared" si="227"/>
        <v>0</v>
      </c>
      <c r="Q192" s="2">
        <f t="shared" si="227"/>
        <v>0</v>
      </c>
      <c r="R192" s="2">
        <f t="shared" si="227"/>
        <v>0</v>
      </c>
      <c r="S192" s="2">
        <f t="shared" si="227"/>
        <v>0</v>
      </c>
      <c r="T192" s="2">
        <f t="shared" si="227"/>
        <v>0</v>
      </c>
      <c r="U192" s="2">
        <f t="shared" si="227"/>
        <v>0</v>
      </c>
      <c r="V192" s="2">
        <f t="shared" si="227"/>
        <v>0</v>
      </c>
      <c r="W192" s="2">
        <f t="shared" si="227"/>
        <v>0</v>
      </c>
      <c r="X192" s="2">
        <f t="shared" si="227"/>
        <v>0</v>
      </c>
      <c r="Y192" s="2">
        <f t="shared" si="227"/>
        <v>0</v>
      </c>
      <c r="Z192" s="2">
        <f t="shared" si="227"/>
        <v>1</v>
      </c>
      <c r="AA192" s="2">
        <f t="shared" si="227"/>
        <v>1</v>
      </c>
      <c r="AB192" s="2">
        <f t="shared" si="227"/>
        <v>1</v>
      </c>
      <c r="AC192" s="2">
        <f t="shared" si="227"/>
        <v>1</v>
      </c>
      <c r="AD192" s="2">
        <f t="shared" si="227"/>
        <v>1</v>
      </c>
      <c r="AE192" s="2">
        <f t="shared" si="227"/>
        <v>0</v>
      </c>
      <c r="AF192" s="2">
        <f t="shared" si="227"/>
        <v>0</v>
      </c>
      <c r="AG192" s="2">
        <f t="shared" si="227"/>
        <v>1</v>
      </c>
      <c r="AH192" s="2">
        <f t="shared" si="227"/>
        <v>0</v>
      </c>
      <c r="AI192" s="2">
        <f t="shared" si="227"/>
        <v>0</v>
      </c>
      <c r="AJ192" s="2">
        <f t="shared" si="227"/>
        <v>0</v>
      </c>
      <c r="AK192" s="2">
        <f t="shared" si="227"/>
        <v>0</v>
      </c>
      <c r="AL192" s="2">
        <f t="shared" si="227"/>
        <v>0</v>
      </c>
      <c r="AM192" s="2">
        <f t="shared" si="227"/>
        <v>0</v>
      </c>
      <c r="AN192" s="2">
        <f t="shared" si="227"/>
        <v>0</v>
      </c>
      <c r="AO192" s="2">
        <f t="shared" si="227"/>
        <v>0</v>
      </c>
      <c r="AP192" s="2">
        <f t="shared" si="227"/>
        <v>0</v>
      </c>
      <c r="AQ192" s="2">
        <f t="shared" si="227"/>
        <v>0</v>
      </c>
      <c r="AR192" s="2">
        <f t="shared" si="227"/>
        <v>1</v>
      </c>
      <c r="AS192" s="2">
        <f t="shared" si="227"/>
        <v>1</v>
      </c>
      <c r="AT192" s="2">
        <f t="shared" si="227"/>
        <v>1</v>
      </c>
      <c r="AU192" s="2">
        <f t="shared" si="227"/>
        <v>1</v>
      </c>
      <c r="AV192" s="2">
        <f t="shared" si="227"/>
        <v>0</v>
      </c>
      <c r="AW192" s="2">
        <f t="shared" si="227"/>
        <v>1</v>
      </c>
      <c r="AX192" s="2">
        <f t="shared" si="227"/>
        <v>0</v>
      </c>
      <c r="AY192" s="2">
        <f t="shared" si="227"/>
        <v>0</v>
      </c>
      <c r="AZ192" s="2">
        <f t="shared" si="227"/>
        <v>0</v>
      </c>
      <c r="BA192" s="2">
        <f t="shared" si="227"/>
        <v>0</v>
      </c>
      <c r="BB192" s="2">
        <f t="shared" si="227"/>
        <v>0</v>
      </c>
      <c r="BC192" s="2">
        <f t="shared" si="227"/>
        <v>0</v>
      </c>
      <c r="BD192" s="2">
        <f t="shared" si="227"/>
        <v>1</v>
      </c>
      <c r="BE192" s="2">
        <f t="shared" si="227"/>
        <v>1</v>
      </c>
      <c r="BF192" s="2">
        <f t="shared" si="227"/>
        <v>1</v>
      </c>
      <c r="BG192" s="2">
        <f t="shared" si="227"/>
        <v>0</v>
      </c>
      <c r="BH192" s="2">
        <f t="shared" si="227"/>
        <v>1</v>
      </c>
      <c r="BI192" s="2">
        <f t="shared" si="227"/>
        <v>0</v>
      </c>
      <c r="BJ192" s="2">
        <f t="shared" si="227"/>
        <v>1</v>
      </c>
      <c r="BK192" s="2">
        <f t="shared" si="227"/>
        <v>0</v>
      </c>
      <c r="BL192" s="2">
        <f t="shared" si="227"/>
        <v>0</v>
      </c>
      <c r="BM192" s="2">
        <f t="shared" si="227"/>
        <v>0</v>
      </c>
      <c r="BN192" s="2">
        <f t="shared" si="227"/>
        <v>0</v>
      </c>
      <c r="BO192" s="2">
        <f t="shared" ref="BO192:DZ192" si="228">IF(BO139&lt;=BO19,1,0)</f>
        <v>0</v>
      </c>
      <c r="BP192" s="2">
        <f t="shared" si="228"/>
        <v>0</v>
      </c>
      <c r="BQ192" s="2">
        <f t="shared" si="228"/>
        <v>0</v>
      </c>
      <c r="BR192" s="2">
        <f t="shared" si="228"/>
        <v>0</v>
      </c>
      <c r="BS192" s="2">
        <f t="shared" si="228"/>
        <v>0</v>
      </c>
      <c r="BT192" s="2">
        <f t="shared" si="228"/>
        <v>1</v>
      </c>
      <c r="BU192" s="2">
        <f t="shared" si="228"/>
        <v>1</v>
      </c>
      <c r="BV192" s="2">
        <f t="shared" si="228"/>
        <v>1</v>
      </c>
      <c r="BW192" s="2">
        <f t="shared" si="228"/>
        <v>1</v>
      </c>
      <c r="BX192" s="2">
        <f t="shared" si="228"/>
        <v>1</v>
      </c>
      <c r="BY192" s="2">
        <f t="shared" si="228"/>
        <v>0</v>
      </c>
      <c r="BZ192" s="2">
        <f t="shared" si="228"/>
        <v>0</v>
      </c>
      <c r="CA192" s="2">
        <f t="shared" si="228"/>
        <v>1</v>
      </c>
      <c r="CB192" s="2">
        <f t="shared" si="228"/>
        <v>1</v>
      </c>
      <c r="CC192" s="2">
        <f t="shared" si="228"/>
        <v>0</v>
      </c>
      <c r="CD192" s="2">
        <f t="shared" si="228"/>
        <v>1</v>
      </c>
      <c r="CE192" s="2">
        <f t="shared" si="228"/>
        <v>1</v>
      </c>
      <c r="CF192" s="2">
        <f t="shared" si="228"/>
        <v>0</v>
      </c>
      <c r="CG192" s="2">
        <f t="shared" si="228"/>
        <v>1</v>
      </c>
      <c r="CH192" s="2">
        <f t="shared" si="228"/>
        <v>0</v>
      </c>
      <c r="CI192" s="2">
        <f t="shared" si="228"/>
        <v>0</v>
      </c>
      <c r="CJ192" s="2">
        <f t="shared" si="228"/>
        <v>0</v>
      </c>
      <c r="CK192" s="2">
        <f t="shared" si="228"/>
        <v>1</v>
      </c>
      <c r="CL192" s="2">
        <f t="shared" si="228"/>
        <v>1</v>
      </c>
      <c r="CM192" s="2">
        <f t="shared" si="228"/>
        <v>0</v>
      </c>
      <c r="CN192" s="2">
        <f t="shared" si="228"/>
        <v>1</v>
      </c>
      <c r="CO192" s="2">
        <f t="shared" si="228"/>
        <v>1</v>
      </c>
      <c r="CP192" s="2">
        <f t="shared" si="228"/>
        <v>0</v>
      </c>
      <c r="CQ192" s="2">
        <f t="shared" si="228"/>
        <v>0</v>
      </c>
      <c r="CR192" s="2">
        <f t="shared" si="228"/>
        <v>1</v>
      </c>
      <c r="CS192" s="2">
        <f t="shared" si="228"/>
        <v>1</v>
      </c>
      <c r="CT192" s="2">
        <f t="shared" si="228"/>
        <v>0</v>
      </c>
      <c r="CU192" s="2">
        <f t="shared" si="228"/>
        <v>1</v>
      </c>
      <c r="CV192" s="2">
        <f t="shared" si="228"/>
        <v>1</v>
      </c>
      <c r="CW192" s="2">
        <f t="shared" si="228"/>
        <v>0</v>
      </c>
      <c r="CX192" s="2">
        <f t="shared" si="228"/>
        <v>0</v>
      </c>
      <c r="CY192" s="2">
        <f t="shared" si="228"/>
        <v>0</v>
      </c>
      <c r="CZ192" s="2">
        <f t="shared" si="228"/>
        <v>0</v>
      </c>
      <c r="DA192" s="2">
        <f t="shared" si="228"/>
        <v>1</v>
      </c>
      <c r="DB192" s="2">
        <f t="shared" si="228"/>
        <v>1</v>
      </c>
      <c r="DC192" s="2">
        <f t="shared" si="228"/>
        <v>1</v>
      </c>
      <c r="DD192" s="2">
        <f t="shared" si="228"/>
        <v>0</v>
      </c>
      <c r="DE192" s="2">
        <f t="shared" si="228"/>
        <v>1</v>
      </c>
      <c r="DF192" s="2">
        <f t="shared" si="228"/>
        <v>0</v>
      </c>
      <c r="DG192" s="2">
        <f t="shared" si="228"/>
        <v>1</v>
      </c>
      <c r="DH192" s="2">
        <f t="shared" si="228"/>
        <v>0</v>
      </c>
      <c r="DI192" s="2">
        <f t="shared" si="228"/>
        <v>0</v>
      </c>
      <c r="DJ192" s="2">
        <f t="shared" si="228"/>
        <v>0</v>
      </c>
      <c r="DK192" s="2">
        <f t="shared" si="228"/>
        <v>1</v>
      </c>
      <c r="DL192" s="2">
        <f t="shared" si="228"/>
        <v>0</v>
      </c>
      <c r="DM192" s="2">
        <f t="shared" si="228"/>
        <v>0</v>
      </c>
      <c r="DN192" s="2">
        <f t="shared" si="228"/>
        <v>0</v>
      </c>
      <c r="DO192" s="2">
        <f t="shared" si="228"/>
        <v>0</v>
      </c>
      <c r="DP192" s="2">
        <f t="shared" si="228"/>
        <v>1</v>
      </c>
      <c r="DQ192" s="2">
        <f t="shared" si="228"/>
        <v>1</v>
      </c>
      <c r="DR192" s="2">
        <f t="shared" si="228"/>
        <v>0</v>
      </c>
      <c r="DS192" s="2">
        <f t="shared" si="228"/>
        <v>0</v>
      </c>
      <c r="DT192" s="2">
        <f t="shared" si="228"/>
        <v>0</v>
      </c>
      <c r="DU192" s="2">
        <f t="shared" si="228"/>
        <v>0</v>
      </c>
      <c r="DV192" s="2">
        <f t="shared" si="228"/>
        <v>1</v>
      </c>
      <c r="DW192" s="2">
        <f t="shared" si="228"/>
        <v>0</v>
      </c>
      <c r="DX192" s="2">
        <f t="shared" si="228"/>
        <v>1</v>
      </c>
      <c r="DY192" s="2">
        <f t="shared" si="228"/>
        <v>1</v>
      </c>
      <c r="DZ192" s="2">
        <f t="shared" si="228"/>
        <v>1</v>
      </c>
      <c r="EA192" s="2">
        <f t="shared" ref="EA192:FX192" si="229">IF(EA139&lt;=EA19,1,0)</f>
        <v>1</v>
      </c>
      <c r="EB192" s="2">
        <f t="shared" si="229"/>
        <v>0</v>
      </c>
      <c r="EC192" s="2">
        <f t="shared" si="229"/>
        <v>1</v>
      </c>
      <c r="ED192" s="2">
        <f t="shared" si="229"/>
        <v>1</v>
      </c>
      <c r="EE192" s="2">
        <f t="shared" si="229"/>
        <v>0</v>
      </c>
      <c r="EF192" s="2">
        <f t="shared" si="229"/>
        <v>0</v>
      </c>
      <c r="EG192" s="2">
        <f t="shared" si="229"/>
        <v>0</v>
      </c>
      <c r="EH192" s="2">
        <f t="shared" si="229"/>
        <v>0</v>
      </c>
      <c r="EI192" s="2">
        <f t="shared" si="229"/>
        <v>0</v>
      </c>
      <c r="EJ192" s="2">
        <f t="shared" si="229"/>
        <v>0</v>
      </c>
      <c r="EK192" s="2">
        <f t="shared" si="229"/>
        <v>1</v>
      </c>
      <c r="EL192" s="2">
        <f t="shared" si="229"/>
        <v>0</v>
      </c>
      <c r="EM192" s="2">
        <f t="shared" si="229"/>
        <v>0</v>
      </c>
      <c r="EN192" s="2">
        <f t="shared" si="229"/>
        <v>0</v>
      </c>
      <c r="EO192" s="2">
        <f t="shared" si="229"/>
        <v>0</v>
      </c>
      <c r="EP192" s="2">
        <f t="shared" si="229"/>
        <v>1</v>
      </c>
      <c r="EQ192" s="2">
        <f t="shared" si="229"/>
        <v>1</v>
      </c>
      <c r="ER192" s="2">
        <f t="shared" si="229"/>
        <v>1</v>
      </c>
      <c r="ES192" s="2">
        <f t="shared" si="229"/>
        <v>0</v>
      </c>
      <c r="ET192" s="2">
        <f t="shared" si="229"/>
        <v>0</v>
      </c>
      <c r="EU192" s="2">
        <f t="shared" si="229"/>
        <v>0</v>
      </c>
      <c r="EV192" s="2">
        <f t="shared" si="229"/>
        <v>0</v>
      </c>
      <c r="EW192" s="2">
        <f t="shared" si="229"/>
        <v>1</v>
      </c>
      <c r="EX192" s="2">
        <f t="shared" si="229"/>
        <v>0</v>
      </c>
      <c r="EY192" s="2">
        <f t="shared" si="229"/>
        <v>0</v>
      </c>
      <c r="EZ192" s="2">
        <f t="shared" si="229"/>
        <v>0</v>
      </c>
      <c r="FA192" s="2">
        <f t="shared" si="229"/>
        <v>1</v>
      </c>
      <c r="FB192" s="2">
        <f t="shared" si="229"/>
        <v>0</v>
      </c>
      <c r="FC192" s="2">
        <f t="shared" si="229"/>
        <v>1</v>
      </c>
      <c r="FD192" s="2">
        <f t="shared" si="229"/>
        <v>0</v>
      </c>
      <c r="FE192" s="2">
        <f t="shared" si="229"/>
        <v>0</v>
      </c>
      <c r="FF192" s="2">
        <f t="shared" si="229"/>
        <v>0</v>
      </c>
      <c r="FG192" s="2">
        <f t="shared" si="229"/>
        <v>1</v>
      </c>
      <c r="FH192" s="2">
        <f t="shared" si="229"/>
        <v>1</v>
      </c>
      <c r="FI192" s="2">
        <f t="shared" si="229"/>
        <v>0</v>
      </c>
      <c r="FJ192" s="2">
        <f t="shared" si="229"/>
        <v>1</v>
      </c>
      <c r="FK192" s="2">
        <f t="shared" si="229"/>
        <v>0</v>
      </c>
      <c r="FL192" s="2">
        <f t="shared" si="229"/>
        <v>1</v>
      </c>
      <c r="FM192" s="2">
        <f t="shared" si="229"/>
        <v>1</v>
      </c>
      <c r="FN192" s="2">
        <f t="shared" si="229"/>
        <v>0</v>
      </c>
      <c r="FO192" s="2">
        <f t="shared" si="229"/>
        <v>0</v>
      </c>
      <c r="FP192" s="2">
        <f t="shared" si="229"/>
        <v>0</v>
      </c>
      <c r="FQ192" s="2">
        <f t="shared" si="229"/>
        <v>1</v>
      </c>
      <c r="FR192" s="2">
        <f t="shared" si="229"/>
        <v>1</v>
      </c>
      <c r="FS192" s="2">
        <f t="shared" si="229"/>
        <v>1</v>
      </c>
      <c r="FT192" s="2">
        <f t="shared" si="229"/>
        <v>0</v>
      </c>
      <c r="FU192" s="2">
        <f t="shared" si="229"/>
        <v>0</v>
      </c>
      <c r="FV192" s="2">
        <f t="shared" si="229"/>
        <v>0</v>
      </c>
      <c r="FW192" s="2">
        <f t="shared" si="229"/>
        <v>0</v>
      </c>
      <c r="FX192" s="2">
        <f t="shared" si="229"/>
        <v>1</v>
      </c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101"/>
      <c r="GM192" s="101"/>
      <c r="GN192" s="101"/>
      <c r="GO192" s="101"/>
      <c r="GP192" s="101"/>
      <c r="GQ192" s="101"/>
      <c r="GR192" s="101"/>
      <c r="GS192" s="101"/>
      <c r="GT192" s="101"/>
      <c r="GU192" s="101"/>
      <c r="GV192" s="101"/>
      <c r="GW192" s="101"/>
    </row>
    <row r="193" spans="1:205" x14ac:dyDescent="0.35">
      <c r="A193" s="3" t="s">
        <v>938</v>
      </c>
      <c r="B193" s="2" t="s">
        <v>939</v>
      </c>
      <c r="C193" s="88">
        <f t="shared" ref="C193:BN193" si="230">ROUND(IF((OR(C191=1,C192=1))=TRUE(),0,C124/C113),8)</f>
        <v>10428.87187524</v>
      </c>
      <c r="D193" s="88">
        <f t="shared" si="230"/>
        <v>10469.533853999999</v>
      </c>
      <c r="E193" s="88">
        <f t="shared" si="230"/>
        <v>10336.8491811</v>
      </c>
      <c r="F193" s="88">
        <f t="shared" si="230"/>
        <v>10381.485919999999</v>
      </c>
      <c r="G193" s="88">
        <f t="shared" si="230"/>
        <v>0</v>
      </c>
      <c r="H193" s="88">
        <f t="shared" si="230"/>
        <v>0</v>
      </c>
      <c r="I193" s="88">
        <f t="shared" si="230"/>
        <v>10353.88771664</v>
      </c>
      <c r="J193" s="88">
        <f t="shared" si="230"/>
        <v>9680.6730394400001</v>
      </c>
      <c r="K193" s="88">
        <f t="shared" si="230"/>
        <v>0</v>
      </c>
      <c r="L193" s="88">
        <f t="shared" si="230"/>
        <v>10520.777230080001</v>
      </c>
      <c r="M193" s="88">
        <f t="shared" si="230"/>
        <v>10474.11964768</v>
      </c>
      <c r="N193" s="88">
        <f t="shared" si="230"/>
        <v>0</v>
      </c>
      <c r="O193" s="88">
        <f t="shared" si="230"/>
        <v>0</v>
      </c>
      <c r="P193" s="88">
        <f t="shared" si="230"/>
        <v>0</v>
      </c>
      <c r="Q193" s="88">
        <f t="shared" si="230"/>
        <v>10618.989355</v>
      </c>
      <c r="R193" s="88">
        <f t="shared" si="230"/>
        <v>10352.198030719999</v>
      </c>
      <c r="S193" s="88">
        <f t="shared" si="230"/>
        <v>10066.550715519999</v>
      </c>
      <c r="T193" s="88">
        <f t="shared" si="230"/>
        <v>0</v>
      </c>
      <c r="U193" s="88">
        <f t="shared" si="230"/>
        <v>0</v>
      </c>
      <c r="V193" s="88">
        <f t="shared" si="230"/>
        <v>0</v>
      </c>
      <c r="W193" s="88">
        <f t="shared" si="230"/>
        <v>0</v>
      </c>
      <c r="X193" s="88">
        <f t="shared" si="230"/>
        <v>0</v>
      </c>
      <c r="Y193" s="88">
        <f t="shared" si="230"/>
        <v>9223.9563241800006</v>
      </c>
      <c r="Z193" s="88">
        <f t="shared" si="230"/>
        <v>0</v>
      </c>
      <c r="AA193" s="88">
        <f t="shared" si="230"/>
        <v>0</v>
      </c>
      <c r="AB193" s="88">
        <f t="shared" si="230"/>
        <v>0</v>
      </c>
      <c r="AC193" s="88">
        <f t="shared" si="230"/>
        <v>0</v>
      </c>
      <c r="AD193" s="88">
        <f t="shared" si="230"/>
        <v>0</v>
      </c>
      <c r="AE193" s="88">
        <f t="shared" si="230"/>
        <v>0</v>
      </c>
      <c r="AF193" s="88">
        <f t="shared" si="230"/>
        <v>0</v>
      </c>
      <c r="AG193" s="88">
        <f t="shared" si="230"/>
        <v>0</v>
      </c>
      <c r="AH193" s="88">
        <f t="shared" si="230"/>
        <v>9502.8023058800009</v>
      </c>
      <c r="AI193" s="88">
        <f t="shared" si="230"/>
        <v>0</v>
      </c>
      <c r="AJ193" s="88">
        <f t="shared" si="230"/>
        <v>0</v>
      </c>
      <c r="AK193" s="88">
        <f t="shared" si="230"/>
        <v>0</v>
      </c>
      <c r="AL193" s="88">
        <f t="shared" si="230"/>
        <v>0</v>
      </c>
      <c r="AM193" s="88">
        <f t="shared" si="230"/>
        <v>0</v>
      </c>
      <c r="AN193" s="88">
        <f t="shared" si="230"/>
        <v>0</v>
      </c>
      <c r="AO193" s="88">
        <f t="shared" si="230"/>
        <v>10164.872357120001</v>
      </c>
      <c r="AP193" s="88">
        <f t="shared" si="230"/>
        <v>10626.855433999999</v>
      </c>
      <c r="AQ193" s="88">
        <f t="shared" si="230"/>
        <v>0</v>
      </c>
      <c r="AR193" s="88">
        <f t="shared" si="230"/>
        <v>0</v>
      </c>
      <c r="AS193" s="88">
        <f t="shared" si="230"/>
        <v>0</v>
      </c>
      <c r="AT193" s="88">
        <f t="shared" si="230"/>
        <v>0</v>
      </c>
      <c r="AU193" s="88">
        <f t="shared" si="230"/>
        <v>0</v>
      </c>
      <c r="AV193" s="88">
        <f t="shared" si="230"/>
        <v>0</v>
      </c>
      <c r="AW193" s="88">
        <f t="shared" si="230"/>
        <v>0</v>
      </c>
      <c r="AX193" s="88">
        <f t="shared" si="230"/>
        <v>0</v>
      </c>
      <c r="AY193" s="88">
        <f t="shared" si="230"/>
        <v>0</v>
      </c>
      <c r="AZ193" s="88">
        <f t="shared" si="230"/>
        <v>10306.7451318</v>
      </c>
      <c r="BA193" s="88">
        <f t="shared" si="230"/>
        <v>10078.2811688</v>
      </c>
      <c r="BB193" s="88">
        <f t="shared" si="230"/>
        <v>10152.9958816</v>
      </c>
      <c r="BC193" s="88">
        <f t="shared" si="230"/>
        <v>10319.26653888</v>
      </c>
      <c r="BD193" s="88">
        <f t="shared" si="230"/>
        <v>0</v>
      </c>
      <c r="BE193" s="88">
        <f t="shared" si="230"/>
        <v>0</v>
      </c>
      <c r="BF193" s="88">
        <f t="shared" si="230"/>
        <v>0</v>
      </c>
      <c r="BG193" s="88">
        <f t="shared" si="230"/>
        <v>10121.795796320001</v>
      </c>
      <c r="BH193" s="88">
        <f t="shared" si="230"/>
        <v>0</v>
      </c>
      <c r="BI193" s="88">
        <f t="shared" si="230"/>
        <v>0</v>
      </c>
      <c r="BJ193" s="88">
        <f t="shared" si="230"/>
        <v>0</v>
      </c>
      <c r="BK193" s="88">
        <f t="shared" si="230"/>
        <v>10343.676589999999</v>
      </c>
      <c r="BL193" s="88">
        <f t="shared" si="230"/>
        <v>0</v>
      </c>
      <c r="BM193" s="88">
        <f t="shared" si="230"/>
        <v>0</v>
      </c>
      <c r="BN193" s="88">
        <f t="shared" si="230"/>
        <v>9860.2517117000007</v>
      </c>
      <c r="BO193" s="88">
        <f t="shared" ref="BO193:DZ193" si="231">ROUND(IF((OR(BO191=1,BO192=1))=TRUE(),0,BO124/BO113),8)</f>
        <v>9718.6153539799998</v>
      </c>
      <c r="BP193" s="88">
        <f t="shared" si="231"/>
        <v>0</v>
      </c>
      <c r="BQ193" s="88">
        <f t="shared" si="231"/>
        <v>11057.960022200001</v>
      </c>
      <c r="BR193" s="88">
        <f t="shared" si="231"/>
        <v>10256.706439199999</v>
      </c>
      <c r="BS193" s="88">
        <f t="shared" si="231"/>
        <v>10274.246491600001</v>
      </c>
      <c r="BT193" s="88">
        <f t="shared" si="231"/>
        <v>0</v>
      </c>
      <c r="BU193" s="88">
        <f t="shared" si="231"/>
        <v>0</v>
      </c>
      <c r="BV193" s="88">
        <f t="shared" si="231"/>
        <v>0</v>
      </c>
      <c r="BW193" s="88">
        <f t="shared" si="231"/>
        <v>0</v>
      </c>
      <c r="BX193" s="88">
        <f t="shared" si="231"/>
        <v>0</v>
      </c>
      <c r="BY193" s="88">
        <f t="shared" si="231"/>
        <v>0</v>
      </c>
      <c r="BZ193" s="88">
        <f t="shared" si="231"/>
        <v>0</v>
      </c>
      <c r="CA193" s="88">
        <f t="shared" si="231"/>
        <v>0</v>
      </c>
      <c r="CB193" s="88">
        <f t="shared" si="231"/>
        <v>0</v>
      </c>
      <c r="CC193" s="88">
        <f t="shared" si="231"/>
        <v>0</v>
      </c>
      <c r="CD193" s="88">
        <f t="shared" si="231"/>
        <v>0</v>
      </c>
      <c r="CE193" s="88">
        <f t="shared" si="231"/>
        <v>0</v>
      </c>
      <c r="CF193" s="88">
        <f t="shared" si="231"/>
        <v>0</v>
      </c>
      <c r="CG193" s="88">
        <f t="shared" si="231"/>
        <v>0</v>
      </c>
      <c r="CH193" s="88">
        <f t="shared" si="231"/>
        <v>0</v>
      </c>
      <c r="CI193" s="88">
        <f t="shared" si="231"/>
        <v>9255.9986448799991</v>
      </c>
      <c r="CJ193" s="88">
        <f t="shared" si="231"/>
        <v>10068.260392579999</v>
      </c>
      <c r="CK193" s="88">
        <f t="shared" si="231"/>
        <v>0</v>
      </c>
      <c r="CL193" s="88">
        <f t="shared" si="231"/>
        <v>0</v>
      </c>
      <c r="CM193" s="88">
        <f t="shared" si="231"/>
        <v>10319.296091</v>
      </c>
      <c r="CN193" s="88">
        <f t="shared" si="231"/>
        <v>0</v>
      </c>
      <c r="CO193" s="88">
        <f t="shared" si="231"/>
        <v>0</v>
      </c>
      <c r="CP193" s="88">
        <f t="shared" si="231"/>
        <v>10327.05439168</v>
      </c>
      <c r="CQ193" s="88">
        <f t="shared" si="231"/>
        <v>9867.2581716799996</v>
      </c>
      <c r="CR193" s="88">
        <f t="shared" si="231"/>
        <v>0</v>
      </c>
      <c r="CS193" s="88">
        <f t="shared" si="231"/>
        <v>0</v>
      </c>
      <c r="CT193" s="88">
        <f t="shared" si="231"/>
        <v>0</v>
      </c>
      <c r="CU193" s="88">
        <f t="shared" si="231"/>
        <v>0</v>
      </c>
      <c r="CV193" s="88">
        <f t="shared" si="231"/>
        <v>0</v>
      </c>
      <c r="CW193" s="88">
        <f t="shared" si="231"/>
        <v>0</v>
      </c>
      <c r="CX193" s="88">
        <f t="shared" si="231"/>
        <v>9738.9811105600002</v>
      </c>
      <c r="CY193" s="88">
        <f t="shared" si="231"/>
        <v>0</v>
      </c>
      <c r="CZ193" s="88">
        <f t="shared" si="231"/>
        <v>9896.1062558800004</v>
      </c>
      <c r="DA193" s="88">
        <f t="shared" si="231"/>
        <v>0</v>
      </c>
      <c r="DB193" s="88">
        <f t="shared" si="231"/>
        <v>0</v>
      </c>
      <c r="DC193" s="88">
        <f t="shared" si="231"/>
        <v>0</v>
      </c>
      <c r="DD193" s="88">
        <f t="shared" si="231"/>
        <v>0</v>
      </c>
      <c r="DE193" s="88">
        <f t="shared" si="231"/>
        <v>0</v>
      </c>
      <c r="DF193" s="88">
        <f t="shared" si="231"/>
        <v>9829.8417110400005</v>
      </c>
      <c r="DG193" s="88">
        <f t="shared" si="231"/>
        <v>0</v>
      </c>
      <c r="DH193" s="88">
        <f t="shared" si="231"/>
        <v>9709.1021788800008</v>
      </c>
      <c r="DI193" s="88">
        <f t="shared" si="231"/>
        <v>9817.9965260000008</v>
      </c>
      <c r="DJ193" s="88">
        <f t="shared" si="231"/>
        <v>9846.4882464000002</v>
      </c>
      <c r="DK193" s="88">
        <f t="shared" si="231"/>
        <v>0</v>
      </c>
      <c r="DL193" s="88">
        <f t="shared" si="231"/>
        <v>10428.27127186</v>
      </c>
      <c r="DM193" s="88">
        <f t="shared" si="231"/>
        <v>0</v>
      </c>
      <c r="DN193" s="88">
        <f t="shared" si="231"/>
        <v>10089.94469522</v>
      </c>
      <c r="DO193" s="88">
        <f t="shared" si="231"/>
        <v>10170.5185504</v>
      </c>
      <c r="DP193" s="88">
        <f t="shared" si="231"/>
        <v>0</v>
      </c>
      <c r="DQ193" s="88">
        <f t="shared" si="231"/>
        <v>0</v>
      </c>
      <c r="DR193" s="88">
        <f t="shared" si="231"/>
        <v>9765.2068787000007</v>
      </c>
      <c r="DS193" s="88">
        <f t="shared" si="231"/>
        <v>9657.9196453999994</v>
      </c>
      <c r="DT193" s="88">
        <f t="shared" si="231"/>
        <v>0</v>
      </c>
      <c r="DU193" s="88">
        <f t="shared" si="231"/>
        <v>0</v>
      </c>
      <c r="DV193" s="88">
        <f t="shared" si="231"/>
        <v>0</v>
      </c>
      <c r="DW193" s="88">
        <f t="shared" si="231"/>
        <v>0</v>
      </c>
      <c r="DX193" s="88">
        <f t="shared" si="231"/>
        <v>0</v>
      </c>
      <c r="DY193" s="88">
        <f t="shared" si="231"/>
        <v>0</v>
      </c>
      <c r="DZ193" s="88">
        <f t="shared" si="231"/>
        <v>0</v>
      </c>
      <c r="EA193" s="88">
        <f t="shared" ref="EA193:FX193" si="232">ROUND(IF((OR(EA191=1,EA192=1))=TRUE(),0,EA124/EA113),8)</f>
        <v>0</v>
      </c>
      <c r="EB193" s="88">
        <f t="shared" si="232"/>
        <v>9540.5108110000001</v>
      </c>
      <c r="EC193" s="88">
        <f t="shared" si="232"/>
        <v>0</v>
      </c>
      <c r="ED193" s="88">
        <f t="shared" si="232"/>
        <v>0</v>
      </c>
      <c r="EE193" s="88">
        <f t="shared" si="232"/>
        <v>0</v>
      </c>
      <c r="EF193" s="88">
        <f t="shared" si="232"/>
        <v>9677.7604172600004</v>
      </c>
      <c r="EG193" s="88">
        <f t="shared" si="232"/>
        <v>0</v>
      </c>
      <c r="EH193" s="88">
        <f t="shared" si="232"/>
        <v>0</v>
      </c>
      <c r="EI193" s="88">
        <f t="shared" si="232"/>
        <v>10069.5285262</v>
      </c>
      <c r="EJ193" s="88">
        <f t="shared" si="232"/>
        <v>9971.8865833599993</v>
      </c>
      <c r="EK193" s="88">
        <f t="shared" si="232"/>
        <v>0</v>
      </c>
      <c r="EL193" s="88">
        <f t="shared" si="232"/>
        <v>9444.8184388999998</v>
      </c>
      <c r="EM193" s="88">
        <f t="shared" si="232"/>
        <v>0</v>
      </c>
      <c r="EN193" s="88">
        <f t="shared" si="232"/>
        <v>9589.8367760000001</v>
      </c>
      <c r="EO193" s="88">
        <f t="shared" si="232"/>
        <v>0</v>
      </c>
      <c r="EP193" s="88">
        <f t="shared" si="232"/>
        <v>0</v>
      </c>
      <c r="EQ193" s="88">
        <f t="shared" si="232"/>
        <v>0</v>
      </c>
      <c r="ER193" s="88">
        <f t="shared" si="232"/>
        <v>0</v>
      </c>
      <c r="ES193" s="88">
        <f t="shared" si="232"/>
        <v>0</v>
      </c>
      <c r="ET193" s="88">
        <f t="shared" si="232"/>
        <v>0</v>
      </c>
      <c r="EU193" s="88">
        <f t="shared" si="232"/>
        <v>9354.4663087200006</v>
      </c>
      <c r="EV193" s="88">
        <f t="shared" si="232"/>
        <v>0</v>
      </c>
      <c r="EW193" s="88">
        <f t="shared" si="232"/>
        <v>0</v>
      </c>
      <c r="EX193" s="88">
        <f t="shared" si="232"/>
        <v>0</v>
      </c>
      <c r="EY193" s="88">
        <f t="shared" si="232"/>
        <v>9537.1827207799997</v>
      </c>
      <c r="EZ193" s="88">
        <f t="shared" si="232"/>
        <v>0</v>
      </c>
      <c r="FA193" s="88">
        <f t="shared" si="232"/>
        <v>0</v>
      </c>
      <c r="FB193" s="88">
        <f t="shared" si="232"/>
        <v>0</v>
      </c>
      <c r="FC193" s="88">
        <f t="shared" si="232"/>
        <v>0</v>
      </c>
      <c r="FD193" s="88">
        <f t="shared" si="232"/>
        <v>0</v>
      </c>
      <c r="FE193" s="88">
        <f t="shared" si="232"/>
        <v>0</v>
      </c>
      <c r="FF193" s="88">
        <f t="shared" si="232"/>
        <v>0</v>
      </c>
      <c r="FG193" s="88">
        <f t="shared" si="232"/>
        <v>0</v>
      </c>
      <c r="FH193" s="88">
        <f t="shared" si="232"/>
        <v>0</v>
      </c>
      <c r="FI193" s="88">
        <f t="shared" si="232"/>
        <v>10007.54382368</v>
      </c>
      <c r="FJ193" s="88">
        <f t="shared" si="232"/>
        <v>0</v>
      </c>
      <c r="FK193" s="88">
        <f t="shared" si="232"/>
        <v>10096.44181572</v>
      </c>
      <c r="FL193" s="88">
        <f t="shared" si="232"/>
        <v>0</v>
      </c>
      <c r="FM193" s="88">
        <f t="shared" si="232"/>
        <v>0</v>
      </c>
      <c r="FN193" s="88">
        <f t="shared" si="232"/>
        <v>10136.411927200001</v>
      </c>
      <c r="FO193" s="88">
        <f t="shared" si="232"/>
        <v>9992.7121361600002</v>
      </c>
      <c r="FP193" s="88">
        <f t="shared" si="232"/>
        <v>10237.547973639999</v>
      </c>
      <c r="FQ193" s="88">
        <f t="shared" si="232"/>
        <v>0</v>
      </c>
      <c r="FR193" s="88">
        <f t="shared" si="232"/>
        <v>0</v>
      </c>
      <c r="FS193" s="88">
        <f t="shared" si="232"/>
        <v>0</v>
      </c>
      <c r="FT193" s="88">
        <f t="shared" si="232"/>
        <v>0</v>
      </c>
      <c r="FU193" s="88">
        <f t="shared" si="232"/>
        <v>10107.7202954</v>
      </c>
      <c r="FV193" s="88">
        <f t="shared" si="232"/>
        <v>9755.3529850399991</v>
      </c>
      <c r="FW193" s="88">
        <f t="shared" si="232"/>
        <v>0</v>
      </c>
      <c r="FX193" s="88">
        <f t="shared" si="232"/>
        <v>0</v>
      </c>
      <c r="FY193" s="2"/>
      <c r="FZ193" s="29"/>
      <c r="GA193" s="12"/>
      <c r="GB193" s="2"/>
      <c r="GC193" s="2"/>
      <c r="GD193" s="2"/>
      <c r="GE193" s="2"/>
      <c r="GF193" s="2"/>
      <c r="GG193" s="2"/>
      <c r="GH193" s="2"/>
      <c r="GI193" s="2"/>
      <c r="GJ193" s="2"/>
      <c r="GK193" s="2"/>
    </row>
    <row r="194" spans="1:205" x14ac:dyDescent="0.35">
      <c r="A194" s="2"/>
      <c r="B194" s="2" t="s">
        <v>940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101"/>
      <c r="GM194" s="101"/>
      <c r="GN194" s="101"/>
      <c r="GO194" s="101"/>
      <c r="GP194" s="101"/>
      <c r="GQ194" s="101"/>
      <c r="GR194" s="101"/>
      <c r="GS194" s="101"/>
      <c r="GT194" s="101"/>
      <c r="GU194" s="101"/>
      <c r="GV194" s="101"/>
      <c r="GW194" s="101"/>
    </row>
    <row r="195" spans="1:205" x14ac:dyDescent="0.35">
      <c r="A195" s="3" t="s">
        <v>941</v>
      </c>
      <c r="B195" s="2" t="s">
        <v>942</v>
      </c>
      <c r="C195" s="44">
        <f t="shared" ref="C195:BN195" si="233">ROUND(IF((OR(C191=1,C192=1))=TRUE(),0,((1027-459)*0.00020599)+1.1215),4)</f>
        <v>1.2384999999999999</v>
      </c>
      <c r="D195" s="44">
        <f t="shared" si="233"/>
        <v>1.2384999999999999</v>
      </c>
      <c r="E195" s="44">
        <f t="shared" si="233"/>
        <v>1.2384999999999999</v>
      </c>
      <c r="F195" s="44">
        <f t="shared" si="233"/>
        <v>1.2384999999999999</v>
      </c>
      <c r="G195" s="44">
        <f t="shared" si="233"/>
        <v>0</v>
      </c>
      <c r="H195" s="44">
        <f t="shared" si="233"/>
        <v>0</v>
      </c>
      <c r="I195" s="44">
        <f t="shared" si="233"/>
        <v>1.2384999999999999</v>
      </c>
      <c r="J195" s="44">
        <f t="shared" si="233"/>
        <v>1.2384999999999999</v>
      </c>
      <c r="K195" s="44">
        <f t="shared" si="233"/>
        <v>0</v>
      </c>
      <c r="L195" s="44">
        <f t="shared" si="233"/>
        <v>1.2384999999999999</v>
      </c>
      <c r="M195" s="44">
        <f t="shared" si="233"/>
        <v>1.2384999999999999</v>
      </c>
      <c r="N195" s="44">
        <f t="shared" si="233"/>
        <v>0</v>
      </c>
      <c r="O195" s="44">
        <f t="shared" si="233"/>
        <v>0</v>
      </c>
      <c r="P195" s="44">
        <f t="shared" si="233"/>
        <v>0</v>
      </c>
      <c r="Q195" s="44">
        <f t="shared" si="233"/>
        <v>1.2384999999999999</v>
      </c>
      <c r="R195" s="44">
        <f t="shared" si="233"/>
        <v>1.2384999999999999</v>
      </c>
      <c r="S195" s="44">
        <f t="shared" si="233"/>
        <v>1.2384999999999999</v>
      </c>
      <c r="T195" s="44">
        <f t="shared" si="233"/>
        <v>0</v>
      </c>
      <c r="U195" s="44">
        <f t="shared" si="233"/>
        <v>0</v>
      </c>
      <c r="V195" s="44">
        <f t="shared" si="233"/>
        <v>0</v>
      </c>
      <c r="W195" s="44">
        <f t="shared" si="233"/>
        <v>0</v>
      </c>
      <c r="X195" s="44">
        <f t="shared" si="233"/>
        <v>0</v>
      </c>
      <c r="Y195" s="44">
        <f t="shared" si="233"/>
        <v>1.2384999999999999</v>
      </c>
      <c r="Z195" s="44">
        <f t="shared" si="233"/>
        <v>0</v>
      </c>
      <c r="AA195" s="44">
        <f t="shared" si="233"/>
        <v>0</v>
      </c>
      <c r="AB195" s="44">
        <f t="shared" si="233"/>
        <v>0</v>
      </c>
      <c r="AC195" s="44">
        <f t="shared" si="233"/>
        <v>0</v>
      </c>
      <c r="AD195" s="44">
        <f t="shared" si="233"/>
        <v>0</v>
      </c>
      <c r="AE195" s="44">
        <f t="shared" si="233"/>
        <v>0</v>
      </c>
      <c r="AF195" s="44">
        <f t="shared" si="233"/>
        <v>0</v>
      </c>
      <c r="AG195" s="44">
        <f t="shared" si="233"/>
        <v>0</v>
      </c>
      <c r="AH195" s="44">
        <f t="shared" si="233"/>
        <v>1.2384999999999999</v>
      </c>
      <c r="AI195" s="44">
        <f t="shared" si="233"/>
        <v>0</v>
      </c>
      <c r="AJ195" s="44">
        <f t="shared" si="233"/>
        <v>0</v>
      </c>
      <c r="AK195" s="44">
        <f t="shared" si="233"/>
        <v>0</v>
      </c>
      <c r="AL195" s="44">
        <f t="shared" si="233"/>
        <v>0</v>
      </c>
      <c r="AM195" s="44">
        <f t="shared" si="233"/>
        <v>0</v>
      </c>
      <c r="AN195" s="44">
        <f t="shared" si="233"/>
        <v>0</v>
      </c>
      <c r="AO195" s="44">
        <f t="shared" si="233"/>
        <v>1.2384999999999999</v>
      </c>
      <c r="AP195" s="44">
        <f t="shared" si="233"/>
        <v>1.2384999999999999</v>
      </c>
      <c r="AQ195" s="44">
        <f t="shared" si="233"/>
        <v>0</v>
      </c>
      <c r="AR195" s="44">
        <f t="shared" si="233"/>
        <v>0</v>
      </c>
      <c r="AS195" s="44">
        <f t="shared" si="233"/>
        <v>0</v>
      </c>
      <c r="AT195" s="44">
        <f t="shared" si="233"/>
        <v>0</v>
      </c>
      <c r="AU195" s="44">
        <f t="shared" si="233"/>
        <v>0</v>
      </c>
      <c r="AV195" s="44">
        <f t="shared" si="233"/>
        <v>0</v>
      </c>
      <c r="AW195" s="44">
        <f t="shared" si="233"/>
        <v>0</v>
      </c>
      <c r="AX195" s="44">
        <f t="shared" si="233"/>
        <v>0</v>
      </c>
      <c r="AY195" s="44">
        <f t="shared" si="233"/>
        <v>0</v>
      </c>
      <c r="AZ195" s="44">
        <f t="shared" si="233"/>
        <v>1.2384999999999999</v>
      </c>
      <c r="BA195" s="44">
        <f t="shared" si="233"/>
        <v>1.2384999999999999</v>
      </c>
      <c r="BB195" s="44">
        <f t="shared" si="233"/>
        <v>1.2384999999999999</v>
      </c>
      <c r="BC195" s="44">
        <f t="shared" si="233"/>
        <v>1.2384999999999999</v>
      </c>
      <c r="BD195" s="44">
        <f t="shared" si="233"/>
        <v>0</v>
      </c>
      <c r="BE195" s="44">
        <f t="shared" si="233"/>
        <v>0</v>
      </c>
      <c r="BF195" s="44">
        <f t="shared" si="233"/>
        <v>0</v>
      </c>
      <c r="BG195" s="44">
        <f t="shared" si="233"/>
        <v>1.2384999999999999</v>
      </c>
      <c r="BH195" s="44">
        <f t="shared" si="233"/>
        <v>0</v>
      </c>
      <c r="BI195" s="44">
        <f t="shared" si="233"/>
        <v>0</v>
      </c>
      <c r="BJ195" s="44">
        <f t="shared" si="233"/>
        <v>0</v>
      </c>
      <c r="BK195" s="44">
        <f t="shared" si="233"/>
        <v>1.2384999999999999</v>
      </c>
      <c r="BL195" s="44">
        <f t="shared" si="233"/>
        <v>0</v>
      </c>
      <c r="BM195" s="44">
        <f t="shared" si="233"/>
        <v>0</v>
      </c>
      <c r="BN195" s="44">
        <f t="shared" si="233"/>
        <v>1.2384999999999999</v>
      </c>
      <c r="BO195" s="44">
        <f t="shared" ref="BO195:DZ195" si="234">ROUND(IF((OR(BO191=1,BO192=1))=TRUE(),0,((1027-459)*0.00020599)+1.1215),4)</f>
        <v>1.2384999999999999</v>
      </c>
      <c r="BP195" s="44">
        <f t="shared" si="234"/>
        <v>0</v>
      </c>
      <c r="BQ195" s="44">
        <f t="shared" si="234"/>
        <v>1.2384999999999999</v>
      </c>
      <c r="BR195" s="44">
        <f t="shared" si="234"/>
        <v>1.2384999999999999</v>
      </c>
      <c r="BS195" s="44">
        <f t="shared" si="234"/>
        <v>1.2384999999999999</v>
      </c>
      <c r="BT195" s="44">
        <f t="shared" si="234"/>
        <v>0</v>
      </c>
      <c r="BU195" s="44">
        <f t="shared" si="234"/>
        <v>0</v>
      </c>
      <c r="BV195" s="44">
        <f t="shared" si="234"/>
        <v>0</v>
      </c>
      <c r="BW195" s="44">
        <f t="shared" si="234"/>
        <v>0</v>
      </c>
      <c r="BX195" s="44">
        <f t="shared" si="234"/>
        <v>0</v>
      </c>
      <c r="BY195" s="44">
        <f t="shared" si="234"/>
        <v>0</v>
      </c>
      <c r="BZ195" s="44">
        <f t="shared" si="234"/>
        <v>0</v>
      </c>
      <c r="CA195" s="44">
        <f t="shared" si="234"/>
        <v>0</v>
      </c>
      <c r="CB195" s="44">
        <f t="shared" si="234"/>
        <v>0</v>
      </c>
      <c r="CC195" s="44">
        <f t="shared" si="234"/>
        <v>0</v>
      </c>
      <c r="CD195" s="44">
        <f t="shared" si="234"/>
        <v>0</v>
      </c>
      <c r="CE195" s="44">
        <f t="shared" si="234"/>
        <v>0</v>
      </c>
      <c r="CF195" s="44">
        <f t="shared" si="234"/>
        <v>0</v>
      </c>
      <c r="CG195" s="44">
        <f t="shared" si="234"/>
        <v>0</v>
      </c>
      <c r="CH195" s="44">
        <f t="shared" si="234"/>
        <v>0</v>
      </c>
      <c r="CI195" s="44">
        <f t="shared" si="234"/>
        <v>1.2384999999999999</v>
      </c>
      <c r="CJ195" s="44">
        <f t="shared" si="234"/>
        <v>1.2384999999999999</v>
      </c>
      <c r="CK195" s="44">
        <f t="shared" si="234"/>
        <v>0</v>
      </c>
      <c r="CL195" s="44">
        <f t="shared" si="234"/>
        <v>0</v>
      </c>
      <c r="CM195" s="44">
        <f t="shared" si="234"/>
        <v>1.2384999999999999</v>
      </c>
      <c r="CN195" s="44">
        <f t="shared" si="234"/>
        <v>0</v>
      </c>
      <c r="CO195" s="44">
        <f t="shared" si="234"/>
        <v>0</v>
      </c>
      <c r="CP195" s="44">
        <f t="shared" si="234"/>
        <v>1.2384999999999999</v>
      </c>
      <c r="CQ195" s="44">
        <f t="shared" si="234"/>
        <v>1.2384999999999999</v>
      </c>
      <c r="CR195" s="44">
        <f t="shared" si="234"/>
        <v>0</v>
      </c>
      <c r="CS195" s="44">
        <f t="shared" si="234"/>
        <v>0</v>
      </c>
      <c r="CT195" s="44">
        <f t="shared" si="234"/>
        <v>0</v>
      </c>
      <c r="CU195" s="44">
        <f t="shared" si="234"/>
        <v>0</v>
      </c>
      <c r="CV195" s="44">
        <f t="shared" si="234"/>
        <v>0</v>
      </c>
      <c r="CW195" s="44">
        <f t="shared" si="234"/>
        <v>0</v>
      </c>
      <c r="CX195" s="44">
        <f t="shared" si="234"/>
        <v>1.2384999999999999</v>
      </c>
      <c r="CY195" s="44">
        <f t="shared" si="234"/>
        <v>0</v>
      </c>
      <c r="CZ195" s="44">
        <f t="shared" si="234"/>
        <v>1.2384999999999999</v>
      </c>
      <c r="DA195" s="44">
        <f t="shared" si="234"/>
        <v>0</v>
      </c>
      <c r="DB195" s="44">
        <f t="shared" si="234"/>
        <v>0</v>
      </c>
      <c r="DC195" s="44">
        <f t="shared" si="234"/>
        <v>0</v>
      </c>
      <c r="DD195" s="44">
        <f t="shared" si="234"/>
        <v>0</v>
      </c>
      <c r="DE195" s="44">
        <f t="shared" si="234"/>
        <v>0</v>
      </c>
      <c r="DF195" s="44">
        <f t="shared" si="234"/>
        <v>1.2384999999999999</v>
      </c>
      <c r="DG195" s="44">
        <f t="shared" si="234"/>
        <v>0</v>
      </c>
      <c r="DH195" s="44">
        <f t="shared" si="234"/>
        <v>1.2384999999999999</v>
      </c>
      <c r="DI195" s="44">
        <f t="shared" si="234"/>
        <v>1.2384999999999999</v>
      </c>
      <c r="DJ195" s="44">
        <f t="shared" si="234"/>
        <v>1.2384999999999999</v>
      </c>
      <c r="DK195" s="44">
        <f t="shared" si="234"/>
        <v>0</v>
      </c>
      <c r="DL195" s="44">
        <f t="shared" si="234"/>
        <v>1.2384999999999999</v>
      </c>
      <c r="DM195" s="44">
        <f t="shared" si="234"/>
        <v>0</v>
      </c>
      <c r="DN195" s="44">
        <f t="shared" si="234"/>
        <v>1.2384999999999999</v>
      </c>
      <c r="DO195" s="44">
        <f t="shared" si="234"/>
        <v>1.2384999999999999</v>
      </c>
      <c r="DP195" s="44">
        <f t="shared" si="234"/>
        <v>0</v>
      </c>
      <c r="DQ195" s="44">
        <f t="shared" si="234"/>
        <v>0</v>
      </c>
      <c r="DR195" s="44">
        <f t="shared" si="234"/>
        <v>1.2384999999999999</v>
      </c>
      <c r="DS195" s="44">
        <f t="shared" si="234"/>
        <v>1.2384999999999999</v>
      </c>
      <c r="DT195" s="44">
        <f t="shared" si="234"/>
        <v>0</v>
      </c>
      <c r="DU195" s="44">
        <f t="shared" si="234"/>
        <v>0</v>
      </c>
      <c r="DV195" s="44">
        <f t="shared" si="234"/>
        <v>0</v>
      </c>
      <c r="DW195" s="44">
        <f t="shared" si="234"/>
        <v>0</v>
      </c>
      <c r="DX195" s="44">
        <f t="shared" si="234"/>
        <v>0</v>
      </c>
      <c r="DY195" s="44">
        <f t="shared" si="234"/>
        <v>0</v>
      </c>
      <c r="DZ195" s="44">
        <f t="shared" si="234"/>
        <v>0</v>
      </c>
      <c r="EA195" s="44">
        <f t="shared" ref="EA195:FX195" si="235">ROUND(IF((OR(EA191=1,EA192=1))=TRUE(),0,((1027-459)*0.00020599)+1.1215),4)</f>
        <v>0</v>
      </c>
      <c r="EB195" s="44">
        <f t="shared" si="235"/>
        <v>1.2384999999999999</v>
      </c>
      <c r="EC195" s="44">
        <f t="shared" si="235"/>
        <v>0</v>
      </c>
      <c r="ED195" s="44">
        <f t="shared" si="235"/>
        <v>0</v>
      </c>
      <c r="EE195" s="44">
        <f t="shared" si="235"/>
        <v>0</v>
      </c>
      <c r="EF195" s="44">
        <f t="shared" si="235"/>
        <v>1.2384999999999999</v>
      </c>
      <c r="EG195" s="44">
        <f t="shared" si="235"/>
        <v>0</v>
      </c>
      <c r="EH195" s="44">
        <f t="shared" si="235"/>
        <v>0</v>
      </c>
      <c r="EI195" s="44">
        <f t="shared" si="235"/>
        <v>1.2384999999999999</v>
      </c>
      <c r="EJ195" s="44">
        <f t="shared" si="235"/>
        <v>1.2384999999999999</v>
      </c>
      <c r="EK195" s="44">
        <f t="shared" si="235"/>
        <v>0</v>
      </c>
      <c r="EL195" s="44">
        <f t="shared" si="235"/>
        <v>1.2384999999999999</v>
      </c>
      <c r="EM195" s="44">
        <f t="shared" si="235"/>
        <v>0</v>
      </c>
      <c r="EN195" s="44">
        <f t="shared" si="235"/>
        <v>1.2384999999999999</v>
      </c>
      <c r="EO195" s="44">
        <f t="shared" si="235"/>
        <v>0</v>
      </c>
      <c r="EP195" s="44">
        <f t="shared" si="235"/>
        <v>0</v>
      </c>
      <c r="EQ195" s="44">
        <f t="shared" si="235"/>
        <v>0</v>
      </c>
      <c r="ER195" s="44">
        <f t="shared" si="235"/>
        <v>0</v>
      </c>
      <c r="ES195" s="44">
        <f t="shared" si="235"/>
        <v>0</v>
      </c>
      <c r="ET195" s="44">
        <f t="shared" si="235"/>
        <v>0</v>
      </c>
      <c r="EU195" s="44">
        <f t="shared" si="235"/>
        <v>1.2384999999999999</v>
      </c>
      <c r="EV195" s="44">
        <f t="shared" si="235"/>
        <v>0</v>
      </c>
      <c r="EW195" s="44">
        <f t="shared" si="235"/>
        <v>0</v>
      </c>
      <c r="EX195" s="44">
        <f t="shared" si="235"/>
        <v>0</v>
      </c>
      <c r="EY195" s="44">
        <f t="shared" si="235"/>
        <v>1.2384999999999999</v>
      </c>
      <c r="EZ195" s="44">
        <f t="shared" si="235"/>
        <v>0</v>
      </c>
      <c r="FA195" s="44">
        <f t="shared" si="235"/>
        <v>0</v>
      </c>
      <c r="FB195" s="44">
        <f t="shared" si="235"/>
        <v>0</v>
      </c>
      <c r="FC195" s="44">
        <f t="shared" si="235"/>
        <v>0</v>
      </c>
      <c r="FD195" s="44">
        <f t="shared" si="235"/>
        <v>0</v>
      </c>
      <c r="FE195" s="44">
        <f t="shared" si="235"/>
        <v>0</v>
      </c>
      <c r="FF195" s="44">
        <f t="shared" si="235"/>
        <v>0</v>
      </c>
      <c r="FG195" s="44">
        <f t="shared" si="235"/>
        <v>0</v>
      </c>
      <c r="FH195" s="44">
        <f t="shared" si="235"/>
        <v>0</v>
      </c>
      <c r="FI195" s="44">
        <f t="shared" si="235"/>
        <v>1.2384999999999999</v>
      </c>
      <c r="FJ195" s="44">
        <f t="shared" si="235"/>
        <v>0</v>
      </c>
      <c r="FK195" s="44">
        <f t="shared" si="235"/>
        <v>1.2384999999999999</v>
      </c>
      <c r="FL195" s="44">
        <f t="shared" si="235"/>
        <v>0</v>
      </c>
      <c r="FM195" s="44">
        <f t="shared" si="235"/>
        <v>0</v>
      </c>
      <c r="FN195" s="44">
        <f t="shared" si="235"/>
        <v>1.2384999999999999</v>
      </c>
      <c r="FO195" s="44">
        <f t="shared" si="235"/>
        <v>1.2384999999999999</v>
      </c>
      <c r="FP195" s="44">
        <f t="shared" si="235"/>
        <v>1.2384999999999999</v>
      </c>
      <c r="FQ195" s="44">
        <f t="shared" si="235"/>
        <v>0</v>
      </c>
      <c r="FR195" s="44">
        <f t="shared" si="235"/>
        <v>0</v>
      </c>
      <c r="FS195" s="44">
        <f t="shared" si="235"/>
        <v>0</v>
      </c>
      <c r="FT195" s="44">
        <f t="shared" si="235"/>
        <v>0</v>
      </c>
      <c r="FU195" s="44">
        <f t="shared" si="235"/>
        <v>1.2384999999999999</v>
      </c>
      <c r="FV195" s="44">
        <f t="shared" si="235"/>
        <v>1.2384999999999999</v>
      </c>
      <c r="FW195" s="44">
        <f t="shared" si="235"/>
        <v>0</v>
      </c>
      <c r="FX195" s="44">
        <f t="shared" si="235"/>
        <v>0</v>
      </c>
      <c r="FY195" s="88"/>
      <c r="FZ195" s="29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</row>
    <row r="196" spans="1:205" x14ac:dyDescent="0.35">
      <c r="A196" s="2"/>
      <c r="B196" s="2" t="s">
        <v>943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</row>
    <row r="197" spans="1:205" x14ac:dyDescent="0.35">
      <c r="A197" s="3" t="s">
        <v>944</v>
      </c>
      <c r="B197" s="2" t="s">
        <v>945</v>
      </c>
      <c r="C197" s="29">
        <f t="shared" ref="C197:BN197" si="236">ROUND(IF((OR(C191=1,C192=1))=TRUE(),0,C193*C195),8)</f>
        <v>12916.15781748</v>
      </c>
      <c r="D197" s="29">
        <f t="shared" si="236"/>
        <v>12966.51767818</v>
      </c>
      <c r="E197" s="29">
        <f t="shared" si="236"/>
        <v>12802.18771079</v>
      </c>
      <c r="F197" s="29">
        <f t="shared" si="236"/>
        <v>12857.47031192</v>
      </c>
      <c r="G197" s="29">
        <f t="shared" si="236"/>
        <v>0</v>
      </c>
      <c r="H197" s="29">
        <f t="shared" si="236"/>
        <v>0</v>
      </c>
      <c r="I197" s="29">
        <f t="shared" si="236"/>
        <v>12823.289937060001</v>
      </c>
      <c r="J197" s="29">
        <f t="shared" si="236"/>
        <v>11989.51355935</v>
      </c>
      <c r="K197" s="29">
        <f t="shared" si="236"/>
        <v>0</v>
      </c>
      <c r="L197" s="29">
        <f t="shared" si="236"/>
        <v>13029.982599450001</v>
      </c>
      <c r="M197" s="29">
        <f t="shared" si="236"/>
        <v>12972.19718365</v>
      </c>
      <c r="N197" s="29">
        <f t="shared" si="236"/>
        <v>0</v>
      </c>
      <c r="O197" s="29">
        <f t="shared" si="236"/>
        <v>0</v>
      </c>
      <c r="P197" s="29">
        <f t="shared" si="236"/>
        <v>0</v>
      </c>
      <c r="Q197" s="29">
        <f t="shared" si="236"/>
        <v>13151.618316169999</v>
      </c>
      <c r="R197" s="29">
        <f t="shared" si="236"/>
        <v>12821.19726105</v>
      </c>
      <c r="S197" s="29">
        <f t="shared" si="236"/>
        <v>12467.42306117</v>
      </c>
      <c r="T197" s="29">
        <f t="shared" si="236"/>
        <v>0</v>
      </c>
      <c r="U197" s="29">
        <f t="shared" si="236"/>
        <v>0</v>
      </c>
      <c r="V197" s="29">
        <f t="shared" si="236"/>
        <v>0</v>
      </c>
      <c r="W197" s="29">
        <f t="shared" si="236"/>
        <v>0</v>
      </c>
      <c r="X197" s="29">
        <f t="shared" si="236"/>
        <v>0</v>
      </c>
      <c r="Y197" s="29">
        <f t="shared" si="236"/>
        <v>11423.8699075</v>
      </c>
      <c r="Z197" s="29">
        <f t="shared" si="236"/>
        <v>0</v>
      </c>
      <c r="AA197" s="29">
        <f t="shared" si="236"/>
        <v>0</v>
      </c>
      <c r="AB197" s="29">
        <f t="shared" si="236"/>
        <v>0</v>
      </c>
      <c r="AC197" s="29">
        <f t="shared" si="236"/>
        <v>0</v>
      </c>
      <c r="AD197" s="29">
        <f t="shared" si="236"/>
        <v>0</v>
      </c>
      <c r="AE197" s="29">
        <f t="shared" si="236"/>
        <v>0</v>
      </c>
      <c r="AF197" s="29">
        <f t="shared" si="236"/>
        <v>0</v>
      </c>
      <c r="AG197" s="29">
        <f t="shared" si="236"/>
        <v>0</v>
      </c>
      <c r="AH197" s="29">
        <f t="shared" si="236"/>
        <v>11769.22065583</v>
      </c>
      <c r="AI197" s="29">
        <f t="shared" si="236"/>
        <v>0</v>
      </c>
      <c r="AJ197" s="29">
        <f t="shared" si="236"/>
        <v>0</v>
      </c>
      <c r="AK197" s="29">
        <f t="shared" si="236"/>
        <v>0</v>
      </c>
      <c r="AL197" s="29">
        <f t="shared" si="236"/>
        <v>0</v>
      </c>
      <c r="AM197" s="29">
        <f t="shared" si="236"/>
        <v>0</v>
      </c>
      <c r="AN197" s="29">
        <f t="shared" si="236"/>
        <v>0</v>
      </c>
      <c r="AO197" s="29">
        <f t="shared" si="236"/>
        <v>12589.194414289999</v>
      </c>
      <c r="AP197" s="29">
        <f t="shared" si="236"/>
        <v>13161.360455010001</v>
      </c>
      <c r="AQ197" s="29">
        <f t="shared" si="236"/>
        <v>0</v>
      </c>
      <c r="AR197" s="29">
        <f t="shared" si="236"/>
        <v>0</v>
      </c>
      <c r="AS197" s="29">
        <f t="shared" si="236"/>
        <v>0</v>
      </c>
      <c r="AT197" s="29">
        <f t="shared" si="236"/>
        <v>0</v>
      </c>
      <c r="AU197" s="29">
        <f t="shared" si="236"/>
        <v>0</v>
      </c>
      <c r="AV197" s="29">
        <f t="shared" si="236"/>
        <v>0</v>
      </c>
      <c r="AW197" s="29">
        <f t="shared" si="236"/>
        <v>0</v>
      </c>
      <c r="AX197" s="29">
        <f t="shared" si="236"/>
        <v>0</v>
      </c>
      <c r="AY197" s="29">
        <f t="shared" si="236"/>
        <v>0</v>
      </c>
      <c r="AZ197" s="29">
        <f t="shared" si="236"/>
        <v>12764.903845729999</v>
      </c>
      <c r="BA197" s="29">
        <f t="shared" si="236"/>
        <v>12481.951227559999</v>
      </c>
      <c r="BB197" s="29">
        <f t="shared" si="236"/>
        <v>12574.485399360001</v>
      </c>
      <c r="BC197" s="29">
        <f t="shared" si="236"/>
        <v>12780.4116084</v>
      </c>
      <c r="BD197" s="29">
        <f t="shared" si="236"/>
        <v>0</v>
      </c>
      <c r="BE197" s="29">
        <f t="shared" si="236"/>
        <v>0</v>
      </c>
      <c r="BF197" s="29">
        <f t="shared" si="236"/>
        <v>0</v>
      </c>
      <c r="BG197" s="29">
        <f t="shared" si="236"/>
        <v>12535.844093739999</v>
      </c>
      <c r="BH197" s="29">
        <f t="shared" si="236"/>
        <v>0</v>
      </c>
      <c r="BI197" s="29">
        <f t="shared" si="236"/>
        <v>0</v>
      </c>
      <c r="BJ197" s="29">
        <f t="shared" si="236"/>
        <v>0</v>
      </c>
      <c r="BK197" s="29">
        <f t="shared" si="236"/>
        <v>12810.643456719999</v>
      </c>
      <c r="BL197" s="29">
        <f t="shared" si="236"/>
        <v>0</v>
      </c>
      <c r="BM197" s="29">
        <f t="shared" si="236"/>
        <v>0</v>
      </c>
      <c r="BN197" s="29">
        <f t="shared" si="236"/>
        <v>12211.92174494</v>
      </c>
      <c r="BO197" s="29">
        <f t="shared" ref="BO197:DZ197" si="237">ROUND(IF((OR(BO191=1,BO192=1))=TRUE(),0,BO193*BO195),8)</f>
        <v>12036.5051159</v>
      </c>
      <c r="BP197" s="29">
        <f t="shared" si="237"/>
        <v>0</v>
      </c>
      <c r="BQ197" s="29">
        <f t="shared" si="237"/>
        <v>13695.28348749</v>
      </c>
      <c r="BR197" s="29">
        <f t="shared" si="237"/>
        <v>12702.93092495</v>
      </c>
      <c r="BS197" s="29">
        <f t="shared" si="237"/>
        <v>12724.65427985</v>
      </c>
      <c r="BT197" s="29">
        <f t="shared" si="237"/>
        <v>0</v>
      </c>
      <c r="BU197" s="29">
        <f t="shared" si="237"/>
        <v>0</v>
      </c>
      <c r="BV197" s="29">
        <f t="shared" si="237"/>
        <v>0</v>
      </c>
      <c r="BW197" s="29">
        <f t="shared" si="237"/>
        <v>0</v>
      </c>
      <c r="BX197" s="29">
        <f t="shared" si="237"/>
        <v>0</v>
      </c>
      <c r="BY197" s="29">
        <f t="shared" si="237"/>
        <v>0</v>
      </c>
      <c r="BZ197" s="29">
        <f t="shared" si="237"/>
        <v>0</v>
      </c>
      <c r="CA197" s="29">
        <f t="shared" si="237"/>
        <v>0</v>
      </c>
      <c r="CB197" s="29">
        <f t="shared" si="237"/>
        <v>0</v>
      </c>
      <c r="CC197" s="29">
        <f t="shared" si="237"/>
        <v>0</v>
      </c>
      <c r="CD197" s="29">
        <f t="shared" si="237"/>
        <v>0</v>
      </c>
      <c r="CE197" s="29">
        <f t="shared" si="237"/>
        <v>0</v>
      </c>
      <c r="CF197" s="29">
        <f t="shared" si="237"/>
        <v>0</v>
      </c>
      <c r="CG197" s="29">
        <f t="shared" si="237"/>
        <v>0</v>
      </c>
      <c r="CH197" s="29">
        <f t="shared" si="237"/>
        <v>0</v>
      </c>
      <c r="CI197" s="29">
        <f t="shared" si="237"/>
        <v>11463.55432168</v>
      </c>
      <c r="CJ197" s="29">
        <f t="shared" si="237"/>
        <v>12469.54049621</v>
      </c>
      <c r="CK197" s="29">
        <f t="shared" si="237"/>
        <v>0</v>
      </c>
      <c r="CL197" s="29">
        <f t="shared" si="237"/>
        <v>0</v>
      </c>
      <c r="CM197" s="29">
        <f t="shared" si="237"/>
        <v>12780.4482087</v>
      </c>
      <c r="CN197" s="29">
        <f t="shared" si="237"/>
        <v>0</v>
      </c>
      <c r="CO197" s="29">
        <f t="shared" si="237"/>
        <v>0</v>
      </c>
      <c r="CP197" s="29">
        <f t="shared" si="237"/>
        <v>12790.056864100001</v>
      </c>
      <c r="CQ197" s="29">
        <f t="shared" si="237"/>
        <v>12220.599245629999</v>
      </c>
      <c r="CR197" s="29">
        <f t="shared" si="237"/>
        <v>0</v>
      </c>
      <c r="CS197" s="29">
        <f t="shared" si="237"/>
        <v>0</v>
      </c>
      <c r="CT197" s="29">
        <f t="shared" si="237"/>
        <v>0</v>
      </c>
      <c r="CU197" s="29">
        <f t="shared" si="237"/>
        <v>0</v>
      </c>
      <c r="CV197" s="29">
        <f t="shared" si="237"/>
        <v>0</v>
      </c>
      <c r="CW197" s="29">
        <f t="shared" si="237"/>
        <v>0</v>
      </c>
      <c r="CX197" s="29">
        <f t="shared" si="237"/>
        <v>12061.72810543</v>
      </c>
      <c r="CY197" s="29">
        <f t="shared" si="237"/>
        <v>0</v>
      </c>
      <c r="CZ197" s="29">
        <f t="shared" si="237"/>
        <v>12256.32759791</v>
      </c>
      <c r="DA197" s="29">
        <f t="shared" si="237"/>
        <v>0</v>
      </c>
      <c r="DB197" s="29">
        <f t="shared" si="237"/>
        <v>0</v>
      </c>
      <c r="DC197" s="29">
        <f t="shared" si="237"/>
        <v>0</v>
      </c>
      <c r="DD197" s="29">
        <f t="shared" si="237"/>
        <v>0</v>
      </c>
      <c r="DE197" s="29">
        <f t="shared" si="237"/>
        <v>0</v>
      </c>
      <c r="DF197" s="29">
        <f t="shared" si="237"/>
        <v>12174.258959119999</v>
      </c>
      <c r="DG197" s="29">
        <f t="shared" si="237"/>
        <v>0</v>
      </c>
      <c r="DH197" s="29">
        <f t="shared" si="237"/>
        <v>12024.72304854</v>
      </c>
      <c r="DI197" s="29">
        <f t="shared" si="237"/>
        <v>12159.588697450001</v>
      </c>
      <c r="DJ197" s="29">
        <f t="shared" si="237"/>
        <v>12194.875693170001</v>
      </c>
      <c r="DK197" s="29">
        <f t="shared" si="237"/>
        <v>0</v>
      </c>
      <c r="DL197" s="29">
        <f t="shared" si="237"/>
        <v>12915.413970199999</v>
      </c>
      <c r="DM197" s="29">
        <f t="shared" si="237"/>
        <v>0</v>
      </c>
      <c r="DN197" s="29">
        <f t="shared" si="237"/>
        <v>12496.396505029999</v>
      </c>
      <c r="DO197" s="29">
        <f t="shared" si="237"/>
        <v>12596.18722467</v>
      </c>
      <c r="DP197" s="29">
        <f t="shared" si="237"/>
        <v>0</v>
      </c>
      <c r="DQ197" s="29">
        <f t="shared" si="237"/>
        <v>0</v>
      </c>
      <c r="DR197" s="29">
        <f t="shared" si="237"/>
        <v>12094.20871927</v>
      </c>
      <c r="DS197" s="29">
        <f t="shared" si="237"/>
        <v>11961.333480830001</v>
      </c>
      <c r="DT197" s="29">
        <f t="shared" si="237"/>
        <v>0</v>
      </c>
      <c r="DU197" s="29">
        <f t="shared" si="237"/>
        <v>0</v>
      </c>
      <c r="DV197" s="29">
        <f t="shared" si="237"/>
        <v>0</v>
      </c>
      <c r="DW197" s="29">
        <f t="shared" si="237"/>
        <v>0</v>
      </c>
      <c r="DX197" s="29">
        <f t="shared" si="237"/>
        <v>0</v>
      </c>
      <c r="DY197" s="29">
        <f t="shared" si="237"/>
        <v>0</v>
      </c>
      <c r="DZ197" s="29">
        <f t="shared" si="237"/>
        <v>0</v>
      </c>
      <c r="EA197" s="29">
        <f t="shared" ref="EA197:FX197" si="238">ROUND(IF((OR(EA191=1,EA192=1))=TRUE(),0,EA193*EA195),8)</f>
        <v>0</v>
      </c>
      <c r="EB197" s="29">
        <f t="shared" si="238"/>
        <v>11815.92263942</v>
      </c>
      <c r="EC197" s="29">
        <f t="shared" si="238"/>
        <v>0</v>
      </c>
      <c r="ED197" s="29">
        <f t="shared" si="238"/>
        <v>0</v>
      </c>
      <c r="EE197" s="29">
        <f t="shared" si="238"/>
        <v>0</v>
      </c>
      <c r="EF197" s="29">
        <f t="shared" si="238"/>
        <v>11985.906276780001</v>
      </c>
      <c r="EG197" s="29">
        <f t="shared" si="238"/>
        <v>0</v>
      </c>
      <c r="EH197" s="29">
        <f t="shared" si="238"/>
        <v>0</v>
      </c>
      <c r="EI197" s="29">
        <f t="shared" si="238"/>
        <v>12471.1110797</v>
      </c>
      <c r="EJ197" s="29">
        <f t="shared" si="238"/>
        <v>12350.18153349</v>
      </c>
      <c r="EK197" s="29">
        <f t="shared" si="238"/>
        <v>0</v>
      </c>
      <c r="EL197" s="29">
        <f t="shared" si="238"/>
        <v>11697.407636579999</v>
      </c>
      <c r="EM197" s="29">
        <f t="shared" si="238"/>
        <v>0</v>
      </c>
      <c r="EN197" s="29">
        <f t="shared" si="238"/>
        <v>11877.012847079999</v>
      </c>
      <c r="EO197" s="29">
        <f t="shared" si="238"/>
        <v>0</v>
      </c>
      <c r="EP197" s="29">
        <f t="shared" si="238"/>
        <v>0</v>
      </c>
      <c r="EQ197" s="29">
        <f t="shared" si="238"/>
        <v>0</v>
      </c>
      <c r="ER197" s="29">
        <f t="shared" si="238"/>
        <v>0</v>
      </c>
      <c r="ES197" s="29">
        <f t="shared" si="238"/>
        <v>0</v>
      </c>
      <c r="ET197" s="29">
        <f t="shared" si="238"/>
        <v>0</v>
      </c>
      <c r="EU197" s="29">
        <f t="shared" si="238"/>
        <v>11585.506523350001</v>
      </c>
      <c r="EV197" s="29">
        <f t="shared" si="238"/>
        <v>0</v>
      </c>
      <c r="EW197" s="29">
        <f t="shared" si="238"/>
        <v>0</v>
      </c>
      <c r="EX197" s="29">
        <f t="shared" si="238"/>
        <v>0</v>
      </c>
      <c r="EY197" s="29">
        <f t="shared" si="238"/>
        <v>11811.80079969</v>
      </c>
      <c r="EZ197" s="29">
        <f t="shared" si="238"/>
        <v>0</v>
      </c>
      <c r="FA197" s="29">
        <f t="shared" si="238"/>
        <v>0</v>
      </c>
      <c r="FB197" s="29">
        <f t="shared" si="238"/>
        <v>0</v>
      </c>
      <c r="FC197" s="29">
        <f t="shared" si="238"/>
        <v>0</v>
      </c>
      <c r="FD197" s="29">
        <f t="shared" si="238"/>
        <v>0</v>
      </c>
      <c r="FE197" s="29">
        <f t="shared" si="238"/>
        <v>0</v>
      </c>
      <c r="FF197" s="29">
        <f t="shared" si="238"/>
        <v>0</v>
      </c>
      <c r="FG197" s="29">
        <f t="shared" si="238"/>
        <v>0</v>
      </c>
      <c r="FH197" s="29">
        <f t="shared" si="238"/>
        <v>0</v>
      </c>
      <c r="FI197" s="29">
        <f t="shared" si="238"/>
        <v>12394.34302563</v>
      </c>
      <c r="FJ197" s="29">
        <f t="shared" si="238"/>
        <v>0</v>
      </c>
      <c r="FK197" s="29">
        <f t="shared" si="238"/>
        <v>12504.443188769999</v>
      </c>
      <c r="FL197" s="29">
        <f t="shared" si="238"/>
        <v>0</v>
      </c>
      <c r="FM197" s="29">
        <f t="shared" si="238"/>
        <v>0</v>
      </c>
      <c r="FN197" s="29">
        <f t="shared" si="238"/>
        <v>12553.94617184</v>
      </c>
      <c r="FO197" s="29">
        <f t="shared" si="238"/>
        <v>12375.97398063</v>
      </c>
      <c r="FP197" s="29">
        <f t="shared" si="238"/>
        <v>12679.20316535</v>
      </c>
      <c r="FQ197" s="29">
        <f t="shared" si="238"/>
        <v>0</v>
      </c>
      <c r="FR197" s="29">
        <f t="shared" si="238"/>
        <v>0</v>
      </c>
      <c r="FS197" s="29">
        <f t="shared" si="238"/>
        <v>0</v>
      </c>
      <c r="FT197" s="29">
        <f t="shared" si="238"/>
        <v>0</v>
      </c>
      <c r="FU197" s="29">
        <f t="shared" si="238"/>
        <v>12518.411585850001</v>
      </c>
      <c r="FV197" s="29">
        <f t="shared" si="238"/>
        <v>12082.00467197</v>
      </c>
      <c r="FW197" s="29">
        <f t="shared" si="238"/>
        <v>0</v>
      </c>
      <c r="FX197" s="29">
        <f t="shared" si="238"/>
        <v>0</v>
      </c>
      <c r="FY197" s="44"/>
      <c r="FZ197" s="29"/>
      <c r="GA197" s="2"/>
      <c r="GB197" s="29"/>
      <c r="GC197" s="29"/>
      <c r="GD197" s="29"/>
      <c r="GE197" s="2"/>
      <c r="GF197" s="29"/>
      <c r="GG197" s="29"/>
      <c r="GH197" s="29"/>
      <c r="GI197" s="29"/>
      <c r="GJ197" s="29"/>
      <c r="GK197" s="29"/>
    </row>
    <row r="198" spans="1:205" x14ac:dyDescent="0.35">
      <c r="A198" s="2"/>
      <c r="B198" s="2" t="s">
        <v>946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>
        <f>R197*459</f>
        <v>5884929.5428219503</v>
      </c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</row>
    <row r="199" spans="1:205" x14ac:dyDescent="0.35">
      <c r="A199" s="3" t="s">
        <v>947</v>
      </c>
      <c r="B199" s="2" t="s">
        <v>1078</v>
      </c>
      <c r="C199" s="2">
        <f>ROUND(IF((OR(C191=1,C192=1))=TRUE(),0,(C197*459)+(C137*(C43*C197))),2)</f>
        <v>13356288.810000001</v>
      </c>
      <c r="D199" s="2">
        <f t="shared" ref="D199:BO199" si="239">ROUND(IF((OR(D191=1,D192=1))=TRUE(),0,(D197*459)+(D137*(D43*D197))),2)</f>
        <v>35815596.469999999</v>
      </c>
      <c r="E199" s="2">
        <f t="shared" si="239"/>
        <v>13110925.27</v>
      </c>
      <c r="F199" s="2">
        <f t="shared" si="239"/>
        <v>25264003.43</v>
      </c>
      <c r="G199" s="2">
        <f t="shared" si="239"/>
        <v>0</v>
      </c>
      <c r="H199" s="2">
        <f t="shared" si="239"/>
        <v>0</v>
      </c>
      <c r="I199" s="2">
        <f t="shared" si="239"/>
        <v>15715711.220000001</v>
      </c>
      <c r="J199" s="2">
        <f t="shared" si="239"/>
        <v>7775679.1200000001</v>
      </c>
      <c r="K199" s="2">
        <f t="shared" si="239"/>
        <v>0</v>
      </c>
      <c r="L199" s="2">
        <f t="shared" si="239"/>
        <v>8089586.5199999996</v>
      </c>
      <c r="M199" s="2">
        <f t="shared" si="239"/>
        <v>7090447.3099999996</v>
      </c>
      <c r="N199" s="2">
        <f t="shared" si="239"/>
        <v>0</v>
      </c>
      <c r="O199" s="2">
        <f t="shared" si="239"/>
        <v>0</v>
      </c>
      <c r="P199" s="2">
        <f t="shared" si="239"/>
        <v>0</v>
      </c>
      <c r="Q199" s="2">
        <f t="shared" si="239"/>
        <v>55825621.18</v>
      </c>
      <c r="R199" s="2">
        <f t="shared" si="239"/>
        <v>11953407.35</v>
      </c>
      <c r="S199" s="2">
        <f t="shared" si="239"/>
        <v>7126777.9800000004</v>
      </c>
      <c r="T199" s="2">
        <f t="shared" si="239"/>
        <v>0</v>
      </c>
      <c r="U199" s="2">
        <f t="shared" si="239"/>
        <v>0</v>
      </c>
      <c r="V199" s="2">
        <f t="shared" si="239"/>
        <v>0</v>
      </c>
      <c r="W199" s="2">
        <f t="shared" si="239"/>
        <v>0</v>
      </c>
      <c r="X199" s="2">
        <f t="shared" si="239"/>
        <v>0</v>
      </c>
      <c r="Y199" s="2">
        <f t="shared" si="239"/>
        <v>6251415.79</v>
      </c>
      <c r="Z199" s="2">
        <f t="shared" si="239"/>
        <v>0</v>
      </c>
      <c r="AA199" s="2">
        <f t="shared" si="239"/>
        <v>0</v>
      </c>
      <c r="AB199" s="2">
        <f t="shared" si="239"/>
        <v>0</v>
      </c>
      <c r="AC199" s="2">
        <f t="shared" si="239"/>
        <v>0</v>
      </c>
      <c r="AD199" s="2">
        <f t="shared" si="239"/>
        <v>0</v>
      </c>
      <c r="AE199" s="2">
        <f t="shared" si="239"/>
        <v>0</v>
      </c>
      <c r="AF199" s="2">
        <f t="shared" si="239"/>
        <v>0</v>
      </c>
      <c r="AG199" s="2">
        <f t="shared" si="239"/>
        <v>0</v>
      </c>
      <c r="AH199" s="2">
        <f t="shared" si="239"/>
        <v>6283492.75</v>
      </c>
      <c r="AI199" s="2">
        <f t="shared" si="239"/>
        <v>0</v>
      </c>
      <c r="AJ199" s="2">
        <f t="shared" si="239"/>
        <v>0</v>
      </c>
      <c r="AK199" s="2">
        <f t="shared" si="239"/>
        <v>0</v>
      </c>
      <c r="AL199" s="2">
        <f t="shared" si="239"/>
        <v>0</v>
      </c>
      <c r="AM199" s="2">
        <f t="shared" si="239"/>
        <v>0</v>
      </c>
      <c r="AN199" s="2">
        <f t="shared" si="239"/>
        <v>0</v>
      </c>
      <c r="AO199" s="2">
        <f t="shared" si="239"/>
        <v>9544774.7100000009</v>
      </c>
      <c r="AP199" s="2">
        <f t="shared" si="239"/>
        <v>89555424.310000002</v>
      </c>
      <c r="AQ199" s="2">
        <f t="shared" si="239"/>
        <v>0</v>
      </c>
      <c r="AR199" s="2">
        <f t="shared" si="239"/>
        <v>0</v>
      </c>
      <c r="AS199" s="2">
        <f t="shared" si="239"/>
        <v>0</v>
      </c>
      <c r="AT199" s="2">
        <f t="shared" si="239"/>
        <v>0</v>
      </c>
      <c r="AU199" s="2">
        <f t="shared" si="239"/>
        <v>0</v>
      </c>
      <c r="AV199" s="2">
        <f t="shared" si="239"/>
        <v>0</v>
      </c>
      <c r="AW199" s="2">
        <f t="shared" si="239"/>
        <v>0</v>
      </c>
      <c r="AX199" s="2">
        <f t="shared" si="239"/>
        <v>0</v>
      </c>
      <c r="AY199" s="2">
        <f t="shared" si="239"/>
        <v>0</v>
      </c>
      <c r="AZ199" s="2">
        <f t="shared" si="239"/>
        <v>18288788.34</v>
      </c>
      <c r="BA199" s="2">
        <f t="shared" si="239"/>
        <v>12313394.960000001</v>
      </c>
      <c r="BB199" s="2">
        <f t="shared" si="239"/>
        <v>11301343.9</v>
      </c>
      <c r="BC199" s="2">
        <f t="shared" si="239"/>
        <v>27695407.559999999</v>
      </c>
      <c r="BD199" s="2">
        <f t="shared" si="239"/>
        <v>0</v>
      </c>
      <c r="BE199" s="2">
        <f t="shared" si="239"/>
        <v>0</v>
      </c>
      <c r="BF199" s="2">
        <f t="shared" si="239"/>
        <v>0</v>
      </c>
      <c r="BG199" s="2">
        <f t="shared" si="239"/>
        <v>6583273.7400000002</v>
      </c>
      <c r="BH199" s="2">
        <f t="shared" si="239"/>
        <v>0</v>
      </c>
      <c r="BI199" s="2">
        <f t="shared" si="239"/>
        <v>0</v>
      </c>
      <c r="BJ199" s="2">
        <f t="shared" si="239"/>
        <v>0</v>
      </c>
      <c r="BK199" s="2">
        <f t="shared" si="239"/>
        <v>27641320.420000002</v>
      </c>
      <c r="BL199" s="2">
        <f t="shared" si="239"/>
        <v>0</v>
      </c>
      <c r="BM199" s="2">
        <f t="shared" si="239"/>
        <v>0</v>
      </c>
      <c r="BN199" s="2">
        <f t="shared" si="239"/>
        <v>8254330.9900000002</v>
      </c>
      <c r="BO199" s="2">
        <f t="shared" si="239"/>
        <v>6511412.25</v>
      </c>
      <c r="BP199" s="2">
        <f t="shared" ref="BP199:EA199" si="240">ROUND(IF((OR(BP191=1,BP192=1))=TRUE(),0,(BP197*459)+(BP137*(BP43*BP197))),2)</f>
        <v>0</v>
      </c>
      <c r="BQ199" s="2">
        <f t="shared" si="240"/>
        <v>11099260.33</v>
      </c>
      <c r="BR199" s="2">
        <f t="shared" si="240"/>
        <v>9232236.1400000006</v>
      </c>
      <c r="BS199" s="2">
        <f t="shared" si="240"/>
        <v>7019886.3700000001</v>
      </c>
      <c r="BT199" s="2">
        <f t="shared" si="240"/>
        <v>0</v>
      </c>
      <c r="BU199" s="2">
        <f t="shared" si="240"/>
        <v>0</v>
      </c>
      <c r="BV199" s="2">
        <f t="shared" si="240"/>
        <v>0</v>
      </c>
      <c r="BW199" s="2">
        <f t="shared" si="240"/>
        <v>0</v>
      </c>
      <c r="BX199" s="2">
        <f t="shared" si="240"/>
        <v>0</v>
      </c>
      <c r="BY199" s="2">
        <f t="shared" si="240"/>
        <v>0</v>
      </c>
      <c r="BZ199" s="2">
        <f t="shared" si="240"/>
        <v>0</v>
      </c>
      <c r="CA199" s="2">
        <f t="shared" si="240"/>
        <v>0</v>
      </c>
      <c r="CB199" s="2">
        <f t="shared" si="240"/>
        <v>0</v>
      </c>
      <c r="CC199" s="2">
        <f t="shared" si="240"/>
        <v>0</v>
      </c>
      <c r="CD199" s="2">
        <f t="shared" si="240"/>
        <v>0</v>
      </c>
      <c r="CE199" s="2">
        <f t="shared" si="240"/>
        <v>0</v>
      </c>
      <c r="CF199" s="2">
        <f t="shared" si="240"/>
        <v>0</v>
      </c>
      <c r="CG199" s="2">
        <f t="shared" si="240"/>
        <v>0</v>
      </c>
      <c r="CH199" s="2">
        <f t="shared" si="240"/>
        <v>0</v>
      </c>
      <c r="CI199" s="2">
        <f t="shared" si="240"/>
        <v>5854391.3399999999</v>
      </c>
      <c r="CJ199" s="2">
        <f t="shared" si="240"/>
        <v>6488899.4800000004</v>
      </c>
      <c r="CK199" s="2">
        <f t="shared" si="240"/>
        <v>0</v>
      </c>
      <c r="CL199" s="2">
        <f t="shared" si="240"/>
        <v>0</v>
      </c>
      <c r="CM199" s="2">
        <f t="shared" si="240"/>
        <v>6406378.5899999999</v>
      </c>
      <c r="CN199" s="2">
        <f t="shared" si="240"/>
        <v>0</v>
      </c>
      <c r="CO199" s="2">
        <f t="shared" si="240"/>
        <v>0</v>
      </c>
      <c r="CP199" s="2">
        <f t="shared" si="240"/>
        <v>6525384.6900000004</v>
      </c>
      <c r="CQ199" s="2">
        <f t="shared" si="240"/>
        <v>6451303.2199999997</v>
      </c>
      <c r="CR199" s="2">
        <f t="shared" si="240"/>
        <v>0</v>
      </c>
      <c r="CS199" s="2">
        <f t="shared" si="240"/>
        <v>0</v>
      </c>
      <c r="CT199" s="2">
        <f t="shared" si="240"/>
        <v>0</v>
      </c>
      <c r="CU199" s="2">
        <f t="shared" si="240"/>
        <v>0</v>
      </c>
      <c r="CV199" s="2">
        <f t="shared" si="240"/>
        <v>0</v>
      </c>
      <c r="CW199" s="2">
        <f t="shared" si="240"/>
        <v>0</v>
      </c>
      <c r="CX199" s="2">
        <f t="shared" si="240"/>
        <v>5870973.7800000003</v>
      </c>
      <c r="CY199" s="2">
        <f t="shared" si="240"/>
        <v>0</v>
      </c>
      <c r="CZ199" s="2">
        <f t="shared" si="240"/>
        <v>7101267.1799999997</v>
      </c>
      <c r="DA199" s="2">
        <f t="shared" si="240"/>
        <v>0</v>
      </c>
      <c r="DB199" s="2">
        <f t="shared" si="240"/>
        <v>0</v>
      </c>
      <c r="DC199" s="2">
        <f t="shared" si="240"/>
        <v>0</v>
      </c>
      <c r="DD199" s="2">
        <f t="shared" si="240"/>
        <v>0</v>
      </c>
      <c r="DE199" s="2">
        <f t="shared" si="240"/>
        <v>0</v>
      </c>
      <c r="DF199" s="2">
        <f t="shared" si="240"/>
        <v>22714537.579999998</v>
      </c>
      <c r="DG199" s="2">
        <f t="shared" si="240"/>
        <v>0</v>
      </c>
      <c r="DH199" s="2">
        <f t="shared" si="240"/>
        <v>6929559.2999999998</v>
      </c>
      <c r="DI199" s="2">
        <f t="shared" si="240"/>
        <v>7779380.7800000003</v>
      </c>
      <c r="DJ199" s="2">
        <f t="shared" si="240"/>
        <v>6092950.1299999999</v>
      </c>
      <c r="DK199" s="2">
        <f t="shared" si="240"/>
        <v>0</v>
      </c>
      <c r="DL199" s="2">
        <f t="shared" si="240"/>
        <v>10867700.92</v>
      </c>
      <c r="DM199" s="2">
        <f t="shared" si="240"/>
        <v>0</v>
      </c>
      <c r="DN199" s="2">
        <f t="shared" si="240"/>
        <v>7011978.0099999998</v>
      </c>
      <c r="DO199" s="2">
        <f t="shared" si="240"/>
        <v>8823175.6899999995</v>
      </c>
      <c r="DP199" s="2">
        <f t="shared" si="240"/>
        <v>0</v>
      </c>
      <c r="DQ199" s="2">
        <f t="shared" si="240"/>
        <v>0</v>
      </c>
      <c r="DR199" s="2">
        <f t="shared" si="240"/>
        <v>6976568.4900000002</v>
      </c>
      <c r="DS199" s="2">
        <f t="shared" si="240"/>
        <v>6141761.9800000004</v>
      </c>
      <c r="DT199" s="2">
        <f t="shared" si="240"/>
        <v>0</v>
      </c>
      <c r="DU199" s="2">
        <f t="shared" si="240"/>
        <v>0</v>
      </c>
      <c r="DV199" s="2">
        <f t="shared" si="240"/>
        <v>0</v>
      </c>
      <c r="DW199" s="2">
        <f t="shared" si="240"/>
        <v>0</v>
      </c>
      <c r="DX199" s="2">
        <f t="shared" si="240"/>
        <v>0</v>
      </c>
      <c r="DY199" s="2">
        <f t="shared" si="240"/>
        <v>0</v>
      </c>
      <c r="DZ199" s="2">
        <f t="shared" si="240"/>
        <v>0</v>
      </c>
      <c r="EA199" s="2">
        <f t="shared" si="240"/>
        <v>0</v>
      </c>
      <c r="EB199" s="2">
        <f t="shared" ref="EB199:FX199" si="241">ROUND(IF((OR(EB191=1,EB192=1))=TRUE(),0,(EB197*459)+(EB137*(EB43*EB197))),2)</f>
        <v>5869866.79</v>
      </c>
      <c r="EC199" s="2">
        <f t="shared" si="241"/>
        <v>0</v>
      </c>
      <c r="ED199" s="2">
        <f t="shared" si="241"/>
        <v>0</v>
      </c>
      <c r="EE199" s="2">
        <f t="shared" si="241"/>
        <v>0</v>
      </c>
      <c r="EF199" s="2">
        <f t="shared" si="241"/>
        <v>6886909.9699999997</v>
      </c>
      <c r="EG199" s="2">
        <f t="shared" si="241"/>
        <v>0</v>
      </c>
      <c r="EH199" s="2">
        <f t="shared" si="241"/>
        <v>0</v>
      </c>
      <c r="EI199" s="2">
        <f t="shared" si="241"/>
        <v>21814068.43</v>
      </c>
      <c r="EJ199" s="2">
        <f t="shared" si="241"/>
        <v>13425635.34</v>
      </c>
      <c r="EK199" s="2">
        <f t="shared" si="241"/>
        <v>0</v>
      </c>
      <c r="EL199" s="2">
        <f t="shared" si="241"/>
        <v>5672166.54</v>
      </c>
      <c r="EM199" s="2">
        <f t="shared" si="241"/>
        <v>0</v>
      </c>
      <c r="EN199" s="2">
        <f t="shared" si="241"/>
        <v>6420713.1500000004</v>
      </c>
      <c r="EO199" s="2">
        <f t="shared" si="241"/>
        <v>0</v>
      </c>
      <c r="EP199" s="2">
        <f t="shared" si="241"/>
        <v>0</v>
      </c>
      <c r="EQ199" s="2">
        <f t="shared" si="241"/>
        <v>0</v>
      </c>
      <c r="ER199" s="2">
        <f t="shared" si="241"/>
        <v>0</v>
      </c>
      <c r="ES199" s="2">
        <f t="shared" si="241"/>
        <v>0</v>
      </c>
      <c r="ET199" s="2">
        <f t="shared" si="241"/>
        <v>0</v>
      </c>
      <c r="EU199" s="2">
        <f t="shared" si="241"/>
        <v>6058478.4400000004</v>
      </c>
      <c r="EV199" s="2">
        <f t="shared" si="241"/>
        <v>0</v>
      </c>
      <c r="EW199" s="2">
        <f t="shared" si="241"/>
        <v>0</v>
      </c>
      <c r="EX199" s="2">
        <f t="shared" si="241"/>
        <v>0</v>
      </c>
      <c r="EY199" s="2">
        <f t="shared" si="241"/>
        <v>6027845.4299999997</v>
      </c>
      <c r="EZ199" s="2">
        <f t="shared" si="241"/>
        <v>0</v>
      </c>
      <c r="FA199" s="2">
        <f t="shared" si="241"/>
        <v>0</v>
      </c>
      <c r="FB199" s="2">
        <f t="shared" si="241"/>
        <v>0</v>
      </c>
      <c r="FC199" s="2">
        <f t="shared" si="241"/>
        <v>0</v>
      </c>
      <c r="FD199" s="2">
        <f t="shared" si="241"/>
        <v>0</v>
      </c>
      <c r="FE199" s="2">
        <f t="shared" si="241"/>
        <v>0</v>
      </c>
      <c r="FF199" s="2">
        <f t="shared" si="241"/>
        <v>0</v>
      </c>
      <c r="FG199" s="2">
        <f t="shared" si="241"/>
        <v>0</v>
      </c>
      <c r="FH199" s="2">
        <f t="shared" si="241"/>
        <v>0</v>
      </c>
      <c r="FI199" s="2">
        <f t="shared" si="241"/>
        <v>7224662.5499999998</v>
      </c>
      <c r="FJ199" s="2">
        <f t="shared" si="241"/>
        <v>0</v>
      </c>
      <c r="FK199" s="2">
        <f t="shared" si="241"/>
        <v>7801722.1799999997</v>
      </c>
      <c r="FL199" s="2">
        <f t="shared" si="241"/>
        <v>0</v>
      </c>
      <c r="FM199" s="2">
        <f t="shared" si="241"/>
        <v>0</v>
      </c>
      <c r="FN199" s="2">
        <f t="shared" si="241"/>
        <v>29691990.899999999</v>
      </c>
      <c r="FO199" s="2">
        <f t="shared" si="241"/>
        <v>6539563.6600000001</v>
      </c>
      <c r="FP199" s="2">
        <f t="shared" si="241"/>
        <v>7863438.9400000004</v>
      </c>
      <c r="FQ199" s="2">
        <f t="shared" si="241"/>
        <v>0</v>
      </c>
      <c r="FR199" s="2">
        <f t="shared" si="241"/>
        <v>0</v>
      </c>
      <c r="FS199" s="2">
        <f t="shared" si="241"/>
        <v>0</v>
      </c>
      <c r="FT199" s="2">
        <f t="shared" si="241"/>
        <v>0</v>
      </c>
      <c r="FU199" s="2">
        <f t="shared" si="241"/>
        <v>6474973.1399999997</v>
      </c>
      <c r="FV199" s="2">
        <f t="shared" si="241"/>
        <v>6175160.9199999999</v>
      </c>
      <c r="FW199" s="2">
        <f t="shared" si="241"/>
        <v>0</v>
      </c>
      <c r="FX199" s="2">
        <f t="shared" si="241"/>
        <v>0</v>
      </c>
      <c r="FY199" s="29"/>
      <c r="FZ199" s="60"/>
      <c r="GA199" s="2"/>
      <c r="GB199" s="29"/>
      <c r="GC199" s="29"/>
      <c r="GD199" s="29"/>
      <c r="GE199" s="2"/>
      <c r="GF199" s="29"/>
      <c r="GG199" s="29"/>
      <c r="GH199" s="29"/>
      <c r="GI199" s="29"/>
      <c r="GJ199" s="29"/>
      <c r="GK199" s="29"/>
    </row>
    <row r="200" spans="1:205" x14ac:dyDescent="0.35">
      <c r="A200" s="3" t="s">
        <v>948</v>
      </c>
      <c r="B200" s="2" t="s">
        <v>949</v>
      </c>
      <c r="C200" s="12">
        <f t="shared" ref="C200:BN200" si="242">IF((OR(C191=1,C192=1))=TRUE(),0,C96)</f>
        <v>6384.5</v>
      </c>
      <c r="D200" s="12">
        <f t="shared" si="242"/>
        <v>38102.400000000001</v>
      </c>
      <c r="E200" s="12">
        <f t="shared" si="242"/>
        <v>5738</v>
      </c>
      <c r="F200" s="12">
        <f t="shared" si="242"/>
        <v>22398.6</v>
      </c>
      <c r="G200" s="12">
        <f t="shared" si="242"/>
        <v>0</v>
      </c>
      <c r="H200" s="12">
        <f t="shared" si="242"/>
        <v>0</v>
      </c>
      <c r="I200" s="12">
        <f t="shared" si="242"/>
        <v>8056</v>
      </c>
      <c r="J200" s="12">
        <f t="shared" si="242"/>
        <v>2066.8000000000002</v>
      </c>
      <c r="K200" s="12">
        <f t="shared" si="242"/>
        <v>0</v>
      </c>
      <c r="L200" s="12">
        <f t="shared" si="242"/>
        <v>2133.1</v>
      </c>
      <c r="M200" s="12">
        <f t="shared" si="242"/>
        <v>936.7</v>
      </c>
      <c r="N200" s="12">
        <f t="shared" si="242"/>
        <v>0</v>
      </c>
      <c r="O200" s="12">
        <f t="shared" si="242"/>
        <v>0</v>
      </c>
      <c r="P200" s="12">
        <f t="shared" si="242"/>
        <v>0</v>
      </c>
      <c r="Q200" s="12">
        <f t="shared" si="242"/>
        <v>39320.800000000003</v>
      </c>
      <c r="R200" s="12">
        <f t="shared" si="242"/>
        <v>481.8</v>
      </c>
      <c r="S200" s="12">
        <f t="shared" si="242"/>
        <v>1591.4</v>
      </c>
      <c r="T200" s="12">
        <f t="shared" si="242"/>
        <v>0</v>
      </c>
      <c r="U200" s="12">
        <f t="shared" si="242"/>
        <v>0</v>
      </c>
      <c r="V200" s="12">
        <f t="shared" si="242"/>
        <v>0</v>
      </c>
      <c r="W200" s="12">
        <f t="shared" si="242"/>
        <v>0</v>
      </c>
      <c r="X200" s="12">
        <f t="shared" si="242"/>
        <v>0</v>
      </c>
      <c r="Y200" s="12">
        <f t="shared" si="242"/>
        <v>423.8</v>
      </c>
      <c r="Z200" s="12">
        <f t="shared" si="242"/>
        <v>0</v>
      </c>
      <c r="AA200" s="12">
        <f t="shared" si="242"/>
        <v>0</v>
      </c>
      <c r="AB200" s="12">
        <f t="shared" si="242"/>
        <v>0</v>
      </c>
      <c r="AC200" s="12">
        <f t="shared" si="242"/>
        <v>0</v>
      </c>
      <c r="AD200" s="12">
        <f t="shared" si="242"/>
        <v>0</v>
      </c>
      <c r="AE200" s="12">
        <f t="shared" si="242"/>
        <v>0</v>
      </c>
      <c r="AF200" s="12">
        <f t="shared" si="242"/>
        <v>0</v>
      </c>
      <c r="AG200" s="12">
        <f t="shared" si="242"/>
        <v>0</v>
      </c>
      <c r="AH200" s="12">
        <f t="shared" si="242"/>
        <v>957.7</v>
      </c>
      <c r="AI200" s="12">
        <f t="shared" si="242"/>
        <v>0</v>
      </c>
      <c r="AJ200" s="12">
        <f t="shared" si="242"/>
        <v>0</v>
      </c>
      <c r="AK200" s="12">
        <f t="shared" si="242"/>
        <v>0</v>
      </c>
      <c r="AL200" s="12">
        <f t="shared" si="242"/>
        <v>0</v>
      </c>
      <c r="AM200" s="12">
        <f t="shared" si="242"/>
        <v>0</v>
      </c>
      <c r="AN200" s="12">
        <f t="shared" si="242"/>
        <v>0</v>
      </c>
      <c r="AO200" s="12">
        <f t="shared" si="242"/>
        <v>4036</v>
      </c>
      <c r="AP200" s="12">
        <f t="shared" si="242"/>
        <v>83959.6</v>
      </c>
      <c r="AQ200" s="12">
        <f t="shared" si="242"/>
        <v>0</v>
      </c>
      <c r="AR200" s="12">
        <f t="shared" si="242"/>
        <v>0</v>
      </c>
      <c r="AS200" s="12">
        <f t="shared" si="242"/>
        <v>0</v>
      </c>
      <c r="AT200" s="12">
        <f t="shared" si="242"/>
        <v>0</v>
      </c>
      <c r="AU200" s="12">
        <f t="shared" si="242"/>
        <v>0</v>
      </c>
      <c r="AV200" s="12">
        <f t="shared" si="242"/>
        <v>0</v>
      </c>
      <c r="AW200" s="12">
        <f t="shared" si="242"/>
        <v>0</v>
      </c>
      <c r="AX200" s="12">
        <f t="shared" si="242"/>
        <v>0</v>
      </c>
      <c r="AY200" s="12">
        <f t="shared" si="242"/>
        <v>0</v>
      </c>
      <c r="AZ200" s="12">
        <f t="shared" si="242"/>
        <v>12123.4</v>
      </c>
      <c r="BA200" s="12">
        <f t="shared" si="242"/>
        <v>8895.7999999999993</v>
      </c>
      <c r="BB200" s="12">
        <f t="shared" si="242"/>
        <v>7554.3</v>
      </c>
      <c r="BC200" s="12">
        <f t="shared" si="242"/>
        <v>24177.4</v>
      </c>
      <c r="BD200" s="12">
        <f t="shared" si="242"/>
        <v>0</v>
      </c>
      <c r="BE200" s="12">
        <f t="shared" si="242"/>
        <v>0</v>
      </c>
      <c r="BF200" s="12">
        <f t="shared" si="242"/>
        <v>0</v>
      </c>
      <c r="BG200" s="12">
        <f t="shared" si="242"/>
        <v>920.6</v>
      </c>
      <c r="BH200" s="12">
        <f t="shared" si="242"/>
        <v>0</v>
      </c>
      <c r="BI200" s="12">
        <f t="shared" si="242"/>
        <v>0</v>
      </c>
      <c r="BJ200" s="12">
        <f t="shared" si="242"/>
        <v>0</v>
      </c>
      <c r="BK200" s="12">
        <f t="shared" si="242"/>
        <v>21864.7</v>
      </c>
      <c r="BL200" s="12">
        <f t="shared" si="242"/>
        <v>0</v>
      </c>
      <c r="BM200" s="12">
        <f t="shared" si="242"/>
        <v>0</v>
      </c>
      <c r="BN200" s="12">
        <f t="shared" si="242"/>
        <v>3100.1</v>
      </c>
      <c r="BO200" s="12">
        <f t="shared" ref="BO200:DZ200" si="243">IF((OR(BO191=1,BO192=1))=TRUE(),0,BO96)</f>
        <v>1254.3</v>
      </c>
      <c r="BP200" s="12">
        <f t="shared" si="243"/>
        <v>0</v>
      </c>
      <c r="BQ200" s="12">
        <f t="shared" si="243"/>
        <v>5884.7</v>
      </c>
      <c r="BR200" s="12">
        <f t="shared" si="243"/>
        <v>4488.3999999999996</v>
      </c>
      <c r="BS200" s="12">
        <f t="shared" si="243"/>
        <v>1158.0999999999999</v>
      </c>
      <c r="BT200" s="12">
        <f t="shared" si="243"/>
        <v>0</v>
      </c>
      <c r="BU200" s="12">
        <f t="shared" si="243"/>
        <v>0</v>
      </c>
      <c r="BV200" s="12">
        <f t="shared" si="243"/>
        <v>0</v>
      </c>
      <c r="BW200" s="12">
        <f t="shared" si="243"/>
        <v>0</v>
      </c>
      <c r="BX200" s="12">
        <f t="shared" si="243"/>
        <v>0</v>
      </c>
      <c r="BY200" s="12">
        <f t="shared" si="243"/>
        <v>0</v>
      </c>
      <c r="BZ200" s="12">
        <f t="shared" si="243"/>
        <v>0</v>
      </c>
      <c r="CA200" s="12">
        <f t="shared" si="243"/>
        <v>0</v>
      </c>
      <c r="CB200" s="12">
        <f t="shared" si="243"/>
        <v>0</v>
      </c>
      <c r="CC200" s="12">
        <f t="shared" si="243"/>
        <v>0</v>
      </c>
      <c r="CD200" s="12">
        <f t="shared" si="243"/>
        <v>0</v>
      </c>
      <c r="CE200" s="12">
        <f t="shared" si="243"/>
        <v>0</v>
      </c>
      <c r="CF200" s="12">
        <f t="shared" si="243"/>
        <v>0</v>
      </c>
      <c r="CG200" s="12">
        <f t="shared" si="243"/>
        <v>0</v>
      </c>
      <c r="CH200" s="12">
        <f t="shared" si="243"/>
        <v>0</v>
      </c>
      <c r="CI200" s="12">
        <f t="shared" si="243"/>
        <v>687.9</v>
      </c>
      <c r="CJ200" s="12">
        <f t="shared" si="243"/>
        <v>872.3</v>
      </c>
      <c r="CK200" s="12">
        <f t="shared" si="243"/>
        <v>0</v>
      </c>
      <c r="CL200" s="12">
        <f t="shared" si="243"/>
        <v>0</v>
      </c>
      <c r="CM200" s="12">
        <f t="shared" si="243"/>
        <v>685.4</v>
      </c>
      <c r="CN200" s="12">
        <f t="shared" si="243"/>
        <v>0</v>
      </c>
      <c r="CO200" s="12">
        <f t="shared" si="243"/>
        <v>0</v>
      </c>
      <c r="CP200" s="12">
        <f t="shared" si="243"/>
        <v>929.4</v>
      </c>
      <c r="CQ200" s="12">
        <f t="shared" si="243"/>
        <v>770.1</v>
      </c>
      <c r="CR200" s="12">
        <f t="shared" si="243"/>
        <v>0</v>
      </c>
      <c r="CS200" s="12">
        <f t="shared" si="243"/>
        <v>0</v>
      </c>
      <c r="CT200" s="12">
        <f t="shared" si="243"/>
        <v>0</v>
      </c>
      <c r="CU200" s="12">
        <f t="shared" si="243"/>
        <v>0</v>
      </c>
      <c r="CV200" s="12">
        <f t="shared" si="243"/>
        <v>0</v>
      </c>
      <c r="CW200" s="12">
        <f t="shared" si="243"/>
        <v>0</v>
      </c>
      <c r="CX200" s="12">
        <f t="shared" si="243"/>
        <v>461.4</v>
      </c>
      <c r="CY200" s="12">
        <f t="shared" si="243"/>
        <v>0</v>
      </c>
      <c r="CZ200" s="12">
        <f t="shared" si="243"/>
        <v>1806.8</v>
      </c>
      <c r="DA200" s="12">
        <f t="shared" si="243"/>
        <v>0</v>
      </c>
      <c r="DB200" s="12">
        <f t="shared" si="243"/>
        <v>0</v>
      </c>
      <c r="DC200" s="12">
        <f t="shared" si="243"/>
        <v>0</v>
      </c>
      <c r="DD200" s="12">
        <f t="shared" si="243"/>
        <v>0</v>
      </c>
      <c r="DE200" s="12">
        <f t="shared" si="243"/>
        <v>0</v>
      </c>
      <c r="DF200" s="12">
        <f t="shared" si="243"/>
        <v>20790.099999999999</v>
      </c>
      <c r="DG200" s="12">
        <f t="shared" si="243"/>
        <v>0</v>
      </c>
      <c r="DH200" s="12">
        <f t="shared" si="243"/>
        <v>1805.4</v>
      </c>
      <c r="DI200" s="12">
        <f t="shared" si="243"/>
        <v>2430.1</v>
      </c>
      <c r="DJ200" s="12">
        <f t="shared" si="243"/>
        <v>623</v>
      </c>
      <c r="DK200" s="12">
        <f t="shared" si="243"/>
        <v>0</v>
      </c>
      <c r="DL200" s="12">
        <f t="shared" si="243"/>
        <v>5694</v>
      </c>
      <c r="DM200" s="12">
        <f t="shared" si="243"/>
        <v>0</v>
      </c>
      <c r="DN200" s="12">
        <f t="shared" si="243"/>
        <v>1294.5</v>
      </c>
      <c r="DO200" s="12">
        <f t="shared" si="243"/>
        <v>3290</v>
      </c>
      <c r="DP200" s="12">
        <f t="shared" si="243"/>
        <v>0</v>
      </c>
      <c r="DQ200" s="12">
        <f t="shared" si="243"/>
        <v>0</v>
      </c>
      <c r="DR200" s="12">
        <f t="shared" si="243"/>
        <v>1315.2</v>
      </c>
      <c r="DS200" s="12">
        <f t="shared" si="243"/>
        <v>599.9</v>
      </c>
      <c r="DT200" s="12">
        <f t="shared" si="243"/>
        <v>0</v>
      </c>
      <c r="DU200" s="12">
        <f t="shared" si="243"/>
        <v>0</v>
      </c>
      <c r="DV200" s="12">
        <f t="shared" si="243"/>
        <v>0</v>
      </c>
      <c r="DW200" s="12">
        <f t="shared" si="243"/>
        <v>0</v>
      </c>
      <c r="DX200" s="12">
        <f t="shared" si="243"/>
        <v>0</v>
      </c>
      <c r="DY200" s="12">
        <f t="shared" si="243"/>
        <v>0</v>
      </c>
      <c r="DZ200" s="12">
        <f t="shared" si="243"/>
        <v>0</v>
      </c>
      <c r="EA200" s="12">
        <f t="shared" ref="EA200:FX200" si="244">IF((OR(EA191=1,EA192=1))=TRUE(),0,EA96)</f>
        <v>0</v>
      </c>
      <c r="EB200" s="12">
        <f t="shared" si="244"/>
        <v>534.4</v>
      </c>
      <c r="EC200" s="12">
        <f t="shared" si="244"/>
        <v>0</v>
      </c>
      <c r="ED200" s="12">
        <f t="shared" si="244"/>
        <v>0</v>
      </c>
      <c r="EE200" s="12">
        <f t="shared" si="244"/>
        <v>0</v>
      </c>
      <c r="EF200" s="12">
        <f t="shared" si="244"/>
        <v>1353.2</v>
      </c>
      <c r="EG200" s="12">
        <f t="shared" si="244"/>
        <v>0</v>
      </c>
      <c r="EH200" s="12">
        <f t="shared" si="244"/>
        <v>0</v>
      </c>
      <c r="EI200" s="12">
        <f t="shared" si="244"/>
        <v>13865.8</v>
      </c>
      <c r="EJ200" s="12">
        <f t="shared" si="244"/>
        <v>9949.7999999999993</v>
      </c>
      <c r="EK200" s="12">
        <f t="shared" si="244"/>
        <v>0</v>
      </c>
      <c r="EL200" s="12">
        <f t="shared" si="244"/>
        <v>459.4</v>
      </c>
      <c r="EM200" s="12">
        <f t="shared" si="244"/>
        <v>0</v>
      </c>
      <c r="EN200" s="12">
        <f t="shared" si="244"/>
        <v>896.9</v>
      </c>
      <c r="EO200" s="12">
        <f t="shared" si="244"/>
        <v>0</v>
      </c>
      <c r="EP200" s="12">
        <f t="shared" si="244"/>
        <v>0</v>
      </c>
      <c r="EQ200" s="12">
        <f t="shared" si="244"/>
        <v>0</v>
      </c>
      <c r="ER200" s="12">
        <f t="shared" si="244"/>
        <v>0</v>
      </c>
      <c r="ES200" s="12">
        <f t="shared" si="244"/>
        <v>0</v>
      </c>
      <c r="ET200" s="12">
        <f t="shared" si="244"/>
        <v>0</v>
      </c>
      <c r="EU200" s="12">
        <f t="shared" si="244"/>
        <v>575.29999999999995</v>
      </c>
      <c r="EV200" s="12">
        <f t="shared" si="244"/>
        <v>0</v>
      </c>
      <c r="EW200" s="12">
        <f t="shared" si="244"/>
        <v>0</v>
      </c>
      <c r="EX200" s="12">
        <f t="shared" si="244"/>
        <v>0</v>
      </c>
      <c r="EY200" s="12">
        <f t="shared" si="244"/>
        <v>206.5</v>
      </c>
      <c r="EZ200" s="12">
        <f t="shared" si="244"/>
        <v>0</v>
      </c>
      <c r="FA200" s="12">
        <f t="shared" si="244"/>
        <v>0</v>
      </c>
      <c r="FB200" s="12">
        <f t="shared" si="244"/>
        <v>0</v>
      </c>
      <c r="FC200" s="12">
        <f t="shared" si="244"/>
        <v>0</v>
      </c>
      <c r="FD200" s="12">
        <f t="shared" si="244"/>
        <v>0</v>
      </c>
      <c r="FE200" s="12">
        <f t="shared" si="244"/>
        <v>0</v>
      </c>
      <c r="FF200" s="12">
        <f t="shared" si="244"/>
        <v>0</v>
      </c>
      <c r="FG200" s="12">
        <f t="shared" si="244"/>
        <v>0</v>
      </c>
      <c r="FH200" s="12">
        <f t="shared" si="244"/>
        <v>0</v>
      </c>
      <c r="FI200" s="12">
        <f t="shared" si="244"/>
        <v>1702.5</v>
      </c>
      <c r="FJ200" s="12">
        <f t="shared" si="244"/>
        <v>0</v>
      </c>
      <c r="FK200" s="12">
        <f t="shared" si="244"/>
        <v>2529.1</v>
      </c>
      <c r="FL200" s="12">
        <f t="shared" si="244"/>
        <v>0</v>
      </c>
      <c r="FM200" s="12">
        <f t="shared" si="244"/>
        <v>0</v>
      </c>
      <c r="FN200" s="12">
        <f t="shared" si="244"/>
        <v>22422.3</v>
      </c>
      <c r="FO200" s="12">
        <f t="shared" si="244"/>
        <v>1117.2</v>
      </c>
      <c r="FP200" s="12">
        <f t="shared" si="244"/>
        <v>2341.5</v>
      </c>
      <c r="FQ200" s="12">
        <f t="shared" si="244"/>
        <v>0</v>
      </c>
      <c r="FR200" s="12">
        <f t="shared" si="244"/>
        <v>0</v>
      </c>
      <c r="FS200" s="12">
        <f t="shared" si="244"/>
        <v>0</v>
      </c>
      <c r="FT200" s="12">
        <f t="shared" si="244"/>
        <v>0</v>
      </c>
      <c r="FU200" s="12">
        <f t="shared" si="244"/>
        <v>791.1</v>
      </c>
      <c r="FV200" s="12">
        <f t="shared" si="244"/>
        <v>692.7</v>
      </c>
      <c r="FW200" s="12">
        <f t="shared" si="244"/>
        <v>0</v>
      </c>
      <c r="FX200" s="12">
        <f t="shared" si="244"/>
        <v>0</v>
      </c>
      <c r="FY200" s="2"/>
      <c r="FZ200" s="12"/>
      <c r="GA200" s="2"/>
      <c r="GB200" s="29"/>
      <c r="GC200" s="29"/>
      <c r="GD200" s="29"/>
      <c r="GE200" s="2"/>
      <c r="GF200" s="29"/>
      <c r="GG200" s="29"/>
      <c r="GH200" s="29"/>
      <c r="GI200" s="29"/>
      <c r="GJ200" s="29"/>
      <c r="GK200" s="29"/>
    </row>
    <row r="201" spans="1:205" x14ac:dyDescent="0.35">
      <c r="A201" s="3" t="s">
        <v>950</v>
      </c>
      <c r="B201" s="2" t="s">
        <v>951</v>
      </c>
      <c r="C201" s="2">
        <f>ROUND(IF((OR(C191=1,C192=1))=TRUE(),0,(C199/459*C200)),2)</f>
        <v>185780448.59999999</v>
      </c>
      <c r="D201" s="2">
        <f t="shared" ref="D201:BO201" si="245">ROUND(IF((OR(D191=1,D192=1))=TRUE(),0,(D199/459*D200)),2)</f>
        <v>2973115866.9699998</v>
      </c>
      <c r="E201" s="2">
        <f t="shared" si="245"/>
        <v>163900847.93000001</v>
      </c>
      <c r="F201" s="2">
        <f t="shared" si="245"/>
        <v>1232850342.54</v>
      </c>
      <c r="G201" s="2">
        <f t="shared" si="245"/>
        <v>0</v>
      </c>
      <c r="H201" s="2">
        <f t="shared" si="245"/>
        <v>0</v>
      </c>
      <c r="I201" s="2">
        <f t="shared" si="245"/>
        <v>275829563.37</v>
      </c>
      <c r="J201" s="2">
        <f t="shared" si="245"/>
        <v>35012578.659999996</v>
      </c>
      <c r="K201" s="2">
        <f t="shared" si="245"/>
        <v>0</v>
      </c>
      <c r="L201" s="2">
        <f t="shared" si="245"/>
        <v>37594546.850000001</v>
      </c>
      <c r="M201" s="2">
        <f t="shared" si="245"/>
        <v>14469764.699999999</v>
      </c>
      <c r="N201" s="2">
        <f t="shared" si="245"/>
        <v>0</v>
      </c>
      <c r="O201" s="2">
        <f t="shared" si="245"/>
        <v>0</v>
      </c>
      <c r="P201" s="2">
        <f t="shared" si="245"/>
        <v>0</v>
      </c>
      <c r="Q201" s="2">
        <f t="shared" si="245"/>
        <v>4782370556.1999998</v>
      </c>
      <c r="R201" s="2">
        <f t="shared" si="245"/>
        <v>12547171.380000001</v>
      </c>
      <c r="S201" s="2">
        <f t="shared" si="245"/>
        <v>24709269.010000002</v>
      </c>
      <c r="T201" s="2">
        <f t="shared" si="245"/>
        <v>0</v>
      </c>
      <c r="U201" s="2">
        <f t="shared" si="245"/>
        <v>0</v>
      </c>
      <c r="V201" s="2">
        <f t="shared" si="245"/>
        <v>0</v>
      </c>
      <c r="W201" s="2">
        <f t="shared" si="245"/>
        <v>0</v>
      </c>
      <c r="X201" s="2">
        <f t="shared" si="245"/>
        <v>0</v>
      </c>
      <c r="Y201" s="2">
        <f t="shared" si="245"/>
        <v>5772004.3799999999</v>
      </c>
      <c r="Z201" s="2">
        <f t="shared" si="245"/>
        <v>0</v>
      </c>
      <c r="AA201" s="2">
        <f t="shared" si="245"/>
        <v>0</v>
      </c>
      <c r="AB201" s="2">
        <f t="shared" si="245"/>
        <v>0</v>
      </c>
      <c r="AC201" s="2">
        <f t="shared" si="245"/>
        <v>0</v>
      </c>
      <c r="AD201" s="2">
        <f t="shared" si="245"/>
        <v>0</v>
      </c>
      <c r="AE201" s="2">
        <f t="shared" si="245"/>
        <v>0</v>
      </c>
      <c r="AF201" s="2">
        <f t="shared" si="245"/>
        <v>0</v>
      </c>
      <c r="AG201" s="2">
        <f t="shared" si="245"/>
        <v>0</v>
      </c>
      <c r="AH201" s="2">
        <f t="shared" si="245"/>
        <v>13110459.710000001</v>
      </c>
      <c r="AI201" s="2">
        <f t="shared" si="245"/>
        <v>0</v>
      </c>
      <c r="AJ201" s="2">
        <f t="shared" si="245"/>
        <v>0</v>
      </c>
      <c r="AK201" s="2">
        <f t="shared" si="245"/>
        <v>0</v>
      </c>
      <c r="AL201" s="2">
        <f t="shared" si="245"/>
        <v>0</v>
      </c>
      <c r="AM201" s="2">
        <f t="shared" si="245"/>
        <v>0</v>
      </c>
      <c r="AN201" s="2">
        <f t="shared" si="245"/>
        <v>0</v>
      </c>
      <c r="AO201" s="2">
        <f t="shared" si="245"/>
        <v>83927474.359999999</v>
      </c>
      <c r="AP201" s="2">
        <f t="shared" si="245"/>
        <v>16381345540.08</v>
      </c>
      <c r="AQ201" s="2">
        <f t="shared" si="245"/>
        <v>0</v>
      </c>
      <c r="AR201" s="2">
        <f t="shared" si="245"/>
        <v>0</v>
      </c>
      <c r="AS201" s="2">
        <f t="shared" si="245"/>
        <v>0</v>
      </c>
      <c r="AT201" s="2">
        <f t="shared" si="245"/>
        <v>0</v>
      </c>
      <c r="AU201" s="2">
        <f t="shared" si="245"/>
        <v>0</v>
      </c>
      <c r="AV201" s="2">
        <f t="shared" si="245"/>
        <v>0</v>
      </c>
      <c r="AW201" s="2">
        <f t="shared" si="245"/>
        <v>0</v>
      </c>
      <c r="AX201" s="2">
        <f t="shared" si="245"/>
        <v>0</v>
      </c>
      <c r="AY201" s="2">
        <f t="shared" si="245"/>
        <v>0</v>
      </c>
      <c r="AZ201" s="2">
        <f t="shared" si="245"/>
        <v>483055112.32999998</v>
      </c>
      <c r="BA201" s="2">
        <f t="shared" si="245"/>
        <v>238643788.41999999</v>
      </c>
      <c r="BB201" s="2">
        <f t="shared" si="245"/>
        <v>185999438.40000001</v>
      </c>
      <c r="BC201" s="2">
        <f t="shared" si="245"/>
        <v>1458829949.3299999</v>
      </c>
      <c r="BD201" s="2">
        <f t="shared" si="245"/>
        <v>0</v>
      </c>
      <c r="BE201" s="2">
        <f t="shared" si="245"/>
        <v>0</v>
      </c>
      <c r="BF201" s="2">
        <f t="shared" si="245"/>
        <v>0</v>
      </c>
      <c r="BG201" s="2">
        <f t="shared" si="245"/>
        <v>13203838.359999999</v>
      </c>
      <c r="BH201" s="2">
        <f t="shared" si="245"/>
        <v>0</v>
      </c>
      <c r="BI201" s="2">
        <f t="shared" si="245"/>
        <v>0</v>
      </c>
      <c r="BJ201" s="2">
        <f t="shared" si="245"/>
        <v>0</v>
      </c>
      <c r="BK201" s="2">
        <f t="shared" si="245"/>
        <v>1316708450.0799999</v>
      </c>
      <c r="BL201" s="2">
        <f t="shared" si="245"/>
        <v>0</v>
      </c>
      <c r="BM201" s="2">
        <f t="shared" si="245"/>
        <v>0</v>
      </c>
      <c r="BN201" s="2">
        <f t="shared" si="245"/>
        <v>55750003.270000003</v>
      </c>
      <c r="BO201" s="2">
        <f t="shared" si="245"/>
        <v>17793604.329999998</v>
      </c>
      <c r="BP201" s="2">
        <f t="shared" ref="BP201:EA201" si="246">ROUND(IF((OR(BP191=1,BP192=1))=TRUE(),0,(BP199/459*BP200)),2)</f>
        <v>0</v>
      </c>
      <c r="BQ201" s="2">
        <f t="shared" si="246"/>
        <v>142300255.47999999</v>
      </c>
      <c r="BR201" s="2">
        <f t="shared" si="246"/>
        <v>90278798.890000001</v>
      </c>
      <c r="BS201" s="2">
        <f t="shared" si="246"/>
        <v>17711830.949999999</v>
      </c>
      <c r="BT201" s="2">
        <f t="shared" si="246"/>
        <v>0</v>
      </c>
      <c r="BU201" s="2">
        <f t="shared" si="246"/>
        <v>0</v>
      </c>
      <c r="BV201" s="2">
        <f t="shared" si="246"/>
        <v>0</v>
      </c>
      <c r="BW201" s="2">
        <f t="shared" si="246"/>
        <v>0</v>
      </c>
      <c r="BX201" s="2">
        <f t="shared" si="246"/>
        <v>0</v>
      </c>
      <c r="BY201" s="2">
        <f t="shared" si="246"/>
        <v>0</v>
      </c>
      <c r="BZ201" s="2">
        <f t="shared" si="246"/>
        <v>0</v>
      </c>
      <c r="CA201" s="2">
        <f t="shared" si="246"/>
        <v>0</v>
      </c>
      <c r="CB201" s="2">
        <f t="shared" si="246"/>
        <v>0</v>
      </c>
      <c r="CC201" s="2">
        <f t="shared" si="246"/>
        <v>0</v>
      </c>
      <c r="CD201" s="2">
        <f t="shared" si="246"/>
        <v>0</v>
      </c>
      <c r="CE201" s="2">
        <f t="shared" si="246"/>
        <v>0</v>
      </c>
      <c r="CF201" s="2">
        <f t="shared" si="246"/>
        <v>0</v>
      </c>
      <c r="CG201" s="2">
        <f t="shared" si="246"/>
        <v>0</v>
      </c>
      <c r="CH201" s="2">
        <f t="shared" si="246"/>
        <v>0</v>
      </c>
      <c r="CI201" s="2">
        <f t="shared" si="246"/>
        <v>8773934.2100000009</v>
      </c>
      <c r="CJ201" s="2">
        <f t="shared" si="246"/>
        <v>12331736.42</v>
      </c>
      <c r="CK201" s="2">
        <f t="shared" si="246"/>
        <v>0</v>
      </c>
      <c r="CL201" s="2">
        <f t="shared" si="246"/>
        <v>0</v>
      </c>
      <c r="CM201" s="2">
        <f t="shared" si="246"/>
        <v>9566300.4000000004</v>
      </c>
      <c r="CN201" s="2">
        <f t="shared" si="246"/>
        <v>0</v>
      </c>
      <c r="CO201" s="2">
        <f t="shared" si="246"/>
        <v>0</v>
      </c>
      <c r="CP201" s="2">
        <f t="shared" si="246"/>
        <v>13212837.76</v>
      </c>
      <c r="CQ201" s="2">
        <f t="shared" si="246"/>
        <v>10823853.18</v>
      </c>
      <c r="CR201" s="2">
        <f t="shared" si="246"/>
        <v>0</v>
      </c>
      <c r="CS201" s="2">
        <f t="shared" si="246"/>
        <v>0</v>
      </c>
      <c r="CT201" s="2">
        <f t="shared" si="246"/>
        <v>0</v>
      </c>
      <c r="CU201" s="2">
        <f t="shared" si="246"/>
        <v>0</v>
      </c>
      <c r="CV201" s="2">
        <f t="shared" si="246"/>
        <v>0</v>
      </c>
      <c r="CW201" s="2">
        <f t="shared" si="246"/>
        <v>0</v>
      </c>
      <c r="CX201" s="2">
        <f t="shared" si="246"/>
        <v>5901671.6799999997</v>
      </c>
      <c r="CY201" s="2">
        <f t="shared" si="246"/>
        <v>0</v>
      </c>
      <c r="CZ201" s="2">
        <f t="shared" si="246"/>
        <v>27953310.550000001</v>
      </c>
      <c r="DA201" s="2">
        <f t="shared" si="246"/>
        <v>0</v>
      </c>
      <c r="DB201" s="2">
        <f t="shared" si="246"/>
        <v>0</v>
      </c>
      <c r="DC201" s="2">
        <f t="shared" si="246"/>
        <v>0</v>
      </c>
      <c r="DD201" s="2">
        <f t="shared" si="246"/>
        <v>0</v>
      </c>
      <c r="DE201" s="2">
        <f t="shared" si="246"/>
        <v>0</v>
      </c>
      <c r="DF201" s="2">
        <f t="shared" si="246"/>
        <v>1028839886.15</v>
      </c>
      <c r="DG201" s="2">
        <f t="shared" si="246"/>
        <v>0</v>
      </c>
      <c r="DH201" s="2">
        <f t="shared" si="246"/>
        <v>27256266.579999998</v>
      </c>
      <c r="DI201" s="2">
        <f t="shared" si="246"/>
        <v>41186651.920000002</v>
      </c>
      <c r="DJ201" s="2">
        <f t="shared" si="246"/>
        <v>8269951.9199999999</v>
      </c>
      <c r="DK201" s="2">
        <f t="shared" si="246"/>
        <v>0</v>
      </c>
      <c r="DL201" s="2">
        <f t="shared" si="246"/>
        <v>134816315.99000001</v>
      </c>
      <c r="DM201" s="2">
        <f t="shared" si="246"/>
        <v>0</v>
      </c>
      <c r="DN201" s="2">
        <f t="shared" si="246"/>
        <v>19775611.190000001</v>
      </c>
      <c r="DO201" s="2">
        <f t="shared" si="246"/>
        <v>63242370.409999996</v>
      </c>
      <c r="DP201" s="2">
        <f t="shared" si="246"/>
        <v>0</v>
      </c>
      <c r="DQ201" s="2">
        <f t="shared" si="246"/>
        <v>0</v>
      </c>
      <c r="DR201" s="2">
        <f t="shared" si="246"/>
        <v>19990376.640000001</v>
      </c>
      <c r="DS201" s="2">
        <f t="shared" si="246"/>
        <v>8027108.96</v>
      </c>
      <c r="DT201" s="2">
        <f t="shared" si="246"/>
        <v>0</v>
      </c>
      <c r="DU201" s="2">
        <f t="shared" si="246"/>
        <v>0</v>
      </c>
      <c r="DV201" s="2">
        <f t="shared" si="246"/>
        <v>0</v>
      </c>
      <c r="DW201" s="2">
        <f t="shared" si="246"/>
        <v>0</v>
      </c>
      <c r="DX201" s="2">
        <f t="shared" si="246"/>
        <v>0</v>
      </c>
      <c r="DY201" s="2">
        <f t="shared" si="246"/>
        <v>0</v>
      </c>
      <c r="DZ201" s="2">
        <f t="shared" si="246"/>
        <v>0</v>
      </c>
      <c r="EA201" s="2">
        <f t="shared" si="246"/>
        <v>0</v>
      </c>
      <c r="EB201" s="2">
        <f t="shared" ref="EB201:FX201" si="247">ROUND(IF((OR(EB191=1,EB192=1))=TRUE(),0,(EB199/459*EB200)),2)</f>
        <v>6834110.7000000002</v>
      </c>
      <c r="EC201" s="2">
        <f t="shared" si="247"/>
        <v>0</v>
      </c>
      <c r="ED201" s="2">
        <f t="shared" si="247"/>
        <v>0</v>
      </c>
      <c r="EE201" s="2">
        <f t="shared" si="247"/>
        <v>0</v>
      </c>
      <c r="EF201" s="2">
        <f t="shared" si="247"/>
        <v>20303630.870000001</v>
      </c>
      <c r="EG201" s="2">
        <f t="shared" si="247"/>
        <v>0</v>
      </c>
      <c r="EH201" s="2">
        <f t="shared" si="247"/>
        <v>0</v>
      </c>
      <c r="EI201" s="2">
        <f t="shared" si="247"/>
        <v>658974967.39999998</v>
      </c>
      <c r="EJ201" s="2">
        <f t="shared" si="247"/>
        <v>291029164.5</v>
      </c>
      <c r="EK201" s="2">
        <f t="shared" si="247"/>
        <v>0</v>
      </c>
      <c r="EL201" s="2">
        <f t="shared" si="247"/>
        <v>5677109.5999999996</v>
      </c>
      <c r="EM201" s="2">
        <f t="shared" si="247"/>
        <v>0</v>
      </c>
      <c r="EN201" s="2">
        <f t="shared" si="247"/>
        <v>12546269.33</v>
      </c>
      <c r="EO201" s="2">
        <f t="shared" si="247"/>
        <v>0</v>
      </c>
      <c r="EP201" s="2">
        <f t="shared" si="247"/>
        <v>0</v>
      </c>
      <c r="EQ201" s="2">
        <f t="shared" si="247"/>
        <v>0</v>
      </c>
      <c r="ER201" s="2">
        <f t="shared" si="247"/>
        <v>0</v>
      </c>
      <c r="ES201" s="2">
        <f t="shared" si="247"/>
        <v>0</v>
      </c>
      <c r="ET201" s="2">
        <f t="shared" si="247"/>
        <v>0</v>
      </c>
      <c r="EU201" s="2">
        <f t="shared" si="247"/>
        <v>7593556.96</v>
      </c>
      <c r="EV201" s="2">
        <f t="shared" si="247"/>
        <v>0</v>
      </c>
      <c r="EW201" s="2">
        <f t="shared" si="247"/>
        <v>0</v>
      </c>
      <c r="EX201" s="2">
        <f t="shared" si="247"/>
        <v>0</v>
      </c>
      <c r="EY201" s="2">
        <f t="shared" si="247"/>
        <v>2711873.82</v>
      </c>
      <c r="EZ201" s="2">
        <f t="shared" si="247"/>
        <v>0</v>
      </c>
      <c r="FA201" s="2">
        <f t="shared" si="247"/>
        <v>0</v>
      </c>
      <c r="FB201" s="2">
        <f t="shared" si="247"/>
        <v>0</v>
      </c>
      <c r="FC201" s="2">
        <f t="shared" si="247"/>
        <v>0</v>
      </c>
      <c r="FD201" s="2">
        <f t="shared" si="247"/>
        <v>0</v>
      </c>
      <c r="FE201" s="2">
        <f t="shared" si="247"/>
        <v>0</v>
      </c>
      <c r="FF201" s="2">
        <f t="shared" si="247"/>
        <v>0</v>
      </c>
      <c r="FG201" s="2">
        <f t="shared" si="247"/>
        <v>0</v>
      </c>
      <c r="FH201" s="2">
        <f t="shared" si="247"/>
        <v>0</v>
      </c>
      <c r="FI201" s="2">
        <f t="shared" si="247"/>
        <v>26797359.460000001</v>
      </c>
      <c r="FJ201" s="2">
        <f t="shared" si="247"/>
        <v>0</v>
      </c>
      <c r="FK201" s="2">
        <f t="shared" si="247"/>
        <v>42987659.18</v>
      </c>
      <c r="FL201" s="2">
        <f t="shared" si="247"/>
        <v>0</v>
      </c>
      <c r="FM201" s="2">
        <f t="shared" si="247"/>
        <v>0</v>
      </c>
      <c r="FN201" s="2">
        <f t="shared" si="247"/>
        <v>1450463458.73</v>
      </c>
      <c r="FO201" s="2">
        <f t="shared" si="247"/>
        <v>15917212.460000001</v>
      </c>
      <c r="FP201" s="2">
        <f t="shared" si="247"/>
        <v>40113817.600000001</v>
      </c>
      <c r="FQ201" s="2">
        <f t="shared" si="247"/>
        <v>0</v>
      </c>
      <c r="FR201" s="2">
        <f t="shared" si="247"/>
        <v>0</v>
      </c>
      <c r="FS201" s="2">
        <f t="shared" si="247"/>
        <v>0</v>
      </c>
      <c r="FT201" s="2">
        <f t="shared" si="247"/>
        <v>0</v>
      </c>
      <c r="FU201" s="2">
        <f t="shared" si="247"/>
        <v>11159806.65</v>
      </c>
      <c r="FV201" s="2">
        <f t="shared" si="247"/>
        <v>9319246.1199999992</v>
      </c>
      <c r="FW201" s="2">
        <f t="shared" si="247"/>
        <v>0</v>
      </c>
      <c r="FX201" s="2">
        <f t="shared" si="247"/>
        <v>0</v>
      </c>
      <c r="FY201" s="2"/>
      <c r="FZ201" s="2">
        <f>SUM(C201:FX201)</f>
        <v>34285008931.919998</v>
      </c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</row>
    <row r="202" spans="1:205" x14ac:dyDescent="0.35">
      <c r="A202" s="2"/>
      <c r="B202" s="2" t="s">
        <v>952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12"/>
      <c r="FZ202" s="2"/>
      <c r="GA202" s="2"/>
      <c r="GB202" s="60"/>
      <c r="GC202" s="60"/>
      <c r="GD202" s="60"/>
      <c r="GE202" s="2"/>
      <c r="GF202" s="60"/>
      <c r="GG202" s="60"/>
      <c r="GH202" s="60"/>
      <c r="GI202" s="60"/>
      <c r="GJ202" s="2"/>
      <c r="GK202" s="2"/>
    </row>
    <row r="203" spans="1:205" x14ac:dyDescent="0.35">
      <c r="A203" s="3" t="s">
        <v>490</v>
      </c>
      <c r="B203" s="2" t="s">
        <v>490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</row>
    <row r="204" spans="1:205" x14ac:dyDescent="0.35">
      <c r="A204" s="3" t="s">
        <v>490</v>
      </c>
      <c r="B204" s="30" t="s">
        <v>511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12"/>
      <c r="GC204" s="12"/>
      <c r="GD204" s="12"/>
      <c r="GE204" s="2"/>
      <c r="GF204" s="2"/>
      <c r="GG204" s="2"/>
      <c r="GH204" s="2"/>
      <c r="GI204" s="2"/>
      <c r="GJ204" s="2"/>
      <c r="GK204" s="2"/>
    </row>
    <row r="205" spans="1:205" x14ac:dyDescent="0.35">
      <c r="A205" s="3" t="s">
        <v>512</v>
      </c>
      <c r="B205" s="2" t="s">
        <v>953</v>
      </c>
      <c r="C205" s="2">
        <f t="shared" ref="C205:BN205" si="248">+C53</f>
        <v>78280270.659999996</v>
      </c>
      <c r="D205" s="2">
        <f t="shared" si="248"/>
        <v>441513334.77999997</v>
      </c>
      <c r="E205" s="2">
        <f t="shared" si="248"/>
        <v>72811077.909999996</v>
      </c>
      <c r="F205" s="2">
        <f t="shared" si="248"/>
        <v>263130617.96000001</v>
      </c>
      <c r="G205" s="2">
        <f t="shared" si="248"/>
        <v>18268979.879999999</v>
      </c>
      <c r="H205" s="2">
        <f t="shared" si="248"/>
        <v>13280033.189999999</v>
      </c>
      <c r="I205" s="2">
        <f t="shared" si="248"/>
        <v>99149017.739999995</v>
      </c>
      <c r="J205" s="2">
        <f t="shared" si="248"/>
        <v>24020317.789999999</v>
      </c>
      <c r="K205" s="2">
        <f t="shared" si="248"/>
        <v>4376133.2699999996</v>
      </c>
      <c r="L205" s="2">
        <f t="shared" si="248"/>
        <v>26180456.030000001</v>
      </c>
      <c r="M205" s="2">
        <f t="shared" si="248"/>
        <v>13493657.890000001</v>
      </c>
      <c r="N205" s="2">
        <f t="shared" si="248"/>
        <v>581402832.08000004</v>
      </c>
      <c r="O205" s="2">
        <f t="shared" si="248"/>
        <v>143543356.31</v>
      </c>
      <c r="P205" s="2">
        <f t="shared" si="248"/>
        <v>5486815.5099999998</v>
      </c>
      <c r="Q205" s="2">
        <f t="shared" si="248"/>
        <v>468203554.43000001</v>
      </c>
      <c r="R205" s="2">
        <f t="shared" si="248"/>
        <v>67965527.079999998</v>
      </c>
      <c r="S205" s="2">
        <f t="shared" si="248"/>
        <v>18924881.170000002</v>
      </c>
      <c r="T205" s="2">
        <f t="shared" si="248"/>
        <v>3280571.47</v>
      </c>
      <c r="U205" s="2">
        <f t="shared" si="248"/>
        <v>1310359.06</v>
      </c>
      <c r="V205" s="2">
        <f t="shared" si="248"/>
        <v>4233931.0599999996</v>
      </c>
      <c r="W205" s="2">
        <f t="shared" si="248"/>
        <v>3688375.04</v>
      </c>
      <c r="X205" s="2">
        <f t="shared" si="248"/>
        <v>1219109.24</v>
      </c>
      <c r="Y205" s="2">
        <f t="shared" si="248"/>
        <v>11502733.689999999</v>
      </c>
      <c r="Z205" s="2">
        <f t="shared" si="248"/>
        <v>3811891.54</v>
      </c>
      <c r="AA205" s="2">
        <f t="shared" si="248"/>
        <v>344043292.07999998</v>
      </c>
      <c r="AB205" s="2">
        <f t="shared" si="248"/>
        <v>307281236.79000002</v>
      </c>
      <c r="AC205" s="2">
        <f t="shared" si="248"/>
        <v>11287823.91</v>
      </c>
      <c r="AD205" s="2">
        <f t="shared" si="248"/>
        <v>15912790.710000001</v>
      </c>
      <c r="AE205" s="2">
        <f t="shared" si="248"/>
        <v>2102521.44</v>
      </c>
      <c r="AF205" s="2">
        <f t="shared" si="248"/>
        <v>3417701.57</v>
      </c>
      <c r="AG205" s="2">
        <f t="shared" si="248"/>
        <v>7967358</v>
      </c>
      <c r="AH205" s="2">
        <f t="shared" si="248"/>
        <v>11672985.890000001</v>
      </c>
      <c r="AI205" s="2">
        <f t="shared" si="248"/>
        <v>5504284.8300000001</v>
      </c>
      <c r="AJ205" s="2">
        <f t="shared" si="248"/>
        <v>3421162.94</v>
      </c>
      <c r="AK205" s="2">
        <f t="shared" si="248"/>
        <v>3437264.26</v>
      </c>
      <c r="AL205" s="2">
        <f t="shared" si="248"/>
        <v>4531542.67</v>
      </c>
      <c r="AM205" s="2">
        <f t="shared" si="248"/>
        <v>5326794.29</v>
      </c>
      <c r="AN205" s="2">
        <f t="shared" si="248"/>
        <v>4853828.37</v>
      </c>
      <c r="AO205" s="2">
        <f t="shared" si="248"/>
        <v>49181610.969999999</v>
      </c>
      <c r="AP205" s="2">
        <f t="shared" si="248"/>
        <v>984476347.71000004</v>
      </c>
      <c r="AQ205" s="2">
        <f t="shared" si="248"/>
        <v>4254035.1900000004</v>
      </c>
      <c r="AR205" s="2">
        <f t="shared" si="248"/>
        <v>688335848.28999996</v>
      </c>
      <c r="AS205" s="2">
        <f t="shared" si="248"/>
        <v>78787121.939999998</v>
      </c>
      <c r="AT205" s="2">
        <f t="shared" si="248"/>
        <v>29995630.32</v>
      </c>
      <c r="AU205" s="2">
        <f t="shared" si="248"/>
        <v>4940563.0599999996</v>
      </c>
      <c r="AV205" s="2">
        <f t="shared" si="248"/>
        <v>5000518.68</v>
      </c>
      <c r="AW205" s="2">
        <f t="shared" si="248"/>
        <v>4415981.21</v>
      </c>
      <c r="AX205" s="2">
        <f t="shared" si="248"/>
        <v>1697596.48</v>
      </c>
      <c r="AY205" s="2">
        <f t="shared" si="248"/>
        <v>6058557.2300000004</v>
      </c>
      <c r="AZ205" s="2">
        <f t="shared" si="248"/>
        <v>142156367.77000001</v>
      </c>
      <c r="BA205" s="2">
        <f t="shared" si="248"/>
        <v>99155079.230000004</v>
      </c>
      <c r="BB205" s="2">
        <f t="shared" si="248"/>
        <v>82432730.719999999</v>
      </c>
      <c r="BC205" s="2">
        <f t="shared" si="248"/>
        <v>290262662.54000002</v>
      </c>
      <c r="BD205" s="2">
        <f t="shared" si="248"/>
        <v>39221665.799999997</v>
      </c>
      <c r="BE205" s="2">
        <f t="shared" si="248"/>
        <v>14653499.359999999</v>
      </c>
      <c r="BF205" s="2">
        <f t="shared" si="248"/>
        <v>276304553.99000001</v>
      </c>
      <c r="BG205" s="2">
        <f t="shared" si="248"/>
        <v>11571564.07</v>
      </c>
      <c r="BH205" s="2">
        <f t="shared" si="248"/>
        <v>7661196.2699999996</v>
      </c>
      <c r="BI205" s="2">
        <f t="shared" si="248"/>
        <v>4534185.93</v>
      </c>
      <c r="BJ205" s="2">
        <f t="shared" si="248"/>
        <v>67995494.640000001</v>
      </c>
      <c r="BK205" s="2">
        <f t="shared" si="248"/>
        <v>337189436.94</v>
      </c>
      <c r="BL205" s="2">
        <f t="shared" si="248"/>
        <v>2201677.9700000002</v>
      </c>
      <c r="BM205" s="2">
        <f t="shared" si="248"/>
        <v>5933143.3499999996</v>
      </c>
      <c r="BN205" s="2">
        <f t="shared" si="248"/>
        <v>35417030.710000001</v>
      </c>
      <c r="BO205" s="2">
        <f t="shared" ref="BO205:DZ205" si="249">+BO53</f>
        <v>14738253.41</v>
      </c>
      <c r="BP205" s="2">
        <f t="shared" si="249"/>
        <v>3427045.16</v>
      </c>
      <c r="BQ205" s="2">
        <f t="shared" si="249"/>
        <v>72689800.590000004</v>
      </c>
      <c r="BR205" s="2">
        <f t="shared" si="249"/>
        <v>49902027.479999997</v>
      </c>
      <c r="BS205" s="2">
        <f t="shared" si="249"/>
        <v>14128786.939999999</v>
      </c>
      <c r="BT205" s="2">
        <f t="shared" si="249"/>
        <v>5768967.6399999997</v>
      </c>
      <c r="BU205" s="2">
        <f t="shared" si="249"/>
        <v>6049478.0800000001</v>
      </c>
      <c r="BV205" s="2">
        <f t="shared" si="249"/>
        <v>14351929.449999999</v>
      </c>
      <c r="BW205" s="2">
        <f t="shared" si="249"/>
        <v>22872366.5</v>
      </c>
      <c r="BX205" s="2">
        <f t="shared" si="249"/>
        <v>1793810.78</v>
      </c>
      <c r="BY205" s="2">
        <f t="shared" si="249"/>
        <v>5897243.5499999998</v>
      </c>
      <c r="BZ205" s="2">
        <f t="shared" si="249"/>
        <v>3670222.23</v>
      </c>
      <c r="CA205" s="2">
        <f t="shared" si="249"/>
        <v>3155462.16</v>
      </c>
      <c r="CB205" s="2">
        <f t="shared" si="249"/>
        <v>825753541.15999997</v>
      </c>
      <c r="CC205" s="2">
        <f t="shared" si="249"/>
        <v>3503040.55</v>
      </c>
      <c r="CD205" s="2">
        <f t="shared" si="249"/>
        <v>3475014.13</v>
      </c>
      <c r="CE205" s="2">
        <f t="shared" si="249"/>
        <v>3031667.9</v>
      </c>
      <c r="CF205" s="2">
        <f t="shared" si="249"/>
        <v>2337551.13</v>
      </c>
      <c r="CG205" s="2">
        <f t="shared" si="249"/>
        <v>3663065.84</v>
      </c>
      <c r="CH205" s="2">
        <f t="shared" si="249"/>
        <v>2312645.7799999998</v>
      </c>
      <c r="CI205" s="2">
        <f t="shared" si="249"/>
        <v>8594395.4700000007</v>
      </c>
      <c r="CJ205" s="2">
        <f t="shared" si="249"/>
        <v>11370701.359999999</v>
      </c>
      <c r="CK205" s="2">
        <f t="shared" si="249"/>
        <v>64493594.609999999</v>
      </c>
      <c r="CL205" s="2">
        <f t="shared" si="249"/>
        <v>15439886.310000001</v>
      </c>
      <c r="CM205" s="2">
        <f t="shared" si="249"/>
        <v>9715933.3699999992</v>
      </c>
      <c r="CN205" s="2">
        <f t="shared" si="249"/>
        <v>351056724.08999997</v>
      </c>
      <c r="CO205" s="2">
        <f t="shared" si="249"/>
        <v>156849964.21000001</v>
      </c>
      <c r="CP205" s="2">
        <f t="shared" si="249"/>
        <v>12350467.810000001</v>
      </c>
      <c r="CQ205" s="2">
        <f t="shared" si="249"/>
        <v>10314109.210000001</v>
      </c>
      <c r="CR205" s="2">
        <f t="shared" si="249"/>
        <v>4056706.95</v>
      </c>
      <c r="CS205" s="2">
        <f t="shared" si="249"/>
        <v>4594320.78</v>
      </c>
      <c r="CT205" s="2">
        <f t="shared" si="249"/>
        <v>2341807.96</v>
      </c>
      <c r="CU205" s="2">
        <f t="shared" si="249"/>
        <v>4687694.54</v>
      </c>
      <c r="CV205" s="2">
        <f t="shared" si="249"/>
        <v>1148275.01</v>
      </c>
      <c r="CW205" s="2">
        <f t="shared" si="249"/>
        <v>3787358.23</v>
      </c>
      <c r="CX205" s="2">
        <f t="shared" si="249"/>
        <v>6036047.8799999999</v>
      </c>
      <c r="CY205" s="2">
        <f t="shared" si="249"/>
        <v>1239684.8999999999</v>
      </c>
      <c r="CZ205" s="2">
        <f t="shared" si="249"/>
        <v>21057356.120000001</v>
      </c>
      <c r="DA205" s="2">
        <f t="shared" si="249"/>
        <v>3612368.75</v>
      </c>
      <c r="DB205" s="2">
        <f t="shared" si="249"/>
        <v>4839800.6399999997</v>
      </c>
      <c r="DC205" s="2">
        <f t="shared" si="249"/>
        <v>3462885.21</v>
      </c>
      <c r="DD205" s="2">
        <f t="shared" si="249"/>
        <v>3271844.17</v>
      </c>
      <c r="DE205" s="2">
        <f t="shared" si="249"/>
        <v>4618149.7699999996</v>
      </c>
      <c r="DF205" s="2">
        <f t="shared" si="249"/>
        <v>227288961.69</v>
      </c>
      <c r="DG205" s="2">
        <f t="shared" si="249"/>
        <v>2423573.89</v>
      </c>
      <c r="DH205" s="2">
        <f t="shared" si="249"/>
        <v>20886839.41</v>
      </c>
      <c r="DI205" s="2">
        <f t="shared" si="249"/>
        <v>27709961.460000001</v>
      </c>
      <c r="DJ205" s="2">
        <f t="shared" si="249"/>
        <v>8149616.6600000001</v>
      </c>
      <c r="DK205" s="2">
        <f t="shared" si="249"/>
        <v>6532518.4000000004</v>
      </c>
      <c r="DL205" s="2">
        <f t="shared" si="249"/>
        <v>66129697.740000002</v>
      </c>
      <c r="DM205" s="2">
        <f t="shared" si="249"/>
        <v>4324956.21</v>
      </c>
      <c r="DN205" s="2">
        <f t="shared" si="249"/>
        <v>16054629.26</v>
      </c>
      <c r="DO205" s="2">
        <f t="shared" si="249"/>
        <v>37791858.009999998</v>
      </c>
      <c r="DP205" s="2">
        <f t="shared" si="249"/>
        <v>3823507.1</v>
      </c>
      <c r="DQ205" s="2">
        <f t="shared" si="249"/>
        <v>10302616.720000001</v>
      </c>
      <c r="DR205" s="2">
        <f t="shared" si="249"/>
        <v>16267957.550000001</v>
      </c>
      <c r="DS205" s="2">
        <f t="shared" si="249"/>
        <v>8493099.7400000002</v>
      </c>
      <c r="DT205" s="2">
        <f t="shared" si="249"/>
        <v>3605217.69</v>
      </c>
      <c r="DU205" s="2">
        <f t="shared" si="249"/>
        <v>5250957.58</v>
      </c>
      <c r="DV205" s="2">
        <f t="shared" si="249"/>
        <v>3878489.81</v>
      </c>
      <c r="DW205" s="2">
        <f t="shared" si="249"/>
        <v>4751412.07</v>
      </c>
      <c r="DX205" s="2">
        <f t="shared" si="249"/>
        <v>3671409.73</v>
      </c>
      <c r="DY205" s="2">
        <f t="shared" si="249"/>
        <v>5085104.34</v>
      </c>
      <c r="DZ205" s="2">
        <f t="shared" si="249"/>
        <v>9347377.2300000004</v>
      </c>
      <c r="EA205" s="2">
        <f t="shared" ref="EA205:FX205" si="250">+EA53</f>
        <v>7100248.3300000001</v>
      </c>
      <c r="EB205" s="2">
        <f t="shared" si="250"/>
        <v>7337063.96</v>
      </c>
      <c r="EC205" s="2">
        <f t="shared" si="250"/>
        <v>4337598.04</v>
      </c>
      <c r="ED205" s="2">
        <f t="shared" si="250"/>
        <v>23147062.68</v>
      </c>
      <c r="EE205" s="2">
        <f t="shared" si="250"/>
        <v>3588701.8</v>
      </c>
      <c r="EF205" s="2">
        <f t="shared" si="250"/>
        <v>16640420.609999999</v>
      </c>
      <c r="EG205" s="2">
        <f t="shared" si="250"/>
        <v>4049993.17</v>
      </c>
      <c r="EH205" s="2">
        <f t="shared" si="250"/>
        <v>4055923.04</v>
      </c>
      <c r="EI205" s="2">
        <f t="shared" si="250"/>
        <v>164608124.28999999</v>
      </c>
      <c r="EJ205" s="2">
        <f t="shared" si="250"/>
        <v>110814645.64</v>
      </c>
      <c r="EK205" s="2">
        <f t="shared" si="250"/>
        <v>8358286.3700000001</v>
      </c>
      <c r="EL205" s="2">
        <f t="shared" si="250"/>
        <v>5973275.9500000002</v>
      </c>
      <c r="EM205" s="2">
        <f t="shared" si="250"/>
        <v>5539638.6200000001</v>
      </c>
      <c r="EN205" s="2">
        <f t="shared" si="250"/>
        <v>11951057.869999999</v>
      </c>
      <c r="EO205" s="2">
        <f t="shared" si="250"/>
        <v>4720810.3</v>
      </c>
      <c r="EP205" s="2">
        <f t="shared" si="250"/>
        <v>6002523.3200000003</v>
      </c>
      <c r="EQ205" s="2">
        <f t="shared" si="250"/>
        <v>30565460.550000001</v>
      </c>
      <c r="ER205" s="2">
        <f t="shared" si="250"/>
        <v>5084806.1399999997</v>
      </c>
      <c r="ES205" s="2">
        <f t="shared" si="250"/>
        <v>3508977.85</v>
      </c>
      <c r="ET205" s="2">
        <f t="shared" si="250"/>
        <v>4095070.51</v>
      </c>
      <c r="EU205" s="2">
        <f t="shared" si="250"/>
        <v>7749917.6200000001</v>
      </c>
      <c r="EV205" s="2">
        <f t="shared" si="250"/>
        <v>1928227.33</v>
      </c>
      <c r="EW205" s="2">
        <f t="shared" si="250"/>
        <v>13218618.970000001</v>
      </c>
      <c r="EX205" s="2">
        <f t="shared" si="250"/>
        <v>3623072.51</v>
      </c>
      <c r="EY205" s="2">
        <f t="shared" si="250"/>
        <v>8997897.1199999992</v>
      </c>
      <c r="EZ205" s="2">
        <f t="shared" si="250"/>
        <v>2751725.07</v>
      </c>
      <c r="FA205" s="2">
        <f t="shared" si="250"/>
        <v>42110223.619999997</v>
      </c>
      <c r="FB205" s="2">
        <f t="shared" si="250"/>
        <v>4735112.4400000004</v>
      </c>
      <c r="FC205" s="2">
        <f t="shared" si="250"/>
        <v>22078486.780000001</v>
      </c>
      <c r="FD205" s="2">
        <f t="shared" si="250"/>
        <v>5671783.54</v>
      </c>
      <c r="FE205" s="2">
        <f t="shared" si="250"/>
        <v>2003245.54</v>
      </c>
      <c r="FF205" s="2">
        <f t="shared" si="250"/>
        <v>3739006.87</v>
      </c>
      <c r="FG205" s="2">
        <f t="shared" si="250"/>
        <v>2791667.9</v>
      </c>
      <c r="FH205" s="2">
        <f t="shared" si="250"/>
        <v>1687641.15</v>
      </c>
      <c r="FI205" s="2">
        <f t="shared" si="250"/>
        <v>20073193.170000002</v>
      </c>
      <c r="FJ205" s="2">
        <f t="shared" si="250"/>
        <v>22454241.260000002</v>
      </c>
      <c r="FK205" s="2">
        <f t="shared" si="250"/>
        <v>29197638.190000001</v>
      </c>
      <c r="FL205" s="2">
        <f t="shared" si="250"/>
        <v>89506028.040000007</v>
      </c>
      <c r="FM205" s="2">
        <f t="shared" si="250"/>
        <v>42621303.259999998</v>
      </c>
      <c r="FN205" s="2">
        <f t="shared" si="250"/>
        <v>254076077.58000001</v>
      </c>
      <c r="FO205" s="2">
        <f t="shared" si="250"/>
        <v>12923250.27</v>
      </c>
      <c r="FP205" s="2">
        <f t="shared" si="250"/>
        <v>26423778.789999999</v>
      </c>
      <c r="FQ205" s="2">
        <f t="shared" si="250"/>
        <v>11931842.02</v>
      </c>
      <c r="FR205" s="2">
        <f t="shared" si="250"/>
        <v>3384089.51</v>
      </c>
      <c r="FS205" s="2">
        <f t="shared" si="250"/>
        <v>3457705.04</v>
      </c>
      <c r="FT205" s="2">
        <f t="shared" si="250"/>
        <v>1530952.34</v>
      </c>
      <c r="FU205" s="2">
        <f t="shared" si="250"/>
        <v>10796310.34</v>
      </c>
      <c r="FV205" s="2">
        <f t="shared" si="250"/>
        <v>9901858.9100000001</v>
      </c>
      <c r="FW205" s="2">
        <f t="shared" si="250"/>
        <v>3307351.27</v>
      </c>
      <c r="FX205" s="2">
        <f t="shared" si="250"/>
        <v>1506941.06</v>
      </c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</row>
    <row r="206" spans="1:205" x14ac:dyDescent="0.35">
      <c r="A206" s="3" t="s">
        <v>513</v>
      </c>
      <c r="B206" s="2" t="s">
        <v>954</v>
      </c>
      <c r="C206" s="32">
        <f t="shared" ref="C206:BN206" si="251">C67</f>
        <v>2.3E-2</v>
      </c>
      <c r="D206" s="32">
        <f t="shared" si="251"/>
        <v>2.3E-2</v>
      </c>
      <c r="E206" s="32">
        <f t="shared" si="251"/>
        <v>2.3E-2</v>
      </c>
      <c r="F206" s="32">
        <f t="shared" si="251"/>
        <v>2.3E-2</v>
      </c>
      <c r="G206" s="32">
        <f t="shared" si="251"/>
        <v>2.3E-2</v>
      </c>
      <c r="H206" s="32">
        <f t="shared" si="251"/>
        <v>2.3E-2</v>
      </c>
      <c r="I206" s="32">
        <f t="shared" si="251"/>
        <v>2.3E-2</v>
      </c>
      <c r="J206" s="32">
        <f t="shared" si="251"/>
        <v>2.3E-2</v>
      </c>
      <c r="K206" s="32">
        <f t="shared" si="251"/>
        <v>2.3E-2</v>
      </c>
      <c r="L206" s="32">
        <f t="shared" si="251"/>
        <v>2.3E-2</v>
      </c>
      <c r="M206" s="32">
        <f t="shared" si="251"/>
        <v>2.3E-2</v>
      </c>
      <c r="N206" s="32">
        <f t="shared" si="251"/>
        <v>2.3E-2</v>
      </c>
      <c r="O206" s="32">
        <f t="shared" si="251"/>
        <v>2.3E-2</v>
      </c>
      <c r="P206" s="32">
        <f t="shared" si="251"/>
        <v>2.3E-2</v>
      </c>
      <c r="Q206" s="32">
        <f t="shared" si="251"/>
        <v>2.3E-2</v>
      </c>
      <c r="R206" s="32">
        <f t="shared" si="251"/>
        <v>2.3E-2</v>
      </c>
      <c r="S206" s="32">
        <f t="shared" si="251"/>
        <v>2.3E-2</v>
      </c>
      <c r="T206" s="32">
        <f t="shared" si="251"/>
        <v>2.3E-2</v>
      </c>
      <c r="U206" s="32">
        <f t="shared" si="251"/>
        <v>2.3E-2</v>
      </c>
      <c r="V206" s="32">
        <f t="shared" si="251"/>
        <v>2.3E-2</v>
      </c>
      <c r="W206" s="32">
        <f t="shared" si="251"/>
        <v>2.3E-2</v>
      </c>
      <c r="X206" s="32">
        <f t="shared" si="251"/>
        <v>2.3E-2</v>
      </c>
      <c r="Y206" s="32">
        <f t="shared" si="251"/>
        <v>2.3E-2</v>
      </c>
      <c r="Z206" s="32">
        <f t="shared" si="251"/>
        <v>2.3E-2</v>
      </c>
      <c r="AA206" s="32">
        <f t="shared" si="251"/>
        <v>2.3E-2</v>
      </c>
      <c r="AB206" s="32">
        <f t="shared" si="251"/>
        <v>2.3E-2</v>
      </c>
      <c r="AC206" s="32">
        <f t="shared" si="251"/>
        <v>2.3E-2</v>
      </c>
      <c r="AD206" s="32">
        <f t="shared" si="251"/>
        <v>2.3E-2</v>
      </c>
      <c r="AE206" s="32">
        <f t="shared" si="251"/>
        <v>2.3E-2</v>
      </c>
      <c r="AF206" s="32">
        <f t="shared" si="251"/>
        <v>2.3E-2</v>
      </c>
      <c r="AG206" s="32">
        <f t="shared" si="251"/>
        <v>2.3E-2</v>
      </c>
      <c r="AH206" s="32">
        <f t="shared" si="251"/>
        <v>2.3E-2</v>
      </c>
      <c r="AI206" s="32">
        <f t="shared" si="251"/>
        <v>2.3E-2</v>
      </c>
      <c r="AJ206" s="32">
        <f t="shared" si="251"/>
        <v>2.3E-2</v>
      </c>
      <c r="AK206" s="32">
        <f t="shared" si="251"/>
        <v>2.3E-2</v>
      </c>
      <c r="AL206" s="32">
        <f t="shared" si="251"/>
        <v>2.3E-2</v>
      </c>
      <c r="AM206" s="32">
        <f t="shared" si="251"/>
        <v>2.3E-2</v>
      </c>
      <c r="AN206" s="32">
        <f t="shared" si="251"/>
        <v>2.3E-2</v>
      </c>
      <c r="AO206" s="32">
        <f t="shared" si="251"/>
        <v>2.3E-2</v>
      </c>
      <c r="AP206" s="32">
        <f t="shared" si="251"/>
        <v>2.3E-2</v>
      </c>
      <c r="AQ206" s="32">
        <f t="shared" si="251"/>
        <v>2.3E-2</v>
      </c>
      <c r="AR206" s="32">
        <f t="shared" si="251"/>
        <v>2.3E-2</v>
      </c>
      <c r="AS206" s="32">
        <f t="shared" si="251"/>
        <v>2.3E-2</v>
      </c>
      <c r="AT206" s="32">
        <f t="shared" si="251"/>
        <v>2.3E-2</v>
      </c>
      <c r="AU206" s="32">
        <f t="shared" si="251"/>
        <v>2.3E-2</v>
      </c>
      <c r="AV206" s="32">
        <f t="shared" si="251"/>
        <v>2.3E-2</v>
      </c>
      <c r="AW206" s="32">
        <f t="shared" si="251"/>
        <v>2.3E-2</v>
      </c>
      <c r="AX206" s="32">
        <f t="shared" si="251"/>
        <v>2.3E-2</v>
      </c>
      <c r="AY206" s="32">
        <f t="shared" si="251"/>
        <v>2.3E-2</v>
      </c>
      <c r="AZ206" s="65">
        <f t="shared" si="251"/>
        <v>2.3E-2</v>
      </c>
      <c r="BA206" s="32">
        <f t="shared" si="251"/>
        <v>2.3E-2</v>
      </c>
      <c r="BB206" s="32">
        <f t="shared" si="251"/>
        <v>2.3E-2</v>
      </c>
      <c r="BC206" s="32">
        <f t="shared" si="251"/>
        <v>2.3E-2</v>
      </c>
      <c r="BD206" s="32">
        <f t="shared" si="251"/>
        <v>2.3E-2</v>
      </c>
      <c r="BE206" s="32">
        <f t="shared" si="251"/>
        <v>2.3E-2</v>
      </c>
      <c r="BF206" s="32">
        <f t="shared" si="251"/>
        <v>2.3E-2</v>
      </c>
      <c r="BG206" s="32">
        <f t="shared" si="251"/>
        <v>2.3E-2</v>
      </c>
      <c r="BH206" s="32">
        <f t="shared" si="251"/>
        <v>2.3E-2</v>
      </c>
      <c r="BI206" s="32">
        <f t="shared" si="251"/>
        <v>2.3E-2</v>
      </c>
      <c r="BJ206" s="32">
        <f t="shared" si="251"/>
        <v>2.3E-2</v>
      </c>
      <c r="BK206" s="32">
        <f t="shared" si="251"/>
        <v>2.3E-2</v>
      </c>
      <c r="BL206" s="32">
        <f t="shared" si="251"/>
        <v>2.3E-2</v>
      </c>
      <c r="BM206" s="32">
        <f t="shared" si="251"/>
        <v>2.3E-2</v>
      </c>
      <c r="BN206" s="32">
        <f t="shared" si="251"/>
        <v>2.3E-2</v>
      </c>
      <c r="BO206" s="32">
        <f t="shared" ref="BO206:DZ206" si="252">BO67</f>
        <v>2.3E-2</v>
      </c>
      <c r="BP206" s="32">
        <f t="shared" si="252"/>
        <v>2.3E-2</v>
      </c>
      <c r="BQ206" s="32">
        <f t="shared" si="252"/>
        <v>2.3E-2</v>
      </c>
      <c r="BR206" s="32">
        <f t="shared" si="252"/>
        <v>2.3E-2</v>
      </c>
      <c r="BS206" s="32">
        <f t="shared" si="252"/>
        <v>2.3E-2</v>
      </c>
      <c r="BT206" s="32">
        <f t="shared" si="252"/>
        <v>2.3E-2</v>
      </c>
      <c r="BU206" s="32">
        <f t="shared" si="252"/>
        <v>2.3E-2</v>
      </c>
      <c r="BV206" s="32">
        <f t="shared" si="252"/>
        <v>2.3E-2</v>
      </c>
      <c r="BW206" s="32">
        <f t="shared" si="252"/>
        <v>2.3E-2</v>
      </c>
      <c r="BX206" s="32">
        <f t="shared" si="252"/>
        <v>2.3E-2</v>
      </c>
      <c r="BY206" s="32">
        <f t="shared" si="252"/>
        <v>2.3E-2</v>
      </c>
      <c r="BZ206" s="32">
        <f t="shared" si="252"/>
        <v>2.3E-2</v>
      </c>
      <c r="CA206" s="32">
        <f t="shared" si="252"/>
        <v>2.3E-2</v>
      </c>
      <c r="CB206" s="32">
        <f t="shared" si="252"/>
        <v>2.3E-2</v>
      </c>
      <c r="CC206" s="32">
        <f t="shared" si="252"/>
        <v>2.3E-2</v>
      </c>
      <c r="CD206" s="32">
        <f t="shared" si="252"/>
        <v>2.3E-2</v>
      </c>
      <c r="CE206" s="32">
        <f t="shared" si="252"/>
        <v>2.3E-2</v>
      </c>
      <c r="CF206" s="32">
        <f t="shared" si="252"/>
        <v>2.3E-2</v>
      </c>
      <c r="CG206" s="32">
        <f t="shared" si="252"/>
        <v>2.3E-2</v>
      </c>
      <c r="CH206" s="32">
        <f t="shared" si="252"/>
        <v>2.3E-2</v>
      </c>
      <c r="CI206" s="32">
        <f t="shared" si="252"/>
        <v>2.3E-2</v>
      </c>
      <c r="CJ206" s="32">
        <f t="shared" si="252"/>
        <v>2.3E-2</v>
      </c>
      <c r="CK206" s="32">
        <f t="shared" si="252"/>
        <v>2.3E-2</v>
      </c>
      <c r="CL206" s="32">
        <f t="shared" si="252"/>
        <v>2.3E-2</v>
      </c>
      <c r="CM206" s="32">
        <f t="shared" si="252"/>
        <v>2.3E-2</v>
      </c>
      <c r="CN206" s="32">
        <f t="shared" si="252"/>
        <v>2.3E-2</v>
      </c>
      <c r="CO206" s="32">
        <f t="shared" si="252"/>
        <v>2.3E-2</v>
      </c>
      <c r="CP206" s="32">
        <f t="shared" si="252"/>
        <v>2.3E-2</v>
      </c>
      <c r="CQ206" s="32">
        <f t="shared" si="252"/>
        <v>2.3E-2</v>
      </c>
      <c r="CR206" s="32">
        <f t="shared" si="252"/>
        <v>2.3E-2</v>
      </c>
      <c r="CS206" s="32">
        <f t="shared" si="252"/>
        <v>2.3E-2</v>
      </c>
      <c r="CT206" s="32">
        <f t="shared" si="252"/>
        <v>2.3E-2</v>
      </c>
      <c r="CU206" s="32">
        <f t="shared" si="252"/>
        <v>2.3E-2</v>
      </c>
      <c r="CV206" s="32">
        <f t="shared" si="252"/>
        <v>2.3E-2</v>
      </c>
      <c r="CW206" s="32">
        <f t="shared" si="252"/>
        <v>2.3E-2</v>
      </c>
      <c r="CX206" s="32">
        <f t="shared" si="252"/>
        <v>2.3E-2</v>
      </c>
      <c r="CY206" s="32">
        <f t="shared" si="252"/>
        <v>2.3E-2</v>
      </c>
      <c r="CZ206" s="32">
        <f t="shared" si="252"/>
        <v>2.3E-2</v>
      </c>
      <c r="DA206" s="32">
        <f t="shared" si="252"/>
        <v>2.3E-2</v>
      </c>
      <c r="DB206" s="32">
        <f t="shared" si="252"/>
        <v>2.3E-2</v>
      </c>
      <c r="DC206" s="32">
        <f t="shared" si="252"/>
        <v>2.3E-2</v>
      </c>
      <c r="DD206" s="32">
        <f t="shared" si="252"/>
        <v>2.3E-2</v>
      </c>
      <c r="DE206" s="32">
        <f t="shared" si="252"/>
        <v>2.3E-2</v>
      </c>
      <c r="DF206" s="32">
        <f t="shared" si="252"/>
        <v>2.3E-2</v>
      </c>
      <c r="DG206" s="32">
        <f t="shared" si="252"/>
        <v>2.3E-2</v>
      </c>
      <c r="DH206" s="32">
        <f t="shared" si="252"/>
        <v>2.3E-2</v>
      </c>
      <c r="DI206" s="32">
        <f t="shared" si="252"/>
        <v>2.3E-2</v>
      </c>
      <c r="DJ206" s="32">
        <f t="shared" si="252"/>
        <v>2.3E-2</v>
      </c>
      <c r="DK206" s="32">
        <f t="shared" si="252"/>
        <v>2.3E-2</v>
      </c>
      <c r="DL206" s="32">
        <f t="shared" si="252"/>
        <v>2.3E-2</v>
      </c>
      <c r="DM206" s="32">
        <f t="shared" si="252"/>
        <v>2.3E-2</v>
      </c>
      <c r="DN206" s="32">
        <f t="shared" si="252"/>
        <v>2.3E-2</v>
      </c>
      <c r="DO206" s="32">
        <f t="shared" si="252"/>
        <v>2.3E-2</v>
      </c>
      <c r="DP206" s="32">
        <f t="shared" si="252"/>
        <v>2.3E-2</v>
      </c>
      <c r="DQ206" s="32">
        <f t="shared" si="252"/>
        <v>2.3E-2</v>
      </c>
      <c r="DR206" s="32">
        <f t="shared" si="252"/>
        <v>2.3E-2</v>
      </c>
      <c r="DS206" s="32">
        <f t="shared" si="252"/>
        <v>2.3E-2</v>
      </c>
      <c r="DT206" s="32">
        <f t="shared" si="252"/>
        <v>2.3E-2</v>
      </c>
      <c r="DU206" s="32">
        <f t="shared" si="252"/>
        <v>2.3E-2</v>
      </c>
      <c r="DV206" s="32">
        <f t="shared" si="252"/>
        <v>2.3E-2</v>
      </c>
      <c r="DW206" s="32">
        <f t="shared" si="252"/>
        <v>2.3E-2</v>
      </c>
      <c r="DX206" s="32">
        <f t="shared" si="252"/>
        <v>2.3E-2</v>
      </c>
      <c r="DY206" s="32">
        <f t="shared" si="252"/>
        <v>2.3E-2</v>
      </c>
      <c r="DZ206" s="32">
        <f t="shared" si="252"/>
        <v>2.3E-2</v>
      </c>
      <c r="EA206" s="32">
        <f t="shared" ref="EA206:FX206" si="253">EA67</f>
        <v>2.3E-2</v>
      </c>
      <c r="EB206" s="32">
        <f t="shared" si="253"/>
        <v>2.3E-2</v>
      </c>
      <c r="EC206" s="32">
        <f t="shared" si="253"/>
        <v>2.3E-2</v>
      </c>
      <c r="ED206" s="32">
        <f t="shared" si="253"/>
        <v>2.3E-2</v>
      </c>
      <c r="EE206" s="32">
        <f t="shared" si="253"/>
        <v>2.3E-2</v>
      </c>
      <c r="EF206" s="32">
        <f t="shared" si="253"/>
        <v>2.3E-2</v>
      </c>
      <c r="EG206" s="32">
        <f t="shared" si="253"/>
        <v>2.3E-2</v>
      </c>
      <c r="EH206" s="32">
        <f t="shared" si="253"/>
        <v>2.3E-2</v>
      </c>
      <c r="EI206" s="32">
        <f t="shared" si="253"/>
        <v>2.3E-2</v>
      </c>
      <c r="EJ206" s="32">
        <f t="shared" si="253"/>
        <v>2.3E-2</v>
      </c>
      <c r="EK206" s="32">
        <f t="shared" si="253"/>
        <v>2.3E-2</v>
      </c>
      <c r="EL206" s="32">
        <f t="shared" si="253"/>
        <v>2.3E-2</v>
      </c>
      <c r="EM206" s="32">
        <f t="shared" si="253"/>
        <v>2.3E-2</v>
      </c>
      <c r="EN206" s="32">
        <f t="shared" si="253"/>
        <v>2.3E-2</v>
      </c>
      <c r="EO206" s="32">
        <f t="shared" si="253"/>
        <v>2.3E-2</v>
      </c>
      <c r="EP206" s="32">
        <f t="shared" si="253"/>
        <v>2.3E-2</v>
      </c>
      <c r="EQ206" s="26">
        <f t="shared" si="253"/>
        <v>2.3E-2</v>
      </c>
      <c r="ER206" s="32">
        <f t="shared" si="253"/>
        <v>2.3E-2</v>
      </c>
      <c r="ES206" s="32">
        <f t="shared" si="253"/>
        <v>2.3E-2</v>
      </c>
      <c r="ET206" s="32">
        <f t="shared" si="253"/>
        <v>2.3E-2</v>
      </c>
      <c r="EU206" s="32">
        <f t="shared" si="253"/>
        <v>2.3E-2</v>
      </c>
      <c r="EV206" s="32">
        <f t="shared" si="253"/>
        <v>2.3E-2</v>
      </c>
      <c r="EW206" s="32">
        <f t="shared" si="253"/>
        <v>2.3E-2</v>
      </c>
      <c r="EX206" s="32">
        <f t="shared" si="253"/>
        <v>2.3E-2</v>
      </c>
      <c r="EY206" s="32">
        <f t="shared" si="253"/>
        <v>2.3E-2</v>
      </c>
      <c r="EZ206" s="32">
        <f t="shared" si="253"/>
        <v>2.3E-2</v>
      </c>
      <c r="FA206" s="32">
        <f t="shared" si="253"/>
        <v>2.3E-2</v>
      </c>
      <c r="FB206" s="32">
        <f t="shared" si="253"/>
        <v>2.3E-2</v>
      </c>
      <c r="FC206" s="32">
        <f t="shared" si="253"/>
        <v>2.3E-2</v>
      </c>
      <c r="FD206" s="32">
        <f t="shared" si="253"/>
        <v>2.3E-2</v>
      </c>
      <c r="FE206" s="32">
        <f t="shared" si="253"/>
        <v>2.3E-2</v>
      </c>
      <c r="FF206" s="32">
        <f t="shared" si="253"/>
        <v>2.3E-2</v>
      </c>
      <c r="FG206" s="32">
        <f t="shared" si="253"/>
        <v>2.3E-2</v>
      </c>
      <c r="FH206" s="32">
        <f t="shared" si="253"/>
        <v>2.3E-2</v>
      </c>
      <c r="FI206" s="32">
        <f t="shared" si="253"/>
        <v>2.3E-2</v>
      </c>
      <c r="FJ206" s="32">
        <f t="shared" si="253"/>
        <v>2.3E-2</v>
      </c>
      <c r="FK206" s="32">
        <f t="shared" si="253"/>
        <v>2.3E-2</v>
      </c>
      <c r="FL206" s="32">
        <f t="shared" si="253"/>
        <v>2.3E-2</v>
      </c>
      <c r="FM206" s="32">
        <f t="shared" si="253"/>
        <v>2.3E-2</v>
      </c>
      <c r="FN206" s="32">
        <f t="shared" si="253"/>
        <v>2.3E-2</v>
      </c>
      <c r="FO206" s="32">
        <f t="shared" si="253"/>
        <v>2.3E-2</v>
      </c>
      <c r="FP206" s="32">
        <f t="shared" si="253"/>
        <v>2.3E-2</v>
      </c>
      <c r="FQ206" s="32">
        <f t="shared" si="253"/>
        <v>2.3E-2</v>
      </c>
      <c r="FR206" s="32">
        <f t="shared" si="253"/>
        <v>2.3E-2</v>
      </c>
      <c r="FS206" s="32">
        <f t="shared" si="253"/>
        <v>2.3E-2</v>
      </c>
      <c r="FT206" s="32">
        <f t="shared" si="253"/>
        <v>2.3E-2</v>
      </c>
      <c r="FU206" s="32">
        <f t="shared" si="253"/>
        <v>2.3E-2</v>
      </c>
      <c r="FV206" s="32">
        <f t="shared" si="253"/>
        <v>2.3E-2</v>
      </c>
      <c r="FW206" s="32">
        <f t="shared" si="253"/>
        <v>2.3E-2</v>
      </c>
      <c r="FX206" s="32">
        <f t="shared" si="253"/>
        <v>2.3E-2</v>
      </c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</row>
    <row r="207" spans="1:205" x14ac:dyDescent="0.35">
      <c r="A207" s="3" t="s">
        <v>514</v>
      </c>
      <c r="B207" s="2" t="s">
        <v>668</v>
      </c>
      <c r="C207" s="26">
        <f t="shared" ref="C207:BN207" si="254">ROUND((C103-C23)/C23,4)</f>
        <v>-2.3999999999999998E-3</v>
      </c>
      <c r="D207" s="26">
        <f t="shared" si="254"/>
        <v>-1.2500000000000001E-2</v>
      </c>
      <c r="E207" s="26">
        <f t="shared" si="254"/>
        <v>-4.6899999999999997E-2</v>
      </c>
      <c r="F207" s="26">
        <f t="shared" si="254"/>
        <v>3.7199999999999997E-2</v>
      </c>
      <c r="G207" s="26">
        <f t="shared" si="254"/>
        <v>0.18990000000000001</v>
      </c>
      <c r="H207" s="26">
        <f t="shared" si="254"/>
        <v>-1.38E-2</v>
      </c>
      <c r="I207" s="26">
        <f t="shared" si="254"/>
        <v>-3.0700000000000002E-2</v>
      </c>
      <c r="J207" s="26">
        <f t="shared" si="254"/>
        <v>-1.6500000000000001E-2</v>
      </c>
      <c r="K207" s="26">
        <f t="shared" si="254"/>
        <v>-6.7799999999999999E-2</v>
      </c>
      <c r="L207" s="26">
        <f t="shared" si="254"/>
        <v>-1.66E-2</v>
      </c>
      <c r="M207" s="26">
        <f t="shared" si="254"/>
        <v>-5.7599999999999998E-2</v>
      </c>
      <c r="N207" s="26">
        <f t="shared" si="254"/>
        <v>-5.1999999999999998E-3</v>
      </c>
      <c r="O207" s="26">
        <f t="shared" si="254"/>
        <v>-2.1000000000000001E-2</v>
      </c>
      <c r="P207" s="26">
        <f t="shared" si="254"/>
        <v>-9.1399999999999995E-2</v>
      </c>
      <c r="Q207" s="26">
        <f t="shared" si="254"/>
        <v>4.2999999999999997E-2</v>
      </c>
      <c r="R207" s="26">
        <f t="shared" si="254"/>
        <v>0.16900000000000001</v>
      </c>
      <c r="S207" s="26">
        <f t="shared" si="254"/>
        <v>-5.9999999999999995E-4</v>
      </c>
      <c r="T207" s="26">
        <f t="shared" si="254"/>
        <v>-1.04E-2</v>
      </c>
      <c r="U207" s="26">
        <f t="shared" si="254"/>
        <v>7.3499999999999996E-2</v>
      </c>
      <c r="V207" s="26">
        <f t="shared" si="254"/>
        <v>-1.61E-2</v>
      </c>
      <c r="W207" s="26">
        <f t="shared" si="254"/>
        <v>-0.71419999999999995</v>
      </c>
      <c r="X207" s="26">
        <f t="shared" si="254"/>
        <v>0</v>
      </c>
      <c r="Y207" s="26">
        <f t="shared" si="254"/>
        <v>-5.4199999999999998E-2</v>
      </c>
      <c r="Z207" s="26">
        <f t="shared" si="254"/>
        <v>2.5999999999999999E-3</v>
      </c>
      <c r="AA207" s="26">
        <f t="shared" si="254"/>
        <v>-1.8E-3</v>
      </c>
      <c r="AB207" s="26">
        <f t="shared" si="254"/>
        <v>-6.7999999999999996E-3</v>
      </c>
      <c r="AC207" s="26">
        <f t="shared" si="254"/>
        <v>-2.81E-2</v>
      </c>
      <c r="AD207" s="26">
        <f t="shared" si="254"/>
        <v>2.1299999999999999E-2</v>
      </c>
      <c r="AE207" s="26">
        <f t="shared" si="254"/>
        <v>3.1899999999999998E-2</v>
      </c>
      <c r="AF207" s="26">
        <f t="shared" si="254"/>
        <v>-2.6200000000000001E-2</v>
      </c>
      <c r="AG207" s="26">
        <f t="shared" si="254"/>
        <v>-1.83E-2</v>
      </c>
      <c r="AH207" s="26">
        <f t="shared" si="254"/>
        <v>-2.0299999999999999E-2</v>
      </c>
      <c r="AI207" s="26">
        <f t="shared" si="254"/>
        <v>-4.2500000000000003E-2</v>
      </c>
      <c r="AJ207" s="26">
        <f t="shared" si="254"/>
        <v>9.3399999999999997E-2</v>
      </c>
      <c r="AK207" s="26">
        <f t="shared" si="254"/>
        <v>-2.76E-2</v>
      </c>
      <c r="AL207" s="26">
        <f t="shared" si="254"/>
        <v>2.3E-2</v>
      </c>
      <c r="AM207" s="26">
        <f t="shared" si="254"/>
        <v>-5.16E-2</v>
      </c>
      <c r="AN207" s="26">
        <f t="shared" si="254"/>
        <v>-4.3900000000000002E-2</v>
      </c>
      <c r="AO207" s="26">
        <f t="shared" si="254"/>
        <v>1.2200000000000001E-2</v>
      </c>
      <c r="AP207" s="26">
        <f t="shared" si="254"/>
        <v>1.0800000000000001E-2</v>
      </c>
      <c r="AQ207" s="26">
        <f t="shared" si="254"/>
        <v>5.5500000000000001E-2</v>
      </c>
      <c r="AR207" s="26">
        <f t="shared" si="254"/>
        <v>-1.3299999999999999E-2</v>
      </c>
      <c r="AS207" s="26">
        <f t="shared" si="254"/>
        <v>-1.77E-2</v>
      </c>
      <c r="AT207" s="26">
        <f t="shared" si="254"/>
        <v>-0.1087</v>
      </c>
      <c r="AU207" s="26">
        <f t="shared" si="254"/>
        <v>-0.1129</v>
      </c>
      <c r="AV207" s="26">
        <f t="shared" si="254"/>
        <v>-6.7999999999999996E-3</v>
      </c>
      <c r="AW207" s="26">
        <f t="shared" si="254"/>
        <v>4.7000000000000002E-3</v>
      </c>
      <c r="AX207" s="26">
        <f t="shared" si="254"/>
        <v>0.22170000000000001</v>
      </c>
      <c r="AY207" s="26">
        <f t="shared" si="254"/>
        <v>-4.1200000000000001E-2</v>
      </c>
      <c r="AZ207" s="65">
        <f t="shared" si="254"/>
        <v>-1.29E-2</v>
      </c>
      <c r="BA207" s="26">
        <f t="shared" si="254"/>
        <v>-3.8999999999999998E-3</v>
      </c>
      <c r="BB207" s="26">
        <f t="shared" si="254"/>
        <v>-6.9999999999999999E-4</v>
      </c>
      <c r="BC207" s="26">
        <f t="shared" si="254"/>
        <v>-4.3700000000000003E-2</v>
      </c>
      <c r="BD207" s="26">
        <f t="shared" si="254"/>
        <v>6.9999999999999999E-4</v>
      </c>
      <c r="BE207" s="26">
        <f t="shared" si="254"/>
        <v>-4.8000000000000001E-2</v>
      </c>
      <c r="BF207" s="26">
        <f t="shared" si="254"/>
        <v>-2E-3</v>
      </c>
      <c r="BG207" s="26">
        <f t="shared" si="254"/>
        <v>2.3199999999999998E-2</v>
      </c>
      <c r="BH207" s="26">
        <f t="shared" si="254"/>
        <v>-1.15E-2</v>
      </c>
      <c r="BI207" s="26">
        <f t="shared" si="254"/>
        <v>1.1999999999999999E-3</v>
      </c>
      <c r="BJ207" s="26">
        <f t="shared" si="254"/>
        <v>1.8E-3</v>
      </c>
      <c r="BK207" s="26">
        <f t="shared" si="254"/>
        <v>0.13469999999999999</v>
      </c>
      <c r="BL207" s="26">
        <f t="shared" si="254"/>
        <v>-0.2006</v>
      </c>
      <c r="BM207" s="26">
        <f t="shared" si="254"/>
        <v>-0.14449999999999999</v>
      </c>
      <c r="BN207" s="26">
        <f t="shared" si="254"/>
        <v>-1.78E-2</v>
      </c>
      <c r="BO207" s="26">
        <f t="shared" ref="BO207:DZ207" si="255">ROUND((BO103-BO23)/BO23,4)</f>
        <v>-2.3199999999999998E-2</v>
      </c>
      <c r="BP207" s="26">
        <f t="shared" si="255"/>
        <v>-5.4199999999999998E-2</v>
      </c>
      <c r="BQ207" s="26">
        <f t="shared" si="255"/>
        <v>-1.4E-2</v>
      </c>
      <c r="BR207" s="26">
        <f t="shared" si="255"/>
        <v>-2.5000000000000001E-3</v>
      </c>
      <c r="BS207" s="26">
        <f t="shared" si="255"/>
        <v>3.7600000000000001E-2</v>
      </c>
      <c r="BT207" s="26">
        <f t="shared" si="255"/>
        <v>-3.6499999999999998E-2</v>
      </c>
      <c r="BU207" s="26">
        <f t="shared" si="255"/>
        <v>-5.5899999999999998E-2</v>
      </c>
      <c r="BV207" s="26">
        <f t="shared" si="255"/>
        <v>1.03E-2</v>
      </c>
      <c r="BW207" s="26">
        <f t="shared" si="255"/>
        <v>1.23E-2</v>
      </c>
      <c r="BX207" s="26">
        <f t="shared" si="255"/>
        <v>-3.9E-2</v>
      </c>
      <c r="BY207" s="26">
        <f t="shared" si="255"/>
        <v>-6.2300000000000001E-2</v>
      </c>
      <c r="BZ207" s="26">
        <f t="shared" si="255"/>
        <v>0.1193</v>
      </c>
      <c r="CA207" s="26">
        <f t="shared" si="255"/>
        <v>-2.92E-2</v>
      </c>
      <c r="CB207" s="26">
        <f t="shared" si="255"/>
        <v>-1.66E-2</v>
      </c>
      <c r="CC207" s="26">
        <f t="shared" si="255"/>
        <v>6.8999999999999999E-3</v>
      </c>
      <c r="CD207" s="26">
        <f t="shared" si="255"/>
        <v>-0.76339999999999997</v>
      </c>
      <c r="CE207" s="26">
        <f t="shared" si="255"/>
        <v>4.2799999999999998E-2</v>
      </c>
      <c r="CF207" s="26">
        <f t="shared" si="255"/>
        <v>-2.0899999999999998E-2</v>
      </c>
      <c r="CG207" s="26">
        <f t="shared" si="255"/>
        <v>-7.9000000000000008E-3</v>
      </c>
      <c r="CH207" s="26">
        <f t="shared" si="255"/>
        <v>-3.6900000000000002E-2</v>
      </c>
      <c r="CI207" s="26">
        <f t="shared" si="255"/>
        <v>-1.38E-2</v>
      </c>
      <c r="CJ207" s="26">
        <f t="shared" si="255"/>
        <v>-2.7199999999999998E-2</v>
      </c>
      <c r="CK207" s="26">
        <f t="shared" si="255"/>
        <v>-0.1348</v>
      </c>
      <c r="CL207" s="26">
        <f t="shared" si="255"/>
        <v>-3.39E-2</v>
      </c>
      <c r="CM207" s="26">
        <f t="shared" si="255"/>
        <v>-6.1800000000000001E-2</v>
      </c>
      <c r="CN207" s="26">
        <f t="shared" si="255"/>
        <v>-3.2099999999999997E-2</v>
      </c>
      <c r="CO207" s="26">
        <f t="shared" si="255"/>
        <v>-0.01</v>
      </c>
      <c r="CP207" s="26">
        <f t="shared" si="255"/>
        <v>-3.8399999999999997E-2</v>
      </c>
      <c r="CQ207" s="26">
        <f t="shared" si="255"/>
        <v>-3.8E-3</v>
      </c>
      <c r="CR207" s="26">
        <f t="shared" si="255"/>
        <v>-7.46E-2</v>
      </c>
      <c r="CS207" s="26">
        <f t="shared" si="255"/>
        <v>-5.3400000000000003E-2</v>
      </c>
      <c r="CT207" s="26">
        <f t="shared" si="255"/>
        <v>9.3399999999999997E-2</v>
      </c>
      <c r="CU207" s="26">
        <f t="shared" si="255"/>
        <v>0.156</v>
      </c>
      <c r="CV207" s="26">
        <f t="shared" si="255"/>
        <v>0</v>
      </c>
      <c r="CW207" s="26">
        <f t="shared" si="255"/>
        <v>-3.5400000000000001E-2</v>
      </c>
      <c r="CX207" s="26">
        <f t="shared" si="255"/>
        <v>-2.3999999999999998E-3</v>
      </c>
      <c r="CY207" s="26">
        <f t="shared" si="255"/>
        <v>0</v>
      </c>
      <c r="CZ207" s="26">
        <f t="shared" si="255"/>
        <v>-1.9800000000000002E-2</v>
      </c>
      <c r="DA207" s="26">
        <f t="shared" si="255"/>
        <v>2.01E-2</v>
      </c>
      <c r="DB207" s="26">
        <f t="shared" si="255"/>
        <v>-1.47E-2</v>
      </c>
      <c r="DC207" s="26">
        <f t="shared" si="255"/>
        <v>5.4600000000000003E-2</v>
      </c>
      <c r="DD207" s="26">
        <f t="shared" si="255"/>
        <v>0.1186</v>
      </c>
      <c r="DE207" s="26">
        <f t="shared" si="255"/>
        <v>-4.2299999999999997E-2</v>
      </c>
      <c r="DF207" s="26">
        <f t="shared" si="255"/>
        <v>-1.0999999999999999E-2</v>
      </c>
      <c r="DG207" s="26">
        <f t="shared" si="255"/>
        <v>-0.10100000000000001</v>
      </c>
      <c r="DH207" s="26">
        <f t="shared" si="255"/>
        <v>-2.9700000000000001E-2</v>
      </c>
      <c r="DI207" s="26">
        <f t="shared" si="255"/>
        <v>-2.12E-2</v>
      </c>
      <c r="DJ207" s="26">
        <f t="shared" si="255"/>
        <v>-2.4199999999999999E-2</v>
      </c>
      <c r="DK207" s="26">
        <f t="shared" si="255"/>
        <v>-4.2599999999999999E-2</v>
      </c>
      <c r="DL207" s="26">
        <f t="shared" si="255"/>
        <v>-5.7000000000000002E-3</v>
      </c>
      <c r="DM207" s="26">
        <f t="shared" si="255"/>
        <v>9.4999999999999998E-3</v>
      </c>
      <c r="DN207" s="26">
        <f t="shared" si="255"/>
        <v>-1.8200000000000001E-2</v>
      </c>
      <c r="DO207" s="26">
        <f t="shared" si="255"/>
        <v>1.29E-2</v>
      </c>
      <c r="DP207" s="26">
        <f t="shared" si="255"/>
        <v>8.6E-3</v>
      </c>
      <c r="DQ207" s="26">
        <f t="shared" si="255"/>
        <v>6.4699999999999994E-2</v>
      </c>
      <c r="DR207" s="26">
        <f t="shared" si="255"/>
        <v>-2.1100000000000001E-2</v>
      </c>
      <c r="DS207" s="26">
        <f t="shared" si="255"/>
        <v>-6.1199999999999997E-2</v>
      </c>
      <c r="DT207" s="26">
        <f t="shared" si="255"/>
        <v>8.6E-3</v>
      </c>
      <c r="DU207" s="26">
        <f t="shared" si="255"/>
        <v>-2.6599999999999999E-2</v>
      </c>
      <c r="DV207" s="26">
        <f t="shared" si="255"/>
        <v>-2.8000000000000001E-2</v>
      </c>
      <c r="DW207" s="26">
        <f t="shared" si="255"/>
        <v>-2.4400000000000002E-2</v>
      </c>
      <c r="DX207" s="26">
        <f t="shared" si="255"/>
        <v>2.3099999999999999E-2</v>
      </c>
      <c r="DY207" s="26">
        <f t="shared" si="255"/>
        <v>-2.8500000000000001E-2</v>
      </c>
      <c r="DZ207" s="26">
        <f t="shared" si="255"/>
        <v>-4.8300000000000003E-2</v>
      </c>
      <c r="EA207" s="26">
        <f t="shared" ref="EA207:FX207" si="256">ROUND((EA103-EA23)/EA23,4)</f>
        <v>-1.2999999999999999E-3</v>
      </c>
      <c r="EB207" s="26">
        <f t="shared" si="256"/>
        <v>-6.0999999999999999E-2</v>
      </c>
      <c r="EC207" s="26">
        <f t="shared" si="256"/>
        <v>-4.0399999999999998E-2</v>
      </c>
      <c r="ED207" s="26">
        <f t="shared" si="256"/>
        <v>-4.0000000000000002E-4</v>
      </c>
      <c r="EE207" s="26">
        <f t="shared" si="256"/>
        <v>7.4000000000000003E-3</v>
      </c>
      <c r="EF207" s="26">
        <f t="shared" si="256"/>
        <v>-3.5200000000000002E-2</v>
      </c>
      <c r="EG207" s="26">
        <f t="shared" si="256"/>
        <v>1.44E-2</v>
      </c>
      <c r="EH207" s="26">
        <f t="shared" si="256"/>
        <v>-2.3999999999999998E-3</v>
      </c>
      <c r="EI207" s="26">
        <f t="shared" si="256"/>
        <v>-2.0400000000000001E-2</v>
      </c>
      <c r="EJ207" s="26">
        <f t="shared" si="256"/>
        <v>-9.4000000000000004E-3</v>
      </c>
      <c r="EK207" s="26">
        <f t="shared" si="256"/>
        <v>-2.07E-2</v>
      </c>
      <c r="EL207" s="26">
        <f t="shared" si="256"/>
        <v>-3.1800000000000002E-2</v>
      </c>
      <c r="EM207" s="26">
        <f t="shared" si="256"/>
        <v>-1.77E-2</v>
      </c>
      <c r="EN207" s="26">
        <f t="shared" si="256"/>
        <v>-4.07E-2</v>
      </c>
      <c r="EO207" s="26">
        <f t="shared" si="256"/>
        <v>-2.8000000000000001E-2</v>
      </c>
      <c r="EP207" s="26">
        <f t="shared" si="256"/>
        <v>2.1000000000000001E-2</v>
      </c>
      <c r="EQ207" s="26">
        <f t="shared" si="256"/>
        <v>-1.6E-2</v>
      </c>
      <c r="ER207" s="26">
        <f t="shared" si="256"/>
        <v>-2.0299999999999999E-2</v>
      </c>
      <c r="ES207" s="26">
        <f t="shared" si="256"/>
        <v>-0.1014</v>
      </c>
      <c r="ET207" s="26">
        <f t="shared" si="256"/>
        <v>3.2899999999999999E-2</v>
      </c>
      <c r="EU207" s="26">
        <f t="shared" si="256"/>
        <v>1.1999999999999999E-3</v>
      </c>
      <c r="EV207" s="26">
        <f t="shared" si="256"/>
        <v>-7.8700000000000006E-2</v>
      </c>
      <c r="EW207" s="26">
        <f t="shared" si="256"/>
        <v>-2.3400000000000001E-2</v>
      </c>
      <c r="EX207" s="26">
        <f t="shared" si="256"/>
        <v>2.4799999999999999E-2</v>
      </c>
      <c r="EY207" s="26">
        <f t="shared" si="256"/>
        <v>-0.1573</v>
      </c>
      <c r="EZ207" s="26">
        <f t="shared" si="256"/>
        <v>6.1999999999999998E-3</v>
      </c>
      <c r="FA207" s="26">
        <f t="shared" si="256"/>
        <v>-1.6799999999999999E-2</v>
      </c>
      <c r="FB207" s="26">
        <f t="shared" si="256"/>
        <v>-2.5000000000000001E-2</v>
      </c>
      <c r="FC207" s="26">
        <f t="shared" si="256"/>
        <v>-7.0300000000000001E-2</v>
      </c>
      <c r="FD207" s="26">
        <f t="shared" si="256"/>
        <v>-8.0999999999999996E-3</v>
      </c>
      <c r="FE207" s="26">
        <f t="shared" si="256"/>
        <v>-5.28E-2</v>
      </c>
      <c r="FF207" s="26">
        <f t="shared" si="256"/>
        <v>-5.3199999999999997E-2</v>
      </c>
      <c r="FG207" s="26">
        <f t="shared" si="256"/>
        <v>-4.7300000000000002E-2</v>
      </c>
      <c r="FH207" s="26">
        <f t="shared" si="256"/>
        <v>4.3E-3</v>
      </c>
      <c r="FI207" s="26">
        <f t="shared" si="256"/>
        <v>-2.1000000000000001E-2</v>
      </c>
      <c r="FJ207" s="26">
        <f t="shared" si="256"/>
        <v>-8.0999999999999996E-3</v>
      </c>
      <c r="FK207" s="26">
        <f t="shared" si="256"/>
        <v>-1.7299999999999999E-2</v>
      </c>
      <c r="FL207" s="26">
        <f t="shared" si="256"/>
        <v>2.9499999999999998E-2</v>
      </c>
      <c r="FM207" s="26">
        <f t="shared" si="256"/>
        <v>2.46E-2</v>
      </c>
      <c r="FN207" s="26">
        <f t="shared" si="256"/>
        <v>2.35E-2</v>
      </c>
      <c r="FO207" s="26">
        <f t="shared" si="256"/>
        <v>2.76E-2</v>
      </c>
      <c r="FP207" s="26">
        <f t="shared" si="256"/>
        <v>2.7E-2</v>
      </c>
      <c r="FQ207" s="26">
        <f t="shared" si="256"/>
        <v>-2E-3</v>
      </c>
      <c r="FR207" s="26">
        <f t="shared" si="256"/>
        <v>-7.7000000000000002E-3</v>
      </c>
      <c r="FS207" s="26">
        <f t="shared" si="256"/>
        <v>-6.4500000000000002E-2</v>
      </c>
      <c r="FT207" s="26">
        <f t="shared" si="256"/>
        <v>-4.24E-2</v>
      </c>
      <c r="FU207" s="26">
        <f t="shared" si="256"/>
        <v>-2.7799999999999998E-2</v>
      </c>
      <c r="FV207" s="26">
        <f t="shared" si="256"/>
        <v>-0.1152</v>
      </c>
      <c r="FW207" s="26">
        <f t="shared" si="256"/>
        <v>-6.0900000000000003E-2</v>
      </c>
      <c r="FX207" s="26">
        <f t="shared" si="256"/>
        <v>0.12759999999999999</v>
      </c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</row>
    <row r="208" spans="1:205" x14ac:dyDescent="0.35">
      <c r="A208" s="2"/>
      <c r="B208" s="2" t="s">
        <v>515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63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3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</row>
    <row r="209" spans="1:193" x14ac:dyDescent="0.35">
      <c r="A209" s="3" t="s">
        <v>516</v>
      </c>
      <c r="B209" s="2" t="s">
        <v>669</v>
      </c>
      <c r="C209" s="2">
        <f t="shared" ref="C209:BN209" si="257">ROUND((C205)*(1+C206+C207),2)</f>
        <v>79892844.239999995</v>
      </c>
      <c r="D209" s="2">
        <f t="shared" si="257"/>
        <v>446149224.80000001</v>
      </c>
      <c r="E209" s="2">
        <f t="shared" si="257"/>
        <v>71070893.150000006</v>
      </c>
      <c r="F209" s="2">
        <f t="shared" si="257"/>
        <v>278971081.16000003</v>
      </c>
      <c r="G209" s="2">
        <f t="shared" si="257"/>
        <v>22158445.699999999</v>
      </c>
      <c r="H209" s="2">
        <f t="shared" si="257"/>
        <v>13402209.5</v>
      </c>
      <c r="I209" s="2">
        <f t="shared" si="257"/>
        <v>98385570.299999997</v>
      </c>
      <c r="J209" s="2">
        <f t="shared" si="257"/>
        <v>24176449.859999999</v>
      </c>
      <c r="K209" s="2">
        <f t="shared" si="257"/>
        <v>4180082.5</v>
      </c>
      <c r="L209" s="2">
        <f t="shared" si="257"/>
        <v>26348010.949999999</v>
      </c>
      <c r="M209" s="2">
        <f t="shared" si="257"/>
        <v>13026777.33</v>
      </c>
      <c r="N209" s="2">
        <f t="shared" si="257"/>
        <v>591751802.49000001</v>
      </c>
      <c r="O209" s="2">
        <f t="shared" si="257"/>
        <v>143830443.02000001</v>
      </c>
      <c r="P209" s="2">
        <f t="shared" si="257"/>
        <v>5111517.33</v>
      </c>
      <c r="Q209" s="2">
        <f t="shared" si="257"/>
        <v>499104989.01999998</v>
      </c>
      <c r="R209" s="2">
        <f t="shared" si="257"/>
        <v>81014908.280000001</v>
      </c>
      <c r="S209" s="2">
        <f t="shared" si="257"/>
        <v>19348798.510000002</v>
      </c>
      <c r="T209" s="2">
        <f t="shared" si="257"/>
        <v>3321906.67</v>
      </c>
      <c r="U209" s="2">
        <f t="shared" si="257"/>
        <v>1436808.71</v>
      </c>
      <c r="V209" s="2">
        <f t="shared" si="257"/>
        <v>4263145.18</v>
      </c>
      <c r="W209" s="2">
        <f t="shared" si="257"/>
        <v>1138970.21</v>
      </c>
      <c r="X209" s="2">
        <f t="shared" si="257"/>
        <v>1247148.75</v>
      </c>
      <c r="Y209" s="2">
        <f t="shared" si="257"/>
        <v>11143848.4</v>
      </c>
      <c r="Z209" s="2">
        <f t="shared" si="257"/>
        <v>3909475.96</v>
      </c>
      <c r="AA209" s="2">
        <f t="shared" si="257"/>
        <v>351337009.87</v>
      </c>
      <c r="AB209" s="2">
        <f t="shared" si="257"/>
        <v>312259192.82999998</v>
      </c>
      <c r="AC209" s="2">
        <f t="shared" si="257"/>
        <v>11230256.01</v>
      </c>
      <c r="AD209" s="2">
        <f t="shared" si="257"/>
        <v>16617727.34</v>
      </c>
      <c r="AE209" s="2">
        <f t="shared" si="257"/>
        <v>2217949.87</v>
      </c>
      <c r="AF209" s="2">
        <f t="shared" si="257"/>
        <v>3406764.92</v>
      </c>
      <c r="AG209" s="2">
        <f t="shared" si="257"/>
        <v>8004804.5800000001</v>
      </c>
      <c r="AH209" s="2">
        <f t="shared" si="257"/>
        <v>11704502.949999999</v>
      </c>
      <c r="AI209" s="2">
        <f t="shared" si="257"/>
        <v>5396951.2800000003</v>
      </c>
      <c r="AJ209" s="2">
        <f t="shared" si="257"/>
        <v>3819386.31</v>
      </c>
      <c r="AK209" s="2">
        <f t="shared" si="257"/>
        <v>3421452.84</v>
      </c>
      <c r="AL209" s="2">
        <f t="shared" si="257"/>
        <v>4739993.63</v>
      </c>
      <c r="AM209" s="2">
        <f t="shared" si="257"/>
        <v>5174447.97</v>
      </c>
      <c r="AN209" s="2">
        <f t="shared" si="257"/>
        <v>4752383.3600000003</v>
      </c>
      <c r="AO209" s="2">
        <f t="shared" si="257"/>
        <v>50912803.68</v>
      </c>
      <c r="AP209" s="2">
        <f t="shared" si="257"/>
        <v>1017751648.26</v>
      </c>
      <c r="AQ209" s="2">
        <f t="shared" si="257"/>
        <v>4587976.95</v>
      </c>
      <c r="AR209" s="2">
        <f t="shared" si="257"/>
        <v>695012706.01999998</v>
      </c>
      <c r="AS209" s="2">
        <f t="shared" si="257"/>
        <v>79204693.689999998</v>
      </c>
      <c r="AT209" s="2">
        <f t="shared" si="257"/>
        <v>27425004.800000001</v>
      </c>
      <c r="AU209" s="2">
        <f t="shared" si="257"/>
        <v>4496406.4400000004</v>
      </c>
      <c r="AV209" s="2">
        <f t="shared" si="257"/>
        <v>5081527.08</v>
      </c>
      <c r="AW209" s="2">
        <f t="shared" si="257"/>
        <v>4538303.8899999997</v>
      </c>
      <c r="AX209" s="2">
        <f t="shared" si="257"/>
        <v>2112998.34</v>
      </c>
      <c r="AY209" s="2">
        <f t="shared" si="257"/>
        <v>5948291.4900000002</v>
      </c>
      <c r="AZ209" s="2">
        <f t="shared" si="257"/>
        <v>143592147.08000001</v>
      </c>
      <c r="BA209" s="2">
        <f t="shared" si="257"/>
        <v>101048941.23999999</v>
      </c>
      <c r="BB209" s="2">
        <f t="shared" si="257"/>
        <v>84270980.620000005</v>
      </c>
      <c r="BC209" s="2">
        <f t="shared" si="257"/>
        <v>284254225.43000001</v>
      </c>
      <c r="BD209" s="2">
        <f t="shared" si="257"/>
        <v>40151219.280000001</v>
      </c>
      <c r="BE209" s="2">
        <f t="shared" si="257"/>
        <v>14287161.880000001</v>
      </c>
      <c r="BF209" s="2">
        <f t="shared" si="257"/>
        <v>282106949.62</v>
      </c>
      <c r="BG209" s="2">
        <f t="shared" si="257"/>
        <v>12106170.33</v>
      </c>
      <c r="BH209" s="2">
        <f t="shared" si="257"/>
        <v>7749300.0300000003</v>
      </c>
      <c r="BI209" s="2">
        <f t="shared" si="257"/>
        <v>4643913.2300000004</v>
      </c>
      <c r="BJ209" s="2">
        <f t="shared" si="257"/>
        <v>69681782.909999996</v>
      </c>
      <c r="BK209" s="2">
        <f t="shared" si="257"/>
        <v>390364211.14999998</v>
      </c>
      <c r="BL209" s="2">
        <f t="shared" si="257"/>
        <v>1810659.96</v>
      </c>
      <c r="BM209" s="2">
        <f t="shared" si="257"/>
        <v>5212266.43</v>
      </c>
      <c r="BN209" s="2">
        <f t="shared" si="257"/>
        <v>35601199.270000003</v>
      </c>
      <c r="BO209" s="2">
        <f t="shared" ref="BO209:DZ209" si="258">ROUND((BO205)*(1+BO206+BO207),2)</f>
        <v>14735305.76</v>
      </c>
      <c r="BP209" s="2">
        <f t="shared" si="258"/>
        <v>3320121.35</v>
      </c>
      <c r="BQ209" s="2">
        <f t="shared" si="258"/>
        <v>73344008.799999997</v>
      </c>
      <c r="BR209" s="2">
        <f t="shared" si="258"/>
        <v>50925019.039999999</v>
      </c>
      <c r="BS209" s="2">
        <f t="shared" si="258"/>
        <v>14984991.43</v>
      </c>
      <c r="BT209" s="2">
        <f t="shared" si="258"/>
        <v>5691086.5800000001</v>
      </c>
      <c r="BU209" s="2">
        <f t="shared" si="258"/>
        <v>5850450.25</v>
      </c>
      <c r="BV209" s="2">
        <f t="shared" si="258"/>
        <v>14829848.699999999</v>
      </c>
      <c r="BW209" s="2">
        <f t="shared" si="258"/>
        <v>23679761.039999999</v>
      </c>
      <c r="BX209" s="2">
        <f t="shared" si="258"/>
        <v>1765109.81</v>
      </c>
      <c r="BY209" s="2">
        <f t="shared" si="258"/>
        <v>5665481.8799999999</v>
      </c>
      <c r="BZ209" s="2">
        <f t="shared" si="258"/>
        <v>4192494.85</v>
      </c>
      <c r="CA209" s="2">
        <f t="shared" si="258"/>
        <v>3135898.29</v>
      </c>
      <c r="CB209" s="2">
        <f t="shared" si="258"/>
        <v>831038363.82000005</v>
      </c>
      <c r="CC209" s="2">
        <f t="shared" si="258"/>
        <v>3607781.46</v>
      </c>
      <c r="CD209" s="2">
        <f t="shared" si="258"/>
        <v>902113.67</v>
      </c>
      <c r="CE209" s="2">
        <f t="shared" si="258"/>
        <v>3231151.65</v>
      </c>
      <c r="CF209" s="2">
        <f t="shared" si="258"/>
        <v>2342459.9900000002</v>
      </c>
      <c r="CG209" s="2">
        <f t="shared" si="258"/>
        <v>3718378.13</v>
      </c>
      <c r="CH209" s="2">
        <f t="shared" si="258"/>
        <v>2280500</v>
      </c>
      <c r="CI209" s="2">
        <f t="shared" si="258"/>
        <v>8673463.9100000001</v>
      </c>
      <c r="CJ209" s="2">
        <f t="shared" si="258"/>
        <v>11322944.41</v>
      </c>
      <c r="CK209" s="2">
        <f t="shared" si="258"/>
        <v>57283210.729999997</v>
      </c>
      <c r="CL209" s="2">
        <f t="shared" si="258"/>
        <v>15271591.550000001</v>
      </c>
      <c r="CM209" s="2">
        <f t="shared" si="258"/>
        <v>9338955.1600000001</v>
      </c>
      <c r="CN209" s="2">
        <f t="shared" si="258"/>
        <v>347862107.89999998</v>
      </c>
      <c r="CO209" s="2">
        <f t="shared" si="258"/>
        <v>158889013.74000001</v>
      </c>
      <c r="CP209" s="2">
        <f t="shared" si="258"/>
        <v>12160270.609999999</v>
      </c>
      <c r="CQ209" s="2">
        <f t="shared" si="258"/>
        <v>10512140.109999999</v>
      </c>
      <c r="CR209" s="2">
        <f t="shared" si="258"/>
        <v>3847380.87</v>
      </c>
      <c r="CS209" s="2">
        <f t="shared" si="258"/>
        <v>4454653.43</v>
      </c>
      <c r="CT209" s="2">
        <f t="shared" si="258"/>
        <v>2614394.41</v>
      </c>
      <c r="CU209" s="2">
        <f t="shared" si="258"/>
        <v>5526791.8600000003</v>
      </c>
      <c r="CV209" s="2">
        <f t="shared" si="258"/>
        <v>1174685.3400000001</v>
      </c>
      <c r="CW209" s="2">
        <f t="shared" si="258"/>
        <v>3740394.99</v>
      </c>
      <c r="CX209" s="2">
        <f t="shared" si="258"/>
        <v>6160390.4699999997</v>
      </c>
      <c r="CY209" s="2">
        <f t="shared" si="258"/>
        <v>1268197.6499999999</v>
      </c>
      <c r="CZ209" s="2">
        <f t="shared" si="258"/>
        <v>21124739.66</v>
      </c>
      <c r="DA209" s="2">
        <f t="shared" si="258"/>
        <v>3768061.84</v>
      </c>
      <c r="DB209" s="2">
        <f t="shared" si="258"/>
        <v>4879970.99</v>
      </c>
      <c r="DC209" s="2">
        <f t="shared" si="258"/>
        <v>3731605.1</v>
      </c>
      <c r="DD209" s="2">
        <f t="shared" si="258"/>
        <v>3735137.3</v>
      </c>
      <c r="DE209" s="2">
        <f t="shared" si="258"/>
        <v>4529019.4800000004</v>
      </c>
      <c r="DF209" s="2">
        <f t="shared" si="258"/>
        <v>230016429.22999999</v>
      </c>
      <c r="DG209" s="2">
        <f t="shared" si="258"/>
        <v>2234535.13</v>
      </c>
      <c r="DH209" s="2">
        <f t="shared" si="258"/>
        <v>20746897.59</v>
      </c>
      <c r="DI209" s="2">
        <f t="shared" si="258"/>
        <v>27759839.390000001</v>
      </c>
      <c r="DJ209" s="2">
        <f t="shared" si="258"/>
        <v>8139837.1200000001</v>
      </c>
      <c r="DK209" s="2">
        <f t="shared" si="258"/>
        <v>6404481.04</v>
      </c>
      <c r="DL209" s="2">
        <f t="shared" si="258"/>
        <v>67273741.510000005</v>
      </c>
      <c r="DM209" s="2">
        <f t="shared" si="258"/>
        <v>4465517.29</v>
      </c>
      <c r="DN209" s="2">
        <f t="shared" si="258"/>
        <v>16131691.48</v>
      </c>
      <c r="DO209" s="2">
        <f t="shared" si="258"/>
        <v>39148585.710000001</v>
      </c>
      <c r="DP209" s="2">
        <f t="shared" si="258"/>
        <v>3944329.92</v>
      </c>
      <c r="DQ209" s="2">
        <f t="shared" si="258"/>
        <v>11206156.210000001</v>
      </c>
      <c r="DR209" s="2">
        <f t="shared" si="258"/>
        <v>16298866.67</v>
      </c>
      <c r="DS209" s="2">
        <f t="shared" si="258"/>
        <v>8168663.3300000001</v>
      </c>
      <c r="DT209" s="2">
        <f t="shared" si="258"/>
        <v>3719142.57</v>
      </c>
      <c r="DU209" s="2">
        <f t="shared" si="258"/>
        <v>5232054.13</v>
      </c>
      <c r="DV209" s="2">
        <f t="shared" si="258"/>
        <v>3859097.36</v>
      </c>
      <c r="DW209" s="2">
        <f t="shared" si="258"/>
        <v>4744760.09</v>
      </c>
      <c r="DX209" s="2">
        <f t="shared" si="258"/>
        <v>3840661.72</v>
      </c>
      <c r="DY209" s="2">
        <f t="shared" si="258"/>
        <v>5057136.2699999996</v>
      </c>
      <c r="DZ209" s="2">
        <f t="shared" si="258"/>
        <v>9110888.5899999999</v>
      </c>
      <c r="EA209" s="2">
        <f t="shared" ref="EA209:FX209" si="259">ROUND((EA205)*(1+EA206+EA207),2)</f>
        <v>7254323.7199999997</v>
      </c>
      <c r="EB209" s="2">
        <f t="shared" si="259"/>
        <v>7058255.5300000003</v>
      </c>
      <c r="EC209" s="2">
        <f t="shared" si="259"/>
        <v>4262123.83</v>
      </c>
      <c r="ED209" s="2">
        <f t="shared" si="259"/>
        <v>23670186.300000001</v>
      </c>
      <c r="EE209" s="2">
        <f t="shared" si="259"/>
        <v>3697798.33</v>
      </c>
      <c r="EF209" s="2">
        <f t="shared" si="259"/>
        <v>16437407.48</v>
      </c>
      <c r="EG209" s="2">
        <f t="shared" si="259"/>
        <v>4201462.91</v>
      </c>
      <c r="EH209" s="2">
        <f t="shared" si="259"/>
        <v>4139475.05</v>
      </c>
      <c r="EI209" s="2">
        <f t="shared" si="259"/>
        <v>165036105.41</v>
      </c>
      <c r="EJ209" s="2">
        <f t="shared" si="259"/>
        <v>112321724.81999999</v>
      </c>
      <c r="EK209" s="2">
        <f t="shared" si="259"/>
        <v>8377510.4299999997</v>
      </c>
      <c r="EL209" s="2">
        <f t="shared" si="259"/>
        <v>5920711.1200000001</v>
      </c>
      <c r="EM209" s="2">
        <f t="shared" si="259"/>
        <v>5568998.7000000002</v>
      </c>
      <c r="EN209" s="2">
        <f t="shared" si="259"/>
        <v>11739524.15</v>
      </c>
      <c r="EO209" s="2">
        <f t="shared" si="259"/>
        <v>4697206.25</v>
      </c>
      <c r="EP209" s="2">
        <f t="shared" si="259"/>
        <v>6266634.3499999996</v>
      </c>
      <c r="EQ209" s="2">
        <f t="shared" si="259"/>
        <v>30779418.77</v>
      </c>
      <c r="ER209" s="2">
        <f t="shared" si="259"/>
        <v>5098535.12</v>
      </c>
      <c r="ES209" s="2">
        <f t="shared" si="259"/>
        <v>3233873.99</v>
      </c>
      <c r="ET209" s="2">
        <f t="shared" si="259"/>
        <v>4323984.95</v>
      </c>
      <c r="EU209" s="2">
        <f t="shared" si="259"/>
        <v>7937465.6299999999</v>
      </c>
      <c r="EV209" s="2">
        <f t="shared" si="259"/>
        <v>1820825.07</v>
      </c>
      <c r="EW209" s="2">
        <f t="shared" si="259"/>
        <v>13213331.52</v>
      </c>
      <c r="EX209" s="2">
        <f t="shared" si="259"/>
        <v>3796255.38</v>
      </c>
      <c r="EY209" s="2">
        <f t="shared" si="259"/>
        <v>7789479.54</v>
      </c>
      <c r="EZ209" s="2">
        <f t="shared" si="259"/>
        <v>2832075.44</v>
      </c>
      <c r="FA209" s="2">
        <f t="shared" si="259"/>
        <v>42371307.009999998</v>
      </c>
      <c r="FB209" s="2">
        <f t="shared" si="259"/>
        <v>4725642.22</v>
      </c>
      <c r="FC209" s="2">
        <f t="shared" si="259"/>
        <v>21034174.359999999</v>
      </c>
      <c r="FD209" s="2">
        <f t="shared" si="259"/>
        <v>5756293.1100000003</v>
      </c>
      <c r="FE209" s="2">
        <f t="shared" si="259"/>
        <v>1943548.82</v>
      </c>
      <c r="FF209" s="2">
        <f t="shared" si="259"/>
        <v>3626088.86</v>
      </c>
      <c r="FG209" s="2">
        <f t="shared" si="259"/>
        <v>2723830.37</v>
      </c>
      <c r="FH209" s="2">
        <f t="shared" si="259"/>
        <v>1733713.75</v>
      </c>
      <c r="FI209" s="2">
        <f t="shared" si="259"/>
        <v>20113339.559999999</v>
      </c>
      <c r="FJ209" s="2">
        <f t="shared" si="259"/>
        <v>22788809.449999999</v>
      </c>
      <c r="FK209" s="2">
        <f t="shared" si="259"/>
        <v>29364064.73</v>
      </c>
      <c r="FL209" s="2">
        <f t="shared" si="259"/>
        <v>94205094.510000005</v>
      </c>
      <c r="FM209" s="2">
        <f t="shared" si="259"/>
        <v>44650077.299999997</v>
      </c>
      <c r="FN209" s="2">
        <f t="shared" si="259"/>
        <v>265890615.19</v>
      </c>
      <c r="FO209" s="2">
        <f t="shared" si="259"/>
        <v>13577166.73</v>
      </c>
      <c r="FP209" s="2">
        <f t="shared" si="259"/>
        <v>27744967.73</v>
      </c>
      <c r="FQ209" s="2">
        <f t="shared" si="259"/>
        <v>12182410.699999999</v>
      </c>
      <c r="FR209" s="2">
        <f t="shared" si="259"/>
        <v>3435866.08</v>
      </c>
      <c r="FS209" s="2">
        <f t="shared" si="259"/>
        <v>3314210.28</v>
      </c>
      <c r="FT209" s="2">
        <f t="shared" si="259"/>
        <v>1501251.86</v>
      </c>
      <c r="FU209" s="2">
        <f t="shared" si="259"/>
        <v>10744488.050000001</v>
      </c>
      <c r="FV209" s="2">
        <f t="shared" si="259"/>
        <v>8988907.5199999996</v>
      </c>
      <c r="FW209" s="2">
        <f t="shared" si="259"/>
        <v>3182002.66</v>
      </c>
      <c r="FX209" s="2">
        <f t="shared" si="259"/>
        <v>1733886.38</v>
      </c>
      <c r="FY209" s="26"/>
      <c r="FZ209" s="2">
        <f>SUM(C209:FX209)</f>
        <v>9949840876.2600002</v>
      </c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</row>
    <row r="210" spans="1:193" x14ac:dyDescent="0.35">
      <c r="A210" s="2"/>
      <c r="B210" s="2" t="s">
        <v>955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32"/>
      <c r="GC210" s="32"/>
      <c r="GD210" s="32"/>
      <c r="GE210" s="2"/>
      <c r="GF210" s="2"/>
      <c r="GG210" s="2"/>
      <c r="GH210" s="2"/>
      <c r="GI210" s="2"/>
      <c r="GJ210" s="2"/>
      <c r="GK210" s="2"/>
    </row>
    <row r="211" spans="1:193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</row>
    <row r="212" spans="1:193" x14ac:dyDescent="0.35">
      <c r="A212" s="2"/>
      <c r="B212" s="30" t="s">
        <v>956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</row>
    <row r="213" spans="1:193" x14ac:dyDescent="0.35">
      <c r="A213" s="3" t="s">
        <v>957</v>
      </c>
      <c r="B213" s="2" t="s">
        <v>958</v>
      </c>
      <c r="C213" s="2">
        <f t="shared" ref="C213:BN213" si="260">ROUND(C40,2)</f>
        <v>11028.65</v>
      </c>
      <c r="D213" s="2">
        <f t="shared" si="260"/>
        <v>11028.65</v>
      </c>
      <c r="E213" s="2">
        <f t="shared" si="260"/>
        <v>11028.65</v>
      </c>
      <c r="F213" s="2">
        <f t="shared" si="260"/>
        <v>11028.65</v>
      </c>
      <c r="G213" s="2">
        <f t="shared" si="260"/>
        <v>11028.65</v>
      </c>
      <c r="H213" s="2">
        <f t="shared" si="260"/>
        <v>11028.65</v>
      </c>
      <c r="I213" s="2">
        <f t="shared" si="260"/>
        <v>11028.65</v>
      </c>
      <c r="J213" s="2">
        <f t="shared" si="260"/>
        <v>11028.65</v>
      </c>
      <c r="K213" s="2">
        <f t="shared" si="260"/>
        <v>11028.65</v>
      </c>
      <c r="L213" s="2">
        <f t="shared" si="260"/>
        <v>11028.65</v>
      </c>
      <c r="M213" s="2">
        <f t="shared" si="260"/>
        <v>11028.65</v>
      </c>
      <c r="N213" s="2">
        <f t="shared" si="260"/>
        <v>11028.65</v>
      </c>
      <c r="O213" s="2">
        <f t="shared" si="260"/>
        <v>11028.65</v>
      </c>
      <c r="P213" s="2">
        <f t="shared" si="260"/>
        <v>11028.65</v>
      </c>
      <c r="Q213" s="2">
        <f t="shared" si="260"/>
        <v>11028.65</v>
      </c>
      <c r="R213" s="2">
        <f t="shared" si="260"/>
        <v>11028.65</v>
      </c>
      <c r="S213" s="2">
        <f t="shared" si="260"/>
        <v>11028.65</v>
      </c>
      <c r="T213" s="2">
        <f t="shared" si="260"/>
        <v>11028.65</v>
      </c>
      <c r="U213" s="2">
        <f t="shared" si="260"/>
        <v>11028.65</v>
      </c>
      <c r="V213" s="2">
        <f t="shared" si="260"/>
        <v>11028.65</v>
      </c>
      <c r="W213" s="2">
        <f t="shared" si="260"/>
        <v>11028.65</v>
      </c>
      <c r="X213" s="2">
        <f t="shared" si="260"/>
        <v>11028.65</v>
      </c>
      <c r="Y213" s="2">
        <f t="shared" si="260"/>
        <v>11028.65</v>
      </c>
      <c r="Z213" s="2">
        <f t="shared" si="260"/>
        <v>11028.65</v>
      </c>
      <c r="AA213" s="2">
        <f t="shared" si="260"/>
        <v>11028.65</v>
      </c>
      <c r="AB213" s="2">
        <f t="shared" si="260"/>
        <v>11028.65</v>
      </c>
      <c r="AC213" s="2">
        <f t="shared" si="260"/>
        <v>11028.65</v>
      </c>
      <c r="AD213" s="2">
        <f t="shared" si="260"/>
        <v>11028.65</v>
      </c>
      <c r="AE213" s="2">
        <f t="shared" si="260"/>
        <v>11028.65</v>
      </c>
      <c r="AF213" s="2">
        <f t="shared" si="260"/>
        <v>11028.65</v>
      </c>
      <c r="AG213" s="2">
        <f t="shared" si="260"/>
        <v>11028.65</v>
      </c>
      <c r="AH213" s="2">
        <f t="shared" si="260"/>
        <v>11028.65</v>
      </c>
      <c r="AI213" s="2">
        <f t="shared" si="260"/>
        <v>11028.65</v>
      </c>
      <c r="AJ213" s="2">
        <f t="shared" si="260"/>
        <v>11028.65</v>
      </c>
      <c r="AK213" s="2">
        <f t="shared" si="260"/>
        <v>11028.65</v>
      </c>
      <c r="AL213" s="2">
        <f t="shared" si="260"/>
        <v>11028.65</v>
      </c>
      <c r="AM213" s="2">
        <f t="shared" si="260"/>
        <v>11028.65</v>
      </c>
      <c r="AN213" s="2">
        <f t="shared" si="260"/>
        <v>11028.65</v>
      </c>
      <c r="AO213" s="2">
        <f t="shared" si="260"/>
        <v>11028.65</v>
      </c>
      <c r="AP213" s="2">
        <f t="shared" si="260"/>
        <v>11028.65</v>
      </c>
      <c r="AQ213" s="2">
        <f t="shared" si="260"/>
        <v>11028.65</v>
      </c>
      <c r="AR213" s="2">
        <f t="shared" si="260"/>
        <v>11028.65</v>
      </c>
      <c r="AS213" s="2">
        <f t="shared" si="260"/>
        <v>11028.65</v>
      </c>
      <c r="AT213" s="2">
        <f t="shared" si="260"/>
        <v>11028.65</v>
      </c>
      <c r="AU213" s="2">
        <f t="shared" si="260"/>
        <v>11028.65</v>
      </c>
      <c r="AV213" s="2">
        <f t="shared" si="260"/>
        <v>11028.65</v>
      </c>
      <c r="AW213" s="2">
        <f t="shared" si="260"/>
        <v>11028.65</v>
      </c>
      <c r="AX213" s="2">
        <f t="shared" si="260"/>
        <v>11028.65</v>
      </c>
      <c r="AY213" s="2">
        <f t="shared" si="260"/>
        <v>11028.65</v>
      </c>
      <c r="AZ213" s="2">
        <f t="shared" si="260"/>
        <v>11028.65</v>
      </c>
      <c r="BA213" s="2">
        <f t="shared" si="260"/>
        <v>11028.65</v>
      </c>
      <c r="BB213" s="2">
        <f t="shared" si="260"/>
        <v>11028.65</v>
      </c>
      <c r="BC213" s="2">
        <f t="shared" si="260"/>
        <v>11028.65</v>
      </c>
      <c r="BD213" s="2">
        <f t="shared" si="260"/>
        <v>11028.65</v>
      </c>
      <c r="BE213" s="2">
        <f t="shared" si="260"/>
        <v>11028.65</v>
      </c>
      <c r="BF213" s="2">
        <f t="shared" si="260"/>
        <v>11028.65</v>
      </c>
      <c r="BG213" s="2">
        <f t="shared" si="260"/>
        <v>11028.65</v>
      </c>
      <c r="BH213" s="2">
        <f t="shared" si="260"/>
        <v>11028.65</v>
      </c>
      <c r="BI213" s="2">
        <f t="shared" si="260"/>
        <v>11028.65</v>
      </c>
      <c r="BJ213" s="2">
        <f t="shared" si="260"/>
        <v>11028.65</v>
      </c>
      <c r="BK213" s="2">
        <f t="shared" si="260"/>
        <v>11028.65</v>
      </c>
      <c r="BL213" s="2">
        <f t="shared" si="260"/>
        <v>11028.65</v>
      </c>
      <c r="BM213" s="2">
        <f t="shared" si="260"/>
        <v>11028.65</v>
      </c>
      <c r="BN213" s="2">
        <f t="shared" si="260"/>
        <v>11028.65</v>
      </c>
      <c r="BO213" s="2">
        <f t="shared" ref="BO213:DZ213" si="261">ROUND(BO40,2)</f>
        <v>11028.65</v>
      </c>
      <c r="BP213" s="2">
        <f t="shared" si="261"/>
        <v>11028.65</v>
      </c>
      <c r="BQ213" s="2">
        <f t="shared" si="261"/>
        <v>11028.65</v>
      </c>
      <c r="BR213" s="2">
        <f t="shared" si="261"/>
        <v>11028.65</v>
      </c>
      <c r="BS213" s="2">
        <f t="shared" si="261"/>
        <v>11028.65</v>
      </c>
      <c r="BT213" s="2">
        <f t="shared" si="261"/>
        <v>11028.65</v>
      </c>
      <c r="BU213" s="2">
        <f t="shared" si="261"/>
        <v>11028.65</v>
      </c>
      <c r="BV213" s="2">
        <f t="shared" si="261"/>
        <v>11028.65</v>
      </c>
      <c r="BW213" s="2">
        <f t="shared" si="261"/>
        <v>11028.65</v>
      </c>
      <c r="BX213" s="2">
        <f t="shared" si="261"/>
        <v>11028.65</v>
      </c>
      <c r="BY213" s="2">
        <f t="shared" si="261"/>
        <v>11028.65</v>
      </c>
      <c r="BZ213" s="2">
        <f t="shared" si="261"/>
        <v>11028.65</v>
      </c>
      <c r="CA213" s="2">
        <f t="shared" si="261"/>
        <v>11028.65</v>
      </c>
      <c r="CB213" s="2">
        <f t="shared" si="261"/>
        <v>11028.65</v>
      </c>
      <c r="CC213" s="2">
        <f t="shared" si="261"/>
        <v>11028.65</v>
      </c>
      <c r="CD213" s="2">
        <f t="shared" si="261"/>
        <v>11028.65</v>
      </c>
      <c r="CE213" s="2">
        <f t="shared" si="261"/>
        <v>11028.65</v>
      </c>
      <c r="CF213" s="2">
        <f t="shared" si="261"/>
        <v>11028.65</v>
      </c>
      <c r="CG213" s="2">
        <f t="shared" si="261"/>
        <v>11028.65</v>
      </c>
      <c r="CH213" s="2">
        <f t="shared" si="261"/>
        <v>11028.65</v>
      </c>
      <c r="CI213" s="2">
        <f t="shared" si="261"/>
        <v>11028.65</v>
      </c>
      <c r="CJ213" s="2">
        <f t="shared" si="261"/>
        <v>11028.65</v>
      </c>
      <c r="CK213" s="2">
        <f t="shared" si="261"/>
        <v>11028.65</v>
      </c>
      <c r="CL213" s="2">
        <f t="shared" si="261"/>
        <v>11028.65</v>
      </c>
      <c r="CM213" s="2">
        <f t="shared" si="261"/>
        <v>11028.65</v>
      </c>
      <c r="CN213" s="2">
        <f t="shared" si="261"/>
        <v>11028.65</v>
      </c>
      <c r="CO213" s="2">
        <f t="shared" si="261"/>
        <v>11028.65</v>
      </c>
      <c r="CP213" s="2">
        <f t="shared" si="261"/>
        <v>11028.65</v>
      </c>
      <c r="CQ213" s="2">
        <f t="shared" si="261"/>
        <v>11028.65</v>
      </c>
      <c r="CR213" s="2">
        <f t="shared" si="261"/>
        <v>11028.65</v>
      </c>
      <c r="CS213" s="2">
        <f t="shared" si="261"/>
        <v>11028.65</v>
      </c>
      <c r="CT213" s="2">
        <f t="shared" si="261"/>
        <v>11028.65</v>
      </c>
      <c r="CU213" s="2">
        <f t="shared" si="261"/>
        <v>11028.65</v>
      </c>
      <c r="CV213" s="2">
        <f t="shared" si="261"/>
        <v>11028.65</v>
      </c>
      <c r="CW213" s="2">
        <f t="shared" si="261"/>
        <v>11028.65</v>
      </c>
      <c r="CX213" s="2">
        <f t="shared" si="261"/>
        <v>11028.65</v>
      </c>
      <c r="CY213" s="2">
        <f t="shared" si="261"/>
        <v>11028.65</v>
      </c>
      <c r="CZ213" s="2">
        <f t="shared" si="261"/>
        <v>11028.65</v>
      </c>
      <c r="DA213" s="2">
        <f t="shared" si="261"/>
        <v>11028.65</v>
      </c>
      <c r="DB213" s="2">
        <f t="shared" si="261"/>
        <v>11028.65</v>
      </c>
      <c r="DC213" s="2">
        <f t="shared" si="261"/>
        <v>11028.65</v>
      </c>
      <c r="DD213" s="2">
        <f t="shared" si="261"/>
        <v>11028.65</v>
      </c>
      <c r="DE213" s="2">
        <f t="shared" si="261"/>
        <v>11028.65</v>
      </c>
      <c r="DF213" s="2">
        <f t="shared" si="261"/>
        <v>11028.65</v>
      </c>
      <c r="DG213" s="2">
        <f t="shared" si="261"/>
        <v>11028.65</v>
      </c>
      <c r="DH213" s="2">
        <f t="shared" si="261"/>
        <v>11028.65</v>
      </c>
      <c r="DI213" s="2">
        <f t="shared" si="261"/>
        <v>11028.65</v>
      </c>
      <c r="DJ213" s="2">
        <f t="shared" si="261"/>
        <v>11028.65</v>
      </c>
      <c r="DK213" s="2">
        <f t="shared" si="261"/>
        <v>11028.65</v>
      </c>
      <c r="DL213" s="2">
        <f t="shared" si="261"/>
        <v>11028.65</v>
      </c>
      <c r="DM213" s="2">
        <f t="shared" si="261"/>
        <v>11028.65</v>
      </c>
      <c r="DN213" s="2">
        <f t="shared" si="261"/>
        <v>11028.65</v>
      </c>
      <c r="DO213" s="2">
        <f t="shared" si="261"/>
        <v>11028.65</v>
      </c>
      <c r="DP213" s="2">
        <f t="shared" si="261"/>
        <v>11028.65</v>
      </c>
      <c r="DQ213" s="2">
        <f t="shared" si="261"/>
        <v>11028.65</v>
      </c>
      <c r="DR213" s="2">
        <f t="shared" si="261"/>
        <v>11028.65</v>
      </c>
      <c r="DS213" s="2">
        <f t="shared" si="261"/>
        <v>11028.65</v>
      </c>
      <c r="DT213" s="2">
        <f t="shared" si="261"/>
        <v>11028.65</v>
      </c>
      <c r="DU213" s="2">
        <f t="shared" si="261"/>
        <v>11028.65</v>
      </c>
      <c r="DV213" s="2">
        <f t="shared" si="261"/>
        <v>11028.65</v>
      </c>
      <c r="DW213" s="2">
        <f t="shared" si="261"/>
        <v>11028.65</v>
      </c>
      <c r="DX213" s="2">
        <f t="shared" si="261"/>
        <v>11028.65</v>
      </c>
      <c r="DY213" s="2">
        <f t="shared" si="261"/>
        <v>11028.65</v>
      </c>
      <c r="DZ213" s="2">
        <f t="shared" si="261"/>
        <v>11028.65</v>
      </c>
      <c r="EA213" s="2">
        <f t="shared" ref="EA213:FX213" si="262">ROUND(EA40,2)</f>
        <v>11028.65</v>
      </c>
      <c r="EB213" s="2">
        <f t="shared" si="262"/>
        <v>11028.65</v>
      </c>
      <c r="EC213" s="2">
        <f t="shared" si="262"/>
        <v>11028.65</v>
      </c>
      <c r="ED213" s="2">
        <f t="shared" si="262"/>
        <v>11028.65</v>
      </c>
      <c r="EE213" s="2">
        <f t="shared" si="262"/>
        <v>11028.65</v>
      </c>
      <c r="EF213" s="2">
        <f t="shared" si="262"/>
        <v>11028.65</v>
      </c>
      <c r="EG213" s="2">
        <f t="shared" si="262"/>
        <v>11028.65</v>
      </c>
      <c r="EH213" s="2">
        <f t="shared" si="262"/>
        <v>11028.65</v>
      </c>
      <c r="EI213" s="2">
        <f t="shared" si="262"/>
        <v>11028.65</v>
      </c>
      <c r="EJ213" s="2">
        <f t="shared" si="262"/>
        <v>11028.65</v>
      </c>
      <c r="EK213" s="2">
        <f t="shared" si="262"/>
        <v>11028.65</v>
      </c>
      <c r="EL213" s="2">
        <f t="shared" si="262"/>
        <v>11028.65</v>
      </c>
      <c r="EM213" s="2">
        <f t="shared" si="262"/>
        <v>11028.65</v>
      </c>
      <c r="EN213" s="2">
        <f t="shared" si="262"/>
        <v>11028.65</v>
      </c>
      <c r="EO213" s="2">
        <f t="shared" si="262"/>
        <v>11028.65</v>
      </c>
      <c r="EP213" s="2">
        <f t="shared" si="262"/>
        <v>11028.65</v>
      </c>
      <c r="EQ213" s="2">
        <f t="shared" si="262"/>
        <v>11028.65</v>
      </c>
      <c r="ER213" s="2">
        <f t="shared" si="262"/>
        <v>11028.65</v>
      </c>
      <c r="ES213" s="2">
        <f t="shared" si="262"/>
        <v>11028.65</v>
      </c>
      <c r="ET213" s="2">
        <f t="shared" si="262"/>
        <v>11028.65</v>
      </c>
      <c r="EU213" s="2">
        <f t="shared" si="262"/>
        <v>11028.65</v>
      </c>
      <c r="EV213" s="2">
        <f t="shared" si="262"/>
        <v>11028.65</v>
      </c>
      <c r="EW213" s="2">
        <f t="shared" si="262"/>
        <v>11028.65</v>
      </c>
      <c r="EX213" s="2">
        <f t="shared" si="262"/>
        <v>11028.65</v>
      </c>
      <c r="EY213" s="2">
        <f t="shared" si="262"/>
        <v>11028.65</v>
      </c>
      <c r="EZ213" s="2">
        <f t="shared" si="262"/>
        <v>11028.65</v>
      </c>
      <c r="FA213" s="2">
        <f t="shared" si="262"/>
        <v>11028.65</v>
      </c>
      <c r="FB213" s="2">
        <f t="shared" si="262"/>
        <v>11028.65</v>
      </c>
      <c r="FC213" s="2">
        <f t="shared" si="262"/>
        <v>11028.65</v>
      </c>
      <c r="FD213" s="2">
        <f t="shared" si="262"/>
        <v>11028.65</v>
      </c>
      <c r="FE213" s="2">
        <f t="shared" si="262"/>
        <v>11028.65</v>
      </c>
      <c r="FF213" s="2">
        <f t="shared" si="262"/>
        <v>11028.65</v>
      </c>
      <c r="FG213" s="2">
        <f t="shared" si="262"/>
        <v>11028.65</v>
      </c>
      <c r="FH213" s="2">
        <f t="shared" si="262"/>
        <v>11028.65</v>
      </c>
      <c r="FI213" s="2">
        <f t="shared" si="262"/>
        <v>11028.65</v>
      </c>
      <c r="FJ213" s="2">
        <f t="shared" si="262"/>
        <v>11028.65</v>
      </c>
      <c r="FK213" s="2">
        <f t="shared" si="262"/>
        <v>11028.65</v>
      </c>
      <c r="FL213" s="2">
        <f t="shared" si="262"/>
        <v>11028.65</v>
      </c>
      <c r="FM213" s="2">
        <f t="shared" si="262"/>
        <v>11028.65</v>
      </c>
      <c r="FN213" s="2">
        <f t="shared" si="262"/>
        <v>11028.65</v>
      </c>
      <c r="FO213" s="2">
        <f t="shared" si="262"/>
        <v>11028.65</v>
      </c>
      <c r="FP213" s="2">
        <f t="shared" si="262"/>
        <v>11028.65</v>
      </c>
      <c r="FQ213" s="2">
        <f t="shared" si="262"/>
        <v>11028.65</v>
      </c>
      <c r="FR213" s="2">
        <f t="shared" si="262"/>
        <v>11028.65</v>
      </c>
      <c r="FS213" s="2">
        <f t="shared" si="262"/>
        <v>11028.65</v>
      </c>
      <c r="FT213" s="2">
        <f t="shared" si="262"/>
        <v>11028.65</v>
      </c>
      <c r="FU213" s="2">
        <f t="shared" si="262"/>
        <v>11028.65</v>
      </c>
      <c r="FV213" s="2">
        <f t="shared" si="262"/>
        <v>11028.65</v>
      </c>
      <c r="FW213" s="2">
        <f t="shared" si="262"/>
        <v>11028.65</v>
      </c>
      <c r="FX213" s="2">
        <f t="shared" si="262"/>
        <v>11028.65</v>
      </c>
      <c r="FY213" s="2"/>
      <c r="FZ213" s="2">
        <f t="shared" ref="FZ213:FZ219" si="263">SUM(C213:FX213)</f>
        <v>1963099.6999999939</v>
      </c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</row>
    <row r="214" spans="1:193" x14ac:dyDescent="0.35">
      <c r="A214" s="3" t="s">
        <v>959</v>
      </c>
      <c r="B214" s="2" t="s">
        <v>960</v>
      </c>
      <c r="C214" s="12">
        <f t="shared" ref="C214:BN214" si="264">ROUND(C96,1)</f>
        <v>6384.5</v>
      </c>
      <c r="D214" s="12">
        <f t="shared" si="264"/>
        <v>38102.400000000001</v>
      </c>
      <c r="E214" s="12">
        <f t="shared" si="264"/>
        <v>5738</v>
      </c>
      <c r="F214" s="12">
        <f t="shared" si="264"/>
        <v>22398.6</v>
      </c>
      <c r="G214" s="12">
        <f t="shared" si="264"/>
        <v>1844</v>
      </c>
      <c r="H214" s="12">
        <f t="shared" si="264"/>
        <v>1095.7</v>
      </c>
      <c r="I214" s="12">
        <f t="shared" si="264"/>
        <v>8056</v>
      </c>
      <c r="J214" s="12">
        <f t="shared" si="264"/>
        <v>2066.8000000000002</v>
      </c>
      <c r="K214" s="12">
        <f t="shared" si="264"/>
        <v>251.7</v>
      </c>
      <c r="L214" s="12">
        <f t="shared" si="264"/>
        <v>2133.1</v>
      </c>
      <c r="M214" s="12">
        <f t="shared" si="264"/>
        <v>936.7</v>
      </c>
      <c r="N214" s="12">
        <f t="shared" si="264"/>
        <v>50452.1</v>
      </c>
      <c r="O214" s="12">
        <f t="shared" si="264"/>
        <v>12808.4</v>
      </c>
      <c r="P214" s="12">
        <f t="shared" si="264"/>
        <v>315.3</v>
      </c>
      <c r="Q214" s="12">
        <f t="shared" si="264"/>
        <v>39320.800000000003</v>
      </c>
      <c r="R214" s="12">
        <f t="shared" si="264"/>
        <v>481.8</v>
      </c>
      <c r="S214" s="12">
        <f t="shared" si="264"/>
        <v>1591.4</v>
      </c>
      <c r="T214" s="12">
        <f t="shared" si="264"/>
        <v>161.1</v>
      </c>
      <c r="U214" s="12">
        <f t="shared" si="264"/>
        <v>55.5</v>
      </c>
      <c r="V214" s="12">
        <f t="shared" si="264"/>
        <v>256.39999999999998</v>
      </c>
      <c r="W214" s="12">
        <f t="shared" si="264"/>
        <v>58.7</v>
      </c>
      <c r="X214" s="12">
        <f t="shared" si="264"/>
        <v>50</v>
      </c>
      <c r="Y214" s="12">
        <f t="shared" si="264"/>
        <v>423.8</v>
      </c>
      <c r="Z214" s="12">
        <f t="shared" si="264"/>
        <v>231.1</v>
      </c>
      <c r="AA214" s="12">
        <f t="shared" si="264"/>
        <v>30551.4</v>
      </c>
      <c r="AB214" s="12">
        <f t="shared" si="264"/>
        <v>26947.7</v>
      </c>
      <c r="AC214" s="12">
        <f t="shared" si="264"/>
        <v>906.3</v>
      </c>
      <c r="AD214" s="12">
        <f t="shared" si="264"/>
        <v>1435.1</v>
      </c>
      <c r="AE214" s="12">
        <f t="shared" si="264"/>
        <v>97</v>
      </c>
      <c r="AF214" s="12">
        <f t="shared" si="264"/>
        <v>167.5</v>
      </c>
      <c r="AG214" s="12">
        <f t="shared" si="264"/>
        <v>601.1</v>
      </c>
      <c r="AH214" s="12">
        <f t="shared" si="264"/>
        <v>957.7</v>
      </c>
      <c r="AI214" s="12">
        <f t="shared" si="264"/>
        <v>383</v>
      </c>
      <c r="AJ214" s="12">
        <f t="shared" si="264"/>
        <v>181.5</v>
      </c>
      <c r="AK214" s="12">
        <f t="shared" si="264"/>
        <v>165.7</v>
      </c>
      <c r="AL214" s="12">
        <f t="shared" si="264"/>
        <v>288.5</v>
      </c>
      <c r="AM214" s="12">
        <f t="shared" si="264"/>
        <v>352.6</v>
      </c>
      <c r="AN214" s="12">
        <f t="shared" si="264"/>
        <v>299.5</v>
      </c>
      <c r="AO214" s="12">
        <f t="shared" si="264"/>
        <v>4036</v>
      </c>
      <c r="AP214" s="12">
        <f t="shared" si="264"/>
        <v>83959.6</v>
      </c>
      <c r="AQ214" s="12">
        <f t="shared" si="264"/>
        <v>251</v>
      </c>
      <c r="AR214" s="12">
        <f t="shared" si="264"/>
        <v>60695.1</v>
      </c>
      <c r="AS214" s="12">
        <f t="shared" si="264"/>
        <v>6483</v>
      </c>
      <c r="AT214" s="12">
        <f t="shared" si="264"/>
        <v>2360.1999999999998</v>
      </c>
      <c r="AU214" s="12">
        <f t="shared" si="264"/>
        <v>271</v>
      </c>
      <c r="AV214" s="12">
        <f t="shared" si="264"/>
        <v>305.39999999999998</v>
      </c>
      <c r="AW214" s="12">
        <f t="shared" si="264"/>
        <v>255</v>
      </c>
      <c r="AX214" s="12">
        <f t="shared" si="264"/>
        <v>81</v>
      </c>
      <c r="AY214" s="12">
        <f t="shared" si="264"/>
        <v>406.8</v>
      </c>
      <c r="AZ214" s="12">
        <f t="shared" si="264"/>
        <v>12123.4</v>
      </c>
      <c r="BA214" s="12">
        <f t="shared" si="264"/>
        <v>8895.7999999999993</v>
      </c>
      <c r="BB214" s="12">
        <f t="shared" si="264"/>
        <v>7554.3</v>
      </c>
      <c r="BC214" s="12">
        <f t="shared" si="264"/>
        <v>24177.4</v>
      </c>
      <c r="BD214" s="12">
        <f t="shared" si="264"/>
        <v>3633.5</v>
      </c>
      <c r="BE214" s="12">
        <f t="shared" si="264"/>
        <v>1198.7</v>
      </c>
      <c r="BF214" s="12">
        <f t="shared" si="264"/>
        <v>24386.3</v>
      </c>
      <c r="BG214" s="12">
        <f t="shared" si="264"/>
        <v>920.6</v>
      </c>
      <c r="BH214" s="12">
        <f t="shared" si="264"/>
        <v>543.5</v>
      </c>
      <c r="BI214" s="12">
        <f t="shared" si="264"/>
        <v>257.39999999999998</v>
      </c>
      <c r="BJ214" s="12">
        <f t="shared" si="264"/>
        <v>6297.4</v>
      </c>
      <c r="BK214" s="12">
        <f t="shared" si="264"/>
        <v>21864.7</v>
      </c>
      <c r="BL214" s="12">
        <f t="shared" si="264"/>
        <v>74.3</v>
      </c>
      <c r="BM214" s="12">
        <f t="shared" si="264"/>
        <v>340.8</v>
      </c>
      <c r="BN214" s="12">
        <f t="shared" si="264"/>
        <v>3100.1</v>
      </c>
      <c r="BO214" s="12">
        <f t="shared" ref="BO214:DZ214" si="265">ROUND(BO96,1)</f>
        <v>1254.3</v>
      </c>
      <c r="BP214" s="12">
        <f t="shared" si="265"/>
        <v>160.4</v>
      </c>
      <c r="BQ214" s="12">
        <f t="shared" si="265"/>
        <v>5884.7</v>
      </c>
      <c r="BR214" s="12">
        <f t="shared" si="265"/>
        <v>4488.3999999999996</v>
      </c>
      <c r="BS214" s="12">
        <f t="shared" si="265"/>
        <v>1158.0999999999999</v>
      </c>
      <c r="BT214" s="12">
        <f t="shared" si="265"/>
        <v>372.5</v>
      </c>
      <c r="BU214" s="12">
        <f t="shared" si="265"/>
        <v>393.7</v>
      </c>
      <c r="BV214" s="12">
        <f t="shared" si="265"/>
        <v>1245.3</v>
      </c>
      <c r="BW214" s="12">
        <f t="shared" si="265"/>
        <v>2017.5</v>
      </c>
      <c r="BX214" s="12">
        <f t="shared" si="265"/>
        <v>66.5</v>
      </c>
      <c r="BY214" s="12">
        <f t="shared" si="265"/>
        <v>430.7</v>
      </c>
      <c r="BZ214" s="12">
        <f t="shared" si="265"/>
        <v>228</v>
      </c>
      <c r="CA214" s="12">
        <f t="shared" si="265"/>
        <v>146.19999999999999</v>
      </c>
      <c r="CB214" s="12">
        <f t="shared" si="265"/>
        <v>72575.399999999994</v>
      </c>
      <c r="CC214" s="12">
        <f t="shared" si="265"/>
        <v>189.3</v>
      </c>
      <c r="CD214" s="12">
        <f t="shared" si="265"/>
        <v>50</v>
      </c>
      <c r="CE214" s="12">
        <f t="shared" si="265"/>
        <v>158.30000000000001</v>
      </c>
      <c r="CF214" s="12">
        <f t="shared" si="265"/>
        <v>112.5</v>
      </c>
      <c r="CG214" s="12">
        <f t="shared" si="265"/>
        <v>199.9</v>
      </c>
      <c r="CH214" s="12">
        <f t="shared" si="265"/>
        <v>96.5</v>
      </c>
      <c r="CI214" s="12">
        <f t="shared" si="265"/>
        <v>687.9</v>
      </c>
      <c r="CJ214" s="12">
        <f t="shared" si="265"/>
        <v>872.3</v>
      </c>
      <c r="CK214" s="12">
        <f t="shared" si="265"/>
        <v>4888</v>
      </c>
      <c r="CL214" s="12">
        <f t="shared" si="265"/>
        <v>1228.4000000000001</v>
      </c>
      <c r="CM214" s="12">
        <f t="shared" si="265"/>
        <v>685.4</v>
      </c>
      <c r="CN214" s="12">
        <f t="shared" si="265"/>
        <v>30616.799999999999</v>
      </c>
      <c r="CO214" s="12">
        <f t="shared" si="265"/>
        <v>14324.2</v>
      </c>
      <c r="CP214" s="12">
        <f t="shared" si="265"/>
        <v>929.4</v>
      </c>
      <c r="CQ214" s="12">
        <f t="shared" si="265"/>
        <v>770.1</v>
      </c>
      <c r="CR214" s="12">
        <f t="shared" si="265"/>
        <v>215.8</v>
      </c>
      <c r="CS214" s="12">
        <f t="shared" si="265"/>
        <v>285.5</v>
      </c>
      <c r="CT214" s="12">
        <f t="shared" si="265"/>
        <v>113.5</v>
      </c>
      <c r="CU214" s="12">
        <f t="shared" si="265"/>
        <v>71.8</v>
      </c>
      <c r="CV214" s="12">
        <f t="shared" si="265"/>
        <v>50</v>
      </c>
      <c r="CW214" s="12">
        <f t="shared" si="265"/>
        <v>198.7</v>
      </c>
      <c r="CX214" s="12">
        <f t="shared" si="265"/>
        <v>461.4</v>
      </c>
      <c r="CY214" s="12">
        <f t="shared" si="265"/>
        <v>50</v>
      </c>
      <c r="CZ214" s="12">
        <f t="shared" si="265"/>
        <v>1806.8</v>
      </c>
      <c r="DA214" s="12">
        <f t="shared" si="265"/>
        <v>203.5</v>
      </c>
      <c r="DB214" s="12">
        <f t="shared" si="265"/>
        <v>315.8</v>
      </c>
      <c r="DC214" s="12">
        <f t="shared" si="265"/>
        <v>193</v>
      </c>
      <c r="DD214" s="12">
        <f t="shared" si="265"/>
        <v>174.5</v>
      </c>
      <c r="DE214" s="12">
        <f t="shared" si="265"/>
        <v>285.3</v>
      </c>
      <c r="DF214" s="12">
        <f t="shared" si="265"/>
        <v>20790.099999999999</v>
      </c>
      <c r="DG214" s="12">
        <f t="shared" si="265"/>
        <v>93.5</v>
      </c>
      <c r="DH214" s="12">
        <f t="shared" si="265"/>
        <v>1805.4</v>
      </c>
      <c r="DI214" s="12">
        <f t="shared" si="265"/>
        <v>2430.1</v>
      </c>
      <c r="DJ214" s="12">
        <f t="shared" si="265"/>
        <v>623</v>
      </c>
      <c r="DK214" s="12">
        <f t="shared" si="265"/>
        <v>477.7</v>
      </c>
      <c r="DL214" s="12">
        <f t="shared" si="265"/>
        <v>5694</v>
      </c>
      <c r="DM214" s="12">
        <f t="shared" si="265"/>
        <v>235</v>
      </c>
      <c r="DN214" s="12">
        <f t="shared" si="265"/>
        <v>1294.5</v>
      </c>
      <c r="DO214" s="12">
        <f t="shared" si="265"/>
        <v>3290</v>
      </c>
      <c r="DP214" s="12">
        <f t="shared" si="265"/>
        <v>200</v>
      </c>
      <c r="DQ214" s="12">
        <f t="shared" si="265"/>
        <v>887</v>
      </c>
      <c r="DR214" s="12">
        <f t="shared" si="265"/>
        <v>1315.2</v>
      </c>
      <c r="DS214" s="12">
        <f t="shared" si="265"/>
        <v>599.9</v>
      </c>
      <c r="DT214" s="12">
        <f t="shared" si="265"/>
        <v>176.5</v>
      </c>
      <c r="DU214" s="12">
        <f t="shared" si="265"/>
        <v>351.4</v>
      </c>
      <c r="DV214" s="12">
        <f t="shared" si="265"/>
        <v>208</v>
      </c>
      <c r="DW214" s="12">
        <f t="shared" si="265"/>
        <v>300.2</v>
      </c>
      <c r="DX214" s="12">
        <f t="shared" si="265"/>
        <v>168</v>
      </c>
      <c r="DY214" s="12">
        <f t="shared" si="265"/>
        <v>296.60000000000002</v>
      </c>
      <c r="DZ214" s="12">
        <f t="shared" si="265"/>
        <v>680.8</v>
      </c>
      <c r="EA214" s="12">
        <f t="shared" ref="EA214:FX214" si="266">ROUND(EA96,1)</f>
        <v>530.6</v>
      </c>
      <c r="EB214" s="12">
        <f t="shared" si="266"/>
        <v>534.4</v>
      </c>
      <c r="EC214" s="12">
        <f t="shared" si="266"/>
        <v>285.10000000000002</v>
      </c>
      <c r="ED214" s="12">
        <f t="shared" si="266"/>
        <v>1561.8</v>
      </c>
      <c r="EE214" s="12">
        <f t="shared" si="266"/>
        <v>191.6</v>
      </c>
      <c r="EF214" s="12">
        <f t="shared" si="266"/>
        <v>1353.2</v>
      </c>
      <c r="EG214" s="12">
        <f t="shared" si="266"/>
        <v>253.5</v>
      </c>
      <c r="EH214" s="12">
        <f t="shared" si="266"/>
        <v>247.4</v>
      </c>
      <c r="EI214" s="12">
        <f t="shared" si="266"/>
        <v>13865.8</v>
      </c>
      <c r="EJ214" s="12">
        <f t="shared" si="266"/>
        <v>9949.7999999999993</v>
      </c>
      <c r="EK214" s="12">
        <f t="shared" si="266"/>
        <v>668.7</v>
      </c>
      <c r="EL214" s="12">
        <f t="shared" si="266"/>
        <v>459.4</v>
      </c>
      <c r="EM214" s="12">
        <f t="shared" si="266"/>
        <v>378.1</v>
      </c>
      <c r="EN214" s="12">
        <f t="shared" si="266"/>
        <v>896.9</v>
      </c>
      <c r="EO214" s="12">
        <f t="shared" si="266"/>
        <v>305.39999999999998</v>
      </c>
      <c r="EP214" s="12">
        <f t="shared" si="266"/>
        <v>428.5</v>
      </c>
      <c r="EQ214" s="12">
        <f t="shared" si="266"/>
        <v>2614.4</v>
      </c>
      <c r="ER214" s="12">
        <f t="shared" si="266"/>
        <v>307.60000000000002</v>
      </c>
      <c r="ES214" s="12">
        <f t="shared" si="266"/>
        <v>163</v>
      </c>
      <c r="ET214" s="12">
        <f t="shared" si="266"/>
        <v>197.5</v>
      </c>
      <c r="EU214" s="12">
        <f t="shared" si="266"/>
        <v>575.29999999999995</v>
      </c>
      <c r="EV214" s="12">
        <f t="shared" si="266"/>
        <v>72.599999999999994</v>
      </c>
      <c r="EW214" s="12">
        <f t="shared" si="266"/>
        <v>819.4</v>
      </c>
      <c r="EX214" s="12">
        <f t="shared" si="266"/>
        <v>173.5</v>
      </c>
      <c r="EY214" s="12">
        <f t="shared" si="266"/>
        <v>206.5</v>
      </c>
      <c r="EZ214" s="12">
        <f t="shared" si="266"/>
        <v>129.30000000000001</v>
      </c>
      <c r="FA214" s="12">
        <f t="shared" si="266"/>
        <v>3385.2</v>
      </c>
      <c r="FB214" s="12">
        <f t="shared" si="266"/>
        <v>288.10000000000002</v>
      </c>
      <c r="FC214" s="12">
        <f t="shared" si="266"/>
        <v>1822.2</v>
      </c>
      <c r="FD214" s="12">
        <f t="shared" si="266"/>
        <v>402</v>
      </c>
      <c r="FE214" s="12">
        <f t="shared" si="266"/>
        <v>79</v>
      </c>
      <c r="FF214" s="12">
        <f t="shared" si="266"/>
        <v>185</v>
      </c>
      <c r="FG214" s="12">
        <f t="shared" si="266"/>
        <v>120.8</v>
      </c>
      <c r="FH214" s="12">
        <f t="shared" si="266"/>
        <v>70</v>
      </c>
      <c r="FI214" s="12">
        <f t="shared" si="266"/>
        <v>1702.5</v>
      </c>
      <c r="FJ214" s="12">
        <f t="shared" si="266"/>
        <v>2016.5</v>
      </c>
      <c r="FK214" s="12">
        <f t="shared" si="266"/>
        <v>2529.1</v>
      </c>
      <c r="FL214" s="12">
        <f t="shared" si="266"/>
        <v>8538.5</v>
      </c>
      <c r="FM214" s="12">
        <f t="shared" si="266"/>
        <v>3981.5</v>
      </c>
      <c r="FN214" s="12">
        <f t="shared" si="266"/>
        <v>22422.3</v>
      </c>
      <c r="FO214" s="12">
        <f t="shared" si="266"/>
        <v>1117.2</v>
      </c>
      <c r="FP214" s="12">
        <f t="shared" si="266"/>
        <v>2341.5</v>
      </c>
      <c r="FQ214" s="12">
        <f t="shared" si="266"/>
        <v>984.9</v>
      </c>
      <c r="FR214" s="12">
        <f t="shared" si="266"/>
        <v>168.1</v>
      </c>
      <c r="FS214" s="12">
        <f t="shared" si="266"/>
        <v>168.3</v>
      </c>
      <c r="FT214" s="12">
        <f t="shared" si="266"/>
        <v>56.5</v>
      </c>
      <c r="FU214" s="12">
        <f t="shared" si="266"/>
        <v>791.1</v>
      </c>
      <c r="FV214" s="12">
        <f t="shared" si="266"/>
        <v>692.7</v>
      </c>
      <c r="FW214" s="12">
        <f t="shared" si="266"/>
        <v>147.5</v>
      </c>
      <c r="FX214" s="12">
        <f t="shared" si="266"/>
        <v>64.5</v>
      </c>
      <c r="FY214" s="2"/>
      <c r="FZ214" s="2">
        <f t="shared" si="263"/>
        <v>816838.3000000004</v>
      </c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</row>
    <row r="215" spans="1:193" x14ac:dyDescent="0.35">
      <c r="A215" s="3" t="s">
        <v>961</v>
      </c>
      <c r="B215" s="2" t="s">
        <v>962</v>
      </c>
      <c r="C215" s="12">
        <f t="shared" ref="C215:BN215" si="267">C41</f>
        <v>10480</v>
      </c>
      <c r="D215" s="12">
        <f t="shared" si="267"/>
        <v>10480</v>
      </c>
      <c r="E215" s="12">
        <f t="shared" si="267"/>
        <v>10480</v>
      </c>
      <c r="F215" s="12">
        <f t="shared" si="267"/>
        <v>10480</v>
      </c>
      <c r="G215" s="12">
        <f t="shared" si="267"/>
        <v>10480</v>
      </c>
      <c r="H215" s="12">
        <f t="shared" si="267"/>
        <v>10480</v>
      </c>
      <c r="I215" s="12">
        <f t="shared" si="267"/>
        <v>10480</v>
      </c>
      <c r="J215" s="12">
        <f t="shared" si="267"/>
        <v>10480</v>
      </c>
      <c r="K215" s="12">
        <f t="shared" si="267"/>
        <v>10480</v>
      </c>
      <c r="L215" s="12">
        <f t="shared" si="267"/>
        <v>10480</v>
      </c>
      <c r="M215" s="12">
        <f t="shared" si="267"/>
        <v>10480</v>
      </c>
      <c r="N215" s="12">
        <f t="shared" si="267"/>
        <v>10480</v>
      </c>
      <c r="O215" s="12">
        <f t="shared" si="267"/>
        <v>10480</v>
      </c>
      <c r="P215" s="12">
        <f t="shared" si="267"/>
        <v>10480</v>
      </c>
      <c r="Q215" s="12">
        <f t="shared" si="267"/>
        <v>10480</v>
      </c>
      <c r="R215" s="12">
        <f t="shared" si="267"/>
        <v>10480</v>
      </c>
      <c r="S215" s="12">
        <f t="shared" si="267"/>
        <v>10480</v>
      </c>
      <c r="T215" s="12">
        <f t="shared" si="267"/>
        <v>10480</v>
      </c>
      <c r="U215" s="12">
        <f t="shared" si="267"/>
        <v>10480</v>
      </c>
      <c r="V215" s="12">
        <f t="shared" si="267"/>
        <v>10480</v>
      </c>
      <c r="W215" s="12">
        <f t="shared" si="267"/>
        <v>10480</v>
      </c>
      <c r="X215" s="12">
        <f t="shared" si="267"/>
        <v>10480</v>
      </c>
      <c r="Y215" s="12">
        <f t="shared" si="267"/>
        <v>10480</v>
      </c>
      <c r="Z215" s="12">
        <f t="shared" si="267"/>
        <v>10480</v>
      </c>
      <c r="AA215" s="12">
        <f t="shared" si="267"/>
        <v>10480</v>
      </c>
      <c r="AB215" s="12">
        <f t="shared" si="267"/>
        <v>10480</v>
      </c>
      <c r="AC215" s="12">
        <f t="shared" si="267"/>
        <v>10480</v>
      </c>
      <c r="AD215" s="12">
        <f t="shared" si="267"/>
        <v>10480</v>
      </c>
      <c r="AE215" s="12">
        <f t="shared" si="267"/>
        <v>10480</v>
      </c>
      <c r="AF215" s="12">
        <f t="shared" si="267"/>
        <v>10480</v>
      </c>
      <c r="AG215" s="12">
        <f t="shared" si="267"/>
        <v>10480</v>
      </c>
      <c r="AH215" s="12">
        <f t="shared" si="267"/>
        <v>10480</v>
      </c>
      <c r="AI215" s="12">
        <f t="shared" si="267"/>
        <v>10480</v>
      </c>
      <c r="AJ215" s="12">
        <f t="shared" si="267"/>
        <v>10480</v>
      </c>
      <c r="AK215" s="12">
        <f t="shared" si="267"/>
        <v>10480</v>
      </c>
      <c r="AL215" s="12">
        <f t="shared" si="267"/>
        <v>10480</v>
      </c>
      <c r="AM215" s="12">
        <f t="shared" si="267"/>
        <v>10480</v>
      </c>
      <c r="AN215" s="12">
        <f t="shared" si="267"/>
        <v>10480</v>
      </c>
      <c r="AO215" s="12">
        <f t="shared" si="267"/>
        <v>10480</v>
      </c>
      <c r="AP215" s="12">
        <f t="shared" si="267"/>
        <v>10480</v>
      </c>
      <c r="AQ215" s="12">
        <f t="shared" si="267"/>
        <v>10480</v>
      </c>
      <c r="AR215" s="12">
        <f t="shared" si="267"/>
        <v>10480</v>
      </c>
      <c r="AS215" s="12">
        <f t="shared" si="267"/>
        <v>10480</v>
      </c>
      <c r="AT215" s="12">
        <f t="shared" si="267"/>
        <v>10480</v>
      </c>
      <c r="AU215" s="12">
        <f t="shared" si="267"/>
        <v>10480</v>
      </c>
      <c r="AV215" s="12">
        <f t="shared" si="267"/>
        <v>10480</v>
      </c>
      <c r="AW215" s="12">
        <f t="shared" si="267"/>
        <v>10480</v>
      </c>
      <c r="AX215" s="12">
        <f t="shared" si="267"/>
        <v>10480</v>
      </c>
      <c r="AY215" s="12">
        <f t="shared" si="267"/>
        <v>10480</v>
      </c>
      <c r="AZ215" s="12">
        <f t="shared" si="267"/>
        <v>10480</v>
      </c>
      <c r="BA215" s="12">
        <f t="shared" si="267"/>
        <v>10480</v>
      </c>
      <c r="BB215" s="12">
        <f t="shared" si="267"/>
        <v>10480</v>
      </c>
      <c r="BC215" s="12">
        <f t="shared" si="267"/>
        <v>10480</v>
      </c>
      <c r="BD215" s="12">
        <f t="shared" si="267"/>
        <v>10480</v>
      </c>
      <c r="BE215" s="12">
        <f t="shared" si="267"/>
        <v>10480</v>
      </c>
      <c r="BF215" s="12">
        <f t="shared" si="267"/>
        <v>10480</v>
      </c>
      <c r="BG215" s="12">
        <f t="shared" si="267"/>
        <v>10480</v>
      </c>
      <c r="BH215" s="12">
        <f t="shared" si="267"/>
        <v>10480</v>
      </c>
      <c r="BI215" s="12">
        <f t="shared" si="267"/>
        <v>10480</v>
      </c>
      <c r="BJ215" s="12">
        <f t="shared" si="267"/>
        <v>10480</v>
      </c>
      <c r="BK215" s="12">
        <f t="shared" si="267"/>
        <v>10480</v>
      </c>
      <c r="BL215" s="12">
        <f t="shared" si="267"/>
        <v>10480</v>
      </c>
      <c r="BM215" s="12">
        <f t="shared" si="267"/>
        <v>10480</v>
      </c>
      <c r="BN215" s="12">
        <f t="shared" si="267"/>
        <v>10480</v>
      </c>
      <c r="BO215" s="12">
        <f t="shared" ref="BO215:DZ215" si="268">BO41</f>
        <v>10480</v>
      </c>
      <c r="BP215" s="12">
        <f t="shared" si="268"/>
        <v>10480</v>
      </c>
      <c r="BQ215" s="12">
        <f t="shared" si="268"/>
        <v>10480</v>
      </c>
      <c r="BR215" s="12">
        <f t="shared" si="268"/>
        <v>10480</v>
      </c>
      <c r="BS215" s="12">
        <f t="shared" si="268"/>
        <v>10480</v>
      </c>
      <c r="BT215" s="12">
        <f t="shared" si="268"/>
        <v>10480</v>
      </c>
      <c r="BU215" s="12">
        <f t="shared" si="268"/>
        <v>10480</v>
      </c>
      <c r="BV215" s="12">
        <f t="shared" si="268"/>
        <v>10480</v>
      </c>
      <c r="BW215" s="12">
        <f t="shared" si="268"/>
        <v>10480</v>
      </c>
      <c r="BX215" s="12">
        <f t="shared" si="268"/>
        <v>10480</v>
      </c>
      <c r="BY215" s="12">
        <f t="shared" si="268"/>
        <v>10480</v>
      </c>
      <c r="BZ215" s="12">
        <f t="shared" si="268"/>
        <v>10480</v>
      </c>
      <c r="CA215" s="12">
        <f t="shared" si="268"/>
        <v>10480</v>
      </c>
      <c r="CB215" s="12">
        <f t="shared" si="268"/>
        <v>10480</v>
      </c>
      <c r="CC215" s="12">
        <f t="shared" si="268"/>
        <v>10480</v>
      </c>
      <c r="CD215" s="12">
        <f t="shared" si="268"/>
        <v>10480</v>
      </c>
      <c r="CE215" s="12">
        <f t="shared" si="268"/>
        <v>10480</v>
      </c>
      <c r="CF215" s="12">
        <f t="shared" si="268"/>
        <v>10480</v>
      </c>
      <c r="CG215" s="12">
        <f t="shared" si="268"/>
        <v>10480</v>
      </c>
      <c r="CH215" s="12">
        <f t="shared" si="268"/>
        <v>10480</v>
      </c>
      <c r="CI215" s="12">
        <f t="shared" si="268"/>
        <v>10480</v>
      </c>
      <c r="CJ215" s="12">
        <f t="shared" si="268"/>
        <v>10480</v>
      </c>
      <c r="CK215" s="12">
        <f t="shared" si="268"/>
        <v>10480</v>
      </c>
      <c r="CL215" s="12">
        <f t="shared" si="268"/>
        <v>10480</v>
      </c>
      <c r="CM215" s="12">
        <f t="shared" si="268"/>
        <v>10480</v>
      </c>
      <c r="CN215" s="12">
        <f t="shared" si="268"/>
        <v>10480</v>
      </c>
      <c r="CO215" s="12">
        <f t="shared" si="268"/>
        <v>10480</v>
      </c>
      <c r="CP215" s="12">
        <f t="shared" si="268"/>
        <v>10480</v>
      </c>
      <c r="CQ215" s="12">
        <f t="shared" si="268"/>
        <v>10480</v>
      </c>
      <c r="CR215" s="12">
        <f t="shared" si="268"/>
        <v>10480</v>
      </c>
      <c r="CS215" s="12">
        <f t="shared" si="268"/>
        <v>10480</v>
      </c>
      <c r="CT215" s="12">
        <f t="shared" si="268"/>
        <v>10480</v>
      </c>
      <c r="CU215" s="12">
        <f t="shared" si="268"/>
        <v>10480</v>
      </c>
      <c r="CV215" s="12">
        <f t="shared" si="268"/>
        <v>10480</v>
      </c>
      <c r="CW215" s="12">
        <f t="shared" si="268"/>
        <v>10480</v>
      </c>
      <c r="CX215" s="12">
        <f t="shared" si="268"/>
        <v>10480</v>
      </c>
      <c r="CY215" s="12">
        <f t="shared" si="268"/>
        <v>10480</v>
      </c>
      <c r="CZ215" s="12">
        <f t="shared" si="268"/>
        <v>10480</v>
      </c>
      <c r="DA215" s="12">
        <f t="shared" si="268"/>
        <v>10480</v>
      </c>
      <c r="DB215" s="12">
        <f t="shared" si="268"/>
        <v>10480</v>
      </c>
      <c r="DC215" s="12">
        <f t="shared" si="268"/>
        <v>10480</v>
      </c>
      <c r="DD215" s="12">
        <f t="shared" si="268"/>
        <v>10480</v>
      </c>
      <c r="DE215" s="12">
        <f t="shared" si="268"/>
        <v>10480</v>
      </c>
      <c r="DF215" s="12">
        <f t="shared" si="268"/>
        <v>10480</v>
      </c>
      <c r="DG215" s="12">
        <f t="shared" si="268"/>
        <v>10480</v>
      </c>
      <c r="DH215" s="12">
        <f t="shared" si="268"/>
        <v>10480</v>
      </c>
      <c r="DI215" s="12">
        <f t="shared" si="268"/>
        <v>10480</v>
      </c>
      <c r="DJ215" s="12">
        <f t="shared" si="268"/>
        <v>10480</v>
      </c>
      <c r="DK215" s="12">
        <f t="shared" si="268"/>
        <v>10480</v>
      </c>
      <c r="DL215" s="12">
        <f t="shared" si="268"/>
        <v>10480</v>
      </c>
      <c r="DM215" s="12">
        <f t="shared" si="268"/>
        <v>10480</v>
      </c>
      <c r="DN215" s="12">
        <f t="shared" si="268"/>
        <v>10480</v>
      </c>
      <c r="DO215" s="12">
        <f t="shared" si="268"/>
        <v>10480</v>
      </c>
      <c r="DP215" s="12">
        <f t="shared" si="268"/>
        <v>10480</v>
      </c>
      <c r="DQ215" s="12">
        <f t="shared" si="268"/>
        <v>10480</v>
      </c>
      <c r="DR215" s="12">
        <f t="shared" si="268"/>
        <v>10480</v>
      </c>
      <c r="DS215" s="12">
        <f t="shared" si="268"/>
        <v>10480</v>
      </c>
      <c r="DT215" s="12">
        <f t="shared" si="268"/>
        <v>10480</v>
      </c>
      <c r="DU215" s="12">
        <f t="shared" si="268"/>
        <v>10480</v>
      </c>
      <c r="DV215" s="12">
        <f t="shared" si="268"/>
        <v>10480</v>
      </c>
      <c r="DW215" s="12">
        <f t="shared" si="268"/>
        <v>10480</v>
      </c>
      <c r="DX215" s="12">
        <f t="shared" si="268"/>
        <v>10480</v>
      </c>
      <c r="DY215" s="12">
        <f t="shared" si="268"/>
        <v>10480</v>
      </c>
      <c r="DZ215" s="12">
        <f t="shared" si="268"/>
        <v>10480</v>
      </c>
      <c r="EA215" s="12">
        <f t="shared" ref="EA215:FX215" si="269">EA41</f>
        <v>10480</v>
      </c>
      <c r="EB215" s="12">
        <f t="shared" si="269"/>
        <v>10480</v>
      </c>
      <c r="EC215" s="12">
        <f t="shared" si="269"/>
        <v>10480</v>
      </c>
      <c r="ED215" s="12">
        <f t="shared" si="269"/>
        <v>10480</v>
      </c>
      <c r="EE215" s="12">
        <f t="shared" si="269"/>
        <v>10480</v>
      </c>
      <c r="EF215" s="12">
        <f t="shared" si="269"/>
        <v>10480</v>
      </c>
      <c r="EG215" s="12">
        <f t="shared" si="269"/>
        <v>10480</v>
      </c>
      <c r="EH215" s="12">
        <f t="shared" si="269"/>
        <v>10480</v>
      </c>
      <c r="EI215" s="12">
        <f t="shared" si="269"/>
        <v>10480</v>
      </c>
      <c r="EJ215" s="12">
        <f t="shared" si="269"/>
        <v>10480</v>
      </c>
      <c r="EK215" s="12">
        <f t="shared" si="269"/>
        <v>10480</v>
      </c>
      <c r="EL215" s="12">
        <f t="shared" si="269"/>
        <v>10480</v>
      </c>
      <c r="EM215" s="12">
        <f t="shared" si="269"/>
        <v>10480</v>
      </c>
      <c r="EN215" s="12">
        <f t="shared" si="269"/>
        <v>10480</v>
      </c>
      <c r="EO215" s="12">
        <f t="shared" si="269"/>
        <v>10480</v>
      </c>
      <c r="EP215" s="12">
        <f t="shared" si="269"/>
        <v>10480</v>
      </c>
      <c r="EQ215" s="12">
        <f t="shared" si="269"/>
        <v>10480</v>
      </c>
      <c r="ER215" s="12">
        <f t="shared" si="269"/>
        <v>10480</v>
      </c>
      <c r="ES215" s="12">
        <f t="shared" si="269"/>
        <v>10480</v>
      </c>
      <c r="ET215" s="12">
        <f t="shared" si="269"/>
        <v>10480</v>
      </c>
      <c r="EU215" s="12">
        <f t="shared" si="269"/>
        <v>10480</v>
      </c>
      <c r="EV215" s="12">
        <f t="shared" si="269"/>
        <v>10480</v>
      </c>
      <c r="EW215" s="12">
        <f t="shared" si="269"/>
        <v>10480</v>
      </c>
      <c r="EX215" s="12">
        <f t="shared" si="269"/>
        <v>10480</v>
      </c>
      <c r="EY215" s="12">
        <f t="shared" si="269"/>
        <v>10480</v>
      </c>
      <c r="EZ215" s="12">
        <f t="shared" si="269"/>
        <v>10480</v>
      </c>
      <c r="FA215" s="12">
        <f t="shared" si="269"/>
        <v>10480</v>
      </c>
      <c r="FB215" s="12">
        <f t="shared" si="269"/>
        <v>10480</v>
      </c>
      <c r="FC215" s="12">
        <f t="shared" si="269"/>
        <v>10480</v>
      </c>
      <c r="FD215" s="12">
        <f t="shared" si="269"/>
        <v>10480</v>
      </c>
      <c r="FE215" s="12">
        <f t="shared" si="269"/>
        <v>10480</v>
      </c>
      <c r="FF215" s="12">
        <f t="shared" si="269"/>
        <v>10480</v>
      </c>
      <c r="FG215" s="12">
        <f t="shared" si="269"/>
        <v>10480</v>
      </c>
      <c r="FH215" s="12">
        <f t="shared" si="269"/>
        <v>10480</v>
      </c>
      <c r="FI215" s="12">
        <f t="shared" si="269"/>
        <v>10480</v>
      </c>
      <c r="FJ215" s="12">
        <f t="shared" si="269"/>
        <v>10480</v>
      </c>
      <c r="FK215" s="12">
        <f t="shared" si="269"/>
        <v>10480</v>
      </c>
      <c r="FL215" s="12">
        <f t="shared" si="269"/>
        <v>10480</v>
      </c>
      <c r="FM215" s="12">
        <f t="shared" si="269"/>
        <v>10480</v>
      </c>
      <c r="FN215" s="12">
        <f t="shared" si="269"/>
        <v>10480</v>
      </c>
      <c r="FO215" s="12">
        <f t="shared" si="269"/>
        <v>10480</v>
      </c>
      <c r="FP215" s="12">
        <f t="shared" si="269"/>
        <v>10480</v>
      </c>
      <c r="FQ215" s="12">
        <f t="shared" si="269"/>
        <v>10480</v>
      </c>
      <c r="FR215" s="12">
        <f t="shared" si="269"/>
        <v>10480</v>
      </c>
      <c r="FS215" s="12">
        <f t="shared" si="269"/>
        <v>10480</v>
      </c>
      <c r="FT215" s="12">
        <f t="shared" si="269"/>
        <v>10480</v>
      </c>
      <c r="FU215" s="12">
        <f t="shared" si="269"/>
        <v>10480</v>
      </c>
      <c r="FV215" s="12">
        <f t="shared" si="269"/>
        <v>10480</v>
      </c>
      <c r="FW215" s="12">
        <f t="shared" si="269"/>
        <v>10480</v>
      </c>
      <c r="FX215" s="12">
        <f t="shared" si="269"/>
        <v>10480</v>
      </c>
      <c r="FY215" s="2"/>
      <c r="FZ215" s="2">
        <f t="shared" si="263"/>
        <v>1865440</v>
      </c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</row>
    <row r="216" spans="1:193" x14ac:dyDescent="0.35">
      <c r="A216" s="3" t="s">
        <v>1021</v>
      </c>
      <c r="B216" s="2" t="s">
        <v>1022</v>
      </c>
      <c r="C216" s="102">
        <v>9588</v>
      </c>
      <c r="D216" s="102">
        <v>9588</v>
      </c>
      <c r="E216" s="102">
        <v>9588</v>
      </c>
      <c r="F216" s="102">
        <v>9588</v>
      </c>
      <c r="G216" s="102">
        <v>9588</v>
      </c>
      <c r="H216" s="102">
        <v>9588</v>
      </c>
      <c r="I216" s="102">
        <v>9588</v>
      </c>
      <c r="J216" s="102">
        <v>9588</v>
      </c>
      <c r="K216" s="102">
        <v>9588</v>
      </c>
      <c r="L216" s="102">
        <v>9588</v>
      </c>
      <c r="M216" s="102">
        <v>9588</v>
      </c>
      <c r="N216" s="102">
        <v>9588</v>
      </c>
      <c r="O216" s="102">
        <v>9588</v>
      </c>
      <c r="P216" s="102">
        <v>9588</v>
      </c>
      <c r="Q216" s="102">
        <v>9588</v>
      </c>
      <c r="R216" s="102">
        <v>9588</v>
      </c>
      <c r="S216" s="102">
        <v>9588</v>
      </c>
      <c r="T216" s="102">
        <v>9588</v>
      </c>
      <c r="U216" s="102">
        <v>9588</v>
      </c>
      <c r="V216" s="102">
        <v>9588</v>
      </c>
      <c r="W216" s="102">
        <v>9588</v>
      </c>
      <c r="X216" s="102">
        <v>9588</v>
      </c>
      <c r="Y216" s="102">
        <v>9588</v>
      </c>
      <c r="Z216" s="102">
        <v>9588</v>
      </c>
      <c r="AA216" s="102">
        <v>9588</v>
      </c>
      <c r="AB216" s="102">
        <v>9588</v>
      </c>
      <c r="AC216" s="102">
        <v>9588</v>
      </c>
      <c r="AD216" s="102">
        <v>9588</v>
      </c>
      <c r="AE216" s="102">
        <v>9588</v>
      </c>
      <c r="AF216" s="102">
        <v>9588</v>
      </c>
      <c r="AG216" s="102">
        <v>9588</v>
      </c>
      <c r="AH216" s="102">
        <v>9588</v>
      </c>
      <c r="AI216" s="102">
        <v>9588</v>
      </c>
      <c r="AJ216" s="102">
        <v>9588</v>
      </c>
      <c r="AK216" s="102">
        <v>9588</v>
      </c>
      <c r="AL216" s="102">
        <v>9588</v>
      </c>
      <c r="AM216" s="102">
        <v>9588</v>
      </c>
      <c r="AN216" s="102">
        <v>9588</v>
      </c>
      <c r="AO216" s="102">
        <v>9588</v>
      </c>
      <c r="AP216" s="102">
        <v>9588</v>
      </c>
      <c r="AQ216" s="102">
        <v>9588</v>
      </c>
      <c r="AR216" s="102">
        <v>9588</v>
      </c>
      <c r="AS216" s="102">
        <v>9588</v>
      </c>
      <c r="AT216" s="102">
        <v>9588</v>
      </c>
      <c r="AU216" s="102">
        <v>9588</v>
      </c>
      <c r="AV216" s="102">
        <v>9588</v>
      </c>
      <c r="AW216" s="102">
        <v>9588</v>
      </c>
      <c r="AX216" s="102">
        <v>9588</v>
      </c>
      <c r="AY216" s="102">
        <v>9588</v>
      </c>
      <c r="AZ216" s="102">
        <v>9588</v>
      </c>
      <c r="BA216" s="102">
        <v>9588</v>
      </c>
      <c r="BB216" s="102">
        <v>9588</v>
      </c>
      <c r="BC216" s="102">
        <v>9588</v>
      </c>
      <c r="BD216" s="102">
        <v>9588</v>
      </c>
      <c r="BE216" s="102">
        <v>9588</v>
      </c>
      <c r="BF216" s="102">
        <v>9588</v>
      </c>
      <c r="BG216" s="102">
        <v>9588</v>
      </c>
      <c r="BH216" s="102">
        <v>9588</v>
      </c>
      <c r="BI216" s="102">
        <v>9588</v>
      </c>
      <c r="BJ216" s="102">
        <v>9588</v>
      </c>
      <c r="BK216" s="102">
        <v>9588</v>
      </c>
      <c r="BL216" s="102">
        <v>9588</v>
      </c>
      <c r="BM216" s="102">
        <v>9588</v>
      </c>
      <c r="BN216" s="102">
        <v>9588</v>
      </c>
      <c r="BO216" s="102">
        <v>9588</v>
      </c>
      <c r="BP216" s="102">
        <v>9588</v>
      </c>
      <c r="BQ216" s="102">
        <v>9588</v>
      </c>
      <c r="BR216" s="102">
        <v>9588</v>
      </c>
      <c r="BS216" s="102">
        <v>9588</v>
      </c>
      <c r="BT216" s="102">
        <v>9588</v>
      </c>
      <c r="BU216" s="102">
        <v>9588</v>
      </c>
      <c r="BV216" s="102">
        <v>9588</v>
      </c>
      <c r="BW216" s="102">
        <v>9588</v>
      </c>
      <c r="BX216" s="102">
        <v>9588</v>
      </c>
      <c r="BY216" s="102">
        <v>9588</v>
      </c>
      <c r="BZ216" s="102">
        <v>9588</v>
      </c>
      <c r="CA216" s="102">
        <v>9588</v>
      </c>
      <c r="CB216" s="102">
        <v>9588</v>
      </c>
      <c r="CC216" s="102">
        <v>9588</v>
      </c>
      <c r="CD216" s="102">
        <v>9588</v>
      </c>
      <c r="CE216" s="102">
        <v>9588</v>
      </c>
      <c r="CF216" s="102">
        <v>9588</v>
      </c>
      <c r="CG216" s="102">
        <v>9588</v>
      </c>
      <c r="CH216" s="102">
        <v>9588</v>
      </c>
      <c r="CI216" s="102">
        <v>9588</v>
      </c>
      <c r="CJ216" s="102">
        <v>9588</v>
      </c>
      <c r="CK216" s="102">
        <v>9588</v>
      </c>
      <c r="CL216" s="102">
        <v>9588</v>
      </c>
      <c r="CM216" s="102">
        <v>9588</v>
      </c>
      <c r="CN216" s="102">
        <v>9588</v>
      </c>
      <c r="CO216" s="102">
        <v>9588</v>
      </c>
      <c r="CP216" s="102">
        <v>9588</v>
      </c>
      <c r="CQ216" s="102">
        <v>9588</v>
      </c>
      <c r="CR216" s="102">
        <v>9588</v>
      </c>
      <c r="CS216" s="102">
        <v>9588</v>
      </c>
      <c r="CT216" s="102">
        <v>9588</v>
      </c>
      <c r="CU216" s="102">
        <v>9588</v>
      </c>
      <c r="CV216" s="102">
        <v>9588</v>
      </c>
      <c r="CW216" s="102">
        <v>9588</v>
      </c>
      <c r="CX216" s="102">
        <v>9588</v>
      </c>
      <c r="CY216" s="102">
        <v>9588</v>
      </c>
      <c r="CZ216" s="102">
        <v>9588</v>
      </c>
      <c r="DA216" s="102">
        <v>9588</v>
      </c>
      <c r="DB216" s="102">
        <v>9588</v>
      </c>
      <c r="DC216" s="102">
        <v>9588</v>
      </c>
      <c r="DD216" s="102">
        <v>9588</v>
      </c>
      <c r="DE216" s="102">
        <v>9588</v>
      </c>
      <c r="DF216" s="102">
        <v>9588</v>
      </c>
      <c r="DG216" s="102">
        <v>9588</v>
      </c>
      <c r="DH216" s="102">
        <v>9588</v>
      </c>
      <c r="DI216" s="102">
        <v>9588</v>
      </c>
      <c r="DJ216" s="102">
        <v>9588</v>
      </c>
      <c r="DK216" s="102">
        <v>9588</v>
      </c>
      <c r="DL216" s="102">
        <v>9588</v>
      </c>
      <c r="DM216" s="102">
        <v>9588</v>
      </c>
      <c r="DN216" s="102">
        <v>9588</v>
      </c>
      <c r="DO216" s="102">
        <v>9588</v>
      </c>
      <c r="DP216" s="102">
        <v>9588</v>
      </c>
      <c r="DQ216" s="102">
        <v>9588</v>
      </c>
      <c r="DR216" s="102">
        <v>9588</v>
      </c>
      <c r="DS216" s="102">
        <v>9588</v>
      </c>
      <c r="DT216" s="102">
        <v>9588</v>
      </c>
      <c r="DU216" s="102">
        <v>9588</v>
      </c>
      <c r="DV216" s="102">
        <v>9588</v>
      </c>
      <c r="DW216" s="102">
        <v>9588</v>
      </c>
      <c r="DX216" s="102">
        <v>9588</v>
      </c>
      <c r="DY216" s="102">
        <v>9588</v>
      </c>
      <c r="DZ216" s="102">
        <v>9588</v>
      </c>
      <c r="EA216" s="102">
        <v>9588</v>
      </c>
      <c r="EB216" s="102">
        <v>9588</v>
      </c>
      <c r="EC216" s="102">
        <v>9588</v>
      </c>
      <c r="ED216" s="102">
        <v>9588</v>
      </c>
      <c r="EE216" s="102">
        <v>9588</v>
      </c>
      <c r="EF216" s="102">
        <v>9588</v>
      </c>
      <c r="EG216" s="102">
        <v>9588</v>
      </c>
      <c r="EH216" s="102">
        <v>9588</v>
      </c>
      <c r="EI216" s="102">
        <v>9588</v>
      </c>
      <c r="EJ216" s="102">
        <v>9588</v>
      </c>
      <c r="EK216" s="102">
        <v>9588</v>
      </c>
      <c r="EL216" s="102">
        <v>9588</v>
      </c>
      <c r="EM216" s="102">
        <v>9588</v>
      </c>
      <c r="EN216" s="102">
        <v>9588</v>
      </c>
      <c r="EO216" s="102">
        <v>9588</v>
      </c>
      <c r="EP216" s="102">
        <v>9588</v>
      </c>
      <c r="EQ216" s="102">
        <v>9588</v>
      </c>
      <c r="ER216" s="102">
        <v>9588</v>
      </c>
      <c r="ES216" s="102">
        <v>9588</v>
      </c>
      <c r="ET216" s="102">
        <v>9588</v>
      </c>
      <c r="EU216" s="102">
        <v>9588</v>
      </c>
      <c r="EV216" s="102">
        <v>9588</v>
      </c>
      <c r="EW216" s="102">
        <v>9588</v>
      </c>
      <c r="EX216" s="102">
        <v>9588</v>
      </c>
      <c r="EY216" s="102">
        <v>9588</v>
      </c>
      <c r="EZ216" s="102">
        <v>9588</v>
      </c>
      <c r="FA216" s="102">
        <v>9588</v>
      </c>
      <c r="FB216" s="102">
        <v>9588</v>
      </c>
      <c r="FC216" s="102">
        <v>9588</v>
      </c>
      <c r="FD216" s="102">
        <v>9588</v>
      </c>
      <c r="FE216" s="102">
        <v>9588</v>
      </c>
      <c r="FF216" s="102">
        <v>9588</v>
      </c>
      <c r="FG216" s="102">
        <v>9588</v>
      </c>
      <c r="FH216" s="102">
        <v>9588</v>
      </c>
      <c r="FI216" s="102">
        <v>9588</v>
      </c>
      <c r="FJ216" s="102">
        <v>9588</v>
      </c>
      <c r="FK216" s="102">
        <v>9588</v>
      </c>
      <c r="FL216" s="102">
        <v>9588</v>
      </c>
      <c r="FM216" s="102">
        <v>9588</v>
      </c>
      <c r="FN216" s="102">
        <v>9588</v>
      </c>
      <c r="FO216" s="102">
        <v>9588</v>
      </c>
      <c r="FP216" s="102">
        <v>9588</v>
      </c>
      <c r="FQ216" s="102">
        <v>9588</v>
      </c>
      <c r="FR216" s="102">
        <v>9588</v>
      </c>
      <c r="FS216" s="102">
        <v>9588</v>
      </c>
      <c r="FT216" s="102">
        <v>9588</v>
      </c>
      <c r="FU216" s="102">
        <v>9588</v>
      </c>
      <c r="FV216" s="102">
        <v>9588</v>
      </c>
      <c r="FW216" s="102">
        <v>9588</v>
      </c>
      <c r="FX216" s="102">
        <v>9588</v>
      </c>
      <c r="FY216" s="2"/>
      <c r="FZ216" s="2">
        <f t="shared" si="263"/>
        <v>1706664</v>
      </c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</row>
    <row r="217" spans="1:193" x14ac:dyDescent="0.35">
      <c r="A217" s="3" t="s">
        <v>963</v>
      </c>
      <c r="B217" s="2" t="s">
        <v>964</v>
      </c>
      <c r="C217" s="12">
        <f t="shared" ref="C217:BN217" si="270">ROUND(C101+C102+C97+C100+C14,1)</f>
        <v>152</v>
      </c>
      <c r="D217" s="12">
        <f t="shared" si="270"/>
        <v>561.5</v>
      </c>
      <c r="E217" s="12">
        <f t="shared" si="270"/>
        <v>0</v>
      </c>
      <c r="F217" s="12">
        <f t="shared" si="270"/>
        <v>2034</v>
      </c>
      <c r="G217" s="12">
        <f t="shared" si="270"/>
        <v>0</v>
      </c>
      <c r="H217" s="12">
        <f t="shared" si="270"/>
        <v>0</v>
      </c>
      <c r="I217" s="12">
        <f t="shared" si="270"/>
        <v>6</v>
      </c>
      <c r="J217" s="12">
        <f t="shared" si="270"/>
        <v>0</v>
      </c>
      <c r="K217" s="12">
        <f t="shared" si="270"/>
        <v>0</v>
      </c>
      <c r="L217" s="12">
        <f t="shared" si="270"/>
        <v>0</v>
      </c>
      <c r="M217" s="12">
        <f t="shared" si="270"/>
        <v>0</v>
      </c>
      <c r="N217" s="12">
        <f t="shared" si="270"/>
        <v>35.5</v>
      </c>
      <c r="O217" s="12">
        <f t="shared" si="270"/>
        <v>8</v>
      </c>
      <c r="P217" s="12">
        <f t="shared" si="270"/>
        <v>0</v>
      </c>
      <c r="Q217" s="12">
        <f t="shared" si="270"/>
        <v>8.5</v>
      </c>
      <c r="R217" s="12">
        <f t="shared" si="270"/>
        <v>6618</v>
      </c>
      <c r="S217" s="12">
        <f t="shared" si="270"/>
        <v>14</v>
      </c>
      <c r="T217" s="12">
        <f t="shared" si="270"/>
        <v>0</v>
      </c>
      <c r="U217" s="12">
        <f t="shared" si="270"/>
        <v>0</v>
      </c>
      <c r="V217" s="12">
        <f t="shared" si="270"/>
        <v>0</v>
      </c>
      <c r="W217" s="12">
        <f t="shared" si="270"/>
        <v>0</v>
      </c>
      <c r="X217" s="12">
        <f t="shared" si="270"/>
        <v>0</v>
      </c>
      <c r="Y217" s="12">
        <f t="shared" si="270"/>
        <v>473.5</v>
      </c>
      <c r="Z217" s="12">
        <f t="shared" si="270"/>
        <v>0</v>
      </c>
      <c r="AA217" s="12">
        <f t="shared" si="270"/>
        <v>385</v>
      </c>
      <c r="AB217" s="12">
        <f t="shared" si="270"/>
        <v>226</v>
      </c>
      <c r="AC217" s="12">
        <f t="shared" si="270"/>
        <v>0</v>
      </c>
      <c r="AD217" s="12">
        <f t="shared" si="270"/>
        <v>0</v>
      </c>
      <c r="AE217" s="12">
        <f t="shared" si="270"/>
        <v>0</v>
      </c>
      <c r="AF217" s="12">
        <f t="shared" si="270"/>
        <v>0</v>
      </c>
      <c r="AG217" s="12">
        <f t="shared" si="270"/>
        <v>0</v>
      </c>
      <c r="AH217" s="12">
        <f t="shared" si="270"/>
        <v>0</v>
      </c>
      <c r="AI217" s="12">
        <f t="shared" si="270"/>
        <v>0</v>
      </c>
      <c r="AJ217" s="12">
        <f t="shared" si="270"/>
        <v>0</v>
      </c>
      <c r="AK217" s="12">
        <f t="shared" si="270"/>
        <v>0</v>
      </c>
      <c r="AL217" s="12">
        <f t="shared" si="270"/>
        <v>0</v>
      </c>
      <c r="AM217" s="12">
        <f t="shared" si="270"/>
        <v>0</v>
      </c>
      <c r="AN217" s="12">
        <f t="shared" si="270"/>
        <v>0</v>
      </c>
      <c r="AO217" s="12">
        <f t="shared" si="270"/>
        <v>370.5</v>
      </c>
      <c r="AP217" s="12">
        <f t="shared" si="270"/>
        <v>610</v>
      </c>
      <c r="AQ217" s="12">
        <f t="shared" si="270"/>
        <v>0.5</v>
      </c>
      <c r="AR217" s="12">
        <f t="shared" si="270"/>
        <v>1313</v>
      </c>
      <c r="AS217" s="12">
        <f t="shared" si="270"/>
        <v>1</v>
      </c>
      <c r="AT217" s="12">
        <f t="shared" si="270"/>
        <v>1</v>
      </c>
      <c r="AU217" s="12">
        <f t="shared" si="270"/>
        <v>0</v>
      </c>
      <c r="AV217" s="12">
        <f t="shared" si="270"/>
        <v>0</v>
      </c>
      <c r="AW217" s="12">
        <f t="shared" si="270"/>
        <v>0</v>
      </c>
      <c r="AX217" s="12">
        <f t="shared" si="270"/>
        <v>0</v>
      </c>
      <c r="AY217" s="12">
        <f t="shared" si="270"/>
        <v>0</v>
      </c>
      <c r="AZ217" s="12">
        <f t="shared" si="270"/>
        <v>98</v>
      </c>
      <c r="BA217" s="12">
        <f t="shared" si="270"/>
        <v>240</v>
      </c>
      <c r="BB217" s="12">
        <f t="shared" si="270"/>
        <v>1</v>
      </c>
      <c r="BC217" s="12">
        <f t="shared" si="270"/>
        <v>496.5</v>
      </c>
      <c r="BD217" s="12">
        <f t="shared" si="270"/>
        <v>0</v>
      </c>
      <c r="BE217" s="12">
        <f t="shared" si="270"/>
        <v>0</v>
      </c>
      <c r="BF217" s="12">
        <f t="shared" si="270"/>
        <v>1196.5</v>
      </c>
      <c r="BG217" s="12">
        <f t="shared" si="270"/>
        <v>0</v>
      </c>
      <c r="BH217" s="12">
        <f t="shared" si="270"/>
        <v>28</v>
      </c>
      <c r="BI217" s="12">
        <f t="shared" si="270"/>
        <v>0</v>
      </c>
      <c r="BJ217" s="12">
        <f t="shared" si="270"/>
        <v>2</v>
      </c>
      <c r="BK217" s="12">
        <f t="shared" si="270"/>
        <v>13201.5</v>
      </c>
      <c r="BL217" s="12">
        <f t="shared" si="270"/>
        <v>2</v>
      </c>
      <c r="BM217" s="12">
        <f t="shared" si="270"/>
        <v>0</v>
      </c>
      <c r="BN217" s="12">
        <f t="shared" si="270"/>
        <v>15</v>
      </c>
      <c r="BO217" s="12">
        <f t="shared" ref="BO217:DZ217" si="271">ROUND(BO101+BO102+BO97+BO100+BO14,1)</f>
        <v>0</v>
      </c>
      <c r="BP217" s="12">
        <f t="shared" si="271"/>
        <v>0</v>
      </c>
      <c r="BQ217" s="12">
        <f t="shared" si="271"/>
        <v>1</v>
      </c>
      <c r="BR217" s="12">
        <f t="shared" si="271"/>
        <v>0</v>
      </c>
      <c r="BS217" s="12">
        <f t="shared" si="271"/>
        <v>0</v>
      </c>
      <c r="BT217" s="12">
        <f t="shared" si="271"/>
        <v>0</v>
      </c>
      <c r="BU217" s="12">
        <f t="shared" si="271"/>
        <v>0</v>
      </c>
      <c r="BV217" s="12">
        <f t="shared" si="271"/>
        <v>0</v>
      </c>
      <c r="BW217" s="12">
        <f t="shared" si="271"/>
        <v>0</v>
      </c>
      <c r="BX217" s="12">
        <f t="shared" si="271"/>
        <v>0</v>
      </c>
      <c r="BY217" s="12">
        <f t="shared" si="271"/>
        <v>3</v>
      </c>
      <c r="BZ217" s="12">
        <f t="shared" si="271"/>
        <v>0</v>
      </c>
      <c r="CA217" s="12">
        <f t="shared" si="271"/>
        <v>0</v>
      </c>
      <c r="CB217" s="12">
        <f t="shared" si="271"/>
        <v>834</v>
      </c>
      <c r="CC217" s="12">
        <f t="shared" si="271"/>
        <v>0</v>
      </c>
      <c r="CD217" s="12">
        <f t="shared" si="271"/>
        <v>0</v>
      </c>
      <c r="CE217" s="12">
        <f t="shared" si="271"/>
        <v>0</v>
      </c>
      <c r="CF217" s="12">
        <f t="shared" si="271"/>
        <v>0</v>
      </c>
      <c r="CG217" s="12">
        <f t="shared" si="271"/>
        <v>0</v>
      </c>
      <c r="CH217" s="12">
        <f t="shared" si="271"/>
        <v>0</v>
      </c>
      <c r="CI217" s="12">
        <f t="shared" si="271"/>
        <v>0</v>
      </c>
      <c r="CJ217" s="12">
        <f t="shared" si="271"/>
        <v>1</v>
      </c>
      <c r="CK217" s="12">
        <f t="shared" si="271"/>
        <v>23.5</v>
      </c>
      <c r="CL217" s="12">
        <f t="shared" si="271"/>
        <v>5.5</v>
      </c>
      <c r="CM217" s="12">
        <f t="shared" si="271"/>
        <v>2</v>
      </c>
      <c r="CN217" s="12">
        <f t="shared" si="271"/>
        <v>692.5</v>
      </c>
      <c r="CO217" s="12">
        <f t="shared" si="271"/>
        <v>3</v>
      </c>
      <c r="CP217" s="12">
        <f t="shared" si="271"/>
        <v>2</v>
      </c>
      <c r="CQ217" s="12">
        <f t="shared" si="271"/>
        <v>0</v>
      </c>
      <c r="CR217" s="12">
        <f t="shared" si="271"/>
        <v>0</v>
      </c>
      <c r="CS217" s="12">
        <f t="shared" si="271"/>
        <v>0</v>
      </c>
      <c r="CT217" s="12">
        <f t="shared" si="271"/>
        <v>0</v>
      </c>
      <c r="CU217" s="12">
        <f t="shared" si="271"/>
        <v>396</v>
      </c>
      <c r="CV217" s="12">
        <f t="shared" si="271"/>
        <v>0</v>
      </c>
      <c r="CW217" s="12">
        <f t="shared" si="271"/>
        <v>0</v>
      </c>
      <c r="CX217" s="12">
        <f t="shared" si="271"/>
        <v>0</v>
      </c>
      <c r="CY217" s="12">
        <f t="shared" si="271"/>
        <v>0</v>
      </c>
      <c r="CZ217" s="12">
        <f t="shared" si="271"/>
        <v>0</v>
      </c>
      <c r="DA217" s="12">
        <f t="shared" si="271"/>
        <v>0</v>
      </c>
      <c r="DB217" s="12">
        <f t="shared" si="271"/>
        <v>0</v>
      </c>
      <c r="DC217" s="12">
        <f t="shared" si="271"/>
        <v>0</v>
      </c>
      <c r="DD217" s="12">
        <f t="shared" si="271"/>
        <v>0</v>
      </c>
      <c r="DE217" s="12">
        <f t="shared" si="271"/>
        <v>0</v>
      </c>
      <c r="DF217" s="12">
        <f t="shared" si="271"/>
        <v>30</v>
      </c>
      <c r="DG217" s="12">
        <f t="shared" si="271"/>
        <v>0</v>
      </c>
      <c r="DH217" s="12">
        <f t="shared" si="271"/>
        <v>0</v>
      </c>
      <c r="DI217" s="12">
        <f t="shared" si="271"/>
        <v>4</v>
      </c>
      <c r="DJ217" s="12">
        <f t="shared" si="271"/>
        <v>1</v>
      </c>
      <c r="DK217" s="12">
        <f t="shared" si="271"/>
        <v>1</v>
      </c>
      <c r="DL217" s="12">
        <f t="shared" si="271"/>
        <v>0</v>
      </c>
      <c r="DM217" s="12">
        <f t="shared" si="271"/>
        <v>0</v>
      </c>
      <c r="DN217" s="12">
        <f t="shared" si="271"/>
        <v>0.5</v>
      </c>
      <c r="DO217" s="12">
        <f t="shared" si="271"/>
        <v>1</v>
      </c>
      <c r="DP217" s="12">
        <f t="shared" si="271"/>
        <v>0</v>
      </c>
      <c r="DQ217" s="12">
        <f t="shared" si="271"/>
        <v>0</v>
      </c>
      <c r="DR217" s="12">
        <f t="shared" si="271"/>
        <v>0</v>
      </c>
      <c r="DS217" s="12">
        <f t="shared" si="271"/>
        <v>0</v>
      </c>
      <c r="DT217" s="12">
        <f t="shared" si="271"/>
        <v>0</v>
      </c>
      <c r="DU217" s="12">
        <f t="shared" si="271"/>
        <v>0</v>
      </c>
      <c r="DV217" s="12">
        <f t="shared" si="271"/>
        <v>0</v>
      </c>
      <c r="DW217" s="12">
        <f t="shared" si="271"/>
        <v>0</v>
      </c>
      <c r="DX217" s="12">
        <f t="shared" si="271"/>
        <v>0</v>
      </c>
      <c r="DY217" s="12">
        <f t="shared" si="271"/>
        <v>0</v>
      </c>
      <c r="DZ217" s="12">
        <f t="shared" si="271"/>
        <v>0</v>
      </c>
      <c r="EA217" s="12">
        <f t="shared" ref="EA217:FX217" si="272">ROUND(EA101+EA102+EA97+EA100+EA14,1)</f>
        <v>0</v>
      </c>
      <c r="EB217" s="12">
        <f t="shared" si="272"/>
        <v>0</v>
      </c>
      <c r="EC217" s="12">
        <f t="shared" si="272"/>
        <v>0</v>
      </c>
      <c r="ED217" s="12">
        <f t="shared" si="272"/>
        <v>0</v>
      </c>
      <c r="EE217" s="12">
        <f t="shared" si="272"/>
        <v>0</v>
      </c>
      <c r="EF217" s="12">
        <f t="shared" si="272"/>
        <v>0</v>
      </c>
      <c r="EG217" s="12">
        <f t="shared" si="272"/>
        <v>0</v>
      </c>
      <c r="EH217" s="12">
        <f t="shared" si="272"/>
        <v>0</v>
      </c>
      <c r="EI217" s="12">
        <f t="shared" si="272"/>
        <v>1</v>
      </c>
      <c r="EJ217" s="12">
        <f t="shared" si="272"/>
        <v>210.5</v>
      </c>
      <c r="EK217" s="12">
        <f t="shared" si="272"/>
        <v>0</v>
      </c>
      <c r="EL217" s="12">
        <f t="shared" si="272"/>
        <v>0</v>
      </c>
      <c r="EM217" s="12">
        <f t="shared" si="272"/>
        <v>0</v>
      </c>
      <c r="EN217" s="12">
        <f t="shared" si="272"/>
        <v>43</v>
      </c>
      <c r="EO217" s="12">
        <f t="shared" si="272"/>
        <v>0</v>
      </c>
      <c r="EP217" s="12">
        <f t="shared" si="272"/>
        <v>0</v>
      </c>
      <c r="EQ217" s="12">
        <f t="shared" si="272"/>
        <v>0</v>
      </c>
      <c r="ER217" s="12">
        <f t="shared" si="272"/>
        <v>0</v>
      </c>
      <c r="ES217" s="12">
        <f t="shared" si="272"/>
        <v>0</v>
      </c>
      <c r="ET217" s="12">
        <f t="shared" si="272"/>
        <v>0</v>
      </c>
      <c r="EU217" s="12">
        <f t="shared" si="272"/>
        <v>0</v>
      </c>
      <c r="EV217" s="12">
        <f t="shared" si="272"/>
        <v>0</v>
      </c>
      <c r="EW217" s="12">
        <f t="shared" si="272"/>
        <v>0</v>
      </c>
      <c r="EX217" s="12">
        <f t="shared" si="272"/>
        <v>0</v>
      </c>
      <c r="EY217" s="12">
        <f t="shared" si="272"/>
        <v>450</v>
      </c>
      <c r="EZ217" s="12">
        <f t="shared" si="272"/>
        <v>0</v>
      </c>
      <c r="FA217" s="12">
        <f t="shared" si="272"/>
        <v>0</v>
      </c>
      <c r="FB217" s="12">
        <f t="shared" si="272"/>
        <v>0</v>
      </c>
      <c r="FC217" s="12">
        <f t="shared" si="272"/>
        <v>0</v>
      </c>
      <c r="FD217" s="12">
        <f t="shared" si="272"/>
        <v>0</v>
      </c>
      <c r="FE217" s="12">
        <f t="shared" si="272"/>
        <v>0</v>
      </c>
      <c r="FF217" s="12">
        <f t="shared" si="272"/>
        <v>0</v>
      </c>
      <c r="FG217" s="12">
        <f t="shared" si="272"/>
        <v>0</v>
      </c>
      <c r="FH217" s="12">
        <f t="shared" si="272"/>
        <v>0</v>
      </c>
      <c r="FI217" s="12">
        <f t="shared" si="272"/>
        <v>0</v>
      </c>
      <c r="FJ217" s="12">
        <f t="shared" si="272"/>
        <v>0</v>
      </c>
      <c r="FK217" s="12">
        <f t="shared" si="272"/>
        <v>0</v>
      </c>
      <c r="FL217" s="12">
        <f t="shared" si="272"/>
        <v>0</v>
      </c>
      <c r="FM217" s="12">
        <f t="shared" si="272"/>
        <v>0</v>
      </c>
      <c r="FN217" s="12">
        <f t="shared" si="272"/>
        <v>267.5</v>
      </c>
      <c r="FO217" s="12">
        <f t="shared" si="272"/>
        <v>2</v>
      </c>
      <c r="FP217" s="12">
        <f t="shared" si="272"/>
        <v>0</v>
      </c>
      <c r="FQ217" s="12">
        <f t="shared" si="272"/>
        <v>0</v>
      </c>
      <c r="FR217" s="12">
        <f t="shared" si="272"/>
        <v>0</v>
      </c>
      <c r="FS217" s="12">
        <f t="shared" si="272"/>
        <v>0</v>
      </c>
      <c r="FT217" s="12">
        <f t="shared" si="272"/>
        <v>0</v>
      </c>
      <c r="FU217" s="12">
        <f t="shared" si="272"/>
        <v>0</v>
      </c>
      <c r="FV217" s="12">
        <f t="shared" si="272"/>
        <v>0</v>
      </c>
      <c r="FW217" s="12">
        <f t="shared" si="272"/>
        <v>0</v>
      </c>
      <c r="FX217" s="12">
        <f t="shared" si="272"/>
        <v>0</v>
      </c>
      <c r="FY217" s="12"/>
      <c r="FZ217" s="2">
        <f t="shared" si="263"/>
        <v>31073.5</v>
      </c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</row>
    <row r="218" spans="1:193" x14ac:dyDescent="0.35">
      <c r="A218" s="3" t="s">
        <v>1023</v>
      </c>
      <c r="B218" s="2" t="s">
        <v>1024</v>
      </c>
      <c r="C218" s="12">
        <f t="shared" ref="C218:BN218" si="273">C15+C35</f>
        <v>4</v>
      </c>
      <c r="D218" s="12">
        <f t="shared" si="273"/>
        <v>81</v>
      </c>
      <c r="E218" s="12">
        <f t="shared" si="273"/>
        <v>11</v>
      </c>
      <c r="F218" s="12">
        <f t="shared" si="273"/>
        <v>11</v>
      </c>
      <c r="G218" s="12">
        <f t="shared" si="273"/>
        <v>1</v>
      </c>
      <c r="H218" s="12">
        <f t="shared" si="273"/>
        <v>1</v>
      </c>
      <c r="I218" s="12">
        <f t="shared" si="273"/>
        <v>9</v>
      </c>
      <c r="J218" s="12">
        <f t="shared" si="273"/>
        <v>0</v>
      </c>
      <c r="K218" s="12">
        <f t="shared" si="273"/>
        <v>0</v>
      </c>
      <c r="L218" s="12">
        <f t="shared" si="273"/>
        <v>23</v>
      </c>
      <c r="M218" s="12">
        <f t="shared" si="273"/>
        <v>14</v>
      </c>
      <c r="N218" s="12">
        <f t="shared" si="273"/>
        <v>159.5</v>
      </c>
      <c r="O218" s="12">
        <f t="shared" si="273"/>
        <v>98</v>
      </c>
      <c r="P218" s="12">
        <f t="shared" si="273"/>
        <v>0</v>
      </c>
      <c r="Q218" s="12">
        <f t="shared" si="273"/>
        <v>209</v>
      </c>
      <c r="R218" s="12">
        <f t="shared" si="273"/>
        <v>1</v>
      </c>
      <c r="S218" s="12">
        <f t="shared" si="273"/>
        <v>0</v>
      </c>
      <c r="T218" s="12">
        <f t="shared" si="273"/>
        <v>0</v>
      </c>
      <c r="U218" s="12">
        <f t="shared" si="273"/>
        <v>0</v>
      </c>
      <c r="V218" s="12">
        <f t="shared" si="273"/>
        <v>0</v>
      </c>
      <c r="W218" s="12">
        <f t="shared" si="273"/>
        <v>1</v>
      </c>
      <c r="X218" s="12">
        <f t="shared" si="273"/>
        <v>0</v>
      </c>
      <c r="Y218" s="12">
        <f t="shared" si="273"/>
        <v>0</v>
      </c>
      <c r="Z218" s="12">
        <f t="shared" si="273"/>
        <v>0</v>
      </c>
      <c r="AA218" s="12">
        <f t="shared" si="273"/>
        <v>37</v>
      </c>
      <c r="AB218" s="12">
        <f t="shared" si="273"/>
        <v>46.5</v>
      </c>
      <c r="AC218" s="12">
        <f t="shared" si="273"/>
        <v>0</v>
      </c>
      <c r="AD218" s="12">
        <f t="shared" si="273"/>
        <v>6.5</v>
      </c>
      <c r="AE218" s="12">
        <f t="shared" si="273"/>
        <v>0</v>
      </c>
      <c r="AF218" s="12">
        <f t="shared" si="273"/>
        <v>0</v>
      </c>
      <c r="AG218" s="12">
        <f t="shared" si="273"/>
        <v>0</v>
      </c>
      <c r="AH218" s="12">
        <f t="shared" si="273"/>
        <v>0</v>
      </c>
      <c r="AI218" s="12">
        <f t="shared" si="273"/>
        <v>0</v>
      </c>
      <c r="AJ218" s="12">
        <f t="shared" si="273"/>
        <v>0</v>
      </c>
      <c r="AK218" s="12">
        <f t="shared" si="273"/>
        <v>0</v>
      </c>
      <c r="AL218" s="12">
        <f t="shared" si="273"/>
        <v>0</v>
      </c>
      <c r="AM218" s="12">
        <f t="shared" si="273"/>
        <v>0</v>
      </c>
      <c r="AN218" s="12">
        <f t="shared" si="273"/>
        <v>1</v>
      </c>
      <c r="AO218" s="12">
        <f t="shared" si="273"/>
        <v>0</v>
      </c>
      <c r="AP218" s="12">
        <f t="shared" si="273"/>
        <v>191</v>
      </c>
      <c r="AQ218" s="12">
        <f t="shared" si="273"/>
        <v>0</v>
      </c>
      <c r="AR218" s="12">
        <f t="shared" si="273"/>
        <v>155</v>
      </c>
      <c r="AS218" s="12">
        <f t="shared" si="273"/>
        <v>16</v>
      </c>
      <c r="AT218" s="12">
        <f t="shared" si="273"/>
        <v>3</v>
      </c>
      <c r="AU218" s="12">
        <f t="shared" si="273"/>
        <v>0</v>
      </c>
      <c r="AV218" s="12">
        <f t="shared" si="273"/>
        <v>0</v>
      </c>
      <c r="AW218" s="12">
        <f t="shared" si="273"/>
        <v>2</v>
      </c>
      <c r="AX218" s="12">
        <f t="shared" si="273"/>
        <v>0</v>
      </c>
      <c r="AY218" s="12">
        <f t="shared" si="273"/>
        <v>0</v>
      </c>
      <c r="AZ218" s="12">
        <f t="shared" si="273"/>
        <v>1</v>
      </c>
      <c r="BA218" s="12">
        <f t="shared" si="273"/>
        <v>0.5</v>
      </c>
      <c r="BB218" s="12">
        <f t="shared" si="273"/>
        <v>9</v>
      </c>
      <c r="BC218" s="12">
        <f t="shared" si="273"/>
        <v>30</v>
      </c>
      <c r="BD218" s="12">
        <f t="shared" si="273"/>
        <v>4</v>
      </c>
      <c r="BE218" s="12">
        <f t="shared" si="273"/>
        <v>0</v>
      </c>
      <c r="BF218" s="12">
        <f t="shared" si="273"/>
        <v>31.5</v>
      </c>
      <c r="BG218" s="12">
        <f t="shared" si="273"/>
        <v>0</v>
      </c>
      <c r="BH218" s="12">
        <f t="shared" si="273"/>
        <v>12</v>
      </c>
      <c r="BI218" s="12">
        <f t="shared" si="273"/>
        <v>0</v>
      </c>
      <c r="BJ218" s="12">
        <f t="shared" si="273"/>
        <v>15.5</v>
      </c>
      <c r="BK218" s="12">
        <f t="shared" si="273"/>
        <v>83</v>
      </c>
      <c r="BL218" s="12">
        <f t="shared" si="273"/>
        <v>2.5</v>
      </c>
      <c r="BM218" s="12">
        <f t="shared" si="273"/>
        <v>18.5</v>
      </c>
      <c r="BN218" s="12">
        <f t="shared" si="273"/>
        <v>33.5</v>
      </c>
      <c r="BO218" s="12">
        <f t="shared" ref="BO218:DZ218" si="274">BO15+BO35</f>
        <v>3</v>
      </c>
      <c r="BP218" s="12">
        <f t="shared" si="274"/>
        <v>0</v>
      </c>
      <c r="BQ218" s="12">
        <f t="shared" si="274"/>
        <v>2</v>
      </c>
      <c r="BR218" s="12">
        <f t="shared" si="274"/>
        <v>0</v>
      </c>
      <c r="BS218" s="12">
        <f t="shared" si="274"/>
        <v>0</v>
      </c>
      <c r="BT218" s="12">
        <f t="shared" si="274"/>
        <v>0</v>
      </c>
      <c r="BU218" s="12">
        <f t="shared" si="274"/>
        <v>0</v>
      </c>
      <c r="BV218" s="12">
        <f t="shared" si="274"/>
        <v>0</v>
      </c>
      <c r="BW218" s="12">
        <f t="shared" si="274"/>
        <v>0</v>
      </c>
      <c r="BX218" s="12">
        <f t="shared" si="274"/>
        <v>0</v>
      </c>
      <c r="BY218" s="12">
        <f t="shared" si="274"/>
        <v>0</v>
      </c>
      <c r="BZ218" s="12">
        <f t="shared" si="274"/>
        <v>0</v>
      </c>
      <c r="CA218" s="12">
        <f t="shared" si="274"/>
        <v>0</v>
      </c>
      <c r="CB218" s="12">
        <f t="shared" si="274"/>
        <v>235</v>
      </c>
      <c r="CC218" s="12">
        <f t="shared" si="274"/>
        <v>0</v>
      </c>
      <c r="CD218" s="12">
        <f t="shared" si="274"/>
        <v>0</v>
      </c>
      <c r="CE218" s="12">
        <f t="shared" si="274"/>
        <v>0</v>
      </c>
      <c r="CF218" s="12">
        <f t="shared" si="274"/>
        <v>0</v>
      </c>
      <c r="CG218" s="12">
        <f t="shared" si="274"/>
        <v>0</v>
      </c>
      <c r="CH218" s="12">
        <f t="shared" si="274"/>
        <v>0</v>
      </c>
      <c r="CI218" s="12">
        <f t="shared" si="274"/>
        <v>0</v>
      </c>
      <c r="CJ218" s="12">
        <f t="shared" si="274"/>
        <v>0</v>
      </c>
      <c r="CK218" s="12">
        <f t="shared" si="274"/>
        <v>0</v>
      </c>
      <c r="CL218" s="12">
        <f t="shared" si="274"/>
        <v>4</v>
      </c>
      <c r="CM218" s="12">
        <f t="shared" si="274"/>
        <v>0</v>
      </c>
      <c r="CN218" s="12">
        <f t="shared" si="274"/>
        <v>232</v>
      </c>
      <c r="CO218" s="12">
        <f t="shared" si="274"/>
        <v>69.5</v>
      </c>
      <c r="CP218" s="12">
        <f t="shared" si="274"/>
        <v>3</v>
      </c>
      <c r="CQ218" s="12">
        <f t="shared" si="274"/>
        <v>0</v>
      </c>
      <c r="CR218" s="12">
        <f t="shared" si="274"/>
        <v>0</v>
      </c>
      <c r="CS218" s="12">
        <f t="shared" si="274"/>
        <v>0</v>
      </c>
      <c r="CT218" s="12">
        <f t="shared" si="274"/>
        <v>0</v>
      </c>
      <c r="CU218" s="12">
        <f t="shared" si="274"/>
        <v>2</v>
      </c>
      <c r="CV218" s="12">
        <f t="shared" si="274"/>
        <v>0</v>
      </c>
      <c r="CW218" s="12">
        <f t="shared" si="274"/>
        <v>0</v>
      </c>
      <c r="CX218" s="12">
        <f t="shared" si="274"/>
        <v>0</v>
      </c>
      <c r="CY218" s="12">
        <f t="shared" si="274"/>
        <v>0</v>
      </c>
      <c r="CZ218" s="12">
        <f t="shared" si="274"/>
        <v>0</v>
      </c>
      <c r="DA218" s="12">
        <f t="shared" si="274"/>
        <v>0</v>
      </c>
      <c r="DB218" s="12">
        <f t="shared" si="274"/>
        <v>0</v>
      </c>
      <c r="DC218" s="12">
        <f t="shared" si="274"/>
        <v>0</v>
      </c>
      <c r="DD218" s="12">
        <f t="shared" si="274"/>
        <v>0</v>
      </c>
      <c r="DE218" s="12">
        <f t="shared" si="274"/>
        <v>0</v>
      </c>
      <c r="DF218" s="12">
        <f t="shared" si="274"/>
        <v>18.5</v>
      </c>
      <c r="DG218" s="12">
        <f t="shared" si="274"/>
        <v>0</v>
      </c>
      <c r="DH218" s="12">
        <f t="shared" si="274"/>
        <v>0</v>
      </c>
      <c r="DI218" s="12">
        <f t="shared" si="274"/>
        <v>0</v>
      </c>
      <c r="DJ218" s="12">
        <f t="shared" si="274"/>
        <v>0</v>
      </c>
      <c r="DK218" s="12">
        <f t="shared" si="274"/>
        <v>0</v>
      </c>
      <c r="DL218" s="12">
        <f t="shared" si="274"/>
        <v>0</v>
      </c>
      <c r="DM218" s="12">
        <f t="shared" si="274"/>
        <v>0</v>
      </c>
      <c r="DN218" s="12">
        <f t="shared" si="274"/>
        <v>1</v>
      </c>
      <c r="DO218" s="12">
        <f t="shared" si="274"/>
        <v>0</v>
      </c>
      <c r="DP218" s="12">
        <f t="shared" si="274"/>
        <v>0</v>
      </c>
      <c r="DQ218" s="12">
        <f t="shared" si="274"/>
        <v>1</v>
      </c>
      <c r="DR218" s="12">
        <f t="shared" si="274"/>
        <v>0</v>
      </c>
      <c r="DS218" s="12">
        <f t="shared" si="274"/>
        <v>0</v>
      </c>
      <c r="DT218" s="12">
        <f t="shared" si="274"/>
        <v>0</v>
      </c>
      <c r="DU218" s="12">
        <f t="shared" si="274"/>
        <v>0</v>
      </c>
      <c r="DV218" s="12">
        <f t="shared" si="274"/>
        <v>0</v>
      </c>
      <c r="DW218" s="12">
        <f t="shared" si="274"/>
        <v>0</v>
      </c>
      <c r="DX218" s="12">
        <f t="shared" si="274"/>
        <v>0</v>
      </c>
      <c r="DY218" s="12">
        <f t="shared" si="274"/>
        <v>0</v>
      </c>
      <c r="DZ218" s="12">
        <f t="shared" si="274"/>
        <v>1</v>
      </c>
      <c r="EA218" s="12">
        <f t="shared" ref="EA218:FX218" si="275">EA15+EA35</f>
        <v>0</v>
      </c>
      <c r="EB218" s="12">
        <f t="shared" si="275"/>
        <v>0</v>
      </c>
      <c r="EC218" s="12">
        <f t="shared" si="275"/>
        <v>0</v>
      </c>
      <c r="ED218" s="12">
        <f t="shared" si="275"/>
        <v>0</v>
      </c>
      <c r="EE218" s="12">
        <f t="shared" si="275"/>
        <v>0</v>
      </c>
      <c r="EF218" s="12">
        <f t="shared" si="275"/>
        <v>2</v>
      </c>
      <c r="EG218" s="12">
        <f t="shared" si="275"/>
        <v>0</v>
      </c>
      <c r="EH218" s="12">
        <f t="shared" si="275"/>
        <v>0</v>
      </c>
      <c r="EI218" s="12">
        <f t="shared" si="275"/>
        <v>24.5</v>
      </c>
      <c r="EJ218" s="12">
        <f t="shared" si="275"/>
        <v>26</v>
      </c>
      <c r="EK218" s="12">
        <f t="shared" si="275"/>
        <v>0</v>
      </c>
      <c r="EL218" s="12">
        <f t="shared" si="275"/>
        <v>0</v>
      </c>
      <c r="EM218" s="12">
        <f t="shared" si="275"/>
        <v>0</v>
      </c>
      <c r="EN218" s="12">
        <f t="shared" si="275"/>
        <v>0</v>
      </c>
      <c r="EO218" s="12">
        <f t="shared" si="275"/>
        <v>0</v>
      </c>
      <c r="EP218" s="12">
        <f t="shared" si="275"/>
        <v>0</v>
      </c>
      <c r="EQ218" s="12">
        <f t="shared" si="275"/>
        <v>2</v>
      </c>
      <c r="ER218" s="12">
        <f t="shared" si="275"/>
        <v>2</v>
      </c>
      <c r="ES218" s="12">
        <f t="shared" si="275"/>
        <v>0</v>
      </c>
      <c r="ET218" s="12">
        <f t="shared" si="275"/>
        <v>0</v>
      </c>
      <c r="EU218" s="12">
        <f t="shared" si="275"/>
        <v>0</v>
      </c>
      <c r="EV218" s="12">
        <f t="shared" si="275"/>
        <v>0</v>
      </c>
      <c r="EW218" s="12">
        <f t="shared" si="275"/>
        <v>0</v>
      </c>
      <c r="EX218" s="12">
        <f t="shared" si="275"/>
        <v>0</v>
      </c>
      <c r="EY218" s="12">
        <f t="shared" si="275"/>
        <v>0</v>
      </c>
      <c r="EZ218" s="12">
        <f t="shared" si="275"/>
        <v>0</v>
      </c>
      <c r="FA218" s="12">
        <f t="shared" si="275"/>
        <v>12</v>
      </c>
      <c r="FB218" s="12">
        <f t="shared" si="275"/>
        <v>0</v>
      </c>
      <c r="FC218" s="12">
        <f t="shared" si="275"/>
        <v>4</v>
      </c>
      <c r="FD218" s="12">
        <f t="shared" si="275"/>
        <v>0</v>
      </c>
      <c r="FE218" s="12">
        <f t="shared" si="275"/>
        <v>0</v>
      </c>
      <c r="FF218" s="12">
        <f t="shared" si="275"/>
        <v>0</v>
      </c>
      <c r="FG218" s="12">
        <f t="shared" si="275"/>
        <v>0</v>
      </c>
      <c r="FH218" s="12">
        <f t="shared" si="275"/>
        <v>0</v>
      </c>
      <c r="FI218" s="12">
        <f t="shared" si="275"/>
        <v>0</v>
      </c>
      <c r="FJ218" s="12">
        <f t="shared" si="275"/>
        <v>0</v>
      </c>
      <c r="FK218" s="12">
        <f t="shared" si="275"/>
        <v>0</v>
      </c>
      <c r="FL218" s="12">
        <f t="shared" si="275"/>
        <v>0</v>
      </c>
      <c r="FM218" s="12">
        <f t="shared" si="275"/>
        <v>0</v>
      </c>
      <c r="FN218" s="12">
        <f t="shared" si="275"/>
        <v>15.5</v>
      </c>
      <c r="FO218" s="12">
        <f t="shared" si="275"/>
        <v>0</v>
      </c>
      <c r="FP218" s="12">
        <f t="shared" si="275"/>
        <v>0</v>
      </c>
      <c r="FQ218" s="12">
        <f t="shared" si="275"/>
        <v>0</v>
      </c>
      <c r="FR218" s="12">
        <f t="shared" si="275"/>
        <v>0</v>
      </c>
      <c r="FS218" s="12">
        <f t="shared" si="275"/>
        <v>0</v>
      </c>
      <c r="FT218" s="12">
        <f t="shared" si="275"/>
        <v>0</v>
      </c>
      <c r="FU218" s="12">
        <f t="shared" si="275"/>
        <v>0</v>
      </c>
      <c r="FV218" s="12">
        <f t="shared" si="275"/>
        <v>1</v>
      </c>
      <c r="FW218" s="12">
        <f t="shared" si="275"/>
        <v>2</v>
      </c>
      <c r="FX218" s="12">
        <f t="shared" si="275"/>
        <v>0</v>
      </c>
      <c r="FY218" s="12"/>
      <c r="FZ218" s="2">
        <f t="shared" si="263"/>
        <v>1985.5</v>
      </c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</row>
    <row r="219" spans="1:193" x14ac:dyDescent="0.35">
      <c r="A219" s="3" t="s">
        <v>965</v>
      </c>
      <c r="B219" s="2" t="s">
        <v>966</v>
      </c>
      <c r="C219" s="2">
        <f t="shared" ref="C219:BN219" si="276">ROUND((C213*C214)+(C215*C217)+(C216*C218),2)</f>
        <v>72043727.930000007</v>
      </c>
      <c r="D219" s="2">
        <f t="shared" si="276"/>
        <v>426879181.75999999</v>
      </c>
      <c r="E219" s="2">
        <f t="shared" si="276"/>
        <v>63387861.700000003</v>
      </c>
      <c r="F219" s="2">
        <f t="shared" si="276"/>
        <v>268448107.88999999</v>
      </c>
      <c r="G219" s="2">
        <f t="shared" si="276"/>
        <v>20346418.600000001</v>
      </c>
      <c r="H219" s="2">
        <f t="shared" si="276"/>
        <v>12093679.810000001</v>
      </c>
      <c r="I219" s="2">
        <f t="shared" si="276"/>
        <v>88995976.400000006</v>
      </c>
      <c r="J219" s="2">
        <f t="shared" si="276"/>
        <v>22794013.82</v>
      </c>
      <c r="K219" s="2">
        <f t="shared" si="276"/>
        <v>2775911.21</v>
      </c>
      <c r="L219" s="2">
        <f t="shared" si="276"/>
        <v>23745737.32</v>
      </c>
      <c r="M219" s="2">
        <f t="shared" si="276"/>
        <v>10464768.460000001</v>
      </c>
      <c r="N219" s="2">
        <f t="shared" si="276"/>
        <v>558319878.66999996</v>
      </c>
      <c r="O219" s="2">
        <f t="shared" si="276"/>
        <v>142282824.66</v>
      </c>
      <c r="P219" s="2">
        <f t="shared" si="276"/>
        <v>3477333.35</v>
      </c>
      <c r="Q219" s="2">
        <f t="shared" si="276"/>
        <v>435748312.92000002</v>
      </c>
      <c r="R219" s="2">
        <f t="shared" si="276"/>
        <v>74679831.569999993</v>
      </c>
      <c r="S219" s="2">
        <f t="shared" si="276"/>
        <v>17697713.609999999</v>
      </c>
      <c r="T219" s="2">
        <f t="shared" si="276"/>
        <v>1776715.52</v>
      </c>
      <c r="U219" s="2">
        <f t="shared" si="276"/>
        <v>612090.07999999996</v>
      </c>
      <c r="V219" s="2">
        <f t="shared" si="276"/>
        <v>2827745.86</v>
      </c>
      <c r="W219" s="2">
        <f t="shared" si="276"/>
        <v>656969.76</v>
      </c>
      <c r="X219" s="2">
        <f t="shared" si="276"/>
        <v>551432.5</v>
      </c>
      <c r="Y219" s="2">
        <f t="shared" si="276"/>
        <v>9636221.8699999992</v>
      </c>
      <c r="Z219" s="2">
        <f t="shared" si="276"/>
        <v>2548721.02</v>
      </c>
      <c r="AA219" s="2">
        <f t="shared" si="276"/>
        <v>341330253.61000001</v>
      </c>
      <c r="AB219" s="2">
        <f t="shared" si="276"/>
        <v>300011073.61000001</v>
      </c>
      <c r="AC219" s="2">
        <f t="shared" si="276"/>
        <v>9995265.5</v>
      </c>
      <c r="AD219" s="2">
        <f t="shared" si="276"/>
        <v>15889537.619999999</v>
      </c>
      <c r="AE219" s="2">
        <f t="shared" si="276"/>
        <v>1069779.05</v>
      </c>
      <c r="AF219" s="2">
        <f t="shared" si="276"/>
        <v>1847298.88</v>
      </c>
      <c r="AG219" s="2">
        <f t="shared" si="276"/>
        <v>6629321.5199999996</v>
      </c>
      <c r="AH219" s="2">
        <f t="shared" si="276"/>
        <v>10562138.109999999</v>
      </c>
      <c r="AI219" s="2">
        <f t="shared" si="276"/>
        <v>4223972.95</v>
      </c>
      <c r="AJ219" s="2">
        <f t="shared" si="276"/>
        <v>2001699.98</v>
      </c>
      <c r="AK219" s="2">
        <f t="shared" si="276"/>
        <v>1827447.31</v>
      </c>
      <c r="AL219" s="2">
        <f t="shared" si="276"/>
        <v>3181765.53</v>
      </c>
      <c r="AM219" s="2">
        <f t="shared" si="276"/>
        <v>3888701.99</v>
      </c>
      <c r="AN219" s="2">
        <f t="shared" si="276"/>
        <v>3312668.68</v>
      </c>
      <c r="AO219" s="2">
        <f t="shared" si="276"/>
        <v>48394471.399999999</v>
      </c>
      <c r="AP219" s="2">
        <f t="shared" si="276"/>
        <v>934185150.53999996</v>
      </c>
      <c r="AQ219" s="2">
        <f t="shared" si="276"/>
        <v>2773431.15</v>
      </c>
      <c r="AR219" s="2">
        <f t="shared" si="276"/>
        <v>684631394.62</v>
      </c>
      <c r="AS219" s="2">
        <f t="shared" si="276"/>
        <v>71662625.950000003</v>
      </c>
      <c r="AT219" s="2">
        <f t="shared" si="276"/>
        <v>26069063.73</v>
      </c>
      <c r="AU219" s="2">
        <f t="shared" si="276"/>
        <v>2988764.15</v>
      </c>
      <c r="AV219" s="2">
        <f t="shared" si="276"/>
        <v>3368149.71</v>
      </c>
      <c r="AW219" s="2">
        <f t="shared" si="276"/>
        <v>2831481.75</v>
      </c>
      <c r="AX219" s="2">
        <f t="shared" si="276"/>
        <v>893320.65</v>
      </c>
      <c r="AY219" s="2">
        <f t="shared" si="276"/>
        <v>4486454.82</v>
      </c>
      <c r="AZ219" s="2">
        <f t="shared" si="276"/>
        <v>134741363.41</v>
      </c>
      <c r="BA219" s="2">
        <f t="shared" si="276"/>
        <v>100628658.67</v>
      </c>
      <c r="BB219" s="2">
        <f t="shared" si="276"/>
        <v>83410502.700000003</v>
      </c>
      <c r="BC219" s="2">
        <f t="shared" si="276"/>
        <v>272135042.50999999</v>
      </c>
      <c r="BD219" s="2">
        <f t="shared" si="276"/>
        <v>40110951.780000001</v>
      </c>
      <c r="BE219" s="2">
        <f t="shared" si="276"/>
        <v>13220042.76</v>
      </c>
      <c r="BF219" s="2">
        <f t="shared" si="276"/>
        <v>281789309.5</v>
      </c>
      <c r="BG219" s="2">
        <f t="shared" si="276"/>
        <v>10152975.189999999</v>
      </c>
      <c r="BH219" s="2">
        <f t="shared" si="276"/>
        <v>6402567.2800000003</v>
      </c>
      <c r="BI219" s="2">
        <f t="shared" si="276"/>
        <v>2838774.51</v>
      </c>
      <c r="BJ219" s="2">
        <f t="shared" si="276"/>
        <v>69621394.510000005</v>
      </c>
      <c r="BK219" s="2">
        <f t="shared" si="276"/>
        <v>380285647.66000003</v>
      </c>
      <c r="BL219" s="2">
        <f t="shared" si="276"/>
        <v>864358.7</v>
      </c>
      <c r="BM219" s="2">
        <f t="shared" si="276"/>
        <v>3935941.92</v>
      </c>
      <c r="BN219" s="2">
        <f t="shared" si="276"/>
        <v>34668315.869999997</v>
      </c>
      <c r="BO219" s="2">
        <f>ROUND((BO213*BO214)+(BO215*BO217)+(BO216*BO218),2)</f>
        <v>13861999.699999999</v>
      </c>
      <c r="BP219" s="2">
        <f t="shared" ref="BP219:EA219" si="277">ROUND((BP213*BP214)+(BP215*BP217)+(BP216*BP218),2)</f>
        <v>1768995.46</v>
      </c>
      <c r="BQ219" s="2">
        <f t="shared" si="277"/>
        <v>64929952.659999996</v>
      </c>
      <c r="BR219" s="2">
        <f t="shared" si="277"/>
        <v>49500992.659999996</v>
      </c>
      <c r="BS219" s="2">
        <f t="shared" si="277"/>
        <v>12772279.57</v>
      </c>
      <c r="BT219" s="2">
        <f t="shared" si="277"/>
        <v>4108172.13</v>
      </c>
      <c r="BU219" s="2">
        <f t="shared" si="277"/>
        <v>4341979.51</v>
      </c>
      <c r="BV219" s="2">
        <f t="shared" si="277"/>
        <v>13733977.85</v>
      </c>
      <c r="BW219" s="2">
        <f t="shared" si="277"/>
        <v>22250301.379999999</v>
      </c>
      <c r="BX219" s="2">
        <f t="shared" si="277"/>
        <v>733405.23</v>
      </c>
      <c r="BY219" s="2">
        <f t="shared" si="277"/>
        <v>4781479.5599999996</v>
      </c>
      <c r="BZ219" s="2">
        <f t="shared" si="277"/>
        <v>2514532.2000000002</v>
      </c>
      <c r="CA219" s="2">
        <f t="shared" si="277"/>
        <v>1612388.63</v>
      </c>
      <c r="CB219" s="2">
        <f t="shared" si="277"/>
        <v>811402185.21000004</v>
      </c>
      <c r="CC219" s="2">
        <f t="shared" si="277"/>
        <v>2087723.45</v>
      </c>
      <c r="CD219" s="2">
        <f t="shared" si="277"/>
        <v>551432.5</v>
      </c>
      <c r="CE219" s="2">
        <f t="shared" si="277"/>
        <v>1745835.3</v>
      </c>
      <c r="CF219" s="2">
        <f t="shared" si="277"/>
        <v>1240723.1299999999</v>
      </c>
      <c r="CG219" s="2">
        <f t="shared" si="277"/>
        <v>2204627.14</v>
      </c>
      <c r="CH219" s="2">
        <f t="shared" si="277"/>
        <v>1064264.73</v>
      </c>
      <c r="CI219" s="2">
        <f t="shared" si="277"/>
        <v>7586608.3399999999</v>
      </c>
      <c r="CJ219" s="2">
        <f t="shared" si="277"/>
        <v>9630771.4000000004</v>
      </c>
      <c r="CK219" s="2">
        <f t="shared" si="277"/>
        <v>54154321.200000003</v>
      </c>
      <c r="CL219" s="2">
        <f t="shared" si="277"/>
        <v>13643585.66</v>
      </c>
      <c r="CM219" s="2">
        <f t="shared" si="277"/>
        <v>7579996.71</v>
      </c>
      <c r="CN219" s="2">
        <f t="shared" si="277"/>
        <v>347143787.31999999</v>
      </c>
      <c r="CO219" s="2">
        <f t="shared" si="277"/>
        <v>158674394.33000001</v>
      </c>
      <c r="CP219" s="2">
        <f t="shared" si="277"/>
        <v>10299751.310000001</v>
      </c>
      <c r="CQ219" s="2">
        <f t="shared" si="277"/>
        <v>8493163.3699999992</v>
      </c>
      <c r="CR219" s="2">
        <f t="shared" si="277"/>
        <v>2379982.67</v>
      </c>
      <c r="CS219" s="2">
        <f t="shared" si="277"/>
        <v>3148679.58</v>
      </c>
      <c r="CT219" s="2">
        <f t="shared" si="277"/>
        <v>1251751.78</v>
      </c>
      <c r="CU219" s="2">
        <f t="shared" si="277"/>
        <v>4961113.07</v>
      </c>
      <c r="CV219" s="2">
        <f t="shared" si="277"/>
        <v>551432.5</v>
      </c>
      <c r="CW219" s="2">
        <f t="shared" si="277"/>
        <v>2191392.7599999998</v>
      </c>
      <c r="CX219" s="2">
        <f t="shared" si="277"/>
        <v>5088619.1100000003</v>
      </c>
      <c r="CY219" s="2">
        <f t="shared" si="277"/>
        <v>551432.5</v>
      </c>
      <c r="CZ219" s="2">
        <f t="shared" si="277"/>
        <v>19926564.82</v>
      </c>
      <c r="DA219" s="2">
        <f t="shared" si="277"/>
        <v>2244330.2799999998</v>
      </c>
      <c r="DB219" s="2">
        <f t="shared" si="277"/>
        <v>3482847.67</v>
      </c>
      <c r="DC219" s="2">
        <f t="shared" si="277"/>
        <v>2128529.4500000002</v>
      </c>
      <c r="DD219" s="2">
        <f t="shared" si="277"/>
        <v>1924499.43</v>
      </c>
      <c r="DE219" s="2">
        <f t="shared" si="277"/>
        <v>3146473.85</v>
      </c>
      <c r="DF219" s="2">
        <f t="shared" si="277"/>
        <v>229778514.37</v>
      </c>
      <c r="DG219" s="2">
        <f t="shared" si="277"/>
        <v>1031178.78</v>
      </c>
      <c r="DH219" s="2">
        <f t="shared" si="277"/>
        <v>19911124.710000001</v>
      </c>
      <c r="DI219" s="2">
        <f t="shared" si="277"/>
        <v>26842642.370000001</v>
      </c>
      <c r="DJ219" s="2">
        <f t="shared" si="277"/>
        <v>6881328.9500000002</v>
      </c>
      <c r="DK219" s="2">
        <f t="shared" si="277"/>
        <v>5278866.1100000003</v>
      </c>
      <c r="DL219" s="2">
        <f t="shared" si="277"/>
        <v>62797133.100000001</v>
      </c>
      <c r="DM219" s="2">
        <f t="shared" si="277"/>
        <v>2591732.75</v>
      </c>
      <c r="DN219" s="2">
        <f t="shared" si="277"/>
        <v>14291415.43</v>
      </c>
      <c r="DO219" s="2">
        <f t="shared" si="277"/>
        <v>36294738.5</v>
      </c>
      <c r="DP219" s="2">
        <f t="shared" si="277"/>
        <v>2205730</v>
      </c>
      <c r="DQ219" s="2">
        <f t="shared" si="277"/>
        <v>9792000.5500000007</v>
      </c>
      <c r="DR219" s="2">
        <f t="shared" si="277"/>
        <v>14504880.48</v>
      </c>
      <c r="DS219" s="2">
        <f t="shared" si="277"/>
        <v>6616087.1399999997</v>
      </c>
      <c r="DT219" s="2">
        <f t="shared" si="277"/>
        <v>1946556.73</v>
      </c>
      <c r="DU219" s="2">
        <f t="shared" si="277"/>
        <v>3875467.61</v>
      </c>
      <c r="DV219" s="2">
        <f t="shared" si="277"/>
        <v>2293959.2000000002</v>
      </c>
      <c r="DW219" s="2">
        <f t="shared" si="277"/>
        <v>3310800.73</v>
      </c>
      <c r="DX219" s="2">
        <f t="shared" si="277"/>
        <v>1852813.2</v>
      </c>
      <c r="DY219" s="2">
        <f t="shared" si="277"/>
        <v>3271097.59</v>
      </c>
      <c r="DZ219" s="2">
        <f t="shared" si="277"/>
        <v>7517892.9199999999</v>
      </c>
      <c r="EA219" s="2">
        <f t="shared" si="277"/>
        <v>5851801.6900000004</v>
      </c>
      <c r="EB219" s="2">
        <f t="shared" ref="EB219:FX219" si="278">ROUND((EB213*EB214)+(EB215*EB217)+(EB216*EB218),2)</f>
        <v>5893710.5599999996</v>
      </c>
      <c r="EC219" s="2">
        <f t="shared" si="278"/>
        <v>3144268.12</v>
      </c>
      <c r="ED219" s="2">
        <f t="shared" si="278"/>
        <v>17224545.57</v>
      </c>
      <c r="EE219" s="2">
        <f t="shared" si="278"/>
        <v>2113089.34</v>
      </c>
      <c r="EF219" s="2">
        <f t="shared" si="278"/>
        <v>14943145.18</v>
      </c>
      <c r="EG219" s="2">
        <f t="shared" si="278"/>
        <v>2795762.78</v>
      </c>
      <c r="EH219" s="2">
        <f t="shared" si="278"/>
        <v>2728488.01</v>
      </c>
      <c r="EI219" s="2">
        <f t="shared" si="278"/>
        <v>153166441.16999999</v>
      </c>
      <c r="EJ219" s="2">
        <f t="shared" si="278"/>
        <v>112188189.77</v>
      </c>
      <c r="EK219" s="2">
        <f t="shared" si="278"/>
        <v>7374858.2599999998</v>
      </c>
      <c r="EL219" s="2">
        <f t="shared" si="278"/>
        <v>5066561.8099999996</v>
      </c>
      <c r="EM219" s="2">
        <f t="shared" si="278"/>
        <v>4169932.57</v>
      </c>
      <c r="EN219" s="2">
        <f t="shared" si="278"/>
        <v>10342236.189999999</v>
      </c>
      <c r="EO219" s="2">
        <f t="shared" si="278"/>
        <v>3368149.71</v>
      </c>
      <c r="EP219" s="2">
        <f t="shared" si="278"/>
        <v>4725776.53</v>
      </c>
      <c r="EQ219" s="2">
        <f t="shared" si="278"/>
        <v>28852478.559999999</v>
      </c>
      <c r="ER219" s="2">
        <f t="shared" si="278"/>
        <v>3411588.74</v>
      </c>
      <c r="ES219" s="2">
        <f t="shared" si="278"/>
        <v>1797669.95</v>
      </c>
      <c r="ET219" s="2">
        <f t="shared" si="278"/>
        <v>2178158.38</v>
      </c>
      <c r="EU219" s="2">
        <f t="shared" si="278"/>
        <v>6344782.3499999996</v>
      </c>
      <c r="EV219" s="2">
        <f t="shared" si="278"/>
        <v>800679.99</v>
      </c>
      <c r="EW219" s="2">
        <f t="shared" si="278"/>
        <v>9036875.8100000005</v>
      </c>
      <c r="EX219" s="2">
        <f t="shared" si="278"/>
        <v>1913470.78</v>
      </c>
      <c r="EY219" s="2">
        <f t="shared" si="278"/>
        <v>6993416.2300000004</v>
      </c>
      <c r="EZ219" s="2">
        <f t="shared" si="278"/>
        <v>1426004.45</v>
      </c>
      <c r="FA219" s="2">
        <f t="shared" si="278"/>
        <v>37449241.979999997</v>
      </c>
      <c r="FB219" s="2">
        <f t="shared" si="278"/>
        <v>3177354.07</v>
      </c>
      <c r="FC219" s="2">
        <f t="shared" si="278"/>
        <v>20134758.030000001</v>
      </c>
      <c r="FD219" s="2">
        <f t="shared" si="278"/>
        <v>4433517.3</v>
      </c>
      <c r="FE219" s="2">
        <f t="shared" si="278"/>
        <v>871263.35</v>
      </c>
      <c r="FF219" s="2">
        <f t="shared" si="278"/>
        <v>2040300.25</v>
      </c>
      <c r="FG219" s="2">
        <f t="shared" si="278"/>
        <v>1332260.92</v>
      </c>
      <c r="FH219" s="2">
        <f t="shared" si="278"/>
        <v>772005.5</v>
      </c>
      <c r="FI219" s="2">
        <f t="shared" si="278"/>
        <v>18776276.629999999</v>
      </c>
      <c r="FJ219" s="2">
        <f t="shared" si="278"/>
        <v>22239272.73</v>
      </c>
      <c r="FK219" s="2">
        <f t="shared" si="278"/>
        <v>27892558.719999999</v>
      </c>
      <c r="FL219" s="2">
        <f t="shared" si="278"/>
        <v>94168128.030000001</v>
      </c>
      <c r="FM219" s="2">
        <f t="shared" si="278"/>
        <v>43910569.979999997</v>
      </c>
      <c r="FN219" s="2">
        <f t="shared" si="278"/>
        <v>250239712.90000001</v>
      </c>
      <c r="FO219" s="2">
        <f t="shared" si="278"/>
        <v>12342167.779999999</v>
      </c>
      <c r="FP219" s="2">
        <f t="shared" si="278"/>
        <v>25823583.98</v>
      </c>
      <c r="FQ219" s="2">
        <f t="shared" si="278"/>
        <v>10862117.390000001</v>
      </c>
      <c r="FR219" s="2">
        <f t="shared" si="278"/>
        <v>1853916.07</v>
      </c>
      <c r="FS219" s="2">
        <f t="shared" si="278"/>
        <v>1856121.8</v>
      </c>
      <c r="FT219" s="2">
        <f t="shared" si="278"/>
        <v>623118.73</v>
      </c>
      <c r="FU219" s="2">
        <f t="shared" si="278"/>
        <v>8724765.0199999996</v>
      </c>
      <c r="FV219" s="2">
        <f t="shared" si="278"/>
        <v>7649133.8600000003</v>
      </c>
      <c r="FW219" s="2">
        <f t="shared" si="278"/>
        <v>1645901.88</v>
      </c>
      <c r="FX219" s="2">
        <f t="shared" si="278"/>
        <v>711347.93</v>
      </c>
      <c r="FY219" s="12"/>
      <c r="FZ219" s="2">
        <f t="shared" si="263"/>
        <v>9353310971.7299919</v>
      </c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</row>
    <row r="220" spans="1:193" x14ac:dyDescent="0.35">
      <c r="A220" s="3"/>
      <c r="B220" s="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</row>
    <row r="221" spans="1:193" x14ac:dyDescent="0.35">
      <c r="A221" s="3" t="s">
        <v>490</v>
      </c>
      <c r="B221" s="30" t="s">
        <v>517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</row>
    <row r="222" spans="1:193" x14ac:dyDescent="0.35">
      <c r="A222" s="3" t="s">
        <v>518</v>
      </c>
      <c r="B222" s="2" t="s">
        <v>967</v>
      </c>
      <c r="C222" s="2">
        <f t="shared" ref="C222:BN222" si="279">+C128</f>
        <v>68560651.519999996</v>
      </c>
      <c r="D222" s="2">
        <f t="shared" si="279"/>
        <v>410762123.41000003</v>
      </c>
      <c r="E222" s="2">
        <f t="shared" si="279"/>
        <v>61074431.969999999</v>
      </c>
      <c r="F222" s="2">
        <f t="shared" si="279"/>
        <v>239436913.81999999</v>
      </c>
      <c r="G222" s="2">
        <f t="shared" si="279"/>
        <v>20493814.84</v>
      </c>
      <c r="H222" s="2">
        <f t="shared" si="279"/>
        <v>12515195.42</v>
      </c>
      <c r="I222" s="2">
        <f t="shared" si="279"/>
        <v>85888223.75</v>
      </c>
      <c r="J222" s="2">
        <f t="shared" si="279"/>
        <v>21318540.02</v>
      </c>
      <c r="K222" s="2">
        <f t="shared" si="279"/>
        <v>3904376.22</v>
      </c>
      <c r="L222" s="2">
        <f t="shared" si="279"/>
        <v>23804091.41</v>
      </c>
      <c r="M222" s="2">
        <f t="shared" si="279"/>
        <v>11157191.869999999</v>
      </c>
      <c r="N222" s="2">
        <f t="shared" si="279"/>
        <v>560243683.13</v>
      </c>
      <c r="O222" s="2">
        <f t="shared" si="279"/>
        <v>138701501.91</v>
      </c>
      <c r="P222" s="2">
        <f t="shared" si="279"/>
        <v>4770074.5999999996</v>
      </c>
      <c r="Q222" s="2">
        <f t="shared" si="279"/>
        <v>429948307.18000001</v>
      </c>
      <c r="R222" s="2">
        <f t="shared" si="279"/>
        <v>5135823.37</v>
      </c>
      <c r="S222" s="2">
        <f t="shared" si="279"/>
        <v>17466506.57</v>
      </c>
      <c r="T222" s="2">
        <f t="shared" si="279"/>
        <v>2957132.03</v>
      </c>
      <c r="U222" s="2">
        <f t="shared" si="279"/>
        <v>1214445.92</v>
      </c>
      <c r="V222" s="2">
        <f t="shared" si="279"/>
        <v>3852307.62</v>
      </c>
      <c r="W222" s="2">
        <f t="shared" si="279"/>
        <v>1275941.3500000001</v>
      </c>
      <c r="X222" s="2">
        <f t="shared" si="279"/>
        <v>1102767.57</v>
      </c>
      <c r="Y222" s="2">
        <f t="shared" si="279"/>
        <v>4488443.1900000004</v>
      </c>
      <c r="Z222" s="2">
        <f t="shared" si="279"/>
        <v>3594866.71</v>
      </c>
      <c r="AA222" s="2">
        <f t="shared" si="279"/>
        <v>331585841.41000003</v>
      </c>
      <c r="AB222" s="2">
        <f t="shared" si="279"/>
        <v>298861796.91000003</v>
      </c>
      <c r="AC222" s="2">
        <f t="shared" si="279"/>
        <v>10371701.66</v>
      </c>
      <c r="AD222" s="2">
        <f t="shared" si="279"/>
        <v>15552768.960000001</v>
      </c>
      <c r="AE222" s="2">
        <f t="shared" si="279"/>
        <v>1971402.38</v>
      </c>
      <c r="AF222" s="2">
        <f t="shared" si="279"/>
        <v>3122144.31</v>
      </c>
      <c r="AG222" s="2">
        <f t="shared" si="279"/>
        <v>7449579.3300000001</v>
      </c>
      <c r="AH222" s="2">
        <f t="shared" si="279"/>
        <v>10336726.99</v>
      </c>
      <c r="AI222" s="2">
        <f t="shared" si="279"/>
        <v>4928292.28</v>
      </c>
      <c r="AJ222" s="2">
        <f t="shared" si="279"/>
        <v>3277813.61</v>
      </c>
      <c r="AK222" s="2">
        <f t="shared" si="279"/>
        <v>3030979.96</v>
      </c>
      <c r="AL222" s="2">
        <f t="shared" si="279"/>
        <v>4144064.96</v>
      </c>
      <c r="AM222" s="2">
        <f t="shared" si="279"/>
        <v>4744764.83</v>
      </c>
      <c r="AN222" s="2">
        <f t="shared" si="279"/>
        <v>4382936.18</v>
      </c>
      <c r="AO222" s="2">
        <f t="shared" si="279"/>
        <v>42358751.140000001</v>
      </c>
      <c r="AP222" s="2">
        <f t="shared" si="279"/>
        <v>918725659.48000002</v>
      </c>
      <c r="AQ222" s="2">
        <f t="shared" si="279"/>
        <v>4071100.81</v>
      </c>
      <c r="AR222" s="2">
        <f t="shared" si="279"/>
        <v>664154495.42999995</v>
      </c>
      <c r="AS222" s="2">
        <f t="shared" si="279"/>
        <v>74437765.239999995</v>
      </c>
      <c r="AT222" s="2">
        <f t="shared" si="279"/>
        <v>26209628.120000001</v>
      </c>
      <c r="AU222" s="2">
        <f t="shared" si="279"/>
        <v>4332524.76</v>
      </c>
      <c r="AV222" s="2">
        <f t="shared" si="279"/>
        <v>4629424.84</v>
      </c>
      <c r="AW222" s="2">
        <f t="shared" si="279"/>
        <v>4181325.89</v>
      </c>
      <c r="AX222" s="2">
        <f t="shared" si="279"/>
        <v>1828339.11</v>
      </c>
      <c r="AY222" s="2">
        <f t="shared" si="279"/>
        <v>5478975.7400000002</v>
      </c>
      <c r="AZ222" s="2">
        <f t="shared" si="279"/>
        <v>128663891.91</v>
      </c>
      <c r="BA222" s="2">
        <f t="shared" si="279"/>
        <v>92317108.519999996</v>
      </c>
      <c r="BB222" s="2">
        <f t="shared" si="279"/>
        <v>78976730.459999993</v>
      </c>
      <c r="BC222" s="2">
        <f t="shared" si="279"/>
        <v>256902977.94999999</v>
      </c>
      <c r="BD222" s="2">
        <f t="shared" si="279"/>
        <v>38727104.409999996</v>
      </c>
      <c r="BE222" s="2">
        <f t="shared" si="279"/>
        <v>13641838.050000001</v>
      </c>
      <c r="BF222" s="2">
        <f t="shared" si="279"/>
        <v>261130259.94</v>
      </c>
      <c r="BG222" s="2">
        <f t="shared" si="279"/>
        <v>10654344.369999999</v>
      </c>
      <c r="BH222" s="2">
        <f t="shared" si="279"/>
        <v>6712970.5800000001</v>
      </c>
      <c r="BI222" s="2">
        <f t="shared" si="279"/>
        <v>4143414.11</v>
      </c>
      <c r="BJ222" s="2">
        <f t="shared" si="279"/>
        <v>67810420.730000004</v>
      </c>
      <c r="BK222" s="2">
        <f t="shared" si="279"/>
        <v>232878378.69</v>
      </c>
      <c r="BL222" s="2">
        <f t="shared" si="279"/>
        <v>1676606.93</v>
      </c>
      <c r="BM222" s="2">
        <f t="shared" si="279"/>
        <v>4737511.43</v>
      </c>
      <c r="BN222" s="2">
        <f t="shared" si="279"/>
        <v>31839385.41</v>
      </c>
      <c r="BO222" s="2">
        <f t="shared" ref="BO222:DZ222" si="280">+BO128</f>
        <v>13519994.699999999</v>
      </c>
      <c r="BP222" s="2">
        <f t="shared" si="280"/>
        <v>3041658.26</v>
      </c>
      <c r="BQ222" s="2">
        <f t="shared" si="280"/>
        <v>67005438.829999998</v>
      </c>
      <c r="BR222" s="2">
        <f t="shared" si="280"/>
        <v>47513963.240000002</v>
      </c>
      <c r="BS222" s="2">
        <f t="shared" si="280"/>
        <v>13259805.26</v>
      </c>
      <c r="BT222" s="2">
        <f t="shared" si="280"/>
        <v>5346757.26</v>
      </c>
      <c r="BU222" s="2">
        <f t="shared" si="280"/>
        <v>5514765.7000000002</v>
      </c>
      <c r="BV222" s="2">
        <f t="shared" si="280"/>
        <v>13949960.890000001</v>
      </c>
      <c r="BW222" s="2">
        <f t="shared" si="280"/>
        <v>22264448.379999999</v>
      </c>
      <c r="BX222" s="2">
        <f t="shared" si="280"/>
        <v>1583212.45</v>
      </c>
      <c r="BY222" s="2">
        <f t="shared" si="280"/>
        <v>5464036.2000000002</v>
      </c>
      <c r="BZ222" s="2">
        <f t="shared" si="280"/>
        <v>3606859.71</v>
      </c>
      <c r="CA222" s="2">
        <f t="shared" si="280"/>
        <v>2928169.23</v>
      </c>
      <c r="CB222" s="2">
        <f t="shared" si="280"/>
        <v>787100288.94000006</v>
      </c>
      <c r="CC222" s="2">
        <f t="shared" si="280"/>
        <v>3241550.71</v>
      </c>
      <c r="CD222" s="2">
        <f t="shared" si="280"/>
        <v>1078636.1100000001</v>
      </c>
      <c r="CE222" s="2">
        <f t="shared" si="280"/>
        <v>2903472.14</v>
      </c>
      <c r="CF222" s="2">
        <f t="shared" si="280"/>
        <v>2175580.67</v>
      </c>
      <c r="CG222" s="2">
        <f t="shared" si="280"/>
        <v>3381317.96</v>
      </c>
      <c r="CH222" s="2">
        <f t="shared" si="280"/>
        <v>1977863.19</v>
      </c>
      <c r="CI222" s="2">
        <f t="shared" si="280"/>
        <v>7585883.8300000001</v>
      </c>
      <c r="CJ222" s="2">
        <f t="shared" si="280"/>
        <v>10129785.720000001</v>
      </c>
      <c r="CK222" s="2">
        <f t="shared" si="280"/>
        <v>53579867.020000003</v>
      </c>
      <c r="CL222" s="2">
        <f t="shared" si="280"/>
        <v>14228208.210000001</v>
      </c>
      <c r="CM222" s="2">
        <f t="shared" si="280"/>
        <v>8427295.4600000009</v>
      </c>
      <c r="CN222" s="2">
        <f t="shared" si="280"/>
        <v>320144292.04000002</v>
      </c>
      <c r="CO222" s="2">
        <f t="shared" si="280"/>
        <v>149561259.62</v>
      </c>
      <c r="CP222" s="2">
        <f t="shared" si="280"/>
        <v>10947438.140000001</v>
      </c>
      <c r="CQ222" s="2">
        <f t="shared" si="280"/>
        <v>8924001.9700000007</v>
      </c>
      <c r="CR222" s="2">
        <f t="shared" si="280"/>
        <v>3628073.48</v>
      </c>
      <c r="CS222" s="2">
        <f t="shared" si="280"/>
        <v>4173345.51</v>
      </c>
      <c r="CT222" s="2">
        <f t="shared" si="280"/>
        <v>2252705.4</v>
      </c>
      <c r="CU222" s="2">
        <f t="shared" si="280"/>
        <v>781729.76</v>
      </c>
      <c r="CV222" s="2">
        <f t="shared" si="280"/>
        <v>1053672.52</v>
      </c>
      <c r="CW222" s="2">
        <f t="shared" si="280"/>
        <v>3469285.94</v>
      </c>
      <c r="CX222" s="2">
        <f t="shared" si="280"/>
        <v>5563034.5599999996</v>
      </c>
      <c r="CY222" s="2">
        <f t="shared" si="280"/>
        <v>1112753.01</v>
      </c>
      <c r="CZ222" s="2">
        <f t="shared" si="280"/>
        <v>19301767.420000002</v>
      </c>
      <c r="DA222" s="2">
        <f t="shared" si="280"/>
        <v>3533799.42</v>
      </c>
      <c r="DB222" s="2">
        <f t="shared" si="280"/>
        <v>4563006.42</v>
      </c>
      <c r="DC222" s="2">
        <f t="shared" si="280"/>
        <v>3451754.09</v>
      </c>
      <c r="DD222" s="2">
        <f t="shared" si="280"/>
        <v>3225534.29</v>
      </c>
      <c r="DE222" s="2">
        <f t="shared" si="280"/>
        <v>4245392.51</v>
      </c>
      <c r="DF222" s="2">
        <f t="shared" si="280"/>
        <v>210432984.90000001</v>
      </c>
      <c r="DG222" s="2">
        <f t="shared" si="280"/>
        <v>2036669.14</v>
      </c>
      <c r="DH222" s="2">
        <f t="shared" si="280"/>
        <v>18924106.59</v>
      </c>
      <c r="DI222" s="2">
        <f t="shared" si="280"/>
        <v>25085051.219999999</v>
      </c>
      <c r="DJ222" s="2">
        <f t="shared" si="280"/>
        <v>7388839.2400000002</v>
      </c>
      <c r="DK222" s="2">
        <f t="shared" si="280"/>
        <v>5751651.1399999997</v>
      </c>
      <c r="DL222" s="2">
        <f t="shared" si="280"/>
        <v>61142120.350000001</v>
      </c>
      <c r="DM222" s="2">
        <f t="shared" si="280"/>
        <v>4043803.58</v>
      </c>
      <c r="DN222" s="2">
        <f t="shared" si="280"/>
        <v>14459006.779999999</v>
      </c>
      <c r="DO222" s="2">
        <f t="shared" si="280"/>
        <v>34789407.969999999</v>
      </c>
      <c r="DP222" s="2">
        <f t="shared" si="280"/>
        <v>3637215.93</v>
      </c>
      <c r="DQ222" s="2">
        <f t="shared" si="280"/>
        <v>10145482.67</v>
      </c>
      <c r="DR222" s="2">
        <f t="shared" si="280"/>
        <v>14204579.300000001</v>
      </c>
      <c r="DS222" s="2">
        <f t="shared" si="280"/>
        <v>7007584.1600000001</v>
      </c>
      <c r="DT222" s="2">
        <f t="shared" si="280"/>
        <v>3261735.72</v>
      </c>
      <c r="DU222" s="2">
        <f t="shared" si="280"/>
        <v>4777813.7300000004</v>
      </c>
      <c r="DV222" s="2">
        <f t="shared" si="280"/>
        <v>3578492.63</v>
      </c>
      <c r="DW222" s="2">
        <f t="shared" si="280"/>
        <v>4353020.8600000003</v>
      </c>
      <c r="DX222" s="2">
        <f t="shared" si="280"/>
        <v>3565550.16</v>
      </c>
      <c r="DY222" s="2">
        <f t="shared" si="280"/>
        <v>4806797.22</v>
      </c>
      <c r="DZ222" s="2">
        <f t="shared" si="280"/>
        <v>8460347.4600000009</v>
      </c>
      <c r="EA222" s="2">
        <f t="shared" ref="EA222:FX222" si="281">+EA128</f>
        <v>6648023.1399999997</v>
      </c>
      <c r="EB222" s="2">
        <f t="shared" si="281"/>
        <v>6235403.0999999996</v>
      </c>
      <c r="EC222" s="2">
        <f t="shared" si="281"/>
        <v>4023962.16</v>
      </c>
      <c r="ED222" s="2">
        <f t="shared" si="281"/>
        <v>23143767.77</v>
      </c>
      <c r="EE222" s="2">
        <f t="shared" si="281"/>
        <v>3288474.2</v>
      </c>
      <c r="EF222" s="2">
        <f t="shared" si="281"/>
        <v>14455304.529999999</v>
      </c>
      <c r="EG222" s="2">
        <f t="shared" si="281"/>
        <v>3717610.85</v>
      </c>
      <c r="EH222" s="2">
        <f t="shared" si="281"/>
        <v>3765860.53</v>
      </c>
      <c r="EI222" s="2">
        <f t="shared" si="281"/>
        <v>143768844.08000001</v>
      </c>
      <c r="EJ222" s="2">
        <f t="shared" si="281"/>
        <v>102165059.95999999</v>
      </c>
      <c r="EK222" s="2">
        <f t="shared" si="281"/>
        <v>7686837.8399999999</v>
      </c>
      <c r="EL222" s="2">
        <f t="shared" si="281"/>
        <v>5373355.1699999999</v>
      </c>
      <c r="EM222" s="2">
        <f t="shared" si="281"/>
        <v>4968394.3499999996</v>
      </c>
      <c r="EN222" s="2">
        <f t="shared" si="281"/>
        <v>9800121.3699999992</v>
      </c>
      <c r="EO222" s="2">
        <f t="shared" si="281"/>
        <v>4337907.83</v>
      </c>
      <c r="EP222" s="2">
        <f t="shared" si="281"/>
        <v>5788231.3899999997</v>
      </c>
      <c r="EQ222" s="2">
        <f t="shared" si="281"/>
        <v>29441000.539999999</v>
      </c>
      <c r="ER222" s="2">
        <f t="shared" si="281"/>
        <v>4787378.21</v>
      </c>
      <c r="ES222" s="2">
        <f t="shared" si="281"/>
        <v>2976788.15</v>
      </c>
      <c r="ET222" s="2">
        <f t="shared" si="281"/>
        <v>3886883.26</v>
      </c>
      <c r="EU222" s="2">
        <f t="shared" si="281"/>
        <v>6535982.9199999999</v>
      </c>
      <c r="EV222" s="2">
        <f t="shared" si="281"/>
        <v>1668332.3</v>
      </c>
      <c r="EW222" s="2">
        <f t="shared" si="281"/>
        <v>12425344.32</v>
      </c>
      <c r="EX222" s="2">
        <f t="shared" si="281"/>
        <v>3457801.82</v>
      </c>
      <c r="EY222" s="2">
        <f t="shared" si="281"/>
        <v>2358981.14</v>
      </c>
      <c r="EZ222" s="2">
        <f t="shared" si="281"/>
        <v>2554454.27</v>
      </c>
      <c r="FA222" s="2">
        <f t="shared" si="281"/>
        <v>39064719.009999998</v>
      </c>
      <c r="FB222" s="2">
        <f t="shared" si="281"/>
        <v>4273945.01</v>
      </c>
      <c r="FC222" s="2">
        <f t="shared" si="281"/>
        <v>19946545.440000001</v>
      </c>
      <c r="FD222" s="2">
        <f t="shared" si="281"/>
        <v>5217274.1100000003</v>
      </c>
      <c r="FE222" s="2">
        <f t="shared" si="281"/>
        <v>1716079.49</v>
      </c>
      <c r="FF222" s="2">
        <f t="shared" si="281"/>
        <v>3364490.47</v>
      </c>
      <c r="FG222" s="2">
        <f t="shared" si="281"/>
        <v>2494678.04</v>
      </c>
      <c r="FH222" s="2">
        <f t="shared" si="281"/>
        <v>1533978.93</v>
      </c>
      <c r="FI222" s="2">
        <f t="shared" si="281"/>
        <v>18487763.829999998</v>
      </c>
      <c r="FJ222" s="2">
        <f t="shared" si="281"/>
        <v>21416577.309999999</v>
      </c>
      <c r="FK222" s="2">
        <f t="shared" si="281"/>
        <v>26814210.039999999</v>
      </c>
      <c r="FL222" s="2">
        <f t="shared" si="281"/>
        <v>88263890.069999993</v>
      </c>
      <c r="FM222" s="2">
        <f t="shared" si="281"/>
        <v>41322719.219999999</v>
      </c>
      <c r="FN222" s="2">
        <f t="shared" si="281"/>
        <v>234031934.72999999</v>
      </c>
      <c r="FO222" s="2">
        <f t="shared" si="281"/>
        <v>12464447.460000001</v>
      </c>
      <c r="FP222" s="2">
        <f t="shared" si="281"/>
        <v>25232104.68</v>
      </c>
      <c r="FQ222" s="2">
        <f t="shared" si="281"/>
        <v>11034628.32</v>
      </c>
      <c r="FR222" s="2">
        <f t="shared" si="281"/>
        <v>3194250.22</v>
      </c>
      <c r="FS222" s="2">
        <f t="shared" si="281"/>
        <v>3187530.27</v>
      </c>
      <c r="FT222" s="2">
        <f t="shared" si="281"/>
        <v>1300515.95</v>
      </c>
      <c r="FU222" s="2">
        <f t="shared" si="281"/>
        <v>9356374.1300000008</v>
      </c>
      <c r="FV222" s="2">
        <f t="shared" si="281"/>
        <v>8042815.79</v>
      </c>
      <c r="FW222" s="2">
        <f t="shared" si="281"/>
        <v>2898555.75</v>
      </c>
      <c r="FX222" s="2">
        <f t="shared" si="281"/>
        <v>1518420.79</v>
      </c>
      <c r="FY222" s="2"/>
      <c r="FZ222" s="2">
        <f t="shared" ref="FZ222:FZ228" si="282">SUM(C222:FX222)</f>
        <v>8926681584.4000034</v>
      </c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</row>
    <row r="223" spans="1:193" x14ac:dyDescent="0.35">
      <c r="A223" s="3" t="s">
        <v>519</v>
      </c>
      <c r="B223" s="2" t="s">
        <v>968</v>
      </c>
      <c r="C223" s="2">
        <f t="shared" ref="C223:BN223" si="283">+C162</f>
        <v>7702524.5499999998</v>
      </c>
      <c r="D223" s="2">
        <f t="shared" si="283"/>
        <v>25149309.989999998</v>
      </c>
      <c r="E223" s="2">
        <f t="shared" si="283"/>
        <v>9000474.3200000003</v>
      </c>
      <c r="F223" s="2">
        <f t="shared" si="283"/>
        <v>16283677.710000001</v>
      </c>
      <c r="G223" s="2">
        <f t="shared" si="283"/>
        <v>1083193.69</v>
      </c>
      <c r="H223" s="2">
        <f t="shared" si="283"/>
        <v>600619.73</v>
      </c>
      <c r="I223" s="2">
        <f t="shared" si="283"/>
        <v>11302227.640000001</v>
      </c>
      <c r="J223" s="2">
        <f t="shared" si="283"/>
        <v>2620199.9900000002</v>
      </c>
      <c r="K223" s="2">
        <f t="shared" si="283"/>
        <v>283125.45</v>
      </c>
      <c r="L223" s="2">
        <f t="shared" si="283"/>
        <v>2034225.27</v>
      </c>
      <c r="M223" s="2">
        <f t="shared" si="283"/>
        <v>1515039.22</v>
      </c>
      <c r="N223" s="2">
        <f t="shared" si="283"/>
        <v>25142156.91</v>
      </c>
      <c r="O223" s="2">
        <f t="shared" si="283"/>
        <v>3936885.83</v>
      </c>
      <c r="P223" s="2">
        <f t="shared" si="283"/>
        <v>297006.36</v>
      </c>
      <c r="Q223" s="2">
        <f t="shared" si="283"/>
        <v>55064680.119999997</v>
      </c>
      <c r="R223" s="2">
        <f t="shared" si="283"/>
        <v>5154876.45</v>
      </c>
      <c r="S223" s="2">
        <f t="shared" si="283"/>
        <v>1320376.69</v>
      </c>
      <c r="T223" s="2">
        <f t="shared" si="283"/>
        <v>261020.59</v>
      </c>
      <c r="U223" s="2">
        <f t="shared" si="283"/>
        <v>95842.76</v>
      </c>
      <c r="V223" s="2">
        <f t="shared" si="283"/>
        <v>340577.65</v>
      </c>
      <c r="W223" s="2">
        <f t="shared" si="283"/>
        <v>97032.41</v>
      </c>
      <c r="X223" s="2">
        <f t="shared" si="283"/>
        <v>59814.11</v>
      </c>
      <c r="Y223" s="2">
        <f t="shared" si="283"/>
        <v>1327527.72</v>
      </c>
      <c r="Z223" s="2">
        <f t="shared" si="283"/>
        <v>168185.63</v>
      </c>
      <c r="AA223" s="2">
        <f t="shared" si="283"/>
        <v>14756771.41</v>
      </c>
      <c r="AB223" s="2">
        <f t="shared" si="283"/>
        <v>9833669.5899999999</v>
      </c>
      <c r="AC223" s="2">
        <f t="shared" si="283"/>
        <v>428326.22</v>
      </c>
      <c r="AD223" s="2">
        <f t="shared" si="283"/>
        <v>727363.7</v>
      </c>
      <c r="AE223" s="2">
        <f t="shared" si="283"/>
        <v>165110.03</v>
      </c>
      <c r="AF223" s="2">
        <f t="shared" si="283"/>
        <v>200413.71</v>
      </c>
      <c r="AG223" s="2">
        <f t="shared" si="283"/>
        <v>279740.32</v>
      </c>
      <c r="AH223" s="2">
        <f t="shared" si="283"/>
        <v>953247.2</v>
      </c>
      <c r="AI223" s="2">
        <f t="shared" si="283"/>
        <v>361631.14</v>
      </c>
      <c r="AJ223" s="2">
        <f t="shared" si="283"/>
        <v>333090.88</v>
      </c>
      <c r="AK223" s="2">
        <f t="shared" si="283"/>
        <v>325962.96000000002</v>
      </c>
      <c r="AL223" s="2">
        <f t="shared" si="283"/>
        <v>410068.51</v>
      </c>
      <c r="AM223" s="2">
        <f t="shared" si="283"/>
        <v>324570.98</v>
      </c>
      <c r="AN223" s="2">
        <f t="shared" si="283"/>
        <v>245151.74</v>
      </c>
      <c r="AO223" s="2">
        <f t="shared" si="283"/>
        <v>3392999.36</v>
      </c>
      <c r="AP223" s="2">
        <f t="shared" si="283"/>
        <v>78296235.930000007</v>
      </c>
      <c r="AQ223" s="2">
        <f t="shared" si="283"/>
        <v>294870.96999999997</v>
      </c>
      <c r="AR223" s="2">
        <f t="shared" si="283"/>
        <v>14101608.779999999</v>
      </c>
      <c r="AS223" s="2">
        <f t="shared" si="283"/>
        <v>3689853.5</v>
      </c>
      <c r="AT223" s="2">
        <f t="shared" si="283"/>
        <v>806477.43</v>
      </c>
      <c r="AU223" s="2">
        <f t="shared" si="283"/>
        <v>207769.34</v>
      </c>
      <c r="AV223" s="2">
        <f t="shared" si="283"/>
        <v>340340.03</v>
      </c>
      <c r="AW223" s="2">
        <f t="shared" si="283"/>
        <v>173746.39</v>
      </c>
      <c r="AX223" s="2">
        <f t="shared" si="283"/>
        <v>120264.08</v>
      </c>
      <c r="AY223" s="2">
        <f t="shared" si="283"/>
        <v>340375.31</v>
      </c>
      <c r="AZ223" s="2">
        <f t="shared" si="283"/>
        <v>11966830.189999999</v>
      </c>
      <c r="BA223" s="2">
        <f t="shared" si="283"/>
        <v>5483637.5999999996</v>
      </c>
      <c r="BB223" s="2">
        <f t="shared" si="283"/>
        <v>4612477.33</v>
      </c>
      <c r="BC223" s="2">
        <f t="shared" si="283"/>
        <v>19124788.960000001</v>
      </c>
      <c r="BD223" s="2">
        <f t="shared" si="283"/>
        <v>1017062.12</v>
      </c>
      <c r="BE223" s="2">
        <f t="shared" si="283"/>
        <v>567159.96</v>
      </c>
      <c r="BF223" s="2">
        <f t="shared" si="283"/>
        <v>7601617.5899999999</v>
      </c>
      <c r="BG223" s="2">
        <f t="shared" si="283"/>
        <v>822488.54</v>
      </c>
      <c r="BH223" s="2">
        <f t="shared" si="283"/>
        <v>252560.85</v>
      </c>
      <c r="BI223" s="2">
        <f t="shared" si="283"/>
        <v>368754.2</v>
      </c>
      <c r="BJ223" s="2">
        <f t="shared" si="283"/>
        <v>1422668.53</v>
      </c>
      <c r="BK223" s="2">
        <f t="shared" si="283"/>
        <v>18259110.43</v>
      </c>
      <c r="BL223" s="2">
        <f t="shared" si="283"/>
        <v>150826.93</v>
      </c>
      <c r="BM223" s="2">
        <f t="shared" si="283"/>
        <v>382003.56</v>
      </c>
      <c r="BN223" s="2">
        <f t="shared" si="283"/>
        <v>2381038.71</v>
      </c>
      <c r="BO223" s="2">
        <f t="shared" ref="BO223:DZ223" si="284">+BO162</f>
        <v>929495.27</v>
      </c>
      <c r="BP223" s="2">
        <f t="shared" si="284"/>
        <v>199338.6</v>
      </c>
      <c r="BQ223" s="2">
        <f t="shared" si="284"/>
        <v>4047062.13</v>
      </c>
      <c r="BR223" s="2">
        <f t="shared" si="284"/>
        <v>2861589.72</v>
      </c>
      <c r="BS223" s="2">
        <f t="shared" si="284"/>
        <v>1236615.1000000001</v>
      </c>
      <c r="BT223" s="2">
        <f t="shared" si="284"/>
        <v>280241.84999999998</v>
      </c>
      <c r="BU223" s="2">
        <f t="shared" si="284"/>
        <v>280206.69</v>
      </c>
      <c r="BV223" s="2">
        <f t="shared" si="284"/>
        <v>556116.47999999998</v>
      </c>
      <c r="BW223" s="2">
        <f t="shared" si="284"/>
        <v>946859.81</v>
      </c>
      <c r="BX223" s="2">
        <f t="shared" si="284"/>
        <v>64280.81</v>
      </c>
      <c r="BY223" s="2">
        <f t="shared" si="284"/>
        <v>523542.71</v>
      </c>
      <c r="BZ223" s="2">
        <f t="shared" si="284"/>
        <v>310569.59999999998</v>
      </c>
      <c r="CA223" s="2">
        <f t="shared" si="284"/>
        <v>109115.36</v>
      </c>
      <c r="CB223" s="2">
        <f t="shared" si="284"/>
        <v>29316995.149999999</v>
      </c>
      <c r="CC223" s="2">
        <f t="shared" si="284"/>
        <v>249871.67</v>
      </c>
      <c r="CD223" s="2">
        <f t="shared" si="284"/>
        <v>31582.47</v>
      </c>
      <c r="CE223" s="2">
        <f t="shared" si="284"/>
        <v>162433.03</v>
      </c>
      <c r="CF223" s="2">
        <f t="shared" si="284"/>
        <v>116030.97</v>
      </c>
      <c r="CG223" s="2">
        <f t="shared" si="284"/>
        <v>176187.13</v>
      </c>
      <c r="CH223" s="2">
        <f t="shared" si="284"/>
        <v>167247.29</v>
      </c>
      <c r="CI223" s="2">
        <f t="shared" si="284"/>
        <v>631890.12</v>
      </c>
      <c r="CJ223" s="2">
        <f t="shared" si="284"/>
        <v>782829.8</v>
      </c>
      <c r="CK223" s="2">
        <f t="shared" si="284"/>
        <v>2363477.21</v>
      </c>
      <c r="CL223" s="2">
        <f t="shared" si="284"/>
        <v>685928.44</v>
      </c>
      <c r="CM223" s="2">
        <f t="shared" si="284"/>
        <v>545028.26</v>
      </c>
      <c r="CN223" s="2">
        <f t="shared" si="284"/>
        <v>12268475.35</v>
      </c>
      <c r="CO223" s="2">
        <f t="shared" si="284"/>
        <v>5886809.3600000003</v>
      </c>
      <c r="CP223" s="2">
        <f t="shared" si="284"/>
        <v>603286.30000000005</v>
      </c>
      <c r="CQ223" s="2">
        <f t="shared" si="284"/>
        <v>1022295.94</v>
      </c>
      <c r="CR223" s="2">
        <f t="shared" si="284"/>
        <v>147880.14000000001</v>
      </c>
      <c r="CS223" s="2">
        <f t="shared" si="284"/>
        <v>174535.01</v>
      </c>
      <c r="CT223" s="2">
        <f t="shared" si="284"/>
        <v>215783.38</v>
      </c>
      <c r="CU223" s="2">
        <f t="shared" si="284"/>
        <v>272669.08</v>
      </c>
      <c r="CV223" s="2">
        <f t="shared" si="284"/>
        <v>23012.21</v>
      </c>
      <c r="CW223" s="2">
        <f t="shared" si="284"/>
        <v>220414.02</v>
      </c>
      <c r="CX223" s="2">
        <f t="shared" si="284"/>
        <v>337153.17</v>
      </c>
      <c r="CY223" s="2">
        <f t="shared" si="284"/>
        <v>35252.019999999997</v>
      </c>
      <c r="CZ223" s="2">
        <f t="shared" si="284"/>
        <v>1344401.22</v>
      </c>
      <c r="DA223" s="2">
        <f t="shared" si="284"/>
        <v>105232.55</v>
      </c>
      <c r="DB223" s="2">
        <f t="shared" si="284"/>
        <v>157783.5</v>
      </c>
      <c r="DC223" s="2">
        <f t="shared" si="284"/>
        <v>108596.12</v>
      </c>
      <c r="DD223" s="2">
        <f t="shared" si="284"/>
        <v>243550.94</v>
      </c>
      <c r="DE223" s="2">
        <f t="shared" si="284"/>
        <v>231242.2</v>
      </c>
      <c r="DF223" s="2">
        <f t="shared" si="284"/>
        <v>14838409.640000001</v>
      </c>
      <c r="DG223" s="2">
        <f t="shared" si="284"/>
        <v>98282.9</v>
      </c>
      <c r="DH223" s="2">
        <f t="shared" si="284"/>
        <v>1297872.44</v>
      </c>
      <c r="DI223" s="2">
        <f t="shared" si="284"/>
        <v>2149773.1</v>
      </c>
      <c r="DJ223" s="2">
        <f t="shared" si="284"/>
        <v>503211.97</v>
      </c>
      <c r="DK223" s="2">
        <f t="shared" si="284"/>
        <v>284054.75</v>
      </c>
      <c r="DL223" s="2">
        <f t="shared" si="284"/>
        <v>4289317.0999999996</v>
      </c>
      <c r="DM223" s="2">
        <f t="shared" si="284"/>
        <v>283100.67</v>
      </c>
      <c r="DN223" s="2">
        <f t="shared" si="284"/>
        <v>1309224.69</v>
      </c>
      <c r="DO223" s="2">
        <f t="shared" si="284"/>
        <v>2781204.44</v>
      </c>
      <c r="DP223" s="2">
        <f t="shared" si="284"/>
        <v>144688.45000000001</v>
      </c>
      <c r="DQ223" s="2">
        <f t="shared" si="284"/>
        <v>512100.96</v>
      </c>
      <c r="DR223" s="2">
        <f t="shared" si="284"/>
        <v>1667379.13</v>
      </c>
      <c r="DS223" s="2">
        <f t="shared" si="284"/>
        <v>894329.53</v>
      </c>
      <c r="DT223" s="2">
        <f t="shared" si="284"/>
        <v>337520.35</v>
      </c>
      <c r="DU223" s="2">
        <f t="shared" si="284"/>
        <v>338226.79</v>
      </c>
      <c r="DV223" s="2">
        <f t="shared" si="284"/>
        <v>190141.83</v>
      </c>
      <c r="DW223" s="2">
        <f t="shared" si="284"/>
        <v>263269.31</v>
      </c>
      <c r="DX223" s="2">
        <f t="shared" si="284"/>
        <v>144404.78</v>
      </c>
      <c r="DY223" s="2">
        <f t="shared" si="284"/>
        <v>138466.88</v>
      </c>
      <c r="DZ223" s="2">
        <f t="shared" si="284"/>
        <v>358197.79</v>
      </c>
      <c r="EA223" s="2">
        <f t="shared" ref="EA223:FX223" si="285">+EA162</f>
        <v>334380.78000000003</v>
      </c>
      <c r="EB223" s="2">
        <f t="shared" si="285"/>
        <v>488363.68</v>
      </c>
      <c r="EC223" s="2">
        <f t="shared" si="285"/>
        <v>163611.96</v>
      </c>
      <c r="ED223" s="2">
        <f t="shared" si="285"/>
        <v>183158.52</v>
      </c>
      <c r="EE223" s="2">
        <f t="shared" si="285"/>
        <v>272483.38</v>
      </c>
      <c r="EF223" s="2">
        <f t="shared" si="285"/>
        <v>1593783.85</v>
      </c>
      <c r="EG223" s="2">
        <f t="shared" si="285"/>
        <v>283858.28999999998</v>
      </c>
      <c r="EH223" s="2">
        <f t="shared" si="285"/>
        <v>238737.9</v>
      </c>
      <c r="EI223" s="2">
        <f t="shared" si="285"/>
        <v>18252061.219999999</v>
      </c>
      <c r="EJ223" s="2">
        <f t="shared" si="285"/>
        <v>6552800.9000000004</v>
      </c>
      <c r="EK223" s="2">
        <f t="shared" si="285"/>
        <v>350649.47</v>
      </c>
      <c r="EL223" s="2">
        <f t="shared" si="285"/>
        <v>303521.7</v>
      </c>
      <c r="EM223" s="2">
        <f t="shared" si="285"/>
        <v>328773.40999999997</v>
      </c>
      <c r="EN223" s="2">
        <f t="shared" si="285"/>
        <v>1117499.8999999999</v>
      </c>
      <c r="EO223" s="2">
        <f t="shared" si="285"/>
        <v>235559.47</v>
      </c>
      <c r="EP223" s="2">
        <f t="shared" si="285"/>
        <v>191275.04</v>
      </c>
      <c r="EQ223" s="2">
        <f t="shared" si="285"/>
        <v>649179.47</v>
      </c>
      <c r="ER223" s="2">
        <f t="shared" si="285"/>
        <v>163791.82999999999</v>
      </c>
      <c r="ES223" s="2">
        <f t="shared" si="285"/>
        <v>272622.65999999997</v>
      </c>
      <c r="ET223" s="2">
        <f t="shared" si="285"/>
        <v>361568.7</v>
      </c>
      <c r="EU223" s="2">
        <f t="shared" si="285"/>
        <v>1158927.58</v>
      </c>
      <c r="EV223" s="2">
        <f t="shared" si="285"/>
        <v>111130.23</v>
      </c>
      <c r="EW223" s="2">
        <f t="shared" si="285"/>
        <v>417797.27</v>
      </c>
      <c r="EX223" s="2">
        <f t="shared" si="285"/>
        <v>220502.13</v>
      </c>
      <c r="EY223" s="2">
        <f t="shared" si="285"/>
        <v>669249.91</v>
      </c>
      <c r="EZ223" s="2">
        <f t="shared" si="285"/>
        <v>165713.54999999999</v>
      </c>
      <c r="FA223" s="2">
        <f t="shared" si="285"/>
        <v>1780553.55</v>
      </c>
      <c r="FB223" s="2">
        <f t="shared" si="285"/>
        <v>381139.17</v>
      </c>
      <c r="FC223" s="2">
        <f t="shared" si="285"/>
        <v>812705.15</v>
      </c>
      <c r="FD223" s="2">
        <f t="shared" si="285"/>
        <v>355086.12</v>
      </c>
      <c r="FE223" s="2">
        <f t="shared" si="285"/>
        <v>124339.73</v>
      </c>
      <c r="FF223" s="2">
        <f t="shared" si="285"/>
        <v>224347.86</v>
      </c>
      <c r="FG223" s="2">
        <f t="shared" si="285"/>
        <v>130351.06</v>
      </c>
      <c r="FH223" s="2">
        <f t="shared" si="285"/>
        <v>84412.67</v>
      </c>
      <c r="FI223" s="2">
        <f t="shared" si="285"/>
        <v>1488162.37</v>
      </c>
      <c r="FJ223" s="2">
        <f t="shared" si="285"/>
        <v>953056.28</v>
      </c>
      <c r="FK223" s="2">
        <f t="shared" si="285"/>
        <v>1811742.16</v>
      </c>
      <c r="FL223" s="2">
        <f t="shared" si="285"/>
        <v>2694154.84</v>
      </c>
      <c r="FM223" s="2">
        <f t="shared" si="285"/>
        <v>1619323.36</v>
      </c>
      <c r="FN223" s="2">
        <f t="shared" si="285"/>
        <v>23696133.829999998</v>
      </c>
      <c r="FO223" s="2">
        <f t="shared" si="285"/>
        <v>784156.66</v>
      </c>
      <c r="FP223" s="2">
        <f t="shared" si="285"/>
        <v>1825259.1</v>
      </c>
      <c r="FQ223" s="2">
        <f t="shared" si="285"/>
        <v>475937.67</v>
      </c>
      <c r="FR223" s="2">
        <f t="shared" si="285"/>
        <v>100787.05</v>
      </c>
      <c r="FS223" s="2">
        <f t="shared" si="285"/>
        <v>102273.7</v>
      </c>
      <c r="FT223" s="2">
        <f t="shared" si="285"/>
        <v>88665.26</v>
      </c>
      <c r="FU223" s="2">
        <f t="shared" si="285"/>
        <v>769260.71</v>
      </c>
      <c r="FV223" s="2">
        <f t="shared" si="285"/>
        <v>665564.09</v>
      </c>
      <c r="FW223" s="2">
        <f t="shared" si="285"/>
        <v>192660.61</v>
      </c>
      <c r="FX223" s="2">
        <f t="shared" si="285"/>
        <v>82771.59</v>
      </c>
      <c r="FY223" s="2"/>
      <c r="FZ223" s="2">
        <f t="shared" si="282"/>
        <v>556483218.87</v>
      </c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</row>
    <row r="224" spans="1:193" x14ac:dyDescent="0.35">
      <c r="A224" s="3" t="s">
        <v>520</v>
      </c>
      <c r="B224" s="2" t="s">
        <v>969</v>
      </c>
      <c r="C224" s="2">
        <f t="shared" ref="C224:BN224" si="286">+C222+C223</f>
        <v>76263176.069999993</v>
      </c>
      <c r="D224" s="2">
        <f t="shared" si="286"/>
        <v>435911433.40000004</v>
      </c>
      <c r="E224" s="2">
        <f t="shared" si="286"/>
        <v>70074906.289999992</v>
      </c>
      <c r="F224" s="2">
        <f t="shared" si="286"/>
        <v>255720591.53</v>
      </c>
      <c r="G224" s="2">
        <f t="shared" si="286"/>
        <v>21577008.530000001</v>
      </c>
      <c r="H224" s="2">
        <f t="shared" si="286"/>
        <v>13115815.15</v>
      </c>
      <c r="I224" s="2">
        <f t="shared" si="286"/>
        <v>97190451.390000001</v>
      </c>
      <c r="J224" s="2">
        <f t="shared" si="286"/>
        <v>23938740.009999998</v>
      </c>
      <c r="K224" s="2">
        <f t="shared" si="286"/>
        <v>4187501.6700000004</v>
      </c>
      <c r="L224" s="2">
        <f t="shared" si="286"/>
        <v>25838316.68</v>
      </c>
      <c r="M224" s="2">
        <f t="shared" si="286"/>
        <v>12672231.09</v>
      </c>
      <c r="N224" s="2">
        <f t="shared" si="286"/>
        <v>585385840.03999996</v>
      </c>
      <c r="O224" s="2">
        <f t="shared" si="286"/>
        <v>142638387.74000001</v>
      </c>
      <c r="P224" s="2">
        <f t="shared" si="286"/>
        <v>5067080.96</v>
      </c>
      <c r="Q224" s="2">
        <f t="shared" si="286"/>
        <v>485012987.30000001</v>
      </c>
      <c r="R224" s="2">
        <f t="shared" si="286"/>
        <v>10290699.82</v>
      </c>
      <c r="S224" s="2">
        <f t="shared" si="286"/>
        <v>18786883.260000002</v>
      </c>
      <c r="T224" s="2">
        <f t="shared" si="286"/>
        <v>3218152.6199999996</v>
      </c>
      <c r="U224" s="2">
        <f t="shared" si="286"/>
        <v>1310288.68</v>
      </c>
      <c r="V224" s="2">
        <f t="shared" si="286"/>
        <v>4192885.27</v>
      </c>
      <c r="W224" s="2">
        <f t="shared" si="286"/>
        <v>1372973.76</v>
      </c>
      <c r="X224" s="2">
        <f t="shared" si="286"/>
        <v>1162581.6800000002</v>
      </c>
      <c r="Y224" s="2">
        <f t="shared" si="286"/>
        <v>5815970.9100000001</v>
      </c>
      <c r="Z224" s="2">
        <f t="shared" si="286"/>
        <v>3763052.34</v>
      </c>
      <c r="AA224" s="2">
        <f t="shared" si="286"/>
        <v>346342612.82000005</v>
      </c>
      <c r="AB224" s="2">
        <f t="shared" si="286"/>
        <v>308695466.5</v>
      </c>
      <c r="AC224" s="2">
        <f t="shared" si="286"/>
        <v>10800027.880000001</v>
      </c>
      <c r="AD224" s="2">
        <f t="shared" si="286"/>
        <v>16280132.66</v>
      </c>
      <c r="AE224" s="2">
        <f t="shared" si="286"/>
        <v>2136512.4099999997</v>
      </c>
      <c r="AF224" s="2">
        <f t="shared" si="286"/>
        <v>3322558.02</v>
      </c>
      <c r="AG224" s="2">
        <f t="shared" si="286"/>
        <v>7729319.6500000004</v>
      </c>
      <c r="AH224" s="2">
        <f t="shared" si="286"/>
        <v>11289974.189999999</v>
      </c>
      <c r="AI224" s="2">
        <f t="shared" si="286"/>
        <v>5289923.42</v>
      </c>
      <c r="AJ224" s="2">
        <f t="shared" si="286"/>
        <v>3610904.4899999998</v>
      </c>
      <c r="AK224" s="2">
        <f t="shared" si="286"/>
        <v>3356942.92</v>
      </c>
      <c r="AL224" s="2">
        <f t="shared" si="286"/>
        <v>4554133.47</v>
      </c>
      <c r="AM224" s="2">
        <f t="shared" si="286"/>
        <v>5069335.8100000005</v>
      </c>
      <c r="AN224" s="2">
        <f t="shared" si="286"/>
        <v>4628087.92</v>
      </c>
      <c r="AO224" s="2">
        <f t="shared" si="286"/>
        <v>45751750.5</v>
      </c>
      <c r="AP224" s="2">
        <f t="shared" si="286"/>
        <v>997021895.41000009</v>
      </c>
      <c r="AQ224" s="2">
        <f t="shared" si="286"/>
        <v>4365971.78</v>
      </c>
      <c r="AR224" s="2">
        <f t="shared" si="286"/>
        <v>678256104.20999992</v>
      </c>
      <c r="AS224" s="2">
        <f t="shared" si="286"/>
        <v>78127618.739999995</v>
      </c>
      <c r="AT224" s="2">
        <f t="shared" si="286"/>
        <v>27016105.550000001</v>
      </c>
      <c r="AU224" s="2">
        <f t="shared" si="286"/>
        <v>4540294.0999999996</v>
      </c>
      <c r="AV224" s="2">
        <f t="shared" si="286"/>
        <v>4969764.87</v>
      </c>
      <c r="AW224" s="2">
        <f t="shared" si="286"/>
        <v>4355072.28</v>
      </c>
      <c r="AX224" s="2">
        <f t="shared" si="286"/>
        <v>1948603.1900000002</v>
      </c>
      <c r="AY224" s="2">
        <f t="shared" si="286"/>
        <v>5819351.0499999998</v>
      </c>
      <c r="AZ224" s="2">
        <f t="shared" si="286"/>
        <v>140630722.09999999</v>
      </c>
      <c r="BA224" s="2">
        <f t="shared" si="286"/>
        <v>97800746.11999999</v>
      </c>
      <c r="BB224" s="2">
        <f t="shared" si="286"/>
        <v>83589207.789999992</v>
      </c>
      <c r="BC224" s="2">
        <f t="shared" si="286"/>
        <v>276027766.90999997</v>
      </c>
      <c r="BD224" s="2">
        <f t="shared" si="286"/>
        <v>39744166.529999994</v>
      </c>
      <c r="BE224" s="2">
        <f t="shared" si="286"/>
        <v>14208998.010000002</v>
      </c>
      <c r="BF224" s="2">
        <f t="shared" si="286"/>
        <v>268731877.52999997</v>
      </c>
      <c r="BG224" s="2">
        <f t="shared" si="286"/>
        <v>11476832.91</v>
      </c>
      <c r="BH224" s="2">
        <f t="shared" si="286"/>
        <v>6965531.4299999997</v>
      </c>
      <c r="BI224" s="2">
        <f t="shared" si="286"/>
        <v>4512168.3099999996</v>
      </c>
      <c r="BJ224" s="2">
        <f t="shared" si="286"/>
        <v>69233089.260000005</v>
      </c>
      <c r="BK224" s="2">
        <f t="shared" si="286"/>
        <v>251137489.12</v>
      </c>
      <c r="BL224" s="2">
        <f t="shared" si="286"/>
        <v>1827433.8599999999</v>
      </c>
      <c r="BM224" s="2">
        <f t="shared" si="286"/>
        <v>5119514.9899999993</v>
      </c>
      <c r="BN224" s="2">
        <f t="shared" si="286"/>
        <v>34220424.119999997</v>
      </c>
      <c r="BO224" s="2">
        <f>+BO222+BO223</f>
        <v>14449489.969999999</v>
      </c>
      <c r="BP224" s="2">
        <f t="shared" ref="BP224:EA224" si="287">+BP222+BP223</f>
        <v>3240996.86</v>
      </c>
      <c r="BQ224" s="2">
        <f t="shared" si="287"/>
        <v>71052500.959999993</v>
      </c>
      <c r="BR224" s="2">
        <f t="shared" si="287"/>
        <v>50375552.960000001</v>
      </c>
      <c r="BS224" s="2">
        <f t="shared" si="287"/>
        <v>14496420.359999999</v>
      </c>
      <c r="BT224" s="2">
        <f t="shared" si="287"/>
        <v>5626999.1099999994</v>
      </c>
      <c r="BU224" s="2">
        <f t="shared" si="287"/>
        <v>5794972.3900000006</v>
      </c>
      <c r="BV224" s="2">
        <f t="shared" si="287"/>
        <v>14506077.370000001</v>
      </c>
      <c r="BW224" s="2">
        <f t="shared" si="287"/>
        <v>23211308.189999998</v>
      </c>
      <c r="BX224" s="2">
        <f t="shared" si="287"/>
        <v>1647493.26</v>
      </c>
      <c r="BY224" s="2">
        <f t="shared" si="287"/>
        <v>5987578.9100000001</v>
      </c>
      <c r="BZ224" s="2">
        <f t="shared" si="287"/>
        <v>3917429.31</v>
      </c>
      <c r="CA224" s="2">
        <f t="shared" si="287"/>
        <v>3037284.59</v>
      </c>
      <c r="CB224" s="2">
        <f t="shared" si="287"/>
        <v>816417284.09000003</v>
      </c>
      <c r="CC224" s="2">
        <f t="shared" si="287"/>
        <v>3491422.38</v>
      </c>
      <c r="CD224" s="2">
        <f t="shared" si="287"/>
        <v>1110218.58</v>
      </c>
      <c r="CE224" s="2">
        <f t="shared" si="287"/>
        <v>3065905.17</v>
      </c>
      <c r="CF224" s="2">
        <f t="shared" si="287"/>
        <v>2291611.64</v>
      </c>
      <c r="CG224" s="2">
        <f t="shared" si="287"/>
        <v>3557505.09</v>
      </c>
      <c r="CH224" s="2">
        <f t="shared" si="287"/>
        <v>2145110.48</v>
      </c>
      <c r="CI224" s="2">
        <f t="shared" si="287"/>
        <v>8217773.9500000002</v>
      </c>
      <c r="CJ224" s="2">
        <f t="shared" si="287"/>
        <v>10912615.520000001</v>
      </c>
      <c r="CK224" s="2">
        <f t="shared" si="287"/>
        <v>55943344.230000004</v>
      </c>
      <c r="CL224" s="2">
        <f t="shared" si="287"/>
        <v>14914136.65</v>
      </c>
      <c r="CM224" s="2">
        <f t="shared" si="287"/>
        <v>8972323.7200000007</v>
      </c>
      <c r="CN224" s="2">
        <f t="shared" si="287"/>
        <v>332412767.39000005</v>
      </c>
      <c r="CO224" s="2">
        <f t="shared" si="287"/>
        <v>155448068.98000002</v>
      </c>
      <c r="CP224" s="2">
        <f t="shared" si="287"/>
        <v>11550724.440000001</v>
      </c>
      <c r="CQ224" s="2">
        <f t="shared" si="287"/>
        <v>9946297.9100000001</v>
      </c>
      <c r="CR224" s="2">
        <f t="shared" si="287"/>
        <v>3775953.62</v>
      </c>
      <c r="CS224" s="2">
        <f t="shared" si="287"/>
        <v>4347880.5199999996</v>
      </c>
      <c r="CT224" s="2">
        <f t="shared" si="287"/>
        <v>2468488.7799999998</v>
      </c>
      <c r="CU224" s="2">
        <f t="shared" si="287"/>
        <v>1054398.8400000001</v>
      </c>
      <c r="CV224" s="2">
        <f t="shared" si="287"/>
        <v>1076684.73</v>
      </c>
      <c r="CW224" s="2">
        <f t="shared" si="287"/>
        <v>3689699.96</v>
      </c>
      <c r="CX224" s="2">
        <f t="shared" si="287"/>
        <v>5900187.7299999995</v>
      </c>
      <c r="CY224" s="2">
        <f t="shared" si="287"/>
        <v>1148005.03</v>
      </c>
      <c r="CZ224" s="2">
        <f t="shared" si="287"/>
        <v>20646168.640000001</v>
      </c>
      <c r="DA224" s="2">
        <f t="shared" si="287"/>
        <v>3639031.9699999997</v>
      </c>
      <c r="DB224" s="2">
        <f t="shared" si="287"/>
        <v>4720789.92</v>
      </c>
      <c r="DC224" s="2">
        <f t="shared" si="287"/>
        <v>3560350.21</v>
      </c>
      <c r="DD224" s="2">
        <f t="shared" si="287"/>
        <v>3469085.23</v>
      </c>
      <c r="DE224" s="2">
        <f t="shared" si="287"/>
        <v>4476634.71</v>
      </c>
      <c r="DF224" s="2">
        <f t="shared" si="287"/>
        <v>225271394.54000002</v>
      </c>
      <c r="DG224" s="2">
        <f t="shared" si="287"/>
        <v>2134952.04</v>
      </c>
      <c r="DH224" s="2">
        <f t="shared" si="287"/>
        <v>20221979.030000001</v>
      </c>
      <c r="DI224" s="2">
        <f t="shared" si="287"/>
        <v>27234824.32</v>
      </c>
      <c r="DJ224" s="2">
        <f t="shared" si="287"/>
        <v>7892051.21</v>
      </c>
      <c r="DK224" s="2">
        <f t="shared" si="287"/>
        <v>6035705.8899999997</v>
      </c>
      <c r="DL224" s="2">
        <f t="shared" si="287"/>
        <v>65431437.450000003</v>
      </c>
      <c r="DM224" s="2">
        <f t="shared" si="287"/>
        <v>4326904.25</v>
      </c>
      <c r="DN224" s="2">
        <f t="shared" si="287"/>
        <v>15768231.469999999</v>
      </c>
      <c r="DO224" s="2">
        <f t="shared" si="287"/>
        <v>37570612.409999996</v>
      </c>
      <c r="DP224" s="2">
        <f t="shared" si="287"/>
        <v>3781904.3800000004</v>
      </c>
      <c r="DQ224" s="2">
        <f t="shared" si="287"/>
        <v>10657583.630000001</v>
      </c>
      <c r="DR224" s="2">
        <f t="shared" si="287"/>
        <v>15871958.43</v>
      </c>
      <c r="DS224" s="2">
        <f t="shared" si="287"/>
        <v>7901913.6900000004</v>
      </c>
      <c r="DT224" s="2">
        <f t="shared" si="287"/>
        <v>3599256.0700000003</v>
      </c>
      <c r="DU224" s="2">
        <f t="shared" si="287"/>
        <v>5116040.5200000005</v>
      </c>
      <c r="DV224" s="2">
        <f t="shared" si="287"/>
        <v>3768634.46</v>
      </c>
      <c r="DW224" s="2">
        <f t="shared" si="287"/>
        <v>4616290.17</v>
      </c>
      <c r="DX224" s="2">
        <f t="shared" si="287"/>
        <v>3709954.94</v>
      </c>
      <c r="DY224" s="2">
        <f t="shared" si="287"/>
        <v>4945264.0999999996</v>
      </c>
      <c r="DZ224" s="2">
        <f t="shared" si="287"/>
        <v>8818545.25</v>
      </c>
      <c r="EA224" s="2">
        <f t="shared" si="287"/>
        <v>6982403.9199999999</v>
      </c>
      <c r="EB224" s="2">
        <f t="shared" ref="EB224:FX224" si="288">+EB222+EB223</f>
        <v>6723766.7799999993</v>
      </c>
      <c r="EC224" s="2">
        <f t="shared" si="288"/>
        <v>4187574.12</v>
      </c>
      <c r="ED224" s="2">
        <f t="shared" si="288"/>
        <v>23326926.289999999</v>
      </c>
      <c r="EE224" s="2">
        <f t="shared" si="288"/>
        <v>3560957.58</v>
      </c>
      <c r="EF224" s="2">
        <f t="shared" si="288"/>
        <v>16049088.379999999</v>
      </c>
      <c r="EG224" s="2">
        <f t="shared" si="288"/>
        <v>4001469.14</v>
      </c>
      <c r="EH224" s="2">
        <f t="shared" si="288"/>
        <v>4004598.4299999997</v>
      </c>
      <c r="EI224" s="2">
        <f t="shared" si="288"/>
        <v>162020905.30000001</v>
      </c>
      <c r="EJ224" s="2">
        <f t="shared" si="288"/>
        <v>108717860.86</v>
      </c>
      <c r="EK224" s="2">
        <f t="shared" si="288"/>
        <v>8037487.3099999996</v>
      </c>
      <c r="EL224" s="2">
        <f t="shared" si="288"/>
        <v>5676876.8700000001</v>
      </c>
      <c r="EM224" s="2">
        <f t="shared" si="288"/>
        <v>5297167.76</v>
      </c>
      <c r="EN224" s="2">
        <f t="shared" si="288"/>
        <v>10917621.27</v>
      </c>
      <c r="EO224" s="2">
        <f t="shared" si="288"/>
        <v>4573467.3</v>
      </c>
      <c r="EP224" s="2">
        <f t="shared" si="288"/>
        <v>5979506.4299999997</v>
      </c>
      <c r="EQ224" s="2">
        <f t="shared" si="288"/>
        <v>30090180.009999998</v>
      </c>
      <c r="ER224" s="2">
        <f t="shared" si="288"/>
        <v>4951170.04</v>
      </c>
      <c r="ES224" s="2">
        <f t="shared" si="288"/>
        <v>3249410.81</v>
      </c>
      <c r="ET224" s="2">
        <f t="shared" si="288"/>
        <v>4248451.96</v>
      </c>
      <c r="EU224" s="2">
        <f t="shared" si="288"/>
        <v>7694910.5</v>
      </c>
      <c r="EV224" s="2">
        <f t="shared" si="288"/>
        <v>1779462.53</v>
      </c>
      <c r="EW224" s="2">
        <f t="shared" si="288"/>
        <v>12843141.59</v>
      </c>
      <c r="EX224" s="2">
        <f t="shared" si="288"/>
        <v>3678303.9499999997</v>
      </c>
      <c r="EY224" s="2">
        <f t="shared" si="288"/>
        <v>3028231.0500000003</v>
      </c>
      <c r="EZ224" s="2">
        <f t="shared" si="288"/>
        <v>2720167.82</v>
      </c>
      <c r="FA224" s="2">
        <f t="shared" si="288"/>
        <v>40845272.559999995</v>
      </c>
      <c r="FB224" s="2">
        <f t="shared" si="288"/>
        <v>4655084.18</v>
      </c>
      <c r="FC224" s="2">
        <f t="shared" si="288"/>
        <v>20759250.59</v>
      </c>
      <c r="FD224" s="2">
        <f t="shared" si="288"/>
        <v>5572360.2300000004</v>
      </c>
      <c r="FE224" s="2">
        <f t="shared" si="288"/>
        <v>1840419.22</v>
      </c>
      <c r="FF224" s="2">
        <f t="shared" si="288"/>
        <v>3588838.33</v>
      </c>
      <c r="FG224" s="2">
        <f t="shared" si="288"/>
        <v>2625029.1</v>
      </c>
      <c r="FH224" s="2">
        <f t="shared" si="288"/>
        <v>1618391.5999999999</v>
      </c>
      <c r="FI224" s="2">
        <f t="shared" si="288"/>
        <v>19975926.199999999</v>
      </c>
      <c r="FJ224" s="2">
        <f t="shared" si="288"/>
        <v>22369633.59</v>
      </c>
      <c r="FK224" s="2">
        <f t="shared" si="288"/>
        <v>28625952.199999999</v>
      </c>
      <c r="FL224" s="2">
        <f t="shared" si="288"/>
        <v>90958044.909999996</v>
      </c>
      <c r="FM224" s="2">
        <f t="shared" si="288"/>
        <v>42942042.579999998</v>
      </c>
      <c r="FN224" s="2">
        <f t="shared" si="288"/>
        <v>257728068.56</v>
      </c>
      <c r="FO224" s="2">
        <f t="shared" si="288"/>
        <v>13248604.120000001</v>
      </c>
      <c r="FP224" s="2">
        <f t="shared" si="288"/>
        <v>27057363.780000001</v>
      </c>
      <c r="FQ224" s="2">
        <f t="shared" si="288"/>
        <v>11510565.99</v>
      </c>
      <c r="FR224" s="2">
        <f t="shared" si="288"/>
        <v>3295037.27</v>
      </c>
      <c r="FS224" s="2">
        <f t="shared" si="288"/>
        <v>3289803.97</v>
      </c>
      <c r="FT224" s="2">
        <f t="shared" si="288"/>
        <v>1389181.21</v>
      </c>
      <c r="FU224" s="2">
        <f t="shared" si="288"/>
        <v>10125634.84</v>
      </c>
      <c r="FV224" s="2">
        <f t="shared" si="288"/>
        <v>8708379.8800000008</v>
      </c>
      <c r="FW224" s="2">
        <f t="shared" si="288"/>
        <v>3091216.36</v>
      </c>
      <c r="FX224" s="2">
        <f t="shared" si="288"/>
        <v>1601192.3800000001</v>
      </c>
      <c r="FY224" s="2"/>
      <c r="FZ224" s="2">
        <f t="shared" si="282"/>
        <v>9483164803.2699986</v>
      </c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</row>
    <row r="225" spans="1:193" x14ac:dyDescent="0.35">
      <c r="A225" s="3" t="s">
        <v>521</v>
      </c>
      <c r="B225" s="2" t="s">
        <v>970</v>
      </c>
      <c r="C225" s="2">
        <f t="shared" ref="C225:BN225" si="289">C169</f>
        <v>1167501.6100000001</v>
      </c>
      <c r="D225" s="2">
        <f t="shared" si="289"/>
        <v>3850787.1</v>
      </c>
      <c r="E225" s="2">
        <f t="shared" si="289"/>
        <v>1298550.1399999999</v>
      </c>
      <c r="F225" s="2">
        <f t="shared" si="289"/>
        <v>2144804.69</v>
      </c>
      <c r="G225" s="2">
        <f t="shared" si="289"/>
        <v>184044.24</v>
      </c>
      <c r="H225" s="2">
        <f t="shared" si="289"/>
        <v>63049.99</v>
      </c>
      <c r="I225" s="2">
        <f t="shared" si="289"/>
        <v>1565093.25</v>
      </c>
      <c r="J225" s="2">
        <f t="shared" si="289"/>
        <v>152658.41</v>
      </c>
      <c r="K225" s="2">
        <f t="shared" si="289"/>
        <v>3722.89</v>
      </c>
      <c r="L225" s="2">
        <f t="shared" si="289"/>
        <v>164266.20000000001</v>
      </c>
      <c r="M225" s="2">
        <f t="shared" si="289"/>
        <v>178191.09</v>
      </c>
      <c r="N225" s="2">
        <f t="shared" si="289"/>
        <v>4843324.3600000003</v>
      </c>
      <c r="O225" s="2">
        <f t="shared" si="289"/>
        <v>347392.66</v>
      </c>
      <c r="P225" s="2">
        <f t="shared" si="289"/>
        <v>37519.14</v>
      </c>
      <c r="Q225" s="2">
        <f t="shared" si="289"/>
        <v>10423519.42</v>
      </c>
      <c r="R225" s="2">
        <f t="shared" si="289"/>
        <v>92099.45</v>
      </c>
      <c r="S225" s="2">
        <f t="shared" si="289"/>
        <v>43902.239999999998</v>
      </c>
      <c r="T225" s="2">
        <f t="shared" si="289"/>
        <v>0</v>
      </c>
      <c r="U225" s="2">
        <f t="shared" si="289"/>
        <v>0</v>
      </c>
      <c r="V225" s="2">
        <f t="shared" si="289"/>
        <v>0</v>
      </c>
      <c r="W225" s="2">
        <f t="shared" si="289"/>
        <v>0</v>
      </c>
      <c r="X225" s="2">
        <f t="shared" si="289"/>
        <v>0</v>
      </c>
      <c r="Y225" s="2">
        <f t="shared" si="289"/>
        <v>3389.1</v>
      </c>
      <c r="Z225" s="2">
        <f t="shared" si="289"/>
        <v>4977.75</v>
      </c>
      <c r="AA225" s="2">
        <f t="shared" si="289"/>
        <v>1772139.29</v>
      </c>
      <c r="AB225" s="2">
        <f t="shared" si="289"/>
        <v>1388522.84</v>
      </c>
      <c r="AC225" s="2">
        <f t="shared" si="289"/>
        <v>29296.65</v>
      </c>
      <c r="AD225" s="2">
        <f t="shared" si="289"/>
        <v>30344.75</v>
      </c>
      <c r="AE225" s="2">
        <f t="shared" si="289"/>
        <v>4877.7</v>
      </c>
      <c r="AF225" s="2">
        <f t="shared" si="289"/>
        <v>8947.0400000000009</v>
      </c>
      <c r="AG225" s="2">
        <f t="shared" si="289"/>
        <v>11897.51</v>
      </c>
      <c r="AH225" s="2">
        <f t="shared" si="289"/>
        <v>0</v>
      </c>
      <c r="AI225" s="2">
        <f t="shared" si="289"/>
        <v>3088.22</v>
      </c>
      <c r="AJ225" s="2">
        <f t="shared" si="289"/>
        <v>2889.53</v>
      </c>
      <c r="AK225" s="2">
        <f t="shared" si="289"/>
        <v>1463.36</v>
      </c>
      <c r="AL225" s="2">
        <f t="shared" si="289"/>
        <v>24131.82</v>
      </c>
      <c r="AM225" s="2">
        <f t="shared" si="289"/>
        <v>1076.52</v>
      </c>
      <c r="AN225" s="2">
        <f t="shared" si="289"/>
        <v>0</v>
      </c>
      <c r="AO225" s="2">
        <f t="shared" si="289"/>
        <v>98235.36</v>
      </c>
      <c r="AP225" s="2">
        <f t="shared" si="289"/>
        <v>14734696.5</v>
      </c>
      <c r="AQ225" s="2">
        <f t="shared" si="289"/>
        <v>0</v>
      </c>
      <c r="AR225" s="2">
        <f t="shared" si="289"/>
        <v>1501307.3</v>
      </c>
      <c r="AS225" s="2">
        <f t="shared" si="289"/>
        <v>1048076.39</v>
      </c>
      <c r="AT225" s="2">
        <f t="shared" si="289"/>
        <v>28428.37</v>
      </c>
      <c r="AU225" s="2">
        <f t="shared" si="289"/>
        <v>5115.8999999999996</v>
      </c>
      <c r="AV225" s="2">
        <f t="shared" si="289"/>
        <v>3638.05</v>
      </c>
      <c r="AW225" s="2">
        <f t="shared" si="289"/>
        <v>1311.79</v>
      </c>
      <c r="AX225" s="2">
        <f t="shared" si="289"/>
        <v>9028.84</v>
      </c>
      <c r="AY225" s="2">
        <f t="shared" si="289"/>
        <v>5387.39</v>
      </c>
      <c r="AZ225" s="2">
        <f t="shared" si="289"/>
        <v>961949.22</v>
      </c>
      <c r="BA225" s="2">
        <f t="shared" si="289"/>
        <v>166871.91</v>
      </c>
      <c r="BB225" s="2">
        <f t="shared" si="289"/>
        <v>153890.82999999999</v>
      </c>
      <c r="BC225" s="2">
        <f t="shared" si="289"/>
        <v>1378797.16</v>
      </c>
      <c r="BD225" s="2">
        <f t="shared" si="289"/>
        <v>45191.39</v>
      </c>
      <c r="BE225" s="2">
        <f t="shared" si="289"/>
        <v>2731.33</v>
      </c>
      <c r="BF225" s="2">
        <f t="shared" si="289"/>
        <v>383777.31</v>
      </c>
      <c r="BG225" s="2">
        <f t="shared" si="289"/>
        <v>72217.149999999994</v>
      </c>
      <c r="BH225" s="2">
        <f t="shared" si="289"/>
        <v>5928.66</v>
      </c>
      <c r="BI225" s="2">
        <f t="shared" si="289"/>
        <v>19316.62</v>
      </c>
      <c r="BJ225" s="2">
        <f t="shared" si="289"/>
        <v>58577.94</v>
      </c>
      <c r="BK225" s="2">
        <f t="shared" si="289"/>
        <v>580260.15</v>
      </c>
      <c r="BL225" s="2">
        <f t="shared" si="289"/>
        <v>1805.23</v>
      </c>
      <c r="BM225" s="2">
        <f t="shared" si="289"/>
        <v>12233.01</v>
      </c>
      <c r="BN225" s="2">
        <f t="shared" si="289"/>
        <v>9037.99</v>
      </c>
      <c r="BO225" s="2">
        <f t="shared" ref="BO225:DZ225" si="290">BO169</f>
        <v>7760.82</v>
      </c>
      <c r="BP225" s="2">
        <f t="shared" si="290"/>
        <v>1517.04</v>
      </c>
      <c r="BQ225" s="2">
        <f t="shared" si="290"/>
        <v>1032061.61</v>
      </c>
      <c r="BR225" s="2">
        <f t="shared" si="290"/>
        <v>647013.06000000006</v>
      </c>
      <c r="BS225" s="2">
        <f t="shared" si="290"/>
        <v>189605.71</v>
      </c>
      <c r="BT225" s="2">
        <f t="shared" si="290"/>
        <v>2296.59</v>
      </c>
      <c r="BU225" s="2">
        <f t="shared" si="290"/>
        <v>47065.31</v>
      </c>
      <c r="BV225" s="2">
        <f t="shared" si="290"/>
        <v>76174.2</v>
      </c>
      <c r="BW225" s="2">
        <f t="shared" si="290"/>
        <v>188930.54</v>
      </c>
      <c r="BX225" s="2">
        <f t="shared" si="290"/>
        <v>0</v>
      </c>
      <c r="BY225" s="2">
        <f t="shared" si="290"/>
        <v>0</v>
      </c>
      <c r="BZ225" s="2">
        <f t="shared" si="290"/>
        <v>0</v>
      </c>
      <c r="CA225" s="2">
        <f t="shared" si="290"/>
        <v>8011.41</v>
      </c>
      <c r="CB225" s="2">
        <f t="shared" si="290"/>
        <v>2498751.73</v>
      </c>
      <c r="CC225" s="2">
        <f t="shared" si="290"/>
        <v>0</v>
      </c>
      <c r="CD225" s="2">
        <f t="shared" si="290"/>
        <v>1725.82</v>
      </c>
      <c r="CE225" s="2">
        <f t="shared" si="290"/>
        <v>0</v>
      </c>
      <c r="CF225" s="2">
        <f t="shared" si="290"/>
        <v>0</v>
      </c>
      <c r="CG225" s="2">
        <f t="shared" si="290"/>
        <v>14885.24</v>
      </c>
      <c r="CH225" s="2">
        <f t="shared" si="290"/>
        <v>9838.08</v>
      </c>
      <c r="CI225" s="2">
        <f t="shared" si="290"/>
        <v>55579.09</v>
      </c>
      <c r="CJ225" s="2">
        <f t="shared" si="290"/>
        <v>146784.93</v>
      </c>
      <c r="CK225" s="2">
        <f t="shared" si="290"/>
        <v>147322.71</v>
      </c>
      <c r="CL225" s="2">
        <f t="shared" si="290"/>
        <v>20385.580000000002</v>
      </c>
      <c r="CM225" s="2">
        <f t="shared" si="290"/>
        <v>7869.08</v>
      </c>
      <c r="CN225" s="2">
        <f t="shared" si="290"/>
        <v>1002986.61</v>
      </c>
      <c r="CO225" s="2">
        <f t="shared" si="290"/>
        <v>314905.38</v>
      </c>
      <c r="CP225" s="2">
        <f t="shared" si="290"/>
        <v>130982.91</v>
      </c>
      <c r="CQ225" s="2">
        <f t="shared" si="290"/>
        <v>2781.15</v>
      </c>
      <c r="CR225" s="2">
        <f t="shared" si="290"/>
        <v>0</v>
      </c>
      <c r="CS225" s="2">
        <f t="shared" si="290"/>
        <v>1169.4100000000001</v>
      </c>
      <c r="CT225" s="2">
        <f t="shared" si="290"/>
        <v>1587.81</v>
      </c>
      <c r="CU225" s="2">
        <f t="shared" si="290"/>
        <v>2613.02</v>
      </c>
      <c r="CV225" s="2">
        <f t="shared" si="290"/>
        <v>0</v>
      </c>
      <c r="CW225" s="2">
        <f t="shared" si="290"/>
        <v>1396.79</v>
      </c>
      <c r="CX225" s="2">
        <f t="shared" si="290"/>
        <v>11574.58</v>
      </c>
      <c r="CY225" s="2">
        <f t="shared" si="290"/>
        <v>0</v>
      </c>
      <c r="CZ225" s="2">
        <f t="shared" si="290"/>
        <v>33330.480000000003</v>
      </c>
      <c r="DA225" s="2">
        <f t="shared" si="290"/>
        <v>0</v>
      </c>
      <c r="DB225" s="2">
        <f t="shared" si="290"/>
        <v>8091.46</v>
      </c>
      <c r="DC225" s="2">
        <f t="shared" si="290"/>
        <v>0</v>
      </c>
      <c r="DD225" s="2">
        <f t="shared" si="290"/>
        <v>10351.280000000001</v>
      </c>
      <c r="DE225" s="2">
        <f t="shared" si="290"/>
        <v>1190.44</v>
      </c>
      <c r="DF225" s="2">
        <f t="shared" si="290"/>
        <v>529571.94999999995</v>
      </c>
      <c r="DG225" s="2">
        <f t="shared" si="290"/>
        <v>0</v>
      </c>
      <c r="DH225" s="2">
        <f t="shared" si="290"/>
        <v>100626.69</v>
      </c>
      <c r="DI225" s="2">
        <f t="shared" si="290"/>
        <v>49168.37</v>
      </c>
      <c r="DJ225" s="2">
        <f t="shared" si="290"/>
        <v>8539.27</v>
      </c>
      <c r="DK225" s="2">
        <f t="shared" si="290"/>
        <v>18301.259999999998</v>
      </c>
      <c r="DL225" s="2">
        <f t="shared" si="290"/>
        <v>356501.3</v>
      </c>
      <c r="DM225" s="2">
        <f t="shared" si="290"/>
        <v>0</v>
      </c>
      <c r="DN225" s="2">
        <f t="shared" si="290"/>
        <v>58975.32</v>
      </c>
      <c r="DO225" s="2">
        <f t="shared" si="290"/>
        <v>450887.65</v>
      </c>
      <c r="DP225" s="2">
        <f t="shared" si="290"/>
        <v>0</v>
      </c>
      <c r="DQ225" s="2">
        <f t="shared" si="290"/>
        <v>46666.93</v>
      </c>
      <c r="DR225" s="2">
        <f t="shared" si="290"/>
        <v>14688.43</v>
      </c>
      <c r="DS225" s="2">
        <f t="shared" si="290"/>
        <v>29904.01</v>
      </c>
      <c r="DT225" s="2">
        <f t="shared" si="290"/>
        <v>8870.44</v>
      </c>
      <c r="DU225" s="2">
        <f t="shared" si="290"/>
        <v>3263.16</v>
      </c>
      <c r="DV225" s="2">
        <f t="shared" si="290"/>
        <v>1376.34</v>
      </c>
      <c r="DW225" s="2">
        <f t="shared" si="290"/>
        <v>1160.03</v>
      </c>
      <c r="DX225" s="2">
        <f t="shared" si="290"/>
        <v>1697.88</v>
      </c>
      <c r="DY225" s="2">
        <f t="shared" si="290"/>
        <v>5186.03</v>
      </c>
      <c r="DZ225" s="2">
        <f t="shared" si="290"/>
        <v>0</v>
      </c>
      <c r="EA225" s="2">
        <f t="shared" ref="EA225:FX225" si="291">EA169</f>
        <v>28065.53</v>
      </c>
      <c r="EB225" s="2">
        <f t="shared" si="291"/>
        <v>57873.5</v>
      </c>
      <c r="EC225" s="2">
        <f t="shared" si="291"/>
        <v>10162.23</v>
      </c>
      <c r="ED225" s="2">
        <f t="shared" si="291"/>
        <v>78242.47</v>
      </c>
      <c r="EE225" s="2">
        <f t="shared" si="291"/>
        <v>26088.1</v>
      </c>
      <c r="EF225" s="2">
        <f t="shared" si="291"/>
        <v>60675.53</v>
      </c>
      <c r="EG225" s="2">
        <f t="shared" si="291"/>
        <v>51621.26</v>
      </c>
      <c r="EH225" s="2">
        <f t="shared" si="291"/>
        <v>17048.36</v>
      </c>
      <c r="EI225" s="2">
        <f t="shared" si="291"/>
        <v>349214.23</v>
      </c>
      <c r="EJ225" s="2">
        <f t="shared" si="291"/>
        <v>164288.82999999999</v>
      </c>
      <c r="EK225" s="2">
        <f t="shared" si="291"/>
        <v>15633.47</v>
      </c>
      <c r="EL225" s="2">
        <f t="shared" si="291"/>
        <v>935.72</v>
      </c>
      <c r="EM225" s="2">
        <f t="shared" si="291"/>
        <v>6307.4</v>
      </c>
      <c r="EN225" s="2">
        <f t="shared" si="291"/>
        <v>8741.33</v>
      </c>
      <c r="EO225" s="2">
        <f t="shared" si="291"/>
        <v>5681.61</v>
      </c>
      <c r="EP225" s="2">
        <f t="shared" si="291"/>
        <v>18371.05</v>
      </c>
      <c r="EQ225" s="2">
        <f t="shared" si="291"/>
        <v>165763.28</v>
      </c>
      <c r="ER225" s="2">
        <f t="shared" si="291"/>
        <v>17431.29</v>
      </c>
      <c r="ES225" s="2">
        <f t="shared" si="291"/>
        <v>4383</v>
      </c>
      <c r="ET225" s="2">
        <f t="shared" si="291"/>
        <v>7872.17</v>
      </c>
      <c r="EU225" s="2">
        <f t="shared" si="291"/>
        <v>92705.75</v>
      </c>
      <c r="EV225" s="2">
        <f t="shared" si="291"/>
        <v>11030.3</v>
      </c>
      <c r="EW225" s="2">
        <f t="shared" si="291"/>
        <v>71573.87</v>
      </c>
      <c r="EX225" s="2">
        <f t="shared" si="291"/>
        <v>12755</v>
      </c>
      <c r="EY225" s="2">
        <f t="shared" si="291"/>
        <v>15536.15</v>
      </c>
      <c r="EZ225" s="2">
        <f t="shared" si="291"/>
        <v>0</v>
      </c>
      <c r="FA225" s="2">
        <f t="shared" si="291"/>
        <v>564068.14</v>
      </c>
      <c r="FB225" s="2">
        <f t="shared" si="291"/>
        <v>3560.38</v>
      </c>
      <c r="FC225" s="2">
        <f t="shared" si="291"/>
        <v>28022.81</v>
      </c>
      <c r="FD225" s="2">
        <f t="shared" si="291"/>
        <v>4153.05</v>
      </c>
      <c r="FE225" s="2">
        <f t="shared" si="291"/>
        <v>22591.43</v>
      </c>
      <c r="FF225" s="2">
        <f t="shared" si="291"/>
        <v>2909.83</v>
      </c>
      <c r="FG225" s="2">
        <f t="shared" si="291"/>
        <v>4956.3100000000004</v>
      </c>
      <c r="FH225" s="2">
        <f t="shared" si="291"/>
        <v>0</v>
      </c>
      <c r="FI225" s="2">
        <f t="shared" si="291"/>
        <v>158109.75</v>
      </c>
      <c r="FJ225" s="2">
        <f t="shared" si="291"/>
        <v>61175.05</v>
      </c>
      <c r="FK225" s="2">
        <f t="shared" si="291"/>
        <v>208652.74</v>
      </c>
      <c r="FL225" s="2">
        <f t="shared" si="291"/>
        <v>161259.79</v>
      </c>
      <c r="FM225" s="2">
        <f t="shared" si="291"/>
        <v>77217.39</v>
      </c>
      <c r="FN225" s="2">
        <f t="shared" si="291"/>
        <v>2840660.03</v>
      </c>
      <c r="FO225" s="2">
        <f t="shared" si="291"/>
        <v>49090.2</v>
      </c>
      <c r="FP225" s="2">
        <f t="shared" si="291"/>
        <v>280177.12</v>
      </c>
      <c r="FQ225" s="2">
        <f t="shared" si="291"/>
        <v>53778.27</v>
      </c>
      <c r="FR225" s="2">
        <f t="shared" si="291"/>
        <v>1520.17</v>
      </c>
      <c r="FS225" s="2">
        <f t="shared" si="291"/>
        <v>0</v>
      </c>
      <c r="FT225" s="2">
        <f t="shared" si="291"/>
        <v>0</v>
      </c>
      <c r="FU225" s="2">
        <f t="shared" si="291"/>
        <v>129624.4</v>
      </c>
      <c r="FV225" s="2">
        <f t="shared" si="291"/>
        <v>81740.179999999993</v>
      </c>
      <c r="FW225" s="2">
        <f t="shared" si="291"/>
        <v>7860.49</v>
      </c>
      <c r="FX225" s="2">
        <f t="shared" si="291"/>
        <v>0</v>
      </c>
      <c r="FY225" s="2"/>
      <c r="FZ225" s="2">
        <f t="shared" si="282"/>
        <v>65486334.639999941</v>
      </c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</row>
    <row r="226" spans="1:193" x14ac:dyDescent="0.35">
      <c r="A226" s="3" t="s">
        <v>522</v>
      </c>
      <c r="B226" s="2" t="s">
        <v>1025</v>
      </c>
      <c r="C226" s="2">
        <f t="shared" ref="C226:BN226" si="292">C182</f>
        <v>1631312</v>
      </c>
      <c r="D226" s="2">
        <f t="shared" si="292"/>
        <v>6420108</v>
      </c>
      <c r="E226" s="2">
        <f t="shared" si="292"/>
        <v>105468</v>
      </c>
      <c r="F226" s="2">
        <f t="shared" si="292"/>
        <v>21421788</v>
      </c>
      <c r="G226" s="2">
        <f t="shared" si="292"/>
        <v>9588</v>
      </c>
      <c r="H226" s="2">
        <f t="shared" si="292"/>
        <v>9588</v>
      </c>
      <c r="I226" s="2">
        <f t="shared" si="292"/>
        <v>149172</v>
      </c>
      <c r="J226" s="2">
        <f t="shared" si="292"/>
        <v>0</v>
      </c>
      <c r="K226" s="2">
        <f t="shared" si="292"/>
        <v>0</v>
      </c>
      <c r="L226" s="2">
        <f t="shared" si="292"/>
        <v>220524</v>
      </c>
      <c r="M226" s="2">
        <f t="shared" si="292"/>
        <v>134232</v>
      </c>
      <c r="N226" s="2">
        <f t="shared" si="292"/>
        <v>1901326</v>
      </c>
      <c r="O226" s="2">
        <f t="shared" si="292"/>
        <v>1023464</v>
      </c>
      <c r="P226" s="2">
        <f t="shared" si="292"/>
        <v>0</v>
      </c>
      <c r="Q226" s="2">
        <f t="shared" si="292"/>
        <v>2103452</v>
      </c>
      <c r="R226" s="2">
        <f t="shared" si="292"/>
        <v>69366228</v>
      </c>
      <c r="S226" s="2">
        <f t="shared" si="292"/>
        <v>146720</v>
      </c>
      <c r="T226" s="2">
        <f t="shared" si="292"/>
        <v>0</v>
      </c>
      <c r="U226" s="2">
        <f t="shared" si="292"/>
        <v>0</v>
      </c>
      <c r="V226" s="2">
        <f t="shared" si="292"/>
        <v>0</v>
      </c>
      <c r="W226" s="2">
        <f t="shared" si="292"/>
        <v>9588</v>
      </c>
      <c r="X226" s="2">
        <f t="shared" si="292"/>
        <v>0</v>
      </c>
      <c r="Y226" s="2">
        <f t="shared" si="292"/>
        <v>4962280</v>
      </c>
      <c r="Z226" s="2">
        <f t="shared" si="292"/>
        <v>0</v>
      </c>
      <c r="AA226" s="2">
        <f t="shared" si="292"/>
        <v>4389556</v>
      </c>
      <c r="AB226" s="2">
        <f t="shared" si="292"/>
        <v>2814322</v>
      </c>
      <c r="AC226" s="2">
        <f t="shared" si="292"/>
        <v>0</v>
      </c>
      <c r="AD226" s="2">
        <f t="shared" si="292"/>
        <v>62322</v>
      </c>
      <c r="AE226" s="2">
        <f t="shared" si="292"/>
        <v>0</v>
      </c>
      <c r="AF226" s="2">
        <f t="shared" si="292"/>
        <v>0</v>
      </c>
      <c r="AG226" s="2">
        <f t="shared" si="292"/>
        <v>0</v>
      </c>
      <c r="AH226" s="2">
        <f t="shared" si="292"/>
        <v>0</v>
      </c>
      <c r="AI226" s="2">
        <f t="shared" si="292"/>
        <v>0</v>
      </c>
      <c r="AJ226" s="2">
        <f t="shared" si="292"/>
        <v>0</v>
      </c>
      <c r="AK226" s="2">
        <f t="shared" si="292"/>
        <v>0</v>
      </c>
      <c r="AL226" s="2">
        <f t="shared" si="292"/>
        <v>0</v>
      </c>
      <c r="AM226" s="2">
        <f t="shared" si="292"/>
        <v>0</v>
      </c>
      <c r="AN226" s="2">
        <f t="shared" si="292"/>
        <v>9588</v>
      </c>
      <c r="AO226" s="2">
        <f t="shared" si="292"/>
        <v>3882840</v>
      </c>
      <c r="AP226" s="2">
        <f t="shared" si="292"/>
        <v>8224108</v>
      </c>
      <c r="AQ226" s="2">
        <f t="shared" si="292"/>
        <v>5240</v>
      </c>
      <c r="AR226" s="2">
        <f t="shared" si="292"/>
        <v>15246380</v>
      </c>
      <c r="AS226" s="2">
        <f t="shared" si="292"/>
        <v>163888</v>
      </c>
      <c r="AT226" s="2">
        <f t="shared" si="292"/>
        <v>39244</v>
      </c>
      <c r="AU226" s="2">
        <f t="shared" si="292"/>
        <v>0</v>
      </c>
      <c r="AV226" s="2">
        <f t="shared" si="292"/>
        <v>0</v>
      </c>
      <c r="AW226" s="2">
        <f t="shared" si="292"/>
        <v>19176</v>
      </c>
      <c r="AX226" s="2">
        <f t="shared" si="292"/>
        <v>0</v>
      </c>
      <c r="AY226" s="2">
        <f t="shared" si="292"/>
        <v>0</v>
      </c>
      <c r="AZ226" s="2">
        <f t="shared" si="292"/>
        <v>1036628</v>
      </c>
      <c r="BA226" s="2">
        <f t="shared" si="292"/>
        <v>2519994</v>
      </c>
      <c r="BB226" s="2">
        <f t="shared" si="292"/>
        <v>96772</v>
      </c>
      <c r="BC226" s="2">
        <f t="shared" si="292"/>
        <v>5490960</v>
      </c>
      <c r="BD226" s="2">
        <f t="shared" si="292"/>
        <v>38352</v>
      </c>
      <c r="BE226" s="2">
        <f t="shared" si="292"/>
        <v>0</v>
      </c>
      <c r="BF226" s="2">
        <f t="shared" si="292"/>
        <v>12841342</v>
      </c>
      <c r="BG226" s="2">
        <f t="shared" si="292"/>
        <v>0</v>
      </c>
      <c r="BH226" s="2">
        <f t="shared" si="292"/>
        <v>408496</v>
      </c>
      <c r="BI226" s="2">
        <f t="shared" si="292"/>
        <v>0</v>
      </c>
      <c r="BJ226" s="2">
        <f t="shared" si="292"/>
        <v>169574</v>
      </c>
      <c r="BK226" s="2">
        <f t="shared" si="292"/>
        <v>139147524</v>
      </c>
      <c r="BL226" s="2">
        <f t="shared" si="292"/>
        <v>44930</v>
      </c>
      <c r="BM226" s="2">
        <f t="shared" si="292"/>
        <v>177378</v>
      </c>
      <c r="BN226" s="2">
        <f t="shared" si="292"/>
        <v>478398</v>
      </c>
      <c r="BO226" s="2">
        <f t="shared" ref="BO226:DZ226" si="293">BO182</f>
        <v>28764</v>
      </c>
      <c r="BP226" s="2">
        <f t="shared" si="293"/>
        <v>0</v>
      </c>
      <c r="BQ226" s="2">
        <f t="shared" si="293"/>
        <v>29656</v>
      </c>
      <c r="BR226" s="2">
        <f t="shared" si="293"/>
        <v>0</v>
      </c>
      <c r="BS226" s="2">
        <f t="shared" si="293"/>
        <v>0</v>
      </c>
      <c r="BT226" s="2">
        <f t="shared" si="293"/>
        <v>0</v>
      </c>
      <c r="BU226" s="2">
        <f t="shared" si="293"/>
        <v>0</v>
      </c>
      <c r="BV226" s="2">
        <f t="shared" si="293"/>
        <v>0</v>
      </c>
      <c r="BW226" s="2">
        <f t="shared" si="293"/>
        <v>0</v>
      </c>
      <c r="BX226" s="2">
        <f t="shared" si="293"/>
        <v>0</v>
      </c>
      <c r="BY226" s="2">
        <f t="shared" si="293"/>
        <v>31440</v>
      </c>
      <c r="BZ226" s="2">
        <f t="shared" si="293"/>
        <v>0</v>
      </c>
      <c r="CA226" s="2">
        <f t="shared" si="293"/>
        <v>0</v>
      </c>
      <c r="CB226" s="2">
        <f t="shared" si="293"/>
        <v>10993500</v>
      </c>
      <c r="CC226" s="2">
        <f t="shared" si="293"/>
        <v>0</v>
      </c>
      <c r="CD226" s="2">
        <f t="shared" si="293"/>
        <v>0</v>
      </c>
      <c r="CE226" s="2">
        <f t="shared" si="293"/>
        <v>0</v>
      </c>
      <c r="CF226" s="2">
        <f t="shared" si="293"/>
        <v>0</v>
      </c>
      <c r="CG226" s="2">
        <f t="shared" si="293"/>
        <v>0</v>
      </c>
      <c r="CH226" s="2">
        <f t="shared" si="293"/>
        <v>0</v>
      </c>
      <c r="CI226" s="2">
        <f t="shared" si="293"/>
        <v>0</v>
      </c>
      <c r="CJ226" s="2">
        <f t="shared" si="293"/>
        <v>10480</v>
      </c>
      <c r="CK226" s="2">
        <f t="shared" si="293"/>
        <v>246280</v>
      </c>
      <c r="CL226" s="2">
        <f t="shared" si="293"/>
        <v>95992</v>
      </c>
      <c r="CM226" s="2">
        <f t="shared" si="293"/>
        <v>20960</v>
      </c>
      <c r="CN226" s="2">
        <f t="shared" si="293"/>
        <v>9481816</v>
      </c>
      <c r="CO226" s="2">
        <f t="shared" si="293"/>
        <v>697806</v>
      </c>
      <c r="CP226" s="2">
        <f t="shared" si="293"/>
        <v>49724</v>
      </c>
      <c r="CQ226" s="2">
        <f t="shared" si="293"/>
        <v>0</v>
      </c>
      <c r="CR226" s="2">
        <f t="shared" si="293"/>
        <v>0</v>
      </c>
      <c r="CS226" s="2">
        <f t="shared" si="293"/>
        <v>0</v>
      </c>
      <c r="CT226" s="2">
        <f t="shared" si="293"/>
        <v>0</v>
      </c>
      <c r="CU226" s="2">
        <f t="shared" si="293"/>
        <v>4169256</v>
      </c>
      <c r="CV226" s="2">
        <f t="shared" si="293"/>
        <v>0</v>
      </c>
      <c r="CW226" s="2">
        <f t="shared" si="293"/>
        <v>0</v>
      </c>
      <c r="CX226" s="2">
        <f t="shared" si="293"/>
        <v>0</v>
      </c>
      <c r="CY226" s="2">
        <f t="shared" si="293"/>
        <v>0</v>
      </c>
      <c r="CZ226" s="2">
        <f t="shared" si="293"/>
        <v>0</v>
      </c>
      <c r="DA226" s="2">
        <f t="shared" si="293"/>
        <v>0</v>
      </c>
      <c r="DB226" s="2">
        <f t="shared" si="293"/>
        <v>0</v>
      </c>
      <c r="DC226" s="2">
        <f t="shared" si="293"/>
        <v>0</v>
      </c>
      <c r="DD226" s="2">
        <f t="shared" si="293"/>
        <v>0</v>
      </c>
      <c r="DE226" s="2">
        <f t="shared" si="293"/>
        <v>0</v>
      </c>
      <c r="DF226" s="2">
        <f t="shared" si="293"/>
        <v>491778</v>
      </c>
      <c r="DG226" s="2">
        <f t="shared" si="293"/>
        <v>0</v>
      </c>
      <c r="DH226" s="2">
        <f t="shared" si="293"/>
        <v>0</v>
      </c>
      <c r="DI226" s="2">
        <f t="shared" si="293"/>
        <v>41920</v>
      </c>
      <c r="DJ226" s="2">
        <f t="shared" si="293"/>
        <v>10480</v>
      </c>
      <c r="DK226" s="2">
        <f t="shared" si="293"/>
        <v>10480</v>
      </c>
      <c r="DL226" s="2">
        <f t="shared" si="293"/>
        <v>0</v>
      </c>
      <c r="DM226" s="2">
        <f t="shared" si="293"/>
        <v>0</v>
      </c>
      <c r="DN226" s="2">
        <f t="shared" si="293"/>
        <v>14828</v>
      </c>
      <c r="DO226" s="2">
        <f t="shared" si="293"/>
        <v>10480</v>
      </c>
      <c r="DP226" s="2">
        <f t="shared" si="293"/>
        <v>0</v>
      </c>
      <c r="DQ226" s="2">
        <f t="shared" si="293"/>
        <v>9588</v>
      </c>
      <c r="DR226" s="2">
        <f t="shared" si="293"/>
        <v>0</v>
      </c>
      <c r="DS226" s="2">
        <f t="shared" si="293"/>
        <v>0</v>
      </c>
      <c r="DT226" s="2">
        <f t="shared" si="293"/>
        <v>0</v>
      </c>
      <c r="DU226" s="2">
        <f t="shared" si="293"/>
        <v>0</v>
      </c>
      <c r="DV226" s="2">
        <f t="shared" si="293"/>
        <v>0</v>
      </c>
      <c r="DW226" s="2">
        <f t="shared" si="293"/>
        <v>0</v>
      </c>
      <c r="DX226" s="2">
        <f t="shared" si="293"/>
        <v>0</v>
      </c>
      <c r="DY226" s="2">
        <f t="shared" si="293"/>
        <v>0</v>
      </c>
      <c r="DZ226" s="2">
        <f t="shared" si="293"/>
        <v>9588</v>
      </c>
      <c r="EA226" s="2">
        <f t="shared" ref="EA226:FX226" si="294">EA182</f>
        <v>0</v>
      </c>
      <c r="EB226" s="2">
        <f t="shared" si="294"/>
        <v>0</v>
      </c>
      <c r="EC226" s="2">
        <f t="shared" si="294"/>
        <v>0</v>
      </c>
      <c r="ED226" s="2">
        <f t="shared" si="294"/>
        <v>0</v>
      </c>
      <c r="EE226" s="2">
        <f t="shared" si="294"/>
        <v>0</v>
      </c>
      <c r="EF226" s="2">
        <f t="shared" si="294"/>
        <v>19176</v>
      </c>
      <c r="EG226" s="2">
        <f t="shared" si="294"/>
        <v>0</v>
      </c>
      <c r="EH226" s="2">
        <f t="shared" si="294"/>
        <v>0</v>
      </c>
      <c r="EI226" s="2">
        <f t="shared" si="294"/>
        <v>245386</v>
      </c>
      <c r="EJ226" s="2">
        <f t="shared" si="294"/>
        <v>2455328</v>
      </c>
      <c r="EK226" s="2">
        <f t="shared" si="294"/>
        <v>0</v>
      </c>
      <c r="EL226" s="2">
        <f t="shared" si="294"/>
        <v>0</v>
      </c>
      <c r="EM226" s="2">
        <f t="shared" si="294"/>
        <v>0</v>
      </c>
      <c r="EN226" s="2">
        <f t="shared" si="294"/>
        <v>450640</v>
      </c>
      <c r="EO226" s="2">
        <f t="shared" si="294"/>
        <v>0</v>
      </c>
      <c r="EP226" s="2">
        <f t="shared" si="294"/>
        <v>0</v>
      </c>
      <c r="EQ226" s="2">
        <f t="shared" si="294"/>
        <v>19176</v>
      </c>
      <c r="ER226" s="2">
        <f t="shared" si="294"/>
        <v>19176</v>
      </c>
      <c r="ES226" s="2">
        <f t="shared" si="294"/>
        <v>0</v>
      </c>
      <c r="ET226" s="2">
        <f t="shared" si="294"/>
        <v>0</v>
      </c>
      <c r="EU226" s="2">
        <f t="shared" si="294"/>
        <v>0</v>
      </c>
      <c r="EV226" s="2">
        <f t="shared" si="294"/>
        <v>0</v>
      </c>
      <c r="EW226" s="2">
        <f t="shared" si="294"/>
        <v>0</v>
      </c>
      <c r="EX226" s="2">
        <f t="shared" si="294"/>
        <v>0</v>
      </c>
      <c r="EY226" s="2">
        <f t="shared" si="294"/>
        <v>4716000</v>
      </c>
      <c r="EZ226" s="2">
        <f t="shared" si="294"/>
        <v>0</v>
      </c>
      <c r="FA226" s="2">
        <f t="shared" si="294"/>
        <v>115056</v>
      </c>
      <c r="FB226" s="2">
        <f t="shared" si="294"/>
        <v>0</v>
      </c>
      <c r="FC226" s="2">
        <f t="shared" si="294"/>
        <v>38352</v>
      </c>
      <c r="FD226" s="2">
        <f t="shared" si="294"/>
        <v>0</v>
      </c>
      <c r="FE226" s="2">
        <f t="shared" si="294"/>
        <v>0</v>
      </c>
      <c r="FF226" s="2">
        <f t="shared" si="294"/>
        <v>0</v>
      </c>
      <c r="FG226" s="2">
        <f t="shared" si="294"/>
        <v>0</v>
      </c>
      <c r="FH226" s="2">
        <f t="shared" si="294"/>
        <v>0</v>
      </c>
      <c r="FI226" s="2">
        <f t="shared" si="294"/>
        <v>0</v>
      </c>
      <c r="FJ226" s="2">
        <f t="shared" si="294"/>
        <v>0</v>
      </c>
      <c r="FK226" s="2">
        <f t="shared" si="294"/>
        <v>0</v>
      </c>
      <c r="FL226" s="2">
        <f t="shared" si="294"/>
        <v>0</v>
      </c>
      <c r="FM226" s="2">
        <f t="shared" si="294"/>
        <v>0</v>
      </c>
      <c r="FN226" s="2">
        <f t="shared" si="294"/>
        <v>2952014</v>
      </c>
      <c r="FO226" s="2">
        <f t="shared" si="294"/>
        <v>20960</v>
      </c>
      <c r="FP226" s="2">
        <f t="shared" si="294"/>
        <v>0</v>
      </c>
      <c r="FQ226" s="2">
        <f t="shared" si="294"/>
        <v>0</v>
      </c>
      <c r="FR226" s="2">
        <f t="shared" si="294"/>
        <v>0</v>
      </c>
      <c r="FS226" s="2">
        <f t="shared" si="294"/>
        <v>0</v>
      </c>
      <c r="FT226" s="2">
        <f t="shared" si="294"/>
        <v>0</v>
      </c>
      <c r="FU226" s="2">
        <f t="shared" si="294"/>
        <v>0</v>
      </c>
      <c r="FV226" s="2">
        <f t="shared" si="294"/>
        <v>9588</v>
      </c>
      <c r="FW226" s="2">
        <f t="shared" si="294"/>
        <v>19176</v>
      </c>
      <c r="FX226" s="2">
        <f t="shared" si="294"/>
        <v>0</v>
      </c>
      <c r="FY226" s="2"/>
      <c r="FZ226" s="2">
        <f t="shared" si="282"/>
        <v>344456694</v>
      </c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</row>
    <row r="227" spans="1:193" x14ac:dyDescent="0.35">
      <c r="A227" s="3" t="s">
        <v>523</v>
      </c>
      <c r="B227" s="2" t="s">
        <v>971</v>
      </c>
      <c r="C227" s="2">
        <f t="shared" ref="C227:BN227" si="295">C224+C225+C226</f>
        <v>79061989.679999992</v>
      </c>
      <c r="D227" s="2">
        <f t="shared" si="295"/>
        <v>446182328.50000006</v>
      </c>
      <c r="E227" s="2">
        <f t="shared" si="295"/>
        <v>71478924.429999992</v>
      </c>
      <c r="F227" s="2">
        <f t="shared" si="295"/>
        <v>279287184.22000003</v>
      </c>
      <c r="G227" s="2">
        <f t="shared" si="295"/>
        <v>21770640.77</v>
      </c>
      <c r="H227" s="2">
        <f t="shared" si="295"/>
        <v>13188453.140000001</v>
      </c>
      <c r="I227" s="2">
        <f t="shared" si="295"/>
        <v>98904716.640000001</v>
      </c>
      <c r="J227" s="2">
        <f t="shared" si="295"/>
        <v>24091398.419999998</v>
      </c>
      <c r="K227" s="2">
        <f t="shared" si="295"/>
        <v>4191224.5600000005</v>
      </c>
      <c r="L227" s="2">
        <f t="shared" si="295"/>
        <v>26223106.879999999</v>
      </c>
      <c r="M227" s="2">
        <f t="shared" si="295"/>
        <v>12984654.18</v>
      </c>
      <c r="N227" s="2">
        <f t="shared" si="295"/>
        <v>592130490.39999998</v>
      </c>
      <c r="O227" s="2">
        <f t="shared" si="295"/>
        <v>144009244.40000001</v>
      </c>
      <c r="P227" s="2">
        <f t="shared" si="295"/>
        <v>5104600.0999999996</v>
      </c>
      <c r="Q227" s="2">
        <f t="shared" si="295"/>
        <v>497539958.72000003</v>
      </c>
      <c r="R227" s="2">
        <f t="shared" si="295"/>
        <v>79749027.269999996</v>
      </c>
      <c r="S227" s="2">
        <f t="shared" si="295"/>
        <v>18977505.5</v>
      </c>
      <c r="T227" s="2">
        <f t="shared" si="295"/>
        <v>3218152.6199999996</v>
      </c>
      <c r="U227" s="2">
        <f t="shared" si="295"/>
        <v>1310288.68</v>
      </c>
      <c r="V227" s="2">
        <f t="shared" si="295"/>
        <v>4192885.27</v>
      </c>
      <c r="W227" s="2">
        <f t="shared" si="295"/>
        <v>1382561.76</v>
      </c>
      <c r="X227" s="2">
        <f t="shared" si="295"/>
        <v>1162581.6800000002</v>
      </c>
      <c r="Y227" s="2">
        <f t="shared" si="295"/>
        <v>10781640.01</v>
      </c>
      <c r="Z227" s="2">
        <f t="shared" si="295"/>
        <v>3768030.09</v>
      </c>
      <c r="AA227" s="2">
        <f t="shared" si="295"/>
        <v>352504308.11000007</v>
      </c>
      <c r="AB227" s="2">
        <f t="shared" si="295"/>
        <v>312898311.33999997</v>
      </c>
      <c r="AC227" s="2">
        <f t="shared" si="295"/>
        <v>10829324.530000001</v>
      </c>
      <c r="AD227" s="2">
        <f t="shared" si="295"/>
        <v>16372799.41</v>
      </c>
      <c r="AE227" s="2">
        <f t="shared" si="295"/>
        <v>2141390.11</v>
      </c>
      <c r="AF227" s="2">
        <f t="shared" si="295"/>
        <v>3331505.06</v>
      </c>
      <c r="AG227" s="2">
        <f t="shared" si="295"/>
        <v>7741217.1600000001</v>
      </c>
      <c r="AH227" s="2">
        <f t="shared" si="295"/>
        <v>11289974.189999999</v>
      </c>
      <c r="AI227" s="2">
        <f t="shared" si="295"/>
        <v>5293011.6399999997</v>
      </c>
      <c r="AJ227" s="2">
        <f t="shared" si="295"/>
        <v>3613794.0199999996</v>
      </c>
      <c r="AK227" s="2">
        <f t="shared" si="295"/>
        <v>3358406.28</v>
      </c>
      <c r="AL227" s="2">
        <f t="shared" si="295"/>
        <v>4578265.29</v>
      </c>
      <c r="AM227" s="2">
        <f t="shared" si="295"/>
        <v>5070412.33</v>
      </c>
      <c r="AN227" s="2">
        <f t="shared" si="295"/>
        <v>4637675.92</v>
      </c>
      <c r="AO227" s="2">
        <f t="shared" si="295"/>
        <v>49732825.859999999</v>
      </c>
      <c r="AP227" s="2">
        <f t="shared" si="295"/>
        <v>1019980699.9100001</v>
      </c>
      <c r="AQ227" s="2">
        <f t="shared" si="295"/>
        <v>4371211.78</v>
      </c>
      <c r="AR227" s="2">
        <f t="shared" si="295"/>
        <v>695003791.50999987</v>
      </c>
      <c r="AS227" s="2">
        <f t="shared" si="295"/>
        <v>79339583.129999995</v>
      </c>
      <c r="AT227" s="2">
        <f t="shared" si="295"/>
        <v>27083777.920000002</v>
      </c>
      <c r="AU227" s="2">
        <f t="shared" si="295"/>
        <v>4545410</v>
      </c>
      <c r="AV227" s="2">
        <f t="shared" si="295"/>
        <v>4973402.92</v>
      </c>
      <c r="AW227" s="2">
        <f t="shared" si="295"/>
        <v>4375560.07</v>
      </c>
      <c r="AX227" s="2">
        <f t="shared" si="295"/>
        <v>1957632.0300000003</v>
      </c>
      <c r="AY227" s="2">
        <f t="shared" si="295"/>
        <v>5824738.4399999995</v>
      </c>
      <c r="AZ227" s="2">
        <f t="shared" si="295"/>
        <v>142629299.31999999</v>
      </c>
      <c r="BA227" s="2">
        <f t="shared" si="295"/>
        <v>100487612.02999999</v>
      </c>
      <c r="BB227" s="2">
        <f t="shared" si="295"/>
        <v>83839870.61999999</v>
      </c>
      <c r="BC227" s="2">
        <f t="shared" si="295"/>
        <v>282897524.06999999</v>
      </c>
      <c r="BD227" s="2">
        <f t="shared" si="295"/>
        <v>39827709.919999994</v>
      </c>
      <c r="BE227" s="2">
        <f t="shared" si="295"/>
        <v>14211729.340000002</v>
      </c>
      <c r="BF227" s="2">
        <f t="shared" si="295"/>
        <v>281956996.83999997</v>
      </c>
      <c r="BG227" s="2">
        <f t="shared" si="295"/>
        <v>11549050.060000001</v>
      </c>
      <c r="BH227" s="2">
        <f t="shared" si="295"/>
        <v>7379956.0899999999</v>
      </c>
      <c r="BI227" s="2">
        <f t="shared" si="295"/>
        <v>4531484.93</v>
      </c>
      <c r="BJ227" s="2">
        <f t="shared" si="295"/>
        <v>69461241.200000003</v>
      </c>
      <c r="BK227" s="2">
        <f t="shared" si="295"/>
        <v>390865273.26999998</v>
      </c>
      <c r="BL227" s="2">
        <f t="shared" si="295"/>
        <v>1874169.0899999999</v>
      </c>
      <c r="BM227" s="2">
        <f t="shared" si="295"/>
        <v>5309125.9999999991</v>
      </c>
      <c r="BN227" s="2">
        <f t="shared" si="295"/>
        <v>34707860.109999999</v>
      </c>
      <c r="BO227" s="2">
        <f>BO224+BO225+BO226</f>
        <v>14486014.789999999</v>
      </c>
      <c r="BP227" s="2">
        <f t="shared" ref="BP227:EA227" si="296">BP224+BP225+BP226</f>
        <v>3242513.9</v>
      </c>
      <c r="BQ227" s="2">
        <f t="shared" si="296"/>
        <v>72114218.569999993</v>
      </c>
      <c r="BR227" s="2">
        <f t="shared" si="296"/>
        <v>51022566.020000003</v>
      </c>
      <c r="BS227" s="2">
        <f t="shared" si="296"/>
        <v>14686026.07</v>
      </c>
      <c r="BT227" s="2">
        <f t="shared" si="296"/>
        <v>5629295.6999999993</v>
      </c>
      <c r="BU227" s="2">
        <f t="shared" si="296"/>
        <v>5842037.7000000002</v>
      </c>
      <c r="BV227" s="2">
        <f t="shared" si="296"/>
        <v>14582251.57</v>
      </c>
      <c r="BW227" s="2">
        <f t="shared" si="296"/>
        <v>23400238.729999997</v>
      </c>
      <c r="BX227" s="2">
        <f t="shared" si="296"/>
        <v>1647493.26</v>
      </c>
      <c r="BY227" s="2">
        <f t="shared" si="296"/>
        <v>6019018.9100000001</v>
      </c>
      <c r="BZ227" s="2">
        <f t="shared" si="296"/>
        <v>3917429.31</v>
      </c>
      <c r="CA227" s="2">
        <f t="shared" si="296"/>
        <v>3045296</v>
      </c>
      <c r="CB227" s="2">
        <f t="shared" si="296"/>
        <v>829909535.82000005</v>
      </c>
      <c r="CC227" s="2">
        <f t="shared" si="296"/>
        <v>3491422.38</v>
      </c>
      <c r="CD227" s="2">
        <f t="shared" si="296"/>
        <v>1111944.4000000001</v>
      </c>
      <c r="CE227" s="2">
        <f t="shared" si="296"/>
        <v>3065905.17</v>
      </c>
      <c r="CF227" s="2">
        <f t="shared" si="296"/>
        <v>2291611.64</v>
      </c>
      <c r="CG227" s="2">
        <f t="shared" si="296"/>
        <v>3572390.33</v>
      </c>
      <c r="CH227" s="2">
        <f t="shared" si="296"/>
        <v>2154948.56</v>
      </c>
      <c r="CI227" s="2">
        <f t="shared" si="296"/>
        <v>8273353.04</v>
      </c>
      <c r="CJ227" s="2">
        <f t="shared" si="296"/>
        <v>11069880.450000001</v>
      </c>
      <c r="CK227" s="2">
        <f t="shared" si="296"/>
        <v>56336946.940000005</v>
      </c>
      <c r="CL227" s="2">
        <f t="shared" si="296"/>
        <v>15030514.23</v>
      </c>
      <c r="CM227" s="2">
        <f t="shared" si="296"/>
        <v>9001152.8000000007</v>
      </c>
      <c r="CN227" s="2">
        <f t="shared" si="296"/>
        <v>342897570.00000006</v>
      </c>
      <c r="CO227" s="2">
        <f t="shared" si="296"/>
        <v>156460780.36000001</v>
      </c>
      <c r="CP227" s="2">
        <f t="shared" si="296"/>
        <v>11731431.350000001</v>
      </c>
      <c r="CQ227" s="2">
        <f t="shared" si="296"/>
        <v>9949079.0600000005</v>
      </c>
      <c r="CR227" s="2">
        <f t="shared" si="296"/>
        <v>3775953.62</v>
      </c>
      <c r="CS227" s="2">
        <f t="shared" si="296"/>
        <v>4349049.93</v>
      </c>
      <c r="CT227" s="2">
        <f t="shared" si="296"/>
        <v>2470076.59</v>
      </c>
      <c r="CU227" s="2">
        <f t="shared" si="296"/>
        <v>5226267.8600000003</v>
      </c>
      <c r="CV227" s="2">
        <f t="shared" si="296"/>
        <v>1076684.73</v>
      </c>
      <c r="CW227" s="2">
        <f t="shared" si="296"/>
        <v>3691096.75</v>
      </c>
      <c r="CX227" s="2">
        <f t="shared" si="296"/>
        <v>5911762.3099999996</v>
      </c>
      <c r="CY227" s="2">
        <f t="shared" si="296"/>
        <v>1148005.03</v>
      </c>
      <c r="CZ227" s="2">
        <f t="shared" si="296"/>
        <v>20679499.120000001</v>
      </c>
      <c r="DA227" s="2">
        <f t="shared" si="296"/>
        <v>3639031.9699999997</v>
      </c>
      <c r="DB227" s="2">
        <f t="shared" si="296"/>
        <v>4728881.38</v>
      </c>
      <c r="DC227" s="2">
        <f t="shared" si="296"/>
        <v>3560350.21</v>
      </c>
      <c r="DD227" s="2">
        <f t="shared" si="296"/>
        <v>3479436.51</v>
      </c>
      <c r="DE227" s="2">
        <f t="shared" si="296"/>
        <v>4477825.1500000004</v>
      </c>
      <c r="DF227" s="2">
        <f t="shared" si="296"/>
        <v>226292744.49000001</v>
      </c>
      <c r="DG227" s="2">
        <f t="shared" si="296"/>
        <v>2134952.04</v>
      </c>
      <c r="DH227" s="2">
        <f t="shared" si="296"/>
        <v>20322605.720000003</v>
      </c>
      <c r="DI227" s="2">
        <f t="shared" si="296"/>
        <v>27325912.690000001</v>
      </c>
      <c r="DJ227" s="2">
        <f t="shared" si="296"/>
        <v>7911070.4799999995</v>
      </c>
      <c r="DK227" s="2">
        <f t="shared" si="296"/>
        <v>6064487.1499999994</v>
      </c>
      <c r="DL227" s="2">
        <f t="shared" si="296"/>
        <v>65787938.75</v>
      </c>
      <c r="DM227" s="2">
        <f t="shared" si="296"/>
        <v>4326904.25</v>
      </c>
      <c r="DN227" s="2">
        <f t="shared" si="296"/>
        <v>15842034.789999999</v>
      </c>
      <c r="DO227" s="2">
        <f t="shared" si="296"/>
        <v>38031980.059999995</v>
      </c>
      <c r="DP227" s="2">
        <f t="shared" si="296"/>
        <v>3781904.3800000004</v>
      </c>
      <c r="DQ227" s="2">
        <f t="shared" si="296"/>
        <v>10713838.560000001</v>
      </c>
      <c r="DR227" s="2">
        <f t="shared" si="296"/>
        <v>15886646.859999999</v>
      </c>
      <c r="DS227" s="2">
        <f t="shared" si="296"/>
        <v>7931817.7000000002</v>
      </c>
      <c r="DT227" s="2">
        <f t="shared" si="296"/>
        <v>3608126.5100000002</v>
      </c>
      <c r="DU227" s="2">
        <f t="shared" si="296"/>
        <v>5119303.6800000006</v>
      </c>
      <c r="DV227" s="2">
        <f t="shared" si="296"/>
        <v>3770010.8</v>
      </c>
      <c r="DW227" s="2">
        <f t="shared" si="296"/>
        <v>4617450.2</v>
      </c>
      <c r="DX227" s="2">
        <f t="shared" si="296"/>
        <v>3711652.82</v>
      </c>
      <c r="DY227" s="2">
        <f t="shared" si="296"/>
        <v>4950450.13</v>
      </c>
      <c r="DZ227" s="2">
        <f t="shared" si="296"/>
        <v>8828133.25</v>
      </c>
      <c r="EA227" s="2">
        <f t="shared" si="296"/>
        <v>7010469.4500000002</v>
      </c>
      <c r="EB227" s="2">
        <f t="shared" ref="EB227:FX227" si="297">EB224+EB225+EB226</f>
        <v>6781640.2799999993</v>
      </c>
      <c r="EC227" s="2">
        <f t="shared" si="297"/>
        <v>4197736.3500000006</v>
      </c>
      <c r="ED227" s="2">
        <f t="shared" si="297"/>
        <v>23405168.759999998</v>
      </c>
      <c r="EE227" s="2">
        <f t="shared" si="297"/>
        <v>3587045.68</v>
      </c>
      <c r="EF227" s="2">
        <f t="shared" si="297"/>
        <v>16128939.909999998</v>
      </c>
      <c r="EG227" s="2">
        <f t="shared" si="297"/>
        <v>4053090.4</v>
      </c>
      <c r="EH227" s="2">
        <f t="shared" si="297"/>
        <v>4021646.7899999996</v>
      </c>
      <c r="EI227" s="2">
        <f t="shared" si="297"/>
        <v>162615505.53</v>
      </c>
      <c r="EJ227" s="2">
        <f t="shared" si="297"/>
        <v>111337477.69</v>
      </c>
      <c r="EK227" s="2">
        <f t="shared" si="297"/>
        <v>8053120.7799999993</v>
      </c>
      <c r="EL227" s="2">
        <f t="shared" si="297"/>
        <v>5677812.5899999999</v>
      </c>
      <c r="EM227" s="2">
        <f t="shared" si="297"/>
        <v>5303475.16</v>
      </c>
      <c r="EN227" s="2">
        <f t="shared" si="297"/>
        <v>11377002.6</v>
      </c>
      <c r="EO227" s="2">
        <f t="shared" si="297"/>
        <v>4579148.91</v>
      </c>
      <c r="EP227" s="2">
        <f t="shared" si="297"/>
        <v>5997877.4799999995</v>
      </c>
      <c r="EQ227" s="2">
        <f t="shared" si="297"/>
        <v>30275119.289999999</v>
      </c>
      <c r="ER227" s="2">
        <f t="shared" si="297"/>
        <v>4987777.33</v>
      </c>
      <c r="ES227" s="2">
        <f t="shared" si="297"/>
        <v>3253793.81</v>
      </c>
      <c r="ET227" s="2">
        <f t="shared" si="297"/>
        <v>4256324.13</v>
      </c>
      <c r="EU227" s="2">
        <f t="shared" si="297"/>
        <v>7787616.25</v>
      </c>
      <c r="EV227" s="2">
        <f t="shared" si="297"/>
        <v>1790492.83</v>
      </c>
      <c r="EW227" s="2">
        <f t="shared" si="297"/>
        <v>12914715.459999999</v>
      </c>
      <c r="EX227" s="2">
        <f t="shared" si="297"/>
        <v>3691058.9499999997</v>
      </c>
      <c r="EY227" s="2">
        <f t="shared" si="297"/>
        <v>7759767.2000000002</v>
      </c>
      <c r="EZ227" s="2">
        <f t="shared" si="297"/>
        <v>2720167.82</v>
      </c>
      <c r="FA227" s="2">
        <f t="shared" si="297"/>
        <v>41524396.699999996</v>
      </c>
      <c r="FB227" s="2">
        <f t="shared" si="297"/>
        <v>4658644.5599999996</v>
      </c>
      <c r="FC227" s="2">
        <f t="shared" si="297"/>
        <v>20825625.399999999</v>
      </c>
      <c r="FD227" s="2">
        <f t="shared" si="297"/>
        <v>5576513.2800000003</v>
      </c>
      <c r="FE227" s="2">
        <f t="shared" si="297"/>
        <v>1863010.65</v>
      </c>
      <c r="FF227" s="2">
        <f t="shared" si="297"/>
        <v>3591748.16</v>
      </c>
      <c r="FG227" s="2">
        <f t="shared" si="297"/>
        <v>2629985.41</v>
      </c>
      <c r="FH227" s="2">
        <f t="shared" si="297"/>
        <v>1618391.5999999999</v>
      </c>
      <c r="FI227" s="2">
        <f t="shared" si="297"/>
        <v>20134035.949999999</v>
      </c>
      <c r="FJ227" s="2">
        <f t="shared" si="297"/>
        <v>22430808.640000001</v>
      </c>
      <c r="FK227" s="2">
        <f t="shared" si="297"/>
        <v>28834604.939999998</v>
      </c>
      <c r="FL227" s="2">
        <f t="shared" si="297"/>
        <v>91119304.700000003</v>
      </c>
      <c r="FM227" s="2">
        <f t="shared" si="297"/>
        <v>43019259.969999999</v>
      </c>
      <c r="FN227" s="2">
        <f t="shared" si="297"/>
        <v>263520742.59</v>
      </c>
      <c r="FO227" s="2">
        <f t="shared" si="297"/>
        <v>13318654.32</v>
      </c>
      <c r="FP227" s="2">
        <f t="shared" si="297"/>
        <v>27337540.900000002</v>
      </c>
      <c r="FQ227" s="2">
        <f t="shared" si="297"/>
        <v>11564344.26</v>
      </c>
      <c r="FR227" s="2">
        <f t="shared" si="297"/>
        <v>3296557.44</v>
      </c>
      <c r="FS227" s="2">
        <f t="shared" si="297"/>
        <v>3289803.97</v>
      </c>
      <c r="FT227" s="2">
        <f t="shared" si="297"/>
        <v>1389181.21</v>
      </c>
      <c r="FU227" s="2">
        <f t="shared" si="297"/>
        <v>10255259.24</v>
      </c>
      <c r="FV227" s="2">
        <f t="shared" si="297"/>
        <v>8799708.0600000005</v>
      </c>
      <c r="FW227" s="2">
        <f t="shared" si="297"/>
        <v>3118252.85</v>
      </c>
      <c r="FX227" s="2">
        <f t="shared" si="297"/>
        <v>1601192.3800000001</v>
      </c>
      <c r="FY227" s="2"/>
      <c r="FZ227" s="2">
        <f t="shared" si="282"/>
        <v>9893107831.9099998</v>
      </c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</row>
    <row r="228" spans="1:193" x14ac:dyDescent="0.35">
      <c r="A228" s="3" t="s">
        <v>524</v>
      </c>
      <c r="B228" s="2" t="s">
        <v>1026</v>
      </c>
      <c r="C228" s="2">
        <f t="shared" ref="C228:BN228" si="298">C219</f>
        <v>72043727.930000007</v>
      </c>
      <c r="D228" s="2">
        <f t="shared" si="298"/>
        <v>426879181.75999999</v>
      </c>
      <c r="E228" s="2">
        <f t="shared" si="298"/>
        <v>63387861.700000003</v>
      </c>
      <c r="F228" s="2">
        <f t="shared" si="298"/>
        <v>268448107.88999999</v>
      </c>
      <c r="G228" s="2">
        <f t="shared" si="298"/>
        <v>20346418.600000001</v>
      </c>
      <c r="H228" s="2">
        <f t="shared" si="298"/>
        <v>12093679.810000001</v>
      </c>
      <c r="I228" s="2">
        <f t="shared" si="298"/>
        <v>88995976.400000006</v>
      </c>
      <c r="J228" s="2">
        <f t="shared" si="298"/>
        <v>22794013.82</v>
      </c>
      <c r="K228" s="2">
        <f t="shared" si="298"/>
        <v>2775911.21</v>
      </c>
      <c r="L228" s="2">
        <f t="shared" si="298"/>
        <v>23745737.32</v>
      </c>
      <c r="M228" s="2">
        <f t="shared" si="298"/>
        <v>10464768.460000001</v>
      </c>
      <c r="N228" s="2">
        <f t="shared" si="298"/>
        <v>558319878.66999996</v>
      </c>
      <c r="O228" s="2">
        <f t="shared" si="298"/>
        <v>142282824.66</v>
      </c>
      <c r="P228" s="2">
        <f t="shared" si="298"/>
        <v>3477333.35</v>
      </c>
      <c r="Q228" s="2">
        <f t="shared" si="298"/>
        <v>435748312.92000002</v>
      </c>
      <c r="R228" s="2">
        <f t="shared" si="298"/>
        <v>74679831.569999993</v>
      </c>
      <c r="S228" s="2">
        <f t="shared" si="298"/>
        <v>17697713.609999999</v>
      </c>
      <c r="T228" s="2">
        <f t="shared" si="298"/>
        <v>1776715.52</v>
      </c>
      <c r="U228" s="2">
        <f t="shared" si="298"/>
        <v>612090.07999999996</v>
      </c>
      <c r="V228" s="2">
        <f t="shared" si="298"/>
        <v>2827745.86</v>
      </c>
      <c r="W228" s="2">
        <f t="shared" si="298"/>
        <v>656969.76</v>
      </c>
      <c r="X228" s="2">
        <f t="shared" si="298"/>
        <v>551432.5</v>
      </c>
      <c r="Y228" s="2">
        <f t="shared" si="298"/>
        <v>9636221.8699999992</v>
      </c>
      <c r="Z228" s="2">
        <f t="shared" si="298"/>
        <v>2548721.02</v>
      </c>
      <c r="AA228" s="2">
        <f t="shared" si="298"/>
        <v>341330253.61000001</v>
      </c>
      <c r="AB228" s="2">
        <f t="shared" si="298"/>
        <v>300011073.61000001</v>
      </c>
      <c r="AC228" s="2">
        <f t="shared" si="298"/>
        <v>9995265.5</v>
      </c>
      <c r="AD228" s="2">
        <f t="shared" si="298"/>
        <v>15889537.619999999</v>
      </c>
      <c r="AE228" s="2">
        <f t="shared" si="298"/>
        <v>1069779.05</v>
      </c>
      <c r="AF228" s="2">
        <f t="shared" si="298"/>
        <v>1847298.88</v>
      </c>
      <c r="AG228" s="2">
        <f t="shared" si="298"/>
        <v>6629321.5199999996</v>
      </c>
      <c r="AH228" s="2">
        <f t="shared" si="298"/>
        <v>10562138.109999999</v>
      </c>
      <c r="AI228" s="2">
        <f t="shared" si="298"/>
        <v>4223972.95</v>
      </c>
      <c r="AJ228" s="2">
        <f t="shared" si="298"/>
        <v>2001699.98</v>
      </c>
      <c r="AK228" s="2">
        <f t="shared" si="298"/>
        <v>1827447.31</v>
      </c>
      <c r="AL228" s="2">
        <f t="shared" si="298"/>
        <v>3181765.53</v>
      </c>
      <c r="AM228" s="2">
        <f t="shared" si="298"/>
        <v>3888701.99</v>
      </c>
      <c r="AN228" s="2">
        <f t="shared" si="298"/>
        <v>3312668.68</v>
      </c>
      <c r="AO228" s="2">
        <f t="shared" si="298"/>
        <v>48394471.399999999</v>
      </c>
      <c r="AP228" s="2">
        <f t="shared" si="298"/>
        <v>934185150.53999996</v>
      </c>
      <c r="AQ228" s="2">
        <f t="shared" si="298"/>
        <v>2773431.15</v>
      </c>
      <c r="AR228" s="2">
        <f t="shared" si="298"/>
        <v>684631394.62</v>
      </c>
      <c r="AS228" s="2">
        <f t="shared" si="298"/>
        <v>71662625.950000003</v>
      </c>
      <c r="AT228" s="2">
        <f t="shared" si="298"/>
        <v>26069063.73</v>
      </c>
      <c r="AU228" s="2">
        <f t="shared" si="298"/>
        <v>2988764.15</v>
      </c>
      <c r="AV228" s="2">
        <f t="shared" si="298"/>
        <v>3368149.71</v>
      </c>
      <c r="AW228" s="2">
        <f t="shared" si="298"/>
        <v>2831481.75</v>
      </c>
      <c r="AX228" s="2">
        <f t="shared" si="298"/>
        <v>893320.65</v>
      </c>
      <c r="AY228" s="2">
        <f t="shared" si="298"/>
        <v>4486454.82</v>
      </c>
      <c r="AZ228" s="2">
        <f t="shared" si="298"/>
        <v>134741363.41</v>
      </c>
      <c r="BA228" s="2">
        <f t="shared" si="298"/>
        <v>100628658.67</v>
      </c>
      <c r="BB228" s="2">
        <f t="shared" si="298"/>
        <v>83410502.700000003</v>
      </c>
      <c r="BC228" s="2">
        <f t="shared" si="298"/>
        <v>272135042.50999999</v>
      </c>
      <c r="BD228" s="2">
        <f t="shared" si="298"/>
        <v>40110951.780000001</v>
      </c>
      <c r="BE228" s="2">
        <f t="shared" si="298"/>
        <v>13220042.76</v>
      </c>
      <c r="BF228" s="2">
        <f t="shared" si="298"/>
        <v>281789309.5</v>
      </c>
      <c r="BG228" s="2">
        <f t="shared" si="298"/>
        <v>10152975.189999999</v>
      </c>
      <c r="BH228" s="2">
        <f t="shared" si="298"/>
        <v>6402567.2800000003</v>
      </c>
      <c r="BI228" s="2">
        <f t="shared" si="298"/>
        <v>2838774.51</v>
      </c>
      <c r="BJ228" s="2">
        <f t="shared" si="298"/>
        <v>69621394.510000005</v>
      </c>
      <c r="BK228" s="2">
        <f t="shared" si="298"/>
        <v>380285647.66000003</v>
      </c>
      <c r="BL228" s="2">
        <f t="shared" si="298"/>
        <v>864358.7</v>
      </c>
      <c r="BM228" s="2">
        <f t="shared" si="298"/>
        <v>3935941.92</v>
      </c>
      <c r="BN228" s="2">
        <f t="shared" si="298"/>
        <v>34668315.869999997</v>
      </c>
      <c r="BO228" s="2">
        <f t="shared" ref="BO228:DZ228" si="299">BO219</f>
        <v>13861999.699999999</v>
      </c>
      <c r="BP228" s="2">
        <f t="shared" si="299"/>
        <v>1768995.46</v>
      </c>
      <c r="BQ228" s="2">
        <f t="shared" si="299"/>
        <v>64929952.659999996</v>
      </c>
      <c r="BR228" s="2">
        <f t="shared" si="299"/>
        <v>49500992.659999996</v>
      </c>
      <c r="BS228" s="2">
        <f t="shared" si="299"/>
        <v>12772279.57</v>
      </c>
      <c r="BT228" s="2">
        <f t="shared" si="299"/>
        <v>4108172.13</v>
      </c>
      <c r="BU228" s="2">
        <f t="shared" si="299"/>
        <v>4341979.51</v>
      </c>
      <c r="BV228" s="2">
        <f t="shared" si="299"/>
        <v>13733977.85</v>
      </c>
      <c r="BW228" s="2">
        <f t="shared" si="299"/>
        <v>22250301.379999999</v>
      </c>
      <c r="BX228" s="2">
        <f t="shared" si="299"/>
        <v>733405.23</v>
      </c>
      <c r="BY228" s="2">
        <f t="shared" si="299"/>
        <v>4781479.5599999996</v>
      </c>
      <c r="BZ228" s="2">
        <f t="shared" si="299"/>
        <v>2514532.2000000002</v>
      </c>
      <c r="CA228" s="2">
        <f t="shared" si="299"/>
        <v>1612388.63</v>
      </c>
      <c r="CB228" s="2">
        <f t="shared" si="299"/>
        <v>811402185.21000004</v>
      </c>
      <c r="CC228" s="2">
        <f t="shared" si="299"/>
        <v>2087723.45</v>
      </c>
      <c r="CD228" s="2">
        <f t="shared" si="299"/>
        <v>551432.5</v>
      </c>
      <c r="CE228" s="2">
        <f t="shared" si="299"/>
        <v>1745835.3</v>
      </c>
      <c r="CF228" s="2">
        <f t="shared" si="299"/>
        <v>1240723.1299999999</v>
      </c>
      <c r="CG228" s="2">
        <f t="shared" si="299"/>
        <v>2204627.14</v>
      </c>
      <c r="CH228" s="2">
        <f t="shared" si="299"/>
        <v>1064264.73</v>
      </c>
      <c r="CI228" s="2">
        <f t="shared" si="299"/>
        <v>7586608.3399999999</v>
      </c>
      <c r="CJ228" s="2">
        <f t="shared" si="299"/>
        <v>9630771.4000000004</v>
      </c>
      <c r="CK228" s="2">
        <f t="shared" si="299"/>
        <v>54154321.200000003</v>
      </c>
      <c r="CL228" s="2">
        <f t="shared" si="299"/>
        <v>13643585.66</v>
      </c>
      <c r="CM228" s="2">
        <f t="shared" si="299"/>
        <v>7579996.71</v>
      </c>
      <c r="CN228" s="2">
        <f t="shared" si="299"/>
        <v>347143787.31999999</v>
      </c>
      <c r="CO228" s="2">
        <f t="shared" si="299"/>
        <v>158674394.33000001</v>
      </c>
      <c r="CP228" s="2">
        <f t="shared" si="299"/>
        <v>10299751.310000001</v>
      </c>
      <c r="CQ228" s="2">
        <f t="shared" si="299"/>
        <v>8493163.3699999992</v>
      </c>
      <c r="CR228" s="2">
        <f t="shared" si="299"/>
        <v>2379982.67</v>
      </c>
      <c r="CS228" s="2">
        <f t="shared" si="299"/>
        <v>3148679.58</v>
      </c>
      <c r="CT228" s="2">
        <f t="shared" si="299"/>
        <v>1251751.78</v>
      </c>
      <c r="CU228" s="2">
        <f t="shared" si="299"/>
        <v>4961113.07</v>
      </c>
      <c r="CV228" s="2">
        <f t="shared" si="299"/>
        <v>551432.5</v>
      </c>
      <c r="CW228" s="2">
        <f t="shared" si="299"/>
        <v>2191392.7599999998</v>
      </c>
      <c r="CX228" s="2">
        <f t="shared" si="299"/>
        <v>5088619.1100000003</v>
      </c>
      <c r="CY228" s="2">
        <f t="shared" si="299"/>
        <v>551432.5</v>
      </c>
      <c r="CZ228" s="2">
        <f t="shared" si="299"/>
        <v>19926564.82</v>
      </c>
      <c r="DA228" s="2">
        <f t="shared" si="299"/>
        <v>2244330.2799999998</v>
      </c>
      <c r="DB228" s="2">
        <f t="shared" si="299"/>
        <v>3482847.67</v>
      </c>
      <c r="DC228" s="2">
        <f t="shared" si="299"/>
        <v>2128529.4500000002</v>
      </c>
      <c r="DD228" s="2">
        <f t="shared" si="299"/>
        <v>1924499.43</v>
      </c>
      <c r="DE228" s="2">
        <f t="shared" si="299"/>
        <v>3146473.85</v>
      </c>
      <c r="DF228" s="2">
        <f t="shared" si="299"/>
        <v>229778514.37</v>
      </c>
      <c r="DG228" s="2">
        <f t="shared" si="299"/>
        <v>1031178.78</v>
      </c>
      <c r="DH228" s="2">
        <f t="shared" si="299"/>
        <v>19911124.710000001</v>
      </c>
      <c r="DI228" s="2">
        <f t="shared" si="299"/>
        <v>26842642.370000001</v>
      </c>
      <c r="DJ228" s="2">
        <f t="shared" si="299"/>
        <v>6881328.9500000002</v>
      </c>
      <c r="DK228" s="2">
        <f t="shared" si="299"/>
        <v>5278866.1100000003</v>
      </c>
      <c r="DL228" s="2">
        <f t="shared" si="299"/>
        <v>62797133.100000001</v>
      </c>
      <c r="DM228" s="2">
        <f t="shared" si="299"/>
        <v>2591732.75</v>
      </c>
      <c r="DN228" s="2">
        <f t="shared" si="299"/>
        <v>14291415.43</v>
      </c>
      <c r="DO228" s="2">
        <f t="shared" si="299"/>
        <v>36294738.5</v>
      </c>
      <c r="DP228" s="2">
        <f t="shared" si="299"/>
        <v>2205730</v>
      </c>
      <c r="DQ228" s="2">
        <f t="shared" si="299"/>
        <v>9792000.5500000007</v>
      </c>
      <c r="DR228" s="2">
        <f t="shared" si="299"/>
        <v>14504880.48</v>
      </c>
      <c r="DS228" s="2">
        <f t="shared" si="299"/>
        <v>6616087.1399999997</v>
      </c>
      <c r="DT228" s="2">
        <f t="shared" si="299"/>
        <v>1946556.73</v>
      </c>
      <c r="DU228" s="2">
        <f t="shared" si="299"/>
        <v>3875467.61</v>
      </c>
      <c r="DV228" s="2">
        <f t="shared" si="299"/>
        <v>2293959.2000000002</v>
      </c>
      <c r="DW228" s="2">
        <f t="shared" si="299"/>
        <v>3310800.73</v>
      </c>
      <c r="DX228" s="2">
        <f t="shared" si="299"/>
        <v>1852813.2</v>
      </c>
      <c r="DY228" s="2">
        <f t="shared" si="299"/>
        <v>3271097.59</v>
      </c>
      <c r="DZ228" s="2">
        <f t="shared" si="299"/>
        <v>7517892.9199999999</v>
      </c>
      <c r="EA228" s="2">
        <f t="shared" ref="EA228:FX228" si="300">EA219</f>
        <v>5851801.6900000004</v>
      </c>
      <c r="EB228" s="2">
        <f t="shared" si="300"/>
        <v>5893710.5599999996</v>
      </c>
      <c r="EC228" s="2">
        <f t="shared" si="300"/>
        <v>3144268.12</v>
      </c>
      <c r="ED228" s="2">
        <f t="shared" si="300"/>
        <v>17224545.57</v>
      </c>
      <c r="EE228" s="2">
        <f t="shared" si="300"/>
        <v>2113089.34</v>
      </c>
      <c r="EF228" s="2">
        <f t="shared" si="300"/>
        <v>14943145.18</v>
      </c>
      <c r="EG228" s="2">
        <f t="shared" si="300"/>
        <v>2795762.78</v>
      </c>
      <c r="EH228" s="2">
        <f t="shared" si="300"/>
        <v>2728488.01</v>
      </c>
      <c r="EI228" s="2">
        <f t="shared" si="300"/>
        <v>153166441.16999999</v>
      </c>
      <c r="EJ228" s="2">
        <f t="shared" si="300"/>
        <v>112188189.77</v>
      </c>
      <c r="EK228" s="2">
        <f t="shared" si="300"/>
        <v>7374858.2599999998</v>
      </c>
      <c r="EL228" s="2">
        <f t="shared" si="300"/>
        <v>5066561.8099999996</v>
      </c>
      <c r="EM228" s="2">
        <f t="shared" si="300"/>
        <v>4169932.57</v>
      </c>
      <c r="EN228" s="2">
        <f t="shared" si="300"/>
        <v>10342236.189999999</v>
      </c>
      <c r="EO228" s="2">
        <f t="shared" si="300"/>
        <v>3368149.71</v>
      </c>
      <c r="EP228" s="2">
        <f t="shared" si="300"/>
        <v>4725776.53</v>
      </c>
      <c r="EQ228" s="2">
        <f t="shared" si="300"/>
        <v>28852478.559999999</v>
      </c>
      <c r="ER228" s="2">
        <f t="shared" si="300"/>
        <v>3411588.74</v>
      </c>
      <c r="ES228" s="2">
        <f t="shared" si="300"/>
        <v>1797669.95</v>
      </c>
      <c r="ET228" s="2">
        <f t="shared" si="300"/>
        <v>2178158.38</v>
      </c>
      <c r="EU228" s="2">
        <f t="shared" si="300"/>
        <v>6344782.3499999996</v>
      </c>
      <c r="EV228" s="2">
        <f t="shared" si="300"/>
        <v>800679.99</v>
      </c>
      <c r="EW228" s="2">
        <f t="shared" si="300"/>
        <v>9036875.8100000005</v>
      </c>
      <c r="EX228" s="2">
        <f t="shared" si="300"/>
        <v>1913470.78</v>
      </c>
      <c r="EY228" s="2">
        <f t="shared" si="300"/>
        <v>6993416.2300000004</v>
      </c>
      <c r="EZ228" s="2">
        <f t="shared" si="300"/>
        <v>1426004.45</v>
      </c>
      <c r="FA228" s="2">
        <f t="shared" si="300"/>
        <v>37449241.979999997</v>
      </c>
      <c r="FB228" s="2">
        <f t="shared" si="300"/>
        <v>3177354.07</v>
      </c>
      <c r="FC228" s="2">
        <f t="shared" si="300"/>
        <v>20134758.030000001</v>
      </c>
      <c r="FD228" s="2">
        <f t="shared" si="300"/>
        <v>4433517.3</v>
      </c>
      <c r="FE228" s="2">
        <f t="shared" si="300"/>
        <v>871263.35</v>
      </c>
      <c r="FF228" s="2">
        <f t="shared" si="300"/>
        <v>2040300.25</v>
      </c>
      <c r="FG228" s="2">
        <f t="shared" si="300"/>
        <v>1332260.92</v>
      </c>
      <c r="FH228" s="2">
        <f t="shared" si="300"/>
        <v>772005.5</v>
      </c>
      <c r="FI228" s="2">
        <f t="shared" si="300"/>
        <v>18776276.629999999</v>
      </c>
      <c r="FJ228" s="2">
        <f t="shared" si="300"/>
        <v>22239272.73</v>
      </c>
      <c r="FK228" s="2">
        <f t="shared" si="300"/>
        <v>27892558.719999999</v>
      </c>
      <c r="FL228" s="2">
        <f t="shared" si="300"/>
        <v>94168128.030000001</v>
      </c>
      <c r="FM228" s="2">
        <f t="shared" si="300"/>
        <v>43910569.979999997</v>
      </c>
      <c r="FN228" s="2">
        <f t="shared" si="300"/>
        <v>250239712.90000001</v>
      </c>
      <c r="FO228" s="2">
        <f t="shared" si="300"/>
        <v>12342167.779999999</v>
      </c>
      <c r="FP228" s="2">
        <f t="shared" si="300"/>
        <v>25823583.98</v>
      </c>
      <c r="FQ228" s="2">
        <f t="shared" si="300"/>
        <v>10862117.390000001</v>
      </c>
      <c r="FR228" s="2">
        <f t="shared" si="300"/>
        <v>1853916.07</v>
      </c>
      <c r="FS228" s="2">
        <f t="shared" si="300"/>
        <v>1856121.8</v>
      </c>
      <c r="FT228" s="2">
        <f t="shared" si="300"/>
        <v>623118.73</v>
      </c>
      <c r="FU228" s="2">
        <f t="shared" si="300"/>
        <v>8724765.0199999996</v>
      </c>
      <c r="FV228" s="2">
        <f t="shared" si="300"/>
        <v>7649133.8600000003</v>
      </c>
      <c r="FW228" s="2">
        <f t="shared" si="300"/>
        <v>1645901.88</v>
      </c>
      <c r="FX228" s="2">
        <f t="shared" si="300"/>
        <v>711347.93</v>
      </c>
      <c r="FY228" s="2"/>
      <c r="FZ228" s="2">
        <f t="shared" si="282"/>
        <v>9353310971.7299919</v>
      </c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</row>
    <row r="229" spans="1:193" x14ac:dyDescent="0.35">
      <c r="A229" s="3" t="s">
        <v>525</v>
      </c>
      <c r="B229" s="2" t="s">
        <v>526</v>
      </c>
      <c r="C229" s="2">
        <f t="shared" ref="C229:Q229" si="301">IF(C201&gt;0,C201+C225+C226,999999999.99)</f>
        <v>188579262.21000001</v>
      </c>
      <c r="D229" s="2">
        <f t="shared" si="301"/>
        <v>2983386762.0699997</v>
      </c>
      <c r="E229" s="2">
        <f t="shared" si="301"/>
        <v>165304866.06999999</v>
      </c>
      <c r="F229" s="2">
        <f t="shared" si="301"/>
        <v>1256416935.23</v>
      </c>
      <c r="G229" s="2">
        <f t="shared" si="301"/>
        <v>999999999.99000001</v>
      </c>
      <c r="H229" s="2">
        <f t="shared" si="301"/>
        <v>999999999.99000001</v>
      </c>
      <c r="I229" s="2">
        <f t="shared" si="301"/>
        <v>277543828.62</v>
      </c>
      <c r="J229" s="2">
        <f t="shared" si="301"/>
        <v>35165237.069999993</v>
      </c>
      <c r="K229" s="2">
        <f t="shared" si="301"/>
        <v>999999999.99000001</v>
      </c>
      <c r="L229" s="2">
        <f t="shared" si="301"/>
        <v>37979337.050000004</v>
      </c>
      <c r="M229" s="2">
        <f t="shared" si="301"/>
        <v>14782187.789999999</v>
      </c>
      <c r="N229" s="2">
        <f t="shared" si="301"/>
        <v>999999999.99000001</v>
      </c>
      <c r="O229" s="2">
        <f t="shared" si="301"/>
        <v>999999999.99000001</v>
      </c>
      <c r="P229" s="2">
        <f t="shared" si="301"/>
        <v>999999999.99000001</v>
      </c>
      <c r="Q229" s="2">
        <f t="shared" si="301"/>
        <v>4794897527.6199999</v>
      </c>
      <c r="R229" s="2">
        <f>IF(R201&gt;0,R201+R225+R226,999999999.99)</f>
        <v>82005498.829999998</v>
      </c>
      <c r="S229" s="2">
        <f t="shared" ref="S229:CD229" si="302">IF(S201&gt;0,S201+S225+S226,999999999.99)</f>
        <v>24899891.25</v>
      </c>
      <c r="T229" s="2">
        <f t="shared" si="302"/>
        <v>999999999.99000001</v>
      </c>
      <c r="U229" s="2">
        <f t="shared" si="302"/>
        <v>999999999.99000001</v>
      </c>
      <c r="V229" s="2">
        <f t="shared" si="302"/>
        <v>999999999.99000001</v>
      </c>
      <c r="W229" s="2">
        <f t="shared" si="302"/>
        <v>999999999.99000001</v>
      </c>
      <c r="X229" s="2">
        <f t="shared" si="302"/>
        <v>999999999.99000001</v>
      </c>
      <c r="Y229" s="2">
        <f t="shared" si="302"/>
        <v>10737673.48</v>
      </c>
      <c r="Z229" s="2">
        <f t="shared" si="302"/>
        <v>999999999.99000001</v>
      </c>
      <c r="AA229" s="2">
        <f t="shared" si="302"/>
        <v>999999999.99000001</v>
      </c>
      <c r="AB229" s="2">
        <f t="shared" si="302"/>
        <v>999999999.99000001</v>
      </c>
      <c r="AC229" s="2">
        <f t="shared" si="302"/>
        <v>999999999.99000001</v>
      </c>
      <c r="AD229" s="2">
        <f t="shared" si="302"/>
        <v>999999999.99000001</v>
      </c>
      <c r="AE229" s="2">
        <f t="shared" si="302"/>
        <v>999999999.99000001</v>
      </c>
      <c r="AF229" s="2">
        <f t="shared" si="302"/>
        <v>999999999.99000001</v>
      </c>
      <c r="AG229" s="2">
        <f t="shared" si="302"/>
        <v>999999999.99000001</v>
      </c>
      <c r="AH229" s="2">
        <f t="shared" si="302"/>
        <v>13110459.710000001</v>
      </c>
      <c r="AI229" s="2">
        <f t="shared" si="302"/>
        <v>999999999.99000001</v>
      </c>
      <c r="AJ229" s="2">
        <f t="shared" si="302"/>
        <v>999999999.99000001</v>
      </c>
      <c r="AK229" s="2">
        <f t="shared" si="302"/>
        <v>999999999.99000001</v>
      </c>
      <c r="AL229" s="2">
        <f t="shared" si="302"/>
        <v>999999999.99000001</v>
      </c>
      <c r="AM229" s="2">
        <f t="shared" si="302"/>
        <v>999999999.99000001</v>
      </c>
      <c r="AN229" s="2">
        <f t="shared" si="302"/>
        <v>999999999.99000001</v>
      </c>
      <c r="AO229" s="2">
        <f t="shared" si="302"/>
        <v>87908549.719999999</v>
      </c>
      <c r="AP229" s="2">
        <f t="shared" si="302"/>
        <v>16404304344.58</v>
      </c>
      <c r="AQ229" s="2">
        <f t="shared" si="302"/>
        <v>999999999.99000001</v>
      </c>
      <c r="AR229" s="2">
        <f t="shared" si="302"/>
        <v>999999999.99000001</v>
      </c>
      <c r="AS229" s="2">
        <f t="shared" si="302"/>
        <v>999999999.99000001</v>
      </c>
      <c r="AT229" s="2">
        <f t="shared" si="302"/>
        <v>999999999.99000001</v>
      </c>
      <c r="AU229" s="2">
        <f t="shared" si="302"/>
        <v>999999999.99000001</v>
      </c>
      <c r="AV229" s="2">
        <f t="shared" si="302"/>
        <v>999999999.99000001</v>
      </c>
      <c r="AW229" s="2">
        <f t="shared" si="302"/>
        <v>999999999.99000001</v>
      </c>
      <c r="AX229" s="2">
        <f t="shared" si="302"/>
        <v>999999999.99000001</v>
      </c>
      <c r="AY229" s="2">
        <f t="shared" si="302"/>
        <v>999999999.99000001</v>
      </c>
      <c r="AZ229" s="2">
        <f t="shared" si="302"/>
        <v>485053689.55000001</v>
      </c>
      <c r="BA229" s="2">
        <f t="shared" si="302"/>
        <v>241330654.32999998</v>
      </c>
      <c r="BB229" s="2">
        <f t="shared" si="302"/>
        <v>186250101.23000002</v>
      </c>
      <c r="BC229" s="2">
        <f t="shared" si="302"/>
        <v>1465699706.49</v>
      </c>
      <c r="BD229" s="2">
        <f t="shared" si="302"/>
        <v>999999999.99000001</v>
      </c>
      <c r="BE229" s="2">
        <f t="shared" si="302"/>
        <v>999999999.99000001</v>
      </c>
      <c r="BF229" s="2">
        <f t="shared" si="302"/>
        <v>999999999.99000001</v>
      </c>
      <c r="BG229" s="2">
        <f t="shared" si="302"/>
        <v>13276055.51</v>
      </c>
      <c r="BH229" s="2">
        <f t="shared" si="302"/>
        <v>999999999.99000001</v>
      </c>
      <c r="BI229" s="2">
        <f t="shared" si="302"/>
        <v>999999999.99000001</v>
      </c>
      <c r="BJ229" s="2">
        <f t="shared" si="302"/>
        <v>999999999.99000001</v>
      </c>
      <c r="BK229" s="2">
        <f t="shared" si="302"/>
        <v>1456436234.23</v>
      </c>
      <c r="BL229" s="2">
        <f t="shared" si="302"/>
        <v>999999999.99000001</v>
      </c>
      <c r="BM229" s="2">
        <f t="shared" si="302"/>
        <v>999999999.99000001</v>
      </c>
      <c r="BN229" s="2">
        <f t="shared" si="302"/>
        <v>56237439.260000005</v>
      </c>
      <c r="BO229" s="2">
        <f t="shared" si="302"/>
        <v>17830129.149999999</v>
      </c>
      <c r="BP229" s="2">
        <f t="shared" si="302"/>
        <v>999999999.99000001</v>
      </c>
      <c r="BQ229" s="2">
        <f t="shared" si="302"/>
        <v>143361973.09</v>
      </c>
      <c r="BR229" s="2">
        <f t="shared" si="302"/>
        <v>90925811.950000003</v>
      </c>
      <c r="BS229" s="2">
        <f t="shared" si="302"/>
        <v>17901436.66</v>
      </c>
      <c r="BT229" s="2">
        <f t="shared" si="302"/>
        <v>999999999.99000001</v>
      </c>
      <c r="BU229" s="2">
        <f t="shared" si="302"/>
        <v>999999999.99000001</v>
      </c>
      <c r="BV229" s="2">
        <f t="shared" si="302"/>
        <v>999999999.99000001</v>
      </c>
      <c r="BW229" s="2">
        <f t="shared" si="302"/>
        <v>999999999.99000001</v>
      </c>
      <c r="BX229" s="2">
        <f t="shared" si="302"/>
        <v>999999999.99000001</v>
      </c>
      <c r="BY229" s="2">
        <f t="shared" si="302"/>
        <v>999999999.99000001</v>
      </c>
      <c r="BZ229" s="2">
        <f t="shared" si="302"/>
        <v>999999999.99000001</v>
      </c>
      <c r="CA229" s="2">
        <f t="shared" si="302"/>
        <v>999999999.99000001</v>
      </c>
      <c r="CB229" s="2">
        <f t="shared" si="302"/>
        <v>999999999.99000001</v>
      </c>
      <c r="CC229" s="2">
        <f t="shared" si="302"/>
        <v>999999999.99000001</v>
      </c>
      <c r="CD229" s="2">
        <f t="shared" si="302"/>
        <v>999999999.99000001</v>
      </c>
      <c r="CE229" s="2">
        <f t="shared" ref="CE229:EP229" si="303">IF(CE201&gt;0,CE201+CE225+CE226,999999999.99)</f>
        <v>999999999.99000001</v>
      </c>
      <c r="CF229" s="2">
        <f t="shared" si="303"/>
        <v>999999999.99000001</v>
      </c>
      <c r="CG229" s="2">
        <f t="shared" si="303"/>
        <v>999999999.99000001</v>
      </c>
      <c r="CH229" s="2">
        <f t="shared" si="303"/>
        <v>999999999.99000001</v>
      </c>
      <c r="CI229" s="2">
        <f t="shared" si="303"/>
        <v>8829513.3000000007</v>
      </c>
      <c r="CJ229" s="2">
        <f t="shared" si="303"/>
        <v>12489001.35</v>
      </c>
      <c r="CK229" s="2">
        <f t="shared" si="303"/>
        <v>999999999.99000001</v>
      </c>
      <c r="CL229" s="2">
        <f t="shared" si="303"/>
        <v>999999999.99000001</v>
      </c>
      <c r="CM229" s="2">
        <f t="shared" si="303"/>
        <v>9595129.4800000004</v>
      </c>
      <c r="CN229" s="2">
        <f t="shared" si="303"/>
        <v>999999999.99000001</v>
      </c>
      <c r="CO229" s="2">
        <f t="shared" si="303"/>
        <v>999999999.99000001</v>
      </c>
      <c r="CP229" s="2">
        <f t="shared" si="303"/>
        <v>13393544.67</v>
      </c>
      <c r="CQ229" s="2">
        <f t="shared" si="303"/>
        <v>10826634.33</v>
      </c>
      <c r="CR229" s="2">
        <f t="shared" si="303"/>
        <v>999999999.99000001</v>
      </c>
      <c r="CS229" s="2">
        <f t="shared" si="303"/>
        <v>999999999.99000001</v>
      </c>
      <c r="CT229" s="2">
        <f t="shared" si="303"/>
        <v>999999999.99000001</v>
      </c>
      <c r="CU229" s="2">
        <f t="shared" si="303"/>
        <v>999999999.99000001</v>
      </c>
      <c r="CV229" s="2">
        <f t="shared" si="303"/>
        <v>999999999.99000001</v>
      </c>
      <c r="CW229" s="2">
        <f t="shared" si="303"/>
        <v>999999999.99000001</v>
      </c>
      <c r="CX229" s="2">
        <f t="shared" si="303"/>
        <v>5913246.2599999998</v>
      </c>
      <c r="CY229" s="2">
        <f t="shared" si="303"/>
        <v>999999999.99000001</v>
      </c>
      <c r="CZ229" s="2">
        <f t="shared" si="303"/>
        <v>27986641.030000001</v>
      </c>
      <c r="DA229" s="2">
        <f t="shared" si="303"/>
        <v>999999999.99000001</v>
      </c>
      <c r="DB229" s="2">
        <f t="shared" si="303"/>
        <v>999999999.99000001</v>
      </c>
      <c r="DC229" s="2">
        <f t="shared" si="303"/>
        <v>999999999.99000001</v>
      </c>
      <c r="DD229" s="2">
        <f t="shared" si="303"/>
        <v>999999999.99000001</v>
      </c>
      <c r="DE229" s="2">
        <f t="shared" si="303"/>
        <v>999999999.99000001</v>
      </c>
      <c r="DF229" s="2">
        <f t="shared" si="303"/>
        <v>1029861236.1</v>
      </c>
      <c r="DG229" s="2">
        <f t="shared" si="303"/>
        <v>999999999.99000001</v>
      </c>
      <c r="DH229" s="2">
        <f t="shared" si="303"/>
        <v>27356893.27</v>
      </c>
      <c r="DI229" s="2">
        <f t="shared" si="303"/>
        <v>41277740.289999999</v>
      </c>
      <c r="DJ229" s="2">
        <f t="shared" si="303"/>
        <v>8288971.1899999995</v>
      </c>
      <c r="DK229" s="2">
        <f t="shared" si="303"/>
        <v>999999999.99000001</v>
      </c>
      <c r="DL229" s="2">
        <f t="shared" si="303"/>
        <v>135172817.29000002</v>
      </c>
      <c r="DM229" s="2">
        <f t="shared" si="303"/>
        <v>999999999.99000001</v>
      </c>
      <c r="DN229" s="2">
        <f t="shared" si="303"/>
        <v>19849414.510000002</v>
      </c>
      <c r="DO229" s="2">
        <f t="shared" si="303"/>
        <v>63703738.059999995</v>
      </c>
      <c r="DP229" s="2">
        <f t="shared" si="303"/>
        <v>999999999.99000001</v>
      </c>
      <c r="DQ229" s="2">
        <f t="shared" si="303"/>
        <v>999999999.99000001</v>
      </c>
      <c r="DR229" s="2">
        <f t="shared" si="303"/>
        <v>20005065.07</v>
      </c>
      <c r="DS229" s="2">
        <f t="shared" si="303"/>
        <v>8057012.9699999997</v>
      </c>
      <c r="DT229" s="2">
        <f t="shared" si="303"/>
        <v>999999999.99000001</v>
      </c>
      <c r="DU229" s="2">
        <f t="shared" si="303"/>
        <v>999999999.99000001</v>
      </c>
      <c r="DV229" s="2">
        <f t="shared" si="303"/>
        <v>999999999.99000001</v>
      </c>
      <c r="DW229" s="2">
        <f t="shared" si="303"/>
        <v>999999999.99000001</v>
      </c>
      <c r="DX229" s="2">
        <f t="shared" si="303"/>
        <v>999999999.99000001</v>
      </c>
      <c r="DY229" s="2">
        <f t="shared" si="303"/>
        <v>999999999.99000001</v>
      </c>
      <c r="DZ229" s="2">
        <f t="shared" si="303"/>
        <v>999999999.99000001</v>
      </c>
      <c r="EA229" s="2">
        <f t="shared" si="303"/>
        <v>999999999.99000001</v>
      </c>
      <c r="EB229" s="2">
        <f t="shared" si="303"/>
        <v>6891984.2000000002</v>
      </c>
      <c r="EC229" s="2">
        <f t="shared" si="303"/>
        <v>999999999.99000001</v>
      </c>
      <c r="ED229" s="2">
        <f t="shared" si="303"/>
        <v>999999999.99000001</v>
      </c>
      <c r="EE229" s="2">
        <f t="shared" si="303"/>
        <v>999999999.99000001</v>
      </c>
      <c r="EF229" s="2">
        <f t="shared" si="303"/>
        <v>20383482.400000002</v>
      </c>
      <c r="EG229" s="2">
        <f t="shared" si="303"/>
        <v>999999999.99000001</v>
      </c>
      <c r="EH229" s="2">
        <f t="shared" si="303"/>
        <v>999999999.99000001</v>
      </c>
      <c r="EI229" s="2">
        <f t="shared" si="303"/>
        <v>659569567.63</v>
      </c>
      <c r="EJ229" s="2">
        <f t="shared" si="303"/>
        <v>293648781.32999998</v>
      </c>
      <c r="EK229" s="2">
        <f t="shared" si="303"/>
        <v>999999999.99000001</v>
      </c>
      <c r="EL229" s="2">
        <f t="shared" si="303"/>
        <v>5678045.3199999994</v>
      </c>
      <c r="EM229" s="2">
        <f t="shared" si="303"/>
        <v>999999999.99000001</v>
      </c>
      <c r="EN229" s="2">
        <f t="shared" si="303"/>
        <v>13005650.66</v>
      </c>
      <c r="EO229" s="2">
        <f t="shared" si="303"/>
        <v>999999999.99000001</v>
      </c>
      <c r="EP229" s="2">
        <f t="shared" si="303"/>
        <v>999999999.99000001</v>
      </c>
      <c r="EQ229" s="2">
        <f t="shared" ref="EQ229:FX229" si="304">IF(EQ201&gt;0,EQ201+EQ225+EQ226,999999999.99)</f>
        <v>999999999.99000001</v>
      </c>
      <c r="ER229" s="2">
        <f t="shared" si="304"/>
        <v>999999999.99000001</v>
      </c>
      <c r="ES229" s="2">
        <f t="shared" si="304"/>
        <v>999999999.99000001</v>
      </c>
      <c r="ET229" s="2">
        <f t="shared" si="304"/>
        <v>999999999.99000001</v>
      </c>
      <c r="EU229" s="2">
        <f t="shared" si="304"/>
        <v>7686262.71</v>
      </c>
      <c r="EV229" s="2">
        <f t="shared" si="304"/>
        <v>999999999.99000001</v>
      </c>
      <c r="EW229" s="2">
        <f t="shared" si="304"/>
        <v>999999999.99000001</v>
      </c>
      <c r="EX229" s="2">
        <f t="shared" si="304"/>
        <v>999999999.99000001</v>
      </c>
      <c r="EY229" s="2">
        <f t="shared" si="304"/>
        <v>7443409.9699999997</v>
      </c>
      <c r="EZ229" s="2">
        <f t="shared" si="304"/>
        <v>999999999.99000001</v>
      </c>
      <c r="FA229" s="2">
        <f t="shared" si="304"/>
        <v>999999999.99000001</v>
      </c>
      <c r="FB229" s="2">
        <f t="shared" si="304"/>
        <v>999999999.99000001</v>
      </c>
      <c r="FC229" s="2">
        <f t="shared" si="304"/>
        <v>999999999.99000001</v>
      </c>
      <c r="FD229" s="2">
        <f t="shared" si="304"/>
        <v>999999999.99000001</v>
      </c>
      <c r="FE229" s="2">
        <f t="shared" si="304"/>
        <v>999999999.99000001</v>
      </c>
      <c r="FF229" s="2">
        <f t="shared" si="304"/>
        <v>999999999.99000001</v>
      </c>
      <c r="FG229" s="2">
        <f t="shared" si="304"/>
        <v>999999999.99000001</v>
      </c>
      <c r="FH229" s="2">
        <f t="shared" si="304"/>
        <v>999999999.99000001</v>
      </c>
      <c r="FI229" s="2">
        <f t="shared" si="304"/>
        <v>26955469.210000001</v>
      </c>
      <c r="FJ229" s="2">
        <f t="shared" si="304"/>
        <v>999999999.99000001</v>
      </c>
      <c r="FK229" s="2">
        <f t="shared" si="304"/>
        <v>43196311.920000002</v>
      </c>
      <c r="FL229" s="2">
        <f t="shared" si="304"/>
        <v>999999999.99000001</v>
      </c>
      <c r="FM229" s="2">
        <f t="shared" si="304"/>
        <v>999999999.99000001</v>
      </c>
      <c r="FN229" s="2">
        <f t="shared" si="304"/>
        <v>1456256132.76</v>
      </c>
      <c r="FO229" s="2">
        <f t="shared" si="304"/>
        <v>15987262.66</v>
      </c>
      <c r="FP229" s="2">
        <f t="shared" si="304"/>
        <v>40393994.719999999</v>
      </c>
      <c r="FQ229" s="2">
        <f t="shared" si="304"/>
        <v>999999999.99000001</v>
      </c>
      <c r="FR229" s="2">
        <f t="shared" si="304"/>
        <v>999999999.99000001</v>
      </c>
      <c r="FS229" s="2">
        <f t="shared" si="304"/>
        <v>999999999.99000001</v>
      </c>
      <c r="FT229" s="2">
        <f t="shared" si="304"/>
        <v>999999999.99000001</v>
      </c>
      <c r="FU229" s="2">
        <f t="shared" si="304"/>
        <v>11289431.050000001</v>
      </c>
      <c r="FV229" s="2">
        <f t="shared" si="304"/>
        <v>9410574.2999999989</v>
      </c>
      <c r="FW229" s="2">
        <f t="shared" si="304"/>
        <v>999999999.99000001</v>
      </c>
      <c r="FX229" s="2">
        <f t="shared" si="304"/>
        <v>999999999.99000001</v>
      </c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</row>
    <row r="230" spans="1:193" x14ac:dyDescent="0.35">
      <c r="A230" s="2"/>
      <c r="B230" s="2" t="s">
        <v>972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</row>
    <row r="231" spans="1:193" x14ac:dyDescent="0.35">
      <c r="A231" s="2"/>
      <c r="B231" s="2" t="s">
        <v>527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</row>
    <row r="232" spans="1:193" x14ac:dyDescent="0.35">
      <c r="A232" s="3" t="s">
        <v>528</v>
      </c>
      <c r="B232" s="2" t="s">
        <v>529</v>
      </c>
      <c r="C232" s="2">
        <f t="shared" ref="C232:BN232" si="305">MIN(C229,MAX(C227,C228))</f>
        <v>79061989.679999992</v>
      </c>
      <c r="D232" s="2">
        <f t="shared" si="305"/>
        <v>446182328.50000006</v>
      </c>
      <c r="E232" s="2">
        <f t="shared" si="305"/>
        <v>71478924.429999992</v>
      </c>
      <c r="F232" s="2">
        <f t="shared" si="305"/>
        <v>279287184.22000003</v>
      </c>
      <c r="G232" s="2">
        <f t="shared" si="305"/>
        <v>21770640.77</v>
      </c>
      <c r="H232" s="2">
        <f t="shared" si="305"/>
        <v>13188453.140000001</v>
      </c>
      <c r="I232" s="2">
        <f t="shared" si="305"/>
        <v>98904716.640000001</v>
      </c>
      <c r="J232" s="2">
        <f t="shared" si="305"/>
        <v>24091398.419999998</v>
      </c>
      <c r="K232" s="2">
        <f t="shared" si="305"/>
        <v>4191224.5600000005</v>
      </c>
      <c r="L232" s="2">
        <f t="shared" si="305"/>
        <v>26223106.879999999</v>
      </c>
      <c r="M232" s="2">
        <f t="shared" si="305"/>
        <v>12984654.18</v>
      </c>
      <c r="N232" s="2">
        <f t="shared" si="305"/>
        <v>592130490.39999998</v>
      </c>
      <c r="O232" s="2">
        <f t="shared" si="305"/>
        <v>144009244.40000001</v>
      </c>
      <c r="P232" s="2">
        <f t="shared" si="305"/>
        <v>5104600.0999999996</v>
      </c>
      <c r="Q232" s="2">
        <f t="shared" si="305"/>
        <v>497539958.72000003</v>
      </c>
      <c r="R232" s="2">
        <f t="shared" si="305"/>
        <v>79749027.269999996</v>
      </c>
      <c r="S232" s="2">
        <f t="shared" si="305"/>
        <v>18977505.5</v>
      </c>
      <c r="T232" s="2">
        <f t="shared" si="305"/>
        <v>3218152.6199999996</v>
      </c>
      <c r="U232" s="2">
        <f t="shared" si="305"/>
        <v>1310288.68</v>
      </c>
      <c r="V232" s="2">
        <f t="shared" si="305"/>
        <v>4192885.27</v>
      </c>
      <c r="W232" s="2">
        <f t="shared" si="305"/>
        <v>1382561.76</v>
      </c>
      <c r="X232" s="2">
        <f t="shared" si="305"/>
        <v>1162581.6800000002</v>
      </c>
      <c r="Y232" s="2">
        <f t="shared" si="305"/>
        <v>10737673.48</v>
      </c>
      <c r="Z232" s="2">
        <f t="shared" si="305"/>
        <v>3768030.09</v>
      </c>
      <c r="AA232" s="2">
        <f t="shared" si="305"/>
        <v>352504308.11000007</v>
      </c>
      <c r="AB232" s="2">
        <f t="shared" si="305"/>
        <v>312898311.33999997</v>
      </c>
      <c r="AC232" s="2">
        <f t="shared" si="305"/>
        <v>10829324.530000001</v>
      </c>
      <c r="AD232" s="2">
        <f t="shared" si="305"/>
        <v>16372799.41</v>
      </c>
      <c r="AE232" s="2">
        <f t="shared" si="305"/>
        <v>2141390.11</v>
      </c>
      <c r="AF232" s="2">
        <f t="shared" si="305"/>
        <v>3331505.06</v>
      </c>
      <c r="AG232" s="2">
        <f t="shared" si="305"/>
        <v>7741217.1600000001</v>
      </c>
      <c r="AH232" s="2">
        <f t="shared" si="305"/>
        <v>11289974.189999999</v>
      </c>
      <c r="AI232" s="2">
        <f t="shared" si="305"/>
        <v>5293011.6399999997</v>
      </c>
      <c r="AJ232" s="2">
        <f t="shared" si="305"/>
        <v>3613794.0199999996</v>
      </c>
      <c r="AK232" s="2">
        <f t="shared" si="305"/>
        <v>3358406.28</v>
      </c>
      <c r="AL232" s="2">
        <f t="shared" si="305"/>
        <v>4578265.29</v>
      </c>
      <c r="AM232" s="2">
        <f t="shared" si="305"/>
        <v>5070412.33</v>
      </c>
      <c r="AN232" s="2">
        <f t="shared" si="305"/>
        <v>4637675.92</v>
      </c>
      <c r="AO232" s="2">
        <f t="shared" si="305"/>
        <v>49732825.859999999</v>
      </c>
      <c r="AP232" s="2">
        <f t="shared" si="305"/>
        <v>1019980699.9100001</v>
      </c>
      <c r="AQ232" s="2">
        <f t="shared" si="305"/>
        <v>4371211.78</v>
      </c>
      <c r="AR232" s="2">
        <f t="shared" si="305"/>
        <v>695003791.50999987</v>
      </c>
      <c r="AS232" s="2">
        <f t="shared" si="305"/>
        <v>79339583.129999995</v>
      </c>
      <c r="AT232" s="2">
        <f t="shared" si="305"/>
        <v>27083777.920000002</v>
      </c>
      <c r="AU232" s="2">
        <f t="shared" si="305"/>
        <v>4545410</v>
      </c>
      <c r="AV232" s="2">
        <f t="shared" si="305"/>
        <v>4973402.92</v>
      </c>
      <c r="AW232" s="2">
        <f t="shared" si="305"/>
        <v>4375560.07</v>
      </c>
      <c r="AX232" s="2">
        <f t="shared" si="305"/>
        <v>1957632.0300000003</v>
      </c>
      <c r="AY232" s="2">
        <f t="shared" si="305"/>
        <v>5824738.4399999995</v>
      </c>
      <c r="AZ232" s="2">
        <f t="shared" si="305"/>
        <v>142629299.31999999</v>
      </c>
      <c r="BA232" s="2">
        <f t="shared" si="305"/>
        <v>100628658.67</v>
      </c>
      <c r="BB232" s="2">
        <f t="shared" si="305"/>
        <v>83839870.61999999</v>
      </c>
      <c r="BC232" s="2">
        <f t="shared" si="305"/>
        <v>282897524.06999999</v>
      </c>
      <c r="BD232" s="2">
        <f t="shared" si="305"/>
        <v>40110951.780000001</v>
      </c>
      <c r="BE232" s="2">
        <f t="shared" si="305"/>
        <v>14211729.340000002</v>
      </c>
      <c r="BF232" s="2">
        <f t="shared" si="305"/>
        <v>281956996.83999997</v>
      </c>
      <c r="BG232" s="2">
        <f t="shared" si="305"/>
        <v>11549050.060000001</v>
      </c>
      <c r="BH232" s="2">
        <f t="shared" si="305"/>
        <v>7379956.0899999999</v>
      </c>
      <c r="BI232" s="2">
        <f t="shared" si="305"/>
        <v>4531484.93</v>
      </c>
      <c r="BJ232" s="2">
        <f t="shared" si="305"/>
        <v>69621394.510000005</v>
      </c>
      <c r="BK232" s="2">
        <f t="shared" si="305"/>
        <v>390865273.26999998</v>
      </c>
      <c r="BL232" s="2">
        <f t="shared" si="305"/>
        <v>1874169.0899999999</v>
      </c>
      <c r="BM232" s="2">
        <f t="shared" si="305"/>
        <v>5309125.9999999991</v>
      </c>
      <c r="BN232" s="2">
        <f t="shared" si="305"/>
        <v>34707860.109999999</v>
      </c>
      <c r="BO232" s="2">
        <f t="shared" ref="BO232:DZ232" si="306">MIN(BO229,MAX(BO227,BO228))</f>
        <v>14486014.789999999</v>
      </c>
      <c r="BP232" s="2">
        <f t="shared" si="306"/>
        <v>3242513.9</v>
      </c>
      <c r="BQ232" s="2">
        <f t="shared" si="306"/>
        <v>72114218.569999993</v>
      </c>
      <c r="BR232" s="2">
        <f t="shared" si="306"/>
        <v>51022566.020000003</v>
      </c>
      <c r="BS232" s="2">
        <f t="shared" si="306"/>
        <v>14686026.07</v>
      </c>
      <c r="BT232" s="2">
        <f t="shared" si="306"/>
        <v>5629295.6999999993</v>
      </c>
      <c r="BU232" s="2">
        <f t="shared" si="306"/>
        <v>5842037.7000000002</v>
      </c>
      <c r="BV232" s="2">
        <f t="shared" si="306"/>
        <v>14582251.57</v>
      </c>
      <c r="BW232" s="2">
        <f t="shared" si="306"/>
        <v>23400238.729999997</v>
      </c>
      <c r="BX232" s="2">
        <f t="shared" si="306"/>
        <v>1647493.26</v>
      </c>
      <c r="BY232" s="2">
        <f t="shared" si="306"/>
        <v>6019018.9100000001</v>
      </c>
      <c r="BZ232" s="2">
        <f t="shared" si="306"/>
        <v>3917429.31</v>
      </c>
      <c r="CA232" s="2">
        <f t="shared" si="306"/>
        <v>3045296</v>
      </c>
      <c r="CB232" s="2">
        <f t="shared" si="306"/>
        <v>829909535.82000005</v>
      </c>
      <c r="CC232" s="2">
        <f t="shared" si="306"/>
        <v>3491422.38</v>
      </c>
      <c r="CD232" s="2">
        <f t="shared" si="306"/>
        <v>1111944.4000000001</v>
      </c>
      <c r="CE232" s="2">
        <f t="shared" si="306"/>
        <v>3065905.17</v>
      </c>
      <c r="CF232" s="2">
        <f t="shared" si="306"/>
        <v>2291611.64</v>
      </c>
      <c r="CG232" s="2">
        <f t="shared" si="306"/>
        <v>3572390.33</v>
      </c>
      <c r="CH232" s="2">
        <f t="shared" si="306"/>
        <v>2154948.56</v>
      </c>
      <c r="CI232" s="2">
        <f t="shared" si="306"/>
        <v>8273353.04</v>
      </c>
      <c r="CJ232" s="2">
        <f t="shared" si="306"/>
        <v>11069880.450000001</v>
      </c>
      <c r="CK232" s="2">
        <f t="shared" si="306"/>
        <v>56336946.940000005</v>
      </c>
      <c r="CL232" s="2">
        <f t="shared" si="306"/>
        <v>15030514.23</v>
      </c>
      <c r="CM232" s="2">
        <f t="shared" si="306"/>
        <v>9001152.8000000007</v>
      </c>
      <c r="CN232" s="2">
        <f t="shared" si="306"/>
        <v>347143787.31999999</v>
      </c>
      <c r="CO232" s="2">
        <f t="shared" si="306"/>
        <v>158674394.33000001</v>
      </c>
      <c r="CP232" s="2">
        <f t="shared" si="306"/>
        <v>11731431.350000001</v>
      </c>
      <c r="CQ232" s="2">
        <f t="shared" si="306"/>
        <v>9949079.0600000005</v>
      </c>
      <c r="CR232" s="2">
        <f t="shared" si="306"/>
        <v>3775953.62</v>
      </c>
      <c r="CS232" s="2">
        <f t="shared" si="306"/>
        <v>4349049.93</v>
      </c>
      <c r="CT232" s="2">
        <f t="shared" si="306"/>
        <v>2470076.59</v>
      </c>
      <c r="CU232" s="2">
        <f t="shared" si="306"/>
        <v>5226267.8600000003</v>
      </c>
      <c r="CV232" s="2">
        <f t="shared" si="306"/>
        <v>1076684.73</v>
      </c>
      <c r="CW232" s="2">
        <f t="shared" si="306"/>
        <v>3691096.75</v>
      </c>
      <c r="CX232" s="2">
        <f t="shared" si="306"/>
        <v>5911762.3099999996</v>
      </c>
      <c r="CY232" s="2">
        <f t="shared" si="306"/>
        <v>1148005.03</v>
      </c>
      <c r="CZ232" s="2">
        <f t="shared" si="306"/>
        <v>20679499.120000001</v>
      </c>
      <c r="DA232" s="2">
        <f t="shared" si="306"/>
        <v>3639031.9699999997</v>
      </c>
      <c r="DB232" s="2">
        <f t="shared" si="306"/>
        <v>4728881.38</v>
      </c>
      <c r="DC232" s="2">
        <f t="shared" si="306"/>
        <v>3560350.21</v>
      </c>
      <c r="DD232" s="2">
        <f t="shared" si="306"/>
        <v>3479436.51</v>
      </c>
      <c r="DE232" s="2">
        <f t="shared" si="306"/>
        <v>4477825.1500000004</v>
      </c>
      <c r="DF232" s="2">
        <f t="shared" si="306"/>
        <v>229778514.37</v>
      </c>
      <c r="DG232" s="2">
        <f t="shared" si="306"/>
        <v>2134952.04</v>
      </c>
      <c r="DH232" s="2">
        <f t="shared" si="306"/>
        <v>20322605.720000003</v>
      </c>
      <c r="DI232" s="2">
        <f t="shared" si="306"/>
        <v>27325912.690000001</v>
      </c>
      <c r="DJ232" s="2">
        <f t="shared" si="306"/>
        <v>7911070.4799999995</v>
      </c>
      <c r="DK232" s="2">
        <f t="shared" si="306"/>
        <v>6064487.1499999994</v>
      </c>
      <c r="DL232" s="2">
        <f t="shared" si="306"/>
        <v>65787938.75</v>
      </c>
      <c r="DM232" s="2">
        <f t="shared" si="306"/>
        <v>4326904.25</v>
      </c>
      <c r="DN232" s="2">
        <f t="shared" si="306"/>
        <v>15842034.789999999</v>
      </c>
      <c r="DO232" s="2">
        <f t="shared" si="306"/>
        <v>38031980.059999995</v>
      </c>
      <c r="DP232" s="2">
        <f t="shared" si="306"/>
        <v>3781904.3800000004</v>
      </c>
      <c r="DQ232" s="2">
        <f t="shared" si="306"/>
        <v>10713838.560000001</v>
      </c>
      <c r="DR232" s="2">
        <f t="shared" si="306"/>
        <v>15886646.859999999</v>
      </c>
      <c r="DS232" s="2">
        <f t="shared" si="306"/>
        <v>7931817.7000000002</v>
      </c>
      <c r="DT232" s="2">
        <f t="shared" si="306"/>
        <v>3608126.5100000002</v>
      </c>
      <c r="DU232" s="2">
        <f t="shared" si="306"/>
        <v>5119303.6800000006</v>
      </c>
      <c r="DV232" s="2">
        <f t="shared" si="306"/>
        <v>3770010.8</v>
      </c>
      <c r="DW232" s="2">
        <f t="shared" si="306"/>
        <v>4617450.2</v>
      </c>
      <c r="DX232" s="2">
        <f t="shared" si="306"/>
        <v>3711652.82</v>
      </c>
      <c r="DY232" s="2">
        <f t="shared" si="306"/>
        <v>4950450.13</v>
      </c>
      <c r="DZ232" s="2">
        <f t="shared" si="306"/>
        <v>8828133.25</v>
      </c>
      <c r="EA232" s="2">
        <f t="shared" ref="EA232:FX232" si="307">MIN(EA229,MAX(EA227,EA228))</f>
        <v>7010469.4500000002</v>
      </c>
      <c r="EB232" s="2">
        <f t="shared" si="307"/>
        <v>6781640.2799999993</v>
      </c>
      <c r="EC232" s="2">
        <f t="shared" si="307"/>
        <v>4197736.3500000006</v>
      </c>
      <c r="ED232" s="2">
        <f t="shared" si="307"/>
        <v>23405168.759999998</v>
      </c>
      <c r="EE232" s="2">
        <f t="shared" si="307"/>
        <v>3587045.68</v>
      </c>
      <c r="EF232" s="2">
        <f t="shared" si="307"/>
        <v>16128939.909999998</v>
      </c>
      <c r="EG232" s="2">
        <f t="shared" si="307"/>
        <v>4053090.4</v>
      </c>
      <c r="EH232" s="2">
        <f t="shared" si="307"/>
        <v>4021646.7899999996</v>
      </c>
      <c r="EI232" s="2">
        <f t="shared" si="307"/>
        <v>162615505.53</v>
      </c>
      <c r="EJ232" s="2">
        <f t="shared" si="307"/>
        <v>112188189.77</v>
      </c>
      <c r="EK232" s="2">
        <f t="shared" si="307"/>
        <v>8053120.7799999993</v>
      </c>
      <c r="EL232" s="2">
        <f t="shared" si="307"/>
        <v>5677812.5899999999</v>
      </c>
      <c r="EM232" s="2">
        <f t="shared" si="307"/>
        <v>5303475.16</v>
      </c>
      <c r="EN232" s="2">
        <f t="shared" si="307"/>
        <v>11377002.6</v>
      </c>
      <c r="EO232" s="2">
        <f t="shared" si="307"/>
        <v>4579148.91</v>
      </c>
      <c r="EP232" s="2">
        <f t="shared" si="307"/>
        <v>5997877.4799999995</v>
      </c>
      <c r="EQ232" s="2">
        <f t="shared" si="307"/>
        <v>30275119.289999999</v>
      </c>
      <c r="ER232" s="2">
        <f t="shared" si="307"/>
        <v>4987777.33</v>
      </c>
      <c r="ES232" s="2">
        <f t="shared" si="307"/>
        <v>3253793.81</v>
      </c>
      <c r="ET232" s="2">
        <f t="shared" si="307"/>
        <v>4256324.13</v>
      </c>
      <c r="EU232" s="2">
        <f t="shared" si="307"/>
        <v>7686262.71</v>
      </c>
      <c r="EV232" s="2">
        <f t="shared" si="307"/>
        <v>1790492.83</v>
      </c>
      <c r="EW232" s="2">
        <f t="shared" si="307"/>
        <v>12914715.459999999</v>
      </c>
      <c r="EX232" s="2">
        <f t="shared" si="307"/>
        <v>3691058.9499999997</v>
      </c>
      <c r="EY232" s="2">
        <f t="shared" si="307"/>
        <v>7443409.9699999997</v>
      </c>
      <c r="EZ232" s="2">
        <f t="shared" si="307"/>
        <v>2720167.82</v>
      </c>
      <c r="FA232" s="2">
        <f t="shared" si="307"/>
        <v>41524396.699999996</v>
      </c>
      <c r="FB232" s="2">
        <f t="shared" si="307"/>
        <v>4658644.5599999996</v>
      </c>
      <c r="FC232" s="2">
        <f t="shared" si="307"/>
        <v>20825625.399999999</v>
      </c>
      <c r="FD232" s="2">
        <f t="shared" si="307"/>
        <v>5576513.2800000003</v>
      </c>
      <c r="FE232" s="2">
        <f t="shared" si="307"/>
        <v>1863010.65</v>
      </c>
      <c r="FF232" s="2">
        <f t="shared" si="307"/>
        <v>3591748.16</v>
      </c>
      <c r="FG232" s="2">
        <f t="shared" si="307"/>
        <v>2629985.41</v>
      </c>
      <c r="FH232" s="2">
        <f t="shared" si="307"/>
        <v>1618391.5999999999</v>
      </c>
      <c r="FI232" s="2">
        <f t="shared" si="307"/>
        <v>20134035.949999999</v>
      </c>
      <c r="FJ232" s="2">
        <f t="shared" si="307"/>
        <v>22430808.640000001</v>
      </c>
      <c r="FK232" s="2">
        <f t="shared" si="307"/>
        <v>28834604.939999998</v>
      </c>
      <c r="FL232" s="2">
        <f t="shared" si="307"/>
        <v>94168128.030000001</v>
      </c>
      <c r="FM232" s="2">
        <f t="shared" si="307"/>
        <v>43910569.979999997</v>
      </c>
      <c r="FN232" s="2">
        <f t="shared" si="307"/>
        <v>263520742.59</v>
      </c>
      <c r="FO232" s="2">
        <f t="shared" si="307"/>
        <v>13318654.32</v>
      </c>
      <c r="FP232" s="2">
        <f t="shared" si="307"/>
        <v>27337540.900000002</v>
      </c>
      <c r="FQ232" s="2">
        <f t="shared" si="307"/>
        <v>11564344.26</v>
      </c>
      <c r="FR232" s="2">
        <f t="shared" si="307"/>
        <v>3296557.44</v>
      </c>
      <c r="FS232" s="2">
        <f t="shared" si="307"/>
        <v>3289803.97</v>
      </c>
      <c r="FT232" s="2">
        <f t="shared" si="307"/>
        <v>1389181.21</v>
      </c>
      <c r="FU232" s="2">
        <f t="shared" si="307"/>
        <v>10255259.24</v>
      </c>
      <c r="FV232" s="2">
        <f t="shared" si="307"/>
        <v>8799708.0600000005</v>
      </c>
      <c r="FW232" s="2">
        <f t="shared" si="307"/>
        <v>3118252.85</v>
      </c>
      <c r="FX232" s="2">
        <f t="shared" si="307"/>
        <v>1601192.3800000001</v>
      </c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</row>
    <row r="233" spans="1:193" x14ac:dyDescent="0.35">
      <c r="A233" s="2"/>
      <c r="B233" s="2" t="s">
        <v>973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</row>
    <row r="234" spans="1:193" x14ac:dyDescent="0.35">
      <c r="A234" s="66" t="s">
        <v>530</v>
      </c>
      <c r="B234" s="67" t="s">
        <v>531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0</v>
      </c>
      <c r="BG234" s="2">
        <v>0</v>
      </c>
      <c r="BH234" s="2">
        <v>0</v>
      </c>
      <c r="BI234" s="2">
        <v>0</v>
      </c>
      <c r="BJ234" s="2">
        <v>0</v>
      </c>
      <c r="BK234" s="2">
        <v>0</v>
      </c>
      <c r="BL234" s="2">
        <v>0</v>
      </c>
      <c r="BM234" s="2">
        <v>0</v>
      </c>
      <c r="BN234" s="2">
        <v>0</v>
      </c>
      <c r="BO234" s="2">
        <v>0</v>
      </c>
      <c r="BP234" s="2">
        <v>0</v>
      </c>
      <c r="BQ234" s="2">
        <v>0</v>
      </c>
      <c r="BR234" s="2">
        <v>0</v>
      </c>
      <c r="BS234" s="2">
        <v>0</v>
      </c>
      <c r="BT234" s="2">
        <v>0</v>
      </c>
      <c r="BU234" s="2">
        <v>0</v>
      </c>
      <c r="BV234" s="2">
        <v>0</v>
      </c>
      <c r="BW234" s="2">
        <v>0</v>
      </c>
      <c r="BX234" s="2">
        <v>0</v>
      </c>
      <c r="BY234" s="2">
        <v>0</v>
      </c>
      <c r="BZ234" s="2">
        <v>0</v>
      </c>
      <c r="CA234" s="2">
        <v>0</v>
      </c>
      <c r="CB234" s="2">
        <v>0</v>
      </c>
      <c r="CC234" s="2">
        <v>0</v>
      </c>
      <c r="CD234" s="2">
        <v>0</v>
      </c>
      <c r="CE234" s="2">
        <v>0</v>
      </c>
      <c r="CF234" s="2">
        <v>0</v>
      </c>
      <c r="CG234" s="2">
        <v>0</v>
      </c>
      <c r="CH234" s="2">
        <v>0</v>
      </c>
      <c r="CI234" s="2">
        <v>0</v>
      </c>
      <c r="CJ234" s="2">
        <v>0</v>
      </c>
      <c r="CK234" s="2">
        <v>0</v>
      </c>
      <c r="CL234" s="2">
        <v>0</v>
      </c>
      <c r="CM234" s="2">
        <v>0</v>
      </c>
      <c r="CN234" s="2">
        <v>0</v>
      </c>
      <c r="CO234" s="2">
        <v>0</v>
      </c>
      <c r="CP234" s="2">
        <v>0</v>
      </c>
      <c r="CQ234" s="2">
        <v>0</v>
      </c>
      <c r="CR234" s="2">
        <v>0</v>
      </c>
      <c r="CS234" s="2">
        <v>0</v>
      </c>
      <c r="CT234" s="2">
        <v>0</v>
      </c>
      <c r="CU234" s="2">
        <v>0</v>
      </c>
      <c r="CV234" s="2">
        <v>0</v>
      </c>
      <c r="CW234" s="2">
        <v>0</v>
      </c>
      <c r="CX234" s="2">
        <v>0</v>
      </c>
      <c r="CY234" s="2">
        <v>0</v>
      </c>
      <c r="CZ234" s="2">
        <v>0</v>
      </c>
      <c r="DA234" s="2">
        <v>0</v>
      </c>
      <c r="DB234" s="2">
        <v>0</v>
      </c>
      <c r="DC234" s="2">
        <v>0</v>
      </c>
      <c r="DD234" s="2">
        <v>0</v>
      </c>
      <c r="DE234" s="2">
        <v>0</v>
      </c>
      <c r="DF234" s="2">
        <v>0</v>
      </c>
      <c r="DG234" s="2">
        <v>0</v>
      </c>
      <c r="DH234" s="2">
        <v>0</v>
      </c>
      <c r="DI234" s="2">
        <v>0</v>
      </c>
      <c r="DJ234" s="2">
        <v>0</v>
      </c>
      <c r="DK234" s="2">
        <v>0</v>
      </c>
      <c r="DL234" s="2">
        <v>0</v>
      </c>
      <c r="DM234" s="2">
        <v>0</v>
      </c>
      <c r="DN234" s="2">
        <v>0</v>
      </c>
      <c r="DO234" s="2">
        <v>0</v>
      </c>
      <c r="DP234" s="2">
        <v>0</v>
      </c>
      <c r="DQ234" s="2">
        <v>0</v>
      </c>
      <c r="DR234" s="2">
        <v>0</v>
      </c>
      <c r="DS234" s="2">
        <v>0</v>
      </c>
      <c r="DT234" s="2">
        <v>0</v>
      </c>
      <c r="DU234" s="2">
        <v>0</v>
      </c>
      <c r="DV234" s="2">
        <v>0</v>
      </c>
      <c r="DW234" s="2">
        <v>0</v>
      </c>
      <c r="DX234" s="2">
        <v>0</v>
      </c>
      <c r="DY234" s="2">
        <v>0</v>
      </c>
      <c r="DZ234" s="2">
        <v>0</v>
      </c>
      <c r="EA234" s="2">
        <v>0</v>
      </c>
      <c r="EB234" s="2">
        <v>0</v>
      </c>
      <c r="EC234" s="2">
        <v>0</v>
      </c>
      <c r="ED234" s="2">
        <v>0</v>
      </c>
      <c r="EE234" s="2">
        <v>0</v>
      </c>
      <c r="EF234" s="2">
        <v>0</v>
      </c>
      <c r="EG234" s="2">
        <v>0</v>
      </c>
      <c r="EH234" s="2">
        <v>0</v>
      </c>
      <c r="EI234" s="2">
        <v>0</v>
      </c>
      <c r="EJ234" s="2">
        <v>0</v>
      </c>
      <c r="EK234" s="2">
        <v>0</v>
      </c>
      <c r="EL234" s="2">
        <v>0</v>
      </c>
      <c r="EM234" s="2">
        <v>0</v>
      </c>
      <c r="EN234" s="2">
        <v>0</v>
      </c>
      <c r="EO234" s="2">
        <v>0</v>
      </c>
      <c r="EP234" s="2">
        <v>0</v>
      </c>
      <c r="EQ234" s="2">
        <v>0</v>
      </c>
      <c r="ER234" s="2">
        <v>0</v>
      </c>
      <c r="ES234" s="2">
        <v>0</v>
      </c>
      <c r="ET234" s="2">
        <v>0</v>
      </c>
      <c r="EU234" s="2">
        <v>0</v>
      </c>
      <c r="EV234" s="2">
        <v>0</v>
      </c>
      <c r="EW234" s="2">
        <v>0</v>
      </c>
      <c r="EX234" s="2">
        <v>0</v>
      </c>
      <c r="EY234" s="2">
        <v>0</v>
      </c>
      <c r="EZ234" s="2">
        <v>0</v>
      </c>
      <c r="FA234" s="2">
        <v>0</v>
      </c>
      <c r="FB234" s="2">
        <v>0</v>
      </c>
      <c r="FC234" s="2">
        <v>0</v>
      </c>
      <c r="FD234" s="2">
        <v>0</v>
      </c>
      <c r="FE234" s="2">
        <v>0</v>
      </c>
      <c r="FF234" s="2">
        <v>0</v>
      </c>
      <c r="FG234" s="2">
        <v>0</v>
      </c>
      <c r="FH234" s="2">
        <v>0</v>
      </c>
      <c r="FI234" s="2">
        <v>0</v>
      </c>
      <c r="FJ234" s="2">
        <v>0</v>
      </c>
      <c r="FK234" s="2">
        <v>0</v>
      </c>
      <c r="FL234" s="2">
        <v>0</v>
      </c>
      <c r="FM234" s="2">
        <v>0</v>
      </c>
      <c r="FN234" s="2">
        <v>0</v>
      </c>
      <c r="FO234" s="2">
        <v>0</v>
      </c>
      <c r="FP234" s="2">
        <v>0</v>
      </c>
      <c r="FQ234" s="2">
        <v>0</v>
      </c>
      <c r="FR234" s="2">
        <v>0</v>
      </c>
      <c r="FS234" s="2">
        <v>0</v>
      </c>
      <c r="FT234" s="2">
        <v>0</v>
      </c>
      <c r="FU234" s="2">
        <v>0</v>
      </c>
      <c r="FV234" s="2">
        <v>0</v>
      </c>
      <c r="FW234" s="2">
        <v>0</v>
      </c>
      <c r="FX234" s="2">
        <v>0</v>
      </c>
      <c r="FY234" s="2"/>
      <c r="FZ234" s="2">
        <f>SUM(C234:FX234)</f>
        <v>0</v>
      </c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</row>
    <row r="235" spans="1:193" x14ac:dyDescent="0.35">
      <c r="A235" s="67"/>
      <c r="B235" s="67" t="s">
        <v>974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</row>
    <row r="236" spans="1:193" x14ac:dyDescent="0.35">
      <c r="A236" s="3" t="s">
        <v>532</v>
      </c>
      <c r="B236" s="2" t="s">
        <v>975</v>
      </c>
      <c r="C236" s="2">
        <f t="shared" ref="C236:BN236" si="308">+C209</f>
        <v>79892844.239999995</v>
      </c>
      <c r="D236" s="2">
        <f t="shared" si="308"/>
        <v>446149224.80000001</v>
      </c>
      <c r="E236" s="2">
        <f t="shared" si="308"/>
        <v>71070893.150000006</v>
      </c>
      <c r="F236" s="2">
        <f t="shared" si="308"/>
        <v>278971081.16000003</v>
      </c>
      <c r="G236" s="2">
        <f t="shared" si="308"/>
        <v>22158445.699999999</v>
      </c>
      <c r="H236" s="2">
        <f t="shared" si="308"/>
        <v>13402209.5</v>
      </c>
      <c r="I236" s="2">
        <f t="shared" si="308"/>
        <v>98385570.299999997</v>
      </c>
      <c r="J236" s="2">
        <f t="shared" si="308"/>
        <v>24176449.859999999</v>
      </c>
      <c r="K236" s="2">
        <f t="shared" si="308"/>
        <v>4180082.5</v>
      </c>
      <c r="L236" s="2">
        <f t="shared" si="308"/>
        <v>26348010.949999999</v>
      </c>
      <c r="M236" s="2">
        <f t="shared" si="308"/>
        <v>13026777.33</v>
      </c>
      <c r="N236" s="2">
        <f t="shared" si="308"/>
        <v>591751802.49000001</v>
      </c>
      <c r="O236" s="2">
        <f t="shared" si="308"/>
        <v>143830443.02000001</v>
      </c>
      <c r="P236" s="2">
        <f t="shared" si="308"/>
        <v>5111517.33</v>
      </c>
      <c r="Q236" s="2">
        <f t="shared" si="308"/>
        <v>499104989.01999998</v>
      </c>
      <c r="R236" s="2">
        <f t="shared" si="308"/>
        <v>81014908.280000001</v>
      </c>
      <c r="S236" s="2">
        <f t="shared" si="308"/>
        <v>19348798.510000002</v>
      </c>
      <c r="T236" s="2">
        <f t="shared" si="308"/>
        <v>3321906.67</v>
      </c>
      <c r="U236" s="2">
        <f t="shared" si="308"/>
        <v>1436808.71</v>
      </c>
      <c r="V236" s="2">
        <f t="shared" si="308"/>
        <v>4263145.18</v>
      </c>
      <c r="W236" s="2">
        <f t="shared" si="308"/>
        <v>1138970.21</v>
      </c>
      <c r="X236" s="2">
        <f t="shared" si="308"/>
        <v>1247148.75</v>
      </c>
      <c r="Y236" s="2">
        <f t="shared" si="308"/>
        <v>11143848.4</v>
      </c>
      <c r="Z236" s="2">
        <f t="shared" si="308"/>
        <v>3909475.96</v>
      </c>
      <c r="AA236" s="2">
        <f t="shared" si="308"/>
        <v>351337009.87</v>
      </c>
      <c r="AB236" s="2">
        <f t="shared" si="308"/>
        <v>312259192.82999998</v>
      </c>
      <c r="AC236" s="2">
        <f t="shared" si="308"/>
        <v>11230256.01</v>
      </c>
      <c r="AD236" s="2">
        <f t="shared" si="308"/>
        <v>16617727.34</v>
      </c>
      <c r="AE236" s="2">
        <f t="shared" si="308"/>
        <v>2217949.87</v>
      </c>
      <c r="AF236" s="2">
        <f t="shared" si="308"/>
        <v>3406764.92</v>
      </c>
      <c r="AG236" s="2">
        <f t="shared" si="308"/>
        <v>8004804.5800000001</v>
      </c>
      <c r="AH236" s="2">
        <f t="shared" si="308"/>
        <v>11704502.949999999</v>
      </c>
      <c r="AI236" s="2">
        <f t="shared" si="308"/>
        <v>5396951.2800000003</v>
      </c>
      <c r="AJ236" s="2">
        <f t="shared" si="308"/>
        <v>3819386.31</v>
      </c>
      <c r="AK236" s="2">
        <f t="shared" si="308"/>
        <v>3421452.84</v>
      </c>
      <c r="AL236" s="2">
        <f t="shared" si="308"/>
        <v>4739993.63</v>
      </c>
      <c r="AM236" s="2">
        <f t="shared" si="308"/>
        <v>5174447.97</v>
      </c>
      <c r="AN236" s="2">
        <f t="shared" si="308"/>
        <v>4752383.3600000003</v>
      </c>
      <c r="AO236" s="2">
        <f t="shared" si="308"/>
        <v>50912803.68</v>
      </c>
      <c r="AP236" s="2">
        <f t="shared" si="308"/>
        <v>1017751648.26</v>
      </c>
      <c r="AQ236" s="2">
        <f t="shared" si="308"/>
        <v>4587976.95</v>
      </c>
      <c r="AR236" s="2">
        <f t="shared" si="308"/>
        <v>695012706.01999998</v>
      </c>
      <c r="AS236" s="2">
        <f t="shared" si="308"/>
        <v>79204693.689999998</v>
      </c>
      <c r="AT236" s="2">
        <f t="shared" si="308"/>
        <v>27425004.800000001</v>
      </c>
      <c r="AU236" s="2">
        <f t="shared" si="308"/>
        <v>4496406.4400000004</v>
      </c>
      <c r="AV236" s="2">
        <f t="shared" si="308"/>
        <v>5081527.08</v>
      </c>
      <c r="AW236" s="2">
        <f t="shared" si="308"/>
        <v>4538303.8899999997</v>
      </c>
      <c r="AX236" s="2">
        <f t="shared" si="308"/>
        <v>2112998.34</v>
      </c>
      <c r="AY236" s="2">
        <f t="shared" si="308"/>
        <v>5948291.4900000002</v>
      </c>
      <c r="AZ236" s="2">
        <f t="shared" si="308"/>
        <v>143592147.08000001</v>
      </c>
      <c r="BA236" s="2">
        <f t="shared" si="308"/>
        <v>101048941.23999999</v>
      </c>
      <c r="BB236" s="2">
        <f t="shared" si="308"/>
        <v>84270980.620000005</v>
      </c>
      <c r="BC236" s="2">
        <f t="shared" si="308"/>
        <v>284254225.43000001</v>
      </c>
      <c r="BD236" s="2">
        <f t="shared" si="308"/>
        <v>40151219.280000001</v>
      </c>
      <c r="BE236" s="2">
        <f t="shared" si="308"/>
        <v>14287161.880000001</v>
      </c>
      <c r="BF236" s="2">
        <f t="shared" si="308"/>
        <v>282106949.62</v>
      </c>
      <c r="BG236" s="2">
        <f t="shared" si="308"/>
        <v>12106170.33</v>
      </c>
      <c r="BH236" s="2">
        <f t="shared" si="308"/>
        <v>7749300.0300000003</v>
      </c>
      <c r="BI236" s="2">
        <f t="shared" si="308"/>
        <v>4643913.2300000004</v>
      </c>
      <c r="BJ236" s="2">
        <f t="shared" si="308"/>
        <v>69681782.909999996</v>
      </c>
      <c r="BK236" s="2">
        <f t="shared" si="308"/>
        <v>390364211.14999998</v>
      </c>
      <c r="BL236" s="2">
        <f t="shared" si="308"/>
        <v>1810659.96</v>
      </c>
      <c r="BM236" s="2">
        <f t="shared" si="308"/>
        <v>5212266.43</v>
      </c>
      <c r="BN236" s="2">
        <f t="shared" si="308"/>
        <v>35601199.270000003</v>
      </c>
      <c r="BO236" s="2">
        <f t="shared" ref="BO236:DZ236" si="309">+BO209</f>
        <v>14735305.76</v>
      </c>
      <c r="BP236" s="2">
        <f t="shared" si="309"/>
        <v>3320121.35</v>
      </c>
      <c r="BQ236" s="2">
        <f t="shared" si="309"/>
        <v>73344008.799999997</v>
      </c>
      <c r="BR236" s="2">
        <f t="shared" si="309"/>
        <v>50925019.039999999</v>
      </c>
      <c r="BS236" s="2">
        <f t="shared" si="309"/>
        <v>14984991.43</v>
      </c>
      <c r="BT236" s="2">
        <f t="shared" si="309"/>
        <v>5691086.5800000001</v>
      </c>
      <c r="BU236" s="2">
        <f t="shared" si="309"/>
        <v>5850450.25</v>
      </c>
      <c r="BV236" s="2">
        <f t="shared" si="309"/>
        <v>14829848.699999999</v>
      </c>
      <c r="BW236" s="2">
        <f t="shared" si="309"/>
        <v>23679761.039999999</v>
      </c>
      <c r="BX236" s="2">
        <f t="shared" si="309"/>
        <v>1765109.81</v>
      </c>
      <c r="BY236" s="2">
        <f t="shared" si="309"/>
        <v>5665481.8799999999</v>
      </c>
      <c r="BZ236" s="2">
        <f t="shared" si="309"/>
        <v>4192494.85</v>
      </c>
      <c r="CA236" s="2">
        <f t="shared" si="309"/>
        <v>3135898.29</v>
      </c>
      <c r="CB236" s="2">
        <f t="shared" si="309"/>
        <v>831038363.82000005</v>
      </c>
      <c r="CC236" s="2">
        <f t="shared" si="309"/>
        <v>3607781.46</v>
      </c>
      <c r="CD236" s="2">
        <f t="shared" si="309"/>
        <v>902113.67</v>
      </c>
      <c r="CE236" s="2">
        <f t="shared" si="309"/>
        <v>3231151.65</v>
      </c>
      <c r="CF236" s="2">
        <f t="shared" si="309"/>
        <v>2342459.9900000002</v>
      </c>
      <c r="CG236" s="2">
        <f t="shared" si="309"/>
        <v>3718378.13</v>
      </c>
      <c r="CH236" s="2">
        <f t="shared" si="309"/>
        <v>2280500</v>
      </c>
      <c r="CI236" s="2">
        <f t="shared" si="309"/>
        <v>8673463.9100000001</v>
      </c>
      <c r="CJ236" s="2">
        <f t="shared" si="309"/>
        <v>11322944.41</v>
      </c>
      <c r="CK236" s="2">
        <f t="shared" si="309"/>
        <v>57283210.729999997</v>
      </c>
      <c r="CL236" s="2">
        <f t="shared" si="309"/>
        <v>15271591.550000001</v>
      </c>
      <c r="CM236" s="2">
        <f t="shared" si="309"/>
        <v>9338955.1600000001</v>
      </c>
      <c r="CN236" s="2">
        <f t="shared" si="309"/>
        <v>347862107.89999998</v>
      </c>
      <c r="CO236" s="2">
        <f t="shared" si="309"/>
        <v>158889013.74000001</v>
      </c>
      <c r="CP236" s="2">
        <f t="shared" si="309"/>
        <v>12160270.609999999</v>
      </c>
      <c r="CQ236" s="2">
        <f t="shared" si="309"/>
        <v>10512140.109999999</v>
      </c>
      <c r="CR236" s="2">
        <f t="shared" si="309"/>
        <v>3847380.87</v>
      </c>
      <c r="CS236" s="2">
        <f t="shared" si="309"/>
        <v>4454653.43</v>
      </c>
      <c r="CT236" s="2">
        <f t="shared" si="309"/>
        <v>2614394.41</v>
      </c>
      <c r="CU236" s="2">
        <f t="shared" si="309"/>
        <v>5526791.8600000003</v>
      </c>
      <c r="CV236" s="2">
        <f t="shared" si="309"/>
        <v>1174685.3400000001</v>
      </c>
      <c r="CW236" s="2">
        <f t="shared" si="309"/>
        <v>3740394.99</v>
      </c>
      <c r="CX236" s="2">
        <f t="shared" si="309"/>
        <v>6160390.4699999997</v>
      </c>
      <c r="CY236" s="2">
        <f t="shared" si="309"/>
        <v>1268197.6499999999</v>
      </c>
      <c r="CZ236" s="2">
        <f t="shared" si="309"/>
        <v>21124739.66</v>
      </c>
      <c r="DA236" s="2">
        <f t="shared" si="309"/>
        <v>3768061.84</v>
      </c>
      <c r="DB236" s="2">
        <f t="shared" si="309"/>
        <v>4879970.99</v>
      </c>
      <c r="DC236" s="2">
        <f t="shared" si="309"/>
        <v>3731605.1</v>
      </c>
      <c r="DD236" s="2">
        <f t="shared" si="309"/>
        <v>3735137.3</v>
      </c>
      <c r="DE236" s="2">
        <f t="shared" si="309"/>
        <v>4529019.4800000004</v>
      </c>
      <c r="DF236" s="2">
        <f t="shared" si="309"/>
        <v>230016429.22999999</v>
      </c>
      <c r="DG236" s="2">
        <f t="shared" si="309"/>
        <v>2234535.13</v>
      </c>
      <c r="DH236" s="2">
        <f t="shared" si="309"/>
        <v>20746897.59</v>
      </c>
      <c r="DI236" s="2">
        <f t="shared" si="309"/>
        <v>27759839.390000001</v>
      </c>
      <c r="DJ236" s="2">
        <f t="shared" si="309"/>
        <v>8139837.1200000001</v>
      </c>
      <c r="DK236" s="2">
        <f t="shared" si="309"/>
        <v>6404481.04</v>
      </c>
      <c r="DL236" s="2">
        <f t="shared" si="309"/>
        <v>67273741.510000005</v>
      </c>
      <c r="DM236" s="2">
        <f t="shared" si="309"/>
        <v>4465517.29</v>
      </c>
      <c r="DN236" s="2">
        <f t="shared" si="309"/>
        <v>16131691.48</v>
      </c>
      <c r="DO236" s="2">
        <f t="shared" si="309"/>
        <v>39148585.710000001</v>
      </c>
      <c r="DP236" s="2">
        <f t="shared" si="309"/>
        <v>3944329.92</v>
      </c>
      <c r="DQ236" s="2">
        <f t="shared" si="309"/>
        <v>11206156.210000001</v>
      </c>
      <c r="DR236" s="2">
        <f t="shared" si="309"/>
        <v>16298866.67</v>
      </c>
      <c r="DS236" s="2">
        <f t="shared" si="309"/>
        <v>8168663.3300000001</v>
      </c>
      <c r="DT236" s="2">
        <f t="shared" si="309"/>
        <v>3719142.57</v>
      </c>
      <c r="DU236" s="2">
        <f t="shared" si="309"/>
        <v>5232054.13</v>
      </c>
      <c r="DV236" s="2">
        <f t="shared" si="309"/>
        <v>3859097.36</v>
      </c>
      <c r="DW236" s="2">
        <f t="shared" si="309"/>
        <v>4744760.09</v>
      </c>
      <c r="DX236" s="2">
        <f t="shared" si="309"/>
        <v>3840661.72</v>
      </c>
      <c r="DY236" s="2">
        <f t="shared" si="309"/>
        <v>5057136.2699999996</v>
      </c>
      <c r="DZ236" s="2">
        <f t="shared" si="309"/>
        <v>9110888.5899999999</v>
      </c>
      <c r="EA236" s="2">
        <f t="shared" ref="EA236:FX236" si="310">+EA209</f>
        <v>7254323.7199999997</v>
      </c>
      <c r="EB236" s="2">
        <f t="shared" si="310"/>
        <v>7058255.5300000003</v>
      </c>
      <c r="EC236" s="2">
        <f t="shared" si="310"/>
        <v>4262123.83</v>
      </c>
      <c r="ED236" s="2">
        <f t="shared" si="310"/>
        <v>23670186.300000001</v>
      </c>
      <c r="EE236" s="2">
        <f t="shared" si="310"/>
        <v>3697798.33</v>
      </c>
      <c r="EF236" s="2">
        <f t="shared" si="310"/>
        <v>16437407.48</v>
      </c>
      <c r="EG236" s="2">
        <f t="shared" si="310"/>
        <v>4201462.91</v>
      </c>
      <c r="EH236" s="2">
        <f t="shared" si="310"/>
        <v>4139475.05</v>
      </c>
      <c r="EI236" s="2">
        <f t="shared" si="310"/>
        <v>165036105.41</v>
      </c>
      <c r="EJ236" s="2">
        <f t="shared" si="310"/>
        <v>112321724.81999999</v>
      </c>
      <c r="EK236" s="2">
        <f t="shared" si="310"/>
        <v>8377510.4299999997</v>
      </c>
      <c r="EL236" s="2">
        <f t="shared" si="310"/>
        <v>5920711.1200000001</v>
      </c>
      <c r="EM236" s="2">
        <f t="shared" si="310"/>
        <v>5568998.7000000002</v>
      </c>
      <c r="EN236" s="2">
        <f t="shared" si="310"/>
        <v>11739524.15</v>
      </c>
      <c r="EO236" s="2">
        <f t="shared" si="310"/>
        <v>4697206.25</v>
      </c>
      <c r="EP236" s="2">
        <f t="shared" si="310"/>
        <v>6266634.3499999996</v>
      </c>
      <c r="EQ236" s="2">
        <f t="shared" si="310"/>
        <v>30779418.77</v>
      </c>
      <c r="ER236" s="2">
        <f t="shared" si="310"/>
        <v>5098535.12</v>
      </c>
      <c r="ES236" s="2">
        <f t="shared" si="310"/>
        <v>3233873.99</v>
      </c>
      <c r="ET236" s="2">
        <f t="shared" si="310"/>
        <v>4323984.95</v>
      </c>
      <c r="EU236" s="2">
        <f t="shared" si="310"/>
        <v>7937465.6299999999</v>
      </c>
      <c r="EV236" s="2">
        <f t="shared" si="310"/>
        <v>1820825.07</v>
      </c>
      <c r="EW236" s="2">
        <f t="shared" si="310"/>
        <v>13213331.52</v>
      </c>
      <c r="EX236" s="2">
        <f t="shared" si="310"/>
        <v>3796255.38</v>
      </c>
      <c r="EY236" s="2">
        <f t="shared" si="310"/>
        <v>7789479.54</v>
      </c>
      <c r="EZ236" s="2">
        <f t="shared" si="310"/>
        <v>2832075.44</v>
      </c>
      <c r="FA236" s="2">
        <f t="shared" si="310"/>
        <v>42371307.009999998</v>
      </c>
      <c r="FB236" s="2">
        <f t="shared" si="310"/>
        <v>4725642.22</v>
      </c>
      <c r="FC236" s="2">
        <f t="shared" si="310"/>
        <v>21034174.359999999</v>
      </c>
      <c r="FD236" s="2">
        <f t="shared" si="310"/>
        <v>5756293.1100000003</v>
      </c>
      <c r="FE236" s="2">
        <f t="shared" si="310"/>
        <v>1943548.82</v>
      </c>
      <c r="FF236" s="2">
        <f t="shared" si="310"/>
        <v>3626088.86</v>
      </c>
      <c r="FG236" s="2">
        <f t="shared" si="310"/>
        <v>2723830.37</v>
      </c>
      <c r="FH236" s="2">
        <f t="shared" si="310"/>
        <v>1733713.75</v>
      </c>
      <c r="FI236" s="2">
        <f t="shared" si="310"/>
        <v>20113339.559999999</v>
      </c>
      <c r="FJ236" s="2">
        <f t="shared" si="310"/>
        <v>22788809.449999999</v>
      </c>
      <c r="FK236" s="2">
        <f t="shared" si="310"/>
        <v>29364064.73</v>
      </c>
      <c r="FL236" s="2">
        <f t="shared" si="310"/>
        <v>94205094.510000005</v>
      </c>
      <c r="FM236" s="2">
        <f t="shared" si="310"/>
        <v>44650077.299999997</v>
      </c>
      <c r="FN236" s="2">
        <f t="shared" si="310"/>
        <v>265890615.19</v>
      </c>
      <c r="FO236" s="2">
        <f t="shared" si="310"/>
        <v>13577166.73</v>
      </c>
      <c r="FP236" s="2">
        <f t="shared" si="310"/>
        <v>27744967.73</v>
      </c>
      <c r="FQ236" s="2">
        <f t="shared" si="310"/>
        <v>12182410.699999999</v>
      </c>
      <c r="FR236" s="2">
        <f t="shared" si="310"/>
        <v>3435866.08</v>
      </c>
      <c r="FS236" s="2">
        <f t="shared" si="310"/>
        <v>3314210.28</v>
      </c>
      <c r="FT236" s="2">
        <f t="shared" si="310"/>
        <v>1501251.86</v>
      </c>
      <c r="FU236" s="2">
        <f t="shared" si="310"/>
        <v>10744488.050000001</v>
      </c>
      <c r="FV236" s="2">
        <f t="shared" si="310"/>
        <v>8988907.5199999996</v>
      </c>
      <c r="FW236" s="2">
        <f t="shared" si="310"/>
        <v>3182002.66</v>
      </c>
      <c r="FX236" s="2">
        <f t="shared" si="310"/>
        <v>1733886.38</v>
      </c>
      <c r="FY236" s="2"/>
      <c r="FZ236" s="2">
        <f>SUM(C236:FX236)</f>
        <v>9949840876.2600002</v>
      </c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</row>
    <row r="237" spans="1:193" x14ac:dyDescent="0.35">
      <c r="A237" s="66" t="s">
        <v>533</v>
      </c>
      <c r="B237" s="67" t="s">
        <v>517</v>
      </c>
      <c r="C237" s="2">
        <f t="shared" ref="C237:BN237" si="311">MIN(C232,C236)</f>
        <v>79061989.679999992</v>
      </c>
      <c r="D237" s="2">
        <f t="shared" si="311"/>
        <v>446149224.80000001</v>
      </c>
      <c r="E237" s="2">
        <f t="shared" si="311"/>
        <v>71070893.150000006</v>
      </c>
      <c r="F237" s="2">
        <f t="shared" si="311"/>
        <v>278971081.16000003</v>
      </c>
      <c r="G237" s="2">
        <f t="shared" si="311"/>
        <v>21770640.77</v>
      </c>
      <c r="H237" s="2">
        <f t="shared" si="311"/>
        <v>13188453.140000001</v>
      </c>
      <c r="I237" s="2">
        <f t="shared" si="311"/>
        <v>98385570.299999997</v>
      </c>
      <c r="J237" s="2">
        <f t="shared" si="311"/>
        <v>24091398.419999998</v>
      </c>
      <c r="K237" s="2">
        <f t="shared" si="311"/>
        <v>4180082.5</v>
      </c>
      <c r="L237" s="2">
        <f t="shared" si="311"/>
        <v>26223106.879999999</v>
      </c>
      <c r="M237" s="2">
        <f t="shared" si="311"/>
        <v>12984654.18</v>
      </c>
      <c r="N237" s="2">
        <f t="shared" si="311"/>
        <v>591751802.49000001</v>
      </c>
      <c r="O237" s="2">
        <f t="shared" si="311"/>
        <v>143830443.02000001</v>
      </c>
      <c r="P237" s="2">
        <f t="shared" si="311"/>
        <v>5104600.0999999996</v>
      </c>
      <c r="Q237" s="2">
        <f t="shared" si="311"/>
        <v>497539958.72000003</v>
      </c>
      <c r="R237" s="2">
        <f t="shared" si="311"/>
        <v>79749027.269999996</v>
      </c>
      <c r="S237" s="2">
        <f t="shared" si="311"/>
        <v>18977505.5</v>
      </c>
      <c r="T237" s="2">
        <f t="shared" si="311"/>
        <v>3218152.6199999996</v>
      </c>
      <c r="U237" s="2">
        <f t="shared" si="311"/>
        <v>1310288.68</v>
      </c>
      <c r="V237" s="2">
        <f t="shared" si="311"/>
        <v>4192885.27</v>
      </c>
      <c r="W237" s="2">
        <f t="shared" si="311"/>
        <v>1138970.21</v>
      </c>
      <c r="X237" s="2">
        <f t="shared" si="311"/>
        <v>1162581.6800000002</v>
      </c>
      <c r="Y237" s="2">
        <f t="shared" si="311"/>
        <v>10737673.48</v>
      </c>
      <c r="Z237" s="2">
        <f t="shared" si="311"/>
        <v>3768030.09</v>
      </c>
      <c r="AA237" s="2">
        <f t="shared" si="311"/>
        <v>351337009.87</v>
      </c>
      <c r="AB237" s="2">
        <f t="shared" si="311"/>
        <v>312259192.82999998</v>
      </c>
      <c r="AC237" s="2">
        <f t="shared" si="311"/>
        <v>10829324.530000001</v>
      </c>
      <c r="AD237" s="2">
        <f t="shared" si="311"/>
        <v>16372799.41</v>
      </c>
      <c r="AE237" s="2">
        <f t="shared" si="311"/>
        <v>2141390.11</v>
      </c>
      <c r="AF237" s="2">
        <f t="shared" si="311"/>
        <v>3331505.06</v>
      </c>
      <c r="AG237" s="2">
        <f t="shared" si="311"/>
        <v>7741217.1600000001</v>
      </c>
      <c r="AH237" s="2">
        <f t="shared" si="311"/>
        <v>11289974.189999999</v>
      </c>
      <c r="AI237" s="2">
        <f t="shared" si="311"/>
        <v>5293011.6399999997</v>
      </c>
      <c r="AJ237" s="2">
        <f t="shared" si="311"/>
        <v>3613794.0199999996</v>
      </c>
      <c r="AK237" s="2">
        <f t="shared" si="311"/>
        <v>3358406.28</v>
      </c>
      <c r="AL237" s="2">
        <f t="shared" si="311"/>
        <v>4578265.29</v>
      </c>
      <c r="AM237" s="2">
        <f t="shared" si="311"/>
        <v>5070412.33</v>
      </c>
      <c r="AN237" s="2">
        <f t="shared" si="311"/>
        <v>4637675.92</v>
      </c>
      <c r="AO237" s="2">
        <f t="shared" si="311"/>
        <v>49732825.859999999</v>
      </c>
      <c r="AP237" s="2">
        <f t="shared" si="311"/>
        <v>1017751648.26</v>
      </c>
      <c r="AQ237" s="2">
        <f t="shared" si="311"/>
        <v>4371211.78</v>
      </c>
      <c r="AR237" s="2">
        <f t="shared" si="311"/>
        <v>695003791.50999987</v>
      </c>
      <c r="AS237" s="2">
        <f t="shared" si="311"/>
        <v>79204693.689999998</v>
      </c>
      <c r="AT237" s="2">
        <f t="shared" si="311"/>
        <v>27083777.920000002</v>
      </c>
      <c r="AU237" s="2">
        <f t="shared" si="311"/>
        <v>4496406.4400000004</v>
      </c>
      <c r="AV237" s="2">
        <f t="shared" si="311"/>
        <v>4973402.92</v>
      </c>
      <c r="AW237" s="2">
        <f t="shared" si="311"/>
        <v>4375560.07</v>
      </c>
      <c r="AX237" s="2">
        <f t="shared" si="311"/>
        <v>1957632.0300000003</v>
      </c>
      <c r="AY237" s="2">
        <f t="shared" si="311"/>
        <v>5824738.4399999995</v>
      </c>
      <c r="AZ237" s="2">
        <f t="shared" si="311"/>
        <v>142629299.31999999</v>
      </c>
      <c r="BA237" s="2">
        <f t="shared" si="311"/>
        <v>100628658.67</v>
      </c>
      <c r="BB237" s="2">
        <f t="shared" si="311"/>
        <v>83839870.61999999</v>
      </c>
      <c r="BC237" s="2">
        <f t="shared" si="311"/>
        <v>282897524.06999999</v>
      </c>
      <c r="BD237" s="2">
        <f t="shared" si="311"/>
        <v>40110951.780000001</v>
      </c>
      <c r="BE237" s="2">
        <f t="shared" si="311"/>
        <v>14211729.340000002</v>
      </c>
      <c r="BF237" s="2">
        <f t="shared" si="311"/>
        <v>281956996.83999997</v>
      </c>
      <c r="BG237" s="2">
        <f t="shared" si="311"/>
        <v>11549050.060000001</v>
      </c>
      <c r="BH237" s="2">
        <f t="shared" si="311"/>
        <v>7379956.0899999999</v>
      </c>
      <c r="BI237" s="2">
        <f t="shared" si="311"/>
        <v>4531484.93</v>
      </c>
      <c r="BJ237" s="2">
        <f t="shared" si="311"/>
        <v>69621394.510000005</v>
      </c>
      <c r="BK237" s="2">
        <f t="shared" si="311"/>
        <v>390364211.14999998</v>
      </c>
      <c r="BL237" s="2">
        <f t="shared" si="311"/>
        <v>1810659.96</v>
      </c>
      <c r="BM237" s="2">
        <f t="shared" si="311"/>
        <v>5212266.43</v>
      </c>
      <c r="BN237" s="2">
        <f t="shared" si="311"/>
        <v>34707860.109999999</v>
      </c>
      <c r="BO237" s="2">
        <f t="shared" ref="BO237:DZ237" si="312">MIN(BO232,BO236)</f>
        <v>14486014.789999999</v>
      </c>
      <c r="BP237" s="2">
        <f t="shared" si="312"/>
        <v>3242513.9</v>
      </c>
      <c r="BQ237" s="2">
        <f t="shared" si="312"/>
        <v>72114218.569999993</v>
      </c>
      <c r="BR237" s="2">
        <f t="shared" si="312"/>
        <v>50925019.039999999</v>
      </c>
      <c r="BS237" s="2">
        <f t="shared" si="312"/>
        <v>14686026.07</v>
      </c>
      <c r="BT237" s="2">
        <f t="shared" si="312"/>
        <v>5629295.6999999993</v>
      </c>
      <c r="BU237" s="2">
        <f t="shared" si="312"/>
        <v>5842037.7000000002</v>
      </c>
      <c r="BV237" s="2">
        <f t="shared" si="312"/>
        <v>14582251.57</v>
      </c>
      <c r="BW237" s="2">
        <f t="shared" si="312"/>
        <v>23400238.729999997</v>
      </c>
      <c r="BX237" s="2">
        <f t="shared" si="312"/>
        <v>1647493.26</v>
      </c>
      <c r="BY237" s="2">
        <f t="shared" si="312"/>
        <v>5665481.8799999999</v>
      </c>
      <c r="BZ237" s="2">
        <f t="shared" si="312"/>
        <v>3917429.31</v>
      </c>
      <c r="CA237" s="2">
        <f t="shared" si="312"/>
        <v>3045296</v>
      </c>
      <c r="CB237" s="2">
        <f t="shared" si="312"/>
        <v>829909535.82000005</v>
      </c>
      <c r="CC237" s="2">
        <f t="shared" si="312"/>
        <v>3491422.38</v>
      </c>
      <c r="CD237" s="2">
        <f t="shared" si="312"/>
        <v>902113.67</v>
      </c>
      <c r="CE237" s="2">
        <f t="shared" si="312"/>
        <v>3065905.17</v>
      </c>
      <c r="CF237" s="2">
        <f t="shared" si="312"/>
        <v>2291611.64</v>
      </c>
      <c r="CG237" s="2">
        <f t="shared" si="312"/>
        <v>3572390.33</v>
      </c>
      <c r="CH237" s="2">
        <f t="shared" si="312"/>
        <v>2154948.56</v>
      </c>
      <c r="CI237" s="2">
        <f t="shared" si="312"/>
        <v>8273353.04</v>
      </c>
      <c r="CJ237" s="2">
        <f t="shared" si="312"/>
        <v>11069880.450000001</v>
      </c>
      <c r="CK237" s="2">
        <f t="shared" si="312"/>
        <v>56336946.940000005</v>
      </c>
      <c r="CL237" s="2">
        <f t="shared" si="312"/>
        <v>15030514.23</v>
      </c>
      <c r="CM237" s="2">
        <f t="shared" si="312"/>
        <v>9001152.8000000007</v>
      </c>
      <c r="CN237" s="2">
        <f t="shared" si="312"/>
        <v>347143787.31999999</v>
      </c>
      <c r="CO237" s="2">
        <f t="shared" si="312"/>
        <v>158674394.33000001</v>
      </c>
      <c r="CP237" s="2">
        <f t="shared" si="312"/>
        <v>11731431.350000001</v>
      </c>
      <c r="CQ237" s="2">
        <f t="shared" si="312"/>
        <v>9949079.0600000005</v>
      </c>
      <c r="CR237" s="2">
        <f t="shared" si="312"/>
        <v>3775953.62</v>
      </c>
      <c r="CS237" s="2">
        <f t="shared" si="312"/>
        <v>4349049.93</v>
      </c>
      <c r="CT237" s="2">
        <f t="shared" si="312"/>
        <v>2470076.59</v>
      </c>
      <c r="CU237" s="2">
        <f t="shared" si="312"/>
        <v>5226267.8600000003</v>
      </c>
      <c r="CV237" s="2">
        <f t="shared" si="312"/>
        <v>1076684.73</v>
      </c>
      <c r="CW237" s="2">
        <f t="shared" si="312"/>
        <v>3691096.75</v>
      </c>
      <c r="CX237" s="2">
        <f t="shared" si="312"/>
        <v>5911762.3099999996</v>
      </c>
      <c r="CY237" s="2">
        <f t="shared" si="312"/>
        <v>1148005.03</v>
      </c>
      <c r="CZ237" s="2">
        <f t="shared" si="312"/>
        <v>20679499.120000001</v>
      </c>
      <c r="DA237" s="2">
        <f t="shared" si="312"/>
        <v>3639031.9699999997</v>
      </c>
      <c r="DB237" s="2">
        <f t="shared" si="312"/>
        <v>4728881.38</v>
      </c>
      <c r="DC237" s="2">
        <f t="shared" si="312"/>
        <v>3560350.21</v>
      </c>
      <c r="DD237" s="2">
        <f t="shared" si="312"/>
        <v>3479436.51</v>
      </c>
      <c r="DE237" s="2">
        <f t="shared" si="312"/>
        <v>4477825.1500000004</v>
      </c>
      <c r="DF237" s="2">
        <f t="shared" si="312"/>
        <v>229778514.37</v>
      </c>
      <c r="DG237" s="2">
        <f t="shared" si="312"/>
        <v>2134952.04</v>
      </c>
      <c r="DH237" s="2">
        <f t="shared" si="312"/>
        <v>20322605.720000003</v>
      </c>
      <c r="DI237" s="2">
        <f t="shared" si="312"/>
        <v>27325912.690000001</v>
      </c>
      <c r="DJ237" s="2">
        <f t="shared" si="312"/>
        <v>7911070.4799999995</v>
      </c>
      <c r="DK237" s="2">
        <f t="shared" si="312"/>
        <v>6064487.1499999994</v>
      </c>
      <c r="DL237" s="2">
        <f t="shared" si="312"/>
        <v>65787938.75</v>
      </c>
      <c r="DM237" s="2">
        <f t="shared" si="312"/>
        <v>4326904.25</v>
      </c>
      <c r="DN237" s="2">
        <f t="shared" si="312"/>
        <v>15842034.789999999</v>
      </c>
      <c r="DO237" s="2">
        <f t="shared" si="312"/>
        <v>38031980.059999995</v>
      </c>
      <c r="DP237" s="2">
        <f t="shared" si="312"/>
        <v>3781904.3800000004</v>
      </c>
      <c r="DQ237" s="2">
        <f t="shared" si="312"/>
        <v>10713838.560000001</v>
      </c>
      <c r="DR237" s="2">
        <f t="shared" si="312"/>
        <v>15886646.859999999</v>
      </c>
      <c r="DS237" s="2">
        <f t="shared" si="312"/>
        <v>7931817.7000000002</v>
      </c>
      <c r="DT237" s="2">
        <f t="shared" si="312"/>
        <v>3608126.5100000002</v>
      </c>
      <c r="DU237" s="2">
        <f t="shared" si="312"/>
        <v>5119303.6800000006</v>
      </c>
      <c r="DV237" s="2">
        <f t="shared" si="312"/>
        <v>3770010.8</v>
      </c>
      <c r="DW237" s="2">
        <f t="shared" si="312"/>
        <v>4617450.2</v>
      </c>
      <c r="DX237" s="2">
        <f t="shared" si="312"/>
        <v>3711652.82</v>
      </c>
      <c r="DY237" s="2">
        <f t="shared" si="312"/>
        <v>4950450.13</v>
      </c>
      <c r="DZ237" s="2">
        <f t="shared" si="312"/>
        <v>8828133.25</v>
      </c>
      <c r="EA237" s="2">
        <f t="shared" ref="EA237:FX237" si="313">MIN(EA232,EA236)</f>
        <v>7010469.4500000002</v>
      </c>
      <c r="EB237" s="2">
        <f t="shared" si="313"/>
        <v>6781640.2799999993</v>
      </c>
      <c r="EC237" s="2">
        <f t="shared" si="313"/>
        <v>4197736.3500000006</v>
      </c>
      <c r="ED237" s="2">
        <f t="shared" si="313"/>
        <v>23405168.759999998</v>
      </c>
      <c r="EE237" s="2">
        <f t="shared" si="313"/>
        <v>3587045.68</v>
      </c>
      <c r="EF237" s="2">
        <f t="shared" si="313"/>
        <v>16128939.909999998</v>
      </c>
      <c r="EG237" s="2">
        <f t="shared" si="313"/>
        <v>4053090.4</v>
      </c>
      <c r="EH237" s="2">
        <f t="shared" si="313"/>
        <v>4021646.7899999996</v>
      </c>
      <c r="EI237" s="2">
        <f t="shared" si="313"/>
        <v>162615505.53</v>
      </c>
      <c r="EJ237" s="2">
        <f t="shared" si="313"/>
        <v>112188189.77</v>
      </c>
      <c r="EK237" s="2">
        <f t="shared" si="313"/>
        <v>8053120.7799999993</v>
      </c>
      <c r="EL237" s="2">
        <f t="shared" si="313"/>
        <v>5677812.5899999999</v>
      </c>
      <c r="EM237" s="2">
        <f t="shared" si="313"/>
        <v>5303475.16</v>
      </c>
      <c r="EN237" s="2">
        <f t="shared" si="313"/>
        <v>11377002.6</v>
      </c>
      <c r="EO237" s="2">
        <f t="shared" si="313"/>
        <v>4579148.91</v>
      </c>
      <c r="EP237" s="2">
        <f t="shared" si="313"/>
        <v>5997877.4799999995</v>
      </c>
      <c r="EQ237" s="2">
        <f t="shared" si="313"/>
        <v>30275119.289999999</v>
      </c>
      <c r="ER237" s="2">
        <f t="shared" si="313"/>
        <v>4987777.33</v>
      </c>
      <c r="ES237" s="2">
        <f t="shared" si="313"/>
        <v>3233873.99</v>
      </c>
      <c r="ET237" s="2">
        <f t="shared" si="313"/>
        <v>4256324.13</v>
      </c>
      <c r="EU237" s="2">
        <f t="shared" si="313"/>
        <v>7686262.71</v>
      </c>
      <c r="EV237" s="2">
        <f t="shared" si="313"/>
        <v>1790492.83</v>
      </c>
      <c r="EW237" s="2">
        <f t="shared" si="313"/>
        <v>12914715.459999999</v>
      </c>
      <c r="EX237" s="2">
        <f t="shared" si="313"/>
        <v>3691058.9499999997</v>
      </c>
      <c r="EY237" s="2">
        <f t="shared" si="313"/>
        <v>7443409.9699999997</v>
      </c>
      <c r="EZ237" s="2">
        <f t="shared" si="313"/>
        <v>2720167.82</v>
      </c>
      <c r="FA237" s="2">
        <f t="shared" si="313"/>
        <v>41524396.699999996</v>
      </c>
      <c r="FB237" s="2">
        <f t="shared" si="313"/>
        <v>4658644.5599999996</v>
      </c>
      <c r="FC237" s="2">
        <f t="shared" si="313"/>
        <v>20825625.399999999</v>
      </c>
      <c r="FD237" s="2">
        <f t="shared" si="313"/>
        <v>5576513.2800000003</v>
      </c>
      <c r="FE237" s="2">
        <f t="shared" si="313"/>
        <v>1863010.65</v>
      </c>
      <c r="FF237" s="2">
        <f t="shared" si="313"/>
        <v>3591748.16</v>
      </c>
      <c r="FG237" s="2">
        <f t="shared" si="313"/>
        <v>2629985.41</v>
      </c>
      <c r="FH237" s="2">
        <f t="shared" si="313"/>
        <v>1618391.5999999999</v>
      </c>
      <c r="FI237" s="2">
        <f t="shared" si="313"/>
        <v>20113339.559999999</v>
      </c>
      <c r="FJ237" s="2">
        <f t="shared" si="313"/>
        <v>22430808.640000001</v>
      </c>
      <c r="FK237" s="2">
        <f t="shared" si="313"/>
        <v>28834604.939999998</v>
      </c>
      <c r="FL237" s="2">
        <f t="shared" si="313"/>
        <v>94168128.030000001</v>
      </c>
      <c r="FM237" s="2">
        <f t="shared" si="313"/>
        <v>43910569.979999997</v>
      </c>
      <c r="FN237" s="2">
        <f t="shared" si="313"/>
        <v>263520742.59</v>
      </c>
      <c r="FO237" s="2">
        <f t="shared" si="313"/>
        <v>13318654.32</v>
      </c>
      <c r="FP237" s="2">
        <f t="shared" si="313"/>
        <v>27337540.900000002</v>
      </c>
      <c r="FQ237" s="2">
        <f t="shared" si="313"/>
        <v>11564344.26</v>
      </c>
      <c r="FR237" s="2">
        <f t="shared" si="313"/>
        <v>3296557.44</v>
      </c>
      <c r="FS237" s="2">
        <f t="shared" si="313"/>
        <v>3289803.97</v>
      </c>
      <c r="FT237" s="2">
        <f t="shared" si="313"/>
        <v>1389181.21</v>
      </c>
      <c r="FU237" s="2">
        <f t="shared" si="313"/>
        <v>10255259.24</v>
      </c>
      <c r="FV237" s="2">
        <f t="shared" si="313"/>
        <v>8799708.0600000005</v>
      </c>
      <c r="FW237" s="2">
        <f t="shared" si="313"/>
        <v>3118252.85</v>
      </c>
      <c r="FX237" s="2">
        <f t="shared" si="313"/>
        <v>1601192.3800000001</v>
      </c>
      <c r="FY237" s="2"/>
      <c r="FZ237" s="2">
        <f>SUM(C237:FX237)</f>
        <v>9900296112.5599937</v>
      </c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</row>
    <row r="238" spans="1:193" x14ac:dyDescent="0.35">
      <c r="A238" s="2"/>
      <c r="B238" s="2" t="s">
        <v>534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</row>
    <row r="239" spans="1:193" x14ac:dyDescent="0.35">
      <c r="A239" s="3" t="s">
        <v>535</v>
      </c>
      <c r="B239" s="2" t="s">
        <v>536</v>
      </c>
      <c r="C239" s="2">
        <f t="shared" ref="C239:BN239" si="314">ROUND(C237/C103,2)</f>
        <v>12088.07</v>
      </c>
      <c r="D239" s="2">
        <f t="shared" si="314"/>
        <v>11522.33</v>
      </c>
      <c r="E239" s="2">
        <f t="shared" si="314"/>
        <v>12362.31</v>
      </c>
      <c r="F239" s="2">
        <f t="shared" si="314"/>
        <v>11413.78</v>
      </c>
      <c r="G239" s="2">
        <f t="shared" si="314"/>
        <v>11799.81</v>
      </c>
      <c r="H239" s="2">
        <f t="shared" si="314"/>
        <v>12025.58</v>
      </c>
      <c r="I239" s="2">
        <f t="shared" si="314"/>
        <v>12191.52</v>
      </c>
      <c r="J239" s="2">
        <f t="shared" si="314"/>
        <v>11656.38</v>
      </c>
      <c r="K239" s="2">
        <f t="shared" si="314"/>
        <v>16607.400000000001</v>
      </c>
      <c r="L239" s="2">
        <f t="shared" si="314"/>
        <v>12162.29</v>
      </c>
      <c r="M239" s="2">
        <f t="shared" si="314"/>
        <v>13657.99</v>
      </c>
      <c r="N239" s="2">
        <f t="shared" si="314"/>
        <v>11684.98</v>
      </c>
      <c r="O239" s="2">
        <f t="shared" si="314"/>
        <v>11138.94</v>
      </c>
      <c r="P239" s="2">
        <f t="shared" si="314"/>
        <v>16189.66</v>
      </c>
      <c r="Q239" s="2">
        <f t="shared" si="314"/>
        <v>12585.18</v>
      </c>
      <c r="R239" s="2">
        <f t="shared" si="314"/>
        <v>11230.99</v>
      </c>
      <c r="S239" s="2">
        <f t="shared" si="314"/>
        <v>11821.04</v>
      </c>
      <c r="T239" s="2">
        <f t="shared" si="314"/>
        <v>19976.12</v>
      </c>
      <c r="U239" s="2">
        <f t="shared" si="314"/>
        <v>23608.81</v>
      </c>
      <c r="V239" s="2">
        <f t="shared" si="314"/>
        <v>16352.91</v>
      </c>
      <c r="W239" s="2">
        <f t="shared" si="314"/>
        <v>19078.23</v>
      </c>
      <c r="X239" s="2">
        <f t="shared" si="314"/>
        <v>23251.63</v>
      </c>
      <c r="Y239" s="2">
        <f t="shared" si="314"/>
        <v>11966.65</v>
      </c>
      <c r="Z239" s="2">
        <f t="shared" si="314"/>
        <v>16304.76</v>
      </c>
      <c r="AA239" s="2">
        <f t="shared" si="314"/>
        <v>11344.47</v>
      </c>
      <c r="AB239" s="2">
        <f t="shared" si="314"/>
        <v>11472.02</v>
      </c>
      <c r="AC239" s="2">
        <f t="shared" si="314"/>
        <v>11948.94</v>
      </c>
      <c r="AD239" s="2">
        <f t="shared" si="314"/>
        <v>11357.38</v>
      </c>
      <c r="AE239" s="2">
        <f t="shared" si="314"/>
        <v>22076.19</v>
      </c>
      <c r="AF239" s="2">
        <f t="shared" si="314"/>
        <v>19889.580000000002</v>
      </c>
      <c r="AG239" s="2">
        <f t="shared" si="314"/>
        <v>12878.42</v>
      </c>
      <c r="AH239" s="2">
        <f t="shared" si="314"/>
        <v>11788.63</v>
      </c>
      <c r="AI239" s="2">
        <f t="shared" si="314"/>
        <v>13819.87</v>
      </c>
      <c r="AJ239" s="2">
        <f t="shared" si="314"/>
        <v>19910.71</v>
      </c>
      <c r="AK239" s="2">
        <f t="shared" si="314"/>
        <v>20267.990000000002</v>
      </c>
      <c r="AL239" s="2">
        <f t="shared" si="314"/>
        <v>15869.2</v>
      </c>
      <c r="AM239" s="2">
        <f t="shared" si="314"/>
        <v>14380.07</v>
      </c>
      <c r="AN239" s="2">
        <f t="shared" si="314"/>
        <v>15433.2</v>
      </c>
      <c r="AO239" s="2">
        <f t="shared" si="314"/>
        <v>11286.24</v>
      </c>
      <c r="AP239" s="2">
        <f t="shared" si="314"/>
        <v>12008.36</v>
      </c>
      <c r="AQ239" s="2">
        <f t="shared" si="314"/>
        <v>17415.189999999999</v>
      </c>
      <c r="AR239" s="2">
        <f t="shared" si="314"/>
        <v>11180.69</v>
      </c>
      <c r="AS239" s="2">
        <f t="shared" si="314"/>
        <v>12185.34</v>
      </c>
      <c r="AT239" s="2">
        <f t="shared" si="314"/>
        <v>11460.64</v>
      </c>
      <c r="AU239" s="2">
        <f t="shared" si="314"/>
        <v>16591.91</v>
      </c>
      <c r="AV239" s="2">
        <f t="shared" si="314"/>
        <v>16284.88</v>
      </c>
      <c r="AW239" s="2">
        <f t="shared" si="314"/>
        <v>17025.53</v>
      </c>
      <c r="AX239" s="2">
        <f t="shared" si="314"/>
        <v>24168.3</v>
      </c>
      <c r="AY239" s="2">
        <f t="shared" si="314"/>
        <v>14318.43</v>
      </c>
      <c r="AZ239" s="2">
        <f t="shared" si="314"/>
        <v>11669.5</v>
      </c>
      <c r="BA239" s="2">
        <f t="shared" si="314"/>
        <v>11014.16</v>
      </c>
      <c r="BB239" s="2">
        <f t="shared" si="314"/>
        <v>11083.63</v>
      </c>
      <c r="BC239" s="2">
        <f t="shared" si="314"/>
        <v>11453.39</v>
      </c>
      <c r="BD239" s="2">
        <f t="shared" si="314"/>
        <v>11027.07</v>
      </c>
      <c r="BE239" s="2">
        <f t="shared" si="314"/>
        <v>11855.95</v>
      </c>
      <c r="BF239" s="2">
        <f t="shared" si="314"/>
        <v>11007.8</v>
      </c>
      <c r="BG239" s="2">
        <f t="shared" si="314"/>
        <v>12545.13</v>
      </c>
      <c r="BH239" s="2">
        <f t="shared" si="314"/>
        <v>12647.74</v>
      </c>
      <c r="BI239" s="2">
        <f t="shared" si="314"/>
        <v>17604.84</v>
      </c>
      <c r="BJ239" s="2">
        <f t="shared" si="314"/>
        <v>11024.94</v>
      </c>
      <c r="BK239" s="2">
        <f t="shared" si="314"/>
        <v>11106.71</v>
      </c>
      <c r="BL239" s="2">
        <f t="shared" si="314"/>
        <v>23423.8</v>
      </c>
      <c r="BM239" s="2">
        <f t="shared" si="314"/>
        <v>14506.73</v>
      </c>
      <c r="BN239" s="2">
        <f t="shared" si="314"/>
        <v>11033.78</v>
      </c>
      <c r="BO239" s="2">
        <f t="shared" ref="BO239:DZ239" si="315">ROUND(BO237/BO103,2)</f>
        <v>11521.53</v>
      </c>
      <c r="BP239" s="2">
        <f t="shared" si="315"/>
        <v>20215.169999999998</v>
      </c>
      <c r="BQ239" s="2">
        <f t="shared" si="315"/>
        <v>12249.32</v>
      </c>
      <c r="BR239" s="2">
        <f t="shared" si="315"/>
        <v>11345.92</v>
      </c>
      <c r="BS239" s="2">
        <f t="shared" si="315"/>
        <v>12681.14</v>
      </c>
      <c r="BT239" s="2">
        <f t="shared" si="315"/>
        <v>15112.2</v>
      </c>
      <c r="BU239" s="2">
        <f t="shared" si="315"/>
        <v>14838.81</v>
      </c>
      <c r="BV239" s="2">
        <f t="shared" si="315"/>
        <v>11709.83</v>
      </c>
      <c r="BW239" s="2">
        <f t="shared" si="315"/>
        <v>11598.63</v>
      </c>
      <c r="BX239" s="2">
        <f t="shared" si="315"/>
        <v>24774.33</v>
      </c>
      <c r="BY239" s="2">
        <f t="shared" si="315"/>
        <v>13154.13</v>
      </c>
      <c r="BZ239" s="2">
        <f t="shared" si="315"/>
        <v>17181.71</v>
      </c>
      <c r="CA239" s="2">
        <f t="shared" si="315"/>
        <v>20829.66</v>
      </c>
      <c r="CB239" s="2">
        <f t="shared" si="315"/>
        <v>11269.38</v>
      </c>
      <c r="CC239" s="2">
        <f t="shared" si="315"/>
        <v>18443.86</v>
      </c>
      <c r="CD239" s="2">
        <f t="shared" si="315"/>
        <v>18042.27</v>
      </c>
      <c r="CE239" s="2">
        <f t="shared" si="315"/>
        <v>19367.689999999999</v>
      </c>
      <c r="CF239" s="2">
        <f t="shared" si="315"/>
        <v>20369.88</v>
      </c>
      <c r="CG239" s="2">
        <f t="shared" si="315"/>
        <v>17870.89</v>
      </c>
      <c r="CH239" s="2">
        <f t="shared" si="315"/>
        <v>22331.07</v>
      </c>
      <c r="CI239" s="2">
        <f t="shared" si="315"/>
        <v>12026.97</v>
      </c>
      <c r="CJ239" s="2">
        <f t="shared" si="315"/>
        <v>12690.45</v>
      </c>
      <c r="CK239" s="2">
        <f t="shared" si="315"/>
        <v>11470.42</v>
      </c>
      <c r="CL239" s="2">
        <f t="shared" si="315"/>
        <v>12141.95</v>
      </c>
      <c r="CM239" s="2">
        <f t="shared" si="315"/>
        <v>13094.49</v>
      </c>
      <c r="CN239" s="2">
        <f t="shared" si="315"/>
        <v>11007.75</v>
      </c>
      <c r="CO239" s="2">
        <f t="shared" si="315"/>
        <v>11023.11</v>
      </c>
      <c r="CP239" s="2">
        <f t="shared" si="315"/>
        <v>12555.04</v>
      </c>
      <c r="CQ239" s="2">
        <f t="shared" si="315"/>
        <v>12919.2</v>
      </c>
      <c r="CR239" s="2">
        <f t="shared" si="315"/>
        <v>17497.47</v>
      </c>
      <c r="CS239" s="2">
        <f t="shared" si="315"/>
        <v>15233.1</v>
      </c>
      <c r="CT239" s="2">
        <f t="shared" si="315"/>
        <v>21762.79</v>
      </c>
      <c r="CU239" s="2">
        <f t="shared" si="315"/>
        <v>11124.45</v>
      </c>
      <c r="CV239" s="2">
        <f t="shared" si="315"/>
        <v>21533.69</v>
      </c>
      <c r="CW239" s="2">
        <f t="shared" si="315"/>
        <v>18576.23</v>
      </c>
      <c r="CX239" s="2">
        <f t="shared" si="315"/>
        <v>12812.66</v>
      </c>
      <c r="CY239" s="2">
        <f t="shared" si="315"/>
        <v>22960.1</v>
      </c>
      <c r="CZ239" s="2">
        <f t="shared" si="315"/>
        <v>11445.37</v>
      </c>
      <c r="DA239" s="2">
        <f t="shared" si="315"/>
        <v>17882.22</v>
      </c>
      <c r="DB239" s="2">
        <f t="shared" si="315"/>
        <v>14974.29</v>
      </c>
      <c r="DC239" s="2">
        <f t="shared" si="315"/>
        <v>18447.41</v>
      </c>
      <c r="DD239" s="2">
        <f t="shared" si="315"/>
        <v>19939.46</v>
      </c>
      <c r="DE239" s="2">
        <f t="shared" si="315"/>
        <v>15695.15</v>
      </c>
      <c r="DF239" s="2">
        <f t="shared" si="315"/>
        <v>11028.7</v>
      </c>
      <c r="DG239" s="2">
        <f t="shared" si="315"/>
        <v>22833.71</v>
      </c>
      <c r="DH239" s="2">
        <f t="shared" si="315"/>
        <v>11256.57</v>
      </c>
      <c r="DI239" s="2">
        <f t="shared" si="315"/>
        <v>11226.29</v>
      </c>
      <c r="DJ239" s="2">
        <f t="shared" si="315"/>
        <v>12678</v>
      </c>
      <c r="DK239" s="2">
        <f t="shared" si="315"/>
        <v>12668.66</v>
      </c>
      <c r="DL239" s="2">
        <f t="shared" si="315"/>
        <v>11553.91</v>
      </c>
      <c r="DM239" s="2">
        <f t="shared" si="315"/>
        <v>18412.36</v>
      </c>
      <c r="DN239" s="2">
        <f t="shared" si="315"/>
        <v>12223.79</v>
      </c>
      <c r="DO239" s="2">
        <f t="shared" si="315"/>
        <v>11559.87</v>
      </c>
      <c r="DP239" s="2">
        <f t="shared" si="315"/>
        <v>18909.52</v>
      </c>
      <c r="DQ239" s="2">
        <f t="shared" si="315"/>
        <v>12065.13</v>
      </c>
      <c r="DR239" s="2">
        <f t="shared" si="315"/>
        <v>12079.26</v>
      </c>
      <c r="DS239" s="2">
        <f t="shared" si="315"/>
        <v>13221.9</v>
      </c>
      <c r="DT239" s="2">
        <f t="shared" si="315"/>
        <v>20442.64</v>
      </c>
      <c r="DU239" s="2">
        <f t="shared" si="315"/>
        <v>14568.31</v>
      </c>
      <c r="DV239" s="2">
        <f t="shared" si="315"/>
        <v>18125.05</v>
      </c>
      <c r="DW239" s="2">
        <f t="shared" si="315"/>
        <v>15381.25</v>
      </c>
      <c r="DX239" s="2">
        <f t="shared" si="315"/>
        <v>22093.17</v>
      </c>
      <c r="DY239" s="2">
        <f t="shared" si="315"/>
        <v>16690.66</v>
      </c>
      <c r="DZ239" s="2">
        <f t="shared" si="315"/>
        <v>12948.27</v>
      </c>
      <c r="EA239" s="2">
        <f t="shared" ref="EA239:FX239" si="316">ROUND(EA237/EA103,2)</f>
        <v>13212.34</v>
      </c>
      <c r="EB239" s="2">
        <f t="shared" si="316"/>
        <v>12690.2</v>
      </c>
      <c r="EC239" s="2">
        <f t="shared" si="316"/>
        <v>14723.73</v>
      </c>
      <c r="ED239" s="2">
        <f t="shared" si="316"/>
        <v>14986.02</v>
      </c>
      <c r="EE239" s="2">
        <f t="shared" si="316"/>
        <v>18721.53</v>
      </c>
      <c r="EF239" s="2">
        <f t="shared" si="316"/>
        <v>11901.52</v>
      </c>
      <c r="EG239" s="2">
        <f t="shared" si="316"/>
        <v>15988.52</v>
      </c>
      <c r="EH239" s="2">
        <f t="shared" si="316"/>
        <v>16255.65</v>
      </c>
      <c r="EI239" s="2">
        <f t="shared" si="316"/>
        <v>11707.13</v>
      </c>
      <c r="EJ239" s="2">
        <f t="shared" si="316"/>
        <v>11014.72</v>
      </c>
      <c r="EK239" s="2">
        <f t="shared" si="316"/>
        <v>12042.95</v>
      </c>
      <c r="EL239" s="2">
        <f t="shared" si="316"/>
        <v>12359.19</v>
      </c>
      <c r="EM239" s="2">
        <f t="shared" si="316"/>
        <v>14026.65</v>
      </c>
      <c r="EN239" s="2">
        <f t="shared" si="316"/>
        <v>12104.48</v>
      </c>
      <c r="EO239" s="2">
        <f t="shared" si="316"/>
        <v>14993.94</v>
      </c>
      <c r="EP239" s="2">
        <f t="shared" si="316"/>
        <v>13997.38</v>
      </c>
      <c r="EQ239" s="2">
        <f t="shared" si="316"/>
        <v>11571.29</v>
      </c>
      <c r="ER239" s="2">
        <f t="shared" si="316"/>
        <v>16110.39</v>
      </c>
      <c r="ES239" s="2">
        <f t="shared" si="316"/>
        <v>19839.72</v>
      </c>
      <c r="ET239" s="2">
        <f t="shared" si="316"/>
        <v>21551.01</v>
      </c>
      <c r="EU239" s="2">
        <f t="shared" si="316"/>
        <v>13360.44</v>
      </c>
      <c r="EV239" s="2">
        <f t="shared" si="316"/>
        <v>24662.44</v>
      </c>
      <c r="EW239" s="2">
        <f t="shared" si="316"/>
        <v>15761.19</v>
      </c>
      <c r="EX239" s="2">
        <f t="shared" si="316"/>
        <v>21274.11</v>
      </c>
      <c r="EY239" s="2">
        <f t="shared" si="316"/>
        <v>11338.02</v>
      </c>
      <c r="EZ239" s="2">
        <f t="shared" si="316"/>
        <v>21037.65</v>
      </c>
      <c r="FA239" s="2">
        <f t="shared" si="316"/>
        <v>12223.12</v>
      </c>
      <c r="FB239" s="2">
        <f t="shared" si="316"/>
        <v>16170.23</v>
      </c>
      <c r="FC239" s="2">
        <f t="shared" si="316"/>
        <v>11403.8</v>
      </c>
      <c r="FD239" s="2">
        <f t="shared" si="316"/>
        <v>13871.92</v>
      </c>
      <c r="FE239" s="2">
        <f t="shared" si="316"/>
        <v>23582.41</v>
      </c>
      <c r="FF239" s="2">
        <f t="shared" si="316"/>
        <v>19414.849999999999</v>
      </c>
      <c r="FG239" s="2">
        <f t="shared" si="316"/>
        <v>21771.4</v>
      </c>
      <c r="FH239" s="2">
        <f t="shared" si="316"/>
        <v>23119.88</v>
      </c>
      <c r="FI239" s="2">
        <f t="shared" si="316"/>
        <v>11814</v>
      </c>
      <c r="FJ239" s="2">
        <f t="shared" si="316"/>
        <v>11123.63</v>
      </c>
      <c r="FK239" s="2">
        <f t="shared" si="316"/>
        <v>11401.13</v>
      </c>
      <c r="FL239" s="2">
        <f t="shared" si="316"/>
        <v>11028.65</v>
      </c>
      <c r="FM239" s="2">
        <f t="shared" si="316"/>
        <v>11028.65</v>
      </c>
      <c r="FN239" s="2">
        <f t="shared" si="316"/>
        <v>11606.13</v>
      </c>
      <c r="FO239" s="2">
        <f t="shared" si="316"/>
        <v>11900.16</v>
      </c>
      <c r="FP239" s="2">
        <f t="shared" si="316"/>
        <v>11675.23</v>
      </c>
      <c r="FQ239" s="2">
        <f t="shared" si="316"/>
        <v>11741.64</v>
      </c>
      <c r="FR239" s="2">
        <f t="shared" si="316"/>
        <v>19610.689999999999</v>
      </c>
      <c r="FS239" s="2">
        <f t="shared" si="316"/>
        <v>19547.259999999998</v>
      </c>
      <c r="FT239" s="2">
        <f t="shared" si="316"/>
        <v>24587.279999999999</v>
      </c>
      <c r="FU239" s="2">
        <f t="shared" si="316"/>
        <v>12963.29</v>
      </c>
      <c r="FV239" s="2">
        <f t="shared" si="316"/>
        <v>12685.18</v>
      </c>
      <c r="FW239" s="2">
        <f t="shared" si="316"/>
        <v>20857.88</v>
      </c>
      <c r="FX239" s="2">
        <f t="shared" si="316"/>
        <v>24824.69</v>
      </c>
      <c r="FY239" s="2"/>
      <c r="FZ239" s="2">
        <f>FZ237/FZ103</f>
        <v>11649.979780899841</v>
      </c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</row>
    <row r="240" spans="1:193" x14ac:dyDescent="0.35">
      <c r="A240" s="2"/>
      <c r="B240" s="2" t="s">
        <v>976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>
        <f>DK237-DK226</f>
        <v>6054007.1499999994</v>
      </c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</row>
    <row r="241" spans="1:193" x14ac:dyDescent="0.35">
      <c r="A241" s="3" t="s">
        <v>490</v>
      </c>
      <c r="B241" s="2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  <c r="CZ241" s="64"/>
      <c r="DA241" s="64"/>
      <c r="DB241" s="64"/>
      <c r="DC241" s="64"/>
      <c r="DD241" s="64"/>
      <c r="DE241" s="64"/>
      <c r="DF241" s="64"/>
      <c r="DG241" s="64"/>
      <c r="DH241" s="64"/>
      <c r="DI241" s="64"/>
      <c r="DJ241" s="64"/>
      <c r="DK241" s="64"/>
      <c r="DL241" s="64"/>
      <c r="DM241" s="64"/>
      <c r="DN241" s="64"/>
      <c r="DO241" s="64"/>
      <c r="DP241" s="64"/>
      <c r="DQ241" s="64"/>
      <c r="DR241" s="64"/>
      <c r="DS241" s="64"/>
      <c r="DT241" s="64"/>
      <c r="DU241" s="64"/>
      <c r="DV241" s="64"/>
      <c r="DW241" s="64"/>
      <c r="DX241" s="64"/>
      <c r="DY241" s="64"/>
      <c r="DZ241" s="64"/>
      <c r="EA241" s="64"/>
      <c r="EB241" s="64"/>
      <c r="EC241" s="64"/>
      <c r="ED241" s="64"/>
      <c r="EE241" s="64"/>
      <c r="EF241" s="64"/>
      <c r="EG241" s="64"/>
      <c r="EH241" s="64"/>
      <c r="EI241" s="64"/>
      <c r="EJ241" s="64"/>
      <c r="EK241" s="64"/>
      <c r="EL241" s="64"/>
      <c r="EM241" s="64"/>
      <c r="EN241" s="64"/>
      <c r="EO241" s="64"/>
      <c r="EP241" s="64"/>
      <c r="EQ241" s="64"/>
      <c r="ER241" s="64"/>
      <c r="ES241" s="64"/>
      <c r="ET241" s="64"/>
      <c r="EU241" s="64"/>
      <c r="EV241" s="64"/>
      <c r="EW241" s="64"/>
      <c r="EX241" s="64"/>
      <c r="EY241" s="64"/>
      <c r="EZ241" s="64"/>
      <c r="FA241" s="64"/>
      <c r="FB241" s="64"/>
      <c r="FC241" s="64"/>
      <c r="FD241" s="64"/>
      <c r="FE241" s="64"/>
      <c r="FF241" s="64"/>
      <c r="FG241" s="64"/>
      <c r="FH241" s="64"/>
      <c r="FI241" s="64"/>
      <c r="FJ241" s="64"/>
      <c r="FK241" s="64"/>
      <c r="FL241" s="64"/>
      <c r="FM241" s="64"/>
      <c r="FN241" s="64"/>
      <c r="FO241" s="64"/>
      <c r="FP241" s="64"/>
      <c r="FQ241" s="64"/>
      <c r="FR241" s="64"/>
      <c r="FS241" s="64"/>
      <c r="FT241" s="64"/>
      <c r="FU241" s="64"/>
      <c r="FV241" s="64"/>
      <c r="FW241" s="64"/>
      <c r="FX241" s="64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</row>
    <row r="242" spans="1:193" ht="31" x14ac:dyDescent="0.35">
      <c r="A242" s="3" t="s">
        <v>490</v>
      </c>
      <c r="B242" s="68" t="s">
        <v>537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</row>
    <row r="243" spans="1:193" x14ac:dyDescent="0.35">
      <c r="A243" s="3" t="s">
        <v>538</v>
      </c>
      <c r="B243" s="2" t="s">
        <v>539</v>
      </c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64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</row>
    <row r="244" spans="1:193" x14ac:dyDescent="0.35">
      <c r="A244" s="2"/>
      <c r="B244" s="2" t="s">
        <v>540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>
        <f>SUM(C242:FX242)</f>
        <v>0</v>
      </c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</row>
    <row r="245" spans="1:193" x14ac:dyDescent="0.35">
      <c r="A245" s="66" t="s">
        <v>541</v>
      </c>
      <c r="B245" s="67" t="s">
        <v>542</v>
      </c>
      <c r="C245" s="2">
        <f t="shared" ref="C245:BN245" si="317">IF((AND(C$209=C$237,C$73&lt;&gt;888888888.88))=TRUE(),C232,0)</f>
        <v>0</v>
      </c>
      <c r="D245" s="2">
        <f t="shared" si="317"/>
        <v>446182328.50000006</v>
      </c>
      <c r="E245" s="2">
        <f t="shared" si="317"/>
        <v>71478924.429999992</v>
      </c>
      <c r="F245" s="2">
        <f t="shared" si="317"/>
        <v>279287184.22000003</v>
      </c>
      <c r="G245" s="2">
        <f t="shared" si="317"/>
        <v>0</v>
      </c>
      <c r="H245" s="2">
        <f t="shared" si="317"/>
        <v>0</v>
      </c>
      <c r="I245" s="2">
        <f t="shared" si="317"/>
        <v>98904716.640000001</v>
      </c>
      <c r="J245" s="2">
        <f t="shared" si="317"/>
        <v>0</v>
      </c>
      <c r="K245" s="2">
        <f t="shared" si="317"/>
        <v>4191224.5600000005</v>
      </c>
      <c r="L245" s="2">
        <f t="shared" si="317"/>
        <v>0</v>
      </c>
      <c r="M245" s="2">
        <f t="shared" si="317"/>
        <v>0</v>
      </c>
      <c r="N245" s="2">
        <f t="shared" si="317"/>
        <v>592130490.39999998</v>
      </c>
      <c r="O245" s="2">
        <f t="shared" si="317"/>
        <v>144009244.40000001</v>
      </c>
      <c r="P245" s="2">
        <f t="shared" si="317"/>
        <v>0</v>
      </c>
      <c r="Q245" s="2">
        <f t="shared" si="317"/>
        <v>0</v>
      </c>
      <c r="R245" s="2">
        <f t="shared" si="317"/>
        <v>0</v>
      </c>
      <c r="S245" s="2">
        <f t="shared" si="317"/>
        <v>0</v>
      </c>
      <c r="T245" s="2">
        <f t="shared" si="317"/>
        <v>0</v>
      </c>
      <c r="U245" s="2">
        <f t="shared" si="317"/>
        <v>0</v>
      </c>
      <c r="V245" s="2">
        <f t="shared" si="317"/>
        <v>0</v>
      </c>
      <c r="W245" s="2">
        <f t="shared" si="317"/>
        <v>1382561.76</v>
      </c>
      <c r="X245" s="2">
        <f t="shared" si="317"/>
        <v>0</v>
      </c>
      <c r="Y245" s="2">
        <f t="shared" si="317"/>
        <v>0</v>
      </c>
      <c r="Z245" s="2">
        <f t="shared" si="317"/>
        <v>0</v>
      </c>
      <c r="AA245" s="2">
        <f t="shared" si="317"/>
        <v>352504308.11000007</v>
      </c>
      <c r="AB245" s="2">
        <f t="shared" si="317"/>
        <v>312898311.33999997</v>
      </c>
      <c r="AC245" s="2">
        <f t="shared" si="317"/>
        <v>0</v>
      </c>
      <c r="AD245" s="2">
        <f t="shared" si="317"/>
        <v>0</v>
      </c>
      <c r="AE245" s="2">
        <f t="shared" si="317"/>
        <v>0</v>
      </c>
      <c r="AF245" s="2">
        <f t="shared" si="317"/>
        <v>0</v>
      </c>
      <c r="AG245" s="2">
        <f t="shared" si="317"/>
        <v>0</v>
      </c>
      <c r="AH245" s="2">
        <f t="shared" si="317"/>
        <v>0</v>
      </c>
      <c r="AI245" s="2">
        <f t="shared" si="317"/>
        <v>0</v>
      </c>
      <c r="AJ245" s="2">
        <f t="shared" si="317"/>
        <v>0</v>
      </c>
      <c r="AK245" s="2">
        <f t="shared" si="317"/>
        <v>0</v>
      </c>
      <c r="AL245" s="2">
        <f t="shared" si="317"/>
        <v>0</v>
      </c>
      <c r="AM245" s="2">
        <f t="shared" si="317"/>
        <v>0</v>
      </c>
      <c r="AN245" s="2">
        <f t="shared" si="317"/>
        <v>0</v>
      </c>
      <c r="AO245" s="2">
        <f t="shared" si="317"/>
        <v>0</v>
      </c>
      <c r="AP245" s="2">
        <f t="shared" si="317"/>
        <v>1019980699.9100001</v>
      </c>
      <c r="AQ245" s="2">
        <f t="shared" si="317"/>
        <v>0</v>
      </c>
      <c r="AR245" s="2">
        <f t="shared" si="317"/>
        <v>0</v>
      </c>
      <c r="AS245" s="2">
        <f t="shared" si="317"/>
        <v>79339583.129999995</v>
      </c>
      <c r="AT245" s="2">
        <f t="shared" si="317"/>
        <v>0</v>
      </c>
      <c r="AU245" s="2">
        <f t="shared" si="317"/>
        <v>4545410</v>
      </c>
      <c r="AV245" s="2">
        <f t="shared" si="317"/>
        <v>0</v>
      </c>
      <c r="AW245" s="2">
        <f t="shared" si="317"/>
        <v>0</v>
      </c>
      <c r="AX245" s="2">
        <f t="shared" si="317"/>
        <v>0</v>
      </c>
      <c r="AY245" s="2">
        <f t="shared" si="317"/>
        <v>0</v>
      </c>
      <c r="AZ245" s="2">
        <f t="shared" si="317"/>
        <v>0</v>
      </c>
      <c r="BA245" s="2">
        <f t="shared" si="317"/>
        <v>0</v>
      </c>
      <c r="BB245" s="2">
        <f t="shared" si="317"/>
        <v>0</v>
      </c>
      <c r="BC245" s="2">
        <f t="shared" si="317"/>
        <v>0</v>
      </c>
      <c r="BD245" s="2">
        <f t="shared" si="317"/>
        <v>0</v>
      </c>
      <c r="BE245" s="2">
        <f t="shared" si="317"/>
        <v>0</v>
      </c>
      <c r="BF245" s="2">
        <f t="shared" si="317"/>
        <v>0</v>
      </c>
      <c r="BG245" s="2">
        <f t="shared" si="317"/>
        <v>0</v>
      </c>
      <c r="BH245" s="2">
        <f t="shared" si="317"/>
        <v>0</v>
      </c>
      <c r="BI245" s="2">
        <f t="shared" si="317"/>
        <v>0</v>
      </c>
      <c r="BJ245" s="2">
        <f t="shared" si="317"/>
        <v>0</v>
      </c>
      <c r="BK245" s="2">
        <f t="shared" si="317"/>
        <v>390865273.26999998</v>
      </c>
      <c r="BL245" s="2">
        <f t="shared" si="317"/>
        <v>1874169.0899999999</v>
      </c>
      <c r="BM245" s="2">
        <f t="shared" si="317"/>
        <v>5309125.9999999991</v>
      </c>
      <c r="BN245" s="2">
        <f t="shared" si="317"/>
        <v>0</v>
      </c>
      <c r="BO245" s="2">
        <f t="shared" ref="BO245:DZ245" si="318">IF((AND(BO$209=BO$237,BO$73&lt;&gt;888888888.88))=TRUE(),BO232,0)</f>
        <v>0</v>
      </c>
      <c r="BP245" s="2">
        <f t="shared" si="318"/>
        <v>0</v>
      </c>
      <c r="BQ245" s="2">
        <f t="shared" si="318"/>
        <v>0</v>
      </c>
      <c r="BR245" s="2">
        <f t="shared" si="318"/>
        <v>51022566.020000003</v>
      </c>
      <c r="BS245" s="2">
        <f t="shared" si="318"/>
        <v>0</v>
      </c>
      <c r="BT245" s="2">
        <f t="shared" si="318"/>
        <v>0</v>
      </c>
      <c r="BU245" s="2">
        <f t="shared" si="318"/>
        <v>0</v>
      </c>
      <c r="BV245" s="2">
        <f t="shared" si="318"/>
        <v>0</v>
      </c>
      <c r="BW245" s="2">
        <f t="shared" si="318"/>
        <v>0</v>
      </c>
      <c r="BX245" s="2">
        <f t="shared" si="318"/>
        <v>0</v>
      </c>
      <c r="BY245" s="2">
        <f t="shared" si="318"/>
        <v>6019018.9100000001</v>
      </c>
      <c r="BZ245" s="2">
        <f t="shared" si="318"/>
        <v>0</v>
      </c>
      <c r="CA245" s="2">
        <f t="shared" si="318"/>
        <v>0</v>
      </c>
      <c r="CB245" s="2">
        <f t="shared" si="318"/>
        <v>0</v>
      </c>
      <c r="CC245" s="2">
        <f t="shared" si="318"/>
        <v>0</v>
      </c>
      <c r="CD245" s="2">
        <f t="shared" si="318"/>
        <v>1111944.4000000001</v>
      </c>
      <c r="CE245" s="2">
        <f t="shared" si="318"/>
        <v>0</v>
      </c>
      <c r="CF245" s="2">
        <f t="shared" si="318"/>
        <v>0</v>
      </c>
      <c r="CG245" s="2">
        <f t="shared" si="318"/>
        <v>0</v>
      </c>
      <c r="CH245" s="2">
        <f t="shared" si="318"/>
        <v>0</v>
      </c>
      <c r="CI245" s="2">
        <f t="shared" si="318"/>
        <v>0</v>
      </c>
      <c r="CJ245" s="2">
        <f t="shared" si="318"/>
        <v>0</v>
      </c>
      <c r="CK245" s="2">
        <f t="shared" si="318"/>
        <v>0</v>
      </c>
      <c r="CL245" s="2">
        <f t="shared" si="318"/>
        <v>0</v>
      </c>
      <c r="CM245" s="2">
        <f t="shared" si="318"/>
        <v>0</v>
      </c>
      <c r="CN245" s="2">
        <f t="shared" si="318"/>
        <v>0</v>
      </c>
      <c r="CO245" s="2">
        <f t="shared" si="318"/>
        <v>0</v>
      </c>
      <c r="CP245" s="2">
        <f t="shared" si="318"/>
        <v>0</v>
      </c>
      <c r="CQ245" s="2">
        <f t="shared" si="318"/>
        <v>0</v>
      </c>
      <c r="CR245" s="2">
        <f t="shared" si="318"/>
        <v>0</v>
      </c>
      <c r="CS245" s="2">
        <f t="shared" si="318"/>
        <v>0</v>
      </c>
      <c r="CT245" s="2">
        <f t="shared" si="318"/>
        <v>0</v>
      </c>
      <c r="CU245" s="2">
        <f t="shared" si="318"/>
        <v>0</v>
      </c>
      <c r="CV245" s="2">
        <f t="shared" si="318"/>
        <v>0</v>
      </c>
      <c r="CW245" s="2">
        <f t="shared" si="318"/>
        <v>0</v>
      </c>
      <c r="CX245" s="2">
        <f t="shared" si="318"/>
        <v>0</v>
      </c>
      <c r="CY245" s="2">
        <f t="shared" si="318"/>
        <v>0</v>
      </c>
      <c r="CZ245" s="2">
        <f t="shared" si="318"/>
        <v>0</v>
      </c>
      <c r="DA245" s="2">
        <f t="shared" si="318"/>
        <v>0</v>
      </c>
      <c r="DB245" s="2">
        <f t="shared" si="318"/>
        <v>0</v>
      </c>
      <c r="DC245" s="2">
        <f t="shared" si="318"/>
        <v>0</v>
      </c>
      <c r="DD245" s="2">
        <f t="shared" si="318"/>
        <v>0</v>
      </c>
      <c r="DE245" s="2">
        <f t="shared" si="318"/>
        <v>0</v>
      </c>
      <c r="DF245" s="2">
        <f t="shared" si="318"/>
        <v>0</v>
      </c>
      <c r="DG245" s="2">
        <f t="shared" si="318"/>
        <v>0</v>
      </c>
      <c r="DH245" s="2">
        <f t="shared" si="318"/>
        <v>0</v>
      </c>
      <c r="DI245" s="2">
        <f t="shared" si="318"/>
        <v>0</v>
      </c>
      <c r="DJ245" s="2">
        <f t="shared" si="318"/>
        <v>0</v>
      </c>
      <c r="DK245" s="2">
        <f t="shared" si="318"/>
        <v>0</v>
      </c>
      <c r="DL245" s="2">
        <f t="shared" si="318"/>
        <v>0</v>
      </c>
      <c r="DM245" s="2">
        <f t="shared" si="318"/>
        <v>0</v>
      </c>
      <c r="DN245" s="2">
        <f t="shared" si="318"/>
        <v>0</v>
      </c>
      <c r="DO245" s="2">
        <f t="shared" si="318"/>
        <v>0</v>
      </c>
      <c r="DP245" s="2">
        <f t="shared" si="318"/>
        <v>0</v>
      </c>
      <c r="DQ245" s="2">
        <f t="shared" si="318"/>
        <v>0</v>
      </c>
      <c r="DR245" s="2">
        <f t="shared" si="318"/>
        <v>0</v>
      </c>
      <c r="DS245" s="2">
        <f t="shared" si="318"/>
        <v>0</v>
      </c>
      <c r="DT245" s="2">
        <f t="shared" si="318"/>
        <v>0</v>
      </c>
      <c r="DU245" s="2">
        <f t="shared" si="318"/>
        <v>0</v>
      </c>
      <c r="DV245" s="2">
        <f t="shared" si="318"/>
        <v>0</v>
      </c>
      <c r="DW245" s="2">
        <f t="shared" si="318"/>
        <v>0</v>
      </c>
      <c r="DX245" s="2">
        <f t="shared" si="318"/>
        <v>0</v>
      </c>
      <c r="DY245" s="2">
        <f t="shared" si="318"/>
        <v>0</v>
      </c>
      <c r="DZ245" s="2">
        <f t="shared" si="318"/>
        <v>0</v>
      </c>
      <c r="EA245" s="2">
        <f t="shared" ref="EA245:FX245" si="319">IF((AND(EA$209=EA$237,EA$73&lt;&gt;888888888.88))=TRUE(),EA232,0)</f>
        <v>0</v>
      </c>
      <c r="EB245" s="2">
        <f t="shared" si="319"/>
        <v>0</v>
      </c>
      <c r="EC245" s="2">
        <f t="shared" si="319"/>
        <v>0</v>
      </c>
      <c r="ED245" s="2">
        <f t="shared" si="319"/>
        <v>0</v>
      </c>
      <c r="EE245" s="2">
        <f t="shared" si="319"/>
        <v>0</v>
      </c>
      <c r="EF245" s="2">
        <f t="shared" si="319"/>
        <v>0</v>
      </c>
      <c r="EG245" s="2">
        <f t="shared" si="319"/>
        <v>0</v>
      </c>
      <c r="EH245" s="2">
        <f t="shared" si="319"/>
        <v>0</v>
      </c>
      <c r="EI245" s="2">
        <f t="shared" si="319"/>
        <v>0</v>
      </c>
      <c r="EJ245" s="2">
        <f t="shared" si="319"/>
        <v>0</v>
      </c>
      <c r="EK245" s="2">
        <f t="shared" si="319"/>
        <v>0</v>
      </c>
      <c r="EL245" s="2">
        <f t="shared" si="319"/>
        <v>0</v>
      </c>
      <c r="EM245" s="2">
        <f t="shared" si="319"/>
        <v>0</v>
      </c>
      <c r="EN245" s="2">
        <f t="shared" si="319"/>
        <v>0</v>
      </c>
      <c r="EO245" s="2">
        <f t="shared" si="319"/>
        <v>0</v>
      </c>
      <c r="EP245" s="2">
        <f t="shared" si="319"/>
        <v>0</v>
      </c>
      <c r="EQ245" s="2">
        <f t="shared" si="319"/>
        <v>0</v>
      </c>
      <c r="ER245" s="2">
        <f t="shared" si="319"/>
        <v>0</v>
      </c>
      <c r="ES245" s="2">
        <f t="shared" si="319"/>
        <v>3253793.81</v>
      </c>
      <c r="ET245" s="2">
        <f t="shared" si="319"/>
        <v>0</v>
      </c>
      <c r="EU245" s="2">
        <f t="shared" si="319"/>
        <v>0</v>
      </c>
      <c r="EV245" s="2">
        <f t="shared" si="319"/>
        <v>0</v>
      </c>
      <c r="EW245" s="2">
        <f t="shared" si="319"/>
        <v>0</v>
      </c>
      <c r="EX245" s="2">
        <f t="shared" si="319"/>
        <v>0</v>
      </c>
      <c r="EY245" s="2">
        <f t="shared" si="319"/>
        <v>0</v>
      </c>
      <c r="EZ245" s="2">
        <f t="shared" si="319"/>
        <v>0</v>
      </c>
      <c r="FA245" s="2">
        <f t="shared" si="319"/>
        <v>0</v>
      </c>
      <c r="FB245" s="2">
        <f t="shared" si="319"/>
        <v>0</v>
      </c>
      <c r="FC245" s="2">
        <f t="shared" si="319"/>
        <v>0</v>
      </c>
      <c r="FD245" s="2">
        <f t="shared" si="319"/>
        <v>0</v>
      </c>
      <c r="FE245" s="2">
        <f t="shared" si="319"/>
        <v>0</v>
      </c>
      <c r="FF245" s="2">
        <f t="shared" si="319"/>
        <v>0</v>
      </c>
      <c r="FG245" s="2">
        <f t="shared" si="319"/>
        <v>0</v>
      </c>
      <c r="FH245" s="2">
        <f t="shared" si="319"/>
        <v>0</v>
      </c>
      <c r="FI245" s="2">
        <f t="shared" si="319"/>
        <v>20134035.949999999</v>
      </c>
      <c r="FJ245" s="2">
        <f t="shared" si="319"/>
        <v>0</v>
      </c>
      <c r="FK245" s="2">
        <f t="shared" si="319"/>
        <v>0</v>
      </c>
      <c r="FL245" s="2">
        <f t="shared" si="319"/>
        <v>0</v>
      </c>
      <c r="FM245" s="2">
        <f t="shared" si="319"/>
        <v>0</v>
      </c>
      <c r="FN245" s="2">
        <f t="shared" si="319"/>
        <v>0</v>
      </c>
      <c r="FO245" s="2">
        <f t="shared" si="319"/>
        <v>0</v>
      </c>
      <c r="FP245" s="2">
        <f t="shared" si="319"/>
        <v>0</v>
      </c>
      <c r="FQ245" s="2">
        <f t="shared" si="319"/>
        <v>0</v>
      </c>
      <c r="FR245" s="2">
        <f t="shared" si="319"/>
        <v>0</v>
      </c>
      <c r="FS245" s="2">
        <f t="shared" si="319"/>
        <v>0</v>
      </c>
      <c r="FT245" s="2">
        <f t="shared" si="319"/>
        <v>0</v>
      </c>
      <c r="FU245" s="2">
        <f t="shared" si="319"/>
        <v>0</v>
      </c>
      <c r="FV245" s="2">
        <f t="shared" si="319"/>
        <v>0</v>
      </c>
      <c r="FW245" s="2">
        <f t="shared" si="319"/>
        <v>0</v>
      </c>
      <c r="FX245" s="2">
        <f t="shared" si="319"/>
        <v>0</v>
      </c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</row>
    <row r="246" spans="1:193" x14ac:dyDescent="0.35">
      <c r="A246" s="67"/>
      <c r="B246" s="67" t="s">
        <v>543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</row>
    <row r="247" spans="1:193" x14ac:dyDescent="0.35">
      <c r="A247" s="3" t="s">
        <v>544</v>
      </c>
      <c r="B247" s="2" t="s">
        <v>977</v>
      </c>
      <c r="C247" s="2">
        <f t="shared" ref="C247:BN247" si="320">IF(C209=C237,C209,0)</f>
        <v>0</v>
      </c>
      <c r="D247" s="2">
        <f t="shared" si="320"/>
        <v>446149224.80000001</v>
      </c>
      <c r="E247" s="2">
        <f t="shared" si="320"/>
        <v>71070893.150000006</v>
      </c>
      <c r="F247" s="2">
        <f t="shared" si="320"/>
        <v>278971081.16000003</v>
      </c>
      <c r="G247" s="2">
        <f t="shared" si="320"/>
        <v>0</v>
      </c>
      <c r="H247" s="2">
        <f t="shared" si="320"/>
        <v>0</v>
      </c>
      <c r="I247" s="2">
        <f t="shared" si="320"/>
        <v>98385570.299999997</v>
      </c>
      <c r="J247" s="2">
        <f t="shared" si="320"/>
        <v>0</v>
      </c>
      <c r="K247" s="2">
        <f t="shared" si="320"/>
        <v>4180082.5</v>
      </c>
      <c r="L247" s="2">
        <f t="shared" si="320"/>
        <v>0</v>
      </c>
      <c r="M247" s="2">
        <f t="shared" si="320"/>
        <v>0</v>
      </c>
      <c r="N247" s="2">
        <f t="shared" si="320"/>
        <v>591751802.49000001</v>
      </c>
      <c r="O247" s="2">
        <f t="shared" si="320"/>
        <v>143830443.02000001</v>
      </c>
      <c r="P247" s="2">
        <f t="shared" si="320"/>
        <v>0</v>
      </c>
      <c r="Q247" s="2">
        <f t="shared" si="320"/>
        <v>0</v>
      </c>
      <c r="R247" s="2">
        <f t="shared" si="320"/>
        <v>0</v>
      </c>
      <c r="S247" s="2">
        <f t="shared" si="320"/>
        <v>0</v>
      </c>
      <c r="T247" s="2">
        <f t="shared" si="320"/>
        <v>0</v>
      </c>
      <c r="U247" s="2">
        <f t="shared" si="320"/>
        <v>0</v>
      </c>
      <c r="V247" s="2">
        <f t="shared" si="320"/>
        <v>0</v>
      </c>
      <c r="W247" s="2">
        <f t="shared" si="320"/>
        <v>1138970.21</v>
      </c>
      <c r="X247" s="2">
        <f t="shared" si="320"/>
        <v>0</v>
      </c>
      <c r="Y247" s="2">
        <f t="shared" si="320"/>
        <v>0</v>
      </c>
      <c r="Z247" s="2">
        <f t="shared" si="320"/>
        <v>0</v>
      </c>
      <c r="AA247" s="2">
        <f t="shared" si="320"/>
        <v>351337009.87</v>
      </c>
      <c r="AB247" s="2">
        <f t="shared" si="320"/>
        <v>312259192.82999998</v>
      </c>
      <c r="AC247" s="2">
        <f t="shared" si="320"/>
        <v>0</v>
      </c>
      <c r="AD247" s="2">
        <f t="shared" si="320"/>
        <v>0</v>
      </c>
      <c r="AE247" s="2">
        <f t="shared" si="320"/>
        <v>0</v>
      </c>
      <c r="AF247" s="2">
        <f t="shared" si="320"/>
        <v>0</v>
      </c>
      <c r="AG247" s="2">
        <f t="shared" si="320"/>
        <v>0</v>
      </c>
      <c r="AH247" s="2">
        <f t="shared" si="320"/>
        <v>0</v>
      </c>
      <c r="AI247" s="2">
        <f t="shared" si="320"/>
        <v>0</v>
      </c>
      <c r="AJ247" s="2">
        <f t="shared" si="320"/>
        <v>0</v>
      </c>
      <c r="AK247" s="2">
        <f t="shared" si="320"/>
        <v>0</v>
      </c>
      <c r="AL247" s="2">
        <f t="shared" si="320"/>
        <v>0</v>
      </c>
      <c r="AM247" s="2">
        <f t="shared" si="320"/>
        <v>0</v>
      </c>
      <c r="AN247" s="2">
        <f t="shared" si="320"/>
        <v>0</v>
      </c>
      <c r="AO247" s="2">
        <f t="shared" si="320"/>
        <v>0</v>
      </c>
      <c r="AP247" s="2">
        <f t="shared" si="320"/>
        <v>1017751648.26</v>
      </c>
      <c r="AQ247" s="2">
        <f t="shared" si="320"/>
        <v>0</v>
      </c>
      <c r="AR247" s="2">
        <f t="shared" si="320"/>
        <v>0</v>
      </c>
      <c r="AS247" s="2">
        <f t="shared" si="320"/>
        <v>79204693.689999998</v>
      </c>
      <c r="AT247" s="2">
        <f t="shared" si="320"/>
        <v>0</v>
      </c>
      <c r="AU247" s="2">
        <f t="shared" si="320"/>
        <v>4496406.4400000004</v>
      </c>
      <c r="AV247" s="2">
        <f t="shared" si="320"/>
        <v>0</v>
      </c>
      <c r="AW247" s="2">
        <f t="shared" si="320"/>
        <v>0</v>
      </c>
      <c r="AX247" s="2">
        <f t="shared" si="320"/>
        <v>0</v>
      </c>
      <c r="AY247" s="2">
        <f t="shared" si="320"/>
        <v>0</v>
      </c>
      <c r="AZ247" s="2">
        <f t="shared" si="320"/>
        <v>0</v>
      </c>
      <c r="BA247" s="2">
        <f t="shared" si="320"/>
        <v>0</v>
      </c>
      <c r="BB247" s="2">
        <f t="shared" si="320"/>
        <v>0</v>
      </c>
      <c r="BC247" s="2">
        <f t="shared" si="320"/>
        <v>0</v>
      </c>
      <c r="BD247" s="2">
        <f t="shared" si="320"/>
        <v>0</v>
      </c>
      <c r="BE247" s="2">
        <f t="shared" si="320"/>
        <v>0</v>
      </c>
      <c r="BF247" s="2">
        <f t="shared" si="320"/>
        <v>0</v>
      </c>
      <c r="BG247" s="2">
        <f t="shared" si="320"/>
        <v>0</v>
      </c>
      <c r="BH247" s="2">
        <f t="shared" si="320"/>
        <v>0</v>
      </c>
      <c r="BI247" s="2">
        <f t="shared" si="320"/>
        <v>0</v>
      </c>
      <c r="BJ247" s="2">
        <f t="shared" si="320"/>
        <v>0</v>
      </c>
      <c r="BK247" s="2">
        <f t="shared" si="320"/>
        <v>390364211.14999998</v>
      </c>
      <c r="BL247" s="2">
        <f t="shared" si="320"/>
        <v>1810659.96</v>
      </c>
      <c r="BM247" s="2">
        <f t="shared" si="320"/>
        <v>5212266.43</v>
      </c>
      <c r="BN247" s="2">
        <f t="shared" si="320"/>
        <v>0</v>
      </c>
      <c r="BO247" s="2">
        <f t="shared" ref="BO247:DZ247" si="321">IF(BO209=BO237,BO209,0)</f>
        <v>0</v>
      </c>
      <c r="BP247" s="2">
        <f t="shared" si="321"/>
        <v>0</v>
      </c>
      <c r="BQ247" s="2">
        <f t="shared" si="321"/>
        <v>0</v>
      </c>
      <c r="BR247" s="2">
        <f t="shared" si="321"/>
        <v>50925019.039999999</v>
      </c>
      <c r="BS247" s="2">
        <f t="shared" si="321"/>
        <v>0</v>
      </c>
      <c r="BT247" s="2">
        <f t="shared" si="321"/>
        <v>0</v>
      </c>
      <c r="BU247" s="2">
        <f t="shared" si="321"/>
        <v>0</v>
      </c>
      <c r="BV247" s="2">
        <f t="shared" si="321"/>
        <v>0</v>
      </c>
      <c r="BW247" s="2">
        <f t="shared" si="321"/>
        <v>0</v>
      </c>
      <c r="BX247" s="2">
        <f t="shared" si="321"/>
        <v>0</v>
      </c>
      <c r="BY247" s="2">
        <f t="shared" si="321"/>
        <v>5665481.8799999999</v>
      </c>
      <c r="BZ247" s="2">
        <f t="shared" si="321"/>
        <v>0</v>
      </c>
      <c r="CA247" s="2">
        <f t="shared" si="321"/>
        <v>0</v>
      </c>
      <c r="CB247" s="2">
        <f t="shared" si="321"/>
        <v>0</v>
      </c>
      <c r="CC247" s="2">
        <f t="shared" si="321"/>
        <v>0</v>
      </c>
      <c r="CD247" s="2">
        <f t="shared" si="321"/>
        <v>902113.67</v>
      </c>
      <c r="CE247" s="2">
        <f t="shared" si="321"/>
        <v>0</v>
      </c>
      <c r="CF247" s="2">
        <f t="shared" si="321"/>
        <v>0</v>
      </c>
      <c r="CG247" s="2">
        <f t="shared" si="321"/>
        <v>0</v>
      </c>
      <c r="CH247" s="2">
        <f t="shared" si="321"/>
        <v>0</v>
      </c>
      <c r="CI247" s="2">
        <f t="shared" si="321"/>
        <v>0</v>
      </c>
      <c r="CJ247" s="2">
        <f t="shared" si="321"/>
        <v>0</v>
      </c>
      <c r="CK247" s="2">
        <f t="shared" si="321"/>
        <v>0</v>
      </c>
      <c r="CL247" s="2">
        <f t="shared" si="321"/>
        <v>0</v>
      </c>
      <c r="CM247" s="2">
        <f t="shared" si="321"/>
        <v>0</v>
      </c>
      <c r="CN247" s="2">
        <f t="shared" si="321"/>
        <v>0</v>
      </c>
      <c r="CO247" s="2">
        <f t="shared" si="321"/>
        <v>0</v>
      </c>
      <c r="CP247" s="2">
        <f t="shared" si="321"/>
        <v>0</v>
      </c>
      <c r="CQ247" s="2">
        <f t="shared" si="321"/>
        <v>0</v>
      </c>
      <c r="CR247" s="2">
        <f t="shared" si="321"/>
        <v>0</v>
      </c>
      <c r="CS247" s="2">
        <f t="shared" si="321"/>
        <v>0</v>
      </c>
      <c r="CT247" s="2">
        <f t="shared" si="321"/>
        <v>0</v>
      </c>
      <c r="CU247" s="2">
        <f t="shared" si="321"/>
        <v>0</v>
      </c>
      <c r="CV247" s="2">
        <f t="shared" si="321"/>
        <v>0</v>
      </c>
      <c r="CW247" s="2">
        <f t="shared" si="321"/>
        <v>0</v>
      </c>
      <c r="CX247" s="2">
        <f t="shared" si="321"/>
        <v>0</v>
      </c>
      <c r="CY247" s="2">
        <f t="shared" si="321"/>
        <v>0</v>
      </c>
      <c r="CZ247" s="2">
        <f t="shared" si="321"/>
        <v>0</v>
      </c>
      <c r="DA247" s="2">
        <f t="shared" si="321"/>
        <v>0</v>
      </c>
      <c r="DB247" s="2">
        <f t="shared" si="321"/>
        <v>0</v>
      </c>
      <c r="DC247" s="2">
        <f t="shared" si="321"/>
        <v>0</v>
      </c>
      <c r="DD247" s="2">
        <f t="shared" si="321"/>
        <v>0</v>
      </c>
      <c r="DE247" s="2">
        <f t="shared" si="321"/>
        <v>0</v>
      </c>
      <c r="DF247" s="2">
        <f t="shared" si="321"/>
        <v>0</v>
      </c>
      <c r="DG247" s="2">
        <f t="shared" si="321"/>
        <v>0</v>
      </c>
      <c r="DH247" s="2">
        <f t="shared" si="321"/>
        <v>0</v>
      </c>
      <c r="DI247" s="2">
        <f t="shared" si="321"/>
        <v>0</v>
      </c>
      <c r="DJ247" s="2">
        <f t="shared" si="321"/>
        <v>0</v>
      </c>
      <c r="DK247" s="2">
        <f t="shared" si="321"/>
        <v>0</v>
      </c>
      <c r="DL247" s="2">
        <f t="shared" si="321"/>
        <v>0</v>
      </c>
      <c r="DM247" s="2">
        <f t="shared" si="321"/>
        <v>0</v>
      </c>
      <c r="DN247" s="2">
        <f t="shared" si="321"/>
        <v>0</v>
      </c>
      <c r="DO247" s="2">
        <f t="shared" si="321"/>
        <v>0</v>
      </c>
      <c r="DP247" s="2">
        <f t="shared" si="321"/>
        <v>0</v>
      </c>
      <c r="DQ247" s="2">
        <f t="shared" si="321"/>
        <v>0</v>
      </c>
      <c r="DR247" s="2">
        <f t="shared" si="321"/>
        <v>0</v>
      </c>
      <c r="DS247" s="2">
        <f t="shared" si="321"/>
        <v>0</v>
      </c>
      <c r="DT247" s="2">
        <f t="shared" si="321"/>
        <v>0</v>
      </c>
      <c r="DU247" s="2">
        <f t="shared" si="321"/>
        <v>0</v>
      </c>
      <c r="DV247" s="2">
        <f t="shared" si="321"/>
        <v>0</v>
      </c>
      <c r="DW247" s="2">
        <f t="shared" si="321"/>
        <v>0</v>
      </c>
      <c r="DX247" s="2">
        <f t="shared" si="321"/>
        <v>0</v>
      </c>
      <c r="DY247" s="2">
        <f t="shared" si="321"/>
        <v>0</v>
      </c>
      <c r="DZ247" s="2">
        <f t="shared" si="321"/>
        <v>0</v>
      </c>
      <c r="EA247" s="2">
        <f t="shared" ref="EA247:FX247" si="322">IF(EA209=EA237,EA209,0)</f>
        <v>0</v>
      </c>
      <c r="EB247" s="2">
        <f t="shared" si="322"/>
        <v>0</v>
      </c>
      <c r="EC247" s="2">
        <f t="shared" si="322"/>
        <v>0</v>
      </c>
      <c r="ED247" s="2">
        <f t="shared" si="322"/>
        <v>0</v>
      </c>
      <c r="EE247" s="2">
        <f t="shared" si="322"/>
        <v>0</v>
      </c>
      <c r="EF247" s="2">
        <f t="shared" si="322"/>
        <v>0</v>
      </c>
      <c r="EG247" s="2">
        <f t="shared" si="322"/>
        <v>0</v>
      </c>
      <c r="EH247" s="2">
        <f t="shared" si="322"/>
        <v>0</v>
      </c>
      <c r="EI247" s="2">
        <f t="shared" si="322"/>
        <v>0</v>
      </c>
      <c r="EJ247" s="2">
        <f t="shared" si="322"/>
        <v>0</v>
      </c>
      <c r="EK247" s="2">
        <f t="shared" si="322"/>
        <v>0</v>
      </c>
      <c r="EL247" s="2">
        <f t="shared" si="322"/>
        <v>0</v>
      </c>
      <c r="EM247" s="2">
        <f t="shared" si="322"/>
        <v>0</v>
      </c>
      <c r="EN247" s="2">
        <f t="shared" si="322"/>
        <v>0</v>
      </c>
      <c r="EO247" s="2">
        <f t="shared" si="322"/>
        <v>0</v>
      </c>
      <c r="EP247" s="2">
        <f t="shared" si="322"/>
        <v>0</v>
      </c>
      <c r="EQ247" s="2">
        <f t="shared" si="322"/>
        <v>0</v>
      </c>
      <c r="ER247" s="2">
        <f t="shared" si="322"/>
        <v>0</v>
      </c>
      <c r="ES247" s="2">
        <f t="shared" si="322"/>
        <v>3233873.99</v>
      </c>
      <c r="ET247" s="2">
        <f t="shared" si="322"/>
        <v>0</v>
      </c>
      <c r="EU247" s="2">
        <f t="shared" si="322"/>
        <v>0</v>
      </c>
      <c r="EV247" s="2">
        <f t="shared" si="322"/>
        <v>0</v>
      </c>
      <c r="EW247" s="2">
        <f t="shared" si="322"/>
        <v>0</v>
      </c>
      <c r="EX247" s="2">
        <f t="shared" si="322"/>
        <v>0</v>
      </c>
      <c r="EY247" s="2">
        <f t="shared" si="322"/>
        <v>0</v>
      </c>
      <c r="EZ247" s="2">
        <f t="shared" si="322"/>
        <v>0</v>
      </c>
      <c r="FA247" s="2">
        <f t="shared" si="322"/>
        <v>0</v>
      </c>
      <c r="FB247" s="2">
        <f t="shared" si="322"/>
        <v>0</v>
      </c>
      <c r="FC247" s="2">
        <f t="shared" si="322"/>
        <v>0</v>
      </c>
      <c r="FD247" s="2">
        <f t="shared" si="322"/>
        <v>0</v>
      </c>
      <c r="FE247" s="2">
        <f t="shared" si="322"/>
        <v>0</v>
      </c>
      <c r="FF247" s="2">
        <f t="shared" si="322"/>
        <v>0</v>
      </c>
      <c r="FG247" s="2">
        <f t="shared" si="322"/>
        <v>0</v>
      </c>
      <c r="FH247" s="2">
        <f t="shared" si="322"/>
        <v>0</v>
      </c>
      <c r="FI247" s="2">
        <f t="shared" si="322"/>
        <v>20113339.559999999</v>
      </c>
      <c r="FJ247" s="2">
        <f t="shared" si="322"/>
        <v>0</v>
      </c>
      <c r="FK247" s="2">
        <f t="shared" si="322"/>
        <v>0</v>
      </c>
      <c r="FL247" s="2">
        <f t="shared" si="322"/>
        <v>0</v>
      </c>
      <c r="FM247" s="2">
        <f t="shared" si="322"/>
        <v>0</v>
      </c>
      <c r="FN247" s="2">
        <f t="shared" si="322"/>
        <v>0</v>
      </c>
      <c r="FO247" s="2">
        <f t="shared" si="322"/>
        <v>0</v>
      </c>
      <c r="FP247" s="2">
        <f t="shared" si="322"/>
        <v>0</v>
      </c>
      <c r="FQ247" s="2">
        <f t="shared" si="322"/>
        <v>0</v>
      </c>
      <c r="FR247" s="2">
        <f t="shared" si="322"/>
        <v>0</v>
      </c>
      <c r="FS247" s="2">
        <f t="shared" si="322"/>
        <v>0</v>
      </c>
      <c r="FT247" s="2">
        <f t="shared" si="322"/>
        <v>0</v>
      </c>
      <c r="FU247" s="2">
        <f t="shared" si="322"/>
        <v>0</v>
      </c>
      <c r="FV247" s="2">
        <f t="shared" si="322"/>
        <v>0</v>
      </c>
      <c r="FW247" s="2">
        <f t="shared" si="322"/>
        <v>0</v>
      </c>
      <c r="FX247" s="2">
        <f t="shared" si="322"/>
        <v>0</v>
      </c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</row>
    <row r="248" spans="1:193" x14ac:dyDescent="0.35">
      <c r="A248" s="3" t="s">
        <v>545</v>
      </c>
      <c r="B248" s="2" t="s">
        <v>978</v>
      </c>
      <c r="C248" s="2">
        <f t="shared" ref="C248:BN248" si="323">IF(C209=C237,C68,0)</f>
        <v>0</v>
      </c>
      <c r="D248" s="2">
        <f t="shared" si="323"/>
        <v>999999999</v>
      </c>
      <c r="E248" s="2">
        <f t="shared" si="323"/>
        <v>999999999</v>
      </c>
      <c r="F248" s="2">
        <f t="shared" si="323"/>
        <v>999999999</v>
      </c>
      <c r="G248" s="2">
        <f t="shared" si="323"/>
        <v>0</v>
      </c>
      <c r="H248" s="2">
        <f t="shared" si="323"/>
        <v>0</v>
      </c>
      <c r="I248" s="2">
        <f t="shared" si="323"/>
        <v>999999999</v>
      </c>
      <c r="J248" s="2">
        <f t="shared" si="323"/>
        <v>0</v>
      </c>
      <c r="K248" s="2">
        <f t="shared" si="323"/>
        <v>999999999</v>
      </c>
      <c r="L248" s="2">
        <f t="shared" si="323"/>
        <v>0</v>
      </c>
      <c r="M248" s="2">
        <f t="shared" si="323"/>
        <v>0</v>
      </c>
      <c r="N248" s="2">
        <f t="shared" si="323"/>
        <v>999999999</v>
      </c>
      <c r="O248" s="2">
        <f t="shared" si="323"/>
        <v>999999999</v>
      </c>
      <c r="P248" s="2">
        <f t="shared" si="323"/>
        <v>0</v>
      </c>
      <c r="Q248" s="2">
        <f t="shared" si="323"/>
        <v>0</v>
      </c>
      <c r="R248" s="2">
        <f t="shared" si="323"/>
        <v>0</v>
      </c>
      <c r="S248" s="2">
        <f t="shared" si="323"/>
        <v>0</v>
      </c>
      <c r="T248" s="2">
        <f t="shared" si="323"/>
        <v>0</v>
      </c>
      <c r="U248" s="2">
        <f t="shared" si="323"/>
        <v>0</v>
      </c>
      <c r="V248" s="2">
        <f t="shared" si="323"/>
        <v>0</v>
      </c>
      <c r="W248" s="2">
        <f t="shared" si="323"/>
        <v>999999999</v>
      </c>
      <c r="X248" s="2">
        <f t="shared" si="323"/>
        <v>0</v>
      </c>
      <c r="Y248" s="2">
        <f t="shared" si="323"/>
        <v>0</v>
      </c>
      <c r="Z248" s="2">
        <f t="shared" si="323"/>
        <v>0</v>
      </c>
      <c r="AA248" s="2">
        <f t="shared" si="323"/>
        <v>999999999</v>
      </c>
      <c r="AB248" s="2">
        <f t="shared" si="323"/>
        <v>999999999</v>
      </c>
      <c r="AC248" s="2">
        <f t="shared" si="323"/>
        <v>0</v>
      </c>
      <c r="AD248" s="2">
        <f t="shared" si="323"/>
        <v>0</v>
      </c>
      <c r="AE248" s="2">
        <f t="shared" si="323"/>
        <v>0</v>
      </c>
      <c r="AF248" s="2">
        <f t="shared" si="323"/>
        <v>0</v>
      </c>
      <c r="AG248" s="2">
        <f t="shared" si="323"/>
        <v>0</v>
      </c>
      <c r="AH248" s="2">
        <f t="shared" si="323"/>
        <v>0</v>
      </c>
      <c r="AI248" s="2">
        <f t="shared" si="323"/>
        <v>0</v>
      </c>
      <c r="AJ248" s="2">
        <f t="shared" si="323"/>
        <v>0</v>
      </c>
      <c r="AK248" s="2">
        <f t="shared" si="323"/>
        <v>0</v>
      </c>
      <c r="AL248" s="2">
        <f t="shared" si="323"/>
        <v>0</v>
      </c>
      <c r="AM248" s="2">
        <f t="shared" si="323"/>
        <v>0</v>
      </c>
      <c r="AN248" s="2">
        <f t="shared" si="323"/>
        <v>0</v>
      </c>
      <c r="AO248" s="2">
        <f t="shared" si="323"/>
        <v>0</v>
      </c>
      <c r="AP248" s="2">
        <f t="shared" si="323"/>
        <v>9999999999</v>
      </c>
      <c r="AQ248" s="2">
        <f t="shared" si="323"/>
        <v>0</v>
      </c>
      <c r="AR248" s="2">
        <f t="shared" si="323"/>
        <v>0</v>
      </c>
      <c r="AS248" s="2">
        <f t="shared" si="323"/>
        <v>999999999</v>
      </c>
      <c r="AT248" s="2">
        <f t="shared" si="323"/>
        <v>0</v>
      </c>
      <c r="AU248" s="2">
        <f t="shared" si="323"/>
        <v>999999999</v>
      </c>
      <c r="AV248" s="2">
        <f t="shared" si="323"/>
        <v>0</v>
      </c>
      <c r="AW248" s="2">
        <f t="shared" si="323"/>
        <v>0</v>
      </c>
      <c r="AX248" s="2">
        <f t="shared" si="323"/>
        <v>0</v>
      </c>
      <c r="AY248" s="2">
        <f t="shared" si="323"/>
        <v>0</v>
      </c>
      <c r="AZ248" s="2">
        <f t="shared" si="323"/>
        <v>0</v>
      </c>
      <c r="BA248" s="2">
        <f t="shared" si="323"/>
        <v>0</v>
      </c>
      <c r="BB248" s="2">
        <f t="shared" si="323"/>
        <v>0</v>
      </c>
      <c r="BC248" s="2">
        <f t="shared" si="323"/>
        <v>0</v>
      </c>
      <c r="BD248" s="2">
        <f t="shared" si="323"/>
        <v>0</v>
      </c>
      <c r="BE248" s="2">
        <f t="shared" si="323"/>
        <v>0</v>
      </c>
      <c r="BF248" s="2">
        <f t="shared" si="323"/>
        <v>0</v>
      </c>
      <c r="BG248" s="2">
        <f t="shared" si="323"/>
        <v>0</v>
      </c>
      <c r="BH248" s="2">
        <f t="shared" si="323"/>
        <v>0</v>
      </c>
      <c r="BI248" s="2">
        <f t="shared" si="323"/>
        <v>0</v>
      </c>
      <c r="BJ248" s="2">
        <f t="shared" si="323"/>
        <v>0</v>
      </c>
      <c r="BK248" s="2">
        <f t="shared" si="323"/>
        <v>999999999</v>
      </c>
      <c r="BL248" s="2">
        <f t="shared" si="323"/>
        <v>999999999</v>
      </c>
      <c r="BM248" s="2">
        <f t="shared" si="323"/>
        <v>999999999</v>
      </c>
      <c r="BN248" s="2">
        <f t="shared" si="323"/>
        <v>0</v>
      </c>
      <c r="BO248" s="2">
        <f t="shared" ref="BO248:DZ248" si="324">IF(BO209=BO237,BO68,0)</f>
        <v>0</v>
      </c>
      <c r="BP248" s="2">
        <f t="shared" si="324"/>
        <v>0</v>
      </c>
      <c r="BQ248" s="2">
        <f t="shared" si="324"/>
        <v>0</v>
      </c>
      <c r="BR248" s="2">
        <f t="shared" si="324"/>
        <v>999999999</v>
      </c>
      <c r="BS248" s="2">
        <f t="shared" si="324"/>
        <v>0</v>
      </c>
      <c r="BT248" s="2">
        <f t="shared" si="324"/>
        <v>0</v>
      </c>
      <c r="BU248" s="2">
        <f t="shared" si="324"/>
        <v>0</v>
      </c>
      <c r="BV248" s="2">
        <f t="shared" si="324"/>
        <v>0</v>
      </c>
      <c r="BW248" s="2">
        <f t="shared" si="324"/>
        <v>0</v>
      </c>
      <c r="BX248" s="2">
        <f t="shared" si="324"/>
        <v>0</v>
      </c>
      <c r="BY248" s="2">
        <f t="shared" si="324"/>
        <v>999999999</v>
      </c>
      <c r="BZ248" s="2">
        <f t="shared" si="324"/>
        <v>0</v>
      </c>
      <c r="CA248" s="2">
        <f t="shared" si="324"/>
        <v>0</v>
      </c>
      <c r="CB248" s="2">
        <f t="shared" si="324"/>
        <v>0</v>
      </c>
      <c r="CC248" s="2">
        <f t="shared" si="324"/>
        <v>0</v>
      </c>
      <c r="CD248" s="2">
        <f t="shared" si="324"/>
        <v>999999999</v>
      </c>
      <c r="CE248" s="2">
        <f t="shared" si="324"/>
        <v>0</v>
      </c>
      <c r="CF248" s="2">
        <f t="shared" si="324"/>
        <v>0</v>
      </c>
      <c r="CG248" s="2">
        <f t="shared" si="324"/>
        <v>0</v>
      </c>
      <c r="CH248" s="2">
        <f t="shared" si="324"/>
        <v>0</v>
      </c>
      <c r="CI248" s="2">
        <f t="shared" si="324"/>
        <v>0</v>
      </c>
      <c r="CJ248" s="2">
        <f t="shared" si="324"/>
        <v>0</v>
      </c>
      <c r="CK248" s="2">
        <f t="shared" si="324"/>
        <v>0</v>
      </c>
      <c r="CL248" s="2">
        <f t="shared" si="324"/>
        <v>0</v>
      </c>
      <c r="CM248" s="2">
        <f t="shared" si="324"/>
        <v>0</v>
      </c>
      <c r="CN248" s="2">
        <f t="shared" si="324"/>
        <v>0</v>
      </c>
      <c r="CO248" s="2">
        <f t="shared" si="324"/>
        <v>0</v>
      </c>
      <c r="CP248" s="2">
        <f t="shared" si="324"/>
        <v>0</v>
      </c>
      <c r="CQ248" s="2">
        <f t="shared" si="324"/>
        <v>0</v>
      </c>
      <c r="CR248" s="2">
        <f t="shared" si="324"/>
        <v>0</v>
      </c>
      <c r="CS248" s="2">
        <f t="shared" si="324"/>
        <v>0</v>
      </c>
      <c r="CT248" s="2">
        <f t="shared" si="324"/>
        <v>0</v>
      </c>
      <c r="CU248" s="2">
        <f t="shared" si="324"/>
        <v>0</v>
      </c>
      <c r="CV248" s="2">
        <f t="shared" si="324"/>
        <v>0</v>
      </c>
      <c r="CW248" s="2">
        <f t="shared" si="324"/>
        <v>0</v>
      </c>
      <c r="CX248" s="2">
        <f t="shared" si="324"/>
        <v>0</v>
      </c>
      <c r="CY248" s="2">
        <f t="shared" si="324"/>
        <v>0</v>
      </c>
      <c r="CZ248" s="2">
        <f t="shared" si="324"/>
        <v>0</v>
      </c>
      <c r="DA248" s="2">
        <f t="shared" si="324"/>
        <v>0</v>
      </c>
      <c r="DB248" s="2">
        <f t="shared" si="324"/>
        <v>0</v>
      </c>
      <c r="DC248" s="2">
        <f t="shared" si="324"/>
        <v>0</v>
      </c>
      <c r="DD248" s="2">
        <f t="shared" si="324"/>
        <v>0</v>
      </c>
      <c r="DE248" s="2">
        <f t="shared" si="324"/>
        <v>0</v>
      </c>
      <c r="DF248" s="2">
        <f t="shared" si="324"/>
        <v>0</v>
      </c>
      <c r="DG248" s="2">
        <f t="shared" si="324"/>
        <v>0</v>
      </c>
      <c r="DH248" s="2">
        <f t="shared" si="324"/>
        <v>0</v>
      </c>
      <c r="DI248" s="2">
        <f t="shared" si="324"/>
        <v>0</v>
      </c>
      <c r="DJ248" s="2">
        <f t="shared" si="324"/>
        <v>0</v>
      </c>
      <c r="DK248" s="2">
        <f t="shared" si="324"/>
        <v>0</v>
      </c>
      <c r="DL248" s="2">
        <f t="shared" si="324"/>
        <v>0</v>
      </c>
      <c r="DM248" s="2">
        <f t="shared" si="324"/>
        <v>0</v>
      </c>
      <c r="DN248" s="2">
        <f t="shared" si="324"/>
        <v>0</v>
      </c>
      <c r="DO248" s="2">
        <f t="shared" si="324"/>
        <v>0</v>
      </c>
      <c r="DP248" s="2">
        <f t="shared" si="324"/>
        <v>0</v>
      </c>
      <c r="DQ248" s="2">
        <f t="shared" si="324"/>
        <v>0</v>
      </c>
      <c r="DR248" s="2">
        <f t="shared" si="324"/>
        <v>0</v>
      </c>
      <c r="DS248" s="2">
        <f t="shared" si="324"/>
        <v>0</v>
      </c>
      <c r="DT248" s="2">
        <f t="shared" si="324"/>
        <v>0</v>
      </c>
      <c r="DU248" s="2">
        <f t="shared" si="324"/>
        <v>0</v>
      </c>
      <c r="DV248" s="2">
        <f t="shared" si="324"/>
        <v>0</v>
      </c>
      <c r="DW248" s="2">
        <f t="shared" si="324"/>
        <v>0</v>
      </c>
      <c r="DX248" s="2">
        <f t="shared" si="324"/>
        <v>0</v>
      </c>
      <c r="DY248" s="2">
        <f t="shared" si="324"/>
        <v>0</v>
      </c>
      <c r="DZ248" s="2">
        <f t="shared" si="324"/>
        <v>0</v>
      </c>
      <c r="EA248" s="2">
        <f t="shared" ref="EA248:FX248" si="325">IF(EA209=EA237,EA68,0)</f>
        <v>0</v>
      </c>
      <c r="EB248" s="2">
        <f t="shared" si="325"/>
        <v>0</v>
      </c>
      <c r="EC248" s="2">
        <f t="shared" si="325"/>
        <v>0</v>
      </c>
      <c r="ED248" s="2">
        <f t="shared" si="325"/>
        <v>0</v>
      </c>
      <c r="EE248" s="2">
        <f t="shared" si="325"/>
        <v>0</v>
      </c>
      <c r="EF248" s="2">
        <f t="shared" si="325"/>
        <v>0</v>
      </c>
      <c r="EG248" s="2">
        <f t="shared" si="325"/>
        <v>0</v>
      </c>
      <c r="EH248" s="2">
        <f t="shared" si="325"/>
        <v>0</v>
      </c>
      <c r="EI248" s="2">
        <f t="shared" si="325"/>
        <v>0</v>
      </c>
      <c r="EJ248" s="2">
        <f t="shared" si="325"/>
        <v>0</v>
      </c>
      <c r="EK248" s="2">
        <f t="shared" si="325"/>
        <v>0</v>
      </c>
      <c r="EL248" s="2">
        <f t="shared" si="325"/>
        <v>0</v>
      </c>
      <c r="EM248" s="2">
        <f t="shared" si="325"/>
        <v>0</v>
      </c>
      <c r="EN248" s="2">
        <f t="shared" si="325"/>
        <v>0</v>
      </c>
      <c r="EO248" s="2">
        <f t="shared" si="325"/>
        <v>0</v>
      </c>
      <c r="EP248" s="2">
        <f t="shared" si="325"/>
        <v>0</v>
      </c>
      <c r="EQ248" s="2">
        <f t="shared" si="325"/>
        <v>0</v>
      </c>
      <c r="ER248" s="2">
        <f t="shared" si="325"/>
        <v>0</v>
      </c>
      <c r="ES248" s="2">
        <f t="shared" si="325"/>
        <v>999999999</v>
      </c>
      <c r="ET248" s="2">
        <f t="shared" si="325"/>
        <v>0</v>
      </c>
      <c r="EU248" s="2">
        <f t="shared" si="325"/>
        <v>0</v>
      </c>
      <c r="EV248" s="2">
        <f t="shared" si="325"/>
        <v>0</v>
      </c>
      <c r="EW248" s="2">
        <f t="shared" si="325"/>
        <v>0</v>
      </c>
      <c r="EX248" s="2">
        <f t="shared" si="325"/>
        <v>0</v>
      </c>
      <c r="EY248" s="2">
        <f t="shared" si="325"/>
        <v>0</v>
      </c>
      <c r="EZ248" s="2">
        <f t="shared" si="325"/>
        <v>0</v>
      </c>
      <c r="FA248" s="2">
        <f t="shared" si="325"/>
        <v>0</v>
      </c>
      <c r="FB248" s="2">
        <f t="shared" si="325"/>
        <v>0</v>
      </c>
      <c r="FC248" s="2">
        <f t="shared" si="325"/>
        <v>0</v>
      </c>
      <c r="FD248" s="2">
        <f t="shared" si="325"/>
        <v>0</v>
      </c>
      <c r="FE248" s="2">
        <f t="shared" si="325"/>
        <v>0</v>
      </c>
      <c r="FF248" s="2">
        <f t="shared" si="325"/>
        <v>0</v>
      </c>
      <c r="FG248" s="2">
        <f t="shared" si="325"/>
        <v>0</v>
      </c>
      <c r="FH248" s="2">
        <f t="shared" si="325"/>
        <v>0</v>
      </c>
      <c r="FI248" s="2">
        <f t="shared" si="325"/>
        <v>999999999</v>
      </c>
      <c r="FJ248" s="2">
        <f t="shared" si="325"/>
        <v>0</v>
      </c>
      <c r="FK248" s="2">
        <f t="shared" si="325"/>
        <v>0</v>
      </c>
      <c r="FL248" s="2">
        <f t="shared" si="325"/>
        <v>0</v>
      </c>
      <c r="FM248" s="2">
        <f t="shared" si="325"/>
        <v>0</v>
      </c>
      <c r="FN248" s="2">
        <f t="shared" si="325"/>
        <v>0</v>
      </c>
      <c r="FO248" s="2">
        <f t="shared" si="325"/>
        <v>0</v>
      </c>
      <c r="FP248" s="2">
        <f t="shared" si="325"/>
        <v>0</v>
      </c>
      <c r="FQ248" s="2">
        <f t="shared" si="325"/>
        <v>0</v>
      </c>
      <c r="FR248" s="2">
        <f t="shared" si="325"/>
        <v>0</v>
      </c>
      <c r="FS248" s="2">
        <f t="shared" si="325"/>
        <v>0</v>
      </c>
      <c r="FT248" s="2">
        <f t="shared" si="325"/>
        <v>0</v>
      </c>
      <c r="FU248" s="2">
        <f t="shared" si="325"/>
        <v>0</v>
      </c>
      <c r="FV248" s="2">
        <f t="shared" si="325"/>
        <v>0</v>
      </c>
      <c r="FW248" s="2">
        <f t="shared" si="325"/>
        <v>0</v>
      </c>
      <c r="FX248" s="2">
        <f t="shared" si="325"/>
        <v>0</v>
      </c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</row>
    <row r="249" spans="1:193" x14ac:dyDescent="0.35">
      <c r="A249" s="3" t="s">
        <v>546</v>
      </c>
      <c r="B249" s="2" t="s">
        <v>547</v>
      </c>
      <c r="C249" s="2">
        <f t="shared" ref="C249:BN249" si="326">IF(MIN((C245-C247),(C248-C247))&gt;0,ROUND(MIN((C245-C247),(C248-C247)),2),0)</f>
        <v>0</v>
      </c>
      <c r="D249" s="2">
        <f t="shared" si="326"/>
        <v>33103.699999999997</v>
      </c>
      <c r="E249" s="2">
        <f t="shared" si="326"/>
        <v>408031.28</v>
      </c>
      <c r="F249" s="2">
        <f t="shared" si="326"/>
        <v>316103.06</v>
      </c>
      <c r="G249" s="2">
        <f t="shared" si="326"/>
        <v>0</v>
      </c>
      <c r="H249" s="2">
        <f t="shared" si="326"/>
        <v>0</v>
      </c>
      <c r="I249" s="2">
        <f t="shared" si="326"/>
        <v>519146.34</v>
      </c>
      <c r="J249" s="2">
        <f t="shared" si="326"/>
        <v>0</v>
      </c>
      <c r="K249" s="2">
        <f t="shared" si="326"/>
        <v>11142.06</v>
      </c>
      <c r="L249" s="2">
        <f t="shared" si="326"/>
        <v>0</v>
      </c>
      <c r="M249" s="2">
        <f t="shared" si="326"/>
        <v>0</v>
      </c>
      <c r="N249" s="2">
        <f t="shared" si="326"/>
        <v>378687.91</v>
      </c>
      <c r="O249" s="2">
        <f t="shared" si="326"/>
        <v>178801.38</v>
      </c>
      <c r="P249" s="2">
        <f t="shared" si="326"/>
        <v>0</v>
      </c>
      <c r="Q249" s="2">
        <f t="shared" si="326"/>
        <v>0</v>
      </c>
      <c r="R249" s="2">
        <f t="shared" si="326"/>
        <v>0</v>
      </c>
      <c r="S249" s="2">
        <f t="shared" si="326"/>
        <v>0</v>
      </c>
      <c r="T249" s="2">
        <f t="shared" si="326"/>
        <v>0</v>
      </c>
      <c r="U249" s="2">
        <f t="shared" si="326"/>
        <v>0</v>
      </c>
      <c r="V249" s="2">
        <f t="shared" si="326"/>
        <v>0</v>
      </c>
      <c r="W249" s="2">
        <f t="shared" si="326"/>
        <v>243591.55</v>
      </c>
      <c r="X249" s="2">
        <f t="shared" si="326"/>
        <v>0</v>
      </c>
      <c r="Y249" s="2">
        <f t="shared" si="326"/>
        <v>0</v>
      </c>
      <c r="Z249" s="2">
        <f t="shared" si="326"/>
        <v>0</v>
      </c>
      <c r="AA249" s="2">
        <f t="shared" si="326"/>
        <v>1167298.24</v>
      </c>
      <c r="AB249" s="2">
        <f t="shared" si="326"/>
        <v>639118.51</v>
      </c>
      <c r="AC249" s="2">
        <f t="shared" si="326"/>
        <v>0</v>
      </c>
      <c r="AD249" s="2">
        <f t="shared" si="326"/>
        <v>0</v>
      </c>
      <c r="AE249" s="2">
        <f t="shared" si="326"/>
        <v>0</v>
      </c>
      <c r="AF249" s="2">
        <f t="shared" si="326"/>
        <v>0</v>
      </c>
      <c r="AG249" s="2">
        <f t="shared" si="326"/>
        <v>0</v>
      </c>
      <c r="AH249" s="2">
        <f t="shared" si="326"/>
        <v>0</v>
      </c>
      <c r="AI249" s="2">
        <f t="shared" si="326"/>
        <v>0</v>
      </c>
      <c r="AJ249" s="2">
        <f t="shared" si="326"/>
        <v>0</v>
      </c>
      <c r="AK249" s="2">
        <f t="shared" si="326"/>
        <v>0</v>
      </c>
      <c r="AL249" s="2">
        <f t="shared" si="326"/>
        <v>0</v>
      </c>
      <c r="AM249" s="2">
        <f t="shared" si="326"/>
        <v>0</v>
      </c>
      <c r="AN249" s="2">
        <f t="shared" si="326"/>
        <v>0</v>
      </c>
      <c r="AO249" s="2">
        <f t="shared" si="326"/>
        <v>0</v>
      </c>
      <c r="AP249" s="2">
        <f t="shared" si="326"/>
        <v>2229051.65</v>
      </c>
      <c r="AQ249" s="2">
        <f t="shared" si="326"/>
        <v>0</v>
      </c>
      <c r="AR249" s="2">
        <f t="shared" si="326"/>
        <v>0</v>
      </c>
      <c r="AS249" s="2">
        <f t="shared" si="326"/>
        <v>134889.44</v>
      </c>
      <c r="AT249" s="2">
        <f t="shared" si="326"/>
        <v>0</v>
      </c>
      <c r="AU249" s="2">
        <f t="shared" si="326"/>
        <v>49003.56</v>
      </c>
      <c r="AV249" s="2">
        <f t="shared" si="326"/>
        <v>0</v>
      </c>
      <c r="AW249" s="2">
        <f t="shared" si="326"/>
        <v>0</v>
      </c>
      <c r="AX249" s="2">
        <f t="shared" si="326"/>
        <v>0</v>
      </c>
      <c r="AY249" s="2">
        <f t="shared" si="326"/>
        <v>0</v>
      </c>
      <c r="AZ249" s="2">
        <f t="shared" si="326"/>
        <v>0</v>
      </c>
      <c r="BA249" s="2">
        <f t="shared" si="326"/>
        <v>0</v>
      </c>
      <c r="BB249" s="2">
        <f t="shared" si="326"/>
        <v>0</v>
      </c>
      <c r="BC249" s="2">
        <f t="shared" si="326"/>
        <v>0</v>
      </c>
      <c r="BD249" s="2">
        <f t="shared" si="326"/>
        <v>0</v>
      </c>
      <c r="BE249" s="2">
        <f t="shared" si="326"/>
        <v>0</v>
      </c>
      <c r="BF249" s="2">
        <f t="shared" si="326"/>
        <v>0</v>
      </c>
      <c r="BG249" s="2">
        <f t="shared" si="326"/>
        <v>0</v>
      </c>
      <c r="BH249" s="2">
        <f t="shared" si="326"/>
        <v>0</v>
      </c>
      <c r="BI249" s="2">
        <f t="shared" si="326"/>
        <v>0</v>
      </c>
      <c r="BJ249" s="2">
        <f t="shared" si="326"/>
        <v>0</v>
      </c>
      <c r="BK249" s="2">
        <f t="shared" si="326"/>
        <v>501062.12</v>
      </c>
      <c r="BL249" s="2">
        <f t="shared" si="326"/>
        <v>63509.13</v>
      </c>
      <c r="BM249" s="2">
        <f t="shared" si="326"/>
        <v>96859.57</v>
      </c>
      <c r="BN249" s="2">
        <f t="shared" si="326"/>
        <v>0</v>
      </c>
      <c r="BO249" s="2">
        <f t="shared" ref="BO249:DZ249" si="327">IF(MIN((BO245-BO247),(BO248-BO247))&gt;0,ROUND(MIN((BO245-BO247),(BO248-BO247)),2),0)</f>
        <v>0</v>
      </c>
      <c r="BP249" s="2">
        <f t="shared" si="327"/>
        <v>0</v>
      </c>
      <c r="BQ249" s="2">
        <f t="shared" si="327"/>
        <v>0</v>
      </c>
      <c r="BR249" s="2">
        <f t="shared" si="327"/>
        <v>97546.98</v>
      </c>
      <c r="BS249" s="2">
        <f t="shared" si="327"/>
        <v>0</v>
      </c>
      <c r="BT249" s="2">
        <f t="shared" si="327"/>
        <v>0</v>
      </c>
      <c r="BU249" s="2">
        <f t="shared" si="327"/>
        <v>0</v>
      </c>
      <c r="BV249" s="2">
        <f t="shared" si="327"/>
        <v>0</v>
      </c>
      <c r="BW249" s="2">
        <f t="shared" si="327"/>
        <v>0</v>
      </c>
      <c r="BX249" s="2">
        <f t="shared" si="327"/>
        <v>0</v>
      </c>
      <c r="BY249" s="2">
        <f t="shared" si="327"/>
        <v>353537.03</v>
      </c>
      <c r="BZ249" s="2">
        <f t="shared" si="327"/>
        <v>0</v>
      </c>
      <c r="CA249" s="2">
        <f t="shared" si="327"/>
        <v>0</v>
      </c>
      <c r="CB249" s="2">
        <f t="shared" si="327"/>
        <v>0</v>
      </c>
      <c r="CC249" s="2">
        <f t="shared" si="327"/>
        <v>0</v>
      </c>
      <c r="CD249" s="2">
        <f t="shared" si="327"/>
        <v>209830.73</v>
      </c>
      <c r="CE249" s="2">
        <f t="shared" si="327"/>
        <v>0</v>
      </c>
      <c r="CF249" s="2">
        <f t="shared" si="327"/>
        <v>0</v>
      </c>
      <c r="CG249" s="2">
        <f t="shared" si="327"/>
        <v>0</v>
      </c>
      <c r="CH249" s="2">
        <f t="shared" si="327"/>
        <v>0</v>
      </c>
      <c r="CI249" s="2">
        <f t="shared" si="327"/>
        <v>0</v>
      </c>
      <c r="CJ249" s="2">
        <f t="shared" si="327"/>
        <v>0</v>
      </c>
      <c r="CK249" s="2">
        <f t="shared" si="327"/>
        <v>0</v>
      </c>
      <c r="CL249" s="2">
        <f t="shared" si="327"/>
        <v>0</v>
      </c>
      <c r="CM249" s="2">
        <f t="shared" si="327"/>
        <v>0</v>
      </c>
      <c r="CN249" s="2">
        <f t="shared" si="327"/>
        <v>0</v>
      </c>
      <c r="CO249" s="2">
        <f t="shared" si="327"/>
        <v>0</v>
      </c>
      <c r="CP249" s="2">
        <f t="shared" si="327"/>
        <v>0</v>
      </c>
      <c r="CQ249" s="2">
        <f t="shared" si="327"/>
        <v>0</v>
      </c>
      <c r="CR249" s="2">
        <f t="shared" si="327"/>
        <v>0</v>
      </c>
      <c r="CS249" s="2">
        <f t="shared" si="327"/>
        <v>0</v>
      </c>
      <c r="CT249" s="2">
        <f t="shared" si="327"/>
        <v>0</v>
      </c>
      <c r="CU249" s="2">
        <f t="shared" si="327"/>
        <v>0</v>
      </c>
      <c r="CV249" s="2">
        <f t="shared" si="327"/>
        <v>0</v>
      </c>
      <c r="CW249" s="2">
        <f t="shared" si="327"/>
        <v>0</v>
      </c>
      <c r="CX249" s="2">
        <f t="shared" si="327"/>
        <v>0</v>
      </c>
      <c r="CY249" s="2">
        <f t="shared" si="327"/>
        <v>0</v>
      </c>
      <c r="CZ249" s="2">
        <f t="shared" si="327"/>
        <v>0</v>
      </c>
      <c r="DA249" s="2">
        <f t="shared" si="327"/>
        <v>0</v>
      </c>
      <c r="DB249" s="2">
        <f t="shared" si="327"/>
        <v>0</v>
      </c>
      <c r="DC249" s="2">
        <f t="shared" si="327"/>
        <v>0</v>
      </c>
      <c r="DD249" s="2">
        <f t="shared" si="327"/>
        <v>0</v>
      </c>
      <c r="DE249" s="2">
        <f t="shared" si="327"/>
        <v>0</v>
      </c>
      <c r="DF249" s="2">
        <f t="shared" si="327"/>
        <v>0</v>
      </c>
      <c r="DG249" s="2">
        <f t="shared" si="327"/>
        <v>0</v>
      </c>
      <c r="DH249" s="2">
        <f t="shared" si="327"/>
        <v>0</v>
      </c>
      <c r="DI249" s="2">
        <f t="shared" si="327"/>
        <v>0</v>
      </c>
      <c r="DJ249" s="2">
        <f t="shared" si="327"/>
        <v>0</v>
      </c>
      <c r="DK249" s="2">
        <f t="shared" si="327"/>
        <v>0</v>
      </c>
      <c r="DL249" s="2">
        <f t="shared" si="327"/>
        <v>0</v>
      </c>
      <c r="DM249" s="2">
        <f t="shared" si="327"/>
        <v>0</v>
      </c>
      <c r="DN249" s="2">
        <f t="shared" si="327"/>
        <v>0</v>
      </c>
      <c r="DO249" s="2">
        <f t="shared" si="327"/>
        <v>0</v>
      </c>
      <c r="DP249" s="2">
        <f t="shared" si="327"/>
        <v>0</v>
      </c>
      <c r="DQ249" s="2">
        <f t="shared" si="327"/>
        <v>0</v>
      </c>
      <c r="DR249" s="2">
        <f t="shared" si="327"/>
        <v>0</v>
      </c>
      <c r="DS249" s="2">
        <f t="shared" si="327"/>
        <v>0</v>
      </c>
      <c r="DT249" s="2">
        <f t="shared" si="327"/>
        <v>0</v>
      </c>
      <c r="DU249" s="2">
        <f t="shared" si="327"/>
        <v>0</v>
      </c>
      <c r="DV249" s="2">
        <f t="shared" si="327"/>
        <v>0</v>
      </c>
      <c r="DW249" s="2">
        <f t="shared" si="327"/>
        <v>0</v>
      </c>
      <c r="DX249" s="2">
        <f t="shared" si="327"/>
        <v>0</v>
      </c>
      <c r="DY249" s="2">
        <f t="shared" si="327"/>
        <v>0</v>
      </c>
      <c r="DZ249" s="2">
        <f t="shared" si="327"/>
        <v>0</v>
      </c>
      <c r="EA249" s="2">
        <f t="shared" ref="EA249:FX249" si="328">IF(MIN((EA245-EA247),(EA248-EA247))&gt;0,ROUND(MIN((EA245-EA247),(EA248-EA247)),2),0)</f>
        <v>0</v>
      </c>
      <c r="EB249" s="2">
        <f t="shared" si="328"/>
        <v>0</v>
      </c>
      <c r="EC249" s="2">
        <f t="shared" si="328"/>
        <v>0</v>
      </c>
      <c r="ED249" s="2">
        <f t="shared" si="328"/>
        <v>0</v>
      </c>
      <c r="EE249" s="2">
        <f t="shared" si="328"/>
        <v>0</v>
      </c>
      <c r="EF249" s="2">
        <f t="shared" si="328"/>
        <v>0</v>
      </c>
      <c r="EG249" s="2">
        <f t="shared" si="328"/>
        <v>0</v>
      </c>
      <c r="EH249" s="2">
        <f t="shared" si="328"/>
        <v>0</v>
      </c>
      <c r="EI249" s="2">
        <f t="shared" si="328"/>
        <v>0</v>
      </c>
      <c r="EJ249" s="2">
        <f t="shared" si="328"/>
        <v>0</v>
      </c>
      <c r="EK249" s="2">
        <f t="shared" si="328"/>
        <v>0</v>
      </c>
      <c r="EL249" s="2">
        <f t="shared" si="328"/>
        <v>0</v>
      </c>
      <c r="EM249" s="2">
        <f t="shared" si="328"/>
        <v>0</v>
      </c>
      <c r="EN249" s="2">
        <f t="shared" si="328"/>
        <v>0</v>
      </c>
      <c r="EO249" s="2">
        <f t="shared" si="328"/>
        <v>0</v>
      </c>
      <c r="EP249" s="2">
        <f t="shared" si="328"/>
        <v>0</v>
      </c>
      <c r="EQ249" s="2">
        <f t="shared" si="328"/>
        <v>0</v>
      </c>
      <c r="ER249" s="2">
        <f t="shared" si="328"/>
        <v>0</v>
      </c>
      <c r="ES249" s="2">
        <f t="shared" si="328"/>
        <v>19919.82</v>
      </c>
      <c r="ET249" s="2">
        <f t="shared" si="328"/>
        <v>0</v>
      </c>
      <c r="EU249" s="2">
        <f t="shared" si="328"/>
        <v>0</v>
      </c>
      <c r="EV249" s="2">
        <f t="shared" si="328"/>
        <v>0</v>
      </c>
      <c r="EW249" s="2">
        <f t="shared" si="328"/>
        <v>0</v>
      </c>
      <c r="EX249" s="2">
        <f t="shared" si="328"/>
        <v>0</v>
      </c>
      <c r="EY249" s="2">
        <f t="shared" si="328"/>
        <v>0</v>
      </c>
      <c r="EZ249" s="2">
        <f t="shared" si="328"/>
        <v>0</v>
      </c>
      <c r="FA249" s="2">
        <f t="shared" si="328"/>
        <v>0</v>
      </c>
      <c r="FB249" s="2">
        <f t="shared" si="328"/>
        <v>0</v>
      </c>
      <c r="FC249" s="2">
        <f t="shared" si="328"/>
        <v>0</v>
      </c>
      <c r="FD249" s="2">
        <f t="shared" si="328"/>
        <v>0</v>
      </c>
      <c r="FE249" s="2">
        <f t="shared" si="328"/>
        <v>0</v>
      </c>
      <c r="FF249" s="2">
        <f t="shared" si="328"/>
        <v>0</v>
      </c>
      <c r="FG249" s="2">
        <f t="shared" si="328"/>
        <v>0</v>
      </c>
      <c r="FH249" s="2">
        <f t="shared" si="328"/>
        <v>0</v>
      </c>
      <c r="FI249" s="2">
        <f t="shared" si="328"/>
        <v>20696.39</v>
      </c>
      <c r="FJ249" s="2">
        <f t="shared" si="328"/>
        <v>0</v>
      </c>
      <c r="FK249" s="2">
        <f t="shared" si="328"/>
        <v>0</v>
      </c>
      <c r="FL249" s="2">
        <f t="shared" si="328"/>
        <v>0</v>
      </c>
      <c r="FM249" s="2">
        <f t="shared" si="328"/>
        <v>0</v>
      </c>
      <c r="FN249" s="2">
        <f t="shared" si="328"/>
        <v>0</v>
      </c>
      <c r="FO249" s="2">
        <f t="shared" si="328"/>
        <v>0</v>
      </c>
      <c r="FP249" s="2">
        <f t="shared" si="328"/>
        <v>0</v>
      </c>
      <c r="FQ249" s="2">
        <f t="shared" si="328"/>
        <v>0</v>
      </c>
      <c r="FR249" s="2">
        <f t="shared" si="328"/>
        <v>0</v>
      </c>
      <c r="FS249" s="2">
        <f t="shared" si="328"/>
        <v>0</v>
      </c>
      <c r="FT249" s="2">
        <f t="shared" si="328"/>
        <v>0</v>
      </c>
      <c r="FU249" s="2">
        <f t="shared" si="328"/>
        <v>0</v>
      </c>
      <c r="FV249" s="2">
        <f t="shared" si="328"/>
        <v>0</v>
      </c>
      <c r="FW249" s="2">
        <f t="shared" si="328"/>
        <v>0</v>
      </c>
      <c r="FX249" s="2">
        <f t="shared" si="328"/>
        <v>0</v>
      </c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</row>
    <row r="250" spans="1:193" x14ac:dyDescent="0.35">
      <c r="A250" s="2"/>
      <c r="B250" s="2" t="s">
        <v>548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</row>
    <row r="251" spans="1:193" x14ac:dyDescent="0.35">
      <c r="A251" s="2"/>
      <c r="B251" s="2" t="s">
        <v>549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</row>
    <row r="252" spans="1:193" x14ac:dyDescent="0.35">
      <c r="A252" s="2"/>
      <c r="B252" s="2" t="s">
        <v>550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</row>
    <row r="253" spans="1:193" x14ac:dyDescent="0.35">
      <c r="A253" s="3" t="s">
        <v>551</v>
      </c>
      <c r="B253" s="2" t="s">
        <v>552</v>
      </c>
      <c r="C253" s="2">
        <f t="shared" ref="C253:BN253" si="329">MIN(C73,C249)</f>
        <v>0</v>
      </c>
      <c r="D253" s="2">
        <f t="shared" si="329"/>
        <v>33103.699999999997</v>
      </c>
      <c r="E253" s="2">
        <f t="shared" si="329"/>
        <v>408031.28</v>
      </c>
      <c r="F253" s="2">
        <f t="shared" si="329"/>
        <v>316103.06</v>
      </c>
      <c r="G253" s="2">
        <f t="shared" si="329"/>
        <v>0</v>
      </c>
      <c r="H253" s="2">
        <f t="shared" si="329"/>
        <v>0</v>
      </c>
      <c r="I253" s="2">
        <f t="shared" si="329"/>
        <v>519146.34</v>
      </c>
      <c r="J253" s="2">
        <f t="shared" si="329"/>
        <v>0</v>
      </c>
      <c r="K253" s="2">
        <f t="shared" si="329"/>
        <v>11142.06</v>
      </c>
      <c r="L253" s="2">
        <f t="shared" si="329"/>
        <v>0</v>
      </c>
      <c r="M253" s="2">
        <f t="shared" si="329"/>
        <v>0</v>
      </c>
      <c r="N253" s="2">
        <f t="shared" si="329"/>
        <v>378687.91</v>
      </c>
      <c r="O253" s="2">
        <f t="shared" si="329"/>
        <v>178801.38</v>
      </c>
      <c r="P253" s="2">
        <f t="shared" si="329"/>
        <v>0</v>
      </c>
      <c r="Q253" s="2">
        <f t="shared" si="329"/>
        <v>0</v>
      </c>
      <c r="R253" s="2">
        <f t="shared" si="329"/>
        <v>0</v>
      </c>
      <c r="S253" s="2">
        <f t="shared" si="329"/>
        <v>0</v>
      </c>
      <c r="T253" s="2">
        <f t="shared" si="329"/>
        <v>0</v>
      </c>
      <c r="U253" s="2">
        <f t="shared" si="329"/>
        <v>0</v>
      </c>
      <c r="V253" s="2">
        <f t="shared" si="329"/>
        <v>0</v>
      </c>
      <c r="W253" s="2">
        <f t="shared" si="329"/>
        <v>243591.55</v>
      </c>
      <c r="X253" s="2">
        <f t="shared" si="329"/>
        <v>0</v>
      </c>
      <c r="Y253" s="2">
        <f t="shared" si="329"/>
        <v>0</v>
      </c>
      <c r="Z253" s="2">
        <f t="shared" si="329"/>
        <v>0</v>
      </c>
      <c r="AA253" s="2">
        <f t="shared" si="329"/>
        <v>1167298.24</v>
      </c>
      <c r="AB253" s="2">
        <f t="shared" si="329"/>
        <v>639118.51</v>
      </c>
      <c r="AC253" s="2">
        <f t="shared" si="329"/>
        <v>0</v>
      </c>
      <c r="AD253" s="2">
        <f t="shared" si="329"/>
        <v>0</v>
      </c>
      <c r="AE253" s="2">
        <f t="shared" si="329"/>
        <v>0</v>
      </c>
      <c r="AF253" s="2">
        <f t="shared" si="329"/>
        <v>0</v>
      </c>
      <c r="AG253" s="2">
        <f t="shared" si="329"/>
        <v>0</v>
      </c>
      <c r="AH253" s="2">
        <f t="shared" si="329"/>
        <v>0</v>
      </c>
      <c r="AI253" s="2">
        <f t="shared" si="329"/>
        <v>0</v>
      </c>
      <c r="AJ253" s="2">
        <f t="shared" si="329"/>
        <v>0</v>
      </c>
      <c r="AK253" s="2">
        <f t="shared" si="329"/>
        <v>0</v>
      </c>
      <c r="AL253" s="2">
        <f t="shared" si="329"/>
        <v>0</v>
      </c>
      <c r="AM253" s="2">
        <f t="shared" si="329"/>
        <v>0</v>
      </c>
      <c r="AN253" s="2">
        <f t="shared" si="329"/>
        <v>0</v>
      </c>
      <c r="AO253" s="2">
        <f t="shared" si="329"/>
        <v>0</v>
      </c>
      <c r="AP253" s="2">
        <f t="shared" si="329"/>
        <v>2229051.65</v>
      </c>
      <c r="AQ253" s="2">
        <f t="shared" si="329"/>
        <v>0</v>
      </c>
      <c r="AR253" s="2">
        <f t="shared" si="329"/>
        <v>0</v>
      </c>
      <c r="AS253" s="2">
        <f t="shared" si="329"/>
        <v>134889.44</v>
      </c>
      <c r="AT253" s="2">
        <f t="shared" si="329"/>
        <v>0</v>
      </c>
      <c r="AU253" s="2">
        <f t="shared" si="329"/>
        <v>49003.56</v>
      </c>
      <c r="AV253" s="2">
        <f t="shared" si="329"/>
        <v>0</v>
      </c>
      <c r="AW253" s="2">
        <f t="shared" si="329"/>
        <v>0</v>
      </c>
      <c r="AX253" s="2">
        <f t="shared" si="329"/>
        <v>0</v>
      </c>
      <c r="AY253" s="2">
        <f t="shared" si="329"/>
        <v>0</v>
      </c>
      <c r="AZ253" s="2">
        <f t="shared" si="329"/>
        <v>0</v>
      </c>
      <c r="BA253" s="2">
        <f t="shared" si="329"/>
        <v>0</v>
      </c>
      <c r="BB253" s="2">
        <f t="shared" si="329"/>
        <v>0</v>
      </c>
      <c r="BC253" s="2">
        <f t="shared" si="329"/>
        <v>0</v>
      </c>
      <c r="BD253" s="2">
        <f t="shared" si="329"/>
        <v>0</v>
      </c>
      <c r="BE253" s="2">
        <f t="shared" si="329"/>
        <v>0</v>
      </c>
      <c r="BF253" s="2">
        <f t="shared" si="329"/>
        <v>0</v>
      </c>
      <c r="BG253" s="2">
        <f t="shared" si="329"/>
        <v>0</v>
      </c>
      <c r="BH253" s="2">
        <f t="shared" si="329"/>
        <v>0</v>
      </c>
      <c r="BI253" s="2">
        <f t="shared" si="329"/>
        <v>0</v>
      </c>
      <c r="BJ253" s="2">
        <f t="shared" si="329"/>
        <v>0</v>
      </c>
      <c r="BK253" s="2">
        <f t="shared" si="329"/>
        <v>501062.12</v>
      </c>
      <c r="BL253" s="2">
        <f t="shared" si="329"/>
        <v>63509.13</v>
      </c>
      <c r="BM253" s="2">
        <f t="shared" si="329"/>
        <v>96859.57</v>
      </c>
      <c r="BN253" s="2">
        <f t="shared" si="329"/>
        <v>0</v>
      </c>
      <c r="BO253" s="2">
        <f t="shared" ref="BO253:DZ253" si="330">MIN(BO73,BO249)</f>
        <v>0</v>
      </c>
      <c r="BP253" s="2">
        <f t="shared" si="330"/>
        <v>0</v>
      </c>
      <c r="BQ253" s="2">
        <f t="shared" si="330"/>
        <v>0</v>
      </c>
      <c r="BR253" s="2">
        <f t="shared" si="330"/>
        <v>97546.98</v>
      </c>
      <c r="BS253" s="2">
        <f t="shared" si="330"/>
        <v>0</v>
      </c>
      <c r="BT253" s="2">
        <f t="shared" si="330"/>
        <v>0</v>
      </c>
      <c r="BU253" s="2">
        <f t="shared" si="330"/>
        <v>0</v>
      </c>
      <c r="BV253" s="2">
        <f t="shared" si="330"/>
        <v>0</v>
      </c>
      <c r="BW253" s="2">
        <f t="shared" si="330"/>
        <v>0</v>
      </c>
      <c r="BX253" s="2">
        <f t="shared" si="330"/>
        <v>0</v>
      </c>
      <c r="BY253" s="2">
        <f t="shared" si="330"/>
        <v>353537.03</v>
      </c>
      <c r="BZ253" s="2">
        <f t="shared" si="330"/>
        <v>0</v>
      </c>
      <c r="CA253" s="2">
        <f t="shared" si="330"/>
        <v>0</v>
      </c>
      <c r="CB253" s="2">
        <f t="shared" si="330"/>
        <v>0</v>
      </c>
      <c r="CC253" s="2">
        <f t="shared" si="330"/>
        <v>0</v>
      </c>
      <c r="CD253" s="2">
        <f t="shared" si="330"/>
        <v>209830.73</v>
      </c>
      <c r="CE253" s="2">
        <f t="shared" si="330"/>
        <v>0</v>
      </c>
      <c r="CF253" s="2">
        <f t="shared" si="330"/>
        <v>0</v>
      </c>
      <c r="CG253" s="2">
        <f t="shared" si="330"/>
        <v>0</v>
      </c>
      <c r="CH253" s="2">
        <f t="shared" si="330"/>
        <v>0</v>
      </c>
      <c r="CI253" s="2">
        <f t="shared" si="330"/>
        <v>0</v>
      </c>
      <c r="CJ253" s="2">
        <f t="shared" si="330"/>
        <v>0</v>
      </c>
      <c r="CK253" s="2">
        <f t="shared" si="330"/>
        <v>0</v>
      </c>
      <c r="CL253" s="2">
        <f t="shared" si="330"/>
        <v>0</v>
      </c>
      <c r="CM253" s="2">
        <f t="shared" si="330"/>
        <v>0</v>
      </c>
      <c r="CN253" s="2">
        <f t="shared" si="330"/>
        <v>0</v>
      </c>
      <c r="CO253" s="2">
        <f t="shared" si="330"/>
        <v>0</v>
      </c>
      <c r="CP253" s="2">
        <f t="shared" si="330"/>
        <v>0</v>
      </c>
      <c r="CQ253" s="2">
        <f t="shared" si="330"/>
        <v>0</v>
      </c>
      <c r="CR253" s="2">
        <f t="shared" si="330"/>
        <v>0</v>
      </c>
      <c r="CS253" s="2">
        <f t="shared" si="330"/>
        <v>0</v>
      </c>
      <c r="CT253" s="2">
        <f t="shared" si="330"/>
        <v>0</v>
      </c>
      <c r="CU253" s="2">
        <f t="shared" si="330"/>
        <v>0</v>
      </c>
      <c r="CV253" s="2">
        <f t="shared" si="330"/>
        <v>0</v>
      </c>
      <c r="CW253" s="2">
        <f t="shared" si="330"/>
        <v>0</v>
      </c>
      <c r="CX253" s="2">
        <f t="shared" si="330"/>
        <v>0</v>
      </c>
      <c r="CY253" s="2">
        <f t="shared" si="330"/>
        <v>0</v>
      </c>
      <c r="CZ253" s="2">
        <f t="shared" si="330"/>
        <v>0</v>
      </c>
      <c r="DA253" s="2">
        <f t="shared" si="330"/>
        <v>0</v>
      </c>
      <c r="DB253" s="2">
        <f t="shared" si="330"/>
        <v>0</v>
      </c>
      <c r="DC253" s="2">
        <f t="shared" si="330"/>
        <v>0</v>
      </c>
      <c r="DD253" s="2">
        <f t="shared" si="330"/>
        <v>0</v>
      </c>
      <c r="DE253" s="2">
        <f t="shared" si="330"/>
        <v>0</v>
      </c>
      <c r="DF253" s="2">
        <f t="shared" si="330"/>
        <v>0</v>
      </c>
      <c r="DG253" s="2">
        <f t="shared" si="330"/>
        <v>0</v>
      </c>
      <c r="DH253" s="2">
        <f t="shared" si="330"/>
        <v>0</v>
      </c>
      <c r="DI253" s="2">
        <f t="shared" si="330"/>
        <v>0</v>
      </c>
      <c r="DJ253" s="2">
        <f t="shared" si="330"/>
        <v>0</v>
      </c>
      <c r="DK253" s="2">
        <f t="shared" si="330"/>
        <v>0</v>
      </c>
      <c r="DL253" s="2">
        <f t="shared" si="330"/>
        <v>0</v>
      </c>
      <c r="DM253" s="2">
        <f t="shared" si="330"/>
        <v>0</v>
      </c>
      <c r="DN253" s="2">
        <f t="shared" si="330"/>
        <v>0</v>
      </c>
      <c r="DO253" s="2">
        <f t="shared" si="330"/>
        <v>0</v>
      </c>
      <c r="DP253" s="2">
        <f t="shared" si="330"/>
        <v>0</v>
      </c>
      <c r="DQ253" s="2">
        <f t="shared" si="330"/>
        <v>0</v>
      </c>
      <c r="DR253" s="2">
        <f t="shared" si="330"/>
        <v>0</v>
      </c>
      <c r="DS253" s="2">
        <f t="shared" si="330"/>
        <v>0</v>
      </c>
      <c r="DT253" s="2">
        <f t="shared" si="330"/>
        <v>0</v>
      </c>
      <c r="DU253" s="2">
        <f t="shared" si="330"/>
        <v>0</v>
      </c>
      <c r="DV253" s="2">
        <f t="shared" si="330"/>
        <v>0</v>
      </c>
      <c r="DW253" s="2">
        <f t="shared" si="330"/>
        <v>0</v>
      </c>
      <c r="DX253" s="2">
        <f t="shared" si="330"/>
        <v>0</v>
      </c>
      <c r="DY253" s="2">
        <f t="shared" si="330"/>
        <v>0</v>
      </c>
      <c r="DZ253" s="2">
        <f t="shared" si="330"/>
        <v>0</v>
      </c>
      <c r="EA253" s="2">
        <f t="shared" ref="EA253:FX253" si="331">MIN(EA73,EA249)</f>
        <v>0</v>
      </c>
      <c r="EB253" s="2">
        <f t="shared" si="331"/>
        <v>0</v>
      </c>
      <c r="EC253" s="2">
        <f t="shared" si="331"/>
        <v>0</v>
      </c>
      <c r="ED253" s="2">
        <f t="shared" si="331"/>
        <v>0</v>
      </c>
      <c r="EE253" s="2">
        <f t="shared" si="331"/>
        <v>0</v>
      </c>
      <c r="EF253" s="2">
        <f t="shared" si="331"/>
        <v>0</v>
      </c>
      <c r="EG253" s="2">
        <f t="shared" si="331"/>
        <v>0</v>
      </c>
      <c r="EH253" s="2">
        <f t="shared" si="331"/>
        <v>0</v>
      </c>
      <c r="EI253" s="2">
        <f t="shared" si="331"/>
        <v>0</v>
      </c>
      <c r="EJ253" s="2">
        <f t="shared" si="331"/>
        <v>0</v>
      </c>
      <c r="EK253" s="2">
        <f t="shared" si="331"/>
        <v>0</v>
      </c>
      <c r="EL253" s="2">
        <f t="shared" si="331"/>
        <v>0</v>
      </c>
      <c r="EM253" s="2">
        <f t="shared" si="331"/>
        <v>0</v>
      </c>
      <c r="EN253" s="2">
        <f t="shared" si="331"/>
        <v>0</v>
      </c>
      <c r="EO253" s="2">
        <f t="shared" si="331"/>
        <v>0</v>
      </c>
      <c r="EP253" s="2">
        <f t="shared" si="331"/>
        <v>0</v>
      </c>
      <c r="EQ253" s="2">
        <f t="shared" si="331"/>
        <v>0</v>
      </c>
      <c r="ER253" s="2">
        <f t="shared" si="331"/>
        <v>0</v>
      </c>
      <c r="ES253" s="2">
        <f t="shared" si="331"/>
        <v>19919.82</v>
      </c>
      <c r="ET253" s="2">
        <f t="shared" si="331"/>
        <v>0</v>
      </c>
      <c r="EU253" s="2">
        <f t="shared" si="331"/>
        <v>0</v>
      </c>
      <c r="EV253" s="2">
        <f t="shared" si="331"/>
        <v>0</v>
      </c>
      <c r="EW253" s="2">
        <f t="shared" si="331"/>
        <v>0</v>
      </c>
      <c r="EX253" s="2">
        <f t="shared" si="331"/>
        <v>0</v>
      </c>
      <c r="EY253" s="2">
        <f t="shared" si="331"/>
        <v>0</v>
      </c>
      <c r="EZ253" s="2">
        <f t="shared" si="331"/>
        <v>0</v>
      </c>
      <c r="FA253" s="2">
        <f t="shared" si="331"/>
        <v>0</v>
      </c>
      <c r="FB253" s="2">
        <f t="shared" si="331"/>
        <v>0</v>
      </c>
      <c r="FC253" s="2">
        <f t="shared" si="331"/>
        <v>0</v>
      </c>
      <c r="FD253" s="2">
        <f t="shared" si="331"/>
        <v>0</v>
      </c>
      <c r="FE253" s="2">
        <f t="shared" si="331"/>
        <v>0</v>
      </c>
      <c r="FF253" s="2">
        <f t="shared" si="331"/>
        <v>0</v>
      </c>
      <c r="FG253" s="2">
        <f t="shared" si="331"/>
        <v>0</v>
      </c>
      <c r="FH253" s="2">
        <f t="shared" si="331"/>
        <v>0</v>
      </c>
      <c r="FI253" s="2">
        <f t="shared" si="331"/>
        <v>20696.39</v>
      </c>
      <c r="FJ253" s="2">
        <f t="shared" si="331"/>
        <v>0</v>
      </c>
      <c r="FK253" s="2">
        <f t="shared" si="331"/>
        <v>0</v>
      </c>
      <c r="FL253" s="2">
        <f t="shared" si="331"/>
        <v>0</v>
      </c>
      <c r="FM253" s="2">
        <f t="shared" si="331"/>
        <v>0</v>
      </c>
      <c r="FN253" s="2">
        <f t="shared" si="331"/>
        <v>0</v>
      </c>
      <c r="FO253" s="2">
        <f t="shared" si="331"/>
        <v>0</v>
      </c>
      <c r="FP253" s="2">
        <f t="shared" si="331"/>
        <v>0</v>
      </c>
      <c r="FQ253" s="2">
        <f t="shared" si="331"/>
        <v>0</v>
      </c>
      <c r="FR253" s="2">
        <f t="shared" si="331"/>
        <v>0</v>
      </c>
      <c r="FS253" s="2">
        <f t="shared" si="331"/>
        <v>0</v>
      </c>
      <c r="FT253" s="2">
        <f t="shared" si="331"/>
        <v>0</v>
      </c>
      <c r="FU253" s="2">
        <f t="shared" si="331"/>
        <v>0</v>
      </c>
      <c r="FV253" s="2">
        <f t="shared" si="331"/>
        <v>0</v>
      </c>
      <c r="FW253" s="2">
        <f t="shared" si="331"/>
        <v>0</v>
      </c>
      <c r="FX253" s="2">
        <f t="shared" si="331"/>
        <v>0</v>
      </c>
      <c r="FY253" s="2"/>
      <c r="FZ253" s="2">
        <f>SUM(C253:FX253)</f>
        <v>7670930.4500000011</v>
      </c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</row>
    <row r="254" spans="1:193" x14ac:dyDescent="0.35">
      <c r="A254" s="2"/>
      <c r="B254" s="2" t="s">
        <v>553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</row>
    <row r="255" spans="1:193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</row>
    <row r="256" spans="1:193" x14ac:dyDescent="0.35">
      <c r="A256" s="3" t="s">
        <v>490</v>
      </c>
      <c r="B256" s="30" t="s">
        <v>554</v>
      </c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/>
      <c r="FA256" s="46"/>
      <c r="FB256" s="46"/>
      <c r="FC256" s="46"/>
      <c r="FD256" s="46"/>
      <c r="FE256" s="46"/>
      <c r="FF256" s="46"/>
      <c r="FG256" s="46"/>
      <c r="FH256" s="46"/>
      <c r="FI256" s="46"/>
      <c r="FJ256" s="46"/>
      <c r="FK256" s="46"/>
      <c r="FL256" s="46"/>
      <c r="FM256" s="46"/>
      <c r="FN256" s="46"/>
      <c r="FO256" s="46"/>
      <c r="FP256" s="46"/>
      <c r="FQ256" s="46"/>
      <c r="FR256" s="46"/>
      <c r="FS256" s="46"/>
      <c r="FT256" s="46"/>
      <c r="FU256" s="46"/>
      <c r="FV256" s="46"/>
      <c r="FW256" s="46"/>
      <c r="FX256" s="46"/>
      <c r="FY256" s="2"/>
      <c r="FZ256" s="2"/>
      <c r="GA256" s="29"/>
      <c r="GB256" s="2"/>
      <c r="GC256" s="2"/>
      <c r="GD256" s="2"/>
      <c r="GE256" s="2"/>
      <c r="GF256" s="2"/>
      <c r="GG256" s="2"/>
      <c r="GH256" s="2"/>
      <c r="GI256" s="2"/>
      <c r="GJ256" s="2"/>
      <c r="GK256" s="2"/>
    </row>
    <row r="257" spans="1:193" x14ac:dyDescent="0.35">
      <c r="A257" s="3" t="s">
        <v>555</v>
      </c>
      <c r="B257" s="2" t="s">
        <v>979</v>
      </c>
      <c r="C257" s="2">
        <f t="shared" ref="C257:BN257" si="332">+C237+C188</f>
        <v>79061989.679999992</v>
      </c>
      <c r="D257" s="2">
        <f t="shared" si="332"/>
        <v>446149224.80000001</v>
      </c>
      <c r="E257" s="2">
        <f t="shared" si="332"/>
        <v>71070893.150000006</v>
      </c>
      <c r="F257" s="2">
        <f t="shared" si="332"/>
        <v>278971081.16000003</v>
      </c>
      <c r="G257" s="2">
        <f t="shared" si="332"/>
        <v>22106227.82</v>
      </c>
      <c r="H257" s="2">
        <f t="shared" si="332"/>
        <v>13387931.9</v>
      </c>
      <c r="I257" s="2">
        <f t="shared" si="332"/>
        <v>98385570.299999997</v>
      </c>
      <c r="J257" s="2">
        <f t="shared" si="332"/>
        <v>24467328.669999998</v>
      </c>
      <c r="K257" s="2">
        <f t="shared" si="332"/>
        <v>4301296.1900000004</v>
      </c>
      <c r="L257" s="2">
        <f t="shared" si="332"/>
        <v>26223106.879999999</v>
      </c>
      <c r="M257" s="2">
        <f t="shared" si="332"/>
        <v>12984654.18</v>
      </c>
      <c r="N257" s="2">
        <f t="shared" si="332"/>
        <v>591751802.49000001</v>
      </c>
      <c r="O257" s="2">
        <f t="shared" si="332"/>
        <v>143830443.02000001</v>
      </c>
      <c r="P257" s="2">
        <f t="shared" si="332"/>
        <v>5256442.2699999996</v>
      </c>
      <c r="Q257" s="2">
        <f t="shared" si="332"/>
        <v>497539958.72000003</v>
      </c>
      <c r="R257" s="2">
        <f t="shared" si="332"/>
        <v>79749027.269999996</v>
      </c>
      <c r="S257" s="2">
        <f t="shared" si="332"/>
        <v>19269511.710000001</v>
      </c>
      <c r="T257" s="2">
        <f t="shared" si="332"/>
        <v>3318152.6199999996</v>
      </c>
      <c r="U257" s="2">
        <f t="shared" si="332"/>
        <v>1410288.68</v>
      </c>
      <c r="V257" s="2">
        <f t="shared" si="332"/>
        <v>4316362.38</v>
      </c>
      <c r="W257" s="2">
        <f t="shared" si="332"/>
        <v>1238970.21</v>
      </c>
      <c r="X257" s="2">
        <f t="shared" si="332"/>
        <v>1262581.6800000002</v>
      </c>
      <c r="Y257" s="2">
        <f t="shared" si="332"/>
        <v>11169795.210000001</v>
      </c>
      <c r="Z257" s="2">
        <f t="shared" si="332"/>
        <v>3879323.23</v>
      </c>
      <c r="AA257" s="2">
        <f t="shared" si="332"/>
        <v>351337009.87</v>
      </c>
      <c r="AB257" s="2">
        <f t="shared" si="332"/>
        <v>312259192.82999998</v>
      </c>
      <c r="AC257" s="2">
        <f t="shared" si="332"/>
        <v>11265780.48</v>
      </c>
      <c r="AD257" s="2">
        <f t="shared" si="332"/>
        <v>16635012.029999999</v>
      </c>
      <c r="AE257" s="2">
        <f t="shared" si="332"/>
        <v>2241390.11</v>
      </c>
      <c r="AF257" s="2">
        <f t="shared" si="332"/>
        <v>3431505.06</v>
      </c>
      <c r="AG257" s="2">
        <f t="shared" si="332"/>
        <v>8030694.9000000004</v>
      </c>
      <c r="AH257" s="2">
        <f t="shared" si="332"/>
        <v>11751183.359999999</v>
      </c>
      <c r="AI257" s="2">
        <f t="shared" si="332"/>
        <v>5477456.7799999993</v>
      </c>
      <c r="AJ257" s="2">
        <f t="shared" si="332"/>
        <v>3713794.0199999996</v>
      </c>
      <c r="AK257" s="2">
        <f t="shared" si="332"/>
        <v>3458406.28</v>
      </c>
      <c r="AL257" s="2">
        <f t="shared" si="332"/>
        <v>4717201.12</v>
      </c>
      <c r="AM257" s="2">
        <f t="shared" si="332"/>
        <v>5240217.4400000004</v>
      </c>
      <c r="AN257" s="2">
        <f t="shared" si="332"/>
        <v>4782390.71</v>
      </c>
      <c r="AO257" s="2">
        <f t="shared" si="332"/>
        <v>50534324.149999999</v>
      </c>
      <c r="AP257" s="2">
        <f t="shared" si="332"/>
        <v>1017751648.26</v>
      </c>
      <c r="AQ257" s="2">
        <f t="shared" si="332"/>
        <v>4492088.3600000003</v>
      </c>
      <c r="AR257" s="2">
        <f t="shared" si="332"/>
        <v>695003791.50999987</v>
      </c>
      <c r="AS257" s="2">
        <f t="shared" si="332"/>
        <v>79204693.689999998</v>
      </c>
      <c r="AT257" s="2">
        <f t="shared" si="332"/>
        <v>27513620.370000001</v>
      </c>
      <c r="AU257" s="2">
        <f t="shared" si="332"/>
        <v>4626914.62</v>
      </c>
      <c r="AV257" s="2">
        <f t="shared" si="332"/>
        <v>5120477.45</v>
      </c>
      <c r="AW257" s="2">
        <f t="shared" si="332"/>
        <v>4499326.13</v>
      </c>
      <c r="AX257" s="2">
        <f t="shared" si="332"/>
        <v>2057632.0300000003</v>
      </c>
      <c r="AY257" s="2">
        <f t="shared" si="332"/>
        <v>6020645.1799999997</v>
      </c>
      <c r="AZ257" s="2">
        <f t="shared" si="332"/>
        <v>142629299.31999999</v>
      </c>
      <c r="BA257" s="2">
        <f t="shared" si="332"/>
        <v>100628658.67</v>
      </c>
      <c r="BB257" s="2">
        <f t="shared" si="332"/>
        <v>83839870.61999999</v>
      </c>
      <c r="BC257" s="2">
        <f t="shared" si="332"/>
        <v>282897524.06999999</v>
      </c>
      <c r="BD257" s="2">
        <f t="shared" si="332"/>
        <v>40110951.780000001</v>
      </c>
      <c r="BE257" s="2">
        <f t="shared" si="332"/>
        <v>14211729.340000002</v>
      </c>
      <c r="BF257" s="2">
        <f t="shared" si="332"/>
        <v>281956996.83999997</v>
      </c>
      <c r="BG257" s="2">
        <f t="shared" si="332"/>
        <v>11992392.610000001</v>
      </c>
      <c r="BH257" s="2">
        <f t="shared" si="332"/>
        <v>7660958.0199999996</v>
      </c>
      <c r="BI257" s="2">
        <f t="shared" si="332"/>
        <v>4655443.62</v>
      </c>
      <c r="BJ257" s="2">
        <f t="shared" si="332"/>
        <v>69621394.510000005</v>
      </c>
      <c r="BK257" s="2">
        <f t="shared" si="332"/>
        <v>390364211.14999998</v>
      </c>
      <c r="BL257" s="2">
        <f t="shared" si="332"/>
        <v>1910659.96</v>
      </c>
      <c r="BM257" s="2">
        <f t="shared" si="332"/>
        <v>5385298.1200000001</v>
      </c>
      <c r="BN257" s="2">
        <f t="shared" si="332"/>
        <v>35280013.289999999</v>
      </c>
      <c r="BO257" s="2">
        <f t="shared" ref="BO257:DZ257" si="333">+BO237+BO188</f>
        <v>14714705.09</v>
      </c>
      <c r="BP257" s="2">
        <f t="shared" si="333"/>
        <v>3342513.9</v>
      </c>
      <c r="BQ257" s="2">
        <f t="shared" si="333"/>
        <v>73185041.379999995</v>
      </c>
      <c r="BR257" s="2">
        <f t="shared" si="333"/>
        <v>51741414.119999997</v>
      </c>
      <c r="BS257" s="2">
        <f t="shared" si="333"/>
        <v>14896672.880000001</v>
      </c>
      <c r="BT257" s="2">
        <f t="shared" si="333"/>
        <v>5808684.2499999991</v>
      </c>
      <c r="BU257" s="2">
        <f t="shared" si="333"/>
        <v>6031635.75</v>
      </c>
      <c r="BV257" s="2">
        <f t="shared" si="333"/>
        <v>14808759.189999999</v>
      </c>
      <c r="BW257" s="2">
        <f t="shared" si="333"/>
        <v>23767201.809999995</v>
      </c>
      <c r="BX257" s="2">
        <f t="shared" si="333"/>
        <v>1747493.26</v>
      </c>
      <c r="BY257" s="2">
        <f t="shared" si="333"/>
        <v>5872898.3899999997</v>
      </c>
      <c r="BZ257" s="2">
        <f t="shared" si="333"/>
        <v>4027229.5500000003</v>
      </c>
      <c r="CA257" s="2">
        <f t="shared" si="333"/>
        <v>3145296</v>
      </c>
      <c r="CB257" s="2">
        <f t="shared" si="333"/>
        <v>829909535.82000005</v>
      </c>
      <c r="CC257" s="2">
        <f t="shared" si="333"/>
        <v>3591422.38</v>
      </c>
      <c r="CD257" s="2">
        <f t="shared" si="333"/>
        <v>1002113.67</v>
      </c>
      <c r="CE257" s="2">
        <f t="shared" si="333"/>
        <v>3165905.17</v>
      </c>
      <c r="CF257" s="2">
        <f t="shared" si="333"/>
        <v>2391611.64</v>
      </c>
      <c r="CG257" s="2">
        <f t="shared" si="333"/>
        <v>3672390.33</v>
      </c>
      <c r="CH257" s="2">
        <f t="shared" si="333"/>
        <v>2254948.56</v>
      </c>
      <c r="CI257" s="2">
        <f t="shared" si="333"/>
        <v>8604631.9199999999</v>
      </c>
      <c r="CJ257" s="2">
        <f t="shared" si="333"/>
        <v>11489962.680000002</v>
      </c>
      <c r="CK257" s="2">
        <f t="shared" si="333"/>
        <v>57230299.680000007</v>
      </c>
      <c r="CL257" s="2">
        <f t="shared" si="333"/>
        <v>15255675.860000001</v>
      </c>
      <c r="CM257" s="2">
        <f t="shared" si="333"/>
        <v>9332190.8900000006</v>
      </c>
      <c r="CN257" s="2">
        <f t="shared" si="333"/>
        <v>347143787.31999999</v>
      </c>
      <c r="CO257" s="2">
        <f t="shared" si="333"/>
        <v>158674394.33000001</v>
      </c>
      <c r="CP257" s="2">
        <f t="shared" si="333"/>
        <v>12181419.700000001</v>
      </c>
      <c r="CQ257" s="2">
        <f t="shared" si="333"/>
        <v>10319943.82</v>
      </c>
      <c r="CR257" s="2">
        <f t="shared" si="333"/>
        <v>3879878.58</v>
      </c>
      <c r="CS257" s="2">
        <f t="shared" si="333"/>
        <v>4486541.0199999996</v>
      </c>
      <c r="CT257" s="2">
        <f t="shared" si="333"/>
        <v>2570076.59</v>
      </c>
      <c r="CU257" s="2">
        <f t="shared" si="333"/>
        <v>5452514.1400000006</v>
      </c>
      <c r="CV257" s="2">
        <f t="shared" si="333"/>
        <v>1176684.73</v>
      </c>
      <c r="CW257" s="2">
        <f t="shared" si="333"/>
        <v>3791096.75</v>
      </c>
      <c r="CX257" s="2">
        <f t="shared" si="333"/>
        <v>6133963.3199999994</v>
      </c>
      <c r="CY257" s="2">
        <f t="shared" si="333"/>
        <v>1248005.03</v>
      </c>
      <c r="CZ257" s="2">
        <f t="shared" si="333"/>
        <v>21008137.970000003</v>
      </c>
      <c r="DA257" s="2">
        <f t="shared" si="333"/>
        <v>3739031.9699999997</v>
      </c>
      <c r="DB257" s="2">
        <f t="shared" si="333"/>
        <v>4880964.34</v>
      </c>
      <c r="DC257" s="2">
        <f t="shared" si="333"/>
        <v>3660350.21</v>
      </c>
      <c r="DD257" s="2">
        <f t="shared" si="333"/>
        <v>3579436.51</v>
      </c>
      <c r="DE257" s="2">
        <f t="shared" si="333"/>
        <v>4615219.92</v>
      </c>
      <c r="DF257" s="2">
        <f t="shared" si="333"/>
        <v>229778514.37</v>
      </c>
      <c r="DG257" s="2">
        <f t="shared" si="333"/>
        <v>2234952.04</v>
      </c>
      <c r="DH257" s="2">
        <f t="shared" si="333"/>
        <v>20650989.930000003</v>
      </c>
      <c r="DI257" s="2">
        <f t="shared" si="333"/>
        <v>27768651.140000001</v>
      </c>
      <c r="DJ257" s="2">
        <f t="shared" si="333"/>
        <v>8211576.3999999994</v>
      </c>
      <c r="DK257" s="2">
        <f t="shared" si="333"/>
        <v>6295019.4999999991</v>
      </c>
      <c r="DL257" s="2">
        <f t="shared" si="333"/>
        <v>66823620.409999996</v>
      </c>
      <c r="DM257" s="2">
        <f t="shared" si="333"/>
        <v>4440075.55</v>
      </c>
      <c r="DN257" s="2">
        <f t="shared" si="333"/>
        <v>16077764.229999999</v>
      </c>
      <c r="DO257" s="2">
        <f t="shared" si="333"/>
        <v>38630398.159999996</v>
      </c>
      <c r="DP257" s="2">
        <f t="shared" si="333"/>
        <v>3881904.3800000004</v>
      </c>
      <c r="DQ257" s="2">
        <f t="shared" si="333"/>
        <v>11141481.6</v>
      </c>
      <c r="DR257" s="2">
        <f t="shared" si="333"/>
        <v>16125868.59</v>
      </c>
      <c r="DS257" s="2">
        <f t="shared" si="333"/>
        <v>8220717.54</v>
      </c>
      <c r="DT257" s="2">
        <f t="shared" si="333"/>
        <v>3708126.5100000002</v>
      </c>
      <c r="DU257" s="2">
        <f t="shared" si="333"/>
        <v>5288530.8900000006</v>
      </c>
      <c r="DV257" s="2">
        <f t="shared" si="333"/>
        <v>3870179.44</v>
      </c>
      <c r="DW257" s="2">
        <f t="shared" si="333"/>
        <v>4762020.5200000005</v>
      </c>
      <c r="DX257" s="2">
        <f t="shared" si="333"/>
        <v>3811652.82</v>
      </c>
      <c r="DY257" s="2">
        <f t="shared" si="333"/>
        <v>5093286.76</v>
      </c>
      <c r="DZ257" s="2">
        <f t="shared" si="333"/>
        <v>9156474.4900000002</v>
      </c>
      <c r="EA257" s="2">
        <f t="shared" ref="EA257:FX257" si="334">+EA237+EA188</f>
        <v>7265995.7999999998</v>
      </c>
      <c r="EB257" s="2">
        <f t="shared" si="334"/>
        <v>7038996.629999999</v>
      </c>
      <c r="EC257" s="2">
        <f t="shared" si="334"/>
        <v>4335034.8100000005</v>
      </c>
      <c r="ED257" s="2">
        <f t="shared" si="334"/>
        <v>23689244.559999999</v>
      </c>
      <c r="EE257" s="2">
        <f t="shared" si="334"/>
        <v>3687045.68</v>
      </c>
      <c r="EF257" s="2">
        <f t="shared" si="334"/>
        <v>16375437.239999998</v>
      </c>
      <c r="EG257" s="2">
        <f t="shared" si="334"/>
        <v>4175170.9299999997</v>
      </c>
      <c r="EH257" s="2">
        <f t="shared" si="334"/>
        <v>4140789.6799999997</v>
      </c>
      <c r="EI257" s="2">
        <f t="shared" si="334"/>
        <v>162615505.53</v>
      </c>
      <c r="EJ257" s="2">
        <f t="shared" si="334"/>
        <v>112188189.77</v>
      </c>
      <c r="EK257" s="2">
        <f t="shared" si="334"/>
        <v>8375153.3299999991</v>
      </c>
      <c r="EL257" s="2">
        <f t="shared" si="334"/>
        <v>5899050.4399999995</v>
      </c>
      <c r="EM257" s="2">
        <f t="shared" si="334"/>
        <v>5485560.5600000005</v>
      </c>
      <c r="EN257" s="2">
        <f t="shared" si="334"/>
        <v>11829639.639999999</v>
      </c>
      <c r="EO257" s="2">
        <f t="shared" si="334"/>
        <v>4726223.4400000004</v>
      </c>
      <c r="EP257" s="2">
        <f t="shared" si="334"/>
        <v>6204234.5099999998</v>
      </c>
      <c r="EQ257" s="2">
        <f t="shared" si="334"/>
        <v>30751016.289999999</v>
      </c>
      <c r="ER257" s="2">
        <f t="shared" si="334"/>
        <v>5136874.5</v>
      </c>
      <c r="ES257" s="2">
        <f t="shared" si="334"/>
        <v>3333873.99</v>
      </c>
      <c r="ET257" s="2">
        <f t="shared" si="334"/>
        <v>4356324.13</v>
      </c>
      <c r="EU257" s="2">
        <f t="shared" si="334"/>
        <v>7963315.6799999997</v>
      </c>
      <c r="EV257" s="2">
        <f t="shared" si="334"/>
        <v>1890492.83</v>
      </c>
      <c r="EW257" s="2">
        <f t="shared" si="334"/>
        <v>13309322.109999999</v>
      </c>
      <c r="EX257" s="2">
        <f t="shared" si="334"/>
        <v>3791058.9499999997</v>
      </c>
      <c r="EY257" s="2">
        <f t="shared" si="334"/>
        <v>7759567.2400000002</v>
      </c>
      <c r="EZ257" s="2">
        <f t="shared" si="334"/>
        <v>2820167.82</v>
      </c>
      <c r="FA257" s="2">
        <f t="shared" si="334"/>
        <v>42142313.409999996</v>
      </c>
      <c r="FB257" s="2">
        <f t="shared" si="334"/>
        <v>4797387.76</v>
      </c>
      <c r="FC257" s="2">
        <f t="shared" si="334"/>
        <v>21157792.919999998</v>
      </c>
      <c r="FD257" s="2">
        <f t="shared" si="334"/>
        <v>5770108.4400000004</v>
      </c>
      <c r="FE257" s="2">
        <f t="shared" si="334"/>
        <v>1963010.65</v>
      </c>
      <c r="FF257" s="2">
        <f t="shared" si="334"/>
        <v>3691748.16</v>
      </c>
      <c r="FG257" s="2">
        <f t="shared" si="334"/>
        <v>2729985.41</v>
      </c>
      <c r="FH257" s="2">
        <f t="shared" si="334"/>
        <v>1718391.5999999999</v>
      </c>
      <c r="FI257" s="2">
        <f t="shared" si="334"/>
        <v>20423007.289999999</v>
      </c>
      <c r="FJ257" s="2">
        <f t="shared" si="334"/>
        <v>22797589.830000002</v>
      </c>
      <c r="FK257" s="2">
        <f t="shared" si="334"/>
        <v>29294622.939999998</v>
      </c>
      <c r="FL257" s="2">
        <f t="shared" si="334"/>
        <v>94168128.030000001</v>
      </c>
      <c r="FM257" s="2">
        <f t="shared" si="334"/>
        <v>44634765.019999996</v>
      </c>
      <c r="FN257" s="2">
        <f t="shared" si="334"/>
        <v>263520742.59</v>
      </c>
      <c r="FO257" s="2">
        <f t="shared" si="334"/>
        <v>13522225.609999999</v>
      </c>
      <c r="FP257" s="2">
        <f t="shared" si="334"/>
        <v>27763436.340000004</v>
      </c>
      <c r="FQ257" s="2">
        <f t="shared" si="334"/>
        <v>12038652.4</v>
      </c>
      <c r="FR257" s="2">
        <f t="shared" si="334"/>
        <v>3396557.44</v>
      </c>
      <c r="FS257" s="2">
        <f t="shared" si="334"/>
        <v>3389803.97</v>
      </c>
      <c r="FT257" s="2">
        <f t="shared" si="334"/>
        <v>1489181.21</v>
      </c>
      <c r="FU257" s="2">
        <f t="shared" si="334"/>
        <v>10636237.18</v>
      </c>
      <c r="FV257" s="2">
        <f t="shared" si="334"/>
        <v>9133780.1100000013</v>
      </c>
      <c r="FW257" s="2">
        <f t="shared" si="334"/>
        <v>3218252.85</v>
      </c>
      <c r="FX257" s="2">
        <f t="shared" si="334"/>
        <v>1701192.3800000001</v>
      </c>
      <c r="FY257" s="2"/>
      <c r="FZ257" s="2">
        <f>SUM(C257:FX257)</f>
        <v>9935159448.2000027</v>
      </c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</row>
    <row r="258" spans="1:193" x14ac:dyDescent="0.35">
      <c r="A258" s="3" t="s">
        <v>556</v>
      </c>
      <c r="B258" s="2" t="s">
        <v>980</v>
      </c>
      <c r="C258" s="2">
        <f t="shared" ref="C258:BN258" si="335">C253</f>
        <v>0</v>
      </c>
      <c r="D258" s="2">
        <f t="shared" si="335"/>
        <v>33103.699999999997</v>
      </c>
      <c r="E258" s="2">
        <f t="shared" si="335"/>
        <v>408031.28</v>
      </c>
      <c r="F258" s="2">
        <f t="shared" si="335"/>
        <v>316103.06</v>
      </c>
      <c r="G258" s="2">
        <f t="shared" si="335"/>
        <v>0</v>
      </c>
      <c r="H258" s="2">
        <f t="shared" si="335"/>
        <v>0</v>
      </c>
      <c r="I258" s="2">
        <f t="shared" si="335"/>
        <v>519146.34</v>
      </c>
      <c r="J258" s="2">
        <f t="shared" si="335"/>
        <v>0</v>
      </c>
      <c r="K258" s="2">
        <f t="shared" si="335"/>
        <v>11142.06</v>
      </c>
      <c r="L258" s="2">
        <f t="shared" si="335"/>
        <v>0</v>
      </c>
      <c r="M258" s="2">
        <f t="shared" si="335"/>
        <v>0</v>
      </c>
      <c r="N258" s="2">
        <f t="shared" si="335"/>
        <v>378687.91</v>
      </c>
      <c r="O258" s="2">
        <f t="shared" si="335"/>
        <v>178801.38</v>
      </c>
      <c r="P258" s="2">
        <f t="shared" si="335"/>
        <v>0</v>
      </c>
      <c r="Q258" s="2">
        <f t="shared" si="335"/>
        <v>0</v>
      </c>
      <c r="R258" s="2">
        <f t="shared" si="335"/>
        <v>0</v>
      </c>
      <c r="S258" s="2">
        <f t="shared" si="335"/>
        <v>0</v>
      </c>
      <c r="T258" s="2">
        <f t="shared" si="335"/>
        <v>0</v>
      </c>
      <c r="U258" s="2">
        <f t="shared" si="335"/>
        <v>0</v>
      </c>
      <c r="V258" s="2">
        <f t="shared" si="335"/>
        <v>0</v>
      </c>
      <c r="W258" s="2">
        <f t="shared" si="335"/>
        <v>243591.55</v>
      </c>
      <c r="X258" s="2">
        <f t="shared" si="335"/>
        <v>0</v>
      </c>
      <c r="Y258" s="2">
        <f t="shared" si="335"/>
        <v>0</v>
      </c>
      <c r="Z258" s="2">
        <f t="shared" si="335"/>
        <v>0</v>
      </c>
      <c r="AA258" s="2">
        <f t="shared" si="335"/>
        <v>1167298.24</v>
      </c>
      <c r="AB258" s="2">
        <f t="shared" si="335"/>
        <v>639118.51</v>
      </c>
      <c r="AC258" s="2">
        <f t="shared" si="335"/>
        <v>0</v>
      </c>
      <c r="AD258" s="2">
        <f t="shared" si="335"/>
        <v>0</v>
      </c>
      <c r="AE258" s="2">
        <f t="shared" si="335"/>
        <v>0</v>
      </c>
      <c r="AF258" s="2">
        <f t="shared" si="335"/>
        <v>0</v>
      </c>
      <c r="AG258" s="2">
        <f t="shared" si="335"/>
        <v>0</v>
      </c>
      <c r="AH258" s="2">
        <f t="shared" si="335"/>
        <v>0</v>
      </c>
      <c r="AI258" s="2">
        <f t="shared" si="335"/>
        <v>0</v>
      </c>
      <c r="AJ258" s="2">
        <f t="shared" si="335"/>
        <v>0</v>
      </c>
      <c r="AK258" s="2">
        <f t="shared" si="335"/>
        <v>0</v>
      </c>
      <c r="AL258" s="2">
        <f t="shared" si="335"/>
        <v>0</v>
      </c>
      <c r="AM258" s="2">
        <f t="shared" si="335"/>
        <v>0</v>
      </c>
      <c r="AN258" s="2">
        <f t="shared" si="335"/>
        <v>0</v>
      </c>
      <c r="AO258" s="2">
        <f t="shared" si="335"/>
        <v>0</v>
      </c>
      <c r="AP258" s="2">
        <f t="shared" si="335"/>
        <v>2229051.65</v>
      </c>
      <c r="AQ258" s="2">
        <f t="shared" si="335"/>
        <v>0</v>
      </c>
      <c r="AR258" s="2">
        <f t="shared" si="335"/>
        <v>0</v>
      </c>
      <c r="AS258" s="2">
        <f t="shared" si="335"/>
        <v>134889.44</v>
      </c>
      <c r="AT258" s="2">
        <f t="shared" si="335"/>
        <v>0</v>
      </c>
      <c r="AU258" s="2">
        <f t="shared" si="335"/>
        <v>49003.56</v>
      </c>
      <c r="AV258" s="2">
        <f t="shared" si="335"/>
        <v>0</v>
      </c>
      <c r="AW258" s="2">
        <f t="shared" si="335"/>
        <v>0</v>
      </c>
      <c r="AX258" s="2">
        <f t="shared" si="335"/>
        <v>0</v>
      </c>
      <c r="AY258" s="2">
        <f t="shared" si="335"/>
        <v>0</v>
      </c>
      <c r="AZ258" s="2">
        <f t="shared" si="335"/>
        <v>0</v>
      </c>
      <c r="BA258" s="2">
        <f t="shared" si="335"/>
        <v>0</v>
      </c>
      <c r="BB258" s="2">
        <f t="shared" si="335"/>
        <v>0</v>
      </c>
      <c r="BC258" s="2">
        <f t="shared" si="335"/>
        <v>0</v>
      </c>
      <c r="BD258" s="2">
        <f t="shared" si="335"/>
        <v>0</v>
      </c>
      <c r="BE258" s="2">
        <f t="shared" si="335"/>
        <v>0</v>
      </c>
      <c r="BF258" s="2">
        <f t="shared" si="335"/>
        <v>0</v>
      </c>
      <c r="BG258" s="2">
        <f t="shared" si="335"/>
        <v>0</v>
      </c>
      <c r="BH258" s="2">
        <f t="shared" si="335"/>
        <v>0</v>
      </c>
      <c r="BI258" s="2">
        <f t="shared" si="335"/>
        <v>0</v>
      </c>
      <c r="BJ258" s="2">
        <f t="shared" si="335"/>
        <v>0</v>
      </c>
      <c r="BK258" s="2">
        <f t="shared" si="335"/>
        <v>501062.12</v>
      </c>
      <c r="BL258" s="2">
        <f t="shared" si="335"/>
        <v>63509.13</v>
      </c>
      <c r="BM258" s="2">
        <f t="shared" si="335"/>
        <v>96859.57</v>
      </c>
      <c r="BN258" s="2">
        <f t="shared" si="335"/>
        <v>0</v>
      </c>
      <c r="BO258" s="2">
        <f t="shared" ref="BO258:DZ258" si="336">BO253</f>
        <v>0</v>
      </c>
      <c r="BP258" s="2">
        <f t="shared" si="336"/>
        <v>0</v>
      </c>
      <c r="BQ258" s="2">
        <f t="shared" si="336"/>
        <v>0</v>
      </c>
      <c r="BR258" s="2">
        <f t="shared" si="336"/>
        <v>97546.98</v>
      </c>
      <c r="BS258" s="2">
        <f t="shared" si="336"/>
        <v>0</v>
      </c>
      <c r="BT258" s="2">
        <f t="shared" si="336"/>
        <v>0</v>
      </c>
      <c r="BU258" s="2">
        <f t="shared" si="336"/>
        <v>0</v>
      </c>
      <c r="BV258" s="2">
        <f t="shared" si="336"/>
        <v>0</v>
      </c>
      <c r="BW258" s="2">
        <f t="shared" si="336"/>
        <v>0</v>
      </c>
      <c r="BX258" s="2">
        <f t="shared" si="336"/>
        <v>0</v>
      </c>
      <c r="BY258" s="2">
        <f t="shared" si="336"/>
        <v>353537.03</v>
      </c>
      <c r="BZ258" s="2">
        <f t="shared" si="336"/>
        <v>0</v>
      </c>
      <c r="CA258" s="2">
        <f t="shared" si="336"/>
        <v>0</v>
      </c>
      <c r="CB258" s="2">
        <f t="shared" si="336"/>
        <v>0</v>
      </c>
      <c r="CC258" s="2">
        <f t="shared" si="336"/>
        <v>0</v>
      </c>
      <c r="CD258" s="2">
        <f t="shared" si="336"/>
        <v>209830.73</v>
      </c>
      <c r="CE258" s="2">
        <f t="shared" si="336"/>
        <v>0</v>
      </c>
      <c r="CF258" s="2">
        <f t="shared" si="336"/>
        <v>0</v>
      </c>
      <c r="CG258" s="2">
        <f t="shared" si="336"/>
        <v>0</v>
      </c>
      <c r="CH258" s="2">
        <f t="shared" si="336"/>
        <v>0</v>
      </c>
      <c r="CI258" s="2">
        <f t="shared" si="336"/>
        <v>0</v>
      </c>
      <c r="CJ258" s="2">
        <f t="shared" si="336"/>
        <v>0</v>
      </c>
      <c r="CK258" s="2">
        <f t="shared" si="336"/>
        <v>0</v>
      </c>
      <c r="CL258" s="2">
        <f t="shared" si="336"/>
        <v>0</v>
      </c>
      <c r="CM258" s="2">
        <f t="shared" si="336"/>
        <v>0</v>
      </c>
      <c r="CN258" s="2">
        <f t="shared" si="336"/>
        <v>0</v>
      </c>
      <c r="CO258" s="2">
        <f t="shared" si="336"/>
        <v>0</v>
      </c>
      <c r="CP258" s="2">
        <f t="shared" si="336"/>
        <v>0</v>
      </c>
      <c r="CQ258" s="2">
        <f t="shared" si="336"/>
        <v>0</v>
      </c>
      <c r="CR258" s="2">
        <f t="shared" si="336"/>
        <v>0</v>
      </c>
      <c r="CS258" s="2">
        <f t="shared" si="336"/>
        <v>0</v>
      </c>
      <c r="CT258" s="2">
        <f t="shared" si="336"/>
        <v>0</v>
      </c>
      <c r="CU258" s="2">
        <f t="shared" si="336"/>
        <v>0</v>
      </c>
      <c r="CV258" s="2">
        <f t="shared" si="336"/>
        <v>0</v>
      </c>
      <c r="CW258" s="2">
        <f t="shared" si="336"/>
        <v>0</v>
      </c>
      <c r="CX258" s="2">
        <f t="shared" si="336"/>
        <v>0</v>
      </c>
      <c r="CY258" s="2">
        <f t="shared" si="336"/>
        <v>0</v>
      </c>
      <c r="CZ258" s="2">
        <f t="shared" si="336"/>
        <v>0</v>
      </c>
      <c r="DA258" s="2">
        <f t="shared" si="336"/>
        <v>0</v>
      </c>
      <c r="DB258" s="2">
        <f t="shared" si="336"/>
        <v>0</v>
      </c>
      <c r="DC258" s="2">
        <f t="shared" si="336"/>
        <v>0</v>
      </c>
      <c r="DD258" s="2">
        <f t="shared" si="336"/>
        <v>0</v>
      </c>
      <c r="DE258" s="2">
        <f t="shared" si="336"/>
        <v>0</v>
      </c>
      <c r="DF258" s="2">
        <f t="shared" si="336"/>
        <v>0</v>
      </c>
      <c r="DG258" s="2">
        <f t="shared" si="336"/>
        <v>0</v>
      </c>
      <c r="DH258" s="2">
        <f t="shared" si="336"/>
        <v>0</v>
      </c>
      <c r="DI258" s="2">
        <f t="shared" si="336"/>
        <v>0</v>
      </c>
      <c r="DJ258" s="2">
        <f t="shared" si="336"/>
        <v>0</v>
      </c>
      <c r="DK258" s="2">
        <f t="shared" si="336"/>
        <v>0</v>
      </c>
      <c r="DL258" s="2">
        <f t="shared" si="336"/>
        <v>0</v>
      </c>
      <c r="DM258" s="2">
        <f t="shared" si="336"/>
        <v>0</v>
      </c>
      <c r="DN258" s="2">
        <f t="shared" si="336"/>
        <v>0</v>
      </c>
      <c r="DO258" s="2">
        <f t="shared" si="336"/>
        <v>0</v>
      </c>
      <c r="DP258" s="2">
        <f t="shared" si="336"/>
        <v>0</v>
      </c>
      <c r="DQ258" s="2">
        <f t="shared" si="336"/>
        <v>0</v>
      </c>
      <c r="DR258" s="2">
        <f t="shared" si="336"/>
        <v>0</v>
      </c>
      <c r="DS258" s="2">
        <f t="shared" si="336"/>
        <v>0</v>
      </c>
      <c r="DT258" s="2">
        <f t="shared" si="336"/>
        <v>0</v>
      </c>
      <c r="DU258" s="2">
        <f t="shared" si="336"/>
        <v>0</v>
      </c>
      <c r="DV258" s="2">
        <f t="shared" si="336"/>
        <v>0</v>
      </c>
      <c r="DW258" s="2">
        <f t="shared" si="336"/>
        <v>0</v>
      </c>
      <c r="DX258" s="2">
        <f t="shared" si="336"/>
        <v>0</v>
      </c>
      <c r="DY258" s="2">
        <f t="shared" si="336"/>
        <v>0</v>
      </c>
      <c r="DZ258" s="2">
        <f t="shared" si="336"/>
        <v>0</v>
      </c>
      <c r="EA258" s="2">
        <f t="shared" ref="EA258:FX258" si="337">EA253</f>
        <v>0</v>
      </c>
      <c r="EB258" s="2">
        <f t="shared" si="337"/>
        <v>0</v>
      </c>
      <c r="EC258" s="2">
        <f t="shared" si="337"/>
        <v>0</v>
      </c>
      <c r="ED258" s="2">
        <f t="shared" si="337"/>
        <v>0</v>
      </c>
      <c r="EE258" s="2">
        <f t="shared" si="337"/>
        <v>0</v>
      </c>
      <c r="EF258" s="2">
        <f t="shared" si="337"/>
        <v>0</v>
      </c>
      <c r="EG258" s="2">
        <f t="shared" si="337"/>
        <v>0</v>
      </c>
      <c r="EH258" s="2">
        <f t="shared" si="337"/>
        <v>0</v>
      </c>
      <c r="EI258" s="2">
        <f t="shared" si="337"/>
        <v>0</v>
      </c>
      <c r="EJ258" s="2">
        <f t="shared" si="337"/>
        <v>0</v>
      </c>
      <c r="EK258" s="2">
        <f t="shared" si="337"/>
        <v>0</v>
      </c>
      <c r="EL258" s="2">
        <f t="shared" si="337"/>
        <v>0</v>
      </c>
      <c r="EM258" s="2">
        <f t="shared" si="337"/>
        <v>0</v>
      </c>
      <c r="EN258" s="2">
        <f t="shared" si="337"/>
        <v>0</v>
      </c>
      <c r="EO258" s="2">
        <f t="shared" si="337"/>
        <v>0</v>
      </c>
      <c r="EP258" s="2">
        <f t="shared" si="337"/>
        <v>0</v>
      </c>
      <c r="EQ258" s="2">
        <f t="shared" si="337"/>
        <v>0</v>
      </c>
      <c r="ER258" s="2">
        <f t="shared" si="337"/>
        <v>0</v>
      </c>
      <c r="ES258" s="2">
        <f t="shared" si="337"/>
        <v>19919.82</v>
      </c>
      <c r="ET258" s="2">
        <f t="shared" si="337"/>
        <v>0</v>
      </c>
      <c r="EU258" s="2">
        <f t="shared" si="337"/>
        <v>0</v>
      </c>
      <c r="EV258" s="2">
        <f t="shared" si="337"/>
        <v>0</v>
      </c>
      <c r="EW258" s="2">
        <f t="shared" si="337"/>
        <v>0</v>
      </c>
      <c r="EX258" s="2">
        <f t="shared" si="337"/>
        <v>0</v>
      </c>
      <c r="EY258" s="2">
        <f t="shared" si="337"/>
        <v>0</v>
      </c>
      <c r="EZ258" s="2">
        <f t="shared" si="337"/>
        <v>0</v>
      </c>
      <c r="FA258" s="2">
        <f t="shared" si="337"/>
        <v>0</v>
      </c>
      <c r="FB258" s="2">
        <f t="shared" si="337"/>
        <v>0</v>
      </c>
      <c r="FC258" s="2">
        <f t="shared" si="337"/>
        <v>0</v>
      </c>
      <c r="FD258" s="2">
        <f t="shared" si="337"/>
        <v>0</v>
      </c>
      <c r="FE258" s="2">
        <f t="shared" si="337"/>
        <v>0</v>
      </c>
      <c r="FF258" s="2">
        <f t="shared" si="337"/>
        <v>0</v>
      </c>
      <c r="FG258" s="2">
        <f t="shared" si="337"/>
        <v>0</v>
      </c>
      <c r="FH258" s="2">
        <f t="shared" si="337"/>
        <v>0</v>
      </c>
      <c r="FI258" s="2">
        <f t="shared" si="337"/>
        <v>20696.39</v>
      </c>
      <c r="FJ258" s="2">
        <f t="shared" si="337"/>
        <v>0</v>
      </c>
      <c r="FK258" s="2">
        <f t="shared" si="337"/>
        <v>0</v>
      </c>
      <c r="FL258" s="2">
        <f t="shared" si="337"/>
        <v>0</v>
      </c>
      <c r="FM258" s="2">
        <f t="shared" si="337"/>
        <v>0</v>
      </c>
      <c r="FN258" s="2">
        <f t="shared" si="337"/>
        <v>0</v>
      </c>
      <c r="FO258" s="2">
        <f t="shared" si="337"/>
        <v>0</v>
      </c>
      <c r="FP258" s="2">
        <f t="shared" si="337"/>
        <v>0</v>
      </c>
      <c r="FQ258" s="2">
        <f t="shared" si="337"/>
        <v>0</v>
      </c>
      <c r="FR258" s="2">
        <f t="shared" si="337"/>
        <v>0</v>
      </c>
      <c r="FS258" s="2">
        <f t="shared" si="337"/>
        <v>0</v>
      </c>
      <c r="FT258" s="2">
        <f t="shared" si="337"/>
        <v>0</v>
      </c>
      <c r="FU258" s="2">
        <f t="shared" si="337"/>
        <v>0</v>
      </c>
      <c r="FV258" s="2">
        <f t="shared" si="337"/>
        <v>0</v>
      </c>
      <c r="FW258" s="2">
        <f t="shared" si="337"/>
        <v>0</v>
      </c>
      <c r="FX258" s="2">
        <f t="shared" si="337"/>
        <v>0</v>
      </c>
      <c r="FY258" s="46"/>
      <c r="FZ258" s="2">
        <f>SUM(C258:FX258)</f>
        <v>7670930.4500000011</v>
      </c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</row>
    <row r="259" spans="1:193" x14ac:dyDescent="0.35">
      <c r="A259" s="3" t="s">
        <v>557</v>
      </c>
      <c r="B259" s="2" t="s">
        <v>981</v>
      </c>
      <c r="C259" s="2">
        <f t="shared" ref="C259:BN259" si="338">ROUND(C257+C258,2)</f>
        <v>79061989.680000007</v>
      </c>
      <c r="D259" s="2">
        <f t="shared" si="338"/>
        <v>446182328.5</v>
      </c>
      <c r="E259" s="2">
        <f t="shared" si="338"/>
        <v>71478924.430000007</v>
      </c>
      <c r="F259" s="2">
        <f t="shared" si="338"/>
        <v>279287184.22000003</v>
      </c>
      <c r="G259" s="2">
        <f t="shared" si="338"/>
        <v>22106227.82</v>
      </c>
      <c r="H259" s="2">
        <f t="shared" si="338"/>
        <v>13387931.9</v>
      </c>
      <c r="I259" s="2">
        <f t="shared" si="338"/>
        <v>98904716.640000001</v>
      </c>
      <c r="J259" s="2">
        <f t="shared" si="338"/>
        <v>24467328.670000002</v>
      </c>
      <c r="K259" s="2">
        <f t="shared" si="338"/>
        <v>4312438.25</v>
      </c>
      <c r="L259" s="2">
        <f t="shared" si="338"/>
        <v>26223106.879999999</v>
      </c>
      <c r="M259" s="2">
        <f t="shared" si="338"/>
        <v>12984654.18</v>
      </c>
      <c r="N259" s="2">
        <f t="shared" si="338"/>
        <v>592130490.39999998</v>
      </c>
      <c r="O259" s="2">
        <f t="shared" si="338"/>
        <v>144009244.40000001</v>
      </c>
      <c r="P259" s="2">
        <f t="shared" si="338"/>
        <v>5256442.2699999996</v>
      </c>
      <c r="Q259" s="2">
        <f t="shared" si="338"/>
        <v>497539958.72000003</v>
      </c>
      <c r="R259" s="2">
        <f t="shared" si="338"/>
        <v>79749027.269999996</v>
      </c>
      <c r="S259" s="2">
        <f t="shared" si="338"/>
        <v>19269511.710000001</v>
      </c>
      <c r="T259" s="2">
        <f t="shared" si="338"/>
        <v>3318152.62</v>
      </c>
      <c r="U259" s="2">
        <f t="shared" si="338"/>
        <v>1410288.68</v>
      </c>
      <c r="V259" s="2">
        <f t="shared" si="338"/>
        <v>4316362.38</v>
      </c>
      <c r="W259" s="2">
        <f t="shared" si="338"/>
        <v>1482561.76</v>
      </c>
      <c r="X259" s="2">
        <f t="shared" si="338"/>
        <v>1262581.68</v>
      </c>
      <c r="Y259" s="2">
        <f t="shared" si="338"/>
        <v>11169795.210000001</v>
      </c>
      <c r="Z259" s="2">
        <f t="shared" si="338"/>
        <v>3879323.23</v>
      </c>
      <c r="AA259" s="2">
        <f t="shared" si="338"/>
        <v>352504308.11000001</v>
      </c>
      <c r="AB259" s="2">
        <f t="shared" si="338"/>
        <v>312898311.33999997</v>
      </c>
      <c r="AC259" s="2">
        <f t="shared" si="338"/>
        <v>11265780.48</v>
      </c>
      <c r="AD259" s="2">
        <f t="shared" si="338"/>
        <v>16635012.029999999</v>
      </c>
      <c r="AE259" s="2">
        <f t="shared" si="338"/>
        <v>2241390.11</v>
      </c>
      <c r="AF259" s="2">
        <f t="shared" si="338"/>
        <v>3431505.06</v>
      </c>
      <c r="AG259" s="2">
        <f t="shared" si="338"/>
        <v>8030694.9000000004</v>
      </c>
      <c r="AH259" s="2">
        <f t="shared" si="338"/>
        <v>11751183.359999999</v>
      </c>
      <c r="AI259" s="2">
        <f t="shared" si="338"/>
        <v>5477456.7800000003</v>
      </c>
      <c r="AJ259" s="2">
        <f t="shared" si="338"/>
        <v>3713794.02</v>
      </c>
      <c r="AK259" s="2">
        <f t="shared" si="338"/>
        <v>3458406.28</v>
      </c>
      <c r="AL259" s="2">
        <f t="shared" si="338"/>
        <v>4717201.12</v>
      </c>
      <c r="AM259" s="2">
        <f t="shared" si="338"/>
        <v>5240217.4400000004</v>
      </c>
      <c r="AN259" s="2">
        <f t="shared" si="338"/>
        <v>4782390.71</v>
      </c>
      <c r="AO259" s="2">
        <f t="shared" si="338"/>
        <v>50534324.149999999</v>
      </c>
      <c r="AP259" s="2">
        <f t="shared" si="338"/>
        <v>1019980699.91</v>
      </c>
      <c r="AQ259" s="2">
        <f t="shared" si="338"/>
        <v>4492088.3600000003</v>
      </c>
      <c r="AR259" s="2">
        <f t="shared" si="338"/>
        <v>695003791.50999999</v>
      </c>
      <c r="AS259" s="2">
        <f t="shared" si="338"/>
        <v>79339583.129999995</v>
      </c>
      <c r="AT259" s="2">
        <f t="shared" si="338"/>
        <v>27513620.370000001</v>
      </c>
      <c r="AU259" s="2">
        <f t="shared" si="338"/>
        <v>4675918.18</v>
      </c>
      <c r="AV259" s="2">
        <f t="shared" si="338"/>
        <v>5120477.45</v>
      </c>
      <c r="AW259" s="2">
        <f t="shared" si="338"/>
        <v>4499326.13</v>
      </c>
      <c r="AX259" s="2">
        <f t="shared" si="338"/>
        <v>2057632.03</v>
      </c>
      <c r="AY259" s="2">
        <f t="shared" si="338"/>
        <v>6020645.1799999997</v>
      </c>
      <c r="AZ259" s="2">
        <f t="shared" si="338"/>
        <v>142629299.31999999</v>
      </c>
      <c r="BA259" s="2">
        <f t="shared" si="338"/>
        <v>100628658.67</v>
      </c>
      <c r="BB259" s="2">
        <f t="shared" si="338"/>
        <v>83839870.620000005</v>
      </c>
      <c r="BC259" s="2">
        <f t="shared" si="338"/>
        <v>282897524.06999999</v>
      </c>
      <c r="BD259" s="2">
        <f t="shared" si="338"/>
        <v>40110951.780000001</v>
      </c>
      <c r="BE259" s="2">
        <f t="shared" si="338"/>
        <v>14211729.34</v>
      </c>
      <c r="BF259" s="2">
        <f t="shared" si="338"/>
        <v>281956996.83999997</v>
      </c>
      <c r="BG259" s="2">
        <f t="shared" si="338"/>
        <v>11992392.609999999</v>
      </c>
      <c r="BH259" s="2">
        <f t="shared" si="338"/>
        <v>7660958.0199999996</v>
      </c>
      <c r="BI259" s="2">
        <f t="shared" si="338"/>
        <v>4655443.62</v>
      </c>
      <c r="BJ259" s="2">
        <f t="shared" si="338"/>
        <v>69621394.510000005</v>
      </c>
      <c r="BK259" s="2">
        <f t="shared" si="338"/>
        <v>390865273.26999998</v>
      </c>
      <c r="BL259" s="2">
        <f t="shared" si="338"/>
        <v>1974169.09</v>
      </c>
      <c r="BM259" s="2">
        <f t="shared" si="338"/>
        <v>5482157.6900000004</v>
      </c>
      <c r="BN259" s="2">
        <f t="shared" si="338"/>
        <v>35280013.289999999</v>
      </c>
      <c r="BO259" s="2">
        <f t="shared" ref="BO259:DZ259" si="339">ROUND(BO257+BO258,2)</f>
        <v>14714705.09</v>
      </c>
      <c r="BP259" s="2">
        <f t="shared" si="339"/>
        <v>3342513.9</v>
      </c>
      <c r="BQ259" s="2">
        <f t="shared" si="339"/>
        <v>73185041.379999995</v>
      </c>
      <c r="BR259" s="2">
        <f t="shared" si="339"/>
        <v>51838961.100000001</v>
      </c>
      <c r="BS259" s="2">
        <f t="shared" si="339"/>
        <v>14896672.880000001</v>
      </c>
      <c r="BT259" s="2">
        <f t="shared" si="339"/>
        <v>5808684.25</v>
      </c>
      <c r="BU259" s="2">
        <f t="shared" si="339"/>
        <v>6031635.75</v>
      </c>
      <c r="BV259" s="2">
        <f t="shared" si="339"/>
        <v>14808759.189999999</v>
      </c>
      <c r="BW259" s="2">
        <f t="shared" si="339"/>
        <v>23767201.809999999</v>
      </c>
      <c r="BX259" s="2">
        <f t="shared" si="339"/>
        <v>1747493.26</v>
      </c>
      <c r="BY259" s="2">
        <f t="shared" si="339"/>
        <v>6226435.4199999999</v>
      </c>
      <c r="BZ259" s="2">
        <f t="shared" si="339"/>
        <v>4027229.55</v>
      </c>
      <c r="CA259" s="2">
        <f t="shared" si="339"/>
        <v>3145296</v>
      </c>
      <c r="CB259" s="2">
        <f t="shared" si="339"/>
        <v>829909535.82000005</v>
      </c>
      <c r="CC259" s="2">
        <f t="shared" si="339"/>
        <v>3591422.38</v>
      </c>
      <c r="CD259" s="2">
        <f t="shared" si="339"/>
        <v>1211944.3999999999</v>
      </c>
      <c r="CE259" s="2">
        <f t="shared" si="339"/>
        <v>3165905.17</v>
      </c>
      <c r="CF259" s="2">
        <f t="shared" si="339"/>
        <v>2391611.64</v>
      </c>
      <c r="CG259" s="2">
        <f t="shared" si="339"/>
        <v>3672390.33</v>
      </c>
      <c r="CH259" s="2">
        <f t="shared" si="339"/>
        <v>2254948.56</v>
      </c>
      <c r="CI259" s="2">
        <f t="shared" si="339"/>
        <v>8604631.9199999999</v>
      </c>
      <c r="CJ259" s="2">
        <f t="shared" si="339"/>
        <v>11489962.68</v>
      </c>
      <c r="CK259" s="2">
        <f t="shared" si="339"/>
        <v>57230299.68</v>
      </c>
      <c r="CL259" s="2">
        <f t="shared" si="339"/>
        <v>15255675.859999999</v>
      </c>
      <c r="CM259" s="2">
        <f t="shared" si="339"/>
        <v>9332190.8900000006</v>
      </c>
      <c r="CN259" s="2">
        <f t="shared" si="339"/>
        <v>347143787.31999999</v>
      </c>
      <c r="CO259" s="2">
        <f t="shared" si="339"/>
        <v>158674394.33000001</v>
      </c>
      <c r="CP259" s="2">
        <f t="shared" si="339"/>
        <v>12181419.699999999</v>
      </c>
      <c r="CQ259" s="2">
        <f t="shared" si="339"/>
        <v>10319943.82</v>
      </c>
      <c r="CR259" s="2">
        <f t="shared" si="339"/>
        <v>3879878.58</v>
      </c>
      <c r="CS259" s="2">
        <f t="shared" si="339"/>
        <v>4486541.0199999996</v>
      </c>
      <c r="CT259" s="2">
        <f t="shared" si="339"/>
        <v>2570076.59</v>
      </c>
      <c r="CU259" s="2">
        <f t="shared" si="339"/>
        <v>5452514.1399999997</v>
      </c>
      <c r="CV259" s="2">
        <f t="shared" si="339"/>
        <v>1176684.73</v>
      </c>
      <c r="CW259" s="2">
        <f t="shared" si="339"/>
        <v>3791096.75</v>
      </c>
      <c r="CX259" s="2">
        <f t="shared" si="339"/>
        <v>6133963.3200000003</v>
      </c>
      <c r="CY259" s="2">
        <f t="shared" si="339"/>
        <v>1248005.03</v>
      </c>
      <c r="CZ259" s="2">
        <f t="shared" si="339"/>
        <v>21008137.969999999</v>
      </c>
      <c r="DA259" s="2">
        <f t="shared" si="339"/>
        <v>3739031.97</v>
      </c>
      <c r="DB259" s="2">
        <f t="shared" si="339"/>
        <v>4880964.34</v>
      </c>
      <c r="DC259" s="2">
        <f t="shared" si="339"/>
        <v>3660350.21</v>
      </c>
      <c r="DD259" s="2">
        <f t="shared" si="339"/>
        <v>3579436.51</v>
      </c>
      <c r="DE259" s="2">
        <f t="shared" si="339"/>
        <v>4615219.92</v>
      </c>
      <c r="DF259" s="2">
        <f t="shared" si="339"/>
        <v>229778514.37</v>
      </c>
      <c r="DG259" s="2">
        <f t="shared" si="339"/>
        <v>2234952.04</v>
      </c>
      <c r="DH259" s="2">
        <f t="shared" si="339"/>
        <v>20650989.93</v>
      </c>
      <c r="DI259" s="2">
        <f t="shared" si="339"/>
        <v>27768651.140000001</v>
      </c>
      <c r="DJ259" s="2">
        <f t="shared" si="339"/>
        <v>8211576.4000000004</v>
      </c>
      <c r="DK259" s="2">
        <f t="shared" si="339"/>
        <v>6295019.5</v>
      </c>
      <c r="DL259" s="2">
        <f t="shared" si="339"/>
        <v>66823620.409999996</v>
      </c>
      <c r="DM259" s="2">
        <f t="shared" si="339"/>
        <v>4440075.55</v>
      </c>
      <c r="DN259" s="2">
        <f t="shared" si="339"/>
        <v>16077764.23</v>
      </c>
      <c r="DO259" s="2">
        <f t="shared" si="339"/>
        <v>38630398.159999996</v>
      </c>
      <c r="DP259" s="2">
        <f t="shared" si="339"/>
        <v>3881904.38</v>
      </c>
      <c r="DQ259" s="2">
        <f t="shared" si="339"/>
        <v>11141481.6</v>
      </c>
      <c r="DR259" s="2">
        <f t="shared" si="339"/>
        <v>16125868.59</v>
      </c>
      <c r="DS259" s="2">
        <f t="shared" si="339"/>
        <v>8220717.54</v>
      </c>
      <c r="DT259" s="2">
        <f t="shared" si="339"/>
        <v>3708126.51</v>
      </c>
      <c r="DU259" s="2">
        <f t="shared" si="339"/>
        <v>5288530.8899999997</v>
      </c>
      <c r="DV259" s="2">
        <f t="shared" si="339"/>
        <v>3870179.44</v>
      </c>
      <c r="DW259" s="2">
        <f t="shared" si="339"/>
        <v>4762020.5199999996</v>
      </c>
      <c r="DX259" s="2">
        <f t="shared" si="339"/>
        <v>3811652.82</v>
      </c>
      <c r="DY259" s="2">
        <f t="shared" si="339"/>
        <v>5093286.76</v>
      </c>
      <c r="DZ259" s="2">
        <f t="shared" si="339"/>
        <v>9156474.4900000002</v>
      </c>
      <c r="EA259" s="2">
        <f t="shared" ref="EA259:FX259" si="340">ROUND(EA257+EA258,2)</f>
        <v>7265995.7999999998</v>
      </c>
      <c r="EB259" s="2">
        <f t="shared" si="340"/>
        <v>7038996.6299999999</v>
      </c>
      <c r="EC259" s="2">
        <f t="shared" si="340"/>
        <v>4335034.8099999996</v>
      </c>
      <c r="ED259" s="2">
        <f t="shared" si="340"/>
        <v>23689244.559999999</v>
      </c>
      <c r="EE259" s="2">
        <f t="shared" si="340"/>
        <v>3687045.68</v>
      </c>
      <c r="EF259" s="2">
        <f t="shared" si="340"/>
        <v>16375437.24</v>
      </c>
      <c r="EG259" s="2">
        <f t="shared" si="340"/>
        <v>4175170.93</v>
      </c>
      <c r="EH259" s="2">
        <f t="shared" si="340"/>
        <v>4140789.68</v>
      </c>
      <c r="EI259" s="2">
        <f t="shared" si="340"/>
        <v>162615505.53</v>
      </c>
      <c r="EJ259" s="2">
        <f t="shared" si="340"/>
        <v>112188189.77</v>
      </c>
      <c r="EK259" s="2">
        <f t="shared" si="340"/>
        <v>8375153.3300000001</v>
      </c>
      <c r="EL259" s="2">
        <f t="shared" si="340"/>
        <v>5899050.4400000004</v>
      </c>
      <c r="EM259" s="2">
        <f t="shared" si="340"/>
        <v>5485560.5599999996</v>
      </c>
      <c r="EN259" s="2">
        <f t="shared" si="340"/>
        <v>11829639.640000001</v>
      </c>
      <c r="EO259" s="2">
        <f t="shared" si="340"/>
        <v>4726223.4400000004</v>
      </c>
      <c r="EP259" s="2">
        <f t="shared" si="340"/>
        <v>6204234.5099999998</v>
      </c>
      <c r="EQ259" s="2">
        <f t="shared" si="340"/>
        <v>30751016.289999999</v>
      </c>
      <c r="ER259" s="2">
        <f t="shared" si="340"/>
        <v>5136874.5</v>
      </c>
      <c r="ES259" s="2">
        <f t="shared" si="340"/>
        <v>3353793.81</v>
      </c>
      <c r="ET259" s="2">
        <f t="shared" si="340"/>
        <v>4356324.13</v>
      </c>
      <c r="EU259" s="2">
        <f t="shared" si="340"/>
        <v>7963315.6799999997</v>
      </c>
      <c r="EV259" s="2">
        <f t="shared" si="340"/>
        <v>1890492.83</v>
      </c>
      <c r="EW259" s="2">
        <f t="shared" si="340"/>
        <v>13309322.109999999</v>
      </c>
      <c r="EX259" s="2">
        <f t="shared" si="340"/>
        <v>3791058.95</v>
      </c>
      <c r="EY259" s="2">
        <f t="shared" si="340"/>
        <v>7759567.2400000002</v>
      </c>
      <c r="EZ259" s="2">
        <f t="shared" si="340"/>
        <v>2820167.82</v>
      </c>
      <c r="FA259" s="2">
        <f t="shared" si="340"/>
        <v>42142313.409999996</v>
      </c>
      <c r="FB259" s="2">
        <f t="shared" si="340"/>
        <v>4797387.76</v>
      </c>
      <c r="FC259" s="2">
        <f t="shared" si="340"/>
        <v>21157792.920000002</v>
      </c>
      <c r="FD259" s="2">
        <f t="shared" si="340"/>
        <v>5770108.4400000004</v>
      </c>
      <c r="FE259" s="2">
        <f t="shared" si="340"/>
        <v>1963010.65</v>
      </c>
      <c r="FF259" s="2">
        <f t="shared" si="340"/>
        <v>3691748.16</v>
      </c>
      <c r="FG259" s="2">
        <f t="shared" si="340"/>
        <v>2729985.41</v>
      </c>
      <c r="FH259" s="2">
        <f t="shared" si="340"/>
        <v>1718391.6</v>
      </c>
      <c r="FI259" s="2">
        <f t="shared" si="340"/>
        <v>20443703.68</v>
      </c>
      <c r="FJ259" s="2">
        <f t="shared" si="340"/>
        <v>22797589.829999998</v>
      </c>
      <c r="FK259" s="2">
        <f t="shared" si="340"/>
        <v>29294622.940000001</v>
      </c>
      <c r="FL259" s="2">
        <f t="shared" si="340"/>
        <v>94168128.030000001</v>
      </c>
      <c r="FM259" s="2">
        <f t="shared" si="340"/>
        <v>44634765.020000003</v>
      </c>
      <c r="FN259" s="2">
        <f t="shared" si="340"/>
        <v>263520742.59</v>
      </c>
      <c r="FO259" s="2">
        <f t="shared" si="340"/>
        <v>13522225.609999999</v>
      </c>
      <c r="FP259" s="2">
        <f t="shared" si="340"/>
        <v>27763436.34</v>
      </c>
      <c r="FQ259" s="2">
        <f t="shared" si="340"/>
        <v>12038652.4</v>
      </c>
      <c r="FR259" s="2">
        <f t="shared" si="340"/>
        <v>3396557.44</v>
      </c>
      <c r="FS259" s="2">
        <f t="shared" si="340"/>
        <v>3389803.97</v>
      </c>
      <c r="FT259" s="2">
        <f t="shared" si="340"/>
        <v>1489181.21</v>
      </c>
      <c r="FU259" s="2">
        <f t="shared" si="340"/>
        <v>10636237.18</v>
      </c>
      <c r="FV259" s="2">
        <f t="shared" si="340"/>
        <v>9133780.1099999994</v>
      </c>
      <c r="FW259" s="2">
        <f t="shared" si="340"/>
        <v>3218252.85</v>
      </c>
      <c r="FX259" s="2">
        <f t="shared" si="340"/>
        <v>1701192.38</v>
      </c>
      <c r="FY259" s="2"/>
      <c r="FZ259" s="2">
        <f>SUM(C259:FX259)</f>
        <v>9942830378.6500034</v>
      </c>
      <c r="GA259" s="62"/>
      <c r="GB259" s="2">
        <f>FZ259-GA259</f>
        <v>9942830378.6500034</v>
      </c>
      <c r="GC259" s="2"/>
      <c r="GD259" s="2"/>
      <c r="GE259" s="2"/>
      <c r="GF259" s="2"/>
      <c r="GG259" s="2"/>
      <c r="GH259" s="2"/>
      <c r="GI259" s="2"/>
      <c r="GJ259" s="2"/>
      <c r="GK259" s="2"/>
    </row>
    <row r="260" spans="1:193" x14ac:dyDescent="0.35">
      <c r="A260" s="2"/>
      <c r="B260" s="2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/>
      <c r="FA260" s="46"/>
      <c r="FB260" s="46"/>
      <c r="FC260" s="46"/>
      <c r="FD260" s="46"/>
      <c r="FE260" s="46"/>
      <c r="FF260" s="46"/>
      <c r="FG260" s="46"/>
      <c r="FH260" s="46"/>
      <c r="FI260" s="46"/>
      <c r="FJ260" s="46"/>
      <c r="FK260" s="46"/>
      <c r="FL260" s="46"/>
      <c r="FM260" s="46"/>
      <c r="FN260" s="46"/>
      <c r="FO260" s="46"/>
      <c r="FP260" s="46"/>
      <c r="FQ260" s="46"/>
      <c r="FR260" s="46"/>
      <c r="FS260" s="46"/>
      <c r="FT260" s="46"/>
      <c r="FU260" s="46"/>
      <c r="FV260" s="46"/>
      <c r="FW260" s="46"/>
      <c r="FX260" s="46"/>
      <c r="FY260" s="2"/>
      <c r="FZ260" s="2"/>
      <c r="GA260" s="29"/>
      <c r="GB260" s="2"/>
      <c r="GC260" s="2"/>
      <c r="GD260" s="2"/>
      <c r="GE260" s="2"/>
      <c r="GF260" s="2"/>
      <c r="GG260" s="2"/>
      <c r="GH260" s="2"/>
      <c r="GI260" s="2"/>
      <c r="GJ260" s="2"/>
      <c r="GK260" s="2"/>
    </row>
    <row r="261" spans="1:193" x14ac:dyDescent="0.35">
      <c r="A261" s="3" t="s">
        <v>490</v>
      </c>
      <c r="B261" s="30" t="s">
        <v>558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</row>
    <row r="262" spans="1:193" x14ac:dyDescent="0.35">
      <c r="A262" s="3" t="s">
        <v>559</v>
      </c>
      <c r="B262" s="2" t="s">
        <v>560</v>
      </c>
      <c r="C262" s="29">
        <f t="shared" ref="C262:BN262" si="341">C49</f>
        <v>2.7E-2</v>
      </c>
      <c r="D262" s="29">
        <f t="shared" si="341"/>
        <v>2.7E-2</v>
      </c>
      <c r="E262" s="29">
        <f t="shared" si="341"/>
        <v>2.7E-2</v>
      </c>
      <c r="F262" s="29">
        <f t="shared" si="341"/>
        <v>2.7E-2</v>
      </c>
      <c r="G262" s="29">
        <f t="shared" si="341"/>
        <v>2.5264999999999999E-2</v>
      </c>
      <c r="H262" s="29">
        <f t="shared" si="341"/>
        <v>2.7E-2</v>
      </c>
      <c r="I262" s="29">
        <f t="shared" si="341"/>
        <v>2.7E-2</v>
      </c>
      <c r="J262" s="29">
        <f t="shared" si="341"/>
        <v>2.7E-2</v>
      </c>
      <c r="K262" s="29">
        <f t="shared" si="341"/>
        <v>2.7E-2</v>
      </c>
      <c r="L262" s="29">
        <f t="shared" si="341"/>
        <v>2.6894999999999999E-2</v>
      </c>
      <c r="M262" s="29">
        <f t="shared" si="341"/>
        <v>2.5946999999999998E-2</v>
      </c>
      <c r="N262" s="29">
        <f t="shared" si="341"/>
        <v>1.8756000000000002E-2</v>
      </c>
      <c r="O262" s="29">
        <f t="shared" si="341"/>
        <v>2.7E-2</v>
      </c>
      <c r="P262" s="29">
        <f t="shared" si="341"/>
        <v>2.7E-2</v>
      </c>
      <c r="Q262" s="29">
        <f t="shared" si="341"/>
        <v>2.7E-2</v>
      </c>
      <c r="R262" s="29">
        <f t="shared" si="341"/>
        <v>2.7E-2</v>
      </c>
      <c r="S262" s="29">
        <f t="shared" si="341"/>
        <v>2.6013999999999999E-2</v>
      </c>
      <c r="T262" s="29">
        <f t="shared" si="341"/>
        <v>2.4301E-2</v>
      </c>
      <c r="U262" s="29">
        <f t="shared" si="341"/>
        <v>2.3800999999999999E-2</v>
      </c>
      <c r="V262" s="29">
        <f t="shared" si="341"/>
        <v>2.7E-2</v>
      </c>
      <c r="W262" s="29">
        <f t="shared" si="341"/>
        <v>2.7E-2</v>
      </c>
      <c r="X262" s="29">
        <f t="shared" si="341"/>
        <v>1.5755999999999999E-2</v>
      </c>
      <c r="Y262" s="29">
        <f t="shared" si="341"/>
        <v>2.4498000000000002E-2</v>
      </c>
      <c r="Z262" s="29">
        <f t="shared" si="341"/>
        <v>2.359E-2</v>
      </c>
      <c r="AA262" s="29">
        <f t="shared" si="341"/>
        <v>2.7E-2</v>
      </c>
      <c r="AB262" s="29">
        <f t="shared" si="341"/>
        <v>2.7E-2</v>
      </c>
      <c r="AC262" s="29">
        <f t="shared" si="341"/>
        <v>2.0982000000000001E-2</v>
      </c>
      <c r="AD262" s="29">
        <f t="shared" si="341"/>
        <v>1.9693000000000002E-2</v>
      </c>
      <c r="AE262" s="29">
        <f t="shared" si="341"/>
        <v>1.2814000000000001E-2</v>
      </c>
      <c r="AF262" s="29">
        <f t="shared" si="341"/>
        <v>1.1674E-2</v>
      </c>
      <c r="AG262" s="29">
        <f t="shared" si="341"/>
        <v>1.2485E-2</v>
      </c>
      <c r="AH262" s="29">
        <f t="shared" si="341"/>
        <v>2.2123E-2</v>
      </c>
      <c r="AI262" s="29">
        <f t="shared" si="341"/>
        <v>2.7E-2</v>
      </c>
      <c r="AJ262" s="29">
        <f t="shared" si="341"/>
        <v>2.3788E-2</v>
      </c>
      <c r="AK262" s="29">
        <f t="shared" si="341"/>
        <v>2.128E-2</v>
      </c>
      <c r="AL262" s="29">
        <f t="shared" si="341"/>
        <v>2.7E-2</v>
      </c>
      <c r="AM262" s="29">
        <f t="shared" si="341"/>
        <v>2.1449000000000003E-2</v>
      </c>
      <c r="AN262" s="29">
        <f t="shared" si="341"/>
        <v>2.7E-2</v>
      </c>
      <c r="AO262" s="29">
        <f t="shared" si="341"/>
        <v>2.7E-2</v>
      </c>
      <c r="AP262" s="29">
        <f t="shared" si="341"/>
        <v>2.7E-2</v>
      </c>
      <c r="AQ262" s="29">
        <f t="shared" si="341"/>
        <v>1.8685E-2</v>
      </c>
      <c r="AR262" s="29">
        <f t="shared" si="341"/>
        <v>2.7E-2</v>
      </c>
      <c r="AS262" s="29">
        <f t="shared" si="341"/>
        <v>1.2137999999999999E-2</v>
      </c>
      <c r="AT262" s="29">
        <f t="shared" si="341"/>
        <v>2.7E-2</v>
      </c>
      <c r="AU262" s="29">
        <f t="shared" si="341"/>
        <v>2.4187999999999998E-2</v>
      </c>
      <c r="AV262" s="29">
        <f t="shared" si="341"/>
        <v>2.7E-2</v>
      </c>
      <c r="AW262" s="29">
        <f t="shared" si="341"/>
        <v>2.4431000000000001E-2</v>
      </c>
      <c r="AX262" s="29">
        <f t="shared" si="341"/>
        <v>2.1797999999999998E-2</v>
      </c>
      <c r="AY262" s="29">
        <f t="shared" si="341"/>
        <v>2.7E-2</v>
      </c>
      <c r="AZ262" s="29">
        <f t="shared" si="341"/>
        <v>1.5720000000000001E-2</v>
      </c>
      <c r="BA262" s="29">
        <f t="shared" si="341"/>
        <v>2.6893999999999998E-2</v>
      </c>
      <c r="BB262" s="29">
        <f t="shared" si="341"/>
        <v>2.4684000000000001E-2</v>
      </c>
      <c r="BC262" s="29">
        <f t="shared" si="341"/>
        <v>2.0715000000000001E-2</v>
      </c>
      <c r="BD262" s="29">
        <f t="shared" si="341"/>
        <v>2.7E-2</v>
      </c>
      <c r="BE262" s="29">
        <f t="shared" si="341"/>
        <v>2.7E-2</v>
      </c>
      <c r="BF262" s="29">
        <f t="shared" si="341"/>
        <v>2.7E-2</v>
      </c>
      <c r="BG262" s="29">
        <f t="shared" si="341"/>
        <v>2.7E-2</v>
      </c>
      <c r="BH262" s="29">
        <f t="shared" si="341"/>
        <v>2.6419000000000002E-2</v>
      </c>
      <c r="BI262" s="29">
        <f t="shared" si="341"/>
        <v>1.3433E-2</v>
      </c>
      <c r="BJ262" s="29">
        <f t="shared" si="341"/>
        <v>2.7E-2</v>
      </c>
      <c r="BK262" s="29">
        <f t="shared" si="341"/>
        <v>2.7E-2</v>
      </c>
      <c r="BL262" s="29">
        <f t="shared" si="341"/>
        <v>2.7E-2</v>
      </c>
      <c r="BM262" s="29">
        <f t="shared" si="341"/>
        <v>2.5833999999999999E-2</v>
      </c>
      <c r="BN262" s="29">
        <f t="shared" si="341"/>
        <v>2.7E-2</v>
      </c>
      <c r="BO262" s="29">
        <f t="shared" ref="BO262:DM262" si="342">BO49</f>
        <v>2.0202999999999999E-2</v>
      </c>
      <c r="BP262" s="29">
        <f t="shared" si="342"/>
        <v>2.6702E-2</v>
      </c>
      <c r="BQ262" s="29">
        <f t="shared" si="342"/>
        <v>2.6759000000000002E-2</v>
      </c>
      <c r="BR262" s="29">
        <f t="shared" si="342"/>
        <v>9.6999999999999986E-3</v>
      </c>
      <c r="BS262" s="29">
        <f t="shared" si="342"/>
        <v>4.3949999999999996E-3</v>
      </c>
      <c r="BT262" s="29">
        <f t="shared" si="342"/>
        <v>6.6509999999999998E-3</v>
      </c>
      <c r="BU262" s="29">
        <f t="shared" si="342"/>
        <v>1.3811E-2</v>
      </c>
      <c r="BV262" s="29">
        <f t="shared" si="342"/>
        <v>1.0330000000000001E-2</v>
      </c>
      <c r="BW262" s="29">
        <f t="shared" si="342"/>
        <v>1.5736E-2</v>
      </c>
      <c r="BX262" s="29">
        <f t="shared" si="342"/>
        <v>1.9067000000000001E-2</v>
      </c>
      <c r="BY262" s="29">
        <f t="shared" si="342"/>
        <v>2.7E-2</v>
      </c>
      <c r="BZ262" s="29">
        <f t="shared" si="342"/>
        <v>2.7E-2</v>
      </c>
      <c r="CA262" s="29">
        <f t="shared" si="342"/>
        <v>2.3040999999999999E-2</v>
      </c>
      <c r="CB262" s="29">
        <f t="shared" si="342"/>
        <v>2.7E-2</v>
      </c>
      <c r="CC262" s="29">
        <f t="shared" si="342"/>
        <v>2.7E-2</v>
      </c>
      <c r="CD262" s="29">
        <f t="shared" si="342"/>
        <v>2.452E-2</v>
      </c>
      <c r="CE262" s="29">
        <f t="shared" si="342"/>
        <v>2.7E-2</v>
      </c>
      <c r="CF262" s="29">
        <f t="shared" si="342"/>
        <v>2.4333999999999998E-2</v>
      </c>
      <c r="CG262" s="29">
        <f t="shared" si="342"/>
        <v>2.7E-2</v>
      </c>
      <c r="CH262" s="29">
        <f t="shared" si="342"/>
        <v>2.7E-2</v>
      </c>
      <c r="CI262" s="29">
        <f t="shared" si="342"/>
        <v>2.7E-2</v>
      </c>
      <c r="CJ262" s="29">
        <f t="shared" si="342"/>
        <v>2.6513999999999999E-2</v>
      </c>
      <c r="CK262" s="29">
        <f t="shared" si="342"/>
        <v>1.1601E-2</v>
      </c>
      <c r="CL262" s="29">
        <f t="shared" si="342"/>
        <v>1.3228999999999999E-2</v>
      </c>
      <c r="CM262" s="29">
        <f t="shared" si="342"/>
        <v>7.2740000000000001E-3</v>
      </c>
      <c r="CN262" s="29">
        <f t="shared" si="342"/>
        <v>2.7E-2</v>
      </c>
      <c r="CO262" s="29">
        <f t="shared" si="342"/>
        <v>2.7E-2</v>
      </c>
      <c r="CP262" s="29">
        <f t="shared" si="342"/>
        <v>1.8135999999999999E-2</v>
      </c>
      <c r="CQ262" s="29">
        <f t="shared" si="342"/>
        <v>1.7426999999999998E-2</v>
      </c>
      <c r="CR262" s="29">
        <f t="shared" si="342"/>
        <v>4.169E-3</v>
      </c>
      <c r="CS262" s="29">
        <f t="shared" si="342"/>
        <v>2.7E-2</v>
      </c>
      <c r="CT262" s="29">
        <f t="shared" si="342"/>
        <v>1.3519999999999999E-2</v>
      </c>
      <c r="CU262" s="29">
        <f t="shared" si="342"/>
        <v>2.4615999999999999E-2</v>
      </c>
      <c r="CV262" s="29">
        <f t="shared" si="342"/>
        <v>1.5979E-2</v>
      </c>
      <c r="CW262" s="29">
        <f t="shared" si="342"/>
        <v>1.7379000000000002E-2</v>
      </c>
      <c r="CX262" s="29">
        <f t="shared" si="342"/>
        <v>2.6824000000000001E-2</v>
      </c>
      <c r="CY262" s="29">
        <f t="shared" si="342"/>
        <v>2.7E-2</v>
      </c>
      <c r="CZ262" s="29">
        <f t="shared" si="342"/>
        <v>2.7E-2</v>
      </c>
      <c r="DA262" s="29">
        <f t="shared" si="342"/>
        <v>2.7E-2</v>
      </c>
      <c r="DB262" s="29">
        <f t="shared" si="342"/>
        <v>2.7E-2</v>
      </c>
      <c r="DC262" s="29">
        <f t="shared" si="342"/>
        <v>2.2418E-2</v>
      </c>
      <c r="DD262" s="29">
        <f t="shared" si="342"/>
        <v>3.4300000000000003E-3</v>
      </c>
      <c r="DE262" s="29">
        <f t="shared" si="342"/>
        <v>1.1894999999999999E-2</v>
      </c>
      <c r="DF262" s="29">
        <f t="shared" si="342"/>
        <v>2.7E-2</v>
      </c>
      <c r="DG262" s="29">
        <f t="shared" si="342"/>
        <v>2.5453E-2</v>
      </c>
      <c r="DH262" s="29">
        <f t="shared" si="342"/>
        <v>2.5515999999999997E-2</v>
      </c>
      <c r="DI262" s="29">
        <f t="shared" si="342"/>
        <v>2.3844999999999998E-2</v>
      </c>
      <c r="DJ262" s="29">
        <f t="shared" si="342"/>
        <v>2.5883E-2</v>
      </c>
      <c r="DK262" s="29">
        <f t="shared" si="342"/>
        <v>2.0658000000000003E-2</v>
      </c>
      <c r="DL262" s="29">
        <f t="shared" si="342"/>
        <v>2.6966999999999998E-2</v>
      </c>
      <c r="DM262" s="29">
        <f t="shared" si="342"/>
        <v>2.4899000000000001E-2</v>
      </c>
      <c r="DN262" s="29">
        <v>2.7E-2</v>
      </c>
      <c r="DO262" s="29">
        <f>DO49</f>
        <v>2.7E-2</v>
      </c>
      <c r="DP262" s="29">
        <f>DP49</f>
        <v>2.7E-2</v>
      </c>
      <c r="DQ262" s="29">
        <v>2.4545000000000001E-2</v>
      </c>
      <c r="DR262" s="29">
        <f t="shared" ref="DR262:FH262" si="343">DR49</f>
        <v>2.7E-2</v>
      </c>
      <c r="DS262" s="29">
        <f t="shared" si="343"/>
        <v>2.7E-2</v>
      </c>
      <c r="DT262" s="29">
        <f t="shared" si="343"/>
        <v>2.6728999999999999E-2</v>
      </c>
      <c r="DU262" s="29">
        <f t="shared" si="343"/>
        <v>2.7E-2</v>
      </c>
      <c r="DV262" s="29">
        <f t="shared" si="343"/>
        <v>2.7E-2</v>
      </c>
      <c r="DW262" s="29">
        <f t="shared" si="343"/>
        <v>2.6997E-2</v>
      </c>
      <c r="DX262" s="29">
        <f t="shared" si="343"/>
        <v>2.3931000000000001E-2</v>
      </c>
      <c r="DY262" s="29">
        <f t="shared" si="343"/>
        <v>1.7927999999999999E-2</v>
      </c>
      <c r="DZ262" s="29">
        <f t="shared" si="343"/>
        <v>2.2661999999999998E-2</v>
      </c>
      <c r="EA262" s="29">
        <f t="shared" si="343"/>
        <v>1.1192000000000001E-2</v>
      </c>
      <c r="EB262" s="29">
        <f t="shared" si="343"/>
        <v>2.7E-2</v>
      </c>
      <c r="EC262" s="29">
        <f t="shared" si="343"/>
        <v>2.7E-2</v>
      </c>
      <c r="ED262" s="29">
        <f t="shared" si="343"/>
        <v>4.084E-3</v>
      </c>
      <c r="EE262" s="29">
        <f t="shared" si="343"/>
        <v>2.7E-2</v>
      </c>
      <c r="EF262" s="29">
        <f t="shared" si="343"/>
        <v>2.4594999999999999E-2</v>
      </c>
      <c r="EG262" s="29">
        <f t="shared" si="343"/>
        <v>2.7E-2</v>
      </c>
      <c r="EH262" s="29">
        <f t="shared" si="343"/>
        <v>2.7E-2</v>
      </c>
      <c r="EI262" s="29">
        <f t="shared" si="343"/>
        <v>2.7E-2</v>
      </c>
      <c r="EJ262" s="29">
        <f t="shared" si="343"/>
        <v>2.7E-2</v>
      </c>
      <c r="EK262" s="29">
        <f t="shared" si="343"/>
        <v>5.7670000000000004E-3</v>
      </c>
      <c r="EL262" s="29">
        <f t="shared" si="343"/>
        <v>6.143E-3</v>
      </c>
      <c r="EM262" s="29">
        <f t="shared" si="343"/>
        <v>2.1308000000000001E-2</v>
      </c>
      <c r="EN262" s="29">
        <f t="shared" si="343"/>
        <v>2.7E-2</v>
      </c>
      <c r="EO262" s="29">
        <f t="shared" si="343"/>
        <v>2.7E-2</v>
      </c>
      <c r="EP262" s="29">
        <f t="shared" si="343"/>
        <v>2.5585999999999998E-2</v>
      </c>
      <c r="EQ262" s="29">
        <f t="shared" si="343"/>
        <v>5.5929999999999999E-3</v>
      </c>
      <c r="ER262" s="29">
        <f t="shared" si="343"/>
        <v>2.1283E-2</v>
      </c>
      <c r="ES262" s="29">
        <f t="shared" si="343"/>
        <v>2.7E-2</v>
      </c>
      <c r="ET262" s="29">
        <f t="shared" si="343"/>
        <v>2.7E-2</v>
      </c>
      <c r="EU262" s="29">
        <f t="shared" si="343"/>
        <v>2.7E-2</v>
      </c>
      <c r="EV262" s="29">
        <f t="shared" si="343"/>
        <v>1.5009E-2</v>
      </c>
      <c r="EW262" s="29">
        <f t="shared" si="343"/>
        <v>7.2809999999999993E-3</v>
      </c>
      <c r="EX262" s="29">
        <f t="shared" si="343"/>
        <v>8.9099999999999995E-3</v>
      </c>
      <c r="EY262" s="29">
        <f t="shared" si="343"/>
        <v>2.7E-2</v>
      </c>
      <c r="EZ262" s="29">
        <f t="shared" si="343"/>
        <v>2.7E-2</v>
      </c>
      <c r="FA262" s="29">
        <f t="shared" si="343"/>
        <v>1.0666E-2</v>
      </c>
      <c r="FB262" s="29">
        <f t="shared" si="343"/>
        <v>9.6240000000000006E-3</v>
      </c>
      <c r="FC262" s="29">
        <f t="shared" si="343"/>
        <v>2.7E-2</v>
      </c>
      <c r="FD262" s="29">
        <f t="shared" si="343"/>
        <v>2.7E-2</v>
      </c>
      <c r="FE262" s="29">
        <f t="shared" si="343"/>
        <v>1.9181E-2</v>
      </c>
      <c r="FF262" s="29">
        <f t="shared" si="343"/>
        <v>2.7E-2</v>
      </c>
      <c r="FG262" s="29">
        <f t="shared" si="343"/>
        <v>2.7E-2</v>
      </c>
      <c r="FH262" s="29">
        <f t="shared" si="343"/>
        <v>2.4771999999999999E-2</v>
      </c>
      <c r="FI262" s="29">
        <v>9.639E-3</v>
      </c>
      <c r="FJ262" s="29">
        <v>2.2207999999999999E-2</v>
      </c>
      <c r="FK262" s="29">
        <f t="shared" ref="FK262:FX262" si="344">FK49</f>
        <v>1.0845E-2</v>
      </c>
      <c r="FL262" s="29">
        <f t="shared" si="344"/>
        <v>2.7E-2</v>
      </c>
      <c r="FM262" s="29">
        <f t="shared" si="344"/>
        <v>2.3414000000000001E-2</v>
      </c>
      <c r="FN262" s="29">
        <f t="shared" si="344"/>
        <v>2.7E-2</v>
      </c>
      <c r="FO262" s="29">
        <f t="shared" si="344"/>
        <v>4.2009999999999999E-3</v>
      </c>
      <c r="FP262" s="29">
        <f t="shared" si="344"/>
        <v>1.2143000000000001E-2</v>
      </c>
      <c r="FQ262" s="29">
        <f t="shared" si="344"/>
        <v>2.188E-2</v>
      </c>
      <c r="FR262" s="29">
        <f t="shared" si="344"/>
        <v>5.9360000000000003E-3</v>
      </c>
      <c r="FS262" s="29">
        <f t="shared" si="344"/>
        <v>5.0679999999999996E-3</v>
      </c>
      <c r="FT262" s="29">
        <f t="shared" si="344"/>
        <v>3.3940000000000003E-3</v>
      </c>
      <c r="FU262" s="29">
        <f t="shared" si="344"/>
        <v>2.3344999999999998E-2</v>
      </c>
      <c r="FV262" s="29">
        <f t="shared" si="344"/>
        <v>2.0032000000000001E-2</v>
      </c>
      <c r="FW262" s="29">
        <f t="shared" si="344"/>
        <v>2.6498000000000001E-2</v>
      </c>
      <c r="FX262" s="29">
        <f t="shared" si="344"/>
        <v>2.4674999999999999E-2</v>
      </c>
      <c r="FY262" s="46"/>
      <c r="FZ262" s="2"/>
      <c r="GA262" s="29"/>
      <c r="GB262" s="2"/>
      <c r="GC262" s="2"/>
      <c r="GD262" s="2"/>
      <c r="GE262" s="2"/>
      <c r="GF262" s="2"/>
      <c r="GG262" s="2"/>
      <c r="GH262" s="2"/>
      <c r="GI262" s="2"/>
      <c r="GJ262" s="2"/>
      <c r="GK262" s="2"/>
    </row>
    <row r="263" spans="1:193" x14ac:dyDescent="0.35">
      <c r="A263" s="2"/>
      <c r="B263" s="2" t="s">
        <v>982</v>
      </c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"/>
      <c r="FZ263" s="2"/>
      <c r="GA263" s="29"/>
      <c r="GB263" s="2"/>
      <c r="GC263" s="2"/>
      <c r="GD263" s="2"/>
      <c r="GE263" s="2"/>
      <c r="GF263" s="2"/>
      <c r="GG263" s="2"/>
      <c r="GH263" s="2"/>
      <c r="GI263" s="2"/>
      <c r="GJ263" s="2"/>
      <c r="GK263" s="2"/>
    </row>
    <row r="264" spans="1:193" x14ac:dyDescent="0.35">
      <c r="A264" s="3" t="s">
        <v>561</v>
      </c>
      <c r="B264" s="2" t="s">
        <v>562</v>
      </c>
      <c r="C264" s="29">
        <f t="shared" ref="C264:BN264" si="345">ROUND((C259-(C103*C44)-C47)/C48,6)</f>
        <v>6.1516000000000001E-2</v>
      </c>
      <c r="D264" s="29">
        <f t="shared" si="345"/>
        <v>9.7362000000000004E-2</v>
      </c>
      <c r="E264" s="29">
        <f t="shared" si="345"/>
        <v>5.7211999999999999E-2</v>
      </c>
      <c r="F264" s="29">
        <f t="shared" si="345"/>
        <v>8.3765000000000006E-2</v>
      </c>
      <c r="G264" s="29">
        <f t="shared" si="345"/>
        <v>3.7775000000000003E-2</v>
      </c>
      <c r="H264" s="29">
        <f t="shared" si="345"/>
        <v>9.0645000000000003E-2</v>
      </c>
      <c r="I264" s="29">
        <f t="shared" si="345"/>
        <v>8.2121E-2</v>
      </c>
      <c r="J264" s="29">
        <f t="shared" si="345"/>
        <v>0.12246899999999999</v>
      </c>
      <c r="K264" s="29">
        <f t="shared" si="345"/>
        <v>8.0715999999999996E-2</v>
      </c>
      <c r="L264" s="29">
        <f t="shared" si="345"/>
        <v>2.7951E-2</v>
      </c>
      <c r="M264" s="29">
        <f t="shared" si="345"/>
        <v>3.8142000000000002E-2</v>
      </c>
      <c r="N264" s="29">
        <f t="shared" si="345"/>
        <v>6.0396999999999999E-2</v>
      </c>
      <c r="O264" s="29">
        <f t="shared" si="345"/>
        <v>5.0805999999999997E-2</v>
      </c>
      <c r="P264" s="29">
        <f t="shared" si="345"/>
        <v>9.0088000000000001E-2</v>
      </c>
      <c r="Q264" s="29">
        <f t="shared" si="345"/>
        <v>8.5123000000000004E-2</v>
      </c>
      <c r="R264" s="29">
        <f t="shared" si="345"/>
        <v>1.0488459999999999</v>
      </c>
      <c r="S264" s="29">
        <f t="shared" si="345"/>
        <v>3.0165999999999998E-2</v>
      </c>
      <c r="T264" s="29">
        <f t="shared" si="345"/>
        <v>0.120188</v>
      </c>
      <c r="U264" s="29">
        <f t="shared" si="345"/>
        <v>4.3728000000000003E-2</v>
      </c>
      <c r="V264" s="29">
        <f t="shared" si="345"/>
        <v>0.10774300000000001</v>
      </c>
      <c r="W264" s="29">
        <f t="shared" si="345"/>
        <v>0.21465699999999999</v>
      </c>
      <c r="X264" s="29">
        <f t="shared" si="345"/>
        <v>6.5107999999999999E-2</v>
      </c>
      <c r="Y264" s="29">
        <f t="shared" si="345"/>
        <v>0.139709</v>
      </c>
      <c r="Z264" s="29">
        <f t="shared" si="345"/>
        <v>0.13707800000000001</v>
      </c>
      <c r="AA264" s="29">
        <f t="shared" si="345"/>
        <v>5.0349999999999999E-2</v>
      </c>
      <c r="AB264" s="29">
        <f t="shared" si="345"/>
        <v>2.8636999999999999E-2</v>
      </c>
      <c r="AC264" s="29">
        <f t="shared" si="345"/>
        <v>2.2325999999999999E-2</v>
      </c>
      <c r="AD264" s="29">
        <f t="shared" si="345"/>
        <v>3.1060000000000001E-2</v>
      </c>
      <c r="AE264" s="29">
        <f t="shared" si="345"/>
        <v>4.2696999999999999E-2</v>
      </c>
      <c r="AF264" s="29">
        <f t="shared" si="345"/>
        <v>3.4006000000000002E-2</v>
      </c>
      <c r="AG264" s="29">
        <f t="shared" si="345"/>
        <v>2.0084000000000001E-2</v>
      </c>
      <c r="AH264" s="29">
        <f t="shared" si="345"/>
        <v>0.24319099999999999</v>
      </c>
      <c r="AI264" s="29">
        <f t="shared" si="345"/>
        <v>0.44144</v>
      </c>
      <c r="AJ264" s="29">
        <f t="shared" si="345"/>
        <v>8.6027000000000006E-2</v>
      </c>
      <c r="AK264" s="29">
        <f t="shared" si="345"/>
        <v>4.9742000000000001E-2</v>
      </c>
      <c r="AL264" s="29">
        <f t="shared" si="345"/>
        <v>4.9598000000000003E-2</v>
      </c>
      <c r="AM264" s="29">
        <f t="shared" si="345"/>
        <v>8.2642999999999994E-2</v>
      </c>
      <c r="AN264" s="29">
        <f t="shared" si="345"/>
        <v>2.4726999999999999E-2</v>
      </c>
      <c r="AO264" s="29">
        <f t="shared" si="345"/>
        <v>8.1105999999999998E-2</v>
      </c>
      <c r="AP264" s="29">
        <f t="shared" si="345"/>
        <v>3.9344999999999998E-2</v>
      </c>
      <c r="AQ264" s="29">
        <f t="shared" si="345"/>
        <v>4.5935999999999998E-2</v>
      </c>
      <c r="AR264" s="29">
        <f t="shared" si="345"/>
        <v>6.2506999999999993E-2</v>
      </c>
      <c r="AS264" s="29">
        <f t="shared" si="345"/>
        <v>1.5785E-2</v>
      </c>
      <c r="AT264" s="29">
        <f t="shared" si="345"/>
        <v>6.4546000000000006E-2</v>
      </c>
      <c r="AU264" s="29">
        <f t="shared" si="345"/>
        <v>6.2559000000000003E-2</v>
      </c>
      <c r="AV264" s="29">
        <f t="shared" si="345"/>
        <v>0.10671899999999999</v>
      </c>
      <c r="AW264" s="29">
        <f t="shared" si="345"/>
        <v>0.11199000000000001</v>
      </c>
      <c r="AX264" s="29">
        <f t="shared" si="345"/>
        <v>6.4928E-2</v>
      </c>
      <c r="AY264" s="29">
        <f t="shared" si="345"/>
        <v>9.5295000000000005E-2</v>
      </c>
      <c r="AZ264" s="29">
        <f t="shared" si="345"/>
        <v>0.126581</v>
      </c>
      <c r="BA264" s="29">
        <f t="shared" si="345"/>
        <v>0.101008</v>
      </c>
      <c r="BB264" s="29">
        <f t="shared" si="345"/>
        <v>0.28899999999999998</v>
      </c>
      <c r="BC264" s="29">
        <f t="shared" si="345"/>
        <v>5.8338000000000001E-2</v>
      </c>
      <c r="BD264" s="29">
        <f t="shared" si="345"/>
        <v>6.1304999999999998E-2</v>
      </c>
      <c r="BE264" s="29">
        <f t="shared" si="345"/>
        <v>6.5756999999999996E-2</v>
      </c>
      <c r="BF264" s="29">
        <f t="shared" si="345"/>
        <v>9.0342000000000006E-2</v>
      </c>
      <c r="BG264" s="29">
        <f t="shared" si="345"/>
        <v>0.17169699999999999</v>
      </c>
      <c r="BH264" s="29">
        <f t="shared" si="345"/>
        <v>8.8103000000000001E-2</v>
      </c>
      <c r="BI264" s="29">
        <f t="shared" si="345"/>
        <v>8.3139000000000005E-2</v>
      </c>
      <c r="BJ264" s="29">
        <f t="shared" si="345"/>
        <v>6.5615999999999994E-2</v>
      </c>
      <c r="BK264" s="29">
        <f t="shared" si="345"/>
        <v>0.194605</v>
      </c>
      <c r="BL264" s="29">
        <f t="shared" si="345"/>
        <v>0.243086</v>
      </c>
      <c r="BM264" s="29">
        <f t="shared" si="345"/>
        <v>0.122756</v>
      </c>
      <c r="BN264" s="29">
        <f t="shared" si="345"/>
        <v>8.5155999999999996E-2</v>
      </c>
      <c r="BO264" s="29">
        <f t="shared" ref="BO264:DZ264" si="346">ROUND((BO259-(BO103*BO44)-BO47)/BO48,6)</f>
        <v>6.6650000000000001E-2</v>
      </c>
      <c r="BP264" s="29">
        <f t="shared" si="346"/>
        <v>2.9499000000000001E-2</v>
      </c>
      <c r="BQ264" s="29">
        <f t="shared" si="346"/>
        <v>3.3187000000000001E-2</v>
      </c>
      <c r="BR264" s="29">
        <f t="shared" si="346"/>
        <v>4.2313000000000003E-2</v>
      </c>
      <c r="BS264" s="29">
        <f t="shared" si="346"/>
        <v>1.5782999999999998E-2</v>
      </c>
      <c r="BT264" s="29">
        <f t="shared" si="346"/>
        <v>1.2191E-2</v>
      </c>
      <c r="BU264" s="29">
        <f t="shared" si="346"/>
        <v>3.3484E-2</v>
      </c>
      <c r="BV264" s="29">
        <f t="shared" si="346"/>
        <v>9.4529999999999996E-3</v>
      </c>
      <c r="BW264" s="29">
        <f t="shared" si="346"/>
        <v>1.9473000000000001E-2</v>
      </c>
      <c r="BX264" s="29">
        <f t="shared" si="346"/>
        <v>2.3036000000000001E-2</v>
      </c>
      <c r="BY264" s="29">
        <f t="shared" si="346"/>
        <v>4.3463000000000002E-2</v>
      </c>
      <c r="BZ264" s="29">
        <f t="shared" si="346"/>
        <v>8.7156999999999998E-2</v>
      </c>
      <c r="CA264" s="29">
        <f t="shared" si="346"/>
        <v>2.5080000000000002E-2</v>
      </c>
      <c r="CB264" s="29">
        <f t="shared" si="346"/>
        <v>5.4512999999999999E-2</v>
      </c>
      <c r="CC264" s="29">
        <f t="shared" si="346"/>
        <v>0.16129199999999999</v>
      </c>
      <c r="CD264" s="29">
        <f t="shared" si="346"/>
        <v>5.7376999999999997E-2</v>
      </c>
      <c r="CE264" s="29">
        <f t="shared" si="346"/>
        <v>6.6434000000000007E-2</v>
      </c>
      <c r="CF264" s="29">
        <f t="shared" si="346"/>
        <v>7.1512000000000006E-2</v>
      </c>
      <c r="CG264" s="29">
        <f t="shared" si="346"/>
        <v>0.13756199999999999</v>
      </c>
      <c r="CH264" s="29">
        <f t="shared" si="346"/>
        <v>0.11892800000000001</v>
      </c>
      <c r="CI264" s="29">
        <f t="shared" si="346"/>
        <v>6.5819000000000003E-2</v>
      </c>
      <c r="CJ264" s="29">
        <f t="shared" si="346"/>
        <v>2.5294000000000001E-2</v>
      </c>
      <c r="CK264" s="29">
        <f t="shared" si="346"/>
        <v>3.1884999999999997E-2</v>
      </c>
      <c r="CL264" s="29">
        <f t="shared" si="346"/>
        <v>5.4982999999999997E-2</v>
      </c>
      <c r="CM264" s="29">
        <f t="shared" si="346"/>
        <v>3.1767999999999998E-2</v>
      </c>
      <c r="CN264" s="29">
        <f t="shared" si="346"/>
        <v>6.2853000000000006E-2</v>
      </c>
      <c r="CO264" s="29">
        <f t="shared" si="346"/>
        <v>4.2597999999999997E-2</v>
      </c>
      <c r="CP264" s="29">
        <f t="shared" si="346"/>
        <v>1.6787E-2</v>
      </c>
      <c r="CQ264" s="29">
        <f t="shared" si="346"/>
        <v>5.4100000000000002E-2</v>
      </c>
      <c r="CR264" s="29">
        <f t="shared" si="346"/>
        <v>2.3147000000000001E-2</v>
      </c>
      <c r="CS264" s="29">
        <f t="shared" si="346"/>
        <v>7.2602E-2</v>
      </c>
      <c r="CT264" s="29">
        <f t="shared" si="346"/>
        <v>3.7747000000000003E-2</v>
      </c>
      <c r="CU264" s="29">
        <f t="shared" si="346"/>
        <v>0.27191900000000002</v>
      </c>
      <c r="CV264" s="29">
        <f t="shared" si="346"/>
        <v>4.5741999999999998E-2</v>
      </c>
      <c r="CW264" s="29">
        <f t="shared" si="346"/>
        <v>4.6713999999999999E-2</v>
      </c>
      <c r="CX264" s="29">
        <f t="shared" si="346"/>
        <v>6.4882999999999996E-2</v>
      </c>
      <c r="CY264" s="29">
        <f t="shared" si="346"/>
        <v>0.180703</v>
      </c>
      <c r="CZ264" s="29">
        <f t="shared" si="346"/>
        <v>7.9286999999999996E-2</v>
      </c>
      <c r="DA264" s="29">
        <f t="shared" si="346"/>
        <v>7.4381000000000003E-2</v>
      </c>
      <c r="DB264" s="29">
        <f t="shared" si="346"/>
        <v>0.109482</v>
      </c>
      <c r="DC264" s="29">
        <f t="shared" si="346"/>
        <v>5.7710999999999998E-2</v>
      </c>
      <c r="DD264" s="29">
        <f t="shared" si="346"/>
        <v>1.1904E-2</v>
      </c>
      <c r="DE264" s="29">
        <f t="shared" si="346"/>
        <v>2.5041000000000001E-2</v>
      </c>
      <c r="DF264" s="29">
        <f t="shared" si="346"/>
        <v>7.7327999999999994E-2</v>
      </c>
      <c r="DG264" s="29">
        <f t="shared" si="346"/>
        <v>3.2145E-2</v>
      </c>
      <c r="DH264" s="29">
        <f t="shared" si="346"/>
        <v>4.8702000000000002E-2</v>
      </c>
      <c r="DI264" s="29">
        <f t="shared" si="346"/>
        <v>4.3865000000000001E-2</v>
      </c>
      <c r="DJ264" s="29">
        <f t="shared" si="346"/>
        <v>0.11706</v>
      </c>
      <c r="DK264" s="29">
        <f t="shared" si="346"/>
        <v>9.5847000000000002E-2</v>
      </c>
      <c r="DL264" s="29">
        <f t="shared" si="346"/>
        <v>7.0185999999999998E-2</v>
      </c>
      <c r="DM264" s="29">
        <f t="shared" si="346"/>
        <v>0.156995</v>
      </c>
      <c r="DN264" s="29">
        <f t="shared" si="346"/>
        <v>5.4718000000000003E-2</v>
      </c>
      <c r="DO264" s="29">
        <f t="shared" si="346"/>
        <v>9.8741999999999996E-2</v>
      </c>
      <c r="DP264" s="29">
        <f t="shared" si="346"/>
        <v>0.111955</v>
      </c>
      <c r="DQ264" s="29">
        <f t="shared" si="346"/>
        <v>2.1432E-2</v>
      </c>
      <c r="DR264" s="29">
        <f t="shared" si="346"/>
        <v>0.15935099999999999</v>
      </c>
      <c r="DS264" s="29">
        <f t="shared" si="346"/>
        <v>0.17827299999999999</v>
      </c>
      <c r="DT264" s="29">
        <f t="shared" si="346"/>
        <v>0.29880000000000001</v>
      </c>
      <c r="DU264" s="29">
        <f t="shared" si="346"/>
        <v>0.16015799999999999</v>
      </c>
      <c r="DV264" s="29">
        <f t="shared" si="346"/>
        <v>0.39111200000000002</v>
      </c>
      <c r="DW264" s="29">
        <f t="shared" si="346"/>
        <v>0.191693</v>
      </c>
      <c r="DX264" s="29">
        <f t="shared" si="346"/>
        <v>3.1219E-2</v>
      </c>
      <c r="DY264" s="29">
        <f t="shared" si="346"/>
        <v>2.1909999999999999E-2</v>
      </c>
      <c r="DZ264" s="29">
        <f t="shared" si="346"/>
        <v>3.3737999999999997E-2</v>
      </c>
      <c r="EA264" s="29">
        <f t="shared" ref="EA264:FX264" si="347">ROUND((EA259-(EA103*EA44)-EA47)/EA48,6)</f>
        <v>1.0126E-2</v>
      </c>
      <c r="EB264" s="29">
        <f t="shared" si="347"/>
        <v>7.3562000000000002E-2</v>
      </c>
      <c r="EC264" s="29">
        <f t="shared" si="347"/>
        <v>0.105424</v>
      </c>
      <c r="ED264" s="29">
        <f t="shared" si="347"/>
        <v>3.947E-3</v>
      </c>
      <c r="EE264" s="29">
        <f t="shared" si="347"/>
        <v>0.19247600000000001</v>
      </c>
      <c r="EF264" s="29">
        <f t="shared" si="347"/>
        <v>0.147483</v>
      </c>
      <c r="EG264" s="29">
        <f t="shared" si="347"/>
        <v>0.12374300000000001</v>
      </c>
      <c r="EH264" s="29">
        <f t="shared" si="347"/>
        <v>0.264048</v>
      </c>
      <c r="EI264" s="29">
        <f t="shared" si="347"/>
        <v>0.104422</v>
      </c>
      <c r="EJ264" s="29">
        <f t="shared" si="347"/>
        <v>8.9706999999999995E-2</v>
      </c>
      <c r="EK264" s="29">
        <f t="shared" si="347"/>
        <v>1.3658E-2</v>
      </c>
      <c r="EL264" s="29">
        <f t="shared" si="347"/>
        <v>2.0278999999999998E-2</v>
      </c>
      <c r="EM264" s="29">
        <f t="shared" si="347"/>
        <v>3.8809000000000003E-2</v>
      </c>
      <c r="EN264" s="29">
        <f t="shared" si="347"/>
        <v>0.134602</v>
      </c>
      <c r="EO264" s="29">
        <f t="shared" si="347"/>
        <v>9.6532000000000007E-2</v>
      </c>
      <c r="EP264" s="29">
        <f t="shared" si="347"/>
        <v>3.8483000000000003E-2</v>
      </c>
      <c r="EQ264" s="29">
        <f t="shared" si="347"/>
        <v>1.5224E-2</v>
      </c>
      <c r="ER264" s="29">
        <f t="shared" si="347"/>
        <v>3.3149999999999999E-2</v>
      </c>
      <c r="ES264" s="29">
        <f t="shared" si="347"/>
        <v>8.5150000000000003E-2</v>
      </c>
      <c r="ET264" s="29">
        <f t="shared" si="347"/>
        <v>7.5217000000000006E-2</v>
      </c>
      <c r="EU264" s="29">
        <f t="shared" si="347"/>
        <v>0.16251199999999999</v>
      </c>
      <c r="EV264" s="29">
        <f t="shared" si="347"/>
        <v>2.2506999999999999E-2</v>
      </c>
      <c r="EW264" s="29">
        <f t="shared" si="347"/>
        <v>9.6640000000000007E-3</v>
      </c>
      <c r="EX264" s="29">
        <f t="shared" si="347"/>
        <v>6.4603999999999995E-2</v>
      </c>
      <c r="EY264" s="29">
        <f t="shared" si="347"/>
        <v>0.22116</v>
      </c>
      <c r="EZ264" s="29">
        <f t="shared" si="347"/>
        <v>9.0414999999999995E-2</v>
      </c>
      <c r="FA264" s="29">
        <f t="shared" si="347"/>
        <v>1.0606000000000001E-2</v>
      </c>
      <c r="FB264" s="29">
        <f t="shared" si="347"/>
        <v>8.8140000000000007E-3</v>
      </c>
      <c r="FC264" s="29">
        <f t="shared" si="347"/>
        <v>4.2444000000000003E-2</v>
      </c>
      <c r="FD264" s="29">
        <f t="shared" si="347"/>
        <v>0.101026</v>
      </c>
      <c r="FE264" s="29">
        <f t="shared" si="347"/>
        <v>5.6217000000000003E-2</v>
      </c>
      <c r="FF264" s="29">
        <f t="shared" si="347"/>
        <v>0.14469199999999999</v>
      </c>
      <c r="FG264" s="29">
        <f t="shared" si="347"/>
        <v>8.6225999999999997E-2</v>
      </c>
      <c r="FH264" s="29">
        <f t="shared" si="347"/>
        <v>4.2486000000000003E-2</v>
      </c>
      <c r="FI264" s="29">
        <f t="shared" si="347"/>
        <v>1.3938000000000001E-2</v>
      </c>
      <c r="FJ264" s="29">
        <f t="shared" si="347"/>
        <v>2.2075999999999998E-2</v>
      </c>
      <c r="FK264" s="29">
        <f t="shared" si="347"/>
        <v>1.3099E-2</v>
      </c>
      <c r="FL264" s="29">
        <f t="shared" si="347"/>
        <v>4.0219999999999999E-2</v>
      </c>
      <c r="FM264" s="29">
        <f t="shared" si="347"/>
        <v>3.7274000000000002E-2</v>
      </c>
      <c r="FN264" s="29">
        <f t="shared" si="347"/>
        <v>8.5717000000000002E-2</v>
      </c>
      <c r="FO264" s="29">
        <f t="shared" si="347"/>
        <v>3.9909999999999998E-3</v>
      </c>
      <c r="FP264" s="29">
        <f t="shared" si="347"/>
        <v>1.7513999999999998E-2</v>
      </c>
      <c r="FQ264" s="29">
        <f t="shared" si="347"/>
        <v>2.1521999999999999E-2</v>
      </c>
      <c r="FR264" s="29">
        <f t="shared" si="347"/>
        <v>5.6270000000000001E-3</v>
      </c>
      <c r="FS264" s="29">
        <f t="shared" si="347"/>
        <v>7.456E-3</v>
      </c>
      <c r="FT264" s="29">
        <f t="shared" si="347"/>
        <v>3.0049999999999999E-3</v>
      </c>
      <c r="FU264" s="29">
        <f t="shared" si="347"/>
        <v>5.9750999999999999E-2</v>
      </c>
      <c r="FV264" s="29">
        <f t="shared" si="347"/>
        <v>6.1921999999999998E-2</v>
      </c>
      <c r="FW264" s="29">
        <f t="shared" si="347"/>
        <v>0.150981</v>
      </c>
      <c r="FX264" s="29">
        <f t="shared" si="347"/>
        <v>9.4374E-2</v>
      </c>
      <c r="FY264" s="29"/>
      <c r="FZ264" s="29">
        <f>SUM(C264:FX264)</f>
        <v>15.135891999999989</v>
      </c>
      <c r="GA264" s="29"/>
      <c r="GB264" s="2"/>
      <c r="GC264" s="2"/>
      <c r="GD264" s="2"/>
      <c r="GE264" s="2"/>
      <c r="GF264" s="2"/>
      <c r="GG264" s="2"/>
      <c r="GH264" s="2"/>
      <c r="GI264" s="2"/>
      <c r="GJ264" s="2"/>
      <c r="GK264" s="2"/>
    </row>
    <row r="265" spans="1:193" x14ac:dyDescent="0.35">
      <c r="A265" s="2"/>
      <c r="B265" s="2" t="s">
        <v>563</v>
      </c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"/>
      <c r="GC265" s="2"/>
      <c r="GD265" s="2"/>
      <c r="GE265" s="2"/>
      <c r="GF265" s="2"/>
      <c r="GG265" s="2"/>
      <c r="GH265" s="2"/>
      <c r="GI265" s="2"/>
      <c r="GJ265" s="2"/>
      <c r="GK265" s="2"/>
    </row>
    <row r="266" spans="1:193" x14ac:dyDescent="0.35">
      <c r="A266" s="2"/>
      <c r="B266" s="2" t="s">
        <v>564</v>
      </c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69"/>
      <c r="GB266" s="29"/>
      <c r="GC266" s="29"/>
      <c r="GD266" s="29"/>
      <c r="GE266" s="2"/>
      <c r="GF266" s="2"/>
      <c r="GG266" s="2"/>
      <c r="GH266" s="2"/>
      <c r="GI266" s="2"/>
      <c r="GJ266" s="2"/>
      <c r="GK266" s="2"/>
    </row>
    <row r="267" spans="1:193" x14ac:dyDescent="0.35">
      <c r="A267" s="3" t="s">
        <v>565</v>
      </c>
      <c r="B267" s="2" t="s">
        <v>566</v>
      </c>
      <c r="C267" s="29">
        <f t="shared" ref="C267:BN267" si="348">ROUND(((C50)*(1+C206+C207))/C48,6)</f>
        <v>0.82068099999999999</v>
      </c>
      <c r="D267" s="29">
        <f t="shared" si="348"/>
        <v>0.22354299999999999</v>
      </c>
      <c r="E267" s="29">
        <f t="shared" si="348"/>
        <v>0.79738900000000001</v>
      </c>
      <c r="F267" s="29">
        <f t="shared" si="348"/>
        <v>0.32048900000000002</v>
      </c>
      <c r="G267" s="29">
        <f t="shared" si="348"/>
        <v>2.1136089999999998</v>
      </c>
      <c r="H267" s="29">
        <f t="shared" si="348"/>
        <v>6.9286669999999999</v>
      </c>
      <c r="I267" s="29">
        <f t="shared" si="348"/>
        <v>0.83926000000000001</v>
      </c>
      <c r="J267" s="29">
        <f t="shared" si="348"/>
        <v>5.1646640000000001</v>
      </c>
      <c r="K267" s="29">
        <f t="shared" si="348"/>
        <v>18.520233999999999</v>
      </c>
      <c r="L267" s="29">
        <f t="shared" si="348"/>
        <v>1.1280140000000001</v>
      </c>
      <c r="M267" s="29">
        <f t="shared" si="348"/>
        <v>2.9483860000000002</v>
      </c>
      <c r="N267" s="29">
        <f t="shared" si="348"/>
        <v>0.106126</v>
      </c>
      <c r="O267" s="29">
        <f t="shared" si="348"/>
        <v>0.366703</v>
      </c>
      <c r="P267" s="29">
        <f t="shared" si="348"/>
        <v>16.269812000000002</v>
      </c>
      <c r="Q267" s="29">
        <f t="shared" si="348"/>
        <v>0.184976</v>
      </c>
      <c r="R267" s="29">
        <f t="shared" si="348"/>
        <v>15.700101</v>
      </c>
      <c r="S267" s="29">
        <f t="shared" si="348"/>
        <v>1.682744</v>
      </c>
      <c r="T267" s="29">
        <f t="shared" si="348"/>
        <v>37.247829000000003</v>
      </c>
      <c r="U267" s="29">
        <f t="shared" si="348"/>
        <v>35.287210000000002</v>
      </c>
      <c r="V267" s="29">
        <f t="shared" si="348"/>
        <v>25.677700000000002</v>
      </c>
      <c r="W267" s="29">
        <f t="shared" si="348"/>
        <v>45.336992000000002</v>
      </c>
      <c r="X267" s="29">
        <f t="shared" si="348"/>
        <v>53.754275999999997</v>
      </c>
      <c r="Y267" s="29">
        <f t="shared" si="348"/>
        <v>12.277279</v>
      </c>
      <c r="Z267" s="29">
        <f t="shared" si="348"/>
        <v>36.845472000000001</v>
      </c>
      <c r="AA267" s="29">
        <f t="shared" si="348"/>
        <v>0.148733</v>
      </c>
      <c r="AB267" s="29">
        <f t="shared" si="348"/>
        <v>9.6793000000000004E-2</v>
      </c>
      <c r="AC267" s="29">
        <f t="shared" si="348"/>
        <v>2.0783390000000002</v>
      </c>
      <c r="AD267" s="29">
        <f t="shared" si="348"/>
        <v>2.0359560000000001</v>
      </c>
      <c r="AE267" s="29">
        <f t="shared" si="348"/>
        <v>20.540614999999999</v>
      </c>
      <c r="AF267" s="29">
        <f t="shared" si="348"/>
        <v>10.134547</v>
      </c>
      <c r="AG267" s="29">
        <f t="shared" si="348"/>
        <v>2.617915</v>
      </c>
      <c r="AH267" s="29">
        <f t="shared" si="348"/>
        <v>21.06034</v>
      </c>
      <c r="AI267" s="29">
        <f t="shared" si="348"/>
        <v>79.794419000000005</v>
      </c>
      <c r="AJ267" s="29">
        <f t="shared" si="348"/>
        <v>26.784884000000002</v>
      </c>
      <c r="AK267" s="29">
        <f t="shared" si="348"/>
        <v>14.632489</v>
      </c>
      <c r="AL267" s="29">
        <f t="shared" si="348"/>
        <v>11.23227</v>
      </c>
      <c r="AM267" s="29">
        <f t="shared" si="348"/>
        <v>15.664788</v>
      </c>
      <c r="AN267" s="29">
        <f t="shared" si="348"/>
        <v>5.542116</v>
      </c>
      <c r="AO267" s="29">
        <f t="shared" si="348"/>
        <v>1.71848</v>
      </c>
      <c r="AP267" s="29">
        <f t="shared" si="348"/>
        <v>4.1408E-2</v>
      </c>
      <c r="AQ267" s="29">
        <f t="shared" si="348"/>
        <v>11.273180999999999</v>
      </c>
      <c r="AR267" s="29">
        <f t="shared" si="348"/>
        <v>9.3760999999999997E-2</v>
      </c>
      <c r="AS267" s="29">
        <f t="shared" si="348"/>
        <v>0.20654900000000001</v>
      </c>
      <c r="AT267" s="29">
        <f t="shared" si="348"/>
        <v>2.2399209999999998</v>
      </c>
      <c r="AU267" s="29">
        <f t="shared" si="348"/>
        <v>12.660380999999999</v>
      </c>
      <c r="AV267" s="29">
        <f t="shared" si="348"/>
        <v>21.946553999999999</v>
      </c>
      <c r="AW267" s="29">
        <f t="shared" si="348"/>
        <v>26.176794000000001</v>
      </c>
      <c r="AX267" s="29">
        <f t="shared" si="348"/>
        <v>40.831927</v>
      </c>
      <c r="AY267" s="29">
        <f t="shared" si="348"/>
        <v>15.875455000000001</v>
      </c>
      <c r="AZ267" s="29">
        <f t="shared" si="348"/>
        <v>9.7699999999999992E-3</v>
      </c>
      <c r="BA267" s="29">
        <f t="shared" si="348"/>
        <v>1.0456749999999999</v>
      </c>
      <c r="BB267" s="29">
        <f t="shared" si="348"/>
        <v>3.5444469999999999</v>
      </c>
      <c r="BC267" s="29">
        <f t="shared" si="348"/>
        <v>0.208232</v>
      </c>
      <c r="BD267" s="29">
        <f t="shared" si="348"/>
        <v>1.6215759999999999</v>
      </c>
      <c r="BE267" s="29">
        <f t="shared" si="348"/>
        <v>4.650353</v>
      </c>
      <c r="BF267" s="29">
        <f t="shared" si="348"/>
        <v>0.33544299999999999</v>
      </c>
      <c r="BG267" s="29">
        <f t="shared" si="348"/>
        <v>15.124406</v>
      </c>
      <c r="BH267" s="29">
        <f t="shared" si="348"/>
        <v>11.861191</v>
      </c>
      <c r="BI267" s="29">
        <f t="shared" si="348"/>
        <v>18.512799000000001</v>
      </c>
      <c r="BJ267" s="29">
        <f t="shared" si="348"/>
        <v>0.99343999999999999</v>
      </c>
      <c r="BK267" s="29">
        <f t="shared" si="348"/>
        <v>0.57792200000000005</v>
      </c>
      <c r="BL267" s="29">
        <f t="shared" si="348"/>
        <v>102.206666</v>
      </c>
      <c r="BM267" s="29">
        <f t="shared" si="348"/>
        <v>20.007045999999999</v>
      </c>
      <c r="BN267" s="29">
        <f t="shared" si="348"/>
        <v>2.5072679999999998</v>
      </c>
      <c r="BO267" s="29">
        <f t="shared" ref="BO267:DZ267" si="349">ROUND(((BO50)*(1+BO206+BO207))/BO48,6)</f>
        <v>4.6539739999999998</v>
      </c>
      <c r="BP267" s="29">
        <f t="shared" si="349"/>
        <v>9.2293839999999996</v>
      </c>
      <c r="BQ267" s="29">
        <f t="shared" si="349"/>
        <v>0.46864499999999998</v>
      </c>
      <c r="BR267" s="29">
        <f t="shared" si="349"/>
        <v>0.84040700000000002</v>
      </c>
      <c r="BS267" s="29">
        <f t="shared" si="349"/>
        <v>1.1435550000000001</v>
      </c>
      <c r="BT267" s="29">
        <f t="shared" si="349"/>
        <v>2.1250749999999998</v>
      </c>
      <c r="BU267" s="29">
        <f t="shared" si="349"/>
        <v>5.4678610000000001</v>
      </c>
      <c r="BV267" s="29">
        <f t="shared" si="349"/>
        <v>0.69814200000000004</v>
      </c>
      <c r="BW267" s="29">
        <f t="shared" si="349"/>
        <v>0.87441500000000005</v>
      </c>
      <c r="BX267" s="29">
        <f t="shared" si="349"/>
        <v>13.758169000000001</v>
      </c>
      <c r="BY267" s="29">
        <f t="shared" si="349"/>
        <v>6.9209800000000001</v>
      </c>
      <c r="BZ267" s="29">
        <f t="shared" si="349"/>
        <v>25.350218000000002</v>
      </c>
      <c r="CA267" s="29">
        <f t="shared" si="349"/>
        <v>9.0611060000000005</v>
      </c>
      <c r="CB267" s="29">
        <f t="shared" si="349"/>
        <v>6.8140000000000006E-2</v>
      </c>
      <c r="CC267" s="29">
        <f t="shared" si="349"/>
        <v>47.456476000000002</v>
      </c>
      <c r="CD267" s="29">
        <f t="shared" si="349"/>
        <v>13.077076999999999</v>
      </c>
      <c r="CE267" s="29">
        <f t="shared" si="349"/>
        <v>23.128343999999998</v>
      </c>
      <c r="CF267" s="29">
        <f t="shared" si="349"/>
        <v>31.084896000000001</v>
      </c>
      <c r="CG267" s="29">
        <f t="shared" si="349"/>
        <v>38.810487000000002</v>
      </c>
      <c r="CH267" s="29">
        <f t="shared" si="349"/>
        <v>52.790570000000002</v>
      </c>
      <c r="CI267" s="29">
        <f t="shared" si="349"/>
        <v>8.0185220000000008</v>
      </c>
      <c r="CJ267" s="29">
        <f t="shared" si="349"/>
        <v>2.253708</v>
      </c>
      <c r="CK267" s="29">
        <f t="shared" si="349"/>
        <v>0.508355</v>
      </c>
      <c r="CL267" s="29">
        <f t="shared" si="349"/>
        <v>3.6202320000000001</v>
      </c>
      <c r="CM267" s="29">
        <f t="shared" si="349"/>
        <v>3.3125249999999999</v>
      </c>
      <c r="CN267" s="29">
        <f t="shared" si="349"/>
        <v>0.183971</v>
      </c>
      <c r="CO267" s="29">
        <f t="shared" si="349"/>
        <v>0.28107799999999999</v>
      </c>
      <c r="CP267" s="29">
        <f t="shared" si="349"/>
        <v>1.443859</v>
      </c>
      <c r="CQ267" s="29">
        <f t="shared" si="349"/>
        <v>5.5507369999999998</v>
      </c>
      <c r="CR267" s="29">
        <f t="shared" si="349"/>
        <v>5.7779100000000003</v>
      </c>
      <c r="CS267" s="29">
        <f t="shared" si="349"/>
        <v>16.609103000000001</v>
      </c>
      <c r="CT267" s="29">
        <f t="shared" si="349"/>
        <v>16.963875999999999</v>
      </c>
      <c r="CU267" s="29">
        <f t="shared" si="349"/>
        <v>59.433349999999997</v>
      </c>
      <c r="CV267" s="29">
        <f t="shared" si="349"/>
        <v>41.454071999999996</v>
      </c>
      <c r="CW267" s="29">
        <f t="shared" si="349"/>
        <v>12.615394</v>
      </c>
      <c r="CX267" s="29">
        <f t="shared" si="349"/>
        <v>11.242189</v>
      </c>
      <c r="CY267" s="29">
        <f t="shared" si="349"/>
        <v>150.40974700000001</v>
      </c>
      <c r="CZ267" s="29">
        <f t="shared" si="349"/>
        <v>3.903232</v>
      </c>
      <c r="DA267" s="29">
        <f t="shared" si="349"/>
        <v>21.459251999999999</v>
      </c>
      <c r="DB267" s="29">
        <f t="shared" si="349"/>
        <v>23.096388999999999</v>
      </c>
      <c r="DC267" s="29">
        <f t="shared" si="349"/>
        <v>17.526589000000001</v>
      </c>
      <c r="DD267" s="29">
        <f t="shared" si="349"/>
        <v>3.9032789999999999</v>
      </c>
      <c r="DE267" s="29">
        <f t="shared" si="349"/>
        <v>5.6757280000000003</v>
      </c>
      <c r="DF267" s="29">
        <f t="shared" si="349"/>
        <v>0.35256700000000002</v>
      </c>
      <c r="DG267" s="29">
        <f t="shared" si="349"/>
        <v>14.001253999999999</v>
      </c>
      <c r="DH267" s="29">
        <f t="shared" si="349"/>
        <v>2.4620600000000001</v>
      </c>
      <c r="DI267" s="29">
        <f t="shared" si="349"/>
        <v>1.6520729999999999</v>
      </c>
      <c r="DJ267" s="29">
        <f t="shared" si="349"/>
        <v>14.539145</v>
      </c>
      <c r="DK267" s="29">
        <f t="shared" si="349"/>
        <v>15.139419999999999</v>
      </c>
      <c r="DL267" s="29">
        <f t="shared" si="349"/>
        <v>1.1086320000000001</v>
      </c>
      <c r="DM267" s="29">
        <f t="shared" si="349"/>
        <v>37.158763999999998</v>
      </c>
      <c r="DN267" s="29">
        <f t="shared" si="349"/>
        <v>3.5587420000000001</v>
      </c>
      <c r="DO267" s="29">
        <f t="shared" si="349"/>
        <v>2.7010529999999999</v>
      </c>
      <c r="DP267" s="29">
        <f t="shared" si="349"/>
        <v>30.356963</v>
      </c>
      <c r="DQ267" s="29">
        <f t="shared" si="349"/>
        <v>2.1722290000000002</v>
      </c>
      <c r="DR267" s="29">
        <f t="shared" si="349"/>
        <v>10.201463</v>
      </c>
      <c r="DS267" s="29">
        <f t="shared" si="349"/>
        <v>21.373501999999998</v>
      </c>
      <c r="DT267" s="29">
        <f t="shared" si="349"/>
        <v>84.333353000000002</v>
      </c>
      <c r="DU267" s="29">
        <f t="shared" si="349"/>
        <v>30.924934</v>
      </c>
      <c r="DV267" s="29">
        <f t="shared" si="349"/>
        <v>101.843009</v>
      </c>
      <c r="DW267" s="29">
        <f t="shared" si="349"/>
        <v>41.111671999999999</v>
      </c>
      <c r="DX267" s="29">
        <f t="shared" si="349"/>
        <v>8.9568309999999993</v>
      </c>
      <c r="DY267" s="29">
        <f t="shared" si="349"/>
        <v>4.4637510000000002</v>
      </c>
      <c r="DZ267" s="29">
        <f t="shared" si="349"/>
        <v>3.7727750000000002</v>
      </c>
      <c r="EA267" s="29">
        <f t="shared" ref="EA267:FX267" si="350">ROUND(((EA50)*(1+EA206+EA207))/EA48,6)</f>
        <v>1.553606</v>
      </c>
      <c r="EB267" s="29">
        <f t="shared" si="350"/>
        <v>10.446809999999999</v>
      </c>
      <c r="EC267" s="29">
        <f t="shared" si="350"/>
        <v>24.530719999999999</v>
      </c>
      <c r="ED267" s="29">
        <f t="shared" si="350"/>
        <v>0.17483799999999999</v>
      </c>
      <c r="EE267" s="29">
        <f t="shared" si="350"/>
        <v>54.8217</v>
      </c>
      <c r="EF267" s="29">
        <f t="shared" si="350"/>
        <v>9.0781080000000003</v>
      </c>
      <c r="EG267" s="29">
        <f t="shared" si="350"/>
        <v>31.661463000000001</v>
      </c>
      <c r="EH267" s="29">
        <f t="shared" si="350"/>
        <v>65.895966000000001</v>
      </c>
      <c r="EI267" s="29">
        <f t="shared" si="350"/>
        <v>0.65723900000000002</v>
      </c>
      <c r="EJ267" s="29">
        <f t="shared" si="350"/>
        <v>0.82562100000000005</v>
      </c>
      <c r="EK267" s="29">
        <f t="shared" si="350"/>
        <v>1.6617710000000001</v>
      </c>
      <c r="EL267" s="29">
        <f t="shared" si="350"/>
        <v>3.4287649999999998</v>
      </c>
      <c r="EM267" s="29">
        <f t="shared" si="350"/>
        <v>7.4484079999999997</v>
      </c>
      <c r="EN267" s="29">
        <f t="shared" si="350"/>
        <v>11.453071</v>
      </c>
      <c r="EO267" s="29">
        <f t="shared" si="350"/>
        <v>20.965554000000001</v>
      </c>
      <c r="EP267" s="29">
        <f t="shared" si="350"/>
        <v>6.7172599999999996</v>
      </c>
      <c r="EQ267" s="29">
        <f t="shared" si="350"/>
        <v>5.1110000000000001E-3</v>
      </c>
      <c r="ER267" s="29">
        <f t="shared" si="350"/>
        <v>6.745393</v>
      </c>
      <c r="ES267" s="29">
        <f t="shared" si="350"/>
        <v>24.167446000000002</v>
      </c>
      <c r="ET267" s="29">
        <f t="shared" si="350"/>
        <v>18.809619000000001</v>
      </c>
      <c r="EU267" s="29">
        <f t="shared" si="350"/>
        <v>21.410661000000001</v>
      </c>
      <c r="EV267" s="29">
        <f t="shared" si="350"/>
        <v>11.506788999999999</v>
      </c>
      <c r="EW267" s="29">
        <f t="shared" si="350"/>
        <v>0.74494099999999996</v>
      </c>
      <c r="EX267" s="29">
        <f t="shared" si="350"/>
        <v>17.949508999999999</v>
      </c>
      <c r="EY267" s="29">
        <f t="shared" si="350"/>
        <v>25.016197999999999</v>
      </c>
      <c r="EZ267" s="29">
        <f t="shared" si="350"/>
        <v>34.112124999999999</v>
      </c>
      <c r="FA267" s="29">
        <f t="shared" si="350"/>
        <v>0.26301999999999998</v>
      </c>
      <c r="FB267" s="29">
        <f t="shared" si="350"/>
        <v>2.0325359999999999</v>
      </c>
      <c r="FC267" s="29">
        <f t="shared" si="350"/>
        <v>1.9987159999999999</v>
      </c>
      <c r="FD267" s="29">
        <f t="shared" si="350"/>
        <v>18.268684</v>
      </c>
      <c r="FE267" s="29">
        <f t="shared" si="350"/>
        <v>28.73339</v>
      </c>
      <c r="FF267" s="29">
        <f t="shared" si="350"/>
        <v>38.750109000000002</v>
      </c>
      <c r="FG267" s="29">
        <f t="shared" si="350"/>
        <v>31.645886999999998</v>
      </c>
      <c r="FH267" s="29">
        <f t="shared" si="350"/>
        <v>27.173542999999999</v>
      </c>
      <c r="FI267" s="29">
        <f t="shared" si="350"/>
        <v>0.702349</v>
      </c>
      <c r="FJ267" s="29">
        <f t="shared" si="350"/>
        <v>1.0213909999999999</v>
      </c>
      <c r="FK267" s="29">
        <f t="shared" si="350"/>
        <v>0.46440300000000001</v>
      </c>
      <c r="FL267" s="29">
        <f t="shared" si="350"/>
        <v>0.45844099999999999</v>
      </c>
      <c r="FM267" s="29">
        <f t="shared" si="350"/>
        <v>0.88541000000000003</v>
      </c>
      <c r="FN267" s="29">
        <f t="shared" si="350"/>
        <v>0.34502699999999997</v>
      </c>
      <c r="FO267" s="29">
        <f t="shared" si="350"/>
        <v>0.32521</v>
      </c>
      <c r="FP267" s="29">
        <f t="shared" si="350"/>
        <v>0.68081999999999998</v>
      </c>
      <c r="FQ267" s="29">
        <f t="shared" si="350"/>
        <v>1.8896409999999999</v>
      </c>
      <c r="FR267" s="29">
        <f t="shared" si="350"/>
        <v>1.7747120000000001</v>
      </c>
      <c r="FS267" s="29">
        <f t="shared" si="350"/>
        <v>2.1545399999999999</v>
      </c>
      <c r="FT267" s="29">
        <f t="shared" si="350"/>
        <v>2.135494</v>
      </c>
      <c r="FU267" s="29">
        <f t="shared" si="350"/>
        <v>5.7515049999999999</v>
      </c>
      <c r="FV267" s="29">
        <f t="shared" si="350"/>
        <v>6.2886170000000003</v>
      </c>
      <c r="FW267" s="29">
        <f t="shared" si="350"/>
        <v>45.825476000000002</v>
      </c>
      <c r="FX267" s="29">
        <f t="shared" si="350"/>
        <v>65.331834999999998</v>
      </c>
      <c r="FY267" s="29"/>
      <c r="FZ267" s="29"/>
      <c r="GA267" s="29"/>
      <c r="GB267" s="29"/>
      <c r="GC267" s="29"/>
      <c r="GD267" s="29"/>
      <c r="GE267" s="2"/>
      <c r="GF267" s="2"/>
      <c r="GG267" s="2"/>
      <c r="GH267" s="2"/>
      <c r="GI267" s="2"/>
      <c r="GJ267" s="2"/>
      <c r="GK267" s="2"/>
    </row>
    <row r="268" spans="1:193" x14ac:dyDescent="0.35">
      <c r="A268" s="2"/>
      <c r="B268" s="2" t="s">
        <v>567</v>
      </c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"/>
      <c r="GB268" s="29"/>
      <c r="GC268" s="29"/>
      <c r="GD268" s="29"/>
      <c r="GE268" s="2"/>
      <c r="GF268" s="2"/>
      <c r="GG268" s="2"/>
      <c r="GH268" s="2"/>
      <c r="GI268" s="2"/>
      <c r="GJ268" s="2"/>
      <c r="GK268" s="2"/>
    </row>
    <row r="269" spans="1:193" x14ac:dyDescent="0.35">
      <c r="A269" s="2"/>
      <c r="B269" s="2" t="s">
        <v>568</v>
      </c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"/>
      <c r="GB269" s="29"/>
      <c r="GC269" s="29"/>
      <c r="GD269" s="29"/>
      <c r="GE269" s="2"/>
      <c r="GF269" s="2"/>
      <c r="GG269" s="2"/>
      <c r="GH269" s="2"/>
      <c r="GI269" s="2"/>
      <c r="GJ269" s="2"/>
      <c r="GK269" s="2"/>
    </row>
    <row r="270" spans="1:193" x14ac:dyDescent="0.35">
      <c r="A270" s="3" t="s">
        <v>569</v>
      </c>
      <c r="B270" s="2" t="s">
        <v>570</v>
      </c>
      <c r="C270" s="29">
        <f t="shared" ref="C270:BN270" si="351">MIN(C262,C264)</f>
        <v>2.7E-2</v>
      </c>
      <c r="D270" s="29">
        <f t="shared" si="351"/>
        <v>2.7E-2</v>
      </c>
      <c r="E270" s="29">
        <f t="shared" si="351"/>
        <v>2.7E-2</v>
      </c>
      <c r="F270" s="29">
        <f t="shared" si="351"/>
        <v>2.7E-2</v>
      </c>
      <c r="G270" s="29">
        <f t="shared" si="351"/>
        <v>2.5264999999999999E-2</v>
      </c>
      <c r="H270" s="29">
        <f t="shared" si="351"/>
        <v>2.7E-2</v>
      </c>
      <c r="I270" s="29">
        <f t="shared" si="351"/>
        <v>2.7E-2</v>
      </c>
      <c r="J270" s="29">
        <f t="shared" si="351"/>
        <v>2.7E-2</v>
      </c>
      <c r="K270" s="29">
        <f t="shared" si="351"/>
        <v>2.7E-2</v>
      </c>
      <c r="L270" s="29">
        <f t="shared" si="351"/>
        <v>2.6894999999999999E-2</v>
      </c>
      <c r="M270" s="29">
        <f t="shared" si="351"/>
        <v>2.5946999999999998E-2</v>
      </c>
      <c r="N270" s="29">
        <f t="shared" si="351"/>
        <v>1.8756000000000002E-2</v>
      </c>
      <c r="O270" s="29">
        <f t="shared" si="351"/>
        <v>2.7E-2</v>
      </c>
      <c r="P270" s="29">
        <f t="shared" si="351"/>
        <v>2.7E-2</v>
      </c>
      <c r="Q270" s="29">
        <f t="shared" si="351"/>
        <v>2.7E-2</v>
      </c>
      <c r="R270" s="29">
        <f t="shared" si="351"/>
        <v>2.7E-2</v>
      </c>
      <c r="S270" s="29">
        <f t="shared" si="351"/>
        <v>2.6013999999999999E-2</v>
      </c>
      <c r="T270" s="29">
        <f t="shared" si="351"/>
        <v>2.4301E-2</v>
      </c>
      <c r="U270" s="29">
        <f t="shared" si="351"/>
        <v>2.3800999999999999E-2</v>
      </c>
      <c r="V270" s="29">
        <f t="shared" si="351"/>
        <v>2.7E-2</v>
      </c>
      <c r="W270" s="29">
        <f t="shared" si="351"/>
        <v>2.7E-2</v>
      </c>
      <c r="X270" s="29">
        <f t="shared" si="351"/>
        <v>1.5755999999999999E-2</v>
      </c>
      <c r="Y270" s="29">
        <f t="shared" si="351"/>
        <v>2.4498000000000002E-2</v>
      </c>
      <c r="Z270" s="29">
        <f t="shared" si="351"/>
        <v>2.359E-2</v>
      </c>
      <c r="AA270" s="29">
        <f t="shared" si="351"/>
        <v>2.7E-2</v>
      </c>
      <c r="AB270" s="29">
        <f t="shared" si="351"/>
        <v>2.7E-2</v>
      </c>
      <c r="AC270" s="29">
        <f t="shared" si="351"/>
        <v>2.0982000000000001E-2</v>
      </c>
      <c r="AD270" s="29">
        <f t="shared" si="351"/>
        <v>1.9693000000000002E-2</v>
      </c>
      <c r="AE270" s="29">
        <f t="shared" si="351"/>
        <v>1.2814000000000001E-2</v>
      </c>
      <c r="AF270" s="29">
        <f t="shared" si="351"/>
        <v>1.1674E-2</v>
      </c>
      <c r="AG270" s="29">
        <f t="shared" si="351"/>
        <v>1.2485E-2</v>
      </c>
      <c r="AH270" s="29">
        <f t="shared" si="351"/>
        <v>2.2123E-2</v>
      </c>
      <c r="AI270" s="29">
        <f t="shared" si="351"/>
        <v>2.7E-2</v>
      </c>
      <c r="AJ270" s="29">
        <f t="shared" si="351"/>
        <v>2.3788E-2</v>
      </c>
      <c r="AK270" s="29">
        <f t="shared" si="351"/>
        <v>2.128E-2</v>
      </c>
      <c r="AL270" s="29">
        <f t="shared" si="351"/>
        <v>2.7E-2</v>
      </c>
      <c r="AM270" s="29">
        <f t="shared" si="351"/>
        <v>2.1449000000000003E-2</v>
      </c>
      <c r="AN270" s="29">
        <f t="shared" si="351"/>
        <v>2.4726999999999999E-2</v>
      </c>
      <c r="AO270" s="29">
        <f t="shared" si="351"/>
        <v>2.7E-2</v>
      </c>
      <c r="AP270" s="29">
        <f t="shared" si="351"/>
        <v>2.7E-2</v>
      </c>
      <c r="AQ270" s="29">
        <f t="shared" si="351"/>
        <v>1.8685E-2</v>
      </c>
      <c r="AR270" s="29">
        <f t="shared" si="351"/>
        <v>2.7E-2</v>
      </c>
      <c r="AS270" s="29">
        <f t="shared" si="351"/>
        <v>1.2137999999999999E-2</v>
      </c>
      <c r="AT270" s="29">
        <f t="shared" si="351"/>
        <v>2.7E-2</v>
      </c>
      <c r="AU270" s="29">
        <f t="shared" si="351"/>
        <v>2.4187999999999998E-2</v>
      </c>
      <c r="AV270" s="29">
        <f t="shared" si="351"/>
        <v>2.7E-2</v>
      </c>
      <c r="AW270" s="29">
        <f t="shared" si="351"/>
        <v>2.4431000000000001E-2</v>
      </c>
      <c r="AX270" s="29">
        <f t="shared" si="351"/>
        <v>2.1797999999999998E-2</v>
      </c>
      <c r="AY270" s="29">
        <f t="shared" si="351"/>
        <v>2.7E-2</v>
      </c>
      <c r="AZ270" s="29">
        <f t="shared" si="351"/>
        <v>1.5720000000000001E-2</v>
      </c>
      <c r="BA270" s="29">
        <f t="shared" si="351"/>
        <v>2.6893999999999998E-2</v>
      </c>
      <c r="BB270" s="29">
        <f t="shared" si="351"/>
        <v>2.4684000000000001E-2</v>
      </c>
      <c r="BC270" s="29">
        <f t="shared" si="351"/>
        <v>2.0715000000000001E-2</v>
      </c>
      <c r="BD270" s="29">
        <f t="shared" si="351"/>
        <v>2.7E-2</v>
      </c>
      <c r="BE270" s="29">
        <f t="shared" si="351"/>
        <v>2.7E-2</v>
      </c>
      <c r="BF270" s="29">
        <f t="shared" si="351"/>
        <v>2.7E-2</v>
      </c>
      <c r="BG270" s="29">
        <f t="shared" si="351"/>
        <v>2.7E-2</v>
      </c>
      <c r="BH270" s="29">
        <f t="shared" si="351"/>
        <v>2.6419000000000002E-2</v>
      </c>
      <c r="BI270" s="29">
        <f t="shared" si="351"/>
        <v>1.3433E-2</v>
      </c>
      <c r="BJ270" s="29">
        <f t="shared" si="351"/>
        <v>2.7E-2</v>
      </c>
      <c r="BK270" s="29">
        <f t="shared" si="351"/>
        <v>2.7E-2</v>
      </c>
      <c r="BL270" s="29">
        <f t="shared" si="351"/>
        <v>2.7E-2</v>
      </c>
      <c r="BM270" s="29">
        <f t="shared" si="351"/>
        <v>2.5833999999999999E-2</v>
      </c>
      <c r="BN270" s="29">
        <f t="shared" si="351"/>
        <v>2.7E-2</v>
      </c>
      <c r="BO270" s="29">
        <f t="shared" ref="BO270:DZ270" si="352">MIN(BO262,BO264)</f>
        <v>2.0202999999999999E-2</v>
      </c>
      <c r="BP270" s="29">
        <f t="shared" si="352"/>
        <v>2.6702E-2</v>
      </c>
      <c r="BQ270" s="29">
        <f t="shared" si="352"/>
        <v>2.6759000000000002E-2</v>
      </c>
      <c r="BR270" s="29">
        <f t="shared" si="352"/>
        <v>9.6999999999999986E-3</v>
      </c>
      <c r="BS270" s="29">
        <f t="shared" si="352"/>
        <v>4.3949999999999996E-3</v>
      </c>
      <c r="BT270" s="29">
        <f t="shared" si="352"/>
        <v>6.6509999999999998E-3</v>
      </c>
      <c r="BU270" s="29">
        <f t="shared" si="352"/>
        <v>1.3811E-2</v>
      </c>
      <c r="BV270" s="29">
        <f t="shared" si="352"/>
        <v>9.4529999999999996E-3</v>
      </c>
      <c r="BW270" s="29">
        <f t="shared" si="352"/>
        <v>1.5736E-2</v>
      </c>
      <c r="BX270" s="29">
        <f t="shared" si="352"/>
        <v>1.9067000000000001E-2</v>
      </c>
      <c r="BY270" s="29">
        <f t="shared" si="352"/>
        <v>2.7E-2</v>
      </c>
      <c r="BZ270" s="29">
        <f t="shared" si="352"/>
        <v>2.7E-2</v>
      </c>
      <c r="CA270" s="29">
        <f t="shared" si="352"/>
        <v>2.3040999999999999E-2</v>
      </c>
      <c r="CB270" s="29">
        <f t="shared" si="352"/>
        <v>2.7E-2</v>
      </c>
      <c r="CC270" s="29">
        <f t="shared" si="352"/>
        <v>2.7E-2</v>
      </c>
      <c r="CD270" s="29">
        <f t="shared" si="352"/>
        <v>2.452E-2</v>
      </c>
      <c r="CE270" s="29">
        <f t="shared" si="352"/>
        <v>2.7E-2</v>
      </c>
      <c r="CF270" s="29">
        <f t="shared" si="352"/>
        <v>2.4333999999999998E-2</v>
      </c>
      <c r="CG270" s="29">
        <f t="shared" si="352"/>
        <v>2.7E-2</v>
      </c>
      <c r="CH270" s="29">
        <f t="shared" si="352"/>
        <v>2.7E-2</v>
      </c>
      <c r="CI270" s="29">
        <f t="shared" si="352"/>
        <v>2.7E-2</v>
      </c>
      <c r="CJ270" s="29">
        <f t="shared" si="352"/>
        <v>2.5294000000000001E-2</v>
      </c>
      <c r="CK270" s="29">
        <f t="shared" si="352"/>
        <v>1.1601E-2</v>
      </c>
      <c r="CL270" s="29">
        <f t="shared" si="352"/>
        <v>1.3228999999999999E-2</v>
      </c>
      <c r="CM270" s="29">
        <f t="shared" si="352"/>
        <v>7.2740000000000001E-3</v>
      </c>
      <c r="CN270" s="29">
        <f t="shared" si="352"/>
        <v>2.7E-2</v>
      </c>
      <c r="CO270" s="29">
        <f t="shared" si="352"/>
        <v>2.7E-2</v>
      </c>
      <c r="CP270" s="29">
        <f t="shared" si="352"/>
        <v>1.6787E-2</v>
      </c>
      <c r="CQ270" s="29">
        <f t="shared" si="352"/>
        <v>1.7426999999999998E-2</v>
      </c>
      <c r="CR270" s="29">
        <f t="shared" si="352"/>
        <v>4.169E-3</v>
      </c>
      <c r="CS270" s="29">
        <f t="shared" si="352"/>
        <v>2.7E-2</v>
      </c>
      <c r="CT270" s="29">
        <f t="shared" si="352"/>
        <v>1.3519999999999999E-2</v>
      </c>
      <c r="CU270" s="29">
        <f t="shared" si="352"/>
        <v>2.4615999999999999E-2</v>
      </c>
      <c r="CV270" s="29">
        <f t="shared" si="352"/>
        <v>1.5979E-2</v>
      </c>
      <c r="CW270" s="29">
        <f t="shared" si="352"/>
        <v>1.7379000000000002E-2</v>
      </c>
      <c r="CX270" s="29">
        <f t="shared" si="352"/>
        <v>2.6824000000000001E-2</v>
      </c>
      <c r="CY270" s="29">
        <f t="shared" si="352"/>
        <v>2.7E-2</v>
      </c>
      <c r="CZ270" s="29">
        <f t="shared" si="352"/>
        <v>2.7E-2</v>
      </c>
      <c r="DA270" s="29">
        <f t="shared" si="352"/>
        <v>2.7E-2</v>
      </c>
      <c r="DB270" s="29">
        <f t="shared" si="352"/>
        <v>2.7E-2</v>
      </c>
      <c r="DC270" s="29">
        <f t="shared" si="352"/>
        <v>2.2418E-2</v>
      </c>
      <c r="DD270" s="29">
        <f t="shared" si="352"/>
        <v>3.4300000000000003E-3</v>
      </c>
      <c r="DE270" s="29">
        <f t="shared" si="352"/>
        <v>1.1894999999999999E-2</v>
      </c>
      <c r="DF270" s="29">
        <f t="shared" si="352"/>
        <v>2.7E-2</v>
      </c>
      <c r="DG270" s="29">
        <f t="shared" si="352"/>
        <v>2.5453E-2</v>
      </c>
      <c r="DH270" s="29">
        <f t="shared" si="352"/>
        <v>2.5515999999999997E-2</v>
      </c>
      <c r="DI270" s="29">
        <f t="shared" si="352"/>
        <v>2.3844999999999998E-2</v>
      </c>
      <c r="DJ270" s="29">
        <f t="shared" si="352"/>
        <v>2.5883E-2</v>
      </c>
      <c r="DK270" s="29">
        <f t="shared" si="352"/>
        <v>2.0658000000000003E-2</v>
      </c>
      <c r="DL270" s="29">
        <f t="shared" si="352"/>
        <v>2.6966999999999998E-2</v>
      </c>
      <c r="DM270" s="29">
        <f t="shared" si="352"/>
        <v>2.4899000000000001E-2</v>
      </c>
      <c r="DN270" s="29">
        <f t="shared" si="352"/>
        <v>2.7E-2</v>
      </c>
      <c r="DO270" s="29">
        <f t="shared" si="352"/>
        <v>2.7E-2</v>
      </c>
      <c r="DP270" s="29">
        <f t="shared" si="352"/>
        <v>2.7E-2</v>
      </c>
      <c r="DQ270" s="29">
        <f t="shared" si="352"/>
        <v>2.1432E-2</v>
      </c>
      <c r="DR270" s="29">
        <f t="shared" si="352"/>
        <v>2.7E-2</v>
      </c>
      <c r="DS270" s="29">
        <f t="shared" si="352"/>
        <v>2.7E-2</v>
      </c>
      <c r="DT270" s="29">
        <f t="shared" si="352"/>
        <v>2.6728999999999999E-2</v>
      </c>
      <c r="DU270" s="29">
        <f t="shared" si="352"/>
        <v>2.7E-2</v>
      </c>
      <c r="DV270" s="29">
        <f t="shared" si="352"/>
        <v>2.7E-2</v>
      </c>
      <c r="DW270" s="29">
        <f t="shared" si="352"/>
        <v>2.6997E-2</v>
      </c>
      <c r="DX270" s="29">
        <f t="shared" si="352"/>
        <v>2.3931000000000001E-2</v>
      </c>
      <c r="DY270" s="29">
        <f t="shared" si="352"/>
        <v>1.7927999999999999E-2</v>
      </c>
      <c r="DZ270" s="29">
        <f t="shared" si="352"/>
        <v>2.2661999999999998E-2</v>
      </c>
      <c r="EA270" s="29">
        <f t="shared" ref="EA270:FX270" si="353">MIN(EA262,EA264)</f>
        <v>1.0126E-2</v>
      </c>
      <c r="EB270" s="29">
        <f t="shared" si="353"/>
        <v>2.7E-2</v>
      </c>
      <c r="EC270" s="29">
        <f t="shared" si="353"/>
        <v>2.7E-2</v>
      </c>
      <c r="ED270" s="29">
        <f t="shared" si="353"/>
        <v>3.947E-3</v>
      </c>
      <c r="EE270" s="29">
        <f t="shared" si="353"/>
        <v>2.7E-2</v>
      </c>
      <c r="EF270" s="29">
        <f t="shared" si="353"/>
        <v>2.4594999999999999E-2</v>
      </c>
      <c r="EG270" s="29">
        <f t="shared" si="353"/>
        <v>2.7E-2</v>
      </c>
      <c r="EH270" s="29">
        <f t="shared" si="353"/>
        <v>2.7E-2</v>
      </c>
      <c r="EI270" s="29">
        <f t="shared" si="353"/>
        <v>2.7E-2</v>
      </c>
      <c r="EJ270" s="29">
        <f t="shared" si="353"/>
        <v>2.7E-2</v>
      </c>
      <c r="EK270" s="29">
        <f t="shared" si="353"/>
        <v>5.7670000000000004E-3</v>
      </c>
      <c r="EL270" s="29">
        <f t="shared" si="353"/>
        <v>6.143E-3</v>
      </c>
      <c r="EM270" s="29">
        <f t="shared" si="353"/>
        <v>2.1308000000000001E-2</v>
      </c>
      <c r="EN270" s="29">
        <f t="shared" si="353"/>
        <v>2.7E-2</v>
      </c>
      <c r="EO270" s="29">
        <f t="shared" si="353"/>
        <v>2.7E-2</v>
      </c>
      <c r="EP270" s="29">
        <f t="shared" si="353"/>
        <v>2.5585999999999998E-2</v>
      </c>
      <c r="EQ270" s="29">
        <f>MIN(EQ262,EQ264)</f>
        <v>5.5929999999999999E-3</v>
      </c>
      <c r="ER270" s="29">
        <f t="shared" si="353"/>
        <v>2.1283E-2</v>
      </c>
      <c r="ES270" s="29">
        <f t="shared" si="353"/>
        <v>2.7E-2</v>
      </c>
      <c r="ET270" s="29">
        <f t="shared" si="353"/>
        <v>2.7E-2</v>
      </c>
      <c r="EU270" s="29">
        <f t="shared" si="353"/>
        <v>2.7E-2</v>
      </c>
      <c r="EV270" s="29">
        <f t="shared" si="353"/>
        <v>1.5009E-2</v>
      </c>
      <c r="EW270" s="29">
        <f t="shared" si="353"/>
        <v>7.2809999999999993E-3</v>
      </c>
      <c r="EX270" s="29">
        <f t="shared" si="353"/>
        <v>8.9099999999999995E-3</v>
      </c>
      <c r="EY270" s="29">
        <f t="shared" si="353"/>
        <v>2.7E-2</v>
      </c>
      <c r="EZ270" s="29">
        <f t="shared" si="353"/>
        <v>2.7E-2</v>
      </c>
      <c r="FA270" s="29">
        <f t="shared" si="353"/>
        <v>1.0606000000000001E-2</v>
      </c>
      <c r="FB270" s="29">
        <f t="shared" si="353"/>
        <v>8.8140000000000007E-3</v>
      </c>
      <c r="FC270" s="29">
        <f t="shared" si="353"/>
        <v>2.7E-2</v>
      </c>
      <c r="FD270" s="29">
        <f t="shared" si="353"/>
        <v>2.7E-2</v>
      </c>
      <c r="FE270" s="29">
        <f t="shared" si="353"/>
        <v>1.9181E-2</v>
      </c>
      <c r="FF270" s="29">
        <f t="shared" si="353"/>
        <v>2.7E-2</v>
      </c>
      <c r="FG270" s="29">
        <f t="shared" si="353"/>
        <v>2.7E-2</v>
      </c>
      <c r="FH270" s="29">
        <f t="shared" si="353"/>
        <v>2.4771999999999999E-2</v>
      </c>
      <c r="FI270" s="29">
        <f>MIN(FI262,FI264)</f>
        <v>9.639E-3</v>
      </c>
      <c r="FJ270" s="29">
        <f t="shared" si="353"/>
        <v>2.2075999999999998E-2</v>
      </c>
      <c r="FK270" s="29">
        <f t="shared" si="353"/>
        <v>1.0845E-2</v>
      </c>
      <c r="FL270" s="29">
        <f t="shared" si="353"/>
        <v>2.7E-2</v>
      </c>
      <c r="FM270" s="29">
        <f t="shared" si="353"/>
        <v>2.3414000000000001E-2</v>
      </c>
      <c r="FN270" s="29">
        <f t="shared" si="353"/>
        <v>2.7E-2</v>
      </c>
      <c r="FO270" s="29">
        <f t="shared" si="353"/>
        <v>3.9909999999999998E-3</v>
      </c>
      <c r="FP270" s="29">
        <f t="shared" si="353"/>
        <v>1.2143000000000001E-2</v>
      </c>
      <c r="FQ270" s="29">
        <f>MIN(FQ262,FQ264)</f>
        <v>2.1521999999999999E-2</v>
      </c>
      <c r="FR270" s="29">
        <f t="shared" si="353"/>
        <v>5.6270000000000001E-3</v>
      </c>
      <c r="FS270" s="29">
        <f t="shared" si="353"/>
        <v>5.0679999999999996E-3</v>
      </c>
      <c r="FT270" s="29">
        <f t="shared" si="353"/>
        <v>3.0049999999999999E-3</v>
      </c>
      <c r="FU270" s="29">
        <f t="shared" si="353"/>
        <v>2.3344999999999998E-2</v>
      </c>
      <c r="FV270" s="29">
        <f t="shared" si="353"/>
        <v>2.0032000000000001E-2</v>
      </c>
      <c r="FW270" s="29">
        <f t="shared" si="353"/>
        <v>2.6498000000000001E-2</v>
      </c>
      <c r="FX270" s="29">
        <f t="shared" si="353"/>
        <v>2.4674999999999999E-2</v>
      </c>
      <c r="FY270" s="29"/>
      <c r="FZ270" s="29"/>
      <c r="GA270" s="2"/>
      <c r="GB270" s="29"/>
      <c r="GC270" s="29"/>
      <c r="GD270" s="29"/>
      <c r="GE270" s="2"/>
      <c r="GF270" s="2"/>
      <c r="GG270" s="2"/>
      <c r="GH270" s="2"/>
      <c r="GI270" s="2"/>
      <c r="GJ270" s="2"/>
      <c r="GK270" s="2"/>
    </row>
    <row r="271" spans="1:193" x14ac:dyDescent="0.35">
      <c r="A271" s="2"/>
      <c r="B271" s="2" t="s">
        <v>571</v>
      </c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"/>
      <c r="GB271" s="29"/>
      <c r="GC271" s="29"/>
      <c r="GD271" s="29"/>
      <c r="GE271" s="2"/>
      <c r="GF271" s="2"/>
      <c r="GG271" s="2"/>
      <c r="GH271" s="2"/>
      <c r="GI271" s="2"/>
      <c r="GJ271" s="2"/>
      <c r="GK271" s="2"/>
    </row>
    <row r="272" spans="1:193" x14ac:dyDescent="0.35">
      <c r="A272" s="3" t="s">
        <v>572</v>
      </c>
      <c r="B272" s="2" t="s">
        <v>573</v>
      </c>
      <c r="C272" s="70">
        <v>0</v>
      </c>
      <c r="D272" s="70">
        <v>0</v>
      </c>
      <c r="E272" s="70">
        <v>0</v>
      </c>
      <c r="F272" s="70">
        <v>0</v>
      </c>
      <c r="G272" s="70">
        <v>0</v>
      </c>
      <c r="H272" s="70">
        <v>0</v>
      </c>
      <c r="I272" s="70">
        <v>0</v>
      </c>
      <c r="J272" s="70">
        <v>0</v>
      </c>
      <c r="K272" s="70">
        <v>0</v>
      </c>
      <c r="L272" s="70">
        <v>0</v>
      </c>
      <c r="M272" s="70">
        <v>0</v>
      </c>
      <c r="N272" s="70">
        <v>0</v>
      </c>
      <c r="O272" s="70">
        <v>0</v>
      </c>
      <c r="P272" s="70">
        <v>0</v>
      </c>
      <c r="Q272" s="70">
        <v>0</v>
      </c>
      <c r="R272" s="70">
        <v>0</v>
      </c>
      <c r="S272" s="70">
        <v>0</v>
      </c>
      <c r="T272" s="70">
        <v>0</v>
      </c>
      <c r="U272" s="70">
        <v>0</v>
      </c>
      <c r="V272" s="70">
        <v>0</v>
      </c>
      <c r="W272" s="70">
        <v>0</v>
      </c>
      <c r="X272" s="70">
        <v>0</v>
      </c>
      <c r="Y272" s="70">
        <v>0</v>
      </c>
      <c r="Z272" s="70">
        <v>0</v>
      </c>
      <c r="AA272" s="70">
        <v>0</v>
      </c>
      <c r="AB272" s="70">
        <v>0</v>
      </c>
      <c r="AC272" s="70">
        <v>0</v>
      </c>
      <c r="AD272" s="70">
        <v>0</v>
      </c>
      <c r="AE272" s="70">
        <v>0</v>
      </c>
      <c r="AF272" s="70">
        <v>0</v>
      </c>
      <c r="AG272" s="70">
        <v>0</v>
      </c>
      <c r="AH272" s="70">
        <v>0</v>
      </c>
      <c r="AI272" s="70">
        <v>0</v>
      </c>
      <c r="AJ272" s="70">
        <v>0</v>
      </c>
      <c r="AK272" s="70">
        <v>0</v>
      </c>
      <c r="AL272" s="70">
        <v>0</v>
      </c>
      <c r="AM272" s="70">
        <v>0</v>
      </c>
      <c r="AN272" s="70">
        <v>0</v>
      </c>
      <c r="AO272" s="70">
        <v>0</v>
      </c>
      <c r="AP272" s="70">
        <v>0</v>
      </c>
      <c r="AQ272" s="70">
        <v>0</v>
      </c>
      <c r="AR272" s="70">
        <v>0</v>
      </c>
      <c r="AS272" s="70">
        <v>0</v>
      </c>
      <c r="AT272" s="70">
        <v>0</v>
      </c>
      <c r="AU272" s="70">
        <v>0</v>
      </c>
      <c r="AV272" s="70">
        <v>0</v>
      </c>
      <c r="AW272" s="70">
        <v>0</v>
      </c>
      <c r="AX272" s="70">
        <v>0</v>
      </c>
      <c r="AY272" s="70">
        <v>0</v>
      </c>
      <c r="AZ272" s="70">
        <v>0</v>
      </c>
      <c r="BA272" s="70">
        <v>0</v>
      </c>
      <c r="BB272" s="70">
        <v>0</v>
      </c>
      <c r="BC272" s="70">
        <v>0</v>
      </c>
      <c r="BD272" s="70">
        <v>0</v>
      </c>
      <c r="BE272" s="70">
        <v>0</v>
      </c>
      <c r="BF272" s="70">
        <v>0</v>
      </c>
      <c r="BG272" s="70">
        <v>0</v>
      </c>
      <c r="BH272" s="70">
        <v>0</v>
      </c>
      <c r="BI272" s="70">
        <v>0</v>
      </c>
      <c r="BJ272" s="70">
        <v>0</v>
      </c>
      <c r="BK272" s="70">
        <v>0</v>
      </c>
      <c r="BL272" s="70">
        <v>0</v>
      </c>
      <c r="BM272" s="70">
        <v>0</v>
      </c>
      <c r="BN272" s="70">
        <v>0</v>
      </c>
      <c r="BO272" s="70">
        <v>0</v>
      </c>
      <c r="BP272" s="70">
        <v>0</v>
      </c>
      <c r="BQ272" s="70">
        <v>0</v>
      </c>
      <c r="BR272" s="70">
        <v>0</v>
      </c>
      <c r="BS272" s="70">
        <v>0</v>
      </c>
      <c r="BT272" s="70">
        <v>0</v>
      </c>
      <c r="BU272" s="70">
        <v>0</v>
      </c>
      <c r="BV272" s="70">
        <v>0</v>
      </c>
      <c r="BW272" s="70">
        <v>0</v>
      </c>
      <c r="BX272" s="70">
        <v>0</v>
      </c>
      <c r="BY272" s="70">
        <v>0</v>
      </c>
      <c r="BZ272" s="70">
        <v>0</v>
      </c>
      <c r="CA272" s="70">
        <v>0</v>
      </c>
      <c r="CB272" s="70">
        <v>0</v>
      </c>
      <c r="CC272" s="70">
        <v>0</v>
      </c>
      <c r="CD272" s="70">
        <v>0</v>
      </c>
      <c r="CE272" s="70">
        <v>0</v>
      </c>
      <c r="CF272" s="70">
        <v>0</v>
      </c>
      <c r="CG272" s="70">
        <v>0</v>
      </c>
      <c r="CH272" s="70">
        <v>0</v>
      </c>
      <c r="CI272" s="70">
        <v>0</v>
      </c>
      <c r="CJ272" s="70">
        <v>0</v>
      </c>
      <c r="CK272" s="70">
        <v>0</v>
      </c>
      <c r="CL272" s="70">
        <v>0</v>
      </c>
      <c r="CM272" s="70">
        <v>0</v>
      </c>
      <c r="CN272" s="70">
        <v>0</v>
      </c>
      <c r="CO272" s="70">
        <v>0</v>
      </c>
      <c r="CP272" s="70">
        <v>0</v>
      </c>
      <c r="CQ272" s="70">
        <v>0</v>
      </c>
      <c r="CR272" s="70">
        <v>0</v>
      </c>
      <c r="CS272" s="70">
        <v>0</v>
      </c>
      <c r="CT272" s="70">
        <v>0</v>
      </c>
      <c r="CU272" s="70">
        <v>0</v>
      </c>
      <c r="CV272" s="70">
        <v>0</v>
      </c>
      <c r="CW272" s="70">
        <v>0</v>
      </c>
      <c r="CX272" s="70">
        <v>0</v>
      </c>
      <c r="CY272" s="70">
        <v>0</v>
      </c>
      <c r="CZ272" s="70">
        <v>0</v>
      </c>
      <c r="DA272" s="70">
        <v>0</v>
      </c>
      <c r="DB272" s="70">
        <v>0</v>
      </c>
      <c r="DC272" s="70">
        <v>0</v>
      </c>
      <c r="DD272" s="70">
        <v>0</v>
      </c>
      <c r="DE272" s="70">
        <v>0</v>
      </c>
      <c r="DF272" s="70">
        <v>0</v>
      </c>
      <c r="DG272" s="70">
        <v>0</v>
      </c>
      <c r="DH272" s="70">
        <v>0</v>
      </c>
      <c r="DI272" s="70">
        <v>0</v>
      </c>
      <c r="DJ272" s="70">
        <v>0</v>
      </c>
      <c r="DK272" s="70">
        <v>0</v>
      </c>
      <c r="DL272" s="70">
        <v>0</v>
      </c>
      <c r="DM272" s="70">
        <v>0</v>
      </c>
      <c r="DN272" s="70">
        <v>0</v>
      </c>
      <c r="DO272" s="70">
        <v>0</v>
      </c>
      <c r="DP272" s="70">
        <v>0</v>
      </c>
      <c r="DQ272" s="70">
        <v>0</v>
      </c>
      <c r="DR272" s="70">
        <v>0</v>
      </c>
      <c r="DS272" s="70">
        <v>0</v>
      </c>
      <c r="DT272" s="70">
        <v>0</v>
      </c>
      <c r="DU272" s="70">
        <v>0</v>
      </c>
      <c r="DV272" s="70">
        <v>0</v>
      </c>
      <c r="DW272" s="70">
        <v>0</v>
      </c>
      <c r="DX272" s="70">
        <v>0</v>
      </c>
      <c r="DY272" s="70">
        <v>0</v>
      </c>
      <c r="DZ272" s="70">
        <v>0</v>
      </c>
      <c r="EA272" s="70">
        <v>0</v>
      </c>
      <c r="EB272" s="70">
        <v>0</v>
      </c>
      <c r="EC272" s="70">
        <v>0</v>
      </c>
      <c r="ED272" s="70">
        <v>0</v>
      </c>
      <c r="EE272" s="70">
        <v>0</v>
      </c>
      <c r="EF272" s="70">
        <v>0</v>
      </c>
      <c r="EG272" s="70">
        <v>0</v>
      </c>
      <c r="EH272" s="70">
        <v>0</v>
      </c>
      <c r="EI272" s="70">
        <v>0</v>
      </c>
      <c r="EJ272" s="70">
        <v>0</v>
      </c>
      <c r="EK272" s="70">
        <v>0</v>
      </c>
      <c r="EL272" s="70">
        <v>0</v>
      </c>
      <c r="EM272" s="70">
        <v>0</v>
      </c>
      <c r="EN272" s="70">
        <v>0</v>
      </c>
      <c r="EO272" s="70">
        <v>0</v>
      </c>
      <c r="EP272" s="70">
        <v>0</v>
      </c>
      <c r="EQ272" s="70">
        <v>0</v>
      </c>
      <c r="ER272" s="70">
        <v>0</v>
      </c>
      <c r="ES272" s="70">
        <v>0</v>
      </c>
      <c r="ET272" s="70">
        <v>0</v>
      </c>
      <c r="EU272" s="70">
        <v>0</v>
      </c>
      <c r="EV272" s="70">
        <v>0</v>
      </c>
      <c r="EW272" s="70">
        <v>0</v>
      </c>
      <c r="EX272" s="70">
        <v>0</v>
      </c>
      <c r="EY272" s="70">
        <v>0</v>
      </c>
      <c r="EZ272" s="70">
        <v>0</v>
      </c>
      <c r="FA272" s="70">
        <v>0</v>
      </c>
      <c r="FB272" s="70">
        <v>0</v>
      </c>
      <c r="FC272" s="70">
        <v>0</v>
      </c>
      <c r="FD272" s="70">
        <v>0</v>
      </c>
      <c r="FE272" s="70">
        <v>0</v>
      </c>
      <c r="FF272" s="70">
        <v>0</v>
      </c>
      <c r="FG272" s="70">
        <v>0</v>
      </c>
      <c r="FH272" s="70">
        <v>0</v>
      </c>
      <c r="FI272" s="70">
        <v>0</v>
      </c>
      <c r="FJ272" s="70">
        <v>0</v>
      </c>
      <c r="FK272" s="70">
        <v>0</v>
      </c>
      <c r="FL272" s="70">
        <v>0</v>
      </c>
      <c r="FM272" s="70">
        <v>0</v>
      </c>
      <c r="FN272" s="70">
        <v>0</v>
      </c>
      <c r="FO272" s="70">
        <v>0</v>
      </c>
      <c r="FP272" s="70">
        <v>0</v>
      </c>
      <c r="FQ272" s="70">
        <v>0</v>
      </c>
      <c r="FR272" s="70">
        <v>0</v>
      </c>
      <c r="FS272" s="70">
        <v>0</v>
      </c>
      <c r="FT272" s="70">
        <v>0</v>
      </c>
      <c r="FU272" s="70">
        <v>0</v>
      </c>
      <c r="FV272" s="70">
        <v>0</v>
      </c>
      <c r="FW272" s="70">
        <v>0</v>
      </c>
      <c r="FX272" s="70">
        <v>0</v>
      </c>
      <c r="FY272" s="29"/>
      <c r="FZ272" s="29"/>
      <c r="GA272" s="29"/>
      <c r="GB272" s="29"/>
      <c r="GC272" s="29"/>
      <c r="GD272" s="29"/>
      <c r="GE272" s="2"/>
      <c r="GF272" s="2"/>
      <c r="GG272" s="2"/>
      <c r="GH272" s="2"/>
      <c r="GI272" s="2"/>
      <c r="GJ272" s="2"/>
      <c r="GK272" s="2"/>
    </row>
    <row r="273" spans="1:193" x14ac:dyDescent="0.35">
      <c r="A273" s="3" t="s">
        <v>574</v>
      </c>
      <c r="B273" s="2" t="s">
        <v>575</v>
      </c>
      <c r="C273" s="29">
        <f t="shared" ref="C273:BN273" si="354">IF(C272&gt;0,C272,C270)</f>
        <v>2.7E-2</v>
      </c>
      <c r="D273" s="29">
        <f t="shared" si="354"/>
        <v>2.7E-2</v>
      </c>
      <c r="E273" s="29">
        <f t="shared" si="354"/>
        <v>2.7E-2</v>
      </c>
      <c r="F273" s="29">
        <f t="shared" si="354"/>
        <v>2.7E-2</v>
      </c>
      <c r="G273" s="29">
        <f t="shared" si="354"/>
        <v>2.5264999999999999E-2</v>
      </c>
      <c r="H273" s="29">
        <f t="shared" si="354"/>
        <v>2.7E-2</v>
      </c>
      <c r="I273" s="29">
        <f t="shared" si="354"/>
        <v>2.7E-2</v>
      </c>
      <c r="J273" s="29">
        <f t="shared" si="354"/>
        <v>2.7E-2</v>
      </c>
      <c r="K273" s="29">
        <f t="shared" si="354"/>
        <v>2.7E-2</v>
      </c>
      <c r="L273" s="29">
        <f t="shared" si="354"/>
        <v>2.6894999999999999E-2</v>
      </c>
      <c r="M273" s="29">
        <f t="shared" si="354"/>
        <v>2.5946999999999998E-2</v>
      </c>
      <c r="N273" s="29">
        <f t="shared" si="354"/>
        <v>1.8756000000000002E-2</v>
      </c>
      <c r="O273" s="29">
        <f t="shared" si="354"/>
        <v>2.7E-2</v>
      </c>
      <c r="P273" s="29">
        <f t="shared" si="354"/>
        <v>2.7E-2</v>
      </c>
      <c r="Q273" s="29">
        <f t="shared" si="354"/>
        <v>2.7E-2</v>
      </c>
      <c r="R273" s="29">
        <f t="shared" si="354"/>
        <v>2.7E-2</v>
      </c>
      <c r="S273" s="29">
        <f t="shared" si="354"/>
        <v>2.6013999999999999E-2</v>
      </c>
      <c r="T273" s="29">
        <f t="shared" si="354"/>
        <v>2.4301E-2</v>
      </c>
      <c r="U273" s="29">
        <f t="shared" si="354"/>
        <v>2.3800999999999999E-2</v>
      </c>
      <c r="V273" s="29">
        <f t="shared" si="354"/>
        <v>2.7E-2</v>
      </c>
      <c r="W273" s="29">
        <f t="shared" si="354"/>
        <v>2.7E-2</v>
      </c>
      <c r="X273" s="29">
        <f t="shared" si="354"/>
        <v>1.5755999999999999E-2</v>
      </c>
      <c r="Y273" s="29">
        <f t="shared" si="354"/>
        <v>2.4498000000000002E-2</v>
      </c>
      <c r="Z273" s="29">
        <f t="shared" si="354"/>
        <v>2.359E-2</v>
      </c>
      <c r="AA273" s="29">
        <f t="shared" si="354"/>
        <v>2.7E-2</v>
      </c>
      <c r="AB273" s="29">
        <f t="shared" si="354"/>
        <v>2.7E-2</v>
      </c>
      <c r="AC273" s="29">
        <f t="shared" si="354"/>
        <v>2.0982000000000001E-2</v>
      </c>
      <c r="AD273" s="29">
        <f t="shared" si="354"/>
        <v>1.9693000000000002E-2</v>
      </c>
      <c r="AE273" s="29">
        <f t="shared" si="354"/>
        <v>1.2814000000000001E-2</v>
      </c>
      <c r="AF273" s="29">
        <f t="shared" si="354"/>
        <v>1.1674E-2</v>
      </c>
      <c r="AG273" s="29">
        <f t="shared" si="354"/>
        <v>1.2485E-2</v>
      </c>
      <c r="AH273" s="29">
        <f t="shared" si="354"/>
        <v>2.2123E-2</v>
      </c>
      <c r="AI273" s="29">
        <f t="shared" si="354"/>
        <v>2.7E-2</v>
      </c>
      <c r="AJ273" s="29">
        <f t="shared" si="354"/>
        <v>2.3788E-2</v>
      </c>
      <c r="AK273" s="29">
        <f t="shared" si="354"/>
        <v>2.128E-2</v>
      </c>
      <c r="AL273" s="29">
        <f t="shared" si="354"/>
        <v>2.7E-2</v>
      </c>
      <c r="AM273" s="29">
        <f t="shared" si="354"/>
        <v>2.1449000000000003E-2</v>
      </c>
      <c r="AN273" s="29">
        <f t="shared" si="354"/>
        <v>2.4726999999999999E-2</v>
      </c>
      <c r="AO273" s="29">
        <f t="shared" si="354"/>
        <v>2.7E-2</v>
      </c>
      <c r="AP273" s="29">
        <f t="shared" si="354"/>
        <v>2.7E-2</v>
      </c>
      <c r="AQ273" s="29">
        <f t="shared" si="354"/>
        <v>1.8685E-2</v>
      </c>
      <c r="AR273" s="29">
        <f t="shared" si="354"/>
        <v>2.7E-2</v>
      </c>
      <c r="AS273" s="29">
        <f t="shared" si="354"/>
        <v>1.2137999999999999E-2</v>
      </c>
      <c r="AT273" s="29">
        <f t="shared" si="354"/>
        <v>2.7E-2</v>
      </c>
      <c r="AU273" s="29">
        <f t="shared" si="354"/>
        <v>2.4187999999999998E-2</v>
      </c>
      <c r="AV273" s="29">
        <f t="shared" si="354"/>
        <v>2.7E-2</v>
      </c>
      <c r="AW273" s="29">
        <f t="shared" si="354"/>
        <v>2.4431000000000001E-2</v>
      </c>
      <c r="AX273" s="29">
        <f t="shared" si="354"/>
        <v>2.1797999999999998E-2</v>
      </c>
      <c r="AY273" s="29">
        <f t="shared" si="354"/>
        <v>2.7E-2</v>
      </c>
      <c r="AZ273" s="29">
        <f t="shared" si="354"/>
        <v>1.5720000000000001E-2</v>
      </c>
      <c r="BA273" s="29">
        <f t="shared" si="354"/>
        <v>2.6893999999999998E-2</v>
      </c>
      <c r="BB273" s="29">
        <f t="shared" si="354"/>
        <v>2.4684000000000001E-2</v>
      </c>
      <c r="BC273" s="29">
        <f t="shared" si="354"/>
        <v>2.0715000000000001E-2</v>
      </c>
      <c r="BD273" s="29">
        <f t="shared" si="354"/>
        <v>2.7E-2</v>
      </c>
      <c r="BE273" s="29">
        <f t="shared" si="354"/>
        <v>2.7E-2</v>
      </c>
      <c r="BF273" s="29">
        <f t="shared" si="354"/>
        <v>2.7E-2</v>
      </c>
      <c r="BG273" s="29">
        <f t="shared" si="354"/>
        <v>2.7E-2</v>
      </c>
      <c r="BH273" s="29">
        <f t="shared" si="354"/>
        <v>2.6419000000000002E-2</v>
      </c>
      <c r="BI273" s="29">
        <f t="shared" si="354"/>
        <v>1.3433E-2</v>
      </c>
      <c r="BJ273" s="29">
        <f t="shared" si="354"/>
        <v>2.7E-2</v>
      </c>
      <c r="BK273" s="29">
        <f t="shared" si="354"/>
        <v>2.7E-2</v>
      </c>
      <c r="BL273" s="29">
        <f t="shared" si="354"/>
        <v>2.7E-2</v>
      </c>
      <c r="BM273" s="29">
        <f t="shared" si="354"/>
        <v>2.5833999999999999E-2</v>
      </c>
      <c r="BN273" s="29">
        <f t="shared" si="354"/>
        <v>2.7E-2</v>
      </c>
      <c r="BO273" s="29">
        <f t="shared" ref="BO273:DZ273" si="355">IF(BO272&gt;0,BO272,BO270)</f>
        <v>2.0202999999999999E-2</v>
      </c>
      <c r="BP273" s="29">
        <f t="shared" si="355"/>
        <v>2.6702E-2</v>
      </c>
      <c r="BQ273" s="29">
        <f t="shared" si="355"/>
        <v>2.6759000000000002E-2</v>
      </c>
      <c r="BR273" s="29">
        <f t="shared" si="355"/>
        <v>9.6999999999999986E-3</v>
      </c>
      <c r="BS273" s="29">
        <f t="shared" si="355"/>
        <v>4.3949999999999996E-3</v>
      </c>
      <c r="BT273" s="29">
        <f t="shared" si="355"/>
        <v>6.6509999999999998E-3</v>
      </c>
      <c r="BU273" s="29">
        <f t="shared" si="355"/>
        <v>1.3811E-2</v>
      </c>
      <c r="BV273" s="29">
        <f t="shared" si="355"/>
        <v>9.4529999999999996E-3</v>
      </c>
      <c r="BW273" s="29">
        <f t="shared" si="355"/>
        <v>1.5736E-2</v>
      </c>
      <c r="BX273" s="29">
        <f t="shared" si="355"/>
        <v>1.9067000000000001E-2</v>
      </c>
      <c r="BY273" s="29">
        <f t="shared" si="355"/>
        <v>2.7E-2</v>
      </c>
      <c r="BZ273" s="29">
        <f t="shared" si="355"/>
        <v>2.7E-2</v>
      </c>
      <c r="CA273" s="29">
        <f t="shared" si="355"/>
        <v>2.3040999999999999E-2</v>
      </c>
      <c r="CB273" s="29">
        <f t="shared" si="355"/>
        <v>2.7E-2</v>
      </c>
      <c r="CC273" s="29">
        <f t="shared" si="355"/>
        <v>2.7E-2</v>
      </c>
      <c r="CD273" s="29">
        <f t="shared" si="355"/>
        <v>2.452E-2</v>
      </c>
      <c r="CE273" s="29">
        <f t="shared" si="355"/>
        <v>2.7E-2</v>
      </c>
      <c r="CF273" s="29">
        <f t="shared" si="355"/>
        <v>2.4333999999999998E-2</v>
      </c>
      <c r="CG273" s="29">
        <f t="shared" si="355"/>
        <v>2.7E-2</v>
      </c>
      <c r="CH273" s="29">
        <f t="shared" si="355"/>
        <v>2.7E-2</v>
      </c>
      <c r="CI273" s="29">
        <f t="shared" si="355"/>
        <v>2.7E-2</v>
      </c>
      <c r="CJ273" s="29">
        <f t="shared" si="355"/>
        <v>2.5294000000000001E-2</v>
      </c>
      <c r="CK273" s="29">
        <f t="shared" si="355"/>
        <v>1.1601E-2</v>
      </c>
      <c r="CL273" s="29">
        <f t="shared" si="355"/>
        <v>1.3228999999999999E-2</v>
      </c>
      <c r="CM273" s="29">
        <f t="shared" si="355"/>
        <v>7.2740000000000001E-3</v>
      </c>
      <c r="CN273" s="29">
        <f t="shared" si="355"/>
        <v>2.7E-2</v>
      </c>
      <c r="CO273" s="29">
        <f t="shared" si="355"/>
        <v>2.7E-2</v>
      </c>
      <c r="CP273" s="29">
        <f t="shared" si="355"/>
        <v>1.6787E-2</v>
      </c>
      <c r="CQ273" s="29">
        <f t="shared" si="355"/>
        <v>1.7426999999999998E-2</v>
      </c>
      <c r="CR273" s="29">
        <f t="shared" si="355"/>
        <v>4.169E-3</v>
      </c>
      <c r="CS273" s="29">
        <f t="shared" si="355"/>
        <v>2.7E-2</v>
      </c>
      <c r="CT273" s="29">
        <f t="shared" si="355"/>
        <v>1.3519999999999999E-2</v>
      </c>
      <c r="CU273" s="29">
        <f t="shared" si="355"/>
        <v>2.4615999999999999E-2</v>
      </c>
      <c r="CV273" s="29">
        <f t="shared" si="355"/>
        <v>1.5979E-2</v>
      </c>
      <c r="CW273" s="29">
        <f t="shared" si="355"/>
        <v>1.7379000000000002E-2</v>
      </c>
      <c r="CX273" s="29">
        <f t="shared" si="355"/>
        <v>2.6824000000000001E-2</v>
      </c>
      <c r="CY273" s="29">
        <f t="shared" si="355"/>
        <v>2.7E-2</v>
      </c>
      <c r="CZ273" s="29">
        <f t="shared" si="355"/>
        <v>2.7E-2</v>
      </c>
      <c r="DA273" s="29">
        <f t="shared" si="355"/>
        <v>2.7E-2</v>
      </c>
      <c r="DB273" s="29">
        <f t="shared" si="355"/>
        <v>2.7E-2</v>
      </c>
      <c r="DC273" s="29">
        <f t="shared" si="355"/>
        <v>2.2418E-2</v>
      </c>
      <c r="DD273" s="29">
        <f t="shared" si="355"/>
        <v>3.4300000000000003E-3</v>
      </c>
      <c r="DE273" s="29">
        <f t="shared" si="355"/>
        <v>1.1894999999999999E-2</v>
      </c>
      <c r="DF273" s="29">
        <f t="shared" si="355"/>
        <v>2.7E-2</v>
      </c>
      <c r="DG273" s="29">
        <f t="shared" si="355"/>
        <v>2.5453E-2</v>
      </c>
      <c r="DH273" s="29">
        <f t="shared" si="355"/>
        <v>2.5515999999999997E-2</v>
      </c>
      <c r="DI273" s="29">
        <f t="shared" si="355"/>
        <v>2.3844999999999998E-2</v>
      </c>
      <c r="DJ273" s="29">
        <f t="shared" si="355"/>
        <v>2.5883E-2</v>
      </c>
      <c r="DK273" s="29">
        <f t="shared" si="355"/>
        <v>2.0658000000000003E-2</v>
      </c>
      <c r="DL273" s="29">
        <f t="shared" si="355"/>
        <v>2.6966999999999998E-2</v>
      </c>
      <c r="DM273" s="29">
        <f t="shared" si="355"/>
        <v>2.4899000000000001E-2</v>
      </c>
      <c r="DN273" s="29">
        <f t="shared" si="355"/>
        <v>2.7E-2</v>
      </c>
      <c r="DO273" s="29">
        <f t="shared" si="355"/>
        <v>2.7E-2</v>
      </c>
      <c r="DP273" s="29">
        <f t="shared" si="355"/>
        <v>2.7E-2</v>
      </c>
      <c r="DQ273" s="29">
        <f t="shared" si="355"/>
        <v>2.1432E-2</v>
      </c>
      <c r="DR273" s="29">
        <f t="shared" si="355"/>
        <v>2.7E-2</v>
      </c>
      <c r="DS273" s="29">
        <f t="shared" si="355"/>
        <v>2.7E-2</v>
      </c>
      <c r="DT273" s="29">
        <f t="shared" si="355"/>
        <v>2.6728999999999999E-2</v>
      </c>
      <c r="DU273" s="29">
        <f t="shared" si="355"/>
        <v>2.7E-2</v>
      </c>
      <c r="DV273" s="29">
        <f t="shared" si="355"/>
        <v>2.7E-2</v>
      </c>
      <c r="DW273" s="29">
        <f t="shared" si="355"/>
        <v>2.6997E-2</v>
      </c>
      <c r="DX273" s="29">
        <f t="shared" si="355"/>
        <v>2.3931000000000001E-2</v>
      </c>
      <c r="DY273" s="29">
        <f t="shared" si="355"/>
        <v>1.7927999999999999E-2</v>
      </c>
      <c r="DZ273" s="29">
        <f t="shared" si="355"/>
        <v>2.2661999999999998E-2</v>
      </c>
      <c r="EA273" s="29">
        <f t="shared" ref="EA273:FO273" si="356">IF(EA272&gt;0,EA272,EA270)</f>
        <v>1.0126E-2</v>
      </c>
      <c r="EB273" s="29">
        <f t="shared" si="356"/>
        <v>2.7E-2</v>
      </c>
      <c r="EC273" s="29">
        <f t="shared" si="356"/>
        <v>2.7E-2</v>
      </c>
      <c r="ED273" s="29">
        <f t="shared" si="356"/>
        <v>3.947E-3</v>
      </c>
      <c r="EE273" s="29">
        <f t="shared" si="356"/>
        <v>2.7E-2</v>
      </c>
      <c r="EF273" s="29">
        <f t="shared" si="356"/>
        <v>2.4594999999999999E-2</v>
      </c>
      <c r="EG273" s="29">
        <f t="shared" si="356"/>
        <v>2.7E-2</v>
      </c>
      <c r="EH273" s="29">
        <f t="shared" si="356"/>
        <v>2.7E-2</v>
      </c>
      <c r="EI273" s="29">
        <f t="shared" si="356"/>
        <v>2.7E-2</v>
      </c>
      <c r="EJ273" s="29">
        <f t="shared" si="356"/>
        <v>2.7E-2</v>
      </c>
      <c r="EK273" s="29">
        <f t="shared" si="356"/>
        <v>5.7670000000000004E-3</v>
      </c>
      <c r="EL273" s="29">
        <f t="shared" si="356"/>
        <v>6.143E-3</v>
      </c>
      <c r="EM273" s="29">
        <f t="shared" si="356"/>
        <v>2.1308000000000001E-2</v>
      </c>
      <c r="EN273" s="29">
        <f t="shared" si="356"/>
        <v>2.7E-2</v>
      </c>
      <c r="EO273" s="29">
        <f t="shared" si="356"/>
        <v>2.7E-2</v>
      </c>
      <c r="EP273" s="29">
        <f t="shared" si="356"/>
        <v>2.5585999999999998E-2</v>
      </c>
      <c r="EQ273" s="29">
        <f t="shared" si="356"/>
        <v>5.5929999999999999E-3</v>
      </c>
      <c r="ER273" s="29">
        <f t="shared" si="356"/>
        <v>2.1283E-2</v>
      </c>
      <c r="ES273" s="29">
        <f t="shared" si="356"/>
        <v>2.7E-2</v>
      </c>
      <c r="ET273" s="29">
        <f t="shared" si="356"/>
        <v>2.7E-2</v>
      </c>
      <c r="EU273" s="29">
        <f t="shared" si="356"/>
        <v>2.7E-2</v>
      </c>
      <c r="EV273" s="29">
        <f t="shared" si="356"/>
        <v>1.5009E-2</v>
      </c>
      <c r="EW273" s="29">
        <f t="shared" si="356"/>
        <v>7.2809999999999993E-3</v>
      </c>
      <c r="EX273" s="29">
        <f t="shared" si="356"/>
        <v>8.9099999999999995E-3</v>
      </c>
      <c r="EY273" s="29">
        <f t="shared" si="356"/>
        <v>2.7E-2</v>
      </c>
      <c r="EZ273" s="29">
        <f t="shared" si="356"/>
        <v>2.7E-2</v>
      </c>
      <c r="FA273" s="29">
        <f t="shared" si="356"/>
        <v>1.0606000000000001E-2</v>
      </c>
      <c r="FB273" s="29">
        <f t="shared" si="356"/>
        <v>8.8140000000000007E-3</v>
      </c>
      <c r="FC273" s="29">
        <f t="shared" si="356"/>
        <v>2.7E-2</v>
      </c>
      <c r="FD273" s="29">
        <f t="shared" si="356"/>
        <v>2.7E-2</v>
      </c>
      <c r="FE273" s="29">
        <f t="shared" si="356"/>
        <v>1.9181E-2</v>
      </c>
      <c r="FF273" s="29">
        <f t="shared" si="356"/>
        <v>2.7E-2</v>
      </c>
      <c r="FG273" s="29">
        <f t="shared" si="356"/>
        <v>2.7E-2</v>
      </c>
      <c r="FH273" s="29">
        <f t="shared" si="356"/>
        <v>2.4771999999999999E-2</v>
      </c>
      <c r="FI273" s="29">
        <f t="shared" si="356"/>
        <v>9.639E-3</v>
      </c>
      <c r="FJ273" s="29">
        <f t="shared" si="356"/>
        <v>2.2075999999999998E-2</v>
      </c>
      <c r="FK273" s="29">
        <f t="shared" si="356"/>
        <v>1.0845E-2</v>
      </c>
      <c r="FL273" s="29">
        <f t="shared" si="356"/>
        <v>2.7E-2</v>
      </c>
      <c r="FM273" s="29">
        <f t="shared" si="356"/>
        <v>2.3414000000000001E-2</v>
      </c>
      <c r="FN273" s="29">
        <f t="shared" si="356"/>
        <v>2.7E-2</v>
      </c>
      <c r="FO273" s="29">
        <f t="shared" si="356"/>
        <v>3.9909999999999998E-3</v>
      </c>
      <c r="FP273" s="29">
        <f>IF(FP272&gt;0,FP272,FP270)</f>
        <v>1.2143000000000001E-2</v>
      </c>
      <c r="FQ273" s="29">
        <f t="shared" ref="FQ273:FX273" si="357">IF(FQ272&gt;0,FQ272,FQ270)</f>
        <v>2.1521999999999999E-2</v>
      </c>
      <c r="FR273" s="29">
        <f t="shared" si="357"/>
        <v>5.6270000000000001E-3</v>
      </c>
      <c r="FS273" s="29">
        <f t="shared" si="357"/>
        <v>5.0679999999999996E-3</v>
      </c>
      <c r="FT273" s="29">
        <f t="shared" si="357"/>
        <v>3.0049999999999999E-3</v>
      </c>
      <c r="FU273" s="29">
        <f t="shared" si="357"/>
        <v>2.3344999999999998E-2</v>
      </c>
      <c r="FV273" s="29">
        <f t="shared" si="357"/>
        <v>2.0032000000000001E-2</v>
      </c>
      <c r="FW273" s="29">
        <f t="shared" si="357"/>
        <v>2.6498000000000001E-2</v>
      </c>
      <c r="FX273" s="29">
        <f t="shared" si="357"/>
        <v>2.4674999999999999E-2</v>
      </c>
      <c r="FY273" s="29"/>
      <c r="FZ273" s="29">
        <f>ROUND(SUM(C273:FX273)*1000,6)</f>
        <v>3905.692</v>
      </c>
      <c r="GA273" s="29"/>
      <c r="GB273" s="29"/>
      <c r="GC273" s="29"/>
      <c r="GD273" s="29"/>
      <c r="GE273" s="2"/>
      <c r="GF273" s="2"/>
      <c r="GG273" s="2"/>
      <c r="GH273" s="2"/>
      <c r="GI273" s="2"/>
      <c r="GJ273" s="2"/>
      <c r="GK273" s="2"/>
    </row>
    <row r="274" spans="1:193" x14ac:dyDescent="0.35">
      <c r="A274" s="2"/>
      <c r="B274" s="2" t="s">
        <v>983</v>
      </c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70"/>
      <c r="FZ274" s="69"/>
      <c r="GA274" s="29"/>
      <c r="GB274" s="29"/>
      <c r="GC274" s="29"/>
      <c r="GD274" s="29"/>
      <c r="GE274" s="2"/>
      <c r="GF274" s="2"/>
      <c r="GG274" s="2"/>
      <c r="GH274" s="2"/>
      <c r="GI274" s="2"/>
      <c r="GJ274" s="2"/>
      <c r="GK274" s="2"/>
    </row>
    <row r="275" spans="1:193" x14ac:dyDescent="0.35">
      <c r="A275" s="3" t="s">
        <v>576</v>
      </c>
      <c r="B275" s="2" t="s">
        <v>577</v>
      </c>
      <c r="C275" s="29">
        <f t="shared" ref="C275:BN275" si="358">C262-C273-C281</f>
        <v>0</v>
      </c>
      <c r="D275" s="29">
        <f t="shared" si="358"/>
        <v>0</v>
      </c>
      <c r="E275" s="29">
        <f t="shared" si="358"/>
        <v>0</v>
      </c>
      <c r="F275" s="29">
        <f t="shared" si="358"/>
        <v>0</v>
      </c>
      <c r="G275" s="29">
        <f t="shared" si="358"/>
        <v>0</v>
      </c>
      <c r="H275" s="29">
        <f t="shared" si="358"/>
        <v>0</v>
      </c>
      <c r="I275" s="29">
        <f t="shared" si="358"/>
        <v>0</v>
      </c>
      <c r="J275" s="29">
        <f t="shared" si="358"/>
        <v>0</v>
      </c>
      <c r="K275" s="29">
        <f t="shared" si="358"/>
        <v>0</v>
      </c>
      <c r="L275" s="29">
        <f t="shared" si="358"/>
        <v>0</v>
      </c>
      <c r="M275" s="29">
        <f t="shared" si="358"/>
        <v>0</v>
      </c>
      <c r="N275" s="29">
        <f t="shared" si="358"/>
        <v>0</v>
      </c>
      <c r="O275" s="29">
        <f t="shared" si="358"/>
        <v>0</v>
      </c>
      <c r="P275" s="29">
        <f t="shared" si="358"/>
        <v>0</v>
      </c>
      <c r="Q275" s="29">
        <f t="shared" si="358"/>
        <v>0</v>
      </c>
      <c r="R275" s="29">
        <f t="shared" si="358"/>
        <v>0</v>
      </c>
      <c r="S275" s="29">
        <f t="shared" si="358"/>
        <v>0</v>
      </c>
      <c r="T275" s="29">
        <f t="shared" si="358"/>
        <v>0</v>
      </c>
      <c r="U275" s="29">
        <f t="shared" si="358"/>
        <v>0</v>
      </c>
      <c r="V275" s="29">
        <f t="shared" si="358"/>
        <v>0</v>
      </c>
      <c r="W275" s="29">
        <f t="shared" si="358"/>
        <v>0</v>
      </c>
      <c r="X275" s="29">
        <f t="shared" si="358"/>
        <v>0</v>
      </c>
      <c r="Y275" s="29">
        <f t="shared" si="358"/>
        <v>0</v>
      </c>
      <c r="Z275" s="29">
        <f t="shared" si="358"/>
        <v>0</v>
      </c>
      <c r="AA275" s="29">
        <f t="shared" si="358"/>
        <v>0</v>
      </c>
      <c r="AB275" s="29">
        <f t="shared" si="358"/>
        <v>0</v>
      </c>
      <c r="AC275" s="29">
        <f t="shared" si="358"/>
        <v>0</v>
      </c>
      <c r="AD275" s="29">
        <f t="shared" si="358"/>
        <v>0</v>
      </c>
      <c r="AE275" s="29">
        <f t="shared" si="358"/>
        <v>0</v>
      </c>
      <c r="AF275" s="29">
        <f t="shared" si="358"/>
        <v>0</v>
      </c>
      <c r="AG275" s="29">
        <f t="shared" si="358"/>
        <v>0</v>
      </c>
      <c r="AH275" s="29">
        <f t="shared" si="358"/>
        <v>0</v>
      </c>
      <c r="AI275" s="29">
        <f t="shared" si="358"/>
        <v>0</v>
      </c>
      <c r="AJ275" s="29">
        <f t="shared" si="358"/>
        <v>0</v>
      </c>
      <c r="AK275" s="29">
        <f t="shared" si="358"/>
        <v>0</v>
      </c>
      <c r="AL275" s="29">
        <f t="shared" si="358"/>
        <v>0</v>
      </c>
      <c r="AM275" s="29">
        <f t="shared" si="358"/>
        <v>0</v>
      </c>
      <c r="AN275" s="29">
        <f t="shared" si="358"/>
        <v>1.2940000000000007E-3</v>
      </c>
      <c r="AO275" s="29">
        <f t="shared" si="358"/>
        <v>0</v>
      </c>
      <c r="AP275" s="29">
        <f t="shared" si="358"/>
        <v>0</v>
      </c>
      <c r="AQ275" s="29">
        <f t="shared" si="358"/>
        <v>0</v>
      </c>
      <c r="AR275" s="29">
        <f t="shared" si="358"/>
        <v>0</v>
      </c>
      <c r="AS275" s="29">
        <f t="shared" si="358"/>
        <v>0</v>
      </c>
      <c r="AT275" s="29">
        <f t="shared" si="358"/>
        <v>0</v>
      </c>
      <c r="AU275" s="29">
        <f t="shared" si="358"/>
        <v>0</v>
      </c>
      <c r="AV275" s="29">
        <f t="shared" si="358"/>
        <v>0</v>
      </c>
      <c r="AW275" s="29">
        <f t="shared" si="358"/>
        <v>0</v>
      </c>
      <c r="AX275" s="29">
        <f t="shared" si="358"/>
        <v>0</v>
      </c>
      <c r="AY275" s="29">
        <f t="shared" si="358"/>
        <v>0</v>
      </c>
      <c r="AZ275" s="29">
        <f t="shared" si="358"/>
        <v>0</v>
      </c>
      <c r="BA275" s="29">
        <f t="shared" si="358"/>
        <v>0</v>
      </c>
      <c r="BB275" s="29">
        <f t="shared" si="358"/>
        <v>0</v>
      </c>
      <c r="BC275" s="29">
        <f t="shared" si="358"/>
        <v>0</v>
      </c>
      <c r="BD275" s="29">
        <f t="shared" si="358"/>
        <v>0</v>
      </c>
      <c r="BE275" s="29">
        <f t="shared" si="358"/>
        <v>0</v>
      </c>
      <c r="BF275" s="29">
        <f t="shared" si="358"/>
        <v>0</v>
      </c>
      <c r="BG275" s="29">
        <f t="shared" si="358"/>
        <v>0</v>
      </c>
      <c r="BH275" s="29">
        <f t="shared" si="358"/>
        <v>0</v>
      </c>
      <c r="BI275" s="29">
        <f t="shared" si="358"/>
        <v>0</v>
      </c>
      <c r="BJ275" s="29">
        <f t="shared" si="358"/>
        <v>0</v>
      </c>
      <c r="BK275" s="29">
        <f t="shared" si="358"/>
        <v>0</v>
      </c>
      <c r="BL275" s="29">
        <f t="shared" si="358"/>
        <v>0</v>
      </c>
      <c r="BM275" s="29">
        <f t="shared" si="358"/>
        <v>0</v>
      </c>
      <c r="BN275" s="29">
        <f t="shared" si="358"/>
        <v>0</v>
      </c>
      <c r="BO275" s="29">
        <f t="shared" ref="BO275:DZ275" si="359">BO262-BO273-BO281</f>
        <v>0</v>
      </c>
      <c r="BP275" s="29">
        <f t="shared" si="359"/>
        <v>0</v>
      </c>
      <c r="BQ275" s="29">
        <f t="shared" si="359"/>
        <v>0</v>
      </c>
      <c r="BR275" s="29">
        <f t="shared" si="359"/>
        <v>0</v>
      </c>
      <c r="BS275" s="29">
        <f t="shared" si="359"/>
        <v>0</v>
      </c>
      <c r="BT275" s="29">
        <f t="shared" si="359"/>
        <v>0</v>
      </c>
      <c r="BU275" s="29">
        <f t="shared" si="359"/>
        <v>0</v>
      </c>
      <c r="BV275" s="29">
        <f t="shared" si="359"/>
        <v>4.1600000000000106E-4</v>
      </c>
      <c r="BW275" s="29">
        <f t="shared" si="359"/>
        <v>0</v>
      </c>
      <c r="BX275" s="29">
        <f t="shared" si="359"/>
        <v>0</v>
      </c>
      <c r="BY275" s="29">
        <f t="shared" si="359"/>
        <v>0</v>
      </c>
      <c r="BZ275" s="29">
        <f t="shared" si="359"/>
        <v>0</v>
      </c>
      <c r="CA275" s="29">
        <f t="shared" si="359"/>
        <v>0</v>
      </c>
      <c r="CB275" s="29">
        <f t="shared" si="359"/>
        <v>0</v>
      </c>
      <c r="CC275" s="29">
        <f t="shared" si="359"/>
        <v>0</v>
      </c>
      <c r="CD275" s="29">
        <f t="shared" si="359"/>
        <v>0</v>
      </c>
      <c r="CE275" s="29">
        <f t="shared" si="359"/>
        <v>0</v>
      </c>
      <c r="CF275" s="29">
        <f t="shared" si="359"/>
        <v>0</v>
      </c>
      <c r="CG275" s="29">
        <f t="shared" si="359"/>
        <v>0</v>
      </c>
      <c r="CH275" s="29">
        <f t="shared" si="359"/>
        <v>0</v>
      </c>
      <c r="CI275" s="29">
        <f t="shared" si="359"/>
        <v>0</v>
      </c>
      <c r="CJ275" s="29">
        <f t="shared" si="359"/>
        <v>9.9999999999883168E-7</v>
      </c>
      <c r="CK275" s="29">
        <f t="shared" si="359"/>
        <v>0</v>
      </c>
      <c r="CL275" s="29">
        <f t="shared" si="359"/>
        <v>0</v>
      </c>
      <c r="CM275" s="29">
        <f t="shared" si="359"/>
        <v>0</v>
      </c>
      <c r="CN275" s="29">
        <f t="shared" si="359"/>
        <v>0</v>
      </c>
      <c r="CO275" s="29">
        <f t="shared" si="359"/>
        <v>0</v>
      </c>
      <c r="CP275" s="29">
        <f t="shared" si="359"/>
        <v>6.6399999999999955E-4</v>
      </c>
      <c r="CQ275" s="29">
        <f t="shared" si="359"/>
        <v>0</v>
      </c>
      <c r="CR275" s="29">
        <f t="shared" si="359"/>
        <v>0</v>
      </c>
      <c r="CS275" s="29">
        <f t="shared" si="359"/>
        <v>0</v>
      </c>
      <c r="CT275" s="29">
        <f t="shared" si="359"/>
        <v>0</v>
      </c>
      <c r="CU275" s="29">
        <f t="shared" si="359"/>
        <v>0</v>
      </c>
      <c r="CV275" s="29">
        <f t="shared" si="359"/>
        <v>0</v>
      </c>
      <c r="CW275" s="29">
        <f t="shared" si="359"/>
        <v>0</v>
      </c>
      <c r="CX275" s="29">
        <f t="shared" si="359"/>
        <v>0</v>
      </c>
      <c r="CY275" s="29">
        <f t="shared" si="359"/>
        <v>0</v>
      </c>
      <c r="CZ275" s="29">
        <f t="shared" si="359"/>
        <v>0</v>
      </c>
      <c r="DA275" s="29">
        <f t="shared" si="359"/>
        <v>0</v>
      </c>
      <c r="DB275" s="29">
        <f t="shared" si="359"/>
        <v>0</v>
      </c>
      <c r="DC275" s="29">
        <f t="shared" si="359"/>
        <v>0</v>
      </c>
      <c r="DD275" s="29">
        <f t="shared" si="359"/>
        <v>0</v>
      </c>
      <c r="DE275" s="29">
        <f t="shared" si="359"/>
        <v>0</v>
      </c>
      <c r="DF275" s="29">
        <f t="shared" si="359"/>
        <v>0</v>
      </c>
      <c r="DG275" s="29">
        <f t="shared" si="359"/>
        <v>0</v>
      </c>
      <c r="DH275" s="29">
        <f t="shared" si="359"/>
        <v>0</v>
      </c>
      <c r="DI275" s="29">
        <f t="shared" si="359"/>
        <v>0</v>
      </c>
      <c r="DJ275" s="29">
        <f t="shared" si="359"/>
        <v>0</v>
      </c>
      <c r="DK275" s="29">
        <f t="shared" si="359"/>
        <v>0</v>
      </c>
      <c r="DL275" s="29">
        <f t="shared" si="359"/>
        <v>0</v>
      </c>
      <c r="DM275" s="29">
        <f t="shared" si="359"/>
        <v>0</v>
      </c>
      <c r="DN275" s="29">
        <f t="shared" si="359"/>
        <v>0</v>
      </c>
      <c r="DO275" s="29">
        <f t="shared" si="359"/>
        <v>0</v>
      </c>
      <c r="DP275" s="29">
        <f t="shared" si="359"/>
        <v>0</v>
      </c>
      <c r="DQ275" s="29">
        <f t="shared" si="359"/>
        <v>2.3980000000000013E-3</v>
      </c>
      <c r="DR275" s="29">
        <f t="shared" si="359"/>
        <v>0</v>
      </c>
      <c r="DS275" s="29">
        <f t="shared" si="359"/>
        <v>0</v>
      </c>
      <c r="DT275" s="29">
        <f t="shared" si="359"/>
        <v>0</v>
      </c>
      <c r="DU275" s="29">
        <f t="shared" si="359"/>
        <v>0</v>
      </c>
      <c r="DV275" s="29">
        <f t="shared" si="359"/>
        <v>0</v>
      </c>
      <c r="DW275" s="29">
        <f t="shared" si="359"/>
        <v>0</v>
      </c>
      <c r="DX275" s="29">
        <f t="shared" si="359"/>
        <v>0</v>
      </c>
      <c r="DY275" s="29">
        <f t="shared" si="359"/>
        <v>0</v>
      </c>
      <c r="DZ275" s="29">
        <f t="shared" si="359"/>
        <v>0</v>
      </c>
      <c r="EA275" s="29">
        <f t="shared" ref="EA275:FX275" si="360">EA262-EA273-EA281</f>
        <v>2.5700000000000104E-4</v>
      </c>
      <c r="EB275" s="29">
        <f t="shared" si="360"/>
        <v>0</v>
      </c>
      <c r="EC275" s="29">
        <f t="shared" si="360"/>
        <v>0</v>
      </c>
      <c r="ED275" s="29">
        <f t="shared" si="360"/>
        <v>0</v>
      </c>
      <c r="EE275" s="29">
        <f t="shared" si="360"/>
        <v>0</v>
      </c>
      <c r="EF275" s="29">
        <f t="shared" si="360"/>
        <v>0</v>
      </c>
      <c r="EG275" s="29">
        <f t="shared" si="360"/>
        <v>0</v>
      </c>
      <c r="EH275" s="29">
        <f t="shared" si="360"/>
        <v>0</v>
      </c>
      <c r="EI275" s="29">
        <f t="shared" si="360"/>
        <v>0</v>
      </c>
      <c r="EJ275" s="29">
        <f t="shared" si="360"/>
        <v>0</v>
      </c>
      <c r="EK275" s="29">
        <f t="shared" si="360"/>
        <v>0</v>
      </c>
      <c r="EL275" s="29">
        <f t="shared" si="360"/>
        <v>0</v>
      </c>
      <c r="EM275" s="29">
        <f t="shared" si="360"/>
        <v>0</v>
      </c>
      <c r="EN275" s="29">
        <f t="shared" si="360"/>
        <v>0</v>
      </c>
      <c r="EO275" s="29">
        <f t="shared" si="360"/>
        <v>0</v>
      </c>
      <c r="EP275" s="29">
        <f t="shared" si="360"/>
        <v>0</v>
      </c>
      <c r="EQ275" s="29">
        <v>0</v>
      </c>
      <c r="ER275" s="29">
        <f t="shared" si="360"/>
        <v>0</v>
      </c>
      <c r="ES275" s="29">
        <f t="shared" si="360"/>
        <v>0</v>
      </c>
      <c r="ET275" s="29">
        <f t="shared" si="360"/>
        <v>0</v>
      </c>
      <c r="EU275" s="29">
        <f t="shared" si="360"/>
        <v>0</v>
      </c>
      <c r="EV275" s="29">
        <f t="shared" si="360"/>
        <v>0</v>
      </c>
      <c r="EW275" s="29">
        <f t="shared" si="360"/>
        <v>0</v>
      </c>
      <c r="EX275" s="29">
        <f t="shared" si="360"/>
        <v>0</v>
      </c>
      <c r="EY275" s="29">
        <f t="shared" si="360"/>
        <v>0</v>
      </c>
      <c r="EZ275" s="29">
        <f t="shared" si="360"/>
        <v>0</v>
      </c>
      <c r="FA275" s="29">
        <f t="shared" si="360"/>
        <v>-7.1150767569361228E-19</v>
      </c>
      <c r="FB275" s="29">
        <f t="shared" si="360"/>
        <v>2.7799999999999993E-4</v>
      </c>
      <c r="FC275" s="29">
        <f t="shared" si="360"/>
        <v>0</v>
      </c>
      <c r="FD275" s="29">
        <f t="shared" si="360"/>
        <v>0</v>
      </c>
      <c r="FE275" s="29">
        <f t="shared" si="360"/>
        <v>0</v>
      </c>
      <c r="FF275" s="29">
        <f t="shared" si="360"/>
        <v>0</v>
      </c>
      <c r="FG275" s="29">
        <f t="shared" si="360"/>
        <v>0</v>
      </c>
      <c r="FH275" s="29">
        <f t="shared" si="360"/>
        <v>0</v>
      </c>
      <c r="FI275" s="29">
        <f t="shared" si="360"/>
        <v>0</v>
      </c>
      <c r="FJ275" s="29">
        <f t="shared" si="360"/>
        <v>0</v>
      </c>
      <c r="FK275" s="29">
        <f t="shared" si="360"/>
        <v>0</v>
      </c>
      <c r="FL275" s="29">
        <f t="shared" si="360"/>
        <v>0</v>
      </c>
      <c r="FM275" s="29">
        <f t="shared" si="360"/>
        <v>0</v>
      </c>
      <c r="FN275" s="29">
        <f t="shared" si="360"/>
        <v>0</v>
      </c>
      <c r="FO275" s="29">
        <f t="shared" si="360"/>
        <v>2.2000000000000128E-5</v>
      </c>
      <c r="FP275" s="29">
        <f t="shared" si="360"/>
        <v>0</v>
      </c>
      <c r="FQ275" s="29">
        <f t="shared" si="360"/>
        <v>7.0473141211557788E-19</v>
      </c>
      <c r="FR275" s="29">
        <f t="shared" si="360"/>
        <v>1.5500000000000024E-4</v>
      </c>
      <c r="FS275" s="29">
        <f t="shared" si="360"/>
        <v>0</v>
      </c>
      <c r="FT275" s="29">
        <f>FT262-FT273-FT281</f>
        <v>2.3900000000000044E-4</v>
      </c>
      <c r="FU275" s="29">
        <f t="shared" si="360"/>
        <v>0</v>
      </c>
      <c r="FV275" s="29">
        <f t="shared" si="360"/>
        <v>0</v>
      </c>
      <c r="FW275" s="29">
        <f t="shared" si="360"/>
        <v>0</v>
      </c>
      <c r="FX275" s="29">
        <f t="shared" si="360"/>
        <v>0</v>
      </c>
      <c r="FY275" s="70"/>
      <c r="FZ275" s="29">
        <f>ROUND(SUM(C275:FX275)*1000,6)</f>
        <v>5.7240000000000002</v>
      </c>
      <c r="GA275" s="29"/>
      <c r="GB275" s="29"/>
      <c r="GC275" s="29"/>
      <c r="GD275" s="29"/>
      <c r="GE275" s="2"/>
      <c r="GF275" s="2"/>
      <c r="GG275" s="2"/>
      <c r="GH275" s="2"/>
      <c r="GI275" s="2"/>
      <c r="GJ275" s="2"/>
      <c r="GK275" s="2"/>
    </row>
    <row r="276" spans="1:193" x14ac:dyDescent="0.35">
      <c r="A276" s="3" t="s">
        <v>490</v>
      </c>
      <c r="B276" s="2" t="s">
        <v>490</v>
      </c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>
        <v>4.931</v>
      </c>
      <c r="FR276" s="29">
        <v>6.2590000000000003</v>
      </c>
      <c r="FS276" s="29">
        <v>1.266</v>
      </c>
      <c r="FT276" s="29">
        <v>2.6150000000000002</v>
      </c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"/>
      <c r="GF276" s="2"/>
      <c r="GG276" s="2"/>
      <c r="GH276" s="2"/>
      <c r="GI276" s="2"/>
      <c r="GJ276" s="2"/>
      <c r="GK276" s="2"/>
    </row>
    <row r="277" spans="1:193" x14ac:dyDescent="0.35">
      <c r="A277" s="3" t="s">
        <v>490</v>
      </c>
      <c r="B277" s="30" t="s">
        <v>578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71"/>
      <c r="FZ277" s="2"/>
      <c r="GA277" s="29"/>
      <c r="GB277" s="69"/>
      <c r="GC277" s="69"/>
      <c r="GD277" s="21"/>
      <c r="GE277" s="2"/>
      <c r="GF277" s="2"/>
      <c r="GG277" s="2"/>
      <c r="GH277" s="2"/>
      <c r="GI277" s="2"/>
      <c r="GJ277" s="2"/>
      <c r="GK277" s="2"/>
    </row>
    <row r="278" spans="1:193" x14ac:dyDescent="0.35">
      <c r="A278" s="3" t="s">
        <v>579</v>
      </c>
      <c r="B278" s="2" t="s">
        <v>984</v>
      </c>
      <c r="C278" s="2">
        <f t="shared" ref="C278:BN278" si="361">C63</f>
        <v>3975359.6368625555</v>
      </c>
      <c r="D278" s="2">
        <f t="shared" si="361"/>
        <v>20560272.927547358</v>
      </c>
      <c r="E278" s="2">
        <f t="shared" si="361"/>
        <v>3957336.3845604667</v>
      </c>
      <c r="F278" s="2">
        <f t="shared" si="361"/>
        <v>11725720.408169016</v>
      </c>
      <c r="G278" s="2">
        <f t="shared" si="361"/>
        <v>749134.75238927116</v>
      </c>
      <c r="H278" s="2">
        <f t="shared" si="361"/>
        <v>875460.61353472143</v>
      </c>
      <c r="I278" s="2">
        <f t="shared" si="361"/>
        <v>4950900.101165615</v>
      </c>
      <c r="J278" s="2">
        <f t="shared" si="361"/>
        <v>1174607.3430782808</v>
      </c>
      <c r="K278" s="2">
        <f t="shared" si="361"/>
        <v>148174.02762891745</v>
      </c>
      <c r="L278" s="2">
        <f t="shared" si="361"/>
        <v>1809566.9849713142</v>
      </c>
      <c r="M278" s="2">
        <f t="shared" si="361"/>
        <v>720101.2592620654</v>
      </c>
      <c r="N278" s="2">
        <f t="shared" si="361"/>
        <v>33573698.057299666</v>
      </c>
      <c r="O278" s="2">
        <f t="shared" si="361"/>
        <v>7951652.0108887823</v>
      </c>
      <c r="P278" s="2">
        <f t="shared" si="361"/>
        <v>238195.42090387226</v>
      </c>
      <c r="Q278" s="2">
        <f t="shared" si="361"/>
        <v>24475693.320616804</v>
      </c>
      <c r="R278" s="2">
        <f t="shared" si="361"/>
        <v>2088234.5235152012</v>
      </c>
      <c r="S278" s="2">
        <f t="shared" si="361"/>
        <v>840187.19638839783</v>
      </c>
      <c r="T278" s="2">
        <f t="shared" si="361"/>
        <v>108965.2725716104</v>
      </c>
      <c r="U278" s="2">
        <f t="shared" si="361"/>
        <v>37193.431668595564</v>
      </c>
      <c r="V278" s="2">
        <f t="shared" si="361"/>
        <v>167495.00150570075</v>
      </c>
      <c r="W278" s="2">
        <f t="shared" si="361"/>
        <v>33789.81845509413</v>
      </c>
      <c r="X278" s="2">
        <f t="shared" si="361"/>
        <v>26750.286612030377</v>
      </c>
      <c r="Y278" s="2">
        <f t="shared" si="361"/>
        <v>420565.66285922786</v>
      </c>
      <c r="Z278" s="2">
        <f t="shared" si="361"/>
        <v>145527.75335373165</v>
      </c>
      <c r="AA278" s="2">
        <f t="shared" si="361"/>
        <v>17895248.291801848</v>
      </c>
      <c r="AB278" s="2">
        <f t="shared" si="361"/>
        <v>17593969.441777565</v>
      </c>
      <c r="AC278" s="2">
        <f t="shared" si="361"/>
        <v>549855.02079579222</v>
      </c>
      <c r="AD278" s="2">
        <f t="shared" si="361"/>
        <v>566683.47791309236</v>
      </c>
      <c r="AE278" s="2">
        <f t="shared" si="361"/>
        <v>81308.454960299423</v>
      </c>
      <c r="AF278" s="2">
        <f t="shared" si="361"/>
        <v>123406.36554046549</v>
      </c>
      <c r="AG278" s="2">
        <f t="shared" si="361"/>
        <v>434649.92047845712</v>
      </c>
      <c r="AH278" s="2">
        <f t="shared" si="361"/>
        <v>514721.37188820203</v>
      </c>
      <c r="AI278" s="2">
        <f t="shared" si="361"/>
        <v>123369.26925853235</v>
      </c>
      <c r="AJ278" s="2">
        <f t="shared" si="361"/>
        <v>93298.180480559633</v>
      </c>
      <c r="AK278" s="2">
        <f t="shared" si="361"/>
        <v>108855.95357231262</v>
      </c>
      <c r="AL278" s="2">
        <f t="shared" si="361"/>
        <v>100022.79577645517</v>
      </c>
      <c r="AM278" s="2">
        <f t="shared" si="361"/>
        <v>251077.82193562208</v>
      </c>
      <c r="AN278" s="2">
        <f t="shared" si="361"/>
        <v>173117.44740056197</v>
      </c>
      <c r="AO278" s="2">
        <f t="shared" si="361"/>
        <v>2738424.7613501702</v>
      </c>
      <c r="AP278" s="2">
        <f t="shared" si="361"/>
        <v>49269592.772665814</v>
      </c>
      <c r="AQ278" s="2">
        <f t="shared" si="361"/>
        <v>204769.52257544457</v>
      </c>
      <c r="AR278" s="2">
        <f t="shared" si="361"/>
        <v>32081581.68313745</v>
      </c>
      <c r="AS278" s="2">
        <f t="shared" si="361"/>
        <v>3523721.4669548324</v>
      </c>
      <c r="AT278" s="2">
        <f t="shared" si="361"/>
        <v>1303247.3953737842</v>
      </c>
      <c r="AU278" s="2">
        <f t="shared" si="361"/>
        <v>216355.0149062376</v>
      </c>
      <c r="AV278" s="2">
        <f t="shared" si="361"/>
        <v>254468.35091938285</v>
      </c>
      <c r="AW278" s="2">
        <f t="shared" si="361"/>
        <v>155306.61526432243</v>
      </c>
      <c r="AX278" s="2">
        <f t="shared" si="361"/>
        <v>81260.452573746647</v>
      </c>
      <c r="AY278" s="2">
        <f t="shared" si="361"/>
        <v>304725.76989508385</v>
      </c>
      <c r="AZ278" s="2">
        <f t="shared" si="361"/>
        <v>6306805.3758183587</v>
      </c>
      <c r="BA278" s="2">
        <f t="shared" si="361"/>
        <v>5489607.5711656148</v>
      </c>
      <c r="BB278" s="2">
        <f t="shared" si="361"/>
        <v>6155948.8893297724</v>
      </c>
      <c r="BC278" s="2">
        <f t="shared" si="361"/>
        <v>10935575.765983488</v>
      </c>
      <c r="BD278" s="2">
        <f t="shared" si="361"/>
        <v>1547641.3968382713</v>
      </c>
      <c r="BE278" s="2">
        <f t="shared" si="361"/>
        <v>696507.8364247221</v>
      </c>
      <c r="BF278" s="2">
        <f t="shared" si="361"/>
        <v>9915498.5603788272</v>
      </c>
      <c r="BG278" s="2">
        <f t="shared" si="361"/>
        <v>596242.4494212087</v>
      </c>
      <c r="BH278" s="2">
        <f t="shared" si="361"/>
        <v>328311.70143720863</v>
      </c>
      <c r="BI278" s="2">
        <f t="shared" si="361"/>
        <v>241110.96726936224</v>
      </c>
      <c r="BJ278" s="2">
        <f t="shared" si="361"/>
        <v>2846222.1441412461</v>
      </c>
      <c r="BK278" s="2">
        <f t="shared" si="361"/>
        <v>11067242.313914524</v>
      </c>
      <c r="BL278" s="2">
        <f t="shared" si="361"/>
        <v>82561.460373204944</v>
      </c>
      <c r="BM278" s="2">
        <f t="shared" si="361"/>
        <v>396650.24049345305</v>
      </c>
      <c r="BN278" s="2">
        <f t="shared" si="361"/>
        <v>1938189.9087948226</v>
      </c>
      <c r="BO278" s="2">
        <f t="shared" ref="BO278:DZ278" si="362">BO63</f>
        <v>982847.09158799471</v>
      </c>
      <c r="BP278" s="2">
        <f t="shared" si="362"/>
        <v>117815.55602096832</v>
      </c>
      <c r="BQ278" s="2">
        <f t="shared" si="362"/>
        <v>2891628.4715609546</v>
      </c>
      <c r="BR278" s="2">
        <f t="shared" si="362"/>
        <v>2287490.4209619872</v>
      </c>
      <c r="BS278" s="2">
        <f t="shared" si="362"/>
        <v>562639.48752807383</v>
      </c>
      <c r="BT278" s="2">
        <f t="shared" si="362"/>
        <v>216225.53547308687</v>
      </c>
      <c r="BU278" s="2">
        <f t="shared" si="362"/>
        <v>232339.53380005827</v>
      </c>
      <c r="BV278" s="2">
        <f t="shared" si="362"/>
        <v>683641.06110556971</v>
      </c>
      <c r="BW278" s="2">
        <f t="shared" si="362"/>
        <v>846721.21781425888</v>
      </c>
      <c r="BX278" s="2">
        <f t="shared" si="362"/>
        <v>58107.016577187038</v>
      </c>
      <c r="BY278" s="2">
        <f t="shared" si="362"/>
        <v>428323.47825513745</v>
      </c>
      <c r="BZ278" s="2">
        <f t="shared" si="362"/>
        <v>149598.21046641792</v>
      </c>
      <c r="CA278" s="2">
        <f t="shared" si="362"/>
        <v>57816.581214433165</v>
      </c>
      <c r="CB278" s="2">
        <f t="shared" si="362"/>
        <v>39322975.835512385</v>
      </c>
      <c r="CC278" s="2">
        <f t="shared" si="362"/>
        <v>129384.2568167835</v>
      </c>
      <c r="CD278" s="2">
        <f t="shared" si="362"/>
        <v>27599.405618017885</v>
      </c>
      <c r="CE278" s="2">
        <f t="shared" si="362"/>
        <v>151475.69035242582</v>
      </c>
      <c r="CF278" s="2">
        <f t="shared" si="362"/>
        <v>72740.328148000757</v>
      </c>
      <c r="CG278" s="2">
        <f t="shared" si="362"/>
        <v>122773.86791181409</v>
      </c>
      <c r="CH278" s="2">
        <f t="shared" si="362"/>
        <v>81934.396361887222</v>
      </c>
      <c r="CI278" s="2">
        <f t="shared" si="362"/>
        <v>498560.82741916185</v>
      </c>
      <c r="CJ278" s="2">
        <f t="shared" si="362"/>
        <v>621085.91641571827</v>
      </c>
      <c r="CK278" s="2">
        <f t="shared" si="362"/>
        <v>3235219.7712578927</v>
      </c>
      <c r="CL278" s="2">
        <f t="shared" si="362"/>
        <v>887033.79710856453</v>
      </c>
      <c r="CM278" s="2">
        <f t="shared" si="362"/>
        <v>528492.52589113661</v>
      </c>
      <c r="CN278" s="2">
        <f t="shared" si="362"/>
        <v>15541079.608868385</v>
      </c>
      <c r="CO278" s="2">
        <f t="shared" si="362"/>
        <v>7951642.5939582326</v>
      </c>
      <c r="CP278" s="2">
        <f t="shared" si="362"/>
        <v>467722.82009106758</v>
      </c>
      <c r="CQ278" s="2">
        <f t="shared" si="362"/>
        <v>613383.0888482664</v>
      </c>
      <c r="CR278" s="2">
        <f t="shared" si="362"/>
        <v>175619.76823391014</v>
      </c>
      <c r="CS278" s="2">
        <f t="shared" si="362"/>
        <v>172824.97477906602</v>
      </c>
      <c r="CT278" s="2">
        <f t="shared" si="362"/>
        <v>102289.6096285465</v>
      </c>
      <c r="CU278" s="2">
        <f t="shared" si="362"/>
        <v>96441.5474873106</v>
      </c>
      <c r="CV278" s="2">
        <f t="shared" si="362"/>
        <v>46466.156612030383</v>
      </c>
      <c r="CW278" s="2">
        <f t="shared" si="362"/>
        <v>185389.55671093561</v>
      </c>
      <c r="CX278" s="2">
        <f t="shared" si="362"/>
        <v>378680.81769251748</v>
      </c>
      <c r="CY278" s="2">
        <f t="shared" si="362"/>
        <v>40319.767191755403</v>
      </c>
      <c r="CZ278" s="2">
        <f t="shared" si="362"/>
        <v>1445360.3518001593</v>
      </c>
      <c r="DA278" s="2">
        <f t="shared" si="362"/>
        <v>118761.57728543418</v>
      </c>
      <c r="DB278" s="2">
        <f t="shared" si="362"/>
        <v>230980.96268869838</v>
      </c>
      <c r="DC278" s="2">
        <f t="shared" si="362"/>
        <v>184644.23070619485</v>
      </c>
      <c r="DD278" s="2">
        <f t="shared" si="362"/>
        <v>107823.8875335956</v>
      </c>
      <c r="DE278" s="2">
        <f t="shared" si="362"/>
        <v>170910.24276903531</v>
      </c>
      <c r="DF278" s="2">
        <f t="shared" si="362"/>
        <v>13856826.092310289</v>
      </c>
      <c r="DG278" s="2">
        <f t="shared" si="362"/>
        <v>46615.189704227072</v>
      </c>
      <c r="DH278" s="2">
        <f t="shared" si="362"/>
        <v>1180004.4695122996</v>
      </c>
      <c r="DI278" s="2">
        <f t="shared" si="362"/>
        <v>1803958.9666310013</v>
      </c>
      <c r="DJ278" s="2">
        <f t="shared" si="362"/>
        <v>384848.61456185119</v>
      </c>
      <c r="DK278" s="2">
        <f t="shared" si="362"/>
        <v>277162.55962692905</v>
      </c>
      <c r="DL278" s="2">
        <f t="shared" si="362"/>
        <v>3301078.4921195148</v>
      </c>
      <c r="DM278" s="2">
        <f t="shared" si="362"/>
        <v>258586.006587004</v>
      </c>
      <c r="DN278" s="2">
        <f t="shared" si="362"/>
        <v>788062.09909076511</v>
      </c>
      <c r="DO278" s="2">
        <f t="shared" si="362"/>
        <v>1688269.4853138258</v>
      </c>
      <c r="DP278" s="2">
        <f t="shared" si="362"/>
        <v>166594.73793269598</v>
      </c>
      <c r="DQ278" s="2">
        <f t="shared" si="362"/>
        <v>358354.62037811964</v>
      </c>
      <c r="DR278" s="2">
        <f t="shared" si="362"/>
        <v>767204.8997198554</v>
      </c>
      <c r="DS278" s="2">
        <f t="shared" si="362"/>
        <v>345603.91752007912</v>
      </c>
      <c r="DT278" s="2">
        <f t="shared" si="362"/>
        <v>63361.576432750931</v>
      </c>
      <c r="DU278" s="2">
        <f t="shared" si="362"/>
        <v>149205.17810480119</v>
      </c>
      <c r="DV278" s="2">
        <f t="shared" si="362"/>
        <v>98441.847109261129</v>
      </c>
      <c r="DW278" s="2">
        <f t="shared" si="362"/>
        <v>123873.17229779011</v>
      </c>
      <c r="DX278" s="2">
        <f t="shared" si="362"/>
        <v>93206.578928209172</v>
      </c>
      <c r="DY278" s="2">
        <f t="shared" si="362"/>
        <v>196534.16107701175</v>
      </c>
      <c r="DZ278" s="2">
        <f t="shared" si="362"/>
        <v>625321.34965118638</v>
      </c>
      <c r="EA278" s="2">
        <f t="shared" ref="EA278:FX278" si="363">EA63</f>
        <v>532449.43882370694</v>
      </c>
      <c r="EB278" s="2">
        <f t="shared" si="363"/>
        <v>414187.58427971142</v>
      </c>
      <c r="EC278" s="2">
        <f t="shared" si="363"/>
        <v>207798.65111541696</v>
      </c>
      <c r="ED278" s="2">
        <f t="shared" si="363"/>
        <v>925536.09880404407</v>
      </c>
      <c r="EE278" s="2">
        <f t="shared" si="363"/>
        <v>94435.066005391389</v>
      </c>
      <c r="EF278" s="2">
        <f t="shared" si="363"/>
        <v>766840.28550778679</v>
      </c>
      <c r="EG278" s="2">
        <f t="shared" si="363"/>
        <v>132080.91287295337</v>
      </c>
      <c r="EH278" s="2">
        <f t="shared" si="363"/>
        <v>111448.8269026858</v>
      </c>
      <c r="EI278" s="2">
        <f t="shared" si="363"/>
        <v>8409210.7053326871</v>
      </c>
      <c r="EJ278" s="2">
        <f t="shared" si="363"/>
        <v>6070945.2586546866</v>
      </c>
      <c r="EK278" s="2">
        <f t="shared" si="363"/>
        <v>331709.13961849996</v>
      </c>
      <c r="EL278" s="2">
        <f t="shared" si="363"/>
        <v>359004.14726938715</v>
      </c>
      <c r="EM278" s="2">
        <f t="shared" si="363"/>
        <v>133629.31033063785</v>
      </c>
      <c r="EN278" s="2">
        <f t="shared" si="363"/>
        <v>599040.85408002674</v>
      </c>
      <c r="EO278" s="2">
        <f t="shared" si="363"/>
        <v>110515.75472165953</v>
      </c>
      <c r="EP278" s="2">
        <f t="shared" si="363"/>
        <v>198467.1499845293</v>
      </c>
      <c r="EQ278" s="2">
        <f t="shared" si="363"/>
        <v>1482699.5302336456</v>
      </c>
      <c r="ER278" s="2">
        <f t="shared" si="363"/>
        <v>178186.99681049981</v>
      </c>
      <c r="ES278" s="2">
        <f t="shared" si="363"/>
        <v>86407.437255903089</v>
      </c>
      <c r="ET278" s="2">
        <f t="shared" si="363"/>
        <v>99167.860137511045</v>
      </c>
      <c r="EU278" s="2">
        <f t="shared" si="363"/>
        <v>322912.49758654094</v>
      </c>
      <c r="EV278" s="2">
        <f t="shared" si="363"/>
        <v>43628.739060467371</v>
      </c>
      <c r="EW278" s="2">
        <f t="shared" si="363"/>
        <v>369514.55207151332</v>
      </c>
      <c r="EX278" s="2">
        <f t="shared" si="363"/>
        <v>81318.092788917696</v>
      </c>
      <c r="EY278" s="2">
        <f t="shared" si="363"/>
        <v>429529.24359690119</v>
      </c>
      <c r="EZ278" s="2">
        <f t="shared" si="363"/>
        <v>87699.390095574476</v>
      </c>
      <c r="FA278" s="2">
        <f t="shared" si="363"/>
        <v>1826713.564192686</v>
      </c>
      <c r="FB278" s="2">
        <f t="shared" si="363"/>
        <v>261415.66140057801</v>
      </c>
      <c r="FC278" s="2">
        <f t="shared" si="363"/>
        <v>1118743.3030608119</v>
      </c>
      <c r="FD278" s="2">
        <f t="shared" si="363"/>
        <v>347007.27838893526</v>
      </c>
      <c r="FE278" s="2">
        <f t="shared" si="363"/>
        <v>73495.369355636954</v>
      </c>
      <c r="FF278" s="2">
        <f t="shared" si="363"/>
        <v>194612.29182576112</v>
      </c>
      <c r="FG278" s="2">
        <f t="shared" si="363"/>
        <v>84433.012111264994</v>
      </c>
      <c r="FH278" s="2">
        <f t="shared" si="363"/>
        <v>86807.970763982477</v>
      </c>
      <c r="FI278" s="2">
        <f t="shared" si="363"/>
        <v>1197393.3302733083</v>
      </c>
      <c r="FJ278" s="2">
        <f t="shared" si="363"/>
        <v>801762.05190615822</v>
      </c>
      <c r="FK278" s="2">
        <f t="shared" si="363"/>
        <v>1253001.4648258083</v>
      </c>
      <c r="FL278" s="2">
        <f t="shared" si="363"/>
        <v>3501094.1756532299</v>
      </c>
      <c r="FM278" s="2">
        <f t="shared" si="363"/>
        <v>1963488.5233917458</v>
      </c>
      <c r="FN278" s="2">
        <f t="shared" si="363"/>
        <v>11231428.410913067</v>
      </c>
      <c r="FO278" s="2">
        <f t="shared" si="363"/>
        <v>607592.63138315966</v>
      </c>
      <c r="FP278" s="2">
        <f t="shared" si="363"/>
        <v>1267504.9977336868</v>
      </c>
      <c r="FQ278" s="2">
        <f t="shared" si="363"/>
        <v>603021.10860051261</v>
      </c>
      <c r="FR278" s="2">
        <f t="shared" si="363"/>
        <v>88488.239989595269</v>
      </c>
      <c r="FS278" s="2">
        <f t="shared" si="363"/>
        <v>82384.211328193938</v>
      </c>
      <c r="FT278" s="2">
        <f t="shared" si="363"/>
        <v>69243.539168030751</v>
      </c>
      <c r="FU278" s="2">
        <f t="shared" si="363"/>
        <v>591729.33694608184</v>
      </c>
      <c r="FV278" s="2">
        <f t="shared" si="363"/>
        <v>438814.89076443302</v>
      </c>
      <c r="FW278" s="2">
        <f t="shared" si="363"/>
        <v>104794.87353843845</v>
      </c>
      <c r="FX278" s="2">
        <f t="shared" si="363"/>
        <v>35710.539170131822</v>
      </c>
      <c r="FY278" s="2"/>
      <c r="FZ278" s="2"/>
      <c r="GA278" s="29"/>
      <c r="GB278" s="29"/>
      <c r="GC278" s="29"/>
      <c r="GD278" s="29"/>
      <c r="GE278" s="2"/>
      <c r="GF278" s="2"/>
      <c r="GG278" s="2"/>
      <c r="GH278" s="2"/>
      <c r="GI278" s="2"/>
      <c r="GJ278" s="2"/>
      <c r="GK278" s="2"/>
    </row>
    <row r="279" spans="1:193" x14ac:dyDescent="0.35">
      <c r="A279" s="3" t="s">
        <v>580</v>
      </c>
      <c r="B279" s="2" t="s">
        <v>581</v>
      </c>
      <c r="C279" s="29">
        <f t="shared" ref="C279:BN279" si="364">ROUND(C278/C48,6)</f>
        <v>3.1970000000000002E-3</v>
      </c>
      <c r="D279" s="29">
        <f t="shared" si="364"/>
        <v>4.548E-3</v>
      </c>
      <c r="E279" s="29">
        <f t="shared" si="364"/>
        <v>3.2330000000000002E-3</v>
      </c>
      <c r="F279" s="29">
        <f t="shared" si="364"/>
        <v>3.545E-3</v>
      </c>
      <c r="G279" s="29">
        <f t="shared" si="364"/>
        <v>1.305E-3</v>
      </c>
      <c r="H279" s="29">
        <f t="shared" si="364"/>
        <v>6.0099999999999997E-3</v>
      </c>
      <c r="I279" s="29">
        <f t="shared" si="364"/>
        <v>4.1869999999999997E-3</v>
      </c>
      <c r="J279" s="29">
        <f t="shared" si="364"/>
        <v>6.0270000000000002E-3</v>
      </c>
      <c r="K279" s="29">
        <f t="shared" si="364"/>
        <v>2.8730000000000001E-3</v>
      </c>
      <c r="L279" s="29">
        <f t="shared" si="364"/>
        <v>2.0279999999999999E-3</v>
      </c>
      <c r="M279" s="29">
        <f t="shared" si="364"/>
        <v>2.199E-3</v>
      </c>
      <c r="N279" s="29">
        <f t="shared" si="364"/>
        <v>3.5010000000000002E-3</v>
      </c>
      <c r="O279" s="29">
        <f t="shared" si="364"/>
        <v>2.9099999999999998E-3</v>
      </c>
      <c r="P279" s="29">
        <f t="shared" si="364"/>
        <v>4.1599999999999996E-3</v>
      </c>
      <c r="Q279" s="29">
        <f t="shared" si="364"/>
        <v>4.2469999999999999E-3</v>
      </c>
      <c r="R279" s="29">
        <f t="shared" si="364"/>
        <v>2.7505000000000002E-2</v>
      </c>
      <c r="S279" s="29">
        <f t="shared" si="364"/>
        <v>1.3829999999999999E-3</v>
      </c>
      <c r="T279" s="29">
        <f t="shared" si="364"/>
        <v>4.0080000000000003E-3</v>
      </c>
      <c r="U279" s="29">
        <f t="shared" si="364"/>
        <v>1.1969999999999999E-3</v>
      </c>
      <c r="V279" s="29">
        <f t="shared" si="364"/>
        <v>4.2709999999999996E-3</v>
      </c>
      <c r="W279" s="29">
        <f t="shared" si="364"/>
        <v>4.9610000000000001E-3</v>
      </c>
      <c r="X279" s="29">
        <f t="shared" si="364"/>
        <v>1.4059999999999999E-3</v>
      </c>
      <c r="Y279" s="29">
        <f t="shared" si="364"/>
        <v>5.3299999999999997E-3</v>
      </c>
      <c r="Z279" s="29">
        <f t="shared" si="364"/>
        <v>5.228E-3</v>
      </c>
      <c r="AA279" s="29">
        <f t="shared" si="364"/>
        <v>2.6059999999999998E-3</v>
      </c>
      <c r="AB279" s="29">
        <f t="shared" si="364"/>
        <v>1.676E-3</v>
      </c>
      <c r="AC279" s="29">
        <f t="shared" si="364"/>
        <v>1.1490000000000001E-3</v>
      </c>
      <c r="AD279" s="29">
        <f t="shared" si="364"/>
        <v>1.1050000000000001E-3</v>
      </c>
      <c r="AE279" s="29">
        <f t="shared" si="364"/>
        <v>1.583E-3</v>
      </c>
      <c r="AF279" s="29">
        <f t="shared" si="364"/>
        <v>1.255E-3</v>
      </c>
      <c r="AG279" s="29">
        <f t="shared" si="364"/>
        <v>1.1329999999999999E-3</v>
      </c>
      <c r="AH279" s="29">
        <f t="shared" si="364"/>
        <v>1.0810999999999999E-2</v>
      </c>
      <c r="AI279" s="29">
        <f t="shared" si="364"/>
        <v>1.004E-2</v>
      </c>
      <c r="AJ279" s="29">
        <f t="shared" si="364"/>
        <v>2.238E-3</v>
      </c>
      <c r="AK279" s="29">
        <f t="shared" si="364"/>
        <v>1.6000000000000001E-3</v>
      </c>
      <c r="AL279" s="29">
        <f t="shared" si="364"/>
        <v>1.0740000000000001E-3</v>
      </c>
      <c r="AM279" s="29">
        <f t="shared" si="364"/>
        <v>4.0489999999999996E-3</v>
      </c>
      <c r="AN279" s="29">
        <f t="shared" si="364"/>
        <v>9.7999999999999997E-4</v>
      </c>
      <c r="AO279" s="29">
        <f t="shared" si="364"/>
        <v>4.5459999999999997E-3</v>
      </c>
      <c r="AP279" s="29">
        <f t="shared" si="364"/>
        <v>1.9729999999999999E-3</v>
      </c>
      <c r="AQ279" s="29">
        <f t="shared" si="364"/>
        <v>2.14E-3</v>
      </c>
      <c r="AR279" s="29">
        <f t="shared" si="364"/>
        <v>2.9789999999999999E-3</v>
      </c>
      <c r="AS279" s="29">
        <f t="shared" si="364"/>
        <v>7.2400000000000003E-4</v>
      </c>
      <c r="AT279" s="29">
        <f t="shared" si="364"/>
        <v>3.1930000000000001E-3</v>
      </c>
      <c r="AU279" s="29">
        <f t="shared" si="364"/>
        <v>3.0100000000000001E-3</v>
      </c>
      <c r="AV279" s="29">
        <f t="shared" si="364"/>
        <v>5.496E-3</v>
      </c>
      <c r="AW279" s="29">
        <f t="shared" si="364"/>
        <v>3.9560000000000003E-3</v>
      </c>
      <c r="AX279" s="29">
        <f t="shared" si="364"/>
        <v>2.666E-3</v>
      </c>
      <c r="AY279" s="29">
        <f t="shared" si="364"/>
        <v>4.927E-3</v>
      </c>
      <c r="AZ279" s="29">
        <f t="shared" si="364"/>
        <v>5.6569999999999997E-3</v>
      </c>
      <c r="BA279" s="29">
        <f t="shared" si="364"/>
        <v>5.633E-3</v>
      </c>
      <c r="BB279" s="29">
        <f t="shared" si="364"/>
        <v>2.1343000000000001E-2</v>
      </c>
      <c r="BC279" s="29">
        <f t="shared" si="364"/>
        <v>2.3249999999999998E-3</v>
      </c>
      <c r="BD279" s="29">
        <f t="shared" si="364"/>
        <v>2.4520000000000002E-3</v>
      </c>
      <c r="BE279" s="29">
        <f t="shared" si="364"/>
        <v>3.3219999999999999E-3</v>
      </c>
      <c r="BF279" s="29">
        <f t="shared" si="364"/>
        <v>3.258E-3</v>
      </c>
      <c r="BG279" s="29">
        <f t="shared" si="364"/>
        <v>8.6199999999999992E-3</v>
      </c>
      <c r="BH279" s="29">
        <f t="shared" si="364"/>
        <v>3.8500000000000001E-3</v>
      </c>
      <c r="BI279" s="29">
        <f t="shared" si="364"/>
        <v>4.3579999999999999E-3</v>
      </c>
      <c r="BJ279" s="29">
        <f t="shared" si="364"/>
        <v>2.7590000000000002E-3</v>
      </c>
      <c r="BK279" s="29">
        <f t="shared" si="364"/>
        <v>5.5250000000000004E-3</v>
      </c>
      <c r="BL279" s="29">
        <f t="shared" si="364"/>
        <v>1.0260999999999999E-2</v>
      </c>
      <c r="BM279" s="29">
        <f t="shared" si="364"/>
        <v>9.0329999999999994E-3</v>
      </c>
      <c r="BN279" s="29">
        <f t="shared" si="364"/>
        <v>4.8339999999999998E-3</v>
      </c>
      <c r="BO279" s="29">
        <f t="shared" ref="BO279:DZ279" si="365">ROUND(BO278/BO48,6)</f>
        <v>4.5750000000000001E-3</v>
      </c>
      <c r="BP279" s="29">
        <f t="shared" si="365"/>
        <v>1.122E-3</v>
      </c>
      <c r="BQ279" s="29">
        <f t="shared" si="365"/>
        <v>1.343E-3</v>
      </c>
      <c r="BR279" s="29">
        <f t="shared" si="365"/>
        <v>1.884E-3</v>
      </c>
      <c r="BS279" s="29">
        <f t="shared" si="365"/>
        <v>6.0700000000000001E-4</v>
      </c>
      <c r="BT279" s="29">
        <f t="shared" si="365"/>
        <v>4.66E-4</v>
      </c>
      <c r="BU279" s="29">
        <f t="shared" si="365"/>
        <v>1.3140000000000001E-3</v>
      </c>
      <c r="BV279" s="29">
        <f t="shared" si="365"/>
        <v>4.6200000000000001E-4</v>
      </c>
      <c r="BW279" s="29">
        <f t="shared" si="365"/>
        <v>7.1500000000000003E-4</v>
      </c>
      <c r="BX279" s="29">
        <f t="shared" si="365"/>
        <v>8.12E-4</v>
      </c>
      <c r="BY279" s="29">
        <f t="shared" si="365"/>
        <v>3.0860000000000002E-3</v>
      </c>
      <c r="BZ279" s="29">
        <f t="shared" si="365"/>
        <v>3.32E-3</v>
      </c>
      <c r="CA279" s="29">
        <f t="shared" si="365"/>
        <v>5.2700000000000002E-4</v>
      </c>
      <c r="CB279" s="29">
        <f t="shared" si="365"/>
        <v>2.6619999999999999E-3</v>
      </c>
      <c r="CC279" s="29">
        <f t="shared" si="365"/>
        <v>5.9620000000000003E-3</v>
      </c>
      <c r="CD279" s="29">
        <f t="shared" si="365"/>
        <v>1.39E-3</v>
      </c>
      <c r="CE279" s="29">
        <f t="shared" si="365"/>
        <v>3.287E-3</v>
      </c>
      <c r="CF279" s="29">
        <f t="shared" si="365"/>
        <v>2.2560000000000002E-3</v>
      </c>
      <c r="CG279" s="29">
        <f t="shared" si="365"/>
        <v>4.6940000000000003E-3</v>
      </c>
      <c r="CH279" s="29">
        <f t="shared" si="365"/>
        <v>4.3860000000000001E-3</v>
      </c>
      <c r="CI279" s="29">
        <f t="shared" si="365"/>
        <v>3.9610000000000001E-3</v>
      </c>
      <c r="CJ279" s="29">
        <f t="shared" si="365"/>
        <v>1.4059999999999999E-3</v>
      </c>
      <c r="CK279" s="29">
        <f t="shared" si="365"/>
        <v>1.8519999999999999E-3</v>
      </c>
      <c r="CL279" s="29">
        <f t="shared" si="365"/>
        <v>3.2469999999999999E-3</v>
      </c>
      <c r="CM279" s="29">
        <f t="shared" si="365"/>
        <v>1.8209999999999999E-3</v>
      </c>
      <c r="CN279" s="29">
        <f t="shared" si="365"/>
        <v>2.885E-3</v>
      </c>
      <c r="CO279" s="29">
        <f t="shared" si="365"/>
        <v>2.2060000000000001E-3</v>
      </c>
      <c r="CP279" s="29">
        <f t="shared" si="365"/>
        <v>6.8599999999999998E-4</v>
      </c>
      <c r="CQ279" s="29">
        <f t="shared" si="365"/>
        <v>3.3409999999999998E-3</v>
      </c>
      <c r="CR279" s="29">
        <f t="shared" si="365"/>
        <v>1.07E-3</v>
      </c>
      <c r="CS279" s="29">
        <f t="shared" si="365"/>
        <v>2.96E-3</v>
      </c>
      <c r="CT279" s="29">
        <f t="shared" si="365"/>
        <v>1.554E-3</v>
      </c>
      <c r="CU279" s="29">
        <f t="shared" si="365"/>
        <v>4.862E-3</v>
      </c>
      <c r="CV279" s="29">
        <f t="shared" si="365"/>
        <v>1.8829999999999999E-3</v>
      </c>
      <c r="CW279" s="29">
        <f t="shared" si="365"/>
        <v>2.3679999999999999E-3</v>
      </c>
      <c r="CX279" s="29">
        <f t="shared" si="365"/>
        <v>4.1710000000000002E-3</v>
      </c>
      <c r="CY279" s="29">
        <f t="shared" si="365"/>
        <v>5.9280000000000001E-3</v>
      </c>
      <c r="CZ279" s="29">
        <f t="shared" si="365"/>
        <v>5.6239999999999997E-3</v>
      </c>
      <c r="DA279" s="29">
        <f t="shared" si="365"/>
        <v>2.4429999999999999E-3</v>
      </c>
      <c r="DB279" s="29">
        <f t="shared" si="365"/>
        <v>5.2909999999999997E-3</v>
      </c>
      <c r="DC279" s="29">
        <f t="shared" si="365"/>
        <v>3.003E-3</v>
      </c>
      <c r="DD279" s="29">
        <f t="shared" si="365"/>
        <v>3.6900000000000002E-4</v>
      </c>
      <c r="DE279" s="29">
        <f t="shared" si="365"/>
        <v>9.8900000000000008E-4</v>
      </c>
      <c r="DF279" s="29">
        <f t="shared" si="365"/>
        <v>4.8279999999999998E-3</v>
      </c>
      <c r="DG279" s="29">
        <f t="shared" si="365"/>
        <v>7.0799999999999997E-4</v>
      </c>
      <c r="DH279" s="29">
        <f t="shared" si="365"/>
        <v>2.9250000000000001E-3</v>
      </c>
      <c r="DI279" s="29">
        <f t="shared" si="365"/>
        <v>2.9750000000000002E-3</v>
      </c>
      <c r="DJ279" s="29">
        <f t="shared" si="365"/>
        <v>5.6020000000000002E-3</v>
      </c>
      <c r="DK279" s="29">
        <f t="shared" si="365"/>
        <v>4.28E-3</v>
      </c>
      <c r="DL279" s="29">
        <f t="shared" si="365"/>
        <v>3.5969999999999999E-3</v>
      </c>
      <c r="DM279" s="29">
        <f t="shared" si="365"/>
        <v>9.306E-3</v>
      </c>
      <c r="DN279" s="29">
        <f t="shared" si="365"/>
        <v>2.7910000000000001E-3</v>
      </c>
      <c r="DO279" s="29">
        <f t="shared" si="365"/>
        <v>4.4019999999999997E-3</v>
      </c>
      <c r="DP279" s="29">
        <f t="shared" si="365"/>
        <v>4.9020000000000001E-3</v>
      </c>
      <c r="DQ279" s="29">
        <f t="shared" si="365"/>
        <v>7.1599999999999995E-4</v>
      </c>
      <c r="DR279" s="29">
        <f t="shared" si="365"/>
        <v>7.8120000000000004E-3</v>
      </c>
      <c r="DS279" s="29">
        <f t="shared" si="365"/>
        <v>7.6800000000000002E-3</v>
      </c>
      <c r="DT279" s="29">
        <f t="shared" si="365"/>
        <v>5.1799999999999997E-3</v>
      </c>
      <c r="DU279" s="29">
        <f t="shared" si="365"/>
        <v>4.6309999999999997E-3</v>
      </c>
      <c r="DV279" s="29">
        <f t="shared" si="365"/>
        <v>1.0076E-2</v>
      </c>
      <c r="DW279" s="29">
        <f t="shared" si="365"/>
        <v>5.1000000000000004E-3</v>
      </c>
      <c r="DX279" s="29">
        <f t="shared" si="365"/>
        <v>7.9799999999999999E-4</v>
      </c>
      <c r="DY279" s="29">
        <f t="shared" si="365"/>
        <v>8.8199999999999997E-4</v>
      </c>
      <c r="DZ279" s="29">
        <f t="shared" si="365"/>
        <v>2.4199999999999998E-3</v>
      </c>
      <c r="EA279" s="29">
        <f t="shared" ref="EA279:FX279" si="366">ROUND(EA278/EA48,6)</f>
        <v>8.0999999999999996E-4</v>
      </c>
      <c r="EB279" s="29">
        <f t="shared" si="366"/>
        <v>4.4980000000000003E-3</v>
      </c>
      <c r="EC279" s="29">
        <f t="shared" si="366"/>
        <v>5.1879999999999999E-3</v>
      </c>
      <c r="ED279" s="29">
        <f t="shared" si="366"/>
        <v>1.5799999999999999E-4</v>
      </c>
      <c r="EE279" s="29">
        <f t="shared" si="366"/>
        <v>5.0239999999999998E-3</v>
      </c>
      <c r="EF279" s="29">
        <f t="shared" si="366"/>
        <v>7.0470000000000003E-3</v>
      </c>
      <c r="EG279" s="29">
        <f t="shared" si="366"/>
        <v>4.0309999999999999E-3</v>
      </c>
      <c r="EH279" s="29">
        <f t="shared" si="366"/>
        <v>7.1960000000000001E-3</v>
      </c>
      <c r="EI279" s="29">
        <f t="shared" si="366"/>
        <v>5.5129999999999997E-3</v>
      </c>
      <c r="EJ279" s="29">
        <f t="shared" si="366"/>
        <v>4.9449999999999997E-3</v>
      </c>
      <c r="EK279" s="29">
        <f t="shared" si="366"/>
        <v>5.5000000000000003E-4</v>
      </c>
      <c r="EL279" s="29">
        <f t="shared" si="366"/>
        <v>1.242E-3</v>
      </c>
      <c r="EM279" s="29">
        <f t="shared" si="366"/>
        <v>9.8999999999999999E-4</v>
      </c>
      <c r="EN279" s="29">
        <f t="shared" si="366"/>
        <v>6.9839999999999998E-3</v>
      </c>
      <c r="EO279" s="29">
        <f t="shared" si="366"/>
        <v>2.3289999999999999E-3</v>
      </c>
      <c r="EP279" s="29">
        <f t="shared" si="366"/>
        <v>1.2769999999999999E-3</v>
      </c>
      <c r="EQ279" s="29">
        <f t="shared" si="366"/>
        <v>7.5900000000000002E-4</v>
      </c>
      <c r="ER279" s="29">
        <f t="shared" si="366"/>
        <v>1.199E-3</v>
      </c>
      <c r="ES279" s="29">
        <f t="shared" si="366"/>
        <v>2.2659999999999998E-3</v>
      </c>
      <c r="ET279" s="29">
        <f t="shared" si="366"/>
        <v>1.7669999999999999E-3</v>
      </c>
      <c r="EU279" s="29">
        <f t="shared" si="366"/>
        <v>6.7499999999999999E-3</v>
      </c>
      <c r="EV279" s="29">
        <f t="shared" si="366"/>
        <v>5.3200000000000003E-4</v>
      </c>
      <c r="EW279" s="29">
        <f t="shared" si="366"/>
        <v>2.7500000000000002E-4</v>
      </c>
      <c r="EX279" s="29">
        <f t="shared" si="366"/>
        <v>1.3929999999999999E-3</v>
      </c>
      <c r="EY279" s="29">
        <f t="shared" si="366"/>
        <v>1.2411999999999999E-2</v>
      </c>
      <c r="EZ279" s="29">
        <f t="shared" si="366"/>
        <v>2.9069999999999999E-3</v>
      </c>
      <c r="FA279" s="29">
        <f t="shared" si="366"/>
        <v>4.7800000000000002E-4</v>
      </c>
      <c r="FB279" s="29">
        <f t="shared" si="366"/>
        <v>5.3200000000000003E-4</v>
      </c>
      <c r="FC279" s="29">
        <f t="shared" si="366"/>
        <v>2.3470000000000001E-3</v>
      </c>
      <c r="FD279" s="29">
        <f t="shared" si="366"/>
        <v>6.2459999999999998E-3</v>
      </c>
      <c r="FE279" s="29">
        <f t="shared" si="366"/>
        <v>2.1770000000000001E-3</v>
      </c>
      <c r="FF279" s="29">
        <f t="shared" si="366"/>
        <v>7.7759999999999999E-3</v>
      </c>
      <c r="FG279" s="29">
        <f t="shared" si="366"/>
        <v>2.7390000000000001E-3</v>
      </c>
      <c r="FH279" s="29">
        <f t="shared" si="366"/>
        <v>2.2959999999999999E-3</v>
      </c>
      <c r="FI279" s="29">
        <f t="shared" si="366"/>
        <v>8.3900000000000001E-4</v>
      </c>
      <c r="FJ279" s="29">
        <f t="shared" si="366"/>
        <v>8.0699999999999999E-4</v>
      </c>
      <c r="FK279" s="29">
        <f t="shared" si="366"/>
        <v>5.7899999999999998E-4</v>
      </c>
      <c r="FL279" s="29">
        <f t="shared" si="366"/>
        <v>1.5250000000000001E-3</v>
      </c>
      <c r="FM279" s="29">
        <f t="shared" si="366"/>
        <v>1.66E-3</v>
      </c>
      <c r="FN279" s="29">
        <f t="shared" si="366"/>
        <v>3.7030000000000001E-3</v>
      </c>
      <c r="FO279" s="29">
        <f t="shared" si="366"/>
        <v>1.8799999999999999E-4</v>
      </c>
      <c r="FP279" s="29">
        <f t="shared" si="366"/>
        <v>8.2200000000000003E-4</v>
      </c>
      <c r="FQ279" s="29">
        <f t="shared" si="366"/>
        <v>1.116E-3</v>
      </c>
      <c r="FR279" s="29">
        <f t="shared" si="366"/>
        <v>1.55E-4</v>
      </c>
      <c r="FS279" s="29">
        <f t="shared" si="366"/>
        <v>1.85E-4</v>
      </c>
      <c r="FT279" s="29">
        <f t="shared" si="366"/>
        <v>1.5100000000000001E-4</v>
      </c>
      <c r="FU279" s="29">
        <f t="shared" si="366"/>
        <v>3.4199999999999999E-3</v>
      </c>
      <c r="FV279" s="29">
        <f t="shared" si="366"/>
        <v>3.0400000000000002E-3</v>
      </c>
      <c r="FW279" s="29">
        <f t="shared" si="366"/>
        <v>4.9909999999999998E-3</v>
      </c>
      <c r="FX279" s="29">
        <f t="shared" si="366"/>
        <v>2.0279999999999999E-3</v>
      </c>
      <c r="FY279" s="2"/>
      <c r="FZ279" s="2"/>
      <c r="GA279" s="29"/>
      <c r="GB279" s="2"/>
      <c r="GC279" s="2"/>
      <c r="GD279" s="2"/>
      <c r="GE279" s="2"/>
      <c r="GF279" s="2"/>
      <c r="GG279" s="2"/>
      <c r="GH279" s="2"/>
      <c r="GI279" s="2"/>
      <c r="GJ279" s="2"/>
      <c r="GK279" s="2"/>
    </row>
    <row r="280" spans="1:193" x14ac:dyDescent="0.35">
      <c r="A280" s="2"/>
      <c r="B280" s="2" t="s">
        <v>985</v>
      </c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>
        <f>IF(FT272&gt;0,FT272,FT270)</f>
        <v>3.0049999999999999E-3</v>
      </c>
      <c r="FQ280" s="29"/>
      <c r="FR280" s="29"/>
      <c r="FS280" s="29"/>
      <c r="FT280" s="29"/>
      <c r="FU280" s="29"/>
      <c r="FV280" s="29"/>
      <c r="FW280" s="29"/>
      <c r="FX280" s="29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</row>
    <row r="281" spans="1:193" x14ac:dyDescent="0.35">
      <c r="A281" s="3" t="s">
        <v>582</v>
      </c>
      <c r="B281" s="2" t="s">
        <v>583</v>
      </c>
      <c r="C281" s="29">
        <f t="shared" ref="C281:AM281" si="367">IF(ROUND(MIN(C279,(C262-C273),(C267-C273)),6)&lt;0,0,(ROUND(MIN(C279,(C262-C273),(C267-C273)),6)))</f>
        <v>0</v>
      </c>
      <c r="D281" s="29">
        <f t="shared" si="367"/>
        <v>0</v>
      </c>
      <c r="E281" s="29">
        <f t="shared" si="367"/>
        <v>0</v>
      </c>
      <c r="F281" s="29">
        <f t="shared" si="367"/>
        <v>0</v>
      </c>
      <c r="G281" s="29">
        <f t="shared" si="367"/>
        <v>0</v>
      </c>
      <c r="H281" s="29">
        <f t="shared" si="367"/>
        <v>0</v>
      </c>
      <c r="I281" s="29">
        <f t="shared" si="367"/>
        <v>0</v>
      </c>
      <c r="J281" s="29">
        <f t="shared" si="367"/>
        <v>0</v>
      </c>
      <c r="K281" s="29">
        <f t="shared" si="367"/>
        <v>0</v>
      </c>
      <c r="L281" s="29">
        <f t="shared" si="367"/>
        <v>0</v>
      </c>
      <c r="M281" s="29">
        <f t="shared" si="367"/>
        <v>0</v>
      </c>
      <c r="N281" s="29">
        <f t="shared" si="367"/>
        <v>0</v>
      </c>
      <c r="O281" s="29">
        <f t="shared" si="367"/>
        <v>0</v>
      </c>
      <c r="P281" s="29">
        <f t="shared" si="367"/>
        <v>0</v>
      </c>
      <c r="Q281" s="29">
        <f t="shared" si="367"/>
        <v>0</v>
      </c>
      <c r="R281" s="29">
        <f t="shared" si="367"/>
        <v>0</v>
      </c>
      <c r="S281" s="29">
        <f t="shared" si="367"/>
        <v>0</v>
      </c>
      <c r="T281" s="29">
        <f t="shared" si="367"/>
        <v>0</v>
      </c>
      <c r="U281" s="29">
        <f t="shared" si="367"/>
        <v>0</v>
      </c>
      <c r="V281" s="29">
        <f t="shared" si="367"/>
        <v>0</v>
      </c>
      <c r="W281" s="29">
        <f t="shared" si="367"/>
        <v>0</v>
      </c>
      <c r="X281" s="29">
        <f t="shared" si="367"/>
        <v>0</v>
      </c>
      <c r="Y281" s="29">
        <f t="shared" si="367"/>
        <v>0</v>
      </c>
      <c r="Z281" s="29">
        <f t="shared" si="367"/>
        <v>0</v>
      </c>
      <c r="AA281" s="29">
        <f t="shared" si="367"/>
        <v>0</v>
      </c>
      <c r="AB281" s="29">
        <f t="shared" si="367"/>
        <v>0</v>
      </c>
      <c r="AC281" s="29">
        <f t="shared" si="367"/>
        <v>0</v>
      </c>
      <c r="AD281" s="29">
        <f t="shared" si="367"/>
        <v>0</v>
      </c>
      <c r="AE281" s="29">
        <f t="shared" si="367"/>
        <v>0</v>
      </c>
      <c r="AF281" s="29">
        <f t="shared" si="367"/>
        <v>0</v>
      </c>
      <c r="AG281" s="29">
        <f t="shared" si="367"/>
        <v>0</v>
      </c>
      <c r="AH281" s="29">
        <f t="shared" si="367"/>
        <v>0</v>
      </c>
      <c r="AI281" s="29">
        <f t="shared" si="367"/>
        <v>0</v>
      </c>
      <c r="AJ281" s="29">
        <f t="shared" si="367"/>
        <v>0</v>
      </c>
      <c r="AK281" s="29">
        <f t="shared" si="367"/>
        <v>0</v>
      </c>
      <c r="AL281" s="29">
        <f t="shared" si="367"/>
        <v>0</v>
      </c>
      <c r="AM281" s="29">
        <f t="shared" si="367"/>
        <v>0</v>
      </c>
      <c r="AN281" s="29">
        <f>IF(ROUND(MIN(AN279,(AN262-AN273),(AN267-AN273)),6)&lt;0,0,(ROUND(MIN(AN279,(AN262-AN273),(AN267-AN273)),6)))-0.000001</f>
        <v>9.7900000000000005E-4</v>
      </c>
      <c r="AO281" s="29">
        <f t="shared" ref="AO281:CZ281" si="368">IF(ROUND(MIN(AO279,(AO262-AO273),(AO267-AO273)),6)&lt;0,0,(ROUND(MIN(AO279,(AO262-AO273),(AO267-AO273)),6)))</f>
        <v>0</v>
      </c>
      <c r="AP281" s="29">
        <f t="shared" si="368"/>
        <v>0</v>
      </c>
      <c r="AQ281" s="29">
        <f t="shared" si="368"/>
        <v>0</v>
      </c>
      <c r="AR281" s="29">
        <f t="shared" si="368"/>
        <v>0</v>
      </c>
      <c r="AS281" s="29">
        <f t="shared" si="368"/>
        <v>0</v>
      </c>
      <c r="AT281" s="29">
        <f t="shared" si="368"/>
        <v>0</v>
      </c>
      <c r="AU281" s="29">
        <f t="shared" si="368"/>
        <v>0</v>
      </c>
      <c r="AV281" s="29">
        <f t="shared" si="368"/>
        <v>0</v>
      </c>
      <c r="AW281" s="29">
        <f t="shared" si="368"/>
        <v>0</v>
      </c>
      <c r="AX281" s="29">
        <f t="shared" si="368"/>
        <v>0</v>
      </c>
      <c r="AY281" s="29">
        <f t="shared" si="368"/>
        <v>0</v>
      </c>
      <c r="AZ281" s="29">
        <f t="shared" si="368"/>
        <v>0</v>
      </c>
      <c r="BA281" s="29">
        <f t="shared" si="368"/>
        <v>0</v>
      </c>
      <c r="BB281" s="29">
        <f t="shared" si="368"/>
        <v>0</v>
      </c>
      <c r="BC281" s="29">
        <f t="shared" si="368"/>
        <v>0</v>
      </c>
      <c r="BD281" s="29">
        <f t="shared" si="368"/>
        <v>0</v>
      </c>
      <c r="BE281" s="29">
        <f t="shared" si="368"/>
        <v>0</v>
      </c>
      <c r="BF281" s="29">
        <f t="shared" si="368"/>
        <v>0</v>
      </c>
      <c r="BG281" s="29">
        <f t="shared" si="368"/>
        <v>0</v>
      </c>
      <c r="BH281" s="29">
        <f t="shared" si="368"/>
        <v>0</v>
      </c>
      <c r="BI281" s="29">
        <f t="shared" si="368"/>
        <v>0</v>
      </c>
      <c r="BJ281" s="29">
        <f t="shared" si="368"/>
        <v>0</v>
      </c>
      <c r="BK281" s="29">
        <f t="shared" si="368"/>
        <v>0</v>
      </c>
      <c r="BL281" s="29">
        <f t="shared" si="368"/>
        <v>0</v>
      </c>
      <c r="BM281" s="29">
        <f t="shared" si="368"/>
        <v>0</v>
      </c>
      <c r="BN281" s="29">
        <f t="shared" si="368"/>
        <v>0</v>
      </c>
      <c r="BO281" s="29">
        <f t="shared" si="368"/>
        <v>0</v>
      </c>
      <c r="BP281" s="29">
        <f t="shared" si="368"/>
        <v>0</v>
      </c>
      <c r="BQ281" s="29">
        <f t="shared" si="368"/>
        <v>0</v>
      </c>
      <c r="BR281" s="29">
        <f t="shared" si="368"/>
        <v>0</v>
      </c>
      <c r="BS281" s="29">
        <f t="shared" si="368"/>
        <v>0</v>
      </c>
      <c r="BT281" s="29">
        <f t="shared" si="368"/>
        <v>0</v>
      </c>
      <c r="BU281" s="29">
        <f t="shared" si="368"/>
        <v>0</v>
      </c>
      <c r="BV281" s="29">
        <f>IF(ROUND(MIN(BV279,(BV262-BV273),(BV267-BV273)),6)&lt;0,0,(ROUND(MIN(BV279,(BV262-BV273),(BV267-BV273)),6)))-0.000001</f>
        <v>4.6099999999999998E-4</v>
      </c>
      <c r="BW281" s="29">
        <f t="shared" si="368"/>
        <v>0</v>
      </c>
      <c r="BX281" s="29">
        <f t="shared" si="368"/>
        <v>0</v>
      </c>
      <c r="BY281" s="29">
        <f t="shared" si="368"/>
        <v>0</v>
      </c>
      <c r="BZ281" s="29">
        <f t="shared" si="368"/>
        <v>0</v>
      </c>
      <c r="CA281" s="29">
        <f t="shared" si="368"/>
        <v>0</v>
      </c>
      <c r="CB281" s="29">
        <f t="shared" si="368"/>
        <v>0</v>
      </c>
      <c r="CC281" s="29">
        <f t="shared" si="368"/>
        <v>0</v>
      </c>
      <c r="CD281" s="29">
        <f t="shared" si="368"/>
        <v>0</v>
      </c>
      <c r="CE281" s="29">
        <f t="shared" si="368"/>
        <v>0</v>
      </c>
      <c r="CF281" s="29">
        <f t="shared" si="368"/>
        <v>0</v>
      </c>
      <c r="CG281" s="29">
        <f t="shared" si="368"/>
        <v>0</v>
      </c>
      <c r="CH281" s="29">
        <f t="shared" si="368"/>
        <v>0</v>
      </c>
      <c r="CI281" s="29">
        <f t="shared" si="368"/>
        <v>0</v>
      </c>
      <c r="CJ281" s="29">
        <f>IF(ROUND(MIN(CJ279,(CJ262-CJ273),(CJ267-CJ273)),6)&lt;0,0,(ROUND(MIN(CJ279,(CJ262-CJ273),(CJ267-CJ273)),6)))-0.000001</f>
        <v>1.219E-3</v>
      </c>
      <c r="CK281" s="29">
        <f t="shared" si="368"/>
        <v>0</v>
      </c>
      <c r="CL281" s="29">
        <f t="shared" si="368"/>
        <v>0</v>
      </c>
      <c r="CM281" s="29">
        <f t="shared" si="368"/>
        <v>0</v>
      </c>
      <c r="CN281" s="29">
        <f t="shared" si="368"/>
        <v>0</v>
      </c>
      <c r="CO281" s="29">
        <f t="shared" si="368"/>
        <v>0</v>
      </c>
      <c r="CP281" s="29">
        <f>IF(ROUND(MIN(CP279,(CP262-CP273),(CP267-CP273)),6)&lt;0,0,(ROUND(MIN(CP279,(CP262-CP273),(CP267-CP273)),6)))-0.000001</f>
        <v>6.8499999999999995E-4</v>
      </c>
      <c r="CQ281" s="29">
        <f t="shared" si="368"/>
        <v>0</v>
      </c>
      <c r="CR281" s="29">
        <f t="shared" si="368"/>
        <v>0</v>
      </c>
      <c r="CS281" s="29">
        <f t="shared" si="368"/>
        <v>0</v>
      </c>
      <c r="CT281" s="29">
        <f t="shared" si="368"/>
        <v>0</v>
      </c>
      <c r="CU281" s="29">
        <f t="shared" si="368"/>
        <v>0</v>
      </c>
      <c r="CV281" s="29">
        <f t="shared" si="368"/>
        <v>0</v>
      </c>
      <c r="CW281" s="29">
        <f t="shared" si="368"/>
        <v>0</v>
      </c>
      <c r="CX281" s="29">
        <f t="shared" si="368"/>
        <v>0</v>
      </c>
      <c r="CY281" s="29">
        <f t="shared" si="368"/>
        <v>0</v>
      </c>
      <c r="CZ281" s="29">
        <f t="shared" si="368"/>
        <v>0</v>
      </c>
      <c r="DA281" s="29">
        <f t="shared" ref="DA281:FL281" si="369">IF(ROUND(MIN(DA279,(DA262-DA273),(DA267-DA273)),6)&lt;0,0,(ROUND(MIN(DA279,(DA262-DA273),(DA267-DA273)),6)))</f>
        <v>0</v>
      </c>
      <c r="DB281" s="29">
        <f t="shared" si="369"/>
        <v>0</v>
      </c>
      <c r="DC281" s="29">
        <f t="shared" si="369"/>
        <v>0</v>
      </c>
      <c r="DD281" s="29">
        <f t="shared" si="369"/>
        <v>0</v>
      </c>
      <c r="DE281" s="29">
        <f t="shared" si="369"/>
        <v>0</v>
      </c>
      <c r="DF281" s="29">
        <f t="shared" si="369"/>
        <v>0</v>
      </c>
      <c r="DG281" s="29">
        <f t="shared" si="369"/>
        <v>0</v>
      </c>
      <c r="DH281" s="29">
        <f t="shared" si="369"/>
        <v>0</v>
      </c>
      <c r="DI281" s="29">
        <f t="shared" si="369"/>
        <v>0</v>
      </c>
      <c r="DJ281" s="29">
        <f t="shared" si="369"/>
        <v>0</v>
      </c>
      <c r="DK281" s="29">
        <f t="shared" si="369"/>
        <v>0</v>
      </c>
      <c r="DL281" s="29">
        <f t="shared" si="369"/>
        <v>0</v>
      </c>
      <c r="DM281" s="29">
        <f t="shared" si="369"/>
        <v>0</v>
      </c>
      <c r="DN281" s="29">
        <f t="shared" si="369"/>
        <v>0</v>
      </c>
      <c r="DO281" s="29">
        <f t="shared" si="369"/>
        <v>0</v>
      </c>
      <c r="DP281" s="29">
        <f t="shared" si="369"/>
        <v>0</v>
      </c>
      <c r="DQ281" s="29">
        <f>IF(ROUND(MIN(DQ279,(DQ262-DQ273),(DQ267-DQ273)),6)&lt;0,0,(ROUND(MIN(DQ279,(DQ262-DQ273),(DQ267-DQ273)),6)))-0.000001</f>
        <v>7.1499999999999992E-4</v>
      </c>
      <c r="DR281" s="29">
        <f t="shared" si="369"/>
        <v>0</v>
      </c>
      <c r="DS281" s="29">
        <f t="shared" si="369"/>
        <v>0</v>
      </c>
      <c r="DT281" s="29">
        <f t="shared" si="369"/>
        <v>0</v>
      </c>
      <c r="DU281" s="29">
        <f t="shared" si="369"/>
        <v>0</v>
      </c>
      <c r="DV281" s="29">
        <f t="shared" si="369"/>
        <v>0</v>
      </c>
      <c r="DW281" s="29">
        <f t="shared" si="369"/>
        <v>0</v>
      </c>
      <c r="DX281" s="29">
        <f t="shared" si="369"/>
        <v>0</v>
      </c>
      <c r="DY281" s="29">
        <f t="shared" si="369"/>
        <v>0</v>
      </c>
      <c r="DZ281" s="29">
        <f t="shared" si="369"/>
        <v>0</v>
      </c>
      <c r="EA281" s="29">
        <f>IF(ROUND(MIN(EA279,(EA262-EA273),(EA267-EA273)),6)&lt;0,0,(ROUND(MIN(EA279,(EA262-EA273),(EA267-EA273)),6)))-0.000001</f>
        <v>8.0899999999999993E-4</v>
      </c>
      <c r="EB281" s="29">
        <f t="shared" si="369"/>
        <v>0</v>
      </c>
      <c r="EC281" s="29">
        <f t="shared" si="369"/>
        <v>0</v>
      </c>
      <c r="ED281" s="29">
        <f t="shared" si="369"/>
        <v>1.37E-4</v>
      </c>
      <c r="EE281" s="29">
        <f t="shared" si="369"/>
        <v>0</v>
      </c>
      <c r="EF281" s="29">
        <f t="shared" si="369"/>
        <v>0</v>
      </c>
      <c r="EG281" s="29">
        <f t="shared" si="369"/>
        <v>0</v>
      </c>
      <c r="EH281" s="29">
        <f t="shared" si="369"/>
        <v>0</v>
      </c>
      <c r="EI281" s="29">
        <f t="shared" si="369"/>
        <v>0</v>
      </c>
      <c r="EJ281" s="29">
        <f t="shared" si="369"/>
        <v>0</v>
      </c>
      <c r="EK281" s="29">
        <f t="shared" si="369"/>
        <v>0</v>
      </c>
      <c r="EL281" s="29">
        <f t="shared" si="369"/>
        <v>0</v>
      </c>
      <c r="EM281" s="29">
        <f t="shared" si="369"/>
        <v>0</v>
      </c>
      <c r="EN281" s="29">
        <f t="shared" si="369"/>
        <v>0</v>
      </c>
      <c r="EO281" s="29">
        <f t="shared" si="369"/>
        <v>0</v>
      </c>
      <c r="EP281" s="29">
        <f t="shared" si="369"/>
        <v>0</v>
      </c>
      <c r="EQ281" s="29">
        <f>IF(ROUND(MIN(EQ279,(EQ262-EQ273),(EQ267-EQ273)),6)&lt;0,0,(ROUND(MIN(EQ279,(EQ262-EQ273),(EQ267-EQ273)),6)))</f>
        <v>0</v>
      </c>
      <c r="ER281" s="29">
        <f t="shared" si="369"/>
        <v>0</v>
      </c>
      <c r="ES281" s="29">
        <f t="shared" si="369"/>
        <v>0</v>
      </c>
      <c r="ET281" s="29">
        <f t="shared" si="369"/>
        <v>0</v>
      </c>
      <c r="EU281" s="29">
        <f t="shared" si="369"/>
        <v>0</v>
      </c>
      <c r="EV281" s="29">
        <f t="shared" si="369"/>
        <v>0</v>
      </c>
      <c r="EW281" s="29">
        <f t="shared" si="369"/>
        <v>0</v>
      </c>
      <c r="EX281" s="29">
        <f t="shared" si="369"/>
        <v>0</v>
      </c>
      <c r="EY281" s="29">
        <f t="shared" si="369"/>
        <v>0</v>
      </c>
      <c r="EZ281" s="29">
        <f t="shared" si="369"/>
        <v>0</v>
      </c>
      <c r="FA281" s="29">
        <f t="shared" si="369"/>
        <v>6.0000000000000002E-5</v>
      </c>
      <c r="FB281" s="29">
        <f t="shared" si="369"/>
        <v>5.3200000000000003E-4</v>
      </c>
      <c r="FC281" s="29">
        <f t="shared" si="369"/>
        <v>0</v>
      </c>
      <c r="FD281" s="29">
        <f t="shared" si="369"/>
        <v>0</v>
      </c>
      <c r="FE281" s="29">
        <f t="shared" si="369"/>
        <v>0</v>
      </c>
      <c r="FF281" s="29">
        <f t="shared" si="369"/>
        <v>0</v>
      </c>
      <c r="FG281" s="29">
        <f t="shared" si="369"/>
        <v>0</v>
      </c>
      <c r="FH281" s="29">
        <f t="shared" si="369"/>
        <v>0</v>
      </c>
      <c r="FI281" s="29">
        <f>IF(ROUND(MIN(FI279,(FI262-FI273),(FI267-FI273)),6)&lt;0,0,(ROUND(MIN(FI279,(FI262-FI273),(FI267-FI273)),6)))</f>
        <v>0</v>
      </c>
      <c r="FJ281" s="29">
        <f>IF(ROUND(MIN(FJ279,(FJ262-FJ273),(FJ267-FJ273)),6)&lt;0,0,(ROUND(MIN(FJ279,(FJ262-FJ273),(FJ267-FJ273)),6)))</f>
        <v>1.3200000000000001E-4</v>
      </c>
      <c r="FK281" s="29">
        <f>IF(ROUND(MIN(FK279,(FK262-FK273),(FK267-FK273)),6)&lt;0,0,(ROUND(MIN(FK279,(FK262-FK273),(FK267-FK273)),6)))</f>
        <v>0</v>
      </c>
      <c r="FL281" s="29">
        <f t="shared" si="369"/>
        <v>0</v>
      </c>
      <c r="FM281" s="29">
        <f t="shared" ref="FM281:FX281" si="370">IF(ROUND(MIN(FM279,(FM262-FM273),(FM267-FM273)),6)&lt;0,0,(ROUND(MIN(FM279,(FM262-FM273),(FM267-FM273)),6)))</f>
        <v>0</v>
      </c>
      <c r="FN281" s="29">
        <f t="shared" si="370"/>
        <v>0</v>
      </c>
      <c r="FO281" s="29">
        <f t="shared" si="370"/>
        <v>1.8799999999999999E-4</v>
      </c>
      <c r="FP281" s="29">
        <f t="shared" si="370"/>
        <v>0</v>
      </c>
      <c r="FQ281" s="29">
        <f t="shared" si="370"/>
        <v>3.5799999999999997E-4</v>
      </c>
      <c r="FR281" s="29">
        <f>IF(ROUND(MIN(FR279,(FR262-FR273),(FR267-FR273)),6)&lt;0,0,(ROUND(MIN(FR279,(FR262-FR273),(FR267-FR273)),6)))-0.000001</f>
        <v>1.54E-4</v>
      </c>
      <c r="FS281" s="29">
        <f>IF(ROUND(MIN(FS279,(FS262-FS273),(FS267-FS273)),6)&lt;0,0,(ROUND(MIN(FS279,(FS262-FS273),(FS267-FS273)),6)))</f>
        <v>0</v>
      </c>
      <c r="FT281" s="29">
        <f>IF(ROUND(MIN(FT279,(FT262-FT273),(FT267-FT273)),6)&lt;0,0,(ROUND(MIN(FT279,(FT262-FT273),(FT267-FT273)),6)))-0.000001</f>
        <v>1.5000000000000001E-4</v>
      </c>
      <c r="FU281" s="29">
        <f t="shared" si="370"/>
        <v>0</v>
      </c>
      <c r="FV281" s="29">
        <f t="shared" si="370"/>
        <v>0</v>
      </c>
      <c r="FW281" s="29">
        <f t="shared" si="370"/>
        <v>0</v>
      </c>
      <c r="FX281" s="29">
        <f t="shared" si="370"/>
        <v>0</v>
      </c>
      <c r="FY281" s="29"/>
      <c r="FZ281" s="29">
        <f>SUM(C281:FX281)</f>
        <v>6.5789999999999998E-3</v>
      </c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</row>
    <row r="282" spans="1:193" x14ac:dyDescent="0.35">
      <c r="A282" s="2"/>
      <c r="B282" s="2" t="s">
        <v>584</v>
      </c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</row>
    <row r="283" spans="1:193" x14ac:dyDescent="0.35">
      <c r="A283" s="2"/>
      <c r="B283" s="2" t="s">
        <v>585</v>
      </c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"/>
      <c r="GB283" s="29"/>
      <c r="GC283" s="29"/>
      <c r="GD283" s="29"/>
      <c r="GE283" s="2"/>
      <c r="GF283" s="2"/>
      <c r="GG283" s="2"/>
      <c r="GH283" s="2"/>
      <c r="GI283" s="2"/>
      <c r="GJ283" s="2"/>
      <c r="GK283" s="2"/>
    </row>
    <row r="284" spans="1:193" x14ac:dyDescent="0.35">
      <c r="A284" s="3" t="s">
        <v>586</v>
      </c>
      <c r="B284" s="2" t="s">
        <v>587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  <c r="AC284" s="29">
        <v>0</v>
      </c>
      <c r="AD284" s="29">
        <v>0</v>
      </c>
      <c r="AE284" s="29">
        <v>0</v>
      </c>
      <c r="AF284" s="29">
        <v>0</v>
      </c>
      <c r="AG284" s="29">
        <v>0</v>
      </c>
      <c r="AH284" s="29">
        <v>0</v>
      </c>
      <c r="AI284" s="29">
        <v>0</v>
      </c>
      <c r="AJ284" s="29">
        <v>0</v>
      </c>
      <c r="AK284" s="29">
        <v>0</v>
      </c>
      <c r="AL284" s="29">
        <v>0</v>
      </c>
      <c r="AM284" s="29">
        <v>0</v>
      </c>
      <c r="AN284" s="29">
        <v>0</v>
      </c>
      <c r="AO284" s="29">
        <v>0</v>
      </c>
      <c r="AP284" s="29">
        <v>0</v>
      </c>
      <c r="AQ284" s="29">
        <v>0</v>
      </c>
      <c r="AR284" s="29">
        <v>0</v>
      </c>
      <c r="AS284" s="29">
        <v>0</v>
      </c>
      <c r="AT284" s="29">
        <v>0</v>
      </c>
      <c r="AU284" s="29">
        <v>0</v>
      </c>
      <c r="AV284" s="29">
        <v>0</v>
      </c>
      <c r="AW284" s="29">
        <v>0</v>
      </c>
      <c r="AX284" s="29">
        <v>0</v>
      </c>
      <c r="AY284" s="29">
        <v>0</v>
      </c>
      <c r="AZ284" s="29">
        <v>0</v>
      </c>
      <c r="BA284" s="29">
        <v>0</v>
      </c>
      <c r="BB284" s="29">
        <v>0</v>
      </c>
      <c r="BC284" s="29">
        <v>0</v>
      </c>
      <c r="BD284" s="29">
        <v>0</v>
      </c>
      <c r="BE284" s="29">
        <v>0</v>
      </c>
      <c r="BF284" s="29">
        <v>0</v>
      </c>
      <c r="BG284" s="29">
        <v>0</v>
      </c>
      <c r="BH284" s="29">
        <v>0</v>
      </c>
      <c r="BI284" s="29">
        <v>0</v>
      </c>
      <c r="BJ284" s="29">
        <v>0</v>
      </c>
      <c r="BK284" s="29">
        <v>0</v>
      </c>
      <c r="BL284" s="29">
        <v>0</v>
      </c>
      <c r="BM284" s="29">
        <v>0</v>
      </c>
      <c r="BN284" s="29">
        <v>0</v>
      </c>
      <c r="BO284" s="29">
        <v>0</v>
      </c>
      <c r="BP284" s="29">
        <v>0</v>
      </c>
      <c r="BQ284" s="29">
        <v>0</v>
      </c>
      <c r="BR284" s="29">
        <v>0</v>
      </c>
      <c r="BS284" s="29">
        <v>0</v>
      </c>
      <c r="BT284" s="29">
        <v>0</v>
      </c>
      <c r="BU284" s="29">
        <v>0</v>
      </c>
      <c r="BV284" s="29">
        <v>0</v>
      </c>
      <c r="BW284" s="29">
        <v>0</v>
      </c>
      <c r="BX284" s="29">
        <v>0</v>
      </c>
      <c r="BY284" s="29">
        <v>0</v>
      </c>
      <c r="BZ284" s="29">
        <v>0</v>
      </c>
      <c r="CA284" s="29">
        <v>0</v>
      </c>
      <c r="CB284" s="29">
        <v>0</v>
      </c>
      <c r="CC284" s="29">
        <v>0</v>
      </c>
      <c r="CD284" s="29">
        <v>0</v>
      </c>
      <c r="CE284" s="29">
        <v>0</v>
      </c>
      <c r="CF284" s="29">
        <v>0</v>
      </c>
      <c r="CG284" s="29">
        <v>0</v>
      </c>
      <c r="CH284" s="29">
        <v>0</v>
      </c>
      <c r="CI284" s="29">
        <v>0</v>
      </c>
      <c r="CJ284" s="29">
        <v>0</v>
      </c>
      <c r="CK284" s="29">
        <v>0</v>
      </c>
      <c r="CL284" s="29">
        <v>0</v>
      </c>
      <c r="CM284" s="29">
        <v>0</v>
      </c>
      <c r="CN284" s="29">
        <v>0</v>
      </c>
      <c r="CO284" s="29">
        <v>0</v>
      </c>
      <c r="CP284" s="29">
        <v>0</v>
      </c>
      <c r="CQ284" s="29">
        <v>0</v>
      </c>
      <c r="CR284" s="29">
        <v>0</v>
      </c>
      <c r="CS284" s="29">
        <v>0</v>
      </c>
      <c r="CT284" s="29">
        <v>0</v>
      </c>
      <c r="CU284" s="29">
        <v>0</v>
      </c>
      <c r="CV284" s="29">
        <v>0</v>
      </c>
      <c r="CW284" s="29">
        <v>0</v>
      </c>
      <c r="CX284" s="29">
        <v>0</v>
      </c>
      <c r="CY284" s="29">
        <v>0</v>
      </c>
      <c r="CZ284" s="29">
        <v>0</v>
      </c>
      <c r="DA284" s="29">
        <v>0</v>
      </c>
      <c r="DB284" s="29">
        <v>0</v>
      </c>
      <c r="DC284" s="29">
        <v>0</v>
      </c>
      <c r="DD284" s="29">
        <v>0</v>
      </c>
      <c r="DE284" s="29">
        <v>0</v>
      </c>
      <c r="DF284" s="29">
        <v>0</v>
      </c>
      <c r="DG284" s="29">
        <v>0</v>
      </c>
      <c r="DH284" s="29">
        <v>0</v>
      </c>
      <c r="DI284" s="29">
        <v>0</v>
      </c>
      <c r="DJ284" s="29">
        <v>0</v>
      </c>
      <c r="DK284" s="29">
        <v>0</v>
      </c>
      <c r="DL284" s="29">
        <v>0</v>
      </c>
      <c r="DM284" s="29">
        <v>0</v>
      </c>
      <c r="DN284" s="29">
        <v>0</v>
      </c>
      <c r="DO284" s="29">
        <v>0</v>
      </c>
      <c r="DP284" s="29">
        <v>0</v>
      </c>
      <c r="DQ284" s="29">
        <v>0</v>
      </c>
      <c r="DR284" s="29">
        <v>0</v>
      </c>
      <c r="DS284" s="29">
        <v>0</v>
      </c>
      <c r="DT284" s="29">
        <v>0</v>
      </c>
      <c r="DU284" s="29">
        <v>0</v>
      </c>
      <c r="DV284" s="29">
        <v>0</v>
      </c>
      <c r="DW284" s="29">
        <v>0</v>
      </c>
      <c r="DX284" s="29">
        <v>0</v>
      </c>
      <c r="DY284" s="29">
        <v>0</v>
      </c>
      <c r="DZ284" s="29">
        <v>0</v>
      </c>
      <c r="EA284" s="29">
        <v>0</v>
      </c>
      <c r="EB284" s="29">
        <v>0</v>
      </c>
      <c r="EC284" s="29">
        <v>0</v>
      </c>
      <c r="ED284" s="29">
        <v>0</v>
      </c>
      <c r="EE284" s="29">
        <v>0</v>
      </c>
      <c r="EF284" s="29">
        <v>0</v>
      </c>
      <c r="EG284" s="29">
        <v>0</v>
      </c>
      <c r="EH284" s="29">
        <v>0</v>
      </c>
      <c r="EI284" s="29">
        <v>0</v>
      </c>
      <c r="EJ284" s="29">
        <v>0</v>
      </c>
      <c r="EK284" s="29">
        <v>0</v>
      </c>
      <c r="EL284" s="29">
        <v>0</v>
      </c>
      <c r="EM284" s="29">
        <v>0</v>
      </c>
      <c r="EN284" s="29">
        <v>0</v>
      </c>
      <c r="EO284" s="29">
        <v>0</v>
      </c>
      <c r="EP284" s="29">
        <v>0</v>
      </c>
      <c r="EQ284" s="29">
        <v>0</v>
      </c>
      <c r="ER284" s="29">
        <v>0</v>
      </c>
      <c r="ES284" s="29">
        <v>0</v>
      </c>
      <c r="ET284" s="29">
        <v>0</v>
      </c>
      <c r="EU284" s="29">
        <v>0</v>
      </c>
      <c r="EV284" s="29">
        <v>0</v>
      </c>
      <c r="EW284" s="29">
        <v>0</v>
      </c>
      <c r="EX284" s="29">
        <v>0</v>
      </c>
      <c r="EY284" s="29">
        <v>0</v>
      </c>
      <c r="EZ284" s="29">
        <v>0</v>
      </c>
      <c r="FA284" s="29">
        <v>0</v>
      </c>
      <c r="FB284" s="29">
        <v>0</v>
      </c>
      <c r="FC284" s="29">
        <v>0</v>
      </c>
      <c r="FD284" s="29">
        <v>0</v>
      </c>
      <c r="FE284" s="29">
        <v>0</v>
      </c>
      <c r="FF284" s="29">
        <v>0</v>
      </c>
      <c r="FG284" s="29">
        <v>0</v>
      </c>
      <c r="FH284" s="29">
        <v>0</v>
      </c>
      <c r="FI284" s="29">
        <v>0</v>
      </c>
      <c r="FJ284" s="29">
        <v>0</v>
      </c>
      <c r="FK284" s="29">
        <v>0</v>
      </c>
      <c r="FL284" s="29">
        <v>0</v>
      </c>
      <c r="FM284" s="29">
        <v>0</v>
      </c>
      <c r="FN284" s="29">
        <v>0</v>
      </c>
      <c r="FO284" s="29">
        <v>0</v>
      </c>
      <c r="FP284" s="29">
        <v>0</v>
      </c>
      <c r="FQ284" s="29">
        <v>0</v>
      </c>
      <c r="FR284" s="29">
        <v>0</v>
      </c>
      <c r="FS284" s="29">
        <v>0</v>
      </c>
      <c r="FT284" s="29">
        <v>0</v>
      </c>
      <c r="FU284" s="29">
        <v>0</v>
      </c>
      <c r="FV284" s="29">
        <v>0</v>
      </c>
      <c r="FW284" s="29">
        <v>0</v>
      </c>
      <c r="FX284" s="29">
        <v>0</v>
      </c>
      <c r="FY284" s="29"/>
      <c r="FZ284" s="29"/>
      <c r="GA284" s="2"/>
      <c r="GB284" s="29"/>
      <c r="GC284" s="29"/>
      <c r="GD284" s="29"/>
      <c r="GE284" s="2"/>
      <c r="GF284" s="2"/>
      <c r="GG284" s="2"/>
      <c r="GH284" s="2"/>
      <c r="GI284" s="2"/>
      <c r="GJ284" s="2"/>
      <c r="GK284" s="2"/>
    </row>
    <row r="285" spans="1:193" x14ac:dyDescent="0.35">
      <c r="A285" s="3" t="s">
        <v>588</v>
      </c>
      <c r="B285" s="2" t="s">
        <v>589</v>
      </c>
      <c r="C285" s="29">
        <f t="shared" ref="C285:BN285" si="371">IF(C272&gt;0,C284,C281)</f>
        <v>0</v>
      </c>
      <c r="D285" s="29">
        <f t="shared" si="371"/>
        <v>0</v>
      </c>
      <c r="E285" s="29">
        <f t="shared" si="371"/>
        <v>0</v>
      </c>
      <c r="F285" s="29">
        <f t="shared" si="371"/>
        <v>0</v>
      </c>
      <c r="G285" s="29">
        <f t="shared" si="371"/>
        <v>0</v>
      </c>
      <c r="H285" s="29">
        <f t="shared" si="371"/>
        <v>0</v>
      </c>
      <c r="I285" s="29">
        <f t="shared" si="371"/>
        <v>0</v>
      </c>
      <c r="J285" s="29">
        <f t="shared" si="371"/>
        <v>0</v>
      </c>
      <c r="K285" s="29">
        <f t="shared" si="371"/>
        <v>0</v>
      </c>
      <c r="L285" s="29">
        <f t="shared" si="371"/>
        <v>0</v>
      </c>
      <c r="M285" s="29">
        <f t="shared" si="371"/>
        <v>0</v>
      </c>
      <c r="N285" s="29">
        <f t="shared" si="371"/>
        <v>0</v>
      </c>
      <c r="O285" s="29">
        <f t="shared" si="371"/>
        <v>0</v>
      </c>
      <c r="P285" s="29">
        <f t="shared" si="371"/>
        <v>0</v>
      </c>
      <c r="Q285" s="29">
        <f t="shared" si="371"/>
        <v>0</v>
      </c>
      <c r="R285" s="29">
        <f t="shared" si="371"/>
        <v>0</v>
      </c>
      <c r="S285" s="29">
        <f t="shared" si="371"/>
        <v>0</v>
      </c>
      <c r="T285" s="29">
        <f t="shared" si="371"/>
        <v>0</v>
      </c>
      <c r="U285" s="29">
        <f t="shared" si="371"/>
        <v>0</v>
      </c>
      <c r="V285" s="29">
        <f t="shared" si="371"/>
        <v>0</v>
      </c>
      <c r="W285" s="29">
        <f t="shared" si="371"/>
        <v>0</v>
      </c>
      <c r="X285" s="29">
        <f t="shared" si="371"/>
        <v>0</v>
      </c>
      <c r="Y285" s="29">
        <f t="shared" si="371"/>
        <v>0</v>
      </c>
      <c r="Z285" s="29">
        <f t="shared" si="371"/>
        <v>0</v>
      </c>
      <c r="AA285" s="29">
        <f t="shared" si="371"/>
        <v>0</v>
      </c>
      <c r="AB285" s="29">
        <f t="shared" si="371"/>
        <v>0</v>
      </c>
      <c r="AC285" s="29">
        <f t="shared" si="371"/>
        <v>0</v>
      </c>
      <c r="AD285" s="29">
        <f t="shared" si="371"/>
        <v>0</v>
      </c>
      <c r="AE285" s="29">
        <f t="shared" si="371"/>
        <v>0</v>
      </c>
      <c r="AF285" s="29">
        <f t="shared" si="371"/>
        <v>0</v>
      </c>
      <c r="AG285" s="29">
        <f t="shared" si="371"/>
        <v>0</v>
      </c>
      <c r="AH285" s="29">
        <f t="shared" si="371"/>
        <v>0</v>
      </c>
      <c r="AI285" s="29">
        <f t="shared" si="371"/>
        <v>0</v>
      </c>
      <c r="AJ285" s="29">
        <f t="shared" si="371"/>
        <v>0</v>
      </c>
      <c r="AK285" s="29">
        <f t="shared" si="371"/>
        <v>0</v>
      </c>
      <c r="AL285" s="29">
        <f t="shared" si="371"/>
        <v>0</v>
      </c>
      <c r="AM285" s="29">
        <f t="shared" si="371"/>
        <v>0</v>
      </c>
      <c r="AN285" s="29">
        <f t="shared" si="371"/>
        <v>9.7900000000000005E-4</v>
      </c>
      <c r="AO285" s="29">
        <f t="shared" si="371"/>
        <v>0</v>
      </c>
      <c r="AP285" s="29">
        <f t="shared" si="371"/>
        <v>0</v>
      </c>
      <c r="AQ285" s="29">
        <f t="shared" si="371"/>
        <v>0</v>
      </c>
      <c r="AR285" s="29">
        <f t="shared" si="371"/>
        <v>0</v>
      </c>
      <c r="AS285" s="29">
        <f t="shared" si="371"/>
        <v>0</v>
      </c>
      <c r="AT285" s="29">
        <f t="shared" si="371"/>
        <v>0</v>
      </c>
      <c r="AU285" s="29">
        <f t="shared" si="371"/>
        <v>0</v>
      </c>
      <c r="AV285" s="29">
        <f t="shared" si="371"/>
        <v>0</v>
      </c>
      <c r="AW285" s="29">
        <f t="shared" si="371"/>
        <v>0</v>
      </c>
      <c r="AX285" s="29">
        <f t="shared" si="371"/>
        <v>0</v>
      </c>
      <c r="AY285" s="29">
        <f t="shared" si="371"/>
        <v>0</v>
      </c>
      <c r="AZ285" s="29">
        <f t="shared" si="371"/>
        <v>0</v>
      </c>
      <c r="BA285" s="29">
        <f t="shared" si="371"/>
        <v>0</v>
      </c>
      <c r="BB285" s="29">
        <f t="shared" si="371"/>
        <v>0</v>
      </c>
      <c r="BC285" s="29">
        <f t="shared" si="371"/>
        <v>0</v>
      </c>
      <c r="BD285" s="29">
        <f t="shared" si="371"/>
        <v>0</v>
      </c>
      <c r="BE285" s="29">
        <f t="shared" si="371"/>
        <v>0</v>
      </c>
      <c r="BF285" s="29">
        <f t="shared" si="371"/>
        <v>0</v>
      </c>
      <c r="BG285" s="29">
        <f t="shared" si="371"/>
        <v>0</v>
      </c>
      <c r="BH285" s="29">
        <f t="shared" si="371"/>
        <v>0</v>
      </c>
      <c r="BI285" s="29">
        <f t="shared" si="371"/>
        <v>0</v>
      </c>
      <c r="BJ285" s="29">
        <f t="shared" si="371"/>
        <v>0</v>
      </c>
      <c r="BK285" s="29">
        <f t="shared" si="371"/>
        <v>0</v>
      </c>
      <c r="BL285" s="29">
        <f t="shared" si="371"/>
        <v>0</v>
      </c>
      <c r="BM285" s="29">
        <f t="shared" si="371"/>
        <v>0</v>
      </c>
      <c r="BN285" s="29">
        <f t="shared" si="371"/>
        <v>0</v>
      </c>
      <c r="BO285" s="29">
        <f t="shared" ref="BO285:DZ285" si="372">IF(BO272&gt;0,BO284,BO281)</f>
        <v>0</v>
      </c>
      <c r="BP285" s="29">
        <f t="shared" si="372"/>
        <v>0</v>
      </c>
      <c r="BQ285" s="29">
        <f t="shared" si="372"/>
        <v>0</v>
      </c>
      <c r="BR285" s="29">
        <f t="shared" si="372"/>
        <v>0</v>
      </c>
      <c r="BS285" s="29">
        <f t="shared" si="372"/>
        <v>0</v>
      </c>
      <c r="BT285" s="29">
        <f t="shared" si="372"/>
        <v>0</v>
      </c>
      <c r="BU285" s="29">
        <f t="shared" si="372"/>
        <v>0</v>
      </c>
      <c r="BV285" s="29">
        <f t="shared" si="372"/>
        <v>4.6099999999999998E-4</v>
      </c>
      <c r="BW285" s="29">
        <f t="shared" si="372"/>
        <v>0</v>
      </c>
      <c r="BX285" s="29">
        <f t="shared" si="372"/>
        <v>0</v>
      </c>
      <c r="BY285" s="29">
        <f t="shared" si="372"/>
        <v>0</v>
      </c>
      <c r="BZ285" s="29">
        <f t="shared" si="372"/>
        <v>0</v>
      </c>
      <c r="CA285" s="29">
        <f t="shared" si="372"/>
        <v>0</v>
      </c>
      <c r="CB285" s="29">
        <f t="shared" si="372"/>
        <v>0</v>
      </c>
      <c r="CC285" s="29">
        <f t="shared" si="372"/>
        <v>0</v>
      </c>
      <c r="CD285" s="29">
        <f t="shared" si="372"/>
        <v>0</v>
      </c>
      <c r="CE285" s="29">
        <f t="shared" si="372"/>
        <v>0</v>
      </c>
      <c r="CF285" s="29">
        <f t="shared" si="372"/>
        <v>0</v>
      </c>
      <c r="CG285" s="29">
        <f t="shared" si="372"/>
        <v>0</v>
      </c>
      <c r="CH285" s="29">
        <f t="shared" si="372"/>
        <v>0</v>
      </c>
      <c r="CI285" s="29">
        <f t="shared" si="372"/>
        <v>0</v>
      </c>
      <c r="CJ285" s="29">
        <f t="shared" si="372"/>
        <v>1.219E-3</v>
      </c>
      <c r="CK285" s="29">
        <f t="shared" si="372"/>
        <v>0</v>
      </c>
      <c r="CL285" s="29">
        <f t="shared" si="372"/>
        <v>0</v>
      </c>
      <c r="CM285" s="29">
        <f t="shared" si="372"/>
        <v>0</v>
      </c>
      <c r="CN285" s="29">
        <f t="shared" si="372"/>
        <v>0</v>
      </c>
      <c r="CO285" s="29">
        <f t="shared" si="372"/>
        <v>0</v>
      </c>
      <c r="CP285" s="29">
        <f t="shared" si="372"/>
        <v>6.8499999999999995E-4</v>
      </c>
      <c r="CQ285" s="29">
        <f t="shared" si="372"/>
        <v>0</v>
      </c>
      <c r="CR285" s="29">
        <f t="shared" si="372"/>
        <v>0</v>
      </c>
      <c r="CS285" s="29">
        <f t="shared" si="372"/>
        <v>0</v>
      </c>
      <c r="CT285" s="29">
        <f t="shared" si="372"/>
        <v>0</v>
      </c>
      <c r="CU285" s="29">
        <f t="shared" si="372"/>
        <v>0</v>
      </c>
      <c r="CV285" s="29">
        <f t="shared" si="372"/>
        <v>0</v>
      </c>
      <c r="CW285" s="29">
        <f t="shared" si="372"/>
        <v>0</v>
      </c>
      <c r="CX285" s="29">
        <f t="shared" si="372"/>
        <v>0</v>
      </c>
      <c r="CY285" s="29">
        <f t="shared" si="372"/>
        <v>0</v>
      </c>
      <c r="CZ285" s="29">
        <f t="shared" si="372"/>
        <v>0</v>
      </c>
      <c r="DA285" s="29">
        <f t="shared" si="372"/>
        <v>0</v>
      </c>
      <c r="DB285" s="29">
        <f t="shared" si="372"/>
        <v>0</v>
      </c>
      <c r="DC285" s="29">
        <f t="shared" si="372"/>
        <v>0</v>
      </c>
      <c r="DD285" s="29">
        <f t="shared" si="372"/>
        <v>0</v>
      </c>
      <c r="DE285" s="29">
        <f t="shared" si="372"/>
        <v>0</v>
      </c>
      <c r="DF285" s="29">
        <f t="shared" si="372"/>
        <v>0</v>
      </c>
      <c r="DG285" s="29">
        <f t="shared" si="372"/>
        <v>0</v>
      </c>
      <c r="DH285" s="29">
        <f t="shared" si="372"/>
        <v>0</v>
      </c>
      <c r="DI285" s="29">
        <f t="shared" si="372"/>
        <v>0</v>
      </c>
      <c r="DJ285" s="29">
        <f t="shared" si="372"/>
        <v>0</v>
      </c>
      <c r="DK285" s="29">
        <f t="shared" si="372"/>
        <v>0</v>
      </c>
      <c r="DL285" s="29">
        <f t="shared" si="372"/>
        <v>0</v>
      </c>
      <c r="DM285" s="29">
        <f t="shared" si="372"/>
        <v>0</v>
      </c>
      <c r="DN285" s="29">
        <f t="shared" si="372"/>
        <v>0</v>
      </c>
      <c r="DO285" s="29">
        <f t="shared" si="372"/>
        <v>0</v>
      </c>
      <c r="DP285" s="29">
        <f t="shared" si="372"/>
        <v>0</v>
      </c>
      <c r="DQ285" s="29">
        <f t="shared" si="372"/>
        <v>7.1499999999999992E-4</v>
      </c>
      <c r="DR285" s="29">
        <f t="shared" si="372"/>
        <v>0</v>
      </c>
      <c r="DS285" s="29">
        <f t="shared" si="372"/>
        <v>0</v>
      </c>
      <c r="DT285" s="29">
        <f t="shared" si="372"/>
        <v>0</v>
      </c>
      <c r="DU285" s="29">
        <f t="shared" si="372"/>
        <v>0</v>
      </c>
      <c r="DV285" s="29">
        <f t="shared" si="372"/>
        <v>0</v>
      </c>
      <c r="DW285" s="29">
        <f t="shared" si="372"/>
        <v>0</v>
      </c>
      <c r="DX285" s="29">
        <f t="shared" si="372"/>
        <v>0</v>
      </c>
      <c r="DY285" s="29">
        <f t="shared" si="372"/>
        <v>0</v>
      </c>
      <c r="DZ285" s="29">
        <f t="shared" si="372"/>
        <v>0</v>
      </c>
      <c r="EA285" s="29">
        <f t="shared" ref="EA285:FX285" si="373">IF(EA272&gt;0,EA284,EA281)</f>
        <v>8.0899999999999993E-4</v>
      </c>
      <c r="EB285" s="29">
        <f t="shared" si="373"/>
        <v>0</v>
      </c>
      <c r="EC285" s="29">
        <f t="shared" si="373"/>
        <v>0</v>
      </c>
      <c r="ED285" s="29">
        <f t="shared" si="373"/>
        <v>1.37E-4</v>
      </c>
      <c r="EE285" s="29">
        <f t="shared" si="373"/>
        <v>0</v>
      </c>
      <c r="EF285" s="29">
        <f t="shared" si="373"/>
        <v>0</v>
      </c>
      <c r="EG285" s="29">
        <f t="shared" si="373"/>
        <v>0</v>
      </c>
      <c r="EH285" s="29">
        <f t="shared" si="373"/>
        <v>0</v>
      </c>
      <c r="EI285" s="29">
        <f t="shared" si="373"/>
        <v>0</v>
      </c>
      <c r="EJ285" s="29">
        <f t="shared" si="373"/>
        <v>0</v>
      </c>
      <c r="EK285" s="29">
        <f t="shared" si="373"/>
        <v>0</v>
      </c>
      <c r="EL285" s="29">
        <f t="shared" si="373"/>
        <v>0</v>
      </c>
      <c r="EM285" s="29">
        <f t="shared" si="373"/>
        <v>0</v>
      </c>
      <c r="EN285" s="29">
        <f t="shared" si="373"/>
        <v>0</v>
      </c>
      <c r="EO285" s="29">
        <f t="shared" si="373"/>
        <v>0</v>
      </c>
      <c r="EP285" s="29">
        <f t="shared" si="373"/>
        <v>0</v>
      </c>
      <c r="EQ285" s="29">
        <f t="shared" si="373"/>
        <v>0</v>
      </c>
      <c r="ER285" s="29">
        <f t="shared" si="373"/>
        <v>0</v>
      </c>
      <c r="ES285" s="29">
        <f t="shared" si="373"/>
        <v>0</v>
      </c>
      <c r="ET285" s="29">
        <f t="shared" si="373"/>
        <v>0</v>
      </c>
      <c r="EU285" s="29">
        <f t="shared" si="373"/>
        <v>0</v>
      </c>
      <c r="EV285" s="29">
        <f t="shared" si="373"/>
        <v>0</v>
      </c>
      <c r="EW285" s="29">
        <f t="shared" si="373"/>
        <v>0</v>
      </c>
      <c r="EX285" s="29">
        <f t="shared" si="373"/>
        <v>0</v>
      </c>
      <c r="EY285" s="29">
        <f t="shared" si="373"/>
        <v>0</v>
      </c>
      <c r="EZ285" s="29">
        <f t="shared" si="373"/>
        <v>0</v>
      </c>
      <c r="FA285" s="29">
        <f t="shared" si="373"/>
        <v>6.0000000000000002E-5</v>
      </c>
      <c r="FB285" s="29">
        <f t="shared" si="373"/>
        <v>5.3200000000000003E-4</v>
      </c>
      <c r="FC285" s="29">
        <f t="shared" si="373"/>
        <v>0</v>
      </c>
      <c r="FD285" s="29">
        <f t="shared" si="373"/>
        <v>0</v>
      </c>
      <c r="FE285" s="29">
        <f t="shared" si="373"/>
        <v>0</v>
      </c>
      <c r="FF285" s="29">
        <f t="shared" si="373"/>
        <v>0</v>
      </c>
      <c r="FG285" s="29">
        <f t="shared" si="373"/>
        <v>0</v>
      </c>
      <c r="FH285" s="29">
        <f t="shared" si="373"/>
        <v>0</v>
      </c>
      <c r="FI285" s="29">
        <f t="shared" si="373"/>
        <v>0</v>
      </c>
      <c r="FJ285" s="29">
        <f t="shared" si="373"/>
        <v>1.3200000000000001E-4</v>
      </c>
      <c r="FK285" s="29">
        <f t="shared" si="373"/>
        <v>0</v>
      </c>
      <c r="FL285" s="29">
        <f t="shared" si="373"/>
        <v>0</v>
      </c>
      <c r="FM285" s="29">
        <f t="shared" si="373"/>
        <v>0</v>
      </c>
      <c r="FN285" s="29">
        <f t="shared" si="373"/>
        <v>0</v>
      </c>
      <c r="FO285" s="29">
        <f t="shared" si="373"/>
        <v>1.8799999999999999E-4</v>
      </c>
      <c r="FP285" s="29">
        <f t="shared" si="373"/>
        <v>0</v>
      </c>
      <c r="FQ285" s="29">
        <f t="shared" si="373"/>
        <v>3.5799999999999997E-4</v>
      </c>
      <c r="FR285" s="29">
        <f t="shared" si="373"/>
        <v>1.54E-4</v>
      </c>
      <c r="FS285" s="29">
        <f t="shared" si="373"/>
        <v>0</v>
      </c>
      <c r="FT285" s="29">
        <f t="shared" si="373"/>
        <v>1.5000000000000001E-4</v>
      </c>
      <c r="FU285" s="29">
        <f t="shared" si="373"/>
        <v>0</v>
      </c>
      <c r="FV285" s="29">
        <f t="shared" si="373"/>
        <v>0</v>
      </c>
      <c r="FW285" s="29">
        <f t="shared" si="373"/>
        <v>0</v>
      </c>
      <c r="FX285" s="29">
        <f t="shared" si="373"/>
        <v>0</v>
      </c>
      <c r="FY285" s="29"/>
      <c r="FZ285" s="29">
        <f>SUM(C285:FX285)</f>
        <v>6.5789999999999998E-3</v>
      </c>
      <c r="GA285" s="2"/>
      <c r="GB285" s="29"/>
      <c r="GC285" s="29"/>
      <c r="GD285" s="29"/>
      <c r="GE285" s="2"/>
      <c r="GF285" s="2"/>
      <c r="GG285" s="2"/>
      <c r="GH285" s="2"/>
      <c r="GI285" s="2"/>
      <c r="GJ285" s="2"/>
      <c r="GK285" s="2"/>
    </row>
    <row r="286" spans="1:193" x14ac:dyDescent="0.35">
      <c r="A286" s="2"/>
      <c r="B286" s="2" t="s">
        <v>986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9"/>
      <c r="FZ286" s="29" t="s">
        <v>456</v>
      </c>
      <c r="GA286" s="2"/>
      <c r="GB286" s="29"/>
      <c r="GC286" s="2"/>
      <c r="GD286" s="29"/>
      <c r="GE286" s="2"/>
      <c r="GF286" s="2"/>
      <c r="GG286" s="2"/>
      <c r="GH286" s="2"/>
      <c r="GI286" s="2"/>
      <c r="GJ286" s="2"/>
      <c r="GK286" s="2"/>
    </row>
    <row r="287" spans="1:193" x14ac:dyDescent="0.35">
      <c r="A287" s="3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9"/>
      <c r="FZ287" s="29"/>
      <c r="GA287" s="2"/>
      <c r="GB287" s="97"/>
      <c r="GC287" s="2"/>
      <c r="GD287" s="29"/>
      <c r="GE287" s="2"/>
      <c r="GF287" s="2"/>
      <c r="GG287" s="2"/>
      <c r="GH287" s="2"/>
      <c r="GI287" s="2"/>
      <c r="GJ287" s="2"/>
      <c r="GK287" s="2"/>
    </row>
    <row r="288" spans="1:193" x14ac:dyDescent="0.35">
      <c r="A288" s="3" t="s">
        <v>490</v>
      </c>
      <c r="B288" s="30" t="s">
        <v>590</v>
      </c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  <c r="BM288" s="72"/>
      <c r="BN288" s="72"/>
      <c r="BO288" s="72"/>
      <c r="BP288" s="72"/>
      <c r="BQ288" s="72"/>
      <c r="BR288" s="72"/>
      <c r="BS288" s="72"/>
      <c r="BT288" s="72"/>
      <c r="BU288" s="72"/>
      <c r="BV288" s="72"/>
      <c r="BW288" s="72"/>
      <c r="BX288" s="72"/>
      <c r="BY288" s="72"/>
      <c r="BZ288" s="72"/>
      <c r="CA288" s="72"/>
      <c r="CB288" s="72"/>
      <c r="CC288" s="72"/>
      <c r="CD288" s="72"/>
      <c r="CE288" s="72"/>
      <c r="CF288" s="72"/>
      <c r="CG288" s="72"/>
      <c r="CH288" s="72"/>
      <c r="CI288" s="72"/>
      <c r="CJ288" s="72"/>
      <c r="CK288" s="72"/>
      <c r="CL288" s="72"/>
      <c r="CM288" s="72"/>
      <c r="CN288" s="72"/>
      <c r="CO288" s="72"/>
      <c r="CP288" s="72"/>
      <c r="CQ288" s="72"/>
      <c r="CR288" s="72"/>
      <c r="CS288" s="72"/>
      <c r="CT288" s="72"/>
      <c r="CU288" s="72"/>
      <c r="CV288" s="72"/>
      <c r="CW288" s="72"/>
      <c r="CX288" s="72"/>
      <c r="CY288" s="72"/>
      <c r="CZ288" s="72"/>
      <c r="DA288" s="72"/>
      <c r="DB288" s="72"/>
      <c r="DC288" s="72"/>
      <c r="DD288" s="72"/>
      <c r="DE288" s="72"/>
      <c r="DF288" s="72"/>
      <c r="DG288" s="72"/>
      <c r="DH288" s="72"/>
      <c r="DI288" s="72"/>
      <c r="DJ288" s="72"/>
      <c r="DK288" s="72"/>
      <c r="DL288" s="72"/>
      <c r="DM288" s="72"/>
      <c r="DN288" s="72"/>
      <c r="DO288" s="72"/>
      <c r="DP288" s="72"/>
      <c r="DQ288" s="72"/>
      <c r="DR288" s="72"/>
      <c r="DS288" s="72"/>
      <c r="DT288" s="72"/>
      <c r="DU288" s="72"/>
      <c r="DV288" s="72"/>
      <c r="DW288" s="72"/>
      <c r="DX288" s="72"/>
      <c r="DY288" s="72"/>
      <c r="DZ288" s="72"/>
      <c r="EA288" s="72"/>
      <c r="EB288" s="72"/>
      <c r="EC288" s="72"/>
      <c r="ED288" s="72"/>
      <c r="EE288" s="72"/>
      <c r="EF288" s="72"/>
      <c r="EG288" s="72"/>
      <c r="EH288" s="72"/>
      <c r="EI288" s="72"/>
      <c r="EJ288" s="72"/>
      <c r="EK288" s="72"/>
      <c r="EL288" s="72"/>
      <c r="EM288" s="72"/>
      <c r="EN288" s="72"/>
      <c r="EO288" s="72"/>
      <c r="EP288" s="72"/>
      <c r="EQ288" s="72"/>
      <c r="ER288" s="72"/>
      <c r="ES288" s="72"/>
      <c r="ET288" s="72"/>
      <c r="EU288" s="72"/>
      <c r="EV288" s="72"/>
      <c r="EW288" s="72"/>
      <c r="EX288" s="72"/>
      <c r="EY288" s="72"/>
      <c r="EZ288" s="72"/>
      <c r="FA288" s="72"/>
      <c r="FB288" s="72"/>
      <c r="FC288" s="72"/>
      <c r="FD288" s="72"/>
      <c r="FE288" s="72"/>
      <c r="FF288" s="72"/>
      <c r="FG288" s="72"/>
      <c r="FH288" s="72"/>
      <c r="FI288" s="72"/>
      <c r="FJ288" s="72"/>
      <c r="FK288" s="72"/>
      <c r="FL288" s="72"/>
      <c r="FM288" s="72"/>
      <c r="FN288" s="72"/>
      <c r="FO288" s="72"/>
      <c r="FP288" s="72"/>
      <c r="FQ288" s="72"/>
      <c r="FR288" s="72"/>
      <c r="FS288" s="72"/>
      <c r="FT288" s="72"/>
      <c r="FU288" s="72"/>
      <c r="FV288" s="72"/>
      <c r="FW288" s="72"/>
      <c r="FX288" s="72"/>
      <c r="FY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</row>
    <row r="289" spans="1:193" x14ac:dyDescent="0.35">
      <c r="A289" s="3" t="s">
        <v>591</v>
      </c>
      <c r="B289" s="2" t="s">
        <v>987</v>
      </c>
      <c r="C289" s="2">
        <f>C259</f>
        <v>79061989.680000007</v>
      </c>
      <c r="D289" s="2">
        <f t="shared" ref="D289:BO289" si="374">D259</f>
        <v>446182328.5</v>
      </c>
      <c r="E289" s="2">
        <f t="shared" si="374"/>
        <v>71478924.430000007</v>
      </c>
      <c r="F289" s="2">
        <f t="shared" si="374"/>
        <v>279287184.22000003</v>
      </c>
      <c r="G289" s="2">
        <f t="shared" si="374"/>
        <v>22106227.82</v>
      </c>
      <c r="H289" s="2">
        <f t="shared" si="374"/>
        <v>13387931.9</v>
      </c>
      <c r="I289" s="2">
        <f t="shared" si="374"/>
        <v>98904716.640000001</v>
      </c>
      <c r="J289" s="2">
        <f t="shared" si="374"/>
        <v>24467328.670000002</v>
      </c>
      <c r="K289" s="2">
        <f t="shared" si="374"/>
        <v>4312438.25</v>
      </c>
      <c r="L289" s="2">
        <f t="shared" si="374"/>
        <v>26223106.879999999</v>
      </c>
      <c r="M289" s="2">
        <f t="shared" si="374"/>
        <v>12984654.18</v>
      </c>
      <c r="N289" s="2">
        <f t="shared" si="374"/>
        <v>592130490.39999998</v>
      </c>
      <c r="O289" s="2">
        <f t="shared" si="374"/>
        <v>144009244.40000001</v>
      </c>
      <c r="P289" s="2">
        <f t="shared" si="374"/>
        <v>5256442.2699999996</v>
      </c>
      <c r="Q289" s="2">
        <f t="shared" si="374"/>
        <v>497539958.72000003</v>
      </c>
      <c r="R289" s="2">
        <f t="shared" si="374"/>
        <v>79749027.269999996</v>
      </c>
      <c r="S289" s="2">
        <f t="shared" si="374"/>
        <v>19269511.710000001</v>
      </c>
      <c r="T289" s="2">
        <f t="shared" si="374"/>
        <v>3318152.62</v>
      </c>
      <c r="U289" s="2">
        <f t="shared" si="374"/>
        <v>1410288.68</v>
      </c>
      <c r="V289" s="2">
        <f t="shared" si="374"/>
        <v>4316362.38</v>
      </c>
      <c r="W289" s="2">
        <f t="shared" si="374"/>
        <v>1482561.76</v>
      </c>
      <c r="X289" s="2">
        <f t="shared" si="374"/>
        <v>1262581.68</v>
      </c>
      <c r="Y289" s="2">
        <f t="shared" si="374"/>
        <v>11169795.210000001</v>
      </c>
      <c r="Z289" s="2">
        <f t="shared" si="374"/>
        <v>3879323.23</v>
      </c>
      <c r="AA289" s="2">
        <f t="shared" si="374"/>
        <v>352504308.11000001</v>
      </c>
      <c r="AB289" s="2">
        <f t="shared" si="374"/>
        <v>312898311.33999997</v>
      </c>
      <c r="AC289" s="2">
        <f t="shared" si="374"/>
        <v>11265780.48</v>
      </c>
      <c r="AD289" s="2">
        <f t="shared" si="374"/>
        <v>16635012.029999999</v>
      </c>
      <c r="AE289" s="2">
        <f t="shared" si="374"/>
        <v>2241390.11</v>
      </c>
      <c r="AF289" s="2">
        <f t="shared" si="374"/>
        <v>3431505.06</v>
      </c>
      <c r="AG289" s="2">
        <f t="shared" si="374"/>
        <v>8030694.9000000004</v>
      </c>
      <c r="AH289" s="2">
        <f t="shared" si="374"/>
        <v>11751183.359999999</v>
      </c>
      <c r="AI289" s="2">
        <f t="shared" si="374"/>
        <v>5477456.7800000003</v>
      </c>
      <c r="AJ289" s="2">
        <f t="shared" si="374"/>
        <v>3713794.02</v>
      </c>
      <c r="AK289" s="2">
        <f t="shared" si="374"/>
        <v>3458406.28</v>
      </c>
      <c r="AL289" s="2">
        <f t="shared" si="374"/>
        <v>4717201.12</v>
      </c>
      <c r="AM289" s="2">
        <f t="shared" si="374"/>
        <v>5240217.4400000004</v>
      </c>
      <c r="AN289" s="2">
        <f t="shared" si="374"/>
        <v>4782390.71</v>
      </c>
      <c r="AO289" s="2">
        <f t="shared" si="374"/>
        <v>50534324.149999999</v>
      </c>
      <c r="AP289" s="2">
        <f t="shared" si="374"/>
        <v>1019980699.91</v>
      </c>
      <c r="AQ289" s="2">
        <f t="shared" si="374"/>
        <v>4492088.3600000003</v>
      </c>
      <c r="AR289" s="2">
        <f t="shared" si="374"/>
        <v>695003791.50999999</v>
      </c>
      <c r="AS289" s="2">
        <f t="shared" si="374"/>
        <v>79339583.129999995</v>
      </c>
      <c r="AT289" s="2">
        <f t="shared" si="374"/>
        <v>27513620.370000001</v>
      </c>
      <c r="AU289" s="2">
        <f t="shared" si="374"/>
        <v>4675918.18</v>
      </c>
      <c r="AV289" s="2">
        <f t="shared" si="374"/>
        <v>5120477.45</v>
      </c>
      <c r="AW289" s="2">
        <f t="shared" si="374"/>
        <v>4499326.13</v>
      </c>
      <c r="AX289" s="2">
        <f t="shared" si="374"/>
        <v>2057632.03</v>
      </c>
      <c r="AY289" s="2">
        <f t="shared" si="374"/>
        <v>6020645.1799999997</v>
      </c>
      <c r="AZ289" s="2">
        <f t="shared" si="374"/>
        <v>142629299.31999999</v>
      </c>
      <c r="BA289" s="2">
        <f t="shared" si="374"/>
        <v>100628658.67</v>
      </c>
      <c r="BB289" s="2">
        <f t="shared" si="374"/>
        <v>83839870.620000005</v>
      </c>
      <c r="BC289" s="2">
        <f t="shared" si="374"/>
        <v>282897524.06999999</v>
      </c>
      <c r="BD289" s="2">
        <f t="shared" si="374"/>
        <v>40110951.780000001</v>
      </c>
      <c r="BE289" s="2">
        <f t="shared" si="374"/>
        <v>14211729.34</v>
      </c>
      <c r="BF289" s="2">
        <f t="shared" si="374"/>
        <v>281956996.83999997</v>
      </c>
      <c r="BG289" s="2">
        <f t="shared" si="374"/>
        <v>11992392.609999999</v>
      </c>
      <c r="BH289" s="2">
        <f t="shared" si="374"/>
        <v>7660958.0199999996</v>
      </c>
      <c r="BI289" s="2">
        <f t="shared" si="374"/>
        <v>4655443.62</v>
      </c>
      <c r="BJ289" s="2">
        <f t="shared" si="374"/>
        <v>69621394.510000005</v>
      </c>
      <c r="BK289" s="2">
        <f t="shared" si="374"/>
        <v>390865273.26999998</v>
      </c>
      <c r="BL289" s="2">
        <f t="shared" si="374"/>
        <v>1974169.09</v>
      </c>
      <c r="BM289" s="2">
        <f t="shared" si="374"/>
        <v>5482157.6900000004</v>
      </c>
      <c r="BN289" s="2">
        <f t="shared" si="374"/>
        <v>35280013.289999999</v>
      </c>
      <c r="BO289" s="2">
        <f t="shared" si="374"/>
        <v>14714705.09</v>
      </c>
      <c r="BP289" s="2">
        <f t="shared" ref="BP289:EA289" si="375">BP259</f>
        <v>3342513.9</v>
      </c>
      <c r="BQ289" s="2">
        <f t="shared" si="375"/>
        <v>73185041.379999995</v>
      </c>
      <c r="BR289" s="2">
        <f t="shared" si="375"/>
        <v>51838961.100000001</v>
      </c>
      <c r="BS289" s="2">
        <f t="shared" si="375"/>
        <v>14896672.880000001</v>
      </c>
      <c r="BT289" s="2">
        <f t="shared" si="375"/>
        <v>5808684.25</v>
      </c>
      <c r="BU289" s="2">
        <f t="shared" si="375"/>
        <v>6031635.75</v>
      </c>
      <c r="BV289" s="2">
        <f t="shared" si="375"/>
        <v>14808759.189999999</v>
      </c>
      <c r="BW289" s="2">
        <f t="shared" si="375"/>
        <v>23767201.809999999</v>
      </c>
      <c r="BX289" s="2">
        <f t="shared" si="375"/>
        <v>1747493.26</v>
      </c>
      <c r="BY289" s="2">
        <f t="shared" si="375"/>
        <v>6226435.4199999999</v>
      </c>
      <c r="BZ289" s="2">
        <f t="shared" si="375"/>
        <v>4027229.55</v>
      </c>
      <c r="CA289" s="2">
        <f t="shared" si="375"/>
        <v>3145296</v>
      </c>
      <c r="CB289" s="2">
        <f t="shared" si="375"/>
        <v>829909535.82000005</v>
      </c>
      <c r="CC289" s="2">
        <f t="shared" si="375"/>
        <v>3591422.38</v>
      </c>
      <c r="CD289" s="2">
        <f t="shared" si="375"/>
        <v>1211944.3999999999</v>
      </c>
      <c r="CE289" s="2">
        <f t="shared" si="375"/>
        <v>3165905.17</v>
      </c>
      <c r="CF289" s="2">
        <f t="shared" si="375"/>
        <v>2391611.64</v>
      </c>
      <c r="CG289" s="2">
        <f t="shared" si="375"/>
        <v>3672390.33</v>
      </c>
      <c r="CH289" s="2">
        <f t="shared" si="375"/>
        <v>2254948.56</v>
      </c>
      <c r="CI289" s="2">
        <f t="shared" si="375"/>
        <v>8604631.9199999999</v>
      </c>
      <c r="CJ289" s="2">
        <f t="shared" si="375"/>
        <v>11489962.68</v>
      </c>
      <c r="CK289" s="2">
        <f t="shared" si="375"/>
        <v>57230299.68</v>
      </c>
      <c r="CL289" s="2">
        <f t="shared" si="375"/>
        <v>15255675.859999999</v>
      </c>
      <c r="CM289" s="2">
        <f t="shared" si="375"/>
        <v>9332190.8900000006</v>
      </c>
      <c r="CN289" s="2">
        <f t="shared" si="375"/>
        <v>347143787.31999999</v>
      </c>
      <c r="CO289" s="2">
        <f t="shared" si="375"/>
        <v>158674394.33000001</v>
      </c>
      <c r="CP289" s="2">
        <f t="shared" si="375"/>
        <v>12181419.699999999</v>
      </c>
      <c r="CQ289" s="2">
        <f t="shared" si="375"/>
        <v>10319943.82</v>
      </c>
      <c r="CR289" s="2">
        <f t="shared" si="375"/>
        <v>3879878.58</v>
      </c>
      <c r="CS289" s="2">
        <f t="shared" si="375"/>
        <v>4486541.0199999996</v>
      </c>
      <c r="CT289" s="2">
        <f t="shared" si="375"/>
        <v>2570076.59</v>
      </c>
      <c r="CU289" s="2">
        <f t="shared" si="375"/>
        <v>5452514.1399999997</v>
      </c>
      <c r="CV289" s="2">
        <f t="shared" si="375"/>
        <v>1176684.73</v>
      </c>
      <c r="CW289" s="2">
        <f t="shared" si="375"/>
        <v>3791096.75</v>
      </c>
      <c r="CX289" s="2">
        <f t="shared" si="375"/>
        <v>6133963.3200000003</v>
      </c>
      <c r="CY289" s="2">
        <f t="shared" si="375"/>
        <v>1248005.03</v>
      </c>
      <c r="CZ289" s="2">
        <f t="shared" si="375"/>
        <v>21008137.969999999</v>
      </c>
      <c r="DA289" s="2">
        <f t="shared" si="375"/>
        <v>3739031.97</v>
      </c>
      <c r="DB289" s="2">
        <f t="shared" si="375"/>
        <v>4880964.34</v>
      </c>
      <c r="DC289" s="2">
        <f t="shared" si="375"/>
        <v>3660350.21</v>
      </c>
      <c r="DD289" s="2">
        <f t="shared" si="375"/>
        <v>3579436.51</v>
      </c>
      <c r="DE289" s="2">
        <f t="shared" si="375"/>
        <v>4615219.92</v>
      </c>
      <c r="DF289" s="2">
        <f t="shared" si="375"/>
        <v>229778514.37</v>
      </c>
      <c r="DG289" s="2">
        <f t="shared" si="375"/>
        <v>2234952.04</v>
      </c>
      <c r="DH289" s="2">
        <f t="shared" si="375"/>
        <v>20650989.93</v>
      </c>
      <c r="DI289" s="2">
        <f t="shared" si="375"/>
        <v>27768651.140000001</v>
      </c>
      <c r="DJ289" s="2">
        <f t="shared" si="375"/>
        <v>8211576.4000000004</v>
      </c>
      <c r="DK289" s="2">
        <f t="shared" si="375"/>
        <v>6295019.5</v>
      </c>
      <c r="DL289" s="2">
        <f t="shared" si="375"/>
        <v>66823620.409999996</v>
      </c>
      <c r="DM289" s="2">
        <f t="shared" si="375"/>
        <v>4440075.55</v>
      </c>
      <c r="DN289" s="2">
        <f t="shared" si="375"/>
        <v>16077764.23</v>
      </c>
      <c r="DO289" s="2">
        <f t="shared" si="375"/>
        <v>38630398.159999996</v>
      </c>
      <c r="DP289" s="2">
        <f t="shared" si="375"/>
        <v>3881904.38</v>
      </c>
      <c r="DQ289" s="2">
        <f t="shared" si="375"/>
        <v>11141481.6</v>
      </c>
      <c r="DR289" s="2">
        <f t="shared" si="375"/>
        <v>16125868.59</v>
      </c>
      <c r="DS289" s="2">
        <f t="shared" si="375"/>
        <v>8220717.54</v>
      </c>
      <c r="DT289" s="2">
        <f t="shared" si="375"/>
        <v>3708126.51</v>
      </c>
      <c r="DU289" s="2">
        <f t="shared" si="375"/>
        <v>5288530.8899999997</v>
      </c>
      <c r="DV289" s="2">
        <f t="shared" si="375"/>
        <v>3870179.44</v>
      </c>
      <c r="DW289" s="2">
        <f t="shared" si="375"/>
        <v>4762020.5199999996</v>
      </c>
      <c r="DX289" s="2">
        <f t="shared" si="375"/>
        <v>3811652.82</v>
      </c>
      <c r="DY289" s="2">
        <f t="shared" si="375"/>
        <v>5093286.76</v>
      </c>
      <c r="DZ289" s="2">
        <f t="shared" si="375"/>
        <v>9156474.4900000002</v>
      </c>
      <c r="EA289" s="2">
        <f t="shared" si="375"/>
        <v>7265995.7999999998</v>
      </c>
      <c r="EB289" s="2">
        <f t="shared" ref="EB289:FX289" si="376">EB259</f>
        <v>7038996.6299999999</v>
      </c>
      <c r="EC289" s="2">
        <f t="shared" si="376"/>
        <v>4335034.8099999996</v>
      </c>
      <c r="ED289" s="2">
        <f t="shared" si="376"/>
        <v>23689244.559999999</v>
      </c>
      <c r="EE289" s="2">
        <f t="shared" si="376"/>
        <v>3687045.68</v>
      </c>
      <c r="EF289" s="2">
        <f t="shared" si="376"/>
        <v>16375437.24</v>
      </c>
      <c r="EG289" s="2">
        <f t="shared" si="376"/>
        <v>4175170.93</v>
      </c>
      <c r="EH289" s="2">
        <f t="shared" si="376"/>
        <v>4140789.68</v>
      </c>
      <c r="EI289" s="2">
        <f t="shared" si="376"/>
        <v>162615505.53</v>
      </c>
      <c r="EJ289" s="2">
        <f t="shared" si="376"/>
        <v>112188189.77</v>
      </c>
      <c r="EK289" s="2">
        <f t="shared" si="376"/>
        <v>8375153.3300000001</v>
      </c>
      <c r="EL289" s="2">
        <f t="shared" si="376"/>
        <v>5899050.4400000004</v>
      </c>
      <c r="EM289" s="2">
        <f t="shared" si="376"/>
        <v>5485560.5599999996</v>
      </c>
      <c r="EN289" s="2">
        <f t="shared" si="376"/>
        <v>11829639.640000001</v>
      </c>
      <c r="EO289" s="2">
        <f t="shared" si="376"/>
        <v>4726223.4400000004</v>
      </c>
      <c r="EP289" s="2">
        <f t="shared" si="376"/>
        <v>6204234.5099999998</v>
      </c>
      <c r="EQ289" s="2">
        <f t="shared" si="376"/>
        <v>30751016.289999999</v>
      </c>
      <c r="ER289" s="2">
        <f t="shared" si="376"/>
        <v>5136874.5</v>
      </c>
      <c r="ES289" s="2">
        <f t="shared" si="376"/>
        <v>3353793.81</v>
      </c>
      <c r="ET289" s="2">
        <f t="shared" si="376"/>
        <v>4356324.13</v>
      </c>
      <c r="EU289" s="2">
        <f t="shared" si="376"/>
        <v>7963315.6799999997</v>
      </c>
      <c r="EV289" s="2">
        <f t="shared" si="376"/>
        <v>1890492.83</v>
      </c>
      <c r="EW289" s="2">
        <f t="shared" si="376"/>
        <v>13309322.109999999</v>
      </c>
      <c r="EX289" s="2">
        <f t="shared" si="376"/>
        <v>3791058.95</v>
      </c>
      <c r="EY289" s="2">
        <f t="shared" si="376"/>
        <v>7759567.2400000002</v>
      </c>
      <c r="EZ289" s="2">
        <f t="shared" si="376"/>
        <v>2820167.82</v>
      </c>
      <c r="FA289" s="2">
        <f t="shared" si="376"/>
        <v>42142313.409999996</v>
      </c>
      <c r="FB289" s="2">
        <f t="shared" si="376"/>
        <v>4797387.76</v>
      </c>
      <c r="FC289" s="2">
        <f t="shared" si="376"/>
        <v>21157792.920000002</v>
      </c>
      <c r="FD289" s="2">
        <f t="shared" si="376"/>
        <v>5770108.4400000004</v>
      </c>
      <c r="FE289" s="2">
        <f t="shared" si="376"/>
        <v>1963010.65</v>
      </c>
      <c r="FF289" s="2">
        <f t="shared" si="376"/>
        <v>3691748.16</v>
      </c>
      <c r="FG289" s="2">
        <f t="shared" si="376"/>
        <v>2729985.41</v>
      </c>
      <c r="FH289" s="2">
        <f t="shared" si="376"/>
        <v>1718391.6</v>
      </c>
      <c r="FI289" s="2">
        <f t="shared" si="376"/>
        <v>20443703.68</v>
      </c>
      <c r="FJ289" s="2">
        <f t="shared" si="376"/>
        <v>22797589.829999998</v>
      </c>
      <c r="FK289" s="2">
        <f t="shared" si="376"/>
        <v>29294622.940000001</v>
      </c>
      <c r="FL289" s="2">
        <f t="shared" si="376"/>
        <v>94168128.030000001</v>
      </c>
      <c r="FM289" s="2">
        <f t="shared" si="376"/>
        <v>44634765.020000003</v>
      </c>
      <c r="FN289" s="2">
        <f t="shared" si="376"/>
        <v>263520742.59</v>
      </c>
      <c r="FO289" s="2">
        <f t="shared" si="376"/>
        <v>13522225.609999999</v>
      </c>
      <c r="FP289" s="2">
        <f t="shared" si="376"/>
        <v>27763436.34</v>
      </c>
      <c r="FQ289" s="2">
        <f t="shared" si="376"/>
        <v>12038652.4</v>
      </c>
      <c r="FR289" s="2">
        <f t="shared" si="376"/>
        <v>3396557.44</v>
      </c>
      <c r="FS289" s="2">
        <f t="shared" si="376"/>
        <v>3389803.97</v>
      </c>
      <c r="FT289" s="2">
        <f t="shared" si="376"/>
        <v>1489181.21</v>
      </c>
      <c r="FU289" s="2">
        <f t="shared" si="376"/>
        <v>10636237.18</v>
      </c>
      <c r="FV289" s="2">
        <f t="shared" si="376"/>
        <v>9133780.1099999994</v>
      </c>
      <c r="FW289" s="2">
        <f t="shared" si="376"/>
        <v>3218252.85</v>
      </c>
      <c r="FX289" s="2">
        <f t="shared" si="376"/>
        <v>1701192.38</v>
      </c>
      <c r="FY289" s="2"/>
      <c r="FZ289" s="73">
        <f>SUM(C289:FX289)</f>
        <v>9942830378.6500034</v>
      </c>
      <c r="GA289" s="62"/>
      <c r="GB289" s="2">
        <f>FZ289-GA289</f>
        <v>9942830378.6500034</v>
      </c>
      <c r="GC289" s="2">
        <f>GC290</f>
        <v>9698534081.0699978</v>
      </c>
      <c r="GD289" s="2"/>
      <c r="GE289" s="2"/>
      <c r="GF289" s="2"/>
      <c r="GG289" s="2"/>
      <c r="GH289" s="2"/>
      <c r="GI289" s="2"/>
      <c r="GJ289" s="2"/>
      <c r="GK289" s="2"/>
    </row>
    <row r="290" spans="1:193" x14ac:dyDescent="0.35">
      <c r="A290" s="3" t="s">
        <v>592</v>
      </c>
      <c r="B290" s="2" t="s">
        <v>988</v>
      </c>
      <c r="C290" s="2">
        <f t="shared" ref="C290:BN290" si="377">C273*C48-C297</f>
        <v>33577243.379540466</v>
      </c>
      <c r="D290" s="2">
        <f t="shared" si="377"/>
        <v>122050153.72307038</v>
      </c>
      <c r="E290" s="2">
        <f t="shared" si="377"/>
        <v>33051226.751967102</v>
      </c>
      <c r="F290" s="2">
        <f t="shared" si="377"/>
        <v>89318024.700250193</v>
      </c>
      <c r="G290" s="2">
        <f t="shared" si="377"/>
        <v>14498385.88150131</v>
      </c>
      <c r="H290" s="2">
        <f t="shared" si="377"/>
        <v>3932704.3086785823</v>
      </c>
      <c r="I290" s="2">
        <f t="shared" si="377"/>
        <v>31923489.544274572</v>
      </c>
      <c r="J290" s="2">
        <f t="shared" si="377"/>
        <v>5261813.9282190474</v>
      </c>
      <c r="K290" s="2">
        <f t="shared" si="377"/>
        <v>1392552.5972030573</v>
      </c>
      <c r="L290" s="2">
        <f t="shared" si="377"/>
        <v>23995379.430089008</v>
      </c>
      <c r="M290" s="2">
        <f t="shared" si="377"/>
        <v>8495915.3011018187</v>
      </c>
      <c r="N290" s="2">
        <f t="shared" si="377"/>
        <v>179878384.98932433</v>
      </c>
      <c r="O290" s="2">
        <f t="shared" si="377"/>
        <v>73776337.477119565</v>
      </c>
      <c r="P290" s="2">
        <f t="shared" si="377"/>
        <v>1546004.3060999489</v>
      </c>
      <c r="Q290" s="2">
        <f t="shared" si="377"/>
        <v>155598755.6677776</v>
      </c>
      <c r="R290" s="2">
        <f t="shared" si="377"/>
        <v>2049923.1370213896</v>
      </c>
      <c r="S290" s="2">
        <f t="shared" si="377"/>
        <v>15805564.749845723</v>
      </c>
      <c r="T290" s="2">
        <f t="shared" si="377"/>
        <v>660634.28444545891</v>
      </c>
      <c r="U290" s="2">
        <f t="shared" si="377"/>
        <v>739582.32398065529</v>
      </c>
      <c r="V290" s="2">
        <f t="shared" si="377"/>
        <v>1058751.3498526947</v>
      </c>
      <c r="W290" s="2">
        <f t="shared" si="377"/>
        <v>183902.80493671706</v>
      </c>
      <c r="X290" s="2">
        <f t="shared" si="377"/>
        <v>299853.13395517523</v>
      </c>
      <c r="Y290" s="2">
        <f t="shared" si="377"/>
        <v>1933136.9605826172</v>
      </c>
      <c r="Z290" s="2">
        <f t="shared" si="377"/>
        <v>656631.67105138488</v>
      </c>
      <c r="AA290" s="2">
        <f t="shared" si="377"/>
        <v>185381345.16353503</v>
      </c>
      <c r="AB290" s="2">
        <f t="shared" si="377"/>
        <v>283463458.41918844</v>
      </c>
      <c r="AC290" s="2">
        <f t="shared" si="377"/>
        <v>10044074.968465116</v>
      </c>
      <c r="AD290" s="2">
        <f t="shared" si="377"/>
        <v>10101101.432298334</v>
      </c>
      <c r="AE290" s="2">
        <f t="shared" si="377"/>
        <v>658085.8743210776</v>
      </c>
      <c r="AF290" s="2">
        <f t="shared" si="377"/>
        <v>1148215.3928001451</v>
      </c>
      <c r="AG290" s="2">
        <f t="shared" si="377"/>
        <v>4791476.0997080402</v>
      </c>
      <c r="AH290" s="2">
        <f t="shared" si="377"/>
        <v>1053294.134960775</v>
      </c>
      <c r="AI290" s="2">
        <f t="shared" si="377"/>
        <v>331771.32239643257</v>
      </c>
      <c r="AJ290" s="2">
        <f t="shared" si="377"/>
        <v>991489.20526479895</v>
      </c>
      <c r="AK290" s="2">
        <f t="shared" si="377"/>
        <v>1447608.3068550292</v>
      </c>
      <c r="AL290" s="2">
        <f t="shared" si="377"/>
        <v>2514362.7032171222</v>
      </c>
      <c r="AM290" s="2">
        <f t="shared" si="377"/>
        <v>1330088.7374864481</v>
      </c>
      <c r="AN290" s="2">
        <f t="shared" si="377"/>
        <v>4368333.4429878201</v>
      </c>
      <c r="AO290" s="2">
        <f t="shared" si="377"/>
        <v>16264608.791705638</v>
      </c>
      <c r="AP290" s="2">
        <f t="shared" si="377"/>
        <v>674082570.65659761</v>
      </c>
      <c r="AQ290" s="2">
        <f t="shared" si="377"/>
        <v>1787585.3212162736</v>
      </c>
      <c r="AR290" s="2">
        <f t="shared" si="377"/>
        <v>290757999.32671642</v>
      </c>
      <c r="AS290" s="2">
        <f t="shared" si="377"/>
        <v>59077192.689198114</v>
      </c>
      <c r="AT290" s="2">
        <f t="shared" si="377"/>
        <v>11020967.801551856</v>
      </c>
      <c r="AU290" s="2">
        <f t="shared" si="377"/>
        <v>1738770.6923370271</v>
      </c>
      <c r="AV290" s="2">
        <f t="shared" si="377"/>
        <v>1250191.6990698965</v>
      </c>
      <c r="AW290" s="2">
        <f t="shared" si="377"/>
        <v>959160.18369534716</v>
      </c>
      <c r="AX290" s="2">
        <f t="shared" si="377"/>
        <v>664479.30007901578</v>
      </c>
      <c r="AY290" s="2">
        <f t="shared" si="377"/>
        <v>1669785.2574207489</v>
      </c>
      <c r="AZ290" s="2">
        <f t="shared" si="377"/>
        <v>17525146.516146116</v>
      </c>
      <c r="BA290" s="2">
        <f t="shared" si="377"/>
        <v>26210500.386955999</v>
      </c>
      <c r="BB290" s="2">
        <f t="shared" si="377"/>
        <v>7119432.8314184062</v>
      </c>
      <c r="BC290" s="2">
        <f t="shared" si="377"/>
        <v>97421277.96542123</v>
      </c>
      <c r="BD290" s="2">
        <f t="shared" si="377"/>
        <v>17045085.064198572</v>
      </c>
      <c r="BE290" s="2">
        <f t="shared" si="377"/>
        <v>5660860.9757390609</v>
      </c>
      <c r="BF290" s="2">
        <f t="shared" si="377"/>
        <v>82180783.778288096</v>
      </c>
      <c r="BG290" s="2">
        <f t="shared" si="377"/>
        <v>1867670.0979381581</v>
      </c>
      <c r="BH290" s="2">
        <f t="shared" si="377"/>
        <v>2252962.4108905317</v>
      </c>
      <c r="BI290" s="2">
        <f t="shared" si="377"/>
        <v>743165.76096947747</v>
      </c>
      <c r="BJ290" s="2">
        <f t="shared" si="377"/>
        <v>27852314.82888132</v>
      </c>
      <c r="BK290" s="2">
        <f t="shared" si="377"/>
        <v>54086678.790676355</v>
      </c>
      <c r="BL290" s="2">
        <f t="shared" si="377"/>
        <v>217253.93096649402</v>
      </c>
      <c r="BM290" s="2">
        <f t="shared" si="377"/>
        <v>1134358.7904461897</v>
      </c>
      <c r="BN290" s="2">
        <f t="shared" si="377"/>
        <v>10824688.431099476</v>
      </c>
      <c r="BO290" s="2">
        <f t="shared" ref="BO290:DZ290" si="378">BO273*BO48-BO297</f>
        <v>4340153.0736531466</v>
      </c>
      <c r="BP290" s="2">
        <f t="shared" si="378"/>
        <v>2802884.6587538598</v>
      </c>
      <c r="BQ290" s="2">
        <f t="shared" si="378"/>
        <v>57612581.678319909</v>
      </c>
      <c r="BR290" s="2">
        <f t="shared" si="378"/>
        <v>11778633.236844599</v>
      </c>
      <c r="BS290" s="2">
        <f t="shared" si="378"/>
        <v>4076179.8843034338</v>
      </c>
      <c r="BT290" s="2">
        <f t="shared" si="378"/>
        <v>3087519.2551995334</v>
      </c>
      <c r="BU290" s="2">
        <f t="shared" si="378"/>
        <v>2442749.9872815395</v>
      </c>
      <c r="BV290" s="2">
        <f t="shared" si="378"/>
        <v>13991122.23835797</v>
      </c>
      <c r="BW290" s="2">
        <f t="shared" si="378"/>
        <v>18631284.503404584</v>
      </c>
      <c r="BX290" s="2">
        <f t="shared" si="378"/>
        <v>1363693.695489815</v>
      </c>
      <c r="BY290" s="2">
        <f t="shared" si="378"/>
        <v>3747865.2837329269</v>
      </c>
      <c r="BZ290" s="2">
        <f t="shared" si="378"/>
        <v>1216640.406784907</v>
      </c>
      <c r="CA290" s="2">
        <f t="shared" si="378"/>
        <v>2527080.6753126369</v>
      </c>
      <c r="CB290" s="2">
        <f t="shared" si="378"/>
        <v>398779588.42631292</v>
      </c>
      <c r="CC290" s="2">
        <f t="shared" si="378"/>
        <v>585953.74241974927</v>
      </c>
      <c r="CD290" s="2">
        <f t="shared" si="378"/>
        <v>486759.55037128291</v>
      </c>
      <c r="CE290" s="2">
        <f t="shared" si="378"/>
        <v>1244213.6149625636</v>
      </c>
      <c r="CF290" s="2">
        <f t="shared" si="378"/>
        <v>784467.85302799824</v>
      </c>
      <c r="CG290" s="2">
        <f t="shared" si="378"/>
        <v>706193.14755458268</v>
      </c>
      <c r="CH290" s="2">
        <f t="shared" si="378"/>
        <v>504345.75612722291</v>
      </c>
      <c r="CI290" s="2">
        <f t="shared" si="378"/>
        <v>3398182.433490945</v>
      </c>
      <c r="CJ290" s="2">
        <f t="shared" si="378"/>
        <v>11176144.947141035</v>
      </c>
      <c r="CK290" s="2">
        <f t="shared" si="378"/>
        <v>20269323.91151683</v>
      </c>
      <c r="CL290" s="2">
        <f t="shared" si="378"/>
        <v>3614355.5583170662</v>
      </c>
      <c r="CM290" s="2">
        <f t="shared" si="378"/>
        <v>2110706.8200031449</v>
      </c>
      <c r="CN290" s="2">
        <f t="shared" si="378"/>
        <v>145426796.29018176</v>
      </c>
      <c r="CO290" s="2">
        <f t="shared" si="378"/>
        <v>97307604.414999232</v>
      </c>
      <c r="CP290" s="2">
        <f t="shared" si="378"/>
        <v>11447207.7762335</v>
      </c>
      <c r="CQ290" s="2">
        <f t="shared" si="378"/>
        <v>3199862.9846131844</v>
      </c>
      <c r="CR290" s="2">
        <f t="shared" si="378"/>
        <v>684309.6914024268</v>
      </c>
      <c r="CS290" s="2">
        <f t="shared" si="378"/>
        <v>1576195.9357032788</v>
      </c>
      <c r="CT290" s="2">
        <f t="shared" si="378"/>
        <v>889757.01879692252</v>
      </c>
      <c r="CU290" s="2">
        <f t="shared" si="378"/>
        <v>488316.14212136471</v>
      </c>
      <c r="CV290" s="2">
        <f t="shared" si="378"/>
        <v>394328.38258771051</v>
      </c>
      <c r="CW290" s="2">
        <f t="shared" si="378"/>
        <v>1360520.3263395098</v>
      </c>
      <c r="CX290" s="2">
        <f t="shared" si="378"/>
        <v>2435164.1103650779</v>
      </c>
      <c r="CY290" s="2">
        <f t="shared" si="378"/>
        <v>183638.3649225322</v>
      </c>
      <c r="CZ290" s="2">
        <f t="shared" si="378"/>
        <v>6939480.3723420305</v>
      </c>
      <c r="DA290" s="2">
        <f t="shared" si="378"/>
        <v>1312426.9138986289</v>
      </c>
      <c r="DB290" s="2">
        <f t="shared" si="378"/>
        <v>1178716.7151717336</v>
      </c>
      <c r="DC290" s="2">
        <f t="shared" si="378"/>
        <v>1378342.193580539</v>
      </c>
      <c r="DD290" s="2">
        <f t="shared" si="378"/>
        <v>1003179.104609352</v>
      </c>
      <c r="DE290" s="2">
        <f t="shared" si="378"/>
        <v>2055318.0689518426</v>
      </c>
      <c r="DF290" s="2">
        <f t="shared" si="378"/>
        <v>77500197.071746662</v>
      </c>
      <c r="DG290" s="2">
        <f t="shared" si="378"/>
        <v>1676111.7666029253</v>
      </c>
      <c r="DH290" s="2">
        <f t="shared" si="378"/>
        <v>10294242.027414937</v>
      </c>
      <c r="DI290" s="2">
        <f t="shared" si="378"/>
        <v>14459360.436222866</v>
      </c>
      <c r="DJ290" s="2">
        <f t="shared" si="378"/>
        <v>1778092.1887167871</v>
      </c>
      <c r="DK290" s="2">
        <f t="shared" si="378"/>
        <v>1337772.7186327181</v>
      </c>
      <c r="DL290" s="2">
        <f t="shared" si="378"/>
        <v>24745378.667346906</v>
      </c>
      <c r="DM290" s="2">
        <f t="shared" si="378"/>
        <v>691848.03229843068</v>
      </c>
      <c r="DN290" s="2">
        <f t="shared" si="378"/>
        <v>7623368.8785485355</v>
      </c>
      <c r="DO290" s="2">
        <f t="shared" si="378"/>
        <v>10354960.037545934</v>
      </c>
      <c r="DP290" s="2">
        <f t="shared" si="378"/>
        <v>917522.61094726203</v>
      </c>
      <c r="DQ290" s="2">
        <f t="shared" si="378"/>
        <v>10731595.032459136</v>
      </c>
      <c r="DR290" s="2">
        <f t="shared" si="378"/>
        <v>2651707.841694423</v>
      </c>
      <c r="DS290" s="2">
        <f t="shared" si="378"/>
        <v>1214990.4284804005</v>
      </c>
      <c r="DT290" s="2">
        <f t="shared" si="378"/>
        <v>326960.03876811347</v>
      </c>
      <c r="DU290" s="2">
        <f t="shared" si="378"/>
        <v>869938.80868899089</v>
      </c>
      <c r="DV290" s="2">
        <f t="shared" si="378"/>
        <v>263788.35732696857</v>
      </c>
      <c r="DW290" s="2">
        <f t="shared" si="378"/>
        <v>655755.4742524965</v>
      </c>
      <c r="DX290" s="2">
        <f t="shared" si="378"/>
        <v>2794986.170100939</v>
      </c>
      <c r="DY290" s="2">
        <f t="shared" si="378"/>
        <v>3994263.0860337317</v>
      </c>
      <c r="DZ290" s="2">
        <f t="shared" si="378"/>
        <v>5854748.5726282215</v>
      </c>
      <c r="EA290" s="2">
        <f t="shared" ref="EA290:FX290" si="379">EA273*EA48-EA297</f>
        <v>6659175.8950050557</v>
      </c>
      <c r="EB290" s="2">
        <f t="shared" si="379"/>
        <v>2486309.1854463532</v>
      </c>
      <c r="EC290" s="2">
        <f t="shared" si="379"/>
        <v>1081509.2115600074</v>
      </c>
      <c r="ED290" s="2">
        <f t="shared" si="379"/>
        <v>23085440.065201167</v>
      </c>
      <c r="EE290" s="2">
        <f t="shared" si="379"/>
        <v>507477.87524220132</v>
      </c>
      <c r="EF290" s="2">
        <f t="shared" si="379"/>
        <v>2676211.8795601861</v>
      </c>
      <c r="EG290" s="2">
        <f t="shared" si="379"/>
        <v>884665.38384760427</v>
      </c>
      <c r="EH290" s="2">
        <f t="shared" si="379"/>
        <v>418177.34504549758</v>
      </c>
      <c r="EI290" s="2">
        <f t="shared" si="379"/>
        <v>41187752.741830133</v>
      </c>
      <c r="EJ290" s="2">
        <f t="shared" si="379"/>
        <v>33147419.910898414</v>
      </c>
      <c r="EK290" s="2">
        <f t="shared" si="379"/>
        <v>3478376.6187752448</v>
      </c>
      <c r="EL290" s="2">
        <f t="shared" si="379"/>
        <v>1775841.2251296125</v>
      </c>
      <c r="EM290" s="2">
        <f t="shared" si="379"/>
        <v>2875907.5512804766</v>
      </c>
      <c r="EN290" s="2">
        <f t="shared" si="379"/>
        <v>2315719.5898614153</v>
      </c>
      <c r="EO290" s="2">
        <f t="shared" si="379"/>
        <v>1281387.5743316102</v>
      </c>
      <c r="EP290" s="2">
        <f t="shared" si="379"/>
        <v>3976589.3998100809</v>
      </c>
      <c r="EQ290" s="2">
        <f t="shared" si="379"/>
        <v>10921269.912394898</v>
      </c>
      <c r="ER290" s="2">
        <f t="shared" si="379"/>
        <v>3163709.3861279846</v>
      </c>
      <c r="ES290" s="2">
        <f t="shared" si="379"/>
        <v>1029616.447151643</v>
      </c>
      <c r="ET290" s="2">
        <f t="shared" si="379"/>
        <v>1515676.6005718485</v>
      </c>
      <c r="EU290" s="2">
        <f t="shared" si="379"/>
        <v>1291571.5320035878</v>
      </c>
      <c r="EV290" s="2">
        <f t="shared" si="379"/>
        <v>1231707.5363417482</v>
      </c>
      <c r="EW290" s="2">
        <f t="shared" si="379"/>
        <v>9770014.1136098988</v>
      </c>
      <c r="EX290" s="2">
        <f t="shared" si="379"/>
        <v>520119.96730038646</v>
      </c>
      <c r="EY290" s="2">
        <f t="shared" si="379"/>
        <v>934350.63170224964</v>
      </c>
      <c r="EZ290" s="2">
        <f t="shared" si="379"/>
        <v>814619.44106131198</v>
      </c>
      <c r="FA290" s="2">
        <f t="shared" si="379"/>
        <v>40573930.527477778</v>
      </c>
      <c r="FB290" s="2">
        <f t="shared" si="379"/>
        <v>4327767.6969005624</v>
      </c>
      <c r="FC290" s="2">
        <f t="shared" si="379"/>
        <v>12869715.010105763</v>
      </c>
      <c r="FD290" s="2">
        <f t="shared" si="379"/>
        <v>1499960.2217570737</v>
      </c>
      <c r="FE290" s="2">
        <f t="shared" si="379"/>
        <v>647657.86522704922</v>
      </c>
      <c r="FF290" s="2">
        <f t="shared" si="379"/>
        <v>675729.71132404322</v>
      </c>
      <c r="FG290" s="2">
        <f t="shared" si="379"/>
        <v>832458.89899266022</v>
      </c>
      <c r="FH290" s="2">
        <f t="shared" si="379"/>
        <v>936509.28570683068</v>
      </c>
      <c r="FI290" s="2">
        <f t="shared" si="379"/>
        <v>13751402.110691497</v>
      </c>
      <c r="FJ290" s="2">
        <f t="shared" si="379"/>
        <v>21935711.407813057</v>
      </c>
      <c r="FK290" s="2">
        <f t="shared" si="379"/>
        <v>23485658.593684152</v>
      </c>
      <c r="FL290" s="2">
        <f t="shared" si="379"/>
        <v>61987261.709745578</v>
      </c>
      <c r="FM290" s="2">
        <f t="shared" si="379"/>
        <v>27702978.901836876</v>
      </c>
      <c r="FN290" s="2">
        <f t="shared" si="379"/>
        <v>81893540.268315867</v>
      </c>
      <c r="FO290" s="2">
        <f t="shared" si="379"/>
        <v>12893048.30375581</v>
      </c>
      <c r="FP290" s="2">
        <f t="shared" si="379"/>
        <v>18727647.343856838</v>
      </c>
      <c r="FQ290" s="2">
        <f t="shared" si="379"/>
        <v>11628643.91167468</v>
      </c>
      <c r="FR290" s="2">
        <f t="shared" si="379"/>
        <v>3219128.7530913381</v>
      </c>
      <c r="FS290" s="2">
        <f t="shared" si="379"/>
        <v>2254624.2091523698</v>
      </c>
      <c r="FT290" s="2">
        <f t="shared" si="379"/>
        <v>1379837.3872298072</v>
      </c>
      <c r="FU290" s="2">
        <f t="shared" si="379"/>
        <v>4039454.8441747362</v>
      </c>
      <c r="FV290" s="2">
        <f t="shared" si="379"/>
        <v>2891740.6976905726</v>
      </c>
      <c r="FW290" s="2">
        <f t="shared" si="379"/>
        <v>556322.11147656757</v>
      </c>
      <c r="FX290" s="2">
        <f t="shared" si="379"/>
        <v>434566.92928709852</v>
      </c>
      <c r="FY290" s="2"/>
      <c r="FZ290" s="73">
        <f>SUM(C290:FX290)</f>
        <v>4262177840.9990191</v>
      </c>
      <c r="GA290" s="62"/>
      <c r="GB290" s="2"/>
      <c r="GC290" s="2">
        <v>9698534081.0699978</v>
      </c>
      <c r="GD290" s="2"/>
      <c r="GE290" s="2"/>
      <c r="GF290" s="2"/>
      <c r="GG290" s="2"/>
      <c r="GH290" s="2"/>
      <c r="GI290" s="2"/>
      <c r="GJ290" s="2"/>
      <c r="GK290" s="2"/>
    </row>
    <row r="291" spans="1:193" x14ac:dyDescent="0.35">
      <c r="A291" s="3" t="s">
        <v>593</v>
      </c>
      <c r="B291" s="2" t="s">
        <v>989</v>
      </c>
      <c r="C291" s="2">
        <f t="shared" ref="C291:BN291" si="380">C47</f>
        <v>2560686.85</v>
      </c>
      <c r="D291" s="2">
        <f t="shared" si="380"/>
        <v>6068580.4500000002</v>
      </c>
      <c r="E291" s="2">
        <f t="shared" si="380"/>
        <v>1444121.25</v>
      </c>
      <c r="F291" s="2">
        <f t="shared" si="380"/>
        <v>2186086.4300000002</v>
      </c>
      <c r="G291" s="2">
        <f t="shared" si="380"/>
        <v>428862.04</v>
      </c>
      <c r="H291" s="2">
        <f t="shared" si="380"/>
        <v>184982.61</v>
      </c>
      <c r="I291" s="2">
        <f t="shared" si="380"/>
        <v>1809421.81</v>
      </c>
      <c r="J291" s="2">
        <f t="shared" si="380"/>
        <v>600359.41</v>
      </c>
      <c r="K291" s="2">
        <f t="shared" si="380"/>
        <v>149409.51999999999</v>
      </c>
      <c r="L291" s="2">
        <f t="shared" si="380"/>
        <v>1285932.06</v>
      </c>
      <c r="M291" s="2">
        <f t="shared" si="380"/>
        <v>495734.92</v>
      </c>
      <c r="N291" s="2">
        <f t="shared" si="380"/>
        <v>12893543.369999999</v>
      </c>
      <c r="O291" s="2">
        <f t="shared" si="380"/>
        <v>5184910.91</v>
      </c>
      <c r="P291" s="2">
        <f t="shared" si="380"/>
        <v>98033.26</v>
      </c>
      <c r="Q291" s="2">
        <f t="shared" si="380"/>
        <v>6984070.2400000002</v>
      </c>
      <c r="R291" s="2">
        <f t="shared" si="380"/>
        <v>117387.96</v>
      </c>
      <c r="S291" s="2">
        <f t="shared" si="380"/>
        <v>941027.17</v>
      </c>
      <c r="T291" s="2">
        <f t="shared" si="380"/>
        <v>50774.68</v>
      </c>
      <c r="U291" s="2">
        <f t="shared" si="380"/>
        <v>51513.32</v>
      </c>
      <c r="V291" s="2">
        <f t="shared" si="380"/>
        <v>91452.54</v>
      </c>
      <c r="W291" s="2">
        <f t="shared" si="380"/>
        <v>20485.07</v>
      </c>
      <c r="X291" s="2">
        <f t="shared" si="380"/>
        <v>23503.47</v>
      </c>
      <c r="Y291" s="2">
        <f t="shared" si="380"/>
        <v>145352.82</v>
      </c>
      <c r="Z291" s="2">
        <f t="shared" si="380"/>
        <v>63731.5</v>
      </c>
      <c r="AA291" s="2">
        <f t="shared" si="380"/>
        <v>6802241.46</v>
      </c>
      <c r="AB291" s="2">
        <f t="shared" si="380"/>
        <v>12251040.92</v>
      </c>
      <c r="AC291" s="2">
        <f t="shared" si="380"/>
        <v>578302.21</v>
      </c>
      <c r="AD291" s="2">
        <f t="shared" si="380"/>
        <v>703196.53</v>
      </c>
      <c r="AE291" s="2">
        <f t="shared" si="380"/>
        <v>48617.120000000003</v>
      </c>
      <c r="AF291" s="2">
        <f t="shared" si="380"/>
        <v>86811.59</v>
      </c>
      <c r="AG291" s="2">
        <f t="shared" si="380"/>
        <v>322958.38</v>
      </c>
      <c r="AH291" s="2">
        <f t="shared" si="380"/>
        <v>172657.77</v>
      </c>
      <c r="AI291" s="2">
        <f t="shared" si="380"/>
        <v>53122.47</v>
      </c>
      <c r="AJ291" s="2">
        <f t="shared" si="380"/>
        <v>128163.01</v>
      </c>
      <c r="AK291" s="2">
        <f t="shared" si="380"/>
        <v>74603.09</v>
      </c>
      <c r="AL291" s="2">
        <f t="shared" si="380"/>
        <v>98388.41</v>
      </c>
      <c r="AM291" s="2">
        <f t="shared" si="380"/>
        <v>115377.55</v>
      </c>
      <c r="AN291" s="2">
        <f t="shared" si="380"/>
        <v>413990.07</v>
      </c>
      <c r="AO291" s="2">
        <f t="shared" si="380"/>
        <v>1676936.43</v>
      </c>
      <c r="AP291" s="2">
        <f t="shared" si="380"/>
        <v>37700132.310000002</v>
      </c>
      <c r="AQ291" s="2">
        <f t="shared" si="380"/>
        <v>97428.55</v>
      </c>
      <c r="AR291" s="2">
        <f t="shared" si="380"/>
        <v>21880966.199999999</v>
      </c>
      <c r="AS291" s="2">
        <f t="shared" si="380"/>
        <v>2513262.4</v>
      </c>
      <c r="AT291" s="2">
        <f t="shared" si="380"/>
        <v>1167107.3600000001</v>
      </c>
      <c r="AU291" s="2">
        <f t="shared" si="380"/>
        <v>178802.57</v>
      </c>
      <c r="AV291" s="2">
        <f t="shared" si="380"/>
        <v>179035.75</v>
      </c>
      <c r="AW291" s="2">
        <f t="shared" si="380"/>
        <v>102589.94</v>
      </c>
      <c r="AX291" s="2">
        <f t="shared" si="380"/>
        <v>78396.2</v>
      </c>
      <c r="AY291" s="2">
        <f t="shared" si="380"/>
        <v>127245.96</v>
      </c>
      <c r="AZ291" s="2">
        <f t="shared" si="380"/>
        <v>1512386.73</v>
      </c>
      <c r="BA291" s="2">
        <f t="shared" si="380"/>
        <v>2187937.56</v>
      </c>
      <c r="BB291" s="2">
        <f t="shared" si="380"/>
        <v>485771.55</v>
      </c>
      <c r="BC291" s="2">
        <f t="shared" si="380"/>
        <v>8539684.5500000007</v>
      </c>
      <c r="BD291" s="2">
        <f t="shared" si="380"/>
        <v>1409316.74</v>
      </c>
      <c r="BE291" s="2">
        <f t="shared" si="380"/>
        <v>425098.36</v>
      </c>
      <c r="BF291" s="2">
        <f t="shared" si="380"/>
        <v>6979427.0599999996</v>
      </c>
      <c r="BG291" s="2">
        <f t="shared" si="380"/>
        <v>115579.55</v>
      </c>
      <c r="BH291" s="2">
        <f t="shared" si="380"/>
        <v>147663.12</v>
      </c>
      <c r="BI291" s="2">
        <f t="shared" si="380"/>
        <v>55868.160000000003</v>
      </c>
      <c r="BJ291" s="2">
        <f t="shared" si="380"/>
        <v>1934186.26</v>
      </c>
      <c r="BK291" s="2">
        <f t="shared" si="380"/>
        <v>1031173.03</v>
      </c>
      <c r="BL291" s="2">
        <f t="shared" si="380"/>
        <v>18195.330000000002</v>
      </c>
      <c r="BM291" s="2">
        <f t="shared" si="380"/>
        <v>91995.89</v>
      </c>
      <c r="BN291" s="2">
        <f t="shared" si="380"/>
        <v>1139858.77</v>
      </c>
      <c r="BO291" s="2">
        <f t="shared" ref="BO291:DZ291" si="381">BO47</f>
        <v>396388.6</v>
      </c>
      <c r="BP291" s="2">
        <f t="shared" si="381"/>
        <v>245997.25</v>
      </c>
      <c r="BQ291" s="2">
        <f t="shared" si="381"/>
        <v>1733716.34</v>
      </c>
      <c r="BR291" s="2">
        <f t="shared" si="381"/>
        <v>459017.22</v>
      </c>
      <c r="BS291" s="2">
        <f t="shared" si="381"/>
        <v>258944.15</v>
      </c>
      <c r="BT291" s="2">
        <f t="shared" si="381"/>
        <v>149392.14000000001</v>
      </c>
      <c r="BU291" s="2">
        <f t="shared" si="381"/>
        <v>109362.84</v>
      </c>
      <c r="BV291" s="2">
        <f t="shared" si="381"/>
        <v>817601.21</v>
      </c>
      <c r="BW291" s="2">
        <f t="shared" si="381"/>
        <v>711654.23</v>
      </c>
      <c r="BX291" s="2">
        <f t="shared" si="381"/>
        <v>99943.77</v>
      </c>
      <c r="BY291" s="2">
        <f t="shared" si="381"/>
        <v>193396.48000000001</v>
      </c>
      <c r="BZ291" s="2">
        <f t="shared" si="381"/>
        <v>99867.18</v>
      </c>
      <c r="CA291" s="2">
        <f t="shared" si="381"/>
        <v>394616.81</v>
      </c>
      <c r="CB291" s="2">
        <f t="shared" si="381"/>
        <v>24768877.350000001</v>
      </c>
      <c r="CC291" s="2">
        <f t="shared" si="381"/>
        <v>91062.73</v>
      </c>
      <c r="CD291" s="2">
        <f t="shared" si="381"/>
        <v>72919.69</v>
      </c>
      <c r="CE291" s="2">
        <f t="shared" si="381"/>
        <v>104487.79</v>
      </c>
      <c r="CF291" s="2">
        <f t="shared" si="381"/>
        <v>86249.23</v>
      </c>
      <c r="CG291" s="2">
        <f t="shared" si="381"/>
        <v>74426.7</v>
      </c>
      <c r="CH291" s="2">
        <f t="shared" si="381"/>
        <v>33444.1</v>
      </c>
      <c r="CI291" s="2">
        <f t="shared" si="381"/>
        <v>320790.64</v>
      </c>
      <c r="CJ291" s="2">
        <f t="shared" si="381"/>
        <v>313858.84000000003</v>
      </c>
      <c r="CK291" s="2">
        <f t="shared" si="381"/>
        <v>1519908.61</v>
      </c>
      <c r="CL291" s="2">
        <f t="shared" si="381"/>
        <v>233618.03</v>
      </c>
      <c r="CM291" s="2">
        <f t="shared" si="381"/>
        <v>113893.58</v>
      </c>
      <c r="CN291" s="2">
        <f t="shared" si="381"/>
        <v>8605084.4100000001</v>
      </c>
      <c r="CO291" s="2">
        <f t="shared" si="381"/>
        <v>5153394.09</v>
      </c>
      <c r="CP291" s="2">
        <f t="shared" si="381"/>
        <v>734189.06</v>
      </c>
      <c r="CQ291" s="2">
        <f t="shared" si="381"/>
        <v>386426.67</v>
      </c>
      <c r="CR291" s="2">
        <f t="shared" si="381"/>
        <v>80485.73</v>
      </c>
      <c r="CS291" s="2">
        <f t="shared" si="381"/>
        <v>248224.67</v>
      </c>
      <c r="CT291" s="2">
        <f t="shared" si="381"/>
        <v>85958.85</v>
      </c>
      <c r="CU291" s="2">
        <f t="shared" si="381"/>
        <v>58359.59</v>
      </c>
      <c r="CV291" s="2">
        <f t="shared" si="381"/>
        <v>47858.69</v>
      </c>
      <c r="CW291" s="2">
        <f t="shared" si="381"/>
        <v>134115.63</v>
      </c>
      <c r="CX291" s="2">
        <f t="shared" si="381"/>
        <v>243713.34</v>
      </c>
      <c r="CY291" s="2">
        <f t="shared" si="381"/>
        <v>18970.75</v>
      </c>
      <c r="CZ291" s="2">
        <f t="shared" si="381"/>
        <v>629899.39</v>
      </c>
      <c r="DA291" s="2">
        <f t="shared" si="381"/>
        <v>123499.93</v>
      </c>
      <c r="DB291" s="2">
        <f t="shared" si="381"/>
        <v>101395.44</v>
      </c>
      <c r="DC291" s="2">
        <f t="shared" si="381"/>
        <v>112080.46</v>
      </c>
      <c r="DD291" s="2">
        <f t="shared" si="381"/>
        <v>97944.92</v>
      </c>
      <c r="DE291" s="2">
        <f t="shared" si="381"/>
        <v>288400.14</v>
      </c>
      <c r="DF291" s="2">
        <f t="shared" si="381"/>
        <v>7817551.8200000003</v>
      </c>
      <c r="DG291" s="2">
        <f t="shared" si="381"/>
        <v>118174.05</v>
      </c>
      <c r="DH291" s="2">
        <f t="shared" si="381"/>
        <v>1002544.97</v>
      </c>
      <c r="DI291" s="2">
        <f t="shared" si="381"/>
        <v>1169415.45</v>
      </c>
      <c r="DJ291" s="2">
        <f t="shared" si="381"/>
        <v>169846.5</v>
      </c>
      <c r="DK291" s="2">
        <f t="shared" si="381"/>
        <v>88144.5</v>
      </c>
      <c r="DL291" s="2">
        <f t="shared" si="381"/>
        <v>2420056.54</v>
      </c>
      <c r="DM291" s="2">
        <f t="shared" si="381"/>
        <v>77790.55</v>
      </c>
      <c r="DN291" s="2">
        <f t="shared" si="381"/>
        <v>628414.66</v>
      </c>
      <c r="DO291" s="2">
        <f t="shared" si="381"/>
        <v>761258.72</v>
      </c>
      <c r="DP291" s="2">
        <f t="shared" si="381"/>
        <v>77422.7</v>
      </c>
      <c r="DQ291" s="2">
        <f t="shared" si="381"/>
        <v>409714.16</v>
      </c>
      <c r="DR291" s="2">
        <f t="shared" si="381"/>
        <v>475735.48</v>
      </c>
      <c r="DS291" s="2">
        <f t="shared" si="381"/>
        <v>198489</v>
      </c>
      <c r="DT291" s="2">
        <f t="shared" si="381"/>
        <v>53085.02</v>
      </c>
      <c r="DU291" s="2">
        <f t="shared" si="381"/>
        <v>128255.13</v>
      </c>
      <c r="DV291" s="2">
        <f t="shared" si="381"/>
        <v>49041.63</v>
      </c>
      <c r="DW291" s="2">
        <f t="shared" si="381"/>
        <v>105819.77</v>
      </c>
      <c r="DX291" s="2">
        <f t="shared" si="381"/>
        <v>165524.42000000001</v>
      </c>
      <c r="DY291" s="2">
        <f t="shared" si="381"/>
        <v>211849.28</v>
      </c>
      <c r="DZ291" s="2">
        <f t="shared" si="381"/>
        <v>440337.14</v>
      </c>
      <c r="EA291" s="2">
        <f t="shared" ref="EA291:FX291" si="382">EA47</f>
        <v>606678.97</v>
      </c>
      <c r="EB291" s="2">
        <f t="shared" si="382"/>
        <v>264983.83</v>
      </c>
      <c r="EC291" s="2">
        <f t="shared" si="382"/>
        <v>112196.29</v>
      </c>
      <c r="ED291" s="2">
        <f t="shared" si="382"/>
        <v>606490.69999999995</v>
      </c>
      <c r="EE291" s="2">
        <f t="shared" si="382"/>
        <v>69368.460000000006</v>
      </c>
      <c r="EF291" s="2">
        <f t="shared" si="382"/>
        <v>327633.84999999998</v>
      </c>
      <c r="EG291" s="2">
        <f t="shared" si="382"/>
        <v>120677.96</v>
      </c>
      <c r="EH291" s="2">
        <f t="shared" si="382"/>
        <v>51207.78</v>
      </c>
      <c r="EI291" s="2">
        <f t="shared" si="382"/>
        <v>3323220.8</v>
      </c>
      <c r="EJ291" s="2">
        <f t="shared" si="382"/>
        <v>2056399.34</v>
      </c>
      <c r="EK291" s="2">
        <f t="shared" si="382"/>
        <v>137117.85</v>
      </c>
      <c r="EL291" s="2">
        <f t="shared" si="382"/>
        <v>36713.550000000003</v>
      </c>
      <c r="EM291" s="2">
        <f t="shared" si="382"/>
        <v>247634.55</v>
      </c>
      <c r="EN291" s="2">
        <f t="shared" si="382"/>
        <v>285190.57</v>
      </c>
      <c r="EO291" s="2">
        <f t="shared" si="382"/>
        <v>144936.91</v>
      </c>
      <c r="EP291" s="2">
        <f t="shared" si="382"/>
        <v>223170.3</v>
      </c>
      <c r="EQ291" s="2">
        <f t="shared" si="382"/>
        <v>1024267.5</v>
      </c>
      <c r="ER291" s="2">
        <f t="shared" si="382"/>
        <v>209171.85</v>
      </c>
      <c r="ES291" s="2">
        <f t="shared" si="382"/>
        <v>106678.02</v>
      </c>
      <c r="ET291" s="2">
        <f t="shared" si="382"/>
        <v>133939.82999999999</v>
      </c>
      <c r="EU291" s="2">
        <f t="shared" si="382"/>
        <v>189375.43</v>
      </c>
      <c r="EV291" s="2">
        <f t="shared" si="382"/>
        <v>43464.959999999999</v>
      </c>
      <c r="EW291" s="2">
        <f t="shared" si="382"/>
        <v>341846.47</v>
      </c>
      <c r="EX291" s="2">
        <f t="shared" si="382"/>
        <v>19788.41</v>
      </c>
      <c r="EY291" s="2">
        <f t="shared" si="382"/>
        <v>106184.84</v>
      </c>
      <c r="EZ291" s="2">
        <f t="shared" si="382"/>
        <v>92250.34</v>
      </c>
      <c r="FA291" s="2">
        <f t="shared" si="382"/>
        <v>1567984.63</v>
      </c>
      <c r="FB291" s="2">
        <f t="shared" si="382"/>
        <v>469609.63</v>
      </c>
      <c r="FC291" s="2">
        <f t="shared" si="382"/>
        <v>926616</v>
      </c>
      <c r="FD291" s="2">
        <f t="shared" si="382"/>
        <v>157711.57</v>
      </c>
      <c r="FE291" s="2">
        <f t="shared" si="382"/>
        <v>64813.09</v>
      </c>
      <c r="FF291" s="2">
        <f t="shared" si="382"/>
        <v>70542.399999999994</v>
      </c>
      <c r="FG291" s="2">
        <f t="shared" si="382"/>
        <v>71488.67</v>
      </c>
      <c r="FH291" s="2">
        <f t="shared" si="382"/>
        <v>112198.64</v>
      </c>
      <c r="FI291" s="2">
        <f t="shared" si="382"/>
        <v>558618.73</v>
      </c>
      <c r="FJ291" s="2">
        <f t="shared" si="382"/>
        <v>861473.15</v>
      </c>
      <c r="FK291" s="2">
        <f t="shared" si="382"/>
        <v>927120.98</v>
      </c>
      <c r="FL291" s="2">
        <f t="shared" si="382"/>
        <v>1829177.87</v>
      </c>
      <c r="FM291" s="2">
        <f t="shared" si="382"/>
        <v>532404.37</v>
      </c>
      <c r="FN291" s="2">
        <f t="shared" si="382"/>
        <v>3532207.73</v>
      </c>
      <c r="FO291" s="2">
        <f t="shared" si="382"/>
        <v>629176.46</v>
      </c>
      <c r="FP291" s="2">
        <f t="shared" si="382"/>
        <v>752042.46</v>
      </c>
      <c r="FQ291" s="2">
        <f t="shared" si="382"/>
        <v>409839.03</v>
      </c>
      <c r="FR291" s="2">
        <f t="shared" si="382"/>
        <v>177143.45</v>
      </c>
      <c r="FS291" s="2">
        <f t="shared" si="382"/>
        <v>72860.350000000006</v>
      </c>
      <c r="FT291" s="2">
        <f t="shared" si="382"/>
        <v>109456.97</v>
      </c>
      <c r="FU291" s="2">
        <f t="shared" si="382"/>
        <v>297429.19</v>
      </c>
      <c r="FV291" s="2">
        <f t="shared" si="382"/>
        <v>195022.78</v>
      </c>
      <c r="FW291" s="2">
        <f t="shared" si="382"/>
        <v>48430.720000000001</v>
      </c>
      <c r="FX291" s="2">
        <f t="shared" si="382"/>
        <v>39107.11</v>
      </c>
      <c r="FY291" s="2"/>
      <c r="FZ291" s="73">
        <f>SUM(C291:FX291)</f>
        <v>249920454.66999993</v>
      </c>
      <c r="GA291" s="62"/>
      <c r="GB291" s="2"/>
      <c r="GC291" s="2"/>
      <c r="GD291" s="9"/>
      <c r="GE291" s="2"/>
      <c r="GF291" s="9"/>
      <c r="GG291" s="2"/>
      <c r="GH291" s="2"/>
      <c r="GI291" s="2"/>
      <c r="GJ291" s="2"/>
      <c r="GK291" s="2"/>
    </row>
    <row r="292" spans="1:193" x14ac:dyDescent="0.35">
      <c r="A292" s="3" t="s">
        <v>594</v>
      </c>
      <c r="B292" s="2" t="s">
        <v>595</v>
      </c>
      <c r="C292" s="2">
        <f t="shared" ref="C292:BN292" si="383">IF(C289-C290-C291&lt;0,0,C289-C290-C291)</f>
        <v>42924059.45045954</v>
      </c>
      <c r="D292" s="2">
        <f t="shared" si="383"/>
        <v>318063594.32692963</v>
      </c>
      <c r="E292" s="2">
        <f t="shared" si="383"/>
        <v>36983576.428032905</v>
      </c>
      <c r="F292" s="2">
        <f t="shared" si="383"/>
        <v>187783073.08974981</v>
      </c>
      <c r="G292" s="2">
        <f t="shared" si="383"/>
        <v>7178979.8984986907</v>
      </c>
      <c r="H292" s="2">
        <f t="shared" si="383"/>
        <v>9270244.9813214187</v>
      </c>
      <c r="I292" s="2">
        <f t="shared" si="383"/>
        <v>65171805.28572543</v>
      </c>
      <c r="J292" s="2">
        <f t="shared" si="383"/>
        <v>18605155.331780955</v>
      </c>
      <c r="K292" s="2">
        <f t="shared" si="383"/>
        <v>2770476.1327969427</v>
      </c>
      <c r="L292" s="2">
        <f t="shared" si="383"/>
        <v>941795.38991099084</v>
      </c>
      <c r="M292" s="2">
        <f t="shared" si="383"/>
        <v>3993003.9588981811</v>
      </c>
      <c r="N292" s="2">
        <f t="shared" si="383"/>
        <v>399358562.04067564</v>
      </c>
      <c r="O292" s="2">
        <f t="shared" si="383"/>
        <v>65047996.012880445</v>
      </c>
      <c r="P292" s="2">
        <f t="shared" si="383"/>
        <v>3612404.7039000508</v>
      </c>
      <c r="Q292" s="2">
        <f t="shared" si="383"/>
        <v>334957132.81222242</v>
      </c>
      <c r="R292" s="2">
        <f t="shared" si="383"/>
        <v>77581716.17297861</v>
      </c>
      <c r="S292" s="2">
        <f t="shared" si="383"/>
        <v>2522919.7901542783</v>
      </c>
      <c r="T292" s="2">
        <f t="shared" si="383"/>
        <v>2606743.6555545409</v>
      </c>
      <c r="U292" s="2">
        <f t="shared" si="383"/>
        <v>619193.0360193447</v>
      </c>
      <c r="V292" s="2">
        <f t="shared" si="383"/>
        <v>3166158.4901473052</v>
      </c>
      <c r="W292" s="2">
        <f t="shared" si="383"/>
        <v>1278173.8850632829</v>
      </c>
      <c r="X292" s="2">
        <f t="shared" si="383"/>
        <v>939225.07604482467</v>
      </c>
      <c r="Y292" s="2">
        <f t="shared" si="383"/>
        <v>9091305.4294173829</v>
      </c>
      <c r="Z292" s="2">
        <f t="shared" si="383"/>
        <v>3158960.0589486151</v>
      </c>
      <c r="AA292" s="2">
        <f t="shared" si="383"/>
        <v>160320721.48646498</v>
      </c>
      <c r="AB292" s="2">
        <f t="shared" si="383"/>
        <v>17183812.000811532</v>
      </c>
      <c r="AC292" s="2">
        <f t="shared" si="383"/>
        <v>643403.30153488461</v>
      </c>
      <c r="AD292" s="2">
        <f t="shared" si="383"/>
        <v>5830714.0677016648</v>
      </c>
      <c r="AE292" s="2">
        <f t="shared" si="383"/>
        <v>1534687.1156789223</v>
      </c>
      <c r="AF292" s="2">
        <f t="shared" si="383"/>
        <v>2196478.0771998549</v>
      </c>
      <c r="AG292" s="2">
        <f t="shared" si="383"/>
        <v>2916260.4202919602</v>
      </c>
      <c r="AH292" s="2">
        <f t="shared" si="383"/>
        <v>10525231.455039226</v>
      </c>
      <c r="AI292" s="2">
        <f t="shared" si="383"/>
        <v>5092562.9876035675</v>
      </c>
      <c r="AJ292" s="2">
        <f t="shared" si="383"/>
        <v>2594141.8047352014</v>
      </c>
      <c r="AK292" s="2">
        <f t="shared" si="383"/>
        <v>1936194.8831449705</v>
      </c>
      <c r="AL292" s="2">
        <f t="shared" si="383"/>
        <v>2104450.0067828777</v>
      </c>
      <c r="AM292" s="2">
        <f t="shared" si="383"/>
        <v>3794751.1525135525</v>
      </c>
      <c r="AN292" s="2">
        <f t="shared" si="383"/>
        <v>67.197012179822195</v>
      </c>
      <c r="AO292" s="2">
        <f t="shared" si="383"/>
        <v>32592778.928294361</v>
      </c>
      <c r="AP292" s="2">
        <f t="shared" si="383"/>
        <v>308197996.94340235</v>
      </c>
      <c r="AQ292" s="2">
        <f t="shared" si="383"/>
        <v>2607074.4887837269</v>
      </c>
      <c r="AR292" s="2">
        <f t="shared" si="383"/>
        <v>382364825.98328358</v>
      </c>
      <c r="AS292" s="2">
        <f t="shared" si="383"/>
        <v>17749128.040801883</v>
      </c>
      <c r="AT292" s="2">
        <f t="shared" si="383"/>
        <v>15325545.208448146</v>
      </c>
      <c r="AU292" s="2">
        <f t="shared" si="383"/>
        <v>2758344.9176629731</v>
      </c>
      <c r="AV292" s="2">
        <f t="shared" si="383"/>
        <v>3691250.0009301035</v>
      </c>
      <c r="AW292" s="2">
        <f t="shared" si="383"/>
        <v>3437576.0063046529</v>
      </c>
      <c r="AX292" s="2">
        <f t="shared" si="383"/>
        <v>1314756.5299209843</v>
      </c>
      <c r="AY292" s="2">
        <f t="shared" si="383"/>
        <v>4223613.9625792513</v>
      </c>
      <c r="AZ292" s="2">
        <f t="shared" si="383"/>
        <v>123591766.07385387</v>
      </c>
      <c r="BA292" s="2">
        <f t="shared" si="383"/>
        <v>72230220.723044008</v>
      </c>
      <c r="BB292" s="2">
        <f t="shared" si="383"/>
        <v>76234666.238581598</v>
      </c>
      <c r="BC292" s="2">
        <f t="shared" si="383"/>
        <v>176936561.55457875</v>
      </c>
      <c r="BD292" s="2">
        <f t="shared" si="383"/>
        <v>21656549.975801431</v>
      </c>
      <c r="BE292" s="2">
        <f t="shared" si="383"/>
        <v>8125770.0042609377</v>
      </c>
      <c r="BF292" s="2">
        <f t="shared" si="383"/>
        <v>192796786.00171188</v>
      </c>
      <c r="BG292" s="2">
        <f t="shared" si="383"/>
        <v>10009142.962061841</v>
      </c>
      <c r="BH292" s="2">
        <f t="shared" si="383"/>
        <v>5260332.4891094677</v>
      </c>
      <c r="BI292" s="2">
        <f t="shared" si="383"/>
        <v>3856409.6990305223</v>
      </c>
      <c r="BJ292" s="2">
        <f t="shared" si="383"/>
        <v>39834893.421118684</v>
      </c>
      <c r="BK292" s="2">
        <f t="shared" si="383"/>
        <v>335747421.44932365</v>
      </c>
      <c r="BL292" s="2">
        <f t="shared" si="383"/>
        <v>1738719.8290335061</v>
      </c>
      <c r="BM292" s="2">
        <f t="shared" si="383"/>
        <v>4255803.0095538115</v>
      </c>
      <c r="BN292" s="2">
        <f t="shared" si="383"/>
        <v>23315466.088900525</v>
      </c>
      <c r="BO292" s="2">
        <f>IF(BO289-BO290-BO291&lt;0,0,BO289-BO290-BO291)</f>
        <v>9978163.4163468536</v>
      </c>
      <c r="BP292" s="2">
        <f t="shared" ref="BP292:EA292" si="384">IF(BP289-BP290-BP291&lt;0,0,BP289-BP290-BP291)</f>
        <v>293631.9912461401</v>
      </c>
      <c r="BQ292" s="2">
        <f t="shared" si="384"/>
        <v>13838743.361680087</v>
      </c>
      <c r="BR292" s="2">
        <f t="shared" si="384"/>
        <v>39601310.643155403</v>
      </c>
      <c r="BS292" s="2">
        <f t="shared" si="384"/>
        <v>10561548.845696567</v>
      </c>
      <c r="BT292" s="2">
        <f t="shared" si="384"/>
        <v>2571772.8548004664</v>
      </c>
      <c r="BU292" s="2">
        <f t="shared" si="384"/>
        <v>3479522.9227184607</v>
      </c>
      <c r="BV292" s="2">
        <f t="shared" si="384"/>
        <v>35.741642029024661</v>
      </c>
      <c r="BW292" s="2">
        <f t="shared" si="384"/>
        <v>4424263.0765954144</v>
      </c>
      <c r="BX292" s="2">
        <f t="shared" si="384"/>
        <v>283855.79451018502</v>
      </c>
      <c r="BY292" s="2">
        <f t="shared" si="384"/>
        <v>2285173.656267073</v>
      </c>
      <c r="BZ292" s="2">
        <f t="shared" si="384"/>
        <v>2710721.9632150927</v>
      </c>
      <c r="CA292" s="2">
        <f t="shared" si="384"/>
        <v>223598.51468736312</v>
      </c>
      <c r="CB292" s="2">
        <f t="shared" si="384"/>
        <v>406361070.04368711</v>
      </c>
      <c r="CC292" s="2">
        <f t="shared" si="384"/>
        <v>2914405.9075802504</v>
      </c>
      <c r="CD292" s="2">
        <f t="shared" si="384"/>
        <v>652265.159628717</v>
      </c>
      <c r="CE292" s="2">
        <f t="shared" si="384"/>
        <v>1817203.7650374363</v>
      </c>
      <c r="CF292" s="2">
        <f t="shared" si="384"/>
        <v>1520894.5569720019</v>
      </c>
      <c r="CG292" s="2">
        <f t="shared" si="384"/>
        <v>2891770.482445417</v>
      </c>
      <c r="CH292" s="2">
        <f t="shared" si="384"/>
        <v>1717158.7038727771</v>
      </c>
      <c r="CI292" s="2">
        <f t="shared" si="384"/>
        <v>4885658.8465090552</v>
      </c>
      <c r="CJ292" s="2">
        <f t="shared" si="384"/>
        <v>0</v>
      </c>
      <c r="CK292" s="2">
        <f t="shared" si="384"/>
        <v>35441067.15848317</v>
      </c>
      <c r="CL292" s="2">
        <f t="shared" si="384"/>
        <v>11407702.271682935</v>
      </c>
      <c r="CM292" s="2">
        <f t="shared" si="384"/>
        <v>7107590.4899968561</v>
      </c>
      <c r="CN292" s="2">
        <f t="shared" si="384"/>
        <v>193111906.61981824</v>
      </c>
      <c r="CO292" s="2">
        <f t="shared" si="384"/>
        <v>56213395.825000778</v>
      </c>
      <c r="CP292" s="2">
        <f t="shared" si="384"/>
        <v>22.863766499329358</v>
      </c>
      <c r="CQ292" s="2">
        <f t="shared" si="384"/>
        <v>6733654.1653868165</v>
      </c>
      <c r="CR292" s="2">
        <f t="shared" si="384"/>
        <v>3115083.1585975732</v>
      </c>
      <c r="CS292" s="2">
        <f t="shared" si="384"/>
        <v>2662120.4142967211</v>
      </c>
      <c r="CT292" s="2">
        <f t="shared" si="384"/>
        <v>1594360.7212030771</v>
      </c>
      <c r="CU292" s="2">
        <f t="shared" si="384"/>
        <v>4905838.4078786355</v>
      </c>
      <c r="CV292" s="2">
        <f t="shared" si="384"/>
        <v>734497.65741228941</v>
      </c>
      <c r="CW292" s="2">
        <f t="shared" si="384"/>
        <v>2296460.7936604903</v>
      </c>
      <c r="CX292" s="2">
        <f t="shared" si="384"/>
        <v>3455085.8696349226</v>
      </c>
      <c r="CY292" s="2">
        <f t="shared" si="384"/>
        <v>1045395.9150774679</v>
      </c>
      <c r="CZ292" s="2">
        <f t="shared" si="384"/>
        <v>13438758.207657967</v>
      </c>
      <c r="DA292" s="2">
        <f t="shared" si="384"/>
        <v>2303105.1261013714</v>
      </c>
      <c r="DB292" s="2">
        <f t="shared" si="384"/>
        <v>3600852.184828266</v>
      </c>
      <c r="DC292" s="2">
        <f t="shared" si="384"/>
        <v>2169927.556419461</v>
      </c>
      <c r="DD292" s="2">
        <f t="shared" si="384"/>
        <v>2478312.4853906478</v>
      </c>
      <c r="DE292" s="2">
        <f t="shared" si="384"/>
        <v>2271501.7110481574</v>
      </c>
      <c r="DF292" s="2">
        <f t="shared" si="384"/>
        <v>144460765.47825336</v>
      </c>
      <c r="DG292" s="2">
        <f t="shared" si="384"/>
        <v>440666.22339707479</v>
      </c>
      <c r="DH292" s="2">
        <f t="shared" si="384"/>
        <v>9354202.9325850625</v>
      </c>
      <c r="DI292" s="2">
        <f t="shared" si="384"/>
        <v>12139875.253777135</v>
      </c>
      <c r="DJ292" s="2">
        <f t="shared" si="384"/>
        <v>6263637.7112832135</v>
      </c>
      <c r="DK292" s="2">
        <f t="shared" si="384"/>
        <v>4869102.2813672815</v>
      </c>
      <c r="DL292" s="2">
        <f t="shared" si="384"/>
        <v>39658185.202653088</v>
      </c>
      <c r="DM292" s="2">
        <f t="shared" si="384"/>
        <v>3670436.9677015692</v>
      </c>
      <c r="DN292" s="2">
        <f t="shared" si="384"/>
        <v>7825980.6914514638</v>
      </c>
      <c r="DO292" s="2">
        <f t="shared" si="384"/>
        <v>27514179.402454063</v>
      </c>
      <c r="DP292" s="2">
        <f t="shared" si="384"/>
        <v>2886959.0690527377</v>
      </c>
      <c r="DQ292" s="2">
        <f t="shared" si="384"/>
        <v>172.40754086355446</v>
      </c>
      <c r="DR292" s="2">
        <f t="shared" si="384"/>
        <v>12998425.268305577</v>
      </c>
      <c r="DS292" s="2">
        <f t="shared" si="384"/>
        <v>6807238.1115195993</v>
      </c>
      <c r="DT292" s="2">
        <f t="shared" si="384"/>
        <v>3328081.4512318862</v>
      </c>
      <c r="DU292" s="2">
        <f t="shared" si="384"/>
        <v>4290336.951311009</v>
      </c>
      <c r="DV292" s="2">
        <f t="shared" si="384"/>
        <v>3557349.4526730315</v>
      </c>
      <c r="DW292" s="2">
        <f t="shared" si="384"/>
        <v>4000445.2757475032</v>
      </c>
      <c r="DX292" s="2">
        <f t="shared" si="384"/>
        <v>851142.2298990608</v>
      </c>
      <c r="DY292" s="2">
        <f t="shared" si="384"/>
        <v>887174.39396626805</v>
      </c>
      <c r="DZ292" s="2">
        <f t="shared" si="384"/>
        <v>2861388.7773717786</v>
      </c>
      <c r="EA292" s="2">
        <f t="shared" si="384"/>
        <v>140.93499494413845</v>
      </c>
      <c r="EB292" s="2">
        <f t="shared" ref="EB292:FX292" si="385">IF(EB289-EB290-EB291&lt;0,0,EB289-EB290-EB291)</f>
        <v>4287703.6145536471</v>
      </c>
      <c r="EC292" s="2">
        <f t="shared" si="385"/>
        <v>3141329.3084399924</v>
      </c>
      <c r="ED292" s="2">
        <f t="shared" si="385"/>
        <v>0</v>
      </c>
      <c r="EE292" s="2">
        <f t="shared" si="385"/>
        <v>3110199.3447577991</v>
      </c>
      <c r="EF292" s="2">
        <f t="shared" si="385"/>
        <v>13371591.510439815</v>
      </c>
      <c r="EG292" s="2">
        <f t="shared" si="385"/>
        <v>3169827.5861523962</v>
      </c>
      <c r="EH292" s="2">
        <f t="shared" si="385"/>
        <v>3671404.5549545027</v>
      </c>
      <c r="EI292" s="2">
        <f t="shared" si="385"/>
        <v>118104531.98816986</v>
      </c>
      <c r="EJ292" s="2">
        <f t="shared" si="385"/>
        <v>76984370.519101575</v>
      </c>
      <c r="EK292" s="2">
        <f t="shared" si="385"/>
        <v>4759658.8612247556</v>
      </c>
      <c r="EL292" s="2">
        <f t="shared" si="385"/>
        <v>4086495.6648703879</v>
      </c>
      <c r="EM292" s="2">
        <f t="shared" si="385"/>
        <v>2362018.4587195232</v>
      </c>
      <c r="EN292" s="2">
        <f t="shared" si="385"/>
        <v>9228729.480138585</v>
      </c>
      <c r="EO292" s="2">
        <f t="shared" si="385"/>
        <v>3299898.9556683898</v>
      </c>
      <c r="EP292" s="2">
        <f t="shared" si="385"/>
        <v>2004474.8101899188</v>
      </c>
      <c r="EQ292" s="2">
        <f t="shared" si="385"/>
        <v>18805478.877605103</v>
      </c>
      <c r="ER292" s="2">
        <f t="shared" si="385"/>
        <v>1763993.2638720153</v>
      </c>
      <c r="ES292" s="2">
        <f t="shared" si="385"/>
        <v>2217499.3428483573</v>
      </c>
      <c r="ET292" s="2">
        <f t="shared" si="385"/>
        <v>2706707.6994281514</v>
      </c>
      <c r="EU292" s="2">
        <f t="shared" si="385"/>
        <v>6482368.717996412</v>
      </c>
      <c r="EV292" s="2">
        <f t="shared" si="385"/>
        <v>615320.33365825191</v>
      </c>
      <c r="EW292" s="2">
        <f t="shared" si="385"/>
        <v>3197461.5263901008</v>
      </c>
      <c r="EX292" s="2">
        <f t="shared" si="385"/>
        <v>3251150.5726996134</v>
      </c>
      <c r="EY292" s="2">
        <f t="shared" si="385"/>
        <v>6719031.7682977505</v>
      </c>
      <c r="EZ292" s="2">
        <f t="shared" si="385"/>
        <v>1913298.0389386879</v>
      </c>
      <c r="FA292" s="2">
        <f t="shared" si="385"/>
        <v>398.25252221804112</v>
      </c>
      <c r="FB292" s="2">
        <f t="shared" si="385"/>
        <v>10.433099437388591</v>
      </c>
      <c r="FC292" s="2">
        <f t="shared" si="385"/>
        <v>7361461.9098942392</v>
      </c>
      <c r="FD292" s="2">
        <f t="shared" si="385"/>
        <v>4112436.6482429267</v>
      </c>
      <c r="FE292" s="2">
        <f t="shared" si="385"/>
        <v>1250539.6947729506</v>
      </c>
      <c r="FF292" s="2">
        <f t="shared" si="385"/>
        <v>2945476.0486759571</v>
      </c>
      <c r="FG292" s="2">
        <f t="shared" si="385"/>
        <v>1826037.84100734</v>
      </c>
      <c r="FH292" s="2">
        <f t="shared" si="385"/>
        <v>669683.6742931694</v>
      </c>
      <c r="FI292" s="2">
        <f t="shared" si="385"/>
        <v>6133682.8393085022</v>
      </c>
      <c r="FJ292" s="2">
        <f t="shared" si="385"/>
        <v>405.27218694088515</v>
      </c>
      <c r="FK292" s="2">
        <f t="shared" si="385"/>
        <v>4881843.3663158491</v>
      </c>
      <c r="FL292" s="2">
        <f t="shared" si="385"/>
        <v>30351688.450254422</v>
      </c>
      <c r="FM292" s="2">
        <f t="shared" si="385"/>
        <v>16399381.748163128</v>
      </c>
      <c r="FN292" s="2">
        <f t="shared" si="385"/>
        <v>178094994.59168413</v>
      </c>
      <c r="FO292" s="2">
        <f t="shared" si="385"/>
        <v>0.84624418895691633</v>
      </c>
      <c r="FP292" s="2">
        <f t="shared" si="385"/>
        <v>8283746.5361431623</v>
      </c>
      <c r="FQ292" s="2">
        <f t="shared" si="385"/>
        <v>169.45832532015629</v>
      </c>
      <c r="FR292" s="2">
        <f t="shared" si="385"/>
        <v>285.23690866184188</v>
      </c>
      <c r="FS292" s="2">
        <f t="shared" si="385"/>
        <v>1062319.4108476304</v>
      </c>
      <c r="FT292" s="2">
        <f t="shared" si="385"/>
        <v>0</v>
      </c>
      <c r="FU292" s="2">
        <f t="shared" si="385"/>
        <v>6299353.1458252631</v>
      </c>
      <c r="FV292" s="2">
        <f t="shared" si="385"/>
        <v>6047016.6323094266</v>
      </c>
      <c r="FW292" s="2">
        <f t="shared" si="385"/>
        <v>2613500.0185234323</v>
      </c>
      <c r="FX292" s="2">
        <f t="shared" si="385"/>
        <v>1227518.3407129012</v>
      </c>
      <c r="FY292" s="2"/>
      <c r="FZ292" s="73">
        <f>SUM(C292:FX292)</f>
        <v>5430734923.4405575</v>
      </c>
      <c r="GA292" s="62"/>
      <c r="GB292" s="2"/>
      <c r="GC292" s="74"/>
      <c r="GD292" s="2"/>
      <c r="GE292" s="2"/>
      <c r="GF292" s="2"/>
      <c r="GG292" s="2"/>
      <c r="GH292" s="2"/>
      <c r="GI292" s="2"/>
      <c r="GJ292" s="2"/>
      <c r="GK292" s="2"/>
    </row>
    <row r="293" spans="1:193" x14ac:dyDescent="0.35">
      <c r="A293" s="2"/>
      <c r="B293" s="2" t="s">
        <v>990</v>
      </c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/>
      <c r="FA293" s="46"/>
      <c r="FB293" s="46"/>
      <c r="FC293" s="46"/>
      <c r="FD293" s="46"/>
      <c r="FE293" s="46"/>
      <c r="FF293" s="46"/>
      <c r="FG293" s="46"/>
      <c r="FH293" s="46"/>
      <c r="FI293" s="46"/>
      <c r="FJ293" s="46"/>
      <c r="FK293" s="46"/>
      <c r="FL293" s="46"/>
      <c r="FM293" s="46"/>
      <c r="FN293" s="46"/>
      <c r="FO293" s="46"/>
      <c r="FP293" s="46"/>
      <c r="FQ293" s="46"/>
      <c r="FR293" s="46"/>
      <c r="FS293" s="46"/>
      <c r="FT293" s="46"/>
      <c r="FU293" s="46"/>
      <c r="FV293" s="46"/>
      <c r="FW293" s="46"/>
      <c r="FX293" s="46"/>
      <c r="FY293" s="2"/>
      <c r="FZ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</row>
    <row r="294" spans="1:193" x14ac:dyDescent="0.35">
      <c r="A294" s="3" t="s">
        <v>596</v>
      </c>
      <c r="B294" s="2" t="s">
        <v>597</v>
      </c>
      <c r="C294" s="2">
        <f t="shared" ref="C294:M294" si="386">ROUND(C285*C48,2)</f>
        <v>0</v>
      </c>
      <c r="D294" s="2">
        <f t="shared" si="386"/>
        <v>0</v>
      </c>
      <c r="E294" s="2">
        <f t="shared" si="386"/>
        <v>0</v>
      </c>
      <c r="F294" s="2">
        <f t="shared" si="386"/>
        <v>0</v>
      </c>
      <c r="G294" s="2">
        <f t="shared" si="386"/>
        <v>0</v>
      </c>
      <c r="H294" s="2">
        <f t="shared" si="386"/>
        <v>0</v>
      </c>
      <c r="I294" s="2">
        <f t="shared" si="386"/>
        <v>0</v>
      </c>
      <c r="J294" s="2">
        <f t="shared" si="386"/>
        <v>0</v>
      </c>
      <c r="K294" s="2">
        <f t="shared" si="386"/>
        <v>0</v>
      </c>
      <c r="L294" s="2">
        <f t="shared" si="386"/>
        <v>0</v>
      </c>
      <c r="M294" s="2">
        <f t="shared" si="386"/>
        <v>0</v>
      </c>
      <c r="N294" s="2">
        <v>0</v>
      </c>
      <c r="O294" s="2">
        <f t="shared" ref="O294:BB294" si="387">ROUND(O285*O48,2)</f>
        <v>0</v>
      </c>
      <c r="P294" s="2">
        <f t="shared" si="387"/>
        <v>0</v>
      </c>
      <c r="Q294" s="2">
        <f t="shared" si="387"/>
        <v>0</v>
      </c>
      <c r="R294" s="2">
        <f t="shared" si="387"/>
        <v>0</v>
      </c>
      <c r="S294" s="2">
        <f t="shared" si="387"/>
        <v>0</v>
      </c>
      <c r="T294" s="2">
        <f t="shared" si="387"/>
        <v>0</v>
      </c>
      <c r="U294" s="2">
        <f t="shared" si="387"/>
        <v>0</v>
      </c>
      <c r="V294" s="2">
        <f t="shared" si="387"/>
        <v>0</v>
      </c>
      <c r="W294" s="2">
        <f t="shared" si="387"/>
        <v>0</v>
      </c>
      <c r="X294" s="2">
        <f t="shared" si="387"/>
        <v>0</v>
      </c>
      <c r="Y294" s="2">
        <f t="shared" si="387"/>
        <v>0</v>
      </c>
      <c r="Z294" s="2">
        <f t="shared" si="387"/>
        <v>0</v>
      </c>
      <c r="AA294" s="2">
        <f t="shared" si="387"/>
        <v>0</v>
      </c>
      <c r="AB294" s="2">
        <f t="shared" si="387"/>
        <v>0</v>
      </c>
      <c r="AC294" s="2">
        <f t="shared" si="387"/>
        <v>0</v>
      </c>
      <c r="AD294" s="2">
        <f t="shared" si="387"/>
        <v>0</v>
      </c>
      <c r="AE294" s="2">
        <f t="shared" si="387"/>
        <v>0</v>
      </c>
      <c r="AF294" s="2">
        <f t="shared" si="387"/>
        <v>0</v>
      </c>
      <c r="AG294" s="2">
        <f t="shared" si="387"/>
        <v>0</v>
      </c>
      <c r="AH294" s="2">
        <f t="shared" si="387"/>
        <v>0</v>
      </c>
      <c r="AI294" s="2">
        <f t="shared" si="387"/>
        <v>0</v>
      </c>
      <c r="AJ294" s="2">
        <f t="shared" si="387"/>
        <v>0</v>
      </c>
      <c r="AK294" s="2">
        <f t="shared" si="387"/>
        <v>0</v>
      </c>
      <c r="AL294" s="2">
        <f t="shared" si="387"/>
        <v>0</v>
      </c>
      <c r="AM294" s="2">
        <f t="shared" si="387"/>
        <v>0</v>
      </c>
      <c r="AN294" s="2">
        <f t="shared" si="387"/>
        <v>172955.41</v>
      </c>
      <c r="AO294" s="2">
        <f t="shared" si="387"/>
        <v>0</v>
      </c>
      <c r="AP294" s="2">
        <f t="shared" si="387"/>
        <v>0</v>
      </c>
      <c r="AQ294" s="2">
        <f t="shared" si="387"/>
        <v>0</v>
      </c>
      <c r="AR294" s="2">
        <f t="shared" si="387"/>
        <v>0</v>
      </c>
      <c r="AS294" s="2">
        <f t="shared" si="387"/>
        <v>0</v>
      </c>
      <c r="AT294" s="2">
        <f t="shared" si="387"/>
        <v>0</v>
      </c>
      <c r="AU294" s="2">
        <f t="shared" si="387"/>
        <v>0</v>
      </c>
      <c r="AV294" s="2">
        <f t="shared" si="387"/>
        <v>0</v>
      </c>
      <c r="AW294" s="2">
        <f t="shared" si="387"/>
        <v>0</v>
      </c>
      <c r="AX294" s="2">
        <f t="shared" si="387"/>
        <v>0</v>
      </c>
      <c r="AY294" s="2">
        <f t="shared" si="387"/>
        <v>0</v>
      </c>
      <c r="AZ294" s="2">
        <f t="shared" si="387"/>
        <v>0</v>
      </c>
      <c r="BA294" s="2">
        <f t="shared" si="387"/>
        <v>0</v>
      </c>
      <c r="BB294" s="2">
        <f t="shared" si="387"/>
        <v>0</v>
      </c>
      <c r="BC294" s="2">
        <v>0</v>
      </c>
      <c r="BD294" s="2">
        <f t="shared" ref="BD294:DO294" si="388">ROUND(BD285*BD48,2)</f>
        <v>0</v>
      </c>
      <c r="BE294" s="2">
        <f t="shared" si="388"/>
        <v>0</v>
      </c>
      <c r="BF294" s="2">
        <f t="shared" si="388"/>
        <v>0</v>
      </c>
      <c r="BG294" s="2">
        <f t="shared" si="388"/>
        <v>0</v>
      </c>
      <c r="BH294" s="2">
        <f t="shared" si="388"/>
        <v>0</v>
      </c>
      <c r="BI294" s="2">
        <f t="shared" si="388"/>
        <v>0</v>
      </c>
      <c r="BJ294" s="2">
        <f t="shared" si="388"/>
        <v>0</v>
      </c>
      <c r="BK294" s="2">
        <f t="shared" si="388"/>
        <v>0</v>
      </c>
      <c r="BL294" s="2">
        <f t="shared" si="388"/>
        <v>0</v>
      </c>
      <c r="BM294" s="2">
        <f t="shared" si="388"/>
        <v>0</v>
      </c>
      <c r="BN294" s="2">
        <f t="shared" si="388"/>
        <v>0</v>
      </c>
      <c r="BO294" s="2">
        <f t="shared" si="388"/>
        <v>0</v>
      </c>
      <c r="BP294" s="2">
        <f t="shared" si="388"/>
        <v>0</v>
      </c>
      <c r="BQ294" s="2">
        <f t="shared" si="388"/>
        <v>0</v>
      </c>
      <c r="BR294" s="2">
        <f t="shared" si="388"/>
        <v>0</v>
      </c>
      <c r="BS294" s="2">
        <f t="shared" si="388"/>
        <v>0</v>
      </c>
      <c r="BT294" s="2">
        <f t="shared" si="388"/>
        <v>0</v>
      </c>
      <c r="BU294" s="2">
        <f t="shared" si="388"/>
        <v>0</v>
      </c>
      <c r="BV294" s="2">
        <f t="shared" si="388"/>
        <v>682313.27</v>
      </c>
      <c r="BW294" s="2">
        <f t="shared" si="388"/>
        <v>0</v>
      </c>
      <c r="BX294" s="2">
        <f t="shared" si="388"/>
        <v>0</v>
      </c>
      <c r="BY294" s="2">
        <f t="shared" si="388"/>
        <v>0</v>
      </c>
      <c r="BZ294" s="2">
        <f t="shared" si="388"/>
        <v>0</v>
      </c>
      <c r="CA294" s="2">
        <f t="shared" si="388"/>
        <v>0</v>
      </c>
      <c r="CB294" s="2">
        <f t="shared" si="388"/>
        <v>0</v>
      </c>
      <c r="CC294" s="2">
        <f t="shared" si="388"/>
        <v>0</v>
      </c>
      <c r="CD294" s="2">
        <f t="shared" si="388"/>
        <v>0</v>
      </c>
      <c r="CE294" s="2">
        <f t="shared" si="388"/>
        <v>0</v>
      </c>
      <c r="CF294" s="2">
        <f t="shared" si="388"/>
        <v>0</v>
      </c>
      <c r="CG294" s="2">
        <f t="shared" si="388"/>
        <v>0</v>
      </c>
      <c r="CH294" s="2">
        <f t="shared" si="388"/>
        <v>0</v>
      </c>
      <c r="CI294" s="2">
        <f t="shared" si="388"/>
        <v>0</v>
      </c>
      <c r="CJ294" s="2">
        <f t="shared" si="388"/>
        <v>538614.72</v>
      </c>
      <c r="CK294" s="2">
        <f t="shared" si="388"/>
        <v>0</v>
      </c>
      <c r="CL294" s="2">
        <f t="shared" si="388"/>
        <v>0</v>
      </c>
      <c r="CM294" s="2">
        <f t="shared" si="388"/>
        <v>0</v>
      </c>
      <c r="CN294" s="2">
        <f t="shared" si="388"/>
        <v>0</v>
      </c>
      <c r="CO294" s="2">
        <f t="shared" si="388"/>
        <v>0</v>
      </c>
      <c r="CP294" s="2">
        <f t="shared" si="388"/>
        <v>467116.97</v>
      </c>
      <c r="CQ294" s="2">
        <f t="shared" si="388"/>
        <v>0</v>
      </c>
      <c r="CR294" s="2">
        <f t="shared" si="388"/>
        <v>0</v>
      </c>
      <c r="CS294" s="2">
        <f t="shared" si="388"/>
        <v>0</v>
      </c>
      <c r="CT294" s="2">
        <f t="shared" si="388"/>
        <v>0</v>
      </c>
      <c r="CU294" s="2">
        <f t="shared" si="388"/>
        <v>0</v>
      </c>
      <c r="CV294" s="2">
        <f t="shared" si="388"/>
        <v>0</v>
      </c>
      <c r="CW294" s="2">
        <f t="shared" si="388"/>
        <v>0</v>
      </c>
      <c r="CX294" s="2">
        <f t="shared" si="388"/>
        <v>0</v>
      </c>
      <c r="CY294" s="2">
        <f t="shared" si="388"/>
        <v>0</v>
      </c>
      <c r="CZ294" s="2">
        <f t="shared" si="388"/>
        <v>0</v>
      </c>
      <c r="DA294" s="2">
        <f t="shared" si="388"/>
        <v>0</v>
      </c>
      <c r="DB294" s="2">
        <f t="shared" si="388"/>
        <v>0</v>
      </c>
      <c r="DC294" s="2">
        <f t="shared" si="388"/>
        <v>0</v>
      </c>
      <c r="DD294" s="2">
        <f t="shared" si="388"/>
        <v>0</v>
      </c>
      <c r="DE294" s="2">
        <f t="shared" si="388"/>
        <v>0</v>
      </c>
      <c r="DF294" s="2">
        <f t="shared" si="388"/>
        <v>0</v>
      </c>
      <c r="DG294" s="2">
        <f t="shared" si="388"/>
        <v>0</v>
      </c>
      <c r="DH294" s="2">
        <f t="shared" si="388"/>
        <v>0</v>
      </c>
      <c r="DI294" s="2">
        <f t="shared" si="388"/>
        <v>0</v>
      </c>
      <c r="DJ294" s="2">
        <f t="shared" si="388"/>
        <v>0</v>
      </c>
      <c r="DK294" s="2">
        <f t="shared" si="388"/>
        <v>0</v>
      </c>
      <c r="DL294" s="2">
        <f t="shared" si="388"/>
        <v>0</v>
      </c>
      <c r="DM294" s="2">
        <f t="shared" si="388"/>
        <v>0</v>
      </c>
      <c r="DN294" s="2">
        <f t="shared" si="388"/>
        <v>0</v>
      </c>
      <c r="DO294" s="2">
        <f t="shared" si="388"/>
        <v>0</v>
      </c>
      <c r="DP294" s="2">
        <f t="shared" ref="DP294:FX294" si="389">ROUND(DP285*DP48,2)</f>
        <v>0</v>
      </c>
      <c r="DQ294" s="2">
        <f t="shared" si="389"/>
        <v>358021.88</v>
      </c>
      <c r="DR294" s="2">
        <f t="shared" si="389"/>
        <v>0</v>
      </c>
      <c r="DS294" s="2">
        <f t="shared" si="389"/>
        <v>0</v>
      </c>
      <c r="DT294" s="2">
        <f t="shared" si="389"/>
        <v>0</v>
      </c>
      <c r="DU294" s="2">
        <f t="shared" si="389"/>
        <v>0</v>
      </c>
      <c r="DV294" s="2">
        <f t="shared" si="389"/>
        <v>0</v>
      </c>
      <c r="DW294" s="2">
        <f t="shared" si="389"/>
        <v>0</v>
      </c>
      <c r="DX294" s="2">
        <f t="shared" si="389"/>
        <v>0</v>
      </c>
      <c r="DY294" s="2">
        <f t="shared" si="389"/>
        <v>0</v>
      </c>
      <c r="DZ294" s="2">
        <f t="shared" si="389"/>
        <v>0</v>
      </c>
      <c r="EA294" s="2">
        <f t="shared" si="389"/>
        <v>532023.82999999996</v>
      </c>
      <c r="EB294" s="2">
        <f t="shared" si="389"/>
        <v>0</v>
      </c>
      <c r="EC294" s="2">
        <f t="shared" si="389"/>
        <v>0</v>
      </c>
      <c r="ED294" s="2">
        <f t="shared" si="389"/>
        <v>801293.46</v>
      </c>
      <c r="EE294" s="2">
        <f t="shared" si="389"/>
        <v>0</v>
      </c>
      <c r="EF294" s="2">
        <f t="shared" si="389"/>
        <v>0</v>
      </c>
      <c r="EG294" s="2">
        <f t="shared" si="389"/>
        <v>0</v>
      </c>
      <c r="EH294" s="2">
        <f t="shared" si="389"/>
        <v>0</v>
      </c>
      <c r="EI294" s="2">
        <f t="shared" si="389"/>
        <v>0</v>
      </c>
      <c r="EJ294" s="2">
        <f t="shared" si="389"/>
        <v>0</v>
      </c>
      <c r="EK294" s="2">
        <f t="shared" si="389"/>
        <v>0</v>
      </c>
      <c r="EL294" s="2">
        <f t="shared" si="389"/>
        <v>0</v>
      </c>
      <c r="EM294" s="2">
        <f t="shared" si="389"/>
        <v>0</v>
      </c>
      <c r="EN294" s="2">
        <f t="shared" si="389"/>
        <v>0</v>
      </c>
      <c r="EO294" s="2">
        <f t="shared" si="389"/>
        <v>0</v>
      </c>
      <c r="EP294" s="2">
        <f t="shared" si="389"/>
        <v>0</v>
      </c>
      <c r="EQ294" s="2">
        <f t="shared" si="389"/>
        <v>0</v>
      </c>
      <c r="ER294" s="2">
        <f t="shared" si="389"/>
        <v>0</v>
      </c>
      <c r="ES294" s="2">
        <f t="shared" si="389"/>
        <v>0</v>
      </c>
      <c r="ET294" s="2">
        <f t="shared" si="389"/>
        <v>0</v>
      </c>
      <c r="EU294" s="2">
        <f t="shared" si="389"/>
        <v>0</v>
      </c>
      <c r="EV294" s="2">
        <f t="shared" si="389"/>
        <v>0</v>
      </c>
      <c r="EW294" s="2">
        <f t="shared" si="389"/>
        <v>0</v>
      </c>
      <c r="EX294" s="2">
        <f t="shared" si="389"/>
        <v>0</v>
      </c>
      <c r="EY294" s="2">
        <f t="shared" si="389"/>
        <v>0</v>
      </c>
      <c r="EZ294" s="2">
        <f t="shared" si="389"/>
        <v>0</v>
      </c>
      <c r="FA294" s="2">
        <f t="shared" si="389"/>
        <v>229533.83</v>
      </c>
      <c r="FB294" s="2">
        <f t="shared" si="389"/>
        <v>261218.55</v>
      </c>
      <c r="FC294" s="2">
        <f t="shared" si="389"/>
        <v>0</v>
      </c>
      <c r="FD294" s="2">
        <f t="shared" si="389"/>
        <v>0</v>
      </c>
      <c r="FE294" s="2">
        <f t="shared" si="389"/>
        <v>0</v>
      </c>
      <c r="FF294" s="2">
        <f t="shared" si="389"/>
        <v>0</v>
      </c>
      <c r="FG294" s="2">
        <f t="shared" si="389"/>
        <v>0</v>
      </c>
      <c r="FH294" s="2">
        <f t="shared" si="389"/>
        <v>0</v>
      </c>
      <c r="FI294" s="2">
        <f t="shared" si="389"/>
        <v>0</v>
      </c>
      <c r="FJ294" s="2">
        <f t="shared" si="389"/>
        <v>131161.17000000001</v>
      </c>
      <c r="FK294" s="2">
        <f t="shared" si="389"/>
        <v>0</v>
      </c>
      <c r="FL294" s="2">
        <f t="shared" si="389"/>
        <v>0</v>
      </c>
      <c r="FM294" s="2">
        <f t="shared" si="389"/>
        <v>0</v>
      </c>
      <c r="FN294" s="2">
        <f t="shared" si="389"/>
        <v>0</v>
      </c>
      <c r="FO294" s="2">
        <f t="shared" si="389"/>
        <v>607339.78</v>
      </c>
      <c r="FP294" s="2">
        <f t="shared" si="389"/>
        <v>0</v>
      </c>
      <c r="FQ294" s="2">
        <f t="shared" si="389"/>
        <v>193432.51</v>
      </c>
      <c r="FR294" s="2">
        <f t="shared" si="389"/>
        <v>88102.3</v>
      </c>
      <c r="FS294" s="2">
        <f t="shared" si="389"/>
        <v>0</v>
      </c>
      <c r="FT294" s="2">
        <f t="shared" si="389"/>
        <v>68878.66</v>
      </c>
      <c r="FU294" s="2">
        <f t="shared" si="389"/>
        <v>0</v>
      </c>
      <c r="FV294" s="2">
        <f t="shared" si="389"/>
        <v>0</v>
      </c>
      <c r="FW294" s="2">
        <f t="shared" si="389"/>
        <v>0</v>
      </c>
      <c r="FX294" s="2">
        <f t="shared" si="389"/>
        <v>0</v>
      </c>
      <c r="FY294" s="2"/>
      <c r="FZ294" s="73">
        <f>SUM(C294:FX294)</f>
        <v>5132006.34</v>
      </c>
      <c r="GA294" s="62"/>
      <c r="GB294" s="2"/>
      <c r="GC294" s="2"/>
      <c r="GD294" s="2"/>
      <c r="GE294" s="2"/>
      <c r="GF294" s="2"/>
      <c r="GG294" s="2"/>
      <c r="GH294" s="2"/>
      <c r="GI294" s="2"/>
      <c r="GJ294" s="2"/>
      <c r="GK294" s="2"/>
    </row>
    <row r="295" spans="1:193" x14ac:dyDescent="0.35">
      <c r="A295" s="2"/>
      <c r="B295" s="2" t="s">
        <v>991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46"/>
      <c r="FZ295" s="2"/>
      <c r="GB295" s="2">
        <f>FZ295-GA296</f>
        <v>0</v>
      </c>
      <c r="GC295" s="2"/>
      <c r="GD295" s="2"/>
      <c r="GE295" s="2"/>
      <c r="GF295" s="2"/>
      <c r="GG295" s="2"/>
      <c r="GH295" s="2"/>
      <c r="GI295" s="2"/>
      <c r="GJ295" s="2"/>
      <c r="GK295" s="2"/>
    </row>
    <row r="296" spans="1:193" x14ac:dyDescent="0.35">
      <c r="A296" s="3" t="s">
        <v>598</v>
      </c>
      <c r="B296" s="2" t="s">
        <v>599</v>
      </c>
      <c r="C296" s="2">
        <f t="shared" ref="C296:BN296" si="390">ROUND(C289/C103,2)</f>
        <v>12088.07</v>
      </c>
      <c r="D296" s="2">
        <f t="shared" si="390"/>
        <v>11523.18</v>
      </c>
      <c r="E296" s="2">
        <f t="shared" si="390"/>
        <v>12433.28</v>
      </c>
      <c r="F296" s="2">
        <f t="shared" si="390"/>
        <v>11426.71</v>
      </c>
      <c r="G296" s="2">
        <f t="shared" si="390"/>
        <v>11981.7</v>
      </c>
      <c r="H296" s="2">
        <f t="shared" si="390"/>
        <v>12207.47</v>
      </c>
      <c r="I296" s="2">
        <f t="shared" si="390"/>
        <v>12255.85</v>
      </c>
      <c r="J296" s="2">
        <f t="shared" si="390"/>
        <v>11838.27</v>
      </c>
      <c r="K296" s="2">
        <f t="shared" si="390"/>
        <v>17133.25</v>
      </c>
      <c r="L296" s="2">
        <f t="shared" si="390"/>
        <v>12162.29</v>
      </c>
      <c r="M296" s="2">
        <f t="shared" si="390"/>
        <v>13657.99</v>
      </c>
      <c r="N296" s="2">
        <f t="shared" si="390"/>
        <v>11692.46</v>
      </c>
      <c r="O296" s="2">
        <f t="shared" si="390"/>
        <v>11152.79</v>
      </c>
      <c r="P296" s="2">
        <f t="shared" si="390"/>
        <v>16671.240000000002</v>
      </c>
      <c r="Q296" s="2">
        <f t="shared" si="390"/>
        <v>12585.18</v>
      </c>
      <c r="R296" s="2">
        <f t="shared" si="390"/>
        <v>11230.99</v>
      </c>
      <c r="S296" s="2">
        <f t="shared" si="390"/>
        <v>12002.93</v>
      </c>
      <c r="T296" s="2">
        <f t="shared" si="390"/>
        <v>20596.849999999999</v>
      </c>
      <c r="U296" s="2">
        <f t="shared" si="390"/>
        <v>25410.61</v>
      </c>
      <c r="V296" s="2">
        <f t="shared" si="390"/>
        <v>16834.490000000002</v>
      </c>
      <c r="W296" s="2">
        <f t="shared" si="390"/>
        <v>24833.53</v>
      </c>
      <c r="X296" s="2">
        <f t="shared" si="390"/>
        <v>25251.63</v>
      </c>
      <c r="Y296" s="2">
        <f t="shared" si="390"/>
        <v>12448.23</v>
      </c>
      <c r="Z296" s="2">
        <f t="shared" si="390"/>
        <v>16786.34</v>
      </c>
      <c r="AA296" s="2">
        <f t="shared" si="390"/>
        <v>11382.16</v>
      </c>
      <c r="AB296" s="2">
        <f t="shared" si="390"/>
        <v>11495.5</v>
      </c>
      <c r="AC296" s="2">
        <f t="shared" si="390"/>
        <v>12430.52</v>
      </c>
      <c r="AD296" s="2">
        <f t="shared" si="390"/>
        <v>11539.27</v>
      </c>
      <c r="AE296" s="2">
        <f t="shared" si="390"/>
        <v>23107.11</v>
      </c>
      <c r="AF296" s="2">
        <f t="shared" si="390"/>
        <v>20486.599999999999</v>
      </c>
      <c r="AG296" s="2">
        <f t="shared" si="390"/>
        <v>13360</v>
      </c>
      <c r="AH296" s="2">
        <f t="shared" si="390"/>
        <v>12270.21</v>
      </c>
      <c r="AI296" s="2">
        <f t="shared" si="390"/>
        <v>14301.45</v>
      </c>
      <c r="AJ296" s="2">
        <f t="shared" si="390"/>
        <v>20461.68</v>
      </c>
      <c r="AK296" s="2">
        <f t="shared" si="390"/>
        <v>20871.490000000002</v>
      </c>
      <c r="AL296" s="2">
        <f t="shared" si="390"/>
        <v>16350.78</v>
      </c>
      <c r="AM296" s="2">
        <f t="shared" si="390"/>
        <v>14861.65</v>
      </c>
      <c r="AN296" s="2">
        <f t="shared" si="390"/>
        <v>15914.78</v>
      </c>
      <c r="AO296" s="2">
        <f t="shared" si="390"/>
        <v>11468.13</v>
      </c>
      <c r="AP296" s="2">
        <f t="shared" si="390"/>
        <v>12034.66</v>
      </c>
      <c r="AQ296" s="2">
        <f t="shared" si="390"/>
        <v>17896.77</v>
      </c>
      <c r="AR296" s="2">
        <f t="shared" si="390"/>
        <v>11180.69</v>
      </c>
      <c r="AS296" s="2">
        <f t="shared" si="390"/>
        <v>12206.09</v>
      </c>
      <c r="AT296" s="2">
        <f t="shared" si="390"/>
        <v>11642.53</v>
      </c>
      <c r="AU296" s="2">
        <f t="shared" si="390"/>
        <v>17254.310000000001</v>
      </c>
      <c r="AV296" s="2">
        <f t="shared" si="390"/>
        <v>16766.46</v>
      </c>
      <c r="AW296" s="2">
        <f t="shared" si="390"/>
        <v>17507.11</v>
      </c>
      <c r="AX296" s="2">
        <f t="shared" si="390"/>
        <v>25402.86</v>
      </c>
      <c r="AY296" s="2">
        <f t="shared" si="390"/>
        <v>14800.01</v>
      </c>
      <c r="AZ296" s="2">
        <f t="shared" si="390"/>
        <v>11669.5</v>
      </c>
      <c r="BA296" s="2">
        <f t="shared" si="390"/>
        <v>11014.16</v>
      </c>
      <c r="BB296" s="2">
        <f t="shared" si="390"/>
        <v>11083.63</v>
      </c>
      <c r="BC296" s="2">
        <f t="shared" si="390"/>
        <v>11453.39</v>
      </c>
      <c r="BD296" s="2">
        <f t="shared" si="390"/>
        <v>11027.07</v>
      </c>
      <c r="BE296" s="2">
        <f t="shared" si="390"/>
        <v>11855.95</v>
      </c>
      <c r="BF296" s="2">
        <f t="shared" si="390"/>
        <v>11007.8</v>
      </c>
      <c r="BG296" s="2">
        <f t="shared" si="390"/>
        <v>13026.71</v>
      </c>
      <c r="BH296" s="2">
        <f t="shared" si="390"/>
        <v>13129.32</v>
      </c>
      <c r="BI296" s="2">
        <f t="shared" si="390"/>
        <v>18086.419999999998</v>
      </c>
      <c r="BJ296" s="2">
        <f t="shared" si="390"/>
        <v>11024.94</v>
      </c>
      <c r="BK296" s="2">
        <f t="shared" si="390"/>
        <v>11120.97</v>
      </c>
      <c r="BL296" s="2">
        <f t="shared" si="390"/>
        <v>25539.06</v>
      </c>
      <c r="BM296" s="2">
        <f t="shared" si="390"/>
        <v>15257.88</v>
      </c>
      <c r="BN296" s="2">
        <f t="shared" si="390"/>
        <v>11215.67</v>
      </c>
      <c r="BO296" s="2">
        <f t="shared" ref="BO296:DZ296" si="391">ROUND(BO289/BO103,2)</f>
        <v>11703.42</v>
      </c>
      <c r="BP296" s="2">
        <f t="shared" si="391"/>
        <v>20838.62</v>
      </c>
      <c r="BQ296" s="2">
        <f t="shared" si="391"/>
        <v>12431.21</v>
      </c>
      <c r="BR296" s="2">
        <f t="shared" si="391"/>
        <v>11549.54</v>
      </c>
      <c r="BS296" s="2">
        <f t="shared" si="391"/>
        <v>12863.03</v>
      </c>
      <c r="BT296" s="2">
        <f t="shared" si="391"/>
        <v>15593.78</v>
      </c>
      <c r="BU296" s="2">
        <f t="shared" si="391"/>
        <v>15320.39</v>
      </c>
      <c r="BV296" s="2">
        <f t="shared" si="391"/>
        <v>11891.72</v>
      </c>
      <c r="BW296" s="2">
        <f t="shared" si="391"/>
        <v>11780.52</v>
      </c>
      <c r="BX296" s="2">
        <f t="shared" si="391"/>
        <v>26278.09</v>
      </c>
      <c r="BY296" s="2">
        <f t="shared" si="391"/>
        <v>14456.55</v>
      </c>
      <c r="BZ296" s="2">
        <f t="shared" si="391"/>
        <v>17663.29</v>
      </c>
      <c r="CA296" s="2">
        <f t="shared" si="391"/>
        <v>21513.65</v>
      </c>
      <c r="CB296" s="2">
        <f t="shared" si="391"/>
        <v>11269.38</v>
      </c>
      <c r="CC296" s="2">
        <f t="shared" si="391"/>
        <v>18972.12</v>
      </c>
      <c r="CD296" s="2">
        <f t="shared" si="391"/>
        <v>24238.89</v>
      </c>
      <c r="CE296" s="2">
        <f t="shared" si="391"/>
        <v>19999.400000000001</v>
      </c>
      <c r="CF296" s="2">
        <f t="shared" si="391"/>
        <v>21258.77</v>
      </c>
      <c r="CG296" s="2">
        <f t="shared" si="391"/>
        <v>18371.14</v>
      </c>
      <c r="CH296" s="2">
        <f t="shared" si="391"/>
        <v>23367.34</v>
      </c>
      <c r="CI296" s="2">
        <f t="shared" si="391"/>
        <v>12508.55</v>
      </c>
      <c r="CJ296" s="2">
        <f t="shared" si="391"/>
        <v>13172.03</v>
      </c>
      <c r="CK296" s="2">
        <f t="shared" si="391"/>
        <v>11652.31</v>
      </c>
      <c r="CL296" s="2">
        <f t="shared" si="391"/>
        <v>12323.84</v>
      </c>
      <c r="CM296" s="2">
        <f t="shared" si="391"/>
        <v>13576.07</v>
      </c>
      <c r="CN296" s="2">
        <f t="shared" si="391"/>
        <v>11007.75</v>
      </c>
      <c r="CO296" s="2">
        <f t="shared" si="391"/>
        <v>11023.11</v>
      </c>
      <c r="CP296" s="2">
        <f t="shared" si="391"/>
        <v>13036.62</v>
      </c>
      <c r="CQ296" s="2">
        <f t="shared" si="391"/>
        <v>13400.78</v>
      </c>
      <c r="CR296" s="2">
        <f t="shared" si="391"/>
        <v>17979.05</v>
      </c>
      <c r="CS296" s="2">
        <f t="shared" si="391"/>
        <v>15714.68</v>
      </c>
      <c r="CT296" s="2">
        <f t="shared" si="391"/>
        <v>22643.85</v>
      </c>
      <c r="CU296" s="2">
        <f t="shared" si="391"/>
        <v>11606.03</v>
      </c>
      <c r="CV296" s="2">
        <f t="shared" si="391"/>
        <v>23533.69</v>
      </c>
      <c r="CW296" s="2">
        <f t="shared" si="391"/>
        <v>19079.5</v>
      </c>
      <c r="CX296" s="2">
        <f t="shared" si="391"/>
        <v>13294.24</v>
      </c>
      <c r="CY296" s="2">
        <f t="shared" si="391"/>
        <v>24960.1</v>
      </c>
      <c r="CZ296" s="2">
        <f t="shared" si="391"/>
        <v>11627.26</v>
      </c>
      <c r="DA296" s="2">
        <f t="shared" si="391"/>
        <v>18373.62</v>
      </c>
      <c r="DB296" s="2">
        <f t="shared" si="391"/>
        <v>15455.87</v>
      </c>
      <c r="DC296" s="2">
        <f t="shared" si="391"/>
        <v>18965.55</v>
      </c>
      <c r="DD296" s="2">
        <f t="shared" si="391"/>
        <v>20512.53</v>
      </c>
      <c r="DE296" s="2">
        <f t="shared" si="391"/>
        <v>16176.73</v>
      </c>
      <c r="DF296" s="2">
        <f t="shared" si="391"/>
        <v>11028.7</v>
      </c>
      <c r="DG296" s="2">
        <f t="shared" si="391"/>
        <v>23903.23</v>
      </c>
      <c r="DH296" s="2">
        <f t="shared" si="391"/>
        <v>11438.46</v>
      </c>
      <c r="DI296" s="2">
        <f t="shared" si="391"/>
        <v>11408.18</v>
      </c>
      <c r="DJ296" s="2">
        <f t="shared" si="391"/>
        <v>13159.58</v>
      </c>
      <c r="DK296" s="2">
        <f t="shared" si="391"/>
        <v>13150.24</v>
      </c>
      <c r="DL296" s="2">
        <f t="shared" si="391"/>
        <v>11735.8</v>
      </c>
      <c r="DM296" s="2">
        <f t="shared" si="391"/>
        <v>18893.939999999999</v>
      </c>
      <c r="DN296" s="2">
        <f t="shared" si="391"/>
        <v>12405.68</v>
      </c>
      <c r="DO296" s="2">
        <f t="shared" si="391"/>
        <v>11741.76</v>
      </c>
      <c r="DP296" s="2">
        <f t="shared" si="391"/>
        <v>19409.52</v>
      </c>
      <c r="DQ296" s="2">
        <f t="shared" si="391"/>
        <v>12546.71</v>
      </c>
      <c r="DR296" s="2">
        <f t="shared" si="391"/>
        <v>12261.15</v>
      </c>
      <c r="DS296" s="2">
        <f t="shared" si="391"/>
        <v>13703.48</v>
      </c>
      <c r="DT296" s="2">
        <f t="shared" si="391"/>
        <v>21009.22</v>
      </c>
      <c r="DU296" s="2">
        <f t="shared" si="391"/>
        <v>15049.89</v>
      </c>
      <c r="DV296" s="2">
        <f t="shared" si="391"/>
        <v>18606.63</v>
      </c>
      <c r="DW296" s="2">
        <f t="shared" si="391"/>
        <v>15862.83</v>
      </c>
      <c r="DX296" s="2">
        <f t="shared" si="391"/>
        <v>22688.41</v>
      </c>
      <c r="DY296" s="2">
        <f t="shared" si="391"/>
        <v>17172.240000000002</v>
      </c>
      <c r="DZ296" s="2">
        <f t="shared" si="391"/>
        <v>13429.85</v>
      </c>
      <c r="EA296" s="2">
        <f t="shared" ref="EA296:FX296" si="392">ROUND(EA289/EA103,2)</f>
        <v>13693.92</v>
      </c>
      <c r="EB296" s="2">
        <f t="shared" si="392"/>
        <v>13171.78</v>
      </c>
      <c r="EC296" s="2">
        <f t="shared" si="392"/>
        <v>15205.31</v>
      </c>
      <c r="ED296" s="2">
        <f t="shared" si="392"/>
        <v>15167.91</v>
      </c>
      <c r="EE296" s="2">
        <f t="shared" si="392"/>
        <v>19243.45</v>
      </c>
      <c r="EF296" s="2">
        <f t="shared" si="392"/>
        <v>12083.41</v>
      </c>
      <c r="EG296" s="2">
        <f t="shared" si="392"/>
        <v>16470.099999999999</v>
      </c>
      <c r="EH296" s="2">
        <f t="shared" si="392"/>
        <v>16737.23</v>
      </c>
      <c r="EI296" s="2">
        <f t="shared" si="392"/>
        <v>11707.13</v>
      </c>
      <c r="EJ296" s="2">
        <f t="shared" si="392"/>
        <v>11014.72</v>
      </c>
      <c r="EK296" s="2">
        <f t="shared" si="392"/>
        <v>12524.53</v>
      </c>
      <c r="EL296" s="2">
        <f t="shared" si="392"/>
        <v>12840.77</v>
      </c>
      <c r="EM296" s="2">
        <f t="shared" si="392"/>
        <v>14508.23</v>
      </c>
      <c r="EN296" s="2">
        <f t="shared" si="392"/>
        <v>12586.06</v>
      </c>
      <c r="EO296" s="2">
        <f t="shared" si="392"/>
        <v>15475.52</v>
      </c>
      <c r="EP296" s="2">
        <f t="shared" si="392"/>
        <v>14478.96</v>
      </c>
      <c r="EQ296" s="2">
        <f t="shared" si="392"/>
        <v>11753.18</v>
      </c>
      <c r="ER296" s="2">
        <f t="shared" si="392"/>
        <v>16591.97</v>
      </c>
      <c r="ES296" s="2">
        <f t="shared" si="392"/>
        <v>20575.419999999998</v>
      </c>
      <c r="ET296" s="2">
        <f t="shared" si="392"/>
        <v>22057.34</v>
      </c>
      <c r="EU296" s="2">
        <f t="shared" si="392"/>
        <v>13842.02</v>
      </c>
      <c r="EV296" s="2">
        <f t="shared" si="392"/>
        <v>26039.85</v>
      </c>
      <c r="EW296" s="2">
        <f t="shared" si="392"/>
        <v>16242.77</v>
      </c>
      <c r="EX296" s="2">
        <f t="shared" si="392"/>
        <v>21850.48</v>
      </c>
      <c r="EY296" s="2">
        <f t="shared" si="392"/>
        <v>11819.6</v>
      </c>
      <c r="EZ296" s="2">
        <f t="shared" si="392"/>
        <v>21811.040000000001</v>
      </c>
      <c r="FA296" s="2">
        <f t="shared" si="392"/>
        <v>12405.01</v>
      </c>
      <c r="FB296" s="2">
        <f t="shared" si="392"/>
        <v>16651.810000000001</v>
      </c>
      <c r="FC296" s="2">
        <f t="shared" si="392"/>
        <v>11585.69</v>
      </c>
      <c r="FD296" s="2">
        <f t="shared" si="392"/>
        <v>14353.5</v>
      </c>
      <c r="FE296" s="2">
        <f t="shared" si="392"/>
        <v>24848.240000000002</v>
      </c>
      <c r="FF296" s="2">
        <f t="shared" si="392"/>
        <v>19955.400000000001</v>
      </c>
      <c r="FG296" s="2">
        <f t="shared" si="392"/>
        <v>22599.22</v>
      </c>
      <c r="FH296" s="2">
        <f t="shared" si="392"/>
        <v>24548.45</v>
      </c>
      <c r="FI296" s="2">
        <f t="shared" si="392"/>
        <v>12008.05</v>
      </c>
      <c r="FJ296" s="2">
        <f t="shared" si="392"/>
        <v>11305.52</v>
      </c>
      <c r="FK296" s="2">
        <f t="shared" si="392"/>
        <v>11583.02</v>
      </c>
      <c r="FL296" s="2">
        <f t="shared" si="392"/>
        <v>11028.65</v>
      </c>
      <c r="FM296" s="2">
        <f t="shared" si="392"/>
        <v>11210.54</v>
      </c>
      <c r="FN296" s="2">
        <f t="shared" si="392"/>
        <v>11606.13</v>
      </c>
      <c r="FO296" s="2">
        <f t="shared" si="392"/>
        <v>12082.05</v>
      </c>
      <c r="FP296" s="2">
        <f t="shared" si="392"/>
        <v>11857.12</v>
      </c>
      <c r="FQ296" s="2">
        <f t="shared" si="392"/>
        <v>12223.22</v>
      </c>
      <c r="FR296" s="2">
        <f t="shared" si="392"/>
        <v>20205.580000000002</v>
      </c>
      <c r="FS296" s="2">
        <f t="shared" si="392"/>
        <v>20141.439999999999</v>
      </c>
      <c r="FT296" s="2">
        <f t="shared" si="392"/>
        <v>26357.19</v>
      </c>
      <c r="FU296" s="2">
        <f t="shared" si="392"/>
        <v>13444.87</v>
      </c>
      <c r="FV296" s="2">
        <f t="shared" si="392"/>
        <v>13166.76</v>
      </c>
      <c r="FW296" s="2">
        <f t="shared" si="392"/>
        <v>21526.77</v>
      </c>
      <c r="FX296" s="2">
        <f t="shared" si="392"/>
        <v>26375.08</v>
      </c>
      <c r="FY296" s="2"/>
      <c r="FZ296" s="2">
        <f>ROUND(FZ289/FZ103,2)</f>
        <v>11700.03</v>
      </c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</row>
    <row r="297" spans="1:193" x14ac:dyDescent="0.35">
      <c r="A297" s="2"/>
      <c r="B297" s="2" t="s">
        <v>992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71.476213418878615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2">
        <v>0</v>
      </c>
      <c r="BH297" s="2">
        <v>0</v>
      </c>
      <c r="BI297" s="2">
        <v>0</v>
      </c>
      <c r="BJ297" s="2">
        <v>0</v>
      </c>
      <c r="BK297" s="2">
        <v>0</v>
      </c>
      <c r="BL297" s="2">
        <v>0</v>
      </c>
      <c r="BM297" s="2">
        <v>0</v>
      </c>
      <c r="BN297" s="2">
        <v>0</v>
      </c>
      <c r="BO297" s="2">
        <v>0</v>
      </c>
      <c r="BP297" s="2">
        <v>0</v>
      </c>
      <c r="BQ297" s="2">
        <v>0</v>
      </c>
      <c r="BR297" s="2">
        <v>0</v>
      </c>
      <c r="BS297" s="2">
        <v>0</v>
      </c>
      <c r="BT297" s="2">
        <v>0</v>
      </c>
      <c r="BU297" s="2">
        <v>0</v>
      </c>
      <c r="BV297" s="2">
        <v>0</v>
      </c>
      <c r="BW297" s="2">
        <v>0</v>
      </c>
      <c r="BX297" s="2">
        <v>0</v>
      </c>
      <c r="BY297" s="2">
        <v>0</v>
      </c>
      <c r="BZ297" s="2">
        <v>0</v>
      </c>
      <c r="CA297" s="2">
        <v>0</v>
      </c>
      <c r="CB297" s="2">
        <v>0</v>
      </c>
      <c r="CC297" s="2">
        <v>0</v>
      </c>
      <c r="CD297" s="2">
        <v>0</v>
      </c>
      <c r="CE297" s="2">
        <v>0</v>
      </c>
      <c r="CF297" s="2">
        <v>0</v>
      </c>
      <c r="CG297" s="2">
        <v>0</v>
      </c>
      <c r="CH297" s="2">
        <v>0</v>
      </c>
      <c r="CI297" s="2">
        <v>0</v>
      </c>
      <c r="CJ297" s="2">
        <v>0</v>
      </c>
      <c r="CK297" s="2">
        <v>0</v>
      </c>
      <c r="CL297" s="2">
        <v>0</v>
      </c>
      <c r="CM297" s="2">
        <v>0</v>
      </c>
      <c r="CN297" s="2">
        <v>0</v>
      </c>
      <c r="CO297" s="2">
        <v>0</v>
      </c>
      <c r="CP297" s="2">
        <v>226.59271679073572</v>
      </c>
      <c r="CQ297" s="2">
        <v>0</v>
      </c>
      <c r="CR297" s="2">
        <v>0</v>
      </c>
      <c r="CS297" s="2">
        <v>0</v>
      </c>
      <c r="CT297" s="2">
        <v>0</v>
      </c>
      <c r="CU297" s="2">
        <v>0</v>
      </c>
      <c r="CV297" s="2">
        <v>0</v>
      </c>
      <c r="CW297" s="2">
        <v>0</v>
      </c>
      <c r="CX297" s="2">
        <v>0</v>
      </c>
      <c r="CY297" s="2">
        <v>0</v>
      </c>
      <c r="CZ297" s="2">
        <v>0</v>
      </c>
      <c r="DA297" s="2">
        <v>0</v>
      </c>
      <c r="DB297" s="2">
        <v>0</v>
      </c>
      <c r="DC297" s="2">
        <v>0</v>
      </c>
      <c r="DD297" s="2">
        <v>0</v>
      </c>
      <c r="DE297" s="2">
        <v>0</v>
      </c>
      <c r="DF297" s="2">
        <v>0</v>
      </c>
      <c r="DG297" s="2">
        <v>0</v>
      </c>
      <c r="DH297" s="2">
        <v>0</v>
      </c>
      <c r="DI297" s="2">
        <v>0</v>
      </c>
      <c r="DJ297" s="2">
        <v>0</v>
      </c>
      <c r="DK297" s="2">
        <v>0</v>
      </c>
      <c r="DL297" s="2">
        <v>0</v>
      </c>
      <c r="DM297" s="2">
        <v>0</v>
      </c>
      <c r="DN297" s="2">
        <v>0</v>
      </c>
      <c r="DO297" s="2">
        <v>0</v>
      </c>
      <c r="DP297" s="2">
        <v>0</v>
      </c>
      <c r="DQ297" s="2">
        <v>48.350032929331064</v>
      </c>
      <c r="DR297" s="2">
        <v>0</v>
      </c>
      <c r="DS297" s="2">
        <v>0</v>
      </c>
      <c r="DT297" s="2">
        <v>0</v>
      </c>
      <c r="DU297" s="2">
        <v>0</v>
      </c>
      <c r="DV297" s="2">
        <v>0</v>
      </c>
      <c r="DW297" s="2">
        <v>0</v>
      </c>
      <c r="DX297" s="2">
        <v>0</v>
      </c>
      <c r="DY297" s="2">
        <v>0</v>
      </c>
      <c r="DZ297" s="2">
        <v>0</v>
      </c>
      <c r="EA297" s="2">
        <v>0</v>
      </c>
      <c r="EB297" s="2">
        <v>0</v>
      </c>
      <c r="EC297" s="2">
        <v>0</v>
      </c>
      <c r="ED297" s="2">
        <v>0</v>
      </c>
      <c r="EE297" s="2">
        <v>0</v>
      </c>
      <c r="EF297" s="2">
        <v>0</v>
      </c>
      <c r="EG297" s="2">
        <v>0</v>
      </c>
      <c r="EH297" s="2">
        <v>0</v>
      </c>
      <c r="EI297" s="2">
        <v>0</v>
      </c>
      <c r="EJ297" s="2">
        <v>0</v>
      </c>
      <c r="EK297" s="2">
        <v>0</v>
      </c>
      <c r="EL297" s="2">
        <v>0</v>
      </c>
      <c r="EM297" s="2">
        <v>0</v>
      </c>
      <c r="EN297" s="2">
        <v>0</v>
      </c>
      <c r="EO297" s="2">
        <v>0</v>
      </c>
      <c r="EP297" s="2">
        <v>0</v>
      </c>
      <c r="EQ297" s="2">
        <v>0</v>
      </c>
      <c r="ER297" s="2">
        <v>0</v>
      </c>
      <c r="ES297" s="2">
        <v>0</v>
      </c>
      <c r="ET297" s="2">
        <v>0</v>
      </c>
      <c r="EU297" s="2">
        <v>0</v>
      </c>
      <c r="EV297" s="2">
        <v>0</v>
      </c>
      <c r="EW297" s="2">
        <v>0</v>
      </c>
      <c r="EX297" s="2">
        <v>0</v>
      </c>
      <c r="EY297" s="2">
        <v>0</v>
      </c>
      <c r="EZ297" s="2">
        <v>0</v>
      </c>
      <c r="FA297" s="2">
        <v>0</v>
      </c>
      <c r="FB297" s="2">
        <v>14.786300107836723</v>
      </c>
      <c r="FC297" s="2">
        <v>0</v>
      </c>
      <c r="FD297" s="2">
        <v>0</v>
      </c>
      <c r="FE297" s="2">
        <v>0</v>
      </c>
      <c r="FF297" s="2">
        <v>0</v>
      </c>
      <c r="FG297" s="2">
        <v>0</v>
      </c>
      <c r="FH297" s="2">
        <v>0</v>
      </c>
      <c r="FI297" s="2">
        <v>0</v>
      </c>
      <c r="FJ297" s="2">
        <v>0</v>
      </c>
      <c r="FK297" s="2">
        <v>0</v>
      </c>
      <c r="FL297" s="2">
        <v>0</v>
      </c>
      <c r="FM297" s="2">
        <v>0</v>
      </c>
      <c r="FN297" s="2">
        <v>0</v>
      </c>
      <c r="FO297" s="2">
        <v>0</v>
      </c>
      <c r="FP297" s="2">
        <v>0</v>
      </c>
      <c r="FQ297" s="2">
        <v>0</v>
      </c>
      <c r="FR297" s="2">
        <v>37.615996275097132</v>
      </c>
      <c r="FS297" s="2">
        <v>0</v>
      </c>
      <c r="FT297" s="2">
        <v>31.819575678324327</v>
      </c>
      <c r="FU297" s="2">
        <v>0</v>
      </c>
      <c r="FV297" s="2">
        <v>0</v>
      </c>
      <c r="FW297" s="2">
        <v>0</v>
      </c>
      <c r="FX297" s="2">
        <v>0</v>
      </c>
      <c r="FY297" s="2">
        <f>SUM(C297:FX297)</f>
        <v>430.64083520020358</v>
      </c>
      <c r="FZ297" s="2"/>
      <c r="GA297" s="2"/>
      <c r="GB297" s="75"/>
      <c r="GC297" s="2"/>
      <c r="GD297" s="2"/>
      <c r="GE297" s="2"/>
      <c r="GF297" s="2"/>
      <c r="GG297" s="2"/>
      <c r="GH297" s="2"/>
      <c r="GI297" s="2"/>
      <c r="GJ297" s="2"/>
      <c r="GK297" s="2"/>
    </row>
    <row r="298" spans="1:193" x14ac:dyDescent="0.35">
      <c r="A298" s="3"/>
      <c r="B298" s="2" t="s">
        <v>1027</v>
      </c>
      <c r="C298" s="2">
        <f t="shared" ref="C298:BN298" si="393">(C290+C291+C292)-C289</f>
        <v>0</v>
      </c>
      <c r="D298" s="2">
        <f t="shared" si="393"/>
        <v>0</v>
      </c>
      <c r="E298" s="2">
        <f t="shared" si="393"/>
        <v>0</v>
      </c>
      <c r="F298" s="2">
        <f t="shared" si="393"/>
        <v>0</v>
      </c>
      <c r="G298" s="2">
        <f t="shared" si="393"/>
        <v>0</v>
      </c>
      <c r="H298" s="2">
        <f t="shared" si="393"/>
        <v>0</v>
      </c>
      <c r="I298" s="2">
        <f t="shared" si="393"/>
        <v>0</v>
      </c>
      <c r="J298" s="2">
        <f t="shared" si="393"/>
        <v>0</v>
      </c>
      <c r="K298" s="2">
        <f t="shared" si="393"/>
        <v>0</v>
      </c>
      <c r="L298" s="2">
        <f t="shared" si="393"/>
        <v>0</v>
      </c>
      <c r="M298" s="2">
        <f t="shared" si="393"/>
        <v>0</v>
      </c>
      <c r="N298" s="2">
        <f t="shared" si="393"/>
        <v>0</v>
      </c>
      <c r="O298" s="2">
        <f t="shared" si="393"/>
        <v>0</v>
      </c>
      <c r="P298" s="2">
        <f t="shared" si="393"/>
        <v>0</v>
      </c>
      <c r="Q298" s="2">
        <f t="shared" si="393"/>
        <v>0</v>
      </c>
      <c r="R298" s="2">
        <f t="shared" si="393"/>
        <v>0</v>
      </c>
      <c r="S298" s="2">
        <f t="shared" si="393"/>
        <v>0</v>
      </c>
      <c r="T298" s="2">
        <f t="shared" si="393"/>
        <v>0</v>
      </c>
      <c r="U298" s="2">
        <f t="shared" si="393"/>
        <v>0</v>
      </c>
      <c r="V298" s="2">
        <f t="shared" si="393"/>
        <v>0</v>
      </c>
      <c r="W298" s="2">
        <f t="shared" si="393"/>
        <v>0</v>
      </c>
      <c r="X298" s="2">
        <f t="shared" si="393"/>
        <v>0</v>
      </c>
      <c r="Y298" s="2">
        <f t="shared" si="393"/>
        <v>0</v>
      </c>
      <c r="Z298" s="2">
        <f t="shared" si="393"/>
        <v>0</v>
      </c>
      <c r="AA298" s="2">
        <f t="shared" si="393"/>
        <v>0</v>
      </c>
      <c r="AB298" s="2">
        <f t="shared" si="393"/>
        <v>0</v>
      </c>
      <c r="AC298" s="2">
        <f t="shared" si="393"/>
        <v>0</v>
      </c>
      <c r="AD298" s="2">
        <f t="shared" si="393"/>
        <v>0</v>
      </c>
      <c r="AE298" s="2">
        <f t="shared" si="393"/>
        <v>0</v>
      </c>
      <c r="AF298" s="2">
        <f t="shared" si="393"/>
        <v>0</v>
      </c>
      <c r="AG298" s="2">
        <f t="shared" si="393"/>
        <v>0</v>
      </c>
      <c r="AH298" s="2">
        <f t="shared" si="393"/>
        <v>0</v>
      </c>
      <c r="AI298" s="2">
        <f t="shared" si="393"/>
        <v>0</v>
      </c>
      <c r="AJ298" s="2">
        <f t="shared" si="393"/>
        <v>0</v>
      </c>
      <c r="AK298" s="2">
        <f t="shared" si="393"/>
        <v>0</v>
      </c>
      <c r="AL298" s="2">
        <f t="shared" si="393"/>
        <v>0</v>
      </c>
      <c r="AM298" s="2">
        <f t="shared" si="393"/>
        <v>0</v>
      </c>
      <c r="AN298" s="2">
        <f t="shared" si="393"/>
        <v>0</v>
      </c>
      <c r="AO298" s="2">
        <f t="shared" si="393"/>
        <v>0</v>
      </c>
      <c r="AP298" s="2">
        <f t="shared" si="393"/>
        <v>0</v>
      </c>
      <c r="AQ298" s="2">
        <f t="shared" si="393"/>
        <v>0</v>
      </c>
      <c r="AR298" s="2">
        <f t="shared" si="393"/>
        <v>0</v>
      </c>
      <c r="AS298" s="2">
        <f t="shared" si="393"/>
        <v>0</v>
      </c>
      <c r="AT298" s="2">
        <f t="shared" si="393"/>
        <v>0</v>
      </c>
      <c r="AU298" s="2">
        <f t="shared" si="393"/>
        <v>0</v>
      </c>
      <c r="AV298" s="2">
        <f t="shared" si="393"/>
        <v>0</v>
      </c>
      <c r="AW298" s="2">
        <f t="shared" si="393"/>
        <v>0</v>
      </c>
      <c r="AX298" s="2">
        <f t="shared" si="393"/>
        <v>0</v>
      </c>
      <c r="AY298" s="2">
        <f t="shared" si="393"/>
        <v>0</v>
      </c>
      <c r="AZ298" s="2">
        <f t="shared" si="393"/>
        <v>0</v>
      </c>
      <c r="BA298" s="2">
        <f t="shared" si="393"/>
        <v>0</v>
      </c>
      <c r="BB298" s="2">
        <f t="shared" si="393"/>
        <v>0</v>
      </c>
      <c r="BC298" s="2">
        <f t="shared" si="393"/>
        <v>0</v>
      </c>
      <c r="BD298" s="2">
        <f t="shared" si="393"/>
        <v>0</v>
      </c>
      <c r="BE298" s="2">
        <f t="shared" si="393"/>
        <v>0</v>
      </c>
      <c r="BF298" s="2">
        <f t="shared" si="393"/>
        <v>0</v>
      </c>
      <c r="BG298" s="2">
        <f t="shared" si="393"/>
        <v>0</v>
      </c>
      <c r="BH298" s="2">
        <f t="shared" si="393"/>
        <v>0</v>
      </c>
      <c r="BI298" s="2">
        <f t="shared" si="393"/>
        <v>0</v>
      </c>
      <c r="BJ298" s="2">
        <f t="shared" si="393"/>
        <v>0</v>
      </c>
      <c r="BK298" s="2">
        <f t="shared" si="393"/>
        <v>0</v>
      </c>
      <c r="BL298" s="2">
        <f t="shared" si="393"/>
        <v>0</v>
      </c>
      <c r="BM298" s="2">
        <f t="shared" si="393"/>
        <v>0</v>
      </c>
      <c r="BN298" s="2">
        <f t="shared" si="393"/>
        <v>0</v>
      </c>
      <c r="BO298" s="2">
        <f t="shared" ref="BO298:DZ298" si="394">(BO290+BO291+BO292)-BO289</f>
        <v>0</v>
      </c>
      <c r="BP298" s="2">
        <f t="shared" si="394"/>
        <v>0</v>
      </c>
      <c r="BQ298" s="2">
        <f t="shared" si="394"/>
        <v>0</v>
      </c>
      <c r="BR298" s="2">
        <f t="shared" si="394"/>
        <v>0</v>
      </c>
      <c r="BS298" s="2">
        <f t="shared" si="394"/>
        <v>0</v>
      </c>
      <c r="BT298" s="2">
        <f t="shared" si="394"/>
        <v>0</v>
      </c>
      <c r="BU298" s="2">
        <f t="shared" si="394"/>
        <v>0</v>
      </c>
      <c r="BV298" s="2">
        <f t="shared" si="394"/>
        <v>0</v>
      </c>
      <c r="BW298" s="2">
        <f t="shared" si="394"/>
        <v>0</v>
      </c>
      <c r="BX298" s="2">
        <f t="shared" si="394"/>
        <v>0</v>
      </c>
      <c r="BY298" s="2">
        <f t="shared" si="394"/>
        <v>0</v>
      </c>
      <c r="BZ298" s="2">
        <f t="shared" si="394"/>
        <v>0</v>
      </c>
      <c r="CA298" s="2">
        <f t="shared" si="394"/>
        <v>0</v>
      </c>
      <c r="CB298" s="2">
        <f t="shared" si="394"/>
        <v>0</v>
      </c>
      <c r="CC298" s="2">
        <f t="shared" si="394"/>
        <v>0</v>
      </c>
      <c r="CD298" s="2">
        <f t="shared" si="394"/>
        <v>0</v>
      </c>
      <c r="CE298" s="2">
        <f t="shared" si="394"/>
        <v>0</v>
      </c>
      <c r="CF298" s="2">
        <f t="shared" si="394"/>
        <v>0</v>
      </c>
      <c r="CG298" s="2">
        <f t="shared" si="394"/>
        <v>0</v>
      </c>
      <c r="CH298" s="2">
        <f t="shared" si="394"/>
        <v>0</v>
      </c>
      <c r="CI298" s="2">
        <f t="shared" si="394"/>
        <v>0</v>
      </c>
      <c r="CJ298" s="2">
        <f t="shared" si="394"/>
        <v>41.107141034677625</v>
      </c>
      <c r="CK298" s="2">
        <f t="shared" si="394"/>
        <v>0</v>
      </c>
      <c r="CL298" s="2">
        <f t="shared" si="394"/>
        <v>0</v>
      </c>
      <c r="CM298" s="2">
        <f t="shared" si="394"/>
        <v>0</v>
      </c>
      <c r="CN298" s="2">
        <f t="shared" si="394"/>
        <v>0</v>
      </c>
      <c r="CO298" s="2">
        <f t="shared" si="394"/>
        <v>0</v>
      </c>
      <c r="CP298" s="2">
        <f t="shared" si="394"/>
        <v>0</v>
      </c>
      <c r="CQ298" s="2">
        <f t="shared" si="394"/>
        <v>0</v>
      </c>
      <c r="CR298" s="2">
        <f t="shared" si="394"/>
        <v>0</v>
      </c>
      <c r="CS298" s="2">
        <f t="shared" si="394"/>
        <v>0</v>
      </c>
      <c r="CT298" s="2">
        <f t="shared" si="394"/>
        <v>0</v>
      </c>
      <c r="CU298" s="2">
        <f t="shared" si="394"/>
        <v>0</v>
      </c>
      <c r="CV298" s="2">
        <f t="shared" si="394"/>
        <v>0</v>
      </c>
      <c r="CW298" s="2">
        <f t="shared" si="394"/>
        <v>0</v>
      </c>
      <c r="CX298" s="2">
        <f t="shared" si="394"/>
        <v>0</v>
      </c>
      <c r="CY298" s="2">
        <f t="shared" si="394"/>
        <v>0</v>
      </c>
      <c r="CZ298" s="2">
        <f t="shared" si="394"/>
        <v>0</v>
      </c>
      <c r="DA298" s="2">
        <f t="shared" si="394"/>
        <v>0</v>
      </c>
      <c r="DB298" s="2">
        <f t="shared" si="394"/>
        <v>0</v>
      </c>
      <c r="DC298" s="2">
        <f t="shared" si="394"/>
        <v>0</v>
      </c>
      <c r="DD298" s="2">
        <f t="shared" si="394"/>
        <v>0</v>
      </c>
      <c r="DE298" s="2">
        <f t="shared" si="394"/>
        <v>0</v>
      </c>
      <c r="DF298" s="2">
        <f t="shared" si="394"/>
        <v>0</v>
      </c>
      <c r="DG298" s="2">
        <f t="shared" si="394"/>
        <v>0</v>
      </c>
      <c r="DH298" s="2">
        <f t="shared" si="394"/>
        <v>0</v>
      </c>
      <c r="DI298" s="2">
        <f t="shared" si="394"/>
        <v>0</v>
      </c>
      <c r="DJ298" s="2">
        <f t="shared" si="394"/>
        <v>0</v>
      </c>
      <c r="DK298" s="2">
        <f t="shared" si="394"/>
        <v>0</v>
      </c>
      <c r="DL298" s="2">
        <f t="shared" si="394"/>
        <v>0</v>
      </c>
      <c r="DM298" s="2">
        <f t="shared" si="394"/>
        <v>0</v>
      </c>
      <c r="DN298" s="2">
        <f t="shared" si="394"/>
        <v>0</v>
      </c>
      <c r="DO298" s="2">
        <f t="shared" si="394"/>
        <v>0</v>
      </c>
      <c r="DP298" s="2">
        <f t="shared" si="394"/>
        <v>0</v>
      </c>
      <c r="DQ298" s="2">
        <f t="shared" si="394"/>
        <v>0</v>
      </c>
      <c r="DR298" s="2">
        <f t="shared" si="394"/>
        <v>0</v>
      </c>
      <c r="DS298" s="2">
        <f t="shared" si="394"/>
        <v>0</v>
      </c>
      <c r="DT298" s="2">
        <f t="shared" si="394"/>
        <v>0</v>
      </c>
      <c r="DU298" s="2">
        <f t="shared" si="394"/>
        <v>0</v>
      </c>
      <c r="DV298" s="2">
        <f t="shared" si="394"/>
        <v>0</v>
      </c>
      <c r="DW298" s="2">
        <f t="shared" si="394"/>
        <v>0</v>
      </c>
      <c r="DX298" s="2">
        <f t="shared" si="394"/>
        <v>0</v>
      </c>
      <c r="DY298" s="2">
        <f t="shared" si="394"/>
        <v>0</v>
      </c>
      <c r="DZ298" s="2">
        <f t="shared" si="394"/>
        <v>0</v>
      </c>
      <c r="EA298" s="2">
        <f t="shared" ref="EA298:FX298" si="395">(EA290+EA291+EA292)-EA289</f>
        <v>0</v>
      </c>
      <c r="EB298" s="2">
        <f t="shared" si="395"/>
        <v>0</v>
      </c>
      <c r="EC298" s="2">
        <f t="shared" si="395"/>
        <v>0</v>
      </c>
      <c r="ED298" s="2">
        <f t="shared" si="395"/>
        <v>2686.2052011676133</v>
      </c>
      <c r="EE298" s="2">
        <f t="shared" si="395"/>
        <v>0</v>
      </c>
      <c r="EF298" s="2">
        <f t="shared" si="395"/>
        <v>0</v>
      </c>
      <c r="EG298" s="2">
        <f t="shared" si="395"/>
        <v>0</v>
      </c>
      <c r="EH298" s="2">
        <f t="shared" si="395"/>
        <v>0</v>
      </c>
      <c r="EI298" s="2">
        <f t="shared" si="395"/>
        <v>0</v>
      </c>
      <c r="EJ298" s="2">
        <f t="shared" si="395"/>
        <v>0</v>
      </c>
      <c r="EK298" s="2">
        <f t="shared" si="395"/>
        <v>0</v>
      </c>
      <c r="EL298" s="2">
        <f t="shared" si="395"/>
        <v>0</v>
      </c>
      <c r="EM298" s="2">
        <f t="shared" si="395"/>
        <v>0</v>
      </c>
      <c r="EN298" s="2">
        <f t="shared" si="395"/>
        <v>0</v>
      </c>
      <c r="EO298" s="2">
        <f t="shared" si="395"/>
        <v>0</v>
      </c>
      <c r="EP298" s="2">
        <f t="shared" si="395"/>
        <v>0</v>
      </c>
      <c r="EQ298" s="2">
        <f t="shared" si="395"/>
        <v>0</v>
      </c>
      <c r="ER298" s="2">
        <f t="shared" si="395"/>
        <v>0</v>
      </c>
      <c r="ES298" s="2">
        <f t="shared" si="395"/>
        <v>0</v>
      </c>
      <c r="ET298" s="2">
        <f t="shared" si="395"/>
        <v>0</v>
      </c>
      <c r="EU298" s="2">
        <f t="shared" si="395"/>
        <v>0</v>
      </c>
      <c r="EV298" s="2">
        <f t="shared" si="395"/>
        <v>0</v>
      </c>
      <c r="EW298" s="2">
        <f t="shared" si="395"/>
        <v>0</v>
      </c>
      <c r="EX298" s="2">
        <f t="shared" si="395"/>
        <v>0</v>
      </c>
      <c r="EY298" s="2">
        <f t="shared" si="395"/>
        <v>0</v>
      </c>
      <c r="EZ298" s="2">
        <f t="shared" si="395"/>
        <v>0</v>
      </c>
      <c r="FA298" s="2">
        <f t="shared" si="395"/>
        <v>0</v>
      </c>
      <c r="FB298" s="2">
        <f t="shared" si="395"/>
        <v>0</v>
      </c>
      <c r="FC298" s="2">
        <f t="shared" si="395"/>
        <v>0</v>
      </c>
      <c r="FD298" s="2">
        <f t="shared" si="395"/>
        <v>0</v>
      </c>
      <c r="FE298" s="2">
        <f t="shared" si="395"/>
        <v>0</v>
      </c>
      <c r="FF298" s="2">
        <f t="shared" si="395"/>
        <v>0</v>
      </c>
      <c r="FG298" s="2">
        <f t="shared" si="395"/>
        <v>0</v>
      </c>
      <c r="FH298" s="2">
        <f t="shared" si="395"/>
        <v>0</v>
      </c>
      <c r="FI298" s="2">
        <f t="shared" si="395"/>
        <v>0</v>
      </c>
      <c r="FJ298" s="2">
        <f t="shared" si="395"/>
        <v>0</v>
      </c>
      <c r="FK298" s="2">
        <f t="shared" si="395"/>
        <v>0</v>
      </c>
      <c r="FL298" s="2">
        <f t="shared" si="395"/>
        <v>0</v>
      </c>
      <c r="FM298" s="2">
        <f t="shared" si="395"/>
        <v>0</v>
      </c>
      <c r="FN298" s="2">
        <f t="shared" si="395"/>
        <v>0</v>
      </c>
      <c r="FO298" s="2">
        <f t="shared" si="395"/>
        <v>0</v>
      </c>
      <c r="FP298" s="2">
        <f t="shared" si="395"/>
        <v>0</v>
      </c>
      <c r="FQ298" s="2">
        <f t="shared" si="395"/>
        <v>0</v>
      </c>
      <c r="FR298" s="2">
        <f t="shared" si="395"/>
        <v>0</v>
      </c>
      <c r="FS298" s="2">
        <f t="shared" si="395"/>
        <v>0</v>
      </c>
      <c r="FT298" s="2">
        <f t="shared" si="395"/>
        <v>113.14722980721854</v>
      </c>
      <c r="FU298" s="2">
        <f t="shared" si="395"/>
        <v>0</v>
      </c>
      <c r="FV298" s="2">
        <f t="shared" si="395"/>
        <v>0</v>
      </c>
      <c r="FW298" s="2">
        <f t="shared" si="395"/>
        <v>0</v>
      </c>
      <c r="FX298" s="2">
        <f t="shared" si="395"/>
        <v>0</v>
      </c>
      <c r="FY298" s="2">
        <f>SUM(C298:FX298)</f>
        <v>2840.4595720095094</v>
      </c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</row>
    <row r="299" spans="1:193" x14ac:dyDescent="0.35">
      <c r="A299" s="3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</row>
    <row r="300" spans="1:193" x14ac:dyDescent="0.35">
      <c r="A300" s="3" t="s">
        <v>600</v>
      </c>
      <c r="B300" s="30" t="s">
        <v>601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0</v>
      </c>
      <c r="BG300" s="2">
        <v>0</v>
      </c>
      <c r="BH300" s="2">
        <v>0</v>
      </c>
      <c r="BI300" s="2">
        <v>0</v>
      </c>
      <c r="BJ300" s="2">
        <v>0</v>
      </c>
      <c r="BK300" s="2">
        <v>0</v>
      </c>
      <c r="BL300" s="2">
        <v>0</v>
      </c>
      <c r="BM300" s="2">
        <v>0</v>
      </c>
      <c r="BN300" s="2">
        <v>0</v>
      </c>
      <c r="BO300" s="2">
        <v>0</v>
      </c>
      <c r="BP300" s="2">
        <v>0</v>
      </c>
      <c r="BQ300" s="2">
        <v>0</v>
      </c>
      <c r="BR300" s="2">
        <v>0</v>
      </c>
      <c r="BS300" s="2">
        <v>0</v>
      </c>
      <c r="BT300" s="2">
        <v>0</v>
      </c>
      <c r="BU300" s="2">
        <v>0</v>
      </c>
      <c r="BV300" s="2">
        <v>0</v>
      </c>
      <c r="BW300" s="2">
        <v>0</v>
      </c>
      <c r="BX300" s="2">
        <v>0</v>
      </c>
      <c r="BY300" s="2">
        <v>0</v>
      </c>
      <c r="BZ300" s="2">
        <v>0</v>
      </c>
      <c r="CA300" s="2">
        <v>0</v>
      </c>
      <c r="CB300" s="2">
        <v>0</v>
      </c>
      <c r="CC300" s="2">
        <v>0</v>
      </c>
      <c r="CD300" s="2">
        <v>0</v>
      </c>
      <c r="CE300" s="2">
        <v>0</v>
      </c>
      <c r="CF300" s="2">
        <v>0</v>
      </c>
      <c r="CG300" s="2">
        <v>0</v>
      </c>
      <c r="CH300" s="2">
        <v>0</v>
      </c>
      <c r="CI300" s="2">
        <v>0</v>
      </c>
      <c r="CJ300" s="2">
        <v>0</v>
      </c>
      <c r="CK300" s="2">
        <v>0</v>
      </c>
      <c r="CL300" s="2">
        <v>0</v>
      </c>
      <c r="CM300" s="2">
        <v>0</v>
      </c>
      <c r="CN300" s="2">
        <v>0</v>
      </c>
      <c r="CO300" s="2">
        <v>0</v>
      </c>
      <c r="CP300" s="2">
        <v>0</v>
      </c>
      <c r="CQ300" s="2">
        <v>0</v>
      </c>
      <c r="CR300" s="2">
        <v>0</v>
      </c>
      <c r="CS300" s="2">
        <v>0</v>
      </c>
      <c r="CT300" s="2">
        <v>0</v>
      </c>
      <c r="CU300" s="2">
        <v>0</v>
      </c>
      <c r="CV300" s="2">
        <v>0</v>
      </c>
      <c r="CW300" s="2">
        <v>0</v>
      </c>
      <c r="CX300" s="2">
        <v>0</v>
      </c>
      <c r="CY300" s="2">
        <v>0</v>
      </c>
      <c r="CZ300" s="2">
        <v>0</v>
      </c>
      <c r="DA300" s="2">
        <v>0</v>
      </c>
      <c r="DB300" s="2">
        <v>0</v>
      </c>
      <c r="DC300" s="2">
        <v>0</v>
      </c>
      <c r="DD300" s="2">
        <v>0</v>
      </c>
      <c r="DE300" s="2">
        <v>0</v>
      </c>
      <c r="DF300" s="2">
        <v>0</v>
      </c>
      <c r="DG300" s="2">
        <v>0</v>
      </c>
      <c r="DH300" s="2">
        <v>0</v>
      </c>
      <c r="DI300" s="2">
        <v>0</v>
      </c>
      <c r="DJ300" s="2">
        <v>0</v>
      </c>
      <c r="DK300" s="2">
        <v>0</v>
      </c>
      <c r="DL300" s="2">
        <v>0</v>
      </c>
      <c r="DM300" s="2">
        <v>0</v>
      </c>
      <c r="DN300" s="2">
        <v>0</v>
      </c>
      <c r="DO300" s="2">
        <v>0</v>
      </c>
      <c r="DP300" s="2">
        <v>0</v>
      </c>
      <c r="DQ300" s="2">
        <v>0</v>
      </c>
      <c r="DR300" s="2">
        <v>0</v>
      </c>
      <c r="DS300" s="2">
        <v>0</v>
      </c>
      <c r="DT300" s="2">
        <v>0</v>
      </c>
      <c r="DU300" s="2">
        <v>0</v>
      </c>
      <c r="DV300" s="2">
        <v>0</v>
      </c>
      <c r="DW300" s="2">
        <v>0</v>
      </c>
      <c r="DX300" s="2">
        <v>0</v>
      </c>
      <c r="DY300" s="2">
        <v>0</v>
      </c>
      <c r="DZ300" s="2">
        <v>0</v>
      </c>
      <c r="EA300" s="2">
        <v>0</v>
      </c>
      <c r="EB300" s="2">
        <v>0</v>
      </c>
      <c r="EC300" s="2">
        <v>0</v>
      </c>
      <c r="ED300" s="2">
        <v>0</v>
      </c>
      <c r="EE300" s="2">
        <v>0</v>
      </c>
      <c r="EF300" s="2">
        <v>0</v>
      </c>
      <c r="EG300" s="2">
        <v>0</v>
      </c>
      <c r="EH300" s="2">
        <v>0</v>
      </c>
      <c r="EI300" s="2">
        <v>0</v>
      </c>
      <c r="EJ300" s="2">
        <v>0</v>
      </c>
      <c r="EK300" s="2">
        <v>0</v>
      </c>
      <c r="EL300" s="2">
        <v>0</v>
      </c>
      <c r="EM300" s="2">
        <v>0</v>
      </c>
      <c r="EN300" s="2">
        <v>0</v>
      </c>
      <c r="EO300" s="2">
        <v>0</v>
      </c>
      <c r="EP300" s="2">
        <v>0</v>
      </c>
      <c r="EQ300" s="2">
        <v>0</v>
      </c>
      <c r="ER300" s="2">
        <v>0</v>
      </c>
      <c r="ES300" s="2">
        <v>0</v>
      </c>
      <c r="ET300" s="2">
        <v>0</v>
      </c>
      <c r="EU300" s="2">
        <v>0</v>
      </c>
      <c r="EV300" s="2">
        <v>0</v>
      </c>
      <c r="EW300" s="2">
        <v>0</v>
      </c>
      <c r="EX300" s="2">
        <v>0</v>
      </c>
      <c r="EY300" s="2">
        <v>0</v>
      </c>
      <c r="EZ300" s="2">
        <v>0</v>
      </c>
      <c r="FA300" s="2">
        <v>0</v>
      </c>
      <c r="FB300" s="2">
        <v>0</v>
      </c>
      <c r="FC300" s="2">
        <v>0</v>
      </c>
      <c r="FD300" s="2">
        <v>0</v>
      </c>
      <c r="FE300" s="2">
        <v>0</v>
      </c>
      <c r="FF300" s="2">
        <v>0</v>
      </c>
      <c r="FG300" s="2">
        <v>0</v>
      </c>
      <c r="FH300" s="2">
        <v>0</v>
      </c>
      <c r="FI300" s="2">
        <v>0</v>
      </c>
      <c r="FJ300" s="2">
        <v>0</v>
      </c>
      <c r="FK300" s="2">
        <v>0</v>
      </c>
      <c r="FL300" s="2">
        <v>0</v>
      </c>
      <c r="FM300" s="2">
        <v>0</v>
      </c>
      <c r="FN300" s="2">
        <v>0</v>
      </c>
      <c r="FO300" s="2">
        <v>0</v>
      </c>
      <c r="FP300" s="2">
        <v>0</v>
      </c>
      <c r="FQ300" s="2">
        <v>0</v>
      </c>
      <c r="FR300" s="2">
        <v>0</v>
      </c>
      <c r="FS300" s="2">
        <v>0</v>
      </c>
      <c r="FT300" s="2">
        <v>0</v>
      </c>
      <c r="FU300" s="2">
        <v>0</v>
      </c>
      <c r="FV300" s="2">
        <v>0</v>
      </c>
      <c r="FW300" s="2">
        <v>0</v>
      </c>
      <c r="FX300" s="2">
        <v>0</v>
      </c>
      <c r="FY300" s="2"/>
      <c r="FZ300" s="73">
        <f>SUM(C300:FX300)</f>
        <v>0</v>
      </c>
      <c r="GA300" s="61"/>
      <c r="GD300" s="2"/>
      <c r="GE300" s="2"/>
      <c r="GF300" s="2"/>
      <c r="GG300" s="2"/>
      <c r="GH300" s="2"/>
      <c r="GI300" s="2"/>
      <c r="GJ300" s="2"/>
      <c r="GK300" s="2"/>
    </row>
    <row r="301" spans="1:193" x14ac:dyDescent="0.35">
      <c r="A301" s="3"/>
      <c r="B301" s="30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61"/>
      <c r="GB301" s="2"/>
      <c r="GC301" s="60"/>
      <c r="GD301" s="2"/>
      <c r="GE301" s="2"/>
      <c r="GF301" s="2"/>
      <c r="GG301" s="2"/>
      <c r="GH301" s="2"/>
      <c r="GI301" s="2"/>
      <c r="GJ301" s="2"/>
      <c r="GK301" s="2"/>
    </row>
    <row r="302" spans="1:193" x14ac:dyDescent="0.35">
      <c r="A302" s="3"/>
      <c r="B302" s="30" t="s">
        <v>602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</row>
    <row r="303" spans="1:193" x14ac:dyDescent="0.35">
      <c r="A303" s="3" t="s">
        <v>603</v>
      </c>
      <c r="B303" s="2" t="s">
        <v>604</v>
      </c>
      <c r="C303" s="2">
        <f t="shared" ref="C303:BN303" si="396">C289+C300</f>
        <v>79061989.680000007</v>
      </c>
      <c r="D303" s="2">
        <f t="shared" si="396"/>
        <v>446182328.5</v>
      </c>
      <c r="E303" s="2">
        <f t="shared" si="396"/>
        <v>71478924.430000007</v>
      </c>
      <c r="F303" s="2">
        <f t="shared" si="396"/>
        <v>279287184.22000003</v>
      </c>
      <c r="G303" s="2">
        <f t="shared" si="396"/>
        <v>22106227.82</v>
      </c>
      <c r="H303" s="2">
        <f t="shared" si="396"/>
        <v>13387931.9</v>
      </c>
      <c r="I303" s="2">
        <f t="shared" si="396"/>
        <v>98904716.640000001</v>
      </c>
      <c r="J303" s="2">
        <f t="shared" si="396"/>
        <v>24467328.670000002</v>
      </c>
      <c r="K303" s="2">
        <f t="shared" si="396"/>
        <v>4312438.25</v>
      </c>
      <c r="L303" s="2">
        <f t="shared" si="396"/>
        <v>26223106.879999999</v>
      </c>
      <c r="M303" s="2">
        <f t="shared" si="396"/>
        <v>12984654.18</v>
      </c>
      <c r="N303" s="2">
        <f t="shared" si="396"/>
        <v>592130490.39999998</v>
      </c>
      <c r="O303" s="2">
        <f t="shared" si="396"/>
        <v>144009244.40000001</v>
      </c>
      <c r="P303" s="2">
        <f t="shared" si="396"/>
        <v>5256442.2699999996</v>
      </c>
      <c r="Q303" s="2">
        <f t="shared" si="396"/>
        <v>497539958.72000003</v>
      </c>
      <c r="R303" s="2">
        <f t="shared" si="396"/>
        <v>79749027.269999996</v>
      </c>
      <c r="S303" s="2">
        <f t="shared" si="396"/>
        <v>19269511.710000001</v>
      </c>
      <c r="T303" s="2">
        <f t="shared" si="396"/>
        <v>3318152.62</v>
      </c>
      <c r="U303" s="2">
        <f t="shared" si="396"/>
        <v>1410288.68</v>
      </c>
      <c r="V303" s="2">
        <f t="shared" si="396"/>
        <v>4316362.38</v>
      </c>
      <c r="W303" s="2">
        <f t="shared" si="396"/>
        <v>1482561.76</v>
      </c>
      <c r="X303" s="2">
        <f t="shared" si="396"/>
        <v>1262581.68</v>
      </c>
      <c r="Y303" s="2">
        <f t="shared" si="396"/>
        <v>11169795.210000001</v>
      </c>
      <c r="Z303" s="2">
        <f t="shared" si="396"/>
        <v>3879323.23</v>
      </c>
      <c r="AA303" s="2">
        <f t="shared" si="396"/>
        <v>352504308.11000001</v>
      </c>
      <c r="AB303" s="2">
        <f t="shared" si="396"/>
        <v>312898311.33999997</v>
      </c>
      <c r="AC303" s="2">
        <f t="shared" si="396"/>
        <v>11265780.48</v>
      </c>
      <c r="AD303" s="2">
        <f t="shared" si="396"/>
        <v>16635012.029999999</v>
      </c>
      <c r="AE303" s="2">
        <f t="shared" si="396"/>
        <v>2241390.11</v>
      </c>
      <c r="AF303" s="2">
        <f t="shared" si="396"/>
        <v>3431505.06</v>
      </c>
      <c r="AG303" s="2">
        <f t="shared" si="396"/>
        <v>8030694.9000000004</v>
      </c>
      <c r="AH303" s="2">
        <f t="shared" si="396"/>
        <v>11751183.359999999</v>
      </c>
      <c r="AI303" s="2">
        <f t="shared" si="396"/>
        <v>5477456.7800000003</v>
      </c>
      <c r="AJ303" s="2">
        <f t="shared" si="396"/>
        <v>3713794.02</v>
      </c>
      <c r="AK303" s="2">
        <f t="shared" si="396"/>
        <v>3458406.28</v>
      </c>
      <c r="AL303" s="2">
        <f t="shared" si="396"/>
        <v>4717201.12</v>
      </c>
      <c r="AM303" s="2">
        <f t="shared" si="396"/>
        <v>5240217.4400000004</v>
      </c>
      <c r="AN303" s="2">
        <f t="shared" si="396"/>
        <v>4782390.71</v>
      </c>
      <c r="AO303" s="2">
        <f t="shared" si="396"/>
        <v>50534324.149999999</v>
      </c>
      <c r="AP303" s="2">
        <f t="shared" si="396"/>
        <v>1019980699.91</v>
      </c>
      <c r="AQ303" s="2">
        <f t="shared" si="396"/>
        <v>4492088.3600000003</v>
      </c>
      <c r="AR303" s="2">
        <f t="shared" si="396"/>
        <v>695003791.50999999</v>
      </c>
      <c r="AS303" s="2">
        <f t="shared" si="396"/>
        <v>79339583.129999995</v>
      </c>
      <c r="AT303" s="2">
        <f t="shared" si="396"/>
        <v>27513620.370000001</v>
      </c>
      <c r="AU303" s="2">
        <f t="shared" si="396"/>
        <v>4675918.18</v>
      </c>
      <c r="AV303" s="2">
        <f t="shared" si="396"/>
        <v>5120477.45</v>
      </c>
      <c r="AW303" s="2">
        <f t="shared" si="396"/>
        <v>4499326.13</v>
      </c>
      <c r="AX303" s="2">
        <f t="shared" si="396"/>
        <v>2057632.03</v>
      </c>
      <c r="AY303" s="2">
        <f t="shared" si="396"/>
        <v>6020645.1799999997</v>
      </c>
      <c r="AZ303" s="2">
        <f t="shared" si="396"/>
        <v>142629299.31999999</v>
      </c>
      <c r="BA303" s="2">
        <f t="shared" si="396"/>
        <v>100628658.67</v>
      </c>
      <c r="BB303" s="2">
        <f t="shared" si="396"/>
        <v>83839870.620000005</v>
      </c>
      <c r="BC303" s="2">
        <f t="shared" si="396"/>
        <v>282897524.06999999</v>
      </c>
      <c r="BD303" s="2">
        <f t="shared" si="396"/>
        <v>40110951.780000001</v>
      </c>
      <c r="BE303" s="2">
        <f t="shared" si="396"/>
        <v>14211729.34</v>
      </c>
      <c r="BF303" s="2">
        <f t="shared" si="396"/>
        <v>281956996.83999997</v>
      </c>
      <c r="BG303" s="2">
        <f t="shared" si="396"/>
        <v>11992392.609999999</v>
      </c>
      <c r="BH303" s="2">
        <f t="shared" si="396"/>
        <v>7660958.0199999996</v>
      </c>
      <c r="BI303" s="2">
        <f t="shared" si="396"/>
        <v>4655443.62</v>
      </c>
      <c r="BJ303" s="2">
        <f t="shared" si="396"/>
        <v>69621394.510000005</v>
      </c>
      <c r="BK303" s="2">
        <f t="shared" si="396"/>
        <v>390865273.26999998</v>
      </c>
      <c r="BL303" s="2">
        <f t="shared" si="396"/>
        <v>1974169.09</v>
      </c>
      <c r="BM303" s="2">
        <f t="shared" si="396"/>
        <v>5482157.6900000004</v>
      </c>
      <c r="BN303" s="2">
        <f t="shared" si="396"/>
        <v>35280013.289999999</v>
      </c>
      <c r="BO303" s="2">
        <f t="shared" ref="BO303:DZ303" si="397">BO289+BO300</f>
        <v>14714705.09</v>
      </c>
      <c r="BP303" s="2">
        <f t="shared" si="397"/>
        <v>3342513.9</v>
      </c>
      <c r="BQ303" s="2">
        <f t="shared" si="397"/>
        <v>73185041.379999995</v>
      </c>
      <c r="BR303" s="2">
        <f t="shared" si="397"/>
        <v>51838961.100000001</v>
      </c>
      <c r="BS303" s="2">
        <f t="shared" si="397"/>
        <v>14896672.880000001</v>
      </c>
      <c r="BT303" s="2">
        <f t="shared" si="397"/>
        <v>5808684.25</v>
      </c>
      <c r="BU303" s="2">
        <f t="shared" si="397"/>
        <v>6031635.75</v>
      </c>
      <c r="BV303" s="2">
        <f t="shared" si="397"/>
        <v>14808759.189999999</v>
      </c>
      <c r="BW303" s="2">
        <f t="shared" si="397"/>
        <v>23767201.809999999</v>
      </c>
      <c r="BX303" s="2">
        <f t="shared" si="397"/>
        <v>1747493.26</v>
      </c>
      <c r="BY303" s="2">
        <f t="shared" si="397"/>
        <v>6226435.4199999999</v>
      </c>
      <c r="BZ303" s="2">
        <f t="shared" si="397"/>
        <v>4027229.55</v>
      </c>
      <c r="CA303" s="2">
        <f t="shared" si="397"/>
        <v>3145296</v>
      </c>
      <c r="CB303" s="2">
        <f t="shared" si="397"/>
        <v>829909535.82000005</v>
      </c>
      <c r="CC303" s="2">
        <f t="shared" si="397"/>
        <v>3591422.38</v>
      </c>
      <c r="CD303" s="2">
        <f t="shared" si="397"/>
        <v>1211944.3999999999</v>
      </c>
      <c r="CE303" s="2">
        <f t="shared" si="397"/>
        <v>3165905.17</v>
      </c>
      <c r="CF303" s="2">
        <f t="shared" si="397"/>
        <v>2391611.64</v>
      </c>
      <c r="CG303" s="2">
        <f t="shared" si="397"/>
        <v>3672390.33</v>
      </c>
      <c r="CH303" s="2">
        <f t="shared" si="397"/>
        <v>2254948.56</v>
      </c>
      <c r="CI303" s="2">
        <f t="shared" si="397"/>
        <v>8604631.9199999999</v>
      </c>
      <c r="CJ303" s="2">
        <f t="shared" si="397"/>
        <v>11489962.68</v>
      </c>
      <c r="CK303" s="2">
        <f t="shared" si="397"/>
        <v>57230299.68</v>
      </c>
      <c r="CL303" s="2">
        <f t="shared" si="397"/>
        <v>15255675.859999999</v>
      </c>
      <c r="CM303" s="2">
        <f t="shared" si="397"/>
        <v>9332190.8900000006</v>
      </c>
      <c r="CN303" s="2">
        <f t="shared" si="397"/>
        <v>347143787.31999999</v>
      </c>
      <c r="CO303" s="2">
        <f t="shared" si="397"/>
        <v>158674394.33000001</v>
      </c>
      <c r="CP303" s="2">
        <f t="shared" si="397"/>
        <v>12181419.699999999</v>
      </c>
      <c r="CQ303" s="2">
        <f t="shared" si="397"/>
        <v>10319943.82</v>
      </c>
      <c r="CR303" s="2">
        <f t="shared" si="397"/>
        <v>3879878.58</v>
      </c>
      <c r="CS303" s="2">
        <f t="shared" si="397"/>
        <v>4486541.0199999996</v>
      </c>
      <c r="CT303" s="2">
        <f t="shared" si="397"/>
        <v>2570076.59</v>
      </c>
      <c r="CU303" s="2">
        <f t="shared" si="397"/>
        <v>5452514.1399999997</v>
      </c>
      <c r="CV303" s="2">
        <f t="shared" si="397"/>
        <v>1176684.73</v>
      </c>
      <c r="CW303" s="2">
        <f t="shared" si="397"/>
        <v>3791096.75</v>
      </c>
      <c r="CX303" s="2">
        <f t="shared" si="397"/>
        <v>6133963.3200000003</v>
      </c>
      <c r="CY303" s="2">
        <f t="shared" si="397"/>
        <v>1248005.03</v>
      </c>
      <c r="CZ303" s="2">
        <f t="shared" si="397"/>
        <v>21008137.969999999</v>
      </c>
      <c r="DA303" s="2">
        <f t="shared" si="397"/>
        <v>3739031.97</v>
      </c>
      <c r="DB303" s="2">
        <f t="shared" si="397"/>
        <v>4880964.34</v>
      </c>
      <c r="DC303" s="2">
        <f t="shared" si="397"/>
        <v>3660350.21</v>
      </c>
      <c r="DD303" s="2">
        <f t="shared" si="397"/>
        <v>3579436.51</v>
      </c>
      <c r="DE303" s="2">
        <f t="shared" si="397"/>
        <v>4615219.92</v>
      </c>
      <c r="DF303" s="2">
        <f t="shared" si="397"/>
        <v>229778514.37</v>
      </c>
      <c r="DG303" s="2">
        <f t="shared" si="397"/>
        <v>2234952.04</v>
      </c>
      <c r="DH303" s="2">
        <f t="shared" si="397"/>
        <v>20650989.93</v>
      </c>
      <c r="DI303" s="2">
        <f t="shared" si="397"/>
        <v>27768651.140000001</v>
      </c>
      <c r="DJ303" s="2">
        <f t="shared" si="397"/>
        <v>8211576.4000000004</v>
      </c>
      <c r="DK303" s="2">
        <f t="shared" si="397"/>
        <v>6295019.5</v>
      </c>
      <c r="DL303" s="2">
        <f t="shared" si="397"/>
        <v>66823620.409999996</v>
      </c>
      <c r="DM303" s="2">
        <f t="shared" si="397"/>
        <v>4440075.55</v>
      </c>
      <c r="DN303" s="2">
        <f t="shared" si="397"/>
        <v>16077764.23</v>
      </c>
      <c r="DO303" s="2">
        <f t="shared" si="397"/>
        <v>38630398.159999996</v>
      </c>
      <c r="DP303" s="2">
        <f t="shared" si="397"/>
        <v>3881904.38</v>
      </c>
      <c r="DQ303" s="2">
        <f t="shared" si="397"/>
        <v>11141481.6</v>
      </c>
      <c r="DR303" s="2">
        <f t="shared" si="397"/>
        <v>16125868.59</v>
      </c>
      <c r="DS303" s="2">
        <f t="shared" si="397"/>
        <v>8220717.54</v>
      </c>
      <c r="DT303" s="2">
        <f t="shared" si="397"/>
        <v>3708126.51</v>
      </c>
      <c r="DU303" s="2">
        <f t="shared" si="397"/>
        <v>5288530.8899999997</v>
      </c>
      <c r="DV303" s="2">
        <f t="shared" si="397"/>
        <v>3870179.44</v>
      </c>
      <c r="DW303" s="2">
        <f t="shared" si="397"/>
        <v>4762020.5199999996</v>
      </c>
      <c r="DX303" s="2">
        <f t="shared" si="397"/>
        <v>3811652.82</v>
      </c>
      <c r="DY303" s="2">
        <f t="shared" si="397"/>
        <v>5093286.76</v>
      </c>
      <c r="DZ303" s="2">
        <f t="shared" si="397"/>
        <v>9156474.4900000002</v>
      </c>
      <c r="EA303" s="2">
        <f t="shared" ref="EA303:FX303" si="398">EA289+EA300</f>
        <v>7265995.7999999998</v>
      </c>
      <c r="EB303" s="2">
        <f t="shared" si="398"/>
        <v>7038996.6299999999</v>
      </c>
      <c r="EC303" s="2">
        <f t="shared" si="398"/>
        <v>4335034.8099999996</v>
      </c>
      <c r="ED303" s="2">
        <f t="shared" si="398"/>
        <v>23689244.559999999</v>
      </c>
      <c r="EE303" s="2">
        <f t="shared" si="398"/>
        <v>3687045.68</v>
      </c>
      <c r="EF303" s="2">
        <f t="shared" si="398"/>
        <v>16375437.24</v>
      </c>
      <c r="EG303" s="2">
        <f t="shared" si="398"/>
        <v>4175170.93</v>
      </c>
      <c r="EH303" s="2">
        <f t="shared" si="398"/>
        <v>4140789.68</v>
      </c>
      <c r="EI303" s="2">
        <f t="shared" si="398"/>
        <v>162615505.53</v>
      </c>
      <c r="EJ303" s="2">
        <f t="shared" si="398"/>
        <v>112188189.77</v>
      </c>
      <c r="EK303" s="2">
        <f t="shared" si="398"/>
        <v>8375153.3300000001</v>
      </c>
      <c r="EL303" s="2">
        <f t="shared" si="398"/>
        <v>5899050.4400000004</v>
      </c>
      <c r="EM303" s="2">
        <f t="shared" si="398"/>
        <v>5485560.5599999996</v>
      </c>
      <c r="EN303" s="2">
        <f t="shared" si="398"/>
        <v>11829639.640000001</v>
      </c>
      <c r="EO303" s="2">
        <f t="shared" si="398"/>
        <v>4726223.4400000004</v>
      </c>
      <c r="EP303" s="2">
        <f t="shared" si="398"/>
        <v>6204234.5099999998</v>
      </c>
      <c r="EQ303" s="2">
        <f t="shared" si="398"/>
        <v>30751016.289999999</v>
      </c>
      <c r="ER303" s="2">
        <f t="shared" si="398"/>
        <v>5136874.5</v>
      </c>
      <c r="ES303" s="2">
        <f t="shared" si="398"/>
        <v>3353793.81</v>
      </c>
      <c r="ET303" s="2">
        <f t="shared" si="398"/>
        <v>4356324.13</v>
      </c>
      <c r="EU303" s="2">
        <f t="shared" si="398"/>
        <v>7963315.6799999997</v>
      </c>
      <c r="EV303" s="2">
        <f t="shared" si="398"/>
        <v>1890492.83</v>
      </c>
      <c r="EW303" s="2">
        <f t="shared" si="398"/>
        <v>13309322.109999999</v>
      </c>
      <c r="EX303" s="2">
        <f t="shared" si="398"/>
        <v>3791058.95</v>
      </c>
      <c r="EY303" s="2">
        <f t="shared" si="398"/>
        <v>7759567.2400000002</v>
      </c>
      <c r="EZ303" s="2">
        <f t="shared" si="398"/>
        <v>2820167.82</v>
      </c>
      <c r="FA303" s="2">
        <f t="shared" si="398"/>
        <v>42142313.409999996</v>
      </c>
      <c r="FB303" s="2">
        <f t="shared" si="398"/>
        <v>4797387.76</v>
      </c>
      <c r="FC303" s="2">
        <f t="shared" si="398"/>
        <v>21157792.920000002</v>
      </c>
      <c r="FD303" s="2">
        <f t="shared" si="398"/>
        <v>5770108.4400000004</v>
      </c>
      <c r="FE303" s="2">
        <f t="shared" si="398"/>
        <v>1963010.65</v>
      </c>
      <c r="FF303" s="2">
        <f t="shared" si="398"/>
        <v>3691748.16</v>
      </c>
      <c r="FG303" s="2">
        <f t="shared" si="398"/>
        <v>2729985.41</v>
      </c>
      <c r="FH303" s="2">
        <f t="shared" si="398"/>
        <v>1718391.6</v>
      </c>
      <c r="FI303" s="2">
        <f t="shared" si="398"/>
        <v>20443703.68</v>
      </c>
      <c r="FJ303" s="2">
        <f t="shared" si="398"/>
        <v>22797589.829999998</v>
      </c>
      <c r="FK303" s="2">
        <f t="shared" si="398"/>
        <v>29294622.940000001</v>
      </c>
      <c r="FL303" s="2">
        <f t="shared" si="398"/>
        <v>94168128.030000001</v>
      </c>
      <c r="FM303" s="2">
        <f t="shared" si="398"/>
        <v>44634765.020000003</v>
      </c>
      <c r="FN303" s="2">
        <f t="shared" si="398"/>
        <v>263520742.59</v>
      </c>
      <c r="FO303" s="2">
        <f t="shared" si="398"/>
        <v>13522225.609999999</v>
      </c>
      <c r="FP303" s="2">
        <f t="shared" si="398"/>
        <v>27763436.34</v>
      </c>
      <c r="FQ303" s="2">
        <f t="shared" si="398"/>
        <v>12038652.4</v>
      </c>
      <c r="FR303" s="2">
        <f t="shared" si="398"/>
        <v>3396557.44</v>
      </c>
      <c r="FS303" s="2">
        <f t="shared" si="398"/>
        <v>3389803.97</v>
      </c>
      <c r="FT303" s="2">
        <f t="shared" si="398"/>
        <v>1489181.21</v>
      </c>
      <c r="FU303" s="2">
        <f t="shared" si="398"/>
        <v>10636237.18</v>
      </c>
      <c r="FV303" s="2">
        <f t="shared" si="398"/>
        <v>9133780.1099999994</v>
      </c>
      <c r="FW303" s="2">
        <f t="shared" si="398"/>
        <v>3218252.85</v>
      </c>
      <c r="FX303" s="2">
        <f t="shared" si="398"/>
        <v>1701192.38</v>
      </c>
      <c r="FY303" s="2"/>
      <c r="FZ303" s="73">
        <f>SUM(C303:FX303)</f>
        <v>9942830378.6500034</v>
      </c>
      <c r="GA303" s="62"/>
      <c r="GB303" s="62">
        <f>FZ303-GA303</f>
        <v>9942830378.6500034</v>
      </c>
      <c r="GC303" s="2"/>
      <c r="GD303" s="2"/>
      <c r="GE303" s="2"/>
      <c r="GF303" s="2"/>
      <c r="GG303" s="2"/>
      <c r="GH303" s="2"/>
      <c r="GI303" s="2"/>
      <c r="GJ303" s="2"/>
      <c r="GK303" s="2"/>
    </row>
    <row r="304" spans="1:193" x14ac:dyDescent="0.35">
      <c r="A304" s="3" t="s">
        <v>605</v>
      </c>
      <c r="B304" s="2" t="s">
        <v>606</v>
      </c>
      <c r="C304" s="2">
        <f t="shared" ref="C304:BN305" si="399">C290</f>
        <v>33577243.379540466</v>
      </c>
      <c r="D304" s="2">
        <f t="shared" si="399"/>
        <v>122050153.72307038</v>
      </c>
      <c r="E304" s="2">
        <f t="shared" si="399"/>
        <v>33051226.751967102</v>
      </c>
      <c r="F304" s="2">
        <f t="shared" si="399"/>
        <v>89318024.700250193</v>
      </c>
      <c r="G304" s="2">
        <f t="shared" si="399"/>
        <v>14498385.88150131</v>
      </c>
      <c r="H304" s="2">
        <f t="shared" si="399"/>
        <v>3932704.3086785823</v>
      </c>
      <c r="I304" s="2">
        <f t="shared" si="399"/>
        <v>31923489.544274572</v>
      </c>
      <c r="J304" s="2">
        <f t="shared" si="399"/>
        <v>5261813.9282190474</v>
      </c>
      <c r="K304" s="2">
        <f t="shared" si="399"/>
        <v>1392552.5972030573</v>
      </c>
      <c r="L304" s="2">
        <f t="shared" si="399"/>
        <v>23995379.430089008</v>
      </c>
      <c r="M304" s="2">
        <f t="shared" si="399"/>
        <v>8495915.3011018187</v>
      </c>
      <c r="N304" s="2">
        <f t="shared" si="399"/>
        <v>179878384.98932433</v>
      </c>
      <c r="O304" s="2">
        <f t="shared" si="399"/>
        <v>73776337.477119565</v>
      </c>
      <c r="P304" s="2">
        <f t="shared" si="399"/>
        <v>1546004.3060999489</v>
      </c>
      <c r="Q304" s="2">
        <f t="shared" si="399"/>
        <v>155598755.6677776</v>
      </c>
      <c r="R304" s="2">
        <f t="shared" si="399"/>
        <v>2049923.1370213896</v>
      </c>
      <c r="S304" s="2">
        <f t="shared" si="399"/>
        <v>15805564.749845723</v>
      </c>
      <c r="T304" s="2">
        <f t="shared" si="399"/>
        <v>660634.28444545891</v>
      </c>
      <c r="U304" s="2">
        <f t="shared" si="399"/>
        <v>739582.32398065529</v>
      </c>
      <c r="V304" s="2">
        <f t="shared" si="399"/>
        <v>1058751.3498526947</v>
      </c>
      <c r="W304" s="2">
        <f t="shared" si="399"/>
        <v>183902.80493671706</v>
      </c>
      <c r="X304" s="2">
        <f t="shared" si="399"/>
        <v>299853.13395517523</v>
      </c>
      <c r="Y304" s="2">
        <f t="shared" si="399"/>
        <v>1933136.9605826172</v>
      </c>
      <c r="Z304" s="2">
        <f t="shared" si="399"/>
        <v>656631.67105138488</v>
      </c>
      <c r="AA304" s="2">
        <f t="shared" si="399"/>
        <v>185381345.16353503</v>
      </c>
      <c r="AB304" s="2">
        <f t="shared" si="399"/>
        <v>283463458.41918844</v>
      </c>
      <c r="AC304" s="2">
        <f t="shared" si="399"/>
        <v>10044074.968465116</v>
      </c>
      <c r="AD304" s="2">
        <f t="shared" si="399"/>
        <v>10101101.432298334</v>
      </c>
      <c r="AE304" s="2">
        <f t="shared" si="399"/>
        <v>658085.8743210776</v>
      </c>
      <c r="AF304" s="2">
        <f t="shared" si="399"/>
        <v>1148215.3928001451</v>
      </c>
      <c r="AG304" s="2">
        <f t="shared" si="399"/>
        <v>4791476.0997080402</v>
      </c>
      <c r="AH304" s="2">
        <f t="shared" si="399"/>
        <v>1053294.134960775</v>
      </c>
      <c r="AI304" s="2">
        <f t="shared" si="399"/>
        <v>331771.32239643257</v>
      </c>
      <c r="AJ304" s="2">
        <f t="shared" si="399"/>
        <v>991489.20526479895</v>
      </c>
      <c r="AK304" s="2">
        <f t="shared" si="399"/>
        <v>1447608.3068550292</v>
      </c>
      <c r="AL304" s="2">
        <f t="shared" si="399"/>
        <v>2514362.7032171222</v>
      </c>
      <c r="AM304" s="2">
        <f t="shared" si="399"/>
        <v>1330088.7374864481</v>
      </c>
      <c r="AN304" s="2">
        <f t="shared" si="399"/>
        <v>4368333.4429878201</v>
      </c>
      <c r="AO304" s="2">
        <f t="shared" si="399"/>
        <v>16264608.791705638</v>
      </c>
      <c r="AP304" s="2">
        <f t="shared" si="399"/>
        <v>674082570.65659761</v>
      </c>
      <c r="AQ304" s="2">
        <f t="shared" si="399"/>
        <v>1787585.3212162736</v>
      </c>
      <c r="AR304" s="2">
        <f t="shared" si="399"/>
        <v>290757999.32671642</v>
      </c>
      <c r="AS304" s="2">
        <f t="shared" si="399"/>
        <v>59077192.689198114</v>
      </c>
      <c r="AT304" s="2">
        <f t="shared" si="399"/>
        <v>11020967.801551856</v>
      </c>
      <c r="AU304" s="2">
        <f t="shared" si="399"/>
        <v>1738770.6923370271</v>
      </c>
      <c r="AV304" s="2">
        <f t="shared" si="399"/>
        <v>1250191.6990698965</v>
      </c>
      <c r="AW304" s="2">
        <f t="shared" si="399"/>
        <v>959160.18369534716</v>
      </c>
      <c r="AX304" s="2">
        <f t="shared" si="399"/>
        <v>664479.30007901578</v>
      </c>
      <c r="AY304" s="2">
        <f t="shared" si="399"/>
        <v>1669785.2574207489</v>
      </c>
      <c r="AZ304" s="2">
        <f t="shared" si="399"/>
        <v>17525146.516146116</v>
      </c>
      <c r="BA304" s="2">
        <f t="shared" si="399"/>
        <v>26210500.386955999</v>
      </c>
      <c r="BB304" s="2">
        <f t="shared" si="399"/>
        <v>7119432.8314184062</v>
      </c>
      <c r="BC304" s="2">
        <f t="shared" si="399"/>
        <v>97421277.96542123</v>
      </c>
      <c r="BD304" s="2">
        <f t="shared" si="399"/>
        <v>17045085.064198572</v>
      </c>
      <c r="BE304" s="2">
        <f t="shared" si="399"/>
        <v>5660860.9757390609</v>
      </c>
      <c r="BF304" s="2">
        <f t="shared" si="399"/>
        <v>82180783.778288096</v>
      </c>
      <c r="BG304" s="2">
        <f t="shared" si="399"/>
        <v>1867670.0979381581</v>
      </c>
      <c r="BH304" s="2">
        <f t="shared" si="399"/>
        <v>2252962.4108905317</v>
      </c>
      <c r="BI304" s="2">
        <f t="shared" si="399"/>
        <v>743165.76096947747</v>
      </c>
      <c r="BJ304" s="2">
        <f t="shared" si="399"/>
        <v>27852314.82888132</v>
      </c>
      <c r="BK304" s="2">
        <f t="shared" si="399"/>
        <v>54086678.790676355</v>
      </c>
      <c r="BL304" s="2">
        <f t="shared" si="399"/>
        <v>217253.93096649402</v>
      </c>
      <c r="BM304" s="2">
        <f t="shared" si="399"/>
        <v>1134358.7904461897</v>
      </c>
      <c r="BN304" s="2">
        <f t="shared" si="399"/>
        <v>10824688.431099476</v>
      </c>
      <c r="BO304" s="2">
        <f t="shared" ref="BO304:DZ305" si="400">BO290</f>
        <v>4340153.0736531466</v>
      </c>
      <c r="BP304" s="2">
        <f t="shared" si="400"/>
        <v>2802884.6587538598</v>
      </c>
      <c r="BQ304" s="2">
        <f t="shared" si="400"/>
        <v>57612581.678319909</v>
      </c>
      <c r="BR304" s="2">
        <f t="shared" si="400"/>
        <v>11778633.236844599</v>
      </c>
      <c r="BS304" s="2">
        <f t="shared" si="400"/>
        <v>4076179.8843034338</v>
      </c>
      <c r="BT304" s="2">
        <f t="shared" si="400"/>
        <v>3087519.2551995334</v>
      </c>
      <c r="BU304" s="2">
        <f t="shared" si="400"/>
        <v>2442749.9872815395</v>
      </c>
      <c r="BV304" s="2">
        <f t="shared" si="400"/>
        <v>13991122.23835797</v>
      </c>
      <c r="BW304" s="2">
        <f t="shared" si="400"/>
        <v>18631284.503404584</v>
      </c>
      <c r="BX304" s="2">
        <f t="shared" si="400"/>
        <v>1363693.695489815</v>
      </c>
      <c r="BY304" s="2">
        <f t="shared" si="400"/>
        <v>3747865.2837329269</v>
      </c>
      <c r="BZ304" s="2">
        <f t="shared" si="400"/>
        <v>1216640.406784907</v>
      </c>
      <c r="CA304" s="2">
        <f t="shared" si="400"/>
        <v>2527080.6753126369</v>
      </c>
      <c r="CB304" s="2">
        <f t="shared" si="400"/>
        <v>398779588.42631292</v>
      </c>
      <c r="CC304" s="2">
        <f t="shared" si="400"/>
        <v>585953.74241974927</v>
      </c>
      <c r="CD304" s="2">
        <f t="shared" si="400"/>
        <v>486759.55037128291</v>
      </c>
      <c r="CE304" s="2">
        <f t="shared" si="400"/>
        <v>1244213.6149625636</v>
      </c>
      <c r="CF304" s="2">
        <f t="shared" si="400"/>
        <v>784467.85302799824</v>
      </c>
      <c r="CG304" s="2">
        <f t="shared" si="400"/>
        <v>706193.14755458268</v>
      </c>
      <c r="CH304" s="2">
        <f t="shared" si="400"/>
        <v>504345.75612722291</v>
      </c>
      <c r="CI304" s="2">
        <f t="shared" si="400"/>
        <v>3398182.433490945</v>
      </c>
      <c r="CJ304" s="2">
        <f t="shared" si="400"/>
        <v>11176144.947141035</v>
      </c>
      <c r="CK304" s="2">
        <f t="shared" si="400"/>
        <v>20269323.91151683</v>
      </c>
      <c r="CL304" s="2">
        <f t="shared" si="400"/>
        <v>3614355.5583170662</v>
      </c>
      <c r="CM304" s="2">
        <f t="shared" si="400"/>
        <v>2110706.8200031449</v>
      </c>
      <c r="CN304" s="2">
        <f t="shared" si="400"/>
        <v>145426796.29018176</v>
      </c>
      <c r="CO304" s="2">
        <f t="shared" si="400"/>
        <v>97307604.414999232</v>
      </c>
      <c r="CP304" s="2">
        <f t="shared" si="400"/>
        <v>11447207.7762335</v>
      </c>
      <c r="CQ304" s="2">
        <f t="shared" si="400"/>
        <v>3199862.9846131844</v>
      </c>
      <c r="CR304" s="2">
        <f t="shared" si="400"/>
        <v>684309.6914024268</v>
      </c>
      <c r="CS304" s="2">
        <f t="shared" si="400"/>
        <v>1576195.9357032788</v>
      </c>
      <c r="CT304" s="2">
        <f t="shared" si="400"/>
        <v>889757.01879692252</v>
      </c>
      <c r="CU304" s="2">
        <f t="shared" si="400"/>
        <v>488316.14212136471</v>
      </c>
      <c r="CV304" s="2">
        <f t="shared" si="400"/>
        <v>394328.38258771051</v>
      </c>
      <c r="CW304" s="2">
        <f t="shared" si="400"/>
        <v>1360520.3263395098</v>
      </c>
      <c r="CX304" s="2">
        <f t="shared" si="400"/>
        <v>2435164.1103650779</v>
      </c>
      <c r="CY304" s="2">
        <f t="shared" si="400"/>
        <v>183638.3649225322</v>
      </c>
      <c r="CZ304" s="2">
        <f t="shared" si="400"/>
        <v>6939480.3723420305</v>
      </c>
      <c r="DA304" s="2">
        <f t="shared" si="400"/>
        <v>1312426.9138986289</v>
      </c>
      <c r="DB304" s="2">
        <f t="shared" si="400"/>
        <v>1178716.7151717336</v>
      </c>
      <c r="DC304" s="2">
        <f t="shared" si="400"/>
        <v>1378342.193580539</v>
      </c>
      <c r="DD304" s="2">
        <f t="shared" si="400"/>
        <v>1003179.104609352</v>
      </c>
      <c r="DE304" s="2">
        <f t="shared" si="400"/>
        <v>2055318.0689518426</v>
      </c>
      <c r="DF304" s="2">
        <f t="shared" si="400"/>
        <v>77500197.071746662</v>
      </c>
      <c r="DG304" s="2">
        <f t="shared" si="400"/>
        <v>1676111.7666029253</v>
      </c>
      <c r="DH304" s="2">
        <f t="shared" si="400"/>
        <v>10294242.027414937</v>
      </c>
      <c r="DI304" s="2">
        <f t="shared" si="400"/>
        <v>14459360.436222866</v>
      </c>
      <c r="DJ304" s="2">
        <f t="shared" si="400"/>
        <v>1778092.1887167871</v>
      </c>
      <c r="DK304" s="2">
        <f t="shared" si="400"/>
        <v>1337772.7186327181</v>
      </c>
      <c r="DL304" s="2">
        <f t="shared" si="400"/>
        <v>24745378.667346906</v>
      </c>
      <c r="DM304" s="2">
        <f t="shared" si="400"/>
        <v>691848.03229843068</v>
      </c>
      <c r="DN304" s="2">
        <f t="shared" si="400"/>
        <v>7623368.8785485355</v>
      </c>
      <c r="DO304" s="2">
        <f t="shared" si="400"/>
        <v>10354960.037545934</v>
      </c>
      <c r="DP304" s="2">
        <f t="shared" si="400"/>
        <v>917522.61094726203</v>
      </c>
      <c r="DQ304" s="2">
        <f t="shared" si="400"/>
        <v>10731595.032459136</v>
      </c>
      <c r="DR304" s="2">
        <f t="shared" si="400"/>
        <v>2651707.841694423</v>
      </c>
      <c r="DS304" s="2">
        <f t="shared" si="400"/>
        <v>1214990.4284804005</v>
      </c>
      <c r="DT304" s="2">
        <f t="shared" si="400"/>
        <v>326960.03876811347</v>
      </c>
      <c r="DU304" s="2">
        <f t="shared" si="400"/>
        <v>869938.80868899089</v>
      </c>
      <c r="DV304" s="2">
        <f t="shared" si="400"/>
        <v>263788.35732696857</v>
      </c>
      <c r="DW304" s="2">
        <f t="shared" si="400"/>
        <v>655755.4742524965</v>
      </c>
      <c r="DX304" s="2">
        <f t="shared" si="400"/>
        <v>2794986.170100939</v>
      </c>
      <c r="DY304" s="2">
        <f t="shared" si="400"/>
        <v>3994263.0860337317</v>
      </c>
      <c r="DZ304" s="2">
        <f t="shared" si="400"/>
        <v>5854748.5726282215</v>
      </c>
      <c r="EA304" s="2">
        <f t="shared" ref="EA304:FX305" si="401">EA290</f>
        <v>6659175.8950050557</v>
      </c>
      <c r="EB304" s="2">
        <f t="shared" si="401"/>
        <v>2486309.1854463532</v>
      </c>
      <c r="EC304" s="2">
        <f t="shared" si="401"/>
        <v>1081509.2115600074</v>
      </c>
      <c r="ED304" s="2">
        <f t="shared" si="401"/>
        <v>23085440.065201167</v>
      </c>
      <c r="EE304" s="2">
        <f t="shared" si="401"/>
        <v>507477.87524220132</v>
      </c>
      <c r="EF304" s="2">
        <f t="shared" si="401"/>
        <v>2676211.8795601861</v>
      </c>
      <c r="EG304" s="2">
        <f t="shared" si="401"/>
        <v>884665.38384760427</v>
      </c>
      <c r="EH304" s="2">
        <f t="shared" si="401"/>
        <v>418177.34504549758</v>
      </c>
      <c r="EI304" s="2">
        <f t="shared" si="401"/>
        <v>41187752.741830133</v>
      </c>
      <c r="EJ304" s="2">
        <f t="shared" si="401"/>
        <v>33147419.910898414</v>
      </c>
      <c r="EK304" s="2">
        <f t="shared" si="401"/>
        <v>3478376.6187752448</v>
      </c>
      <c r="EL304" s="2">
        <f t="shared" si="401"/>
        <v>1775841.2251296125</v>
      </c>
      <c r="EM304" s="2">
        <f t="shared" si="401"/>
        <v>2875907.5512804766</v>
      </c>
      <c r="EN304" s="2">
        <f t="shared" si="401"/>
        <v>2315719.5898614153</v>
      </c>
      <c r="EO304" s="2">
        <f t="shared" si="401"/>
        <v>1281387.5743316102</v>
      </c>
      <c r="EP304" s="2">
        <f t="shared" si="401"/>
        <v>3976589.3998100809</v>
      </c>
      <c r="EQ304" s="2">
        <f t="shared" si="401"/>
        <v>10921269.912394898</v>
      </c>
      <c r="ER304" s="2">
        <f t="shared" si="401"/>
        <v>3163709.3861279846</v>
      </c>
      <c r="ES304" s="2">
        <f t="shared" si="401"/>
        <v>1029616.447151643</v>
      </c>
      <c r="ET304" s="2">
        <f t="shared" si="401"/>
        <v>1515676.6005718485</v>
      </c>
      <c r="EU304" s="2">
        <f t="shared" si="401"/>
        <v>1291571.5320035878</v>
      </c>
      <c r="EV304" s="2">
        <f t="shared" si="401"/>
        <v>1231707.5363417482</v>
      </c>
      <c r="EW304" s="2">
        <f t="shared" si="401"/>
        <v>9770014.1136098988</v>
      </c>
      <c r="EX304" s="2">
        <f t="shared" si="401"/>
        <v>520119.96730038646</v>
      </c>
      <c r="EY304" s="2">
        <f t="shared" si="401"/>
        <v>934350.63170224964</v>
      </c>
      <c r="EZ304" s="2">
        <f t="shared" si="401"/>
        <v>814619.44106131198</v>
      </c>
      <c r="FA304" s="2">
        <f t="shared" si="401"/>
        <v>40573930.527477778</v>
      </c>
      <c r="FB304" s="2">
        <f t="shared" si="401"/>
        <v>4327767.6969005624</v>
      </c>
      <c r="FC304" s="2">
        <f t="shared" si="401"/>
        <v>12869715.010105763</v>
      </c>
      <c r="FD304" s="2">
        <f t="shared" si="401"/>
        <v>1499960.2217570737</v>
      </c>
      <c r="FE304" s="2">
        <f t="shared" si="401"/>
        <v>647657.86522704922</v>
      </c>
      <c r="FF304" s="2">
        <f t="shared" si="401"/>
        <v>675729.71132404322</v>
      </c>
      <c r="FG304" s="2">
        <f t="shared" si="401"/>
        <v>832458.89899266022</v>
      </c>
      <c r="FH304" s="2">
        <f t="shared" si="401"/>
        <v>936509.28570683068</v>
      </c>
      <c r="FI304" s="2">
        <f t="shared" si="401"/>
        <v>13751402.110691497</v>
      </c>
      <c r="FJ304" s="2">
        <f t="shared" si="401"/>
        <v>21935711.407813057</v>
      </c>
      <c r="FK304" s="2">
        <f t="shared" si="401"/>
        <v>23485658.593684152</v>
      </c>
      <c r="FL304" s="2">
        <f t="shared" si="401"/>
        <v>61987261.709745578</v>
      </c>
      <c r="FM304" s="2">
        <f t="shared" si="401"/>
        <v>27702978.901836876</v>
      </c>
      <c r="FN304" s="2">
        <f t="shared" si="401"/>
        <v>81893540.268315867</v>
      </c>
      <c r="FO304" s="2">
        <f t="shared" si="401"/>
        <v>12893048.30375581</v>
      </c>
      <c r="FP304" s="2">
        <f t="shared" si="401"/>
        <v>18727647.343856838</v>
      </c>
      <c r="FQ304" s="2">
        <f t="shared" si="401"/>
        <v>11628643.91167468</v>
      </c>
      <c r="FR304" s="2">
        <f t="shared" si="401"/>
        <v>3219128.7530913381</v>
      </c>
      <c r="FS304" s="2">
        <f t="shared" si="401"/>
        <v>2254624.2091523698</v>
      </c>
      <c r="FT304" s="2">
        <f t="shared" si="401"/>
        <v>1379837.3872298072</v>
      </c>
      <c r="FU304" s="2">
        <f t="shared" si="401"/>
        <v>4039454.8441747362</v>
      </c>
      <c r="FV304" s="2">
        <f t="shared" si="401"/>
        <v>2891740.6976905726</v>
      </c>
      <c r="FW304" s="2">
        <f t="shared" si="401"/>
        <v>556322.11147656757</v>
      </c>
      <c r="FX304" s="2">
        <f t="shared" si="401"/>
        <v>434566.92928709852</v>
      </c>
      <c r="FY304" s="2"/>
      <c r="FZ304" s="73">
        <f>SUM(C304:FX304)</f>
        <v>4262177840.9990191</v>
      </c>
      <c r="GA304" s="62"/>
      <c r="GB304" s="62">
        <f>FZ304-GA304</f>
        <v>4262177840.9990191</v>
      </c>
      <c r="GC304" s="2"/>
      <c r="GD304" s="2"/>
      <c r="GE304" s="2"/>
      <c r="GF304" s="2"/>
      <c r="GG304" s="2"/>
      <c r="GH304" s="2"/>
      <c r="GI304" s="2"/>
      <c r="GJ304" s="2"/>
      <c r="GK304" s="2"/>
    </row>
    <row r="305" spans="1:193" x14ac:dyDescent="0.35">
      <c r="A305" s="3" t="s">
        <v>607</v>
      </c>
      <c r="B305" s="2" t="s">
        <v>608</v>
      </c>
      <c r="C305" s="2">
        <f t="shared" si="399"/>
        <v>2560686.85</v>
      </c>
      <c r="D305" s="2">
        <f t="shared" si="399"/>
        <v>6068580.4500000002</v>
      </c>
      <c r="E305" s="2">
        <f t="shared" si="399"/>
        <v>1444121.25</v>
      </c>
      <c r="F305" s="2">
        <f t="shared" si="399"/>
        <v>2186086.4300000002</v>
      </c>
      <c r="G305" s="2">
        <f t="shared" si="399"/>
        <v>428862.04</v>
      </c>
      <c r="H305" s="2">
        <f t="shared" si="399"/>
        <v>184982.61</v>
      </c>
      <c r="I305" s="2">
        <f t="shared" si="399"/>
        <v>1809421.81</v>
      </c>
      <c r="J305" s="2">
        <f t="shared" si="399"/>
        <v>600359.41</v>
      </c>
      <c r="K305" s="2">
        <f t="shared" si="399"/>
        <v>149409.51999999999</v>
      </c>
      <c r="L305" s="2">
        <f t="shared" si="399"/>
        <v>1285932.06</v>
      </c>
      <c r="M305" s="2">
        <f t="shared" si="399"/>
        <v>495734.92</v>
      </c>
      <c r="N305" s="2">
        <f t="shared" si="399"/>
        <v>12893543.369999999</v>
      </c>
      <c r="O305" s="2">
        <f t="shared" si="399"/>
        <v>5184910.91</v>
      </c>
      <c r="P305" s="2">
        <f t="shared" si="399"/>
        <v>98033.26</v>
      </c>
      <c r="Q305" s="2">
        <f t="shared" si="399"/>
        <v>6984070.2400000002</v>
      </c>
      <c r="R305" s="2">
        <f t="shared" si="399"/>
        <v>117387.96</v>
      </c>
      <c r="S305" s="2">
        <f t="shared" si="399"/>
        <v>941027.17</v>
      </c>
      <c r="T305" s="2">
        <f t="shared" si="399"/>
        <v>50774.68</v>
      </c>
      <c r="U305" s="2">
        <f t="shared" si="399"/>
        <v>51513.32</v>
      </c>
      <c r="V305" s="2">
        <f t="shared" si="399"/>
        <v>91452.54</v>
      </c>
      <c r="W305" s="2">
        <f t="shared" si="399"/>
        <v>20485.07</v>
      </c>
      <c r="X305" s="2">
        <f t="shared" si="399"/>
        <v>23503.47</v>
      </c>
      <c r="Y305" s="2">
        <f t="shared" si="399"/>
        <v>145352.82</v>
      </c>
      <c r="Z305" s="2">
        <f t="shared" si="399"/>
        <v>63731.5</v>
      </c>
      <c r="AA305" s="2">
        <f t="shared" si="399"/>
        <v>6802241.46</v>
      </c>
      <c r="AB305" s="2">
        <f t="shared" si="399"/>
        <v>12251040.92</v>
      </c>
      <c r="AC305" s="2">
        <f t="shared" si="399"/>
        <v>578302.21</v>
      </c>
      <c r="AD305" s="2">
        <f t="shared" si="399"/>
        <v>703196.53</v>
      </c>
      <c r="AE305" s="2">
        <f t="shared" si="399"/>
        <v>48617.120000000003</v>
      </c>
      <c r="AF305" s="2">
        <f t="shared" si="399"/>
        <v>86811.59</v>
      </c>
      <c r="AG305" s="2">
        <f t="shared" si="399"/>
        <v>322958.38</v>
      </c>
      <c r="AH305" s="2">
        <f t="shared" si="399"/>
        <v>172657.77</v>
      </c>
      <c r="AI305" s="2">
        <f t="shared" si="399"/>
        <v>53122.47</v>
      </c>
      <c r="AJ305" s="2">
        <f t="shared" si="399"/>
        <v>128163.01</v>
      </c>
      <c r="AK305" s="2">
        <f t="shared" si="399"/>
        <v>74603.09</v>
      </c>
      <c r="AL305" s="2">
        <f t="shared" si="399"/>
        <v>98388.41</v>
      </c>
      <c r="AM305" s="2">
        <f t="shared" si="399"/>
        <v>115377.55</v>
      </c>
      <c r="AN305" s="2">
        <f t="shared" si="399"/>
        <v>413990.07</v>
      </c>
      <c r="AO305" s="2">
        <f t="shared" si="399"/>
        <v>1676936.43</v>
      </c>
      <c r="AP305" s="2">
        <f t="shared" si="399"/>
        <v>37700132.310000002</v>
      </c>
      <c r="AQ305" s="2">
        <f t="shared" si="399"/>
        <v>97428.55</v>
      </c>
      <c r="AR305" s="2">
        <f t="shared" si="399"/>
        <v>21880966.199999999</v>
      </c>
      <c r="AS305" s="2">
        <f t="shared" si="399"/>
        <v>2513262.4</v>
      </c>
      <c r="AT305" s="2">
        <f t="shared" si="399"/>
        <v>1167107.3600000001</v>
      </c>
      <c r="AU305" s="2">
        <f t="shared" si="399"/>
        <v>178802.57</v>
      </c>
      <c r="AV305" s="2">
        <f t="shared" si="399"/>
        <v>179035.75</v>
      </c>
      <c r="AW305" s="2">
        <f t="shared" si="399"/>
        <v>102589.94</v>
      </c>
      <c r="AX305" s="2">
        <f t="shared" si="399"/>
        <v>78396.2</v>
      </c>
      <c r="AY305" s="2">
        <f t="shared" si="399"/>
        <v>127245.96</v>
      </c>
      <c r="AZ305" s="2">
        <f t="shared" si="399"/>
        <v>1512386.73</v>
      </c>
      <c r="BA305" s="2">
        <f t="shared" si="399"/>
        <v>2187937.56</v>
      </c>
      <c r="BB305" s="2">
        <f t="shared" si="399"/>
        <v>485771.55</v>
      </c>
      <c r="BC305" s="2">
        <f t="shared" si="399"/>
        <v>8539684.5500000007</v>
      </c>
      <c r="BD305" s="2">
        <f t="shared" si="399"/>
        <v>1409316.74</v>
      </c>
      <c r="BE305" s="2">
        <f t="shared" si="399"/>
        <v>425098.36</v>
      </c>
      <c r="BF305" s="2">
        <f t="shared" si="399"/>
        <v>6979427.0599999996</v>
      </c>
      <c r="BG305" s="2">
        <f t="shared" si="399"/>
        <v>115579.55</v>
      </c>
      <c r="BH305" s="2">
        <f t="shared" si="399"/>
        <v>147663.12</v>
      </c>
      <c r="BI305" s="2">
        <f t="shared" si="399"/>
        <v>55868.160000000003</v>
      </c>
      <c r="BJ305" s="2">
        <f t="shared" si="399"/>
        <v>1934186.26</v>
      </c>
      <c r="BK305" s="2">
        <f t="shared" si="399"/>
        <v>1031173.03</v>
      </c>
      <c r="BL305" s="2">
        <f t="shared" si="399"/>
        <v>18195.330000000002</v>
      </c>
      <c r="BM305" s="2">
        <f t="shared" si="399"/>
        <v>91995.89</v>
      </c>
      <c r="BN305" s="2">
        <f t="shared" si="399"/>
        <v>1139858.77</v>
      </c>
      <c r="BO305" s="2">
        <f t="shared" si="400"/>
        <v>396388.6</v>
      </c>
      <c r="BP305" s="2">
        <f t="shared" si="400"/>
        <v>245997.25</v>
      </c>
      <c r="BQ305" s="2">
        <f t="shared" si="400"/>
        <v>1733716.34</v>
      </c>
      <c r="BR305" s="2">
        <f t="shared" si="400"/>
        <v>459017.22</v>
      </c>
      <c r="BS305" s="2">
        <f t="shared" si="400"/>
        <v>258944.15</v>
      </c>
      <c r="BT305" s="2">
        <f t="shared" si="400"/>
        <v>149392.14000000001</v>
      </c>
      <c r="BU305" s="2">
        <f t="shared" si="400"/>
        <v>109362.84</v>
      </c>
      <c r="BV305" s="2">
        <f t="shared" si="400"/>
        <v>817601.21</v>
      </c>
      <c r="BW305" s="2">
        <f t="shared" si="400"/>
        <v>711654.23</v>
      </c>
      <c r="BX305" s="2">
        <f t="shared" si="400"/>
        <v>99943.77</v>
      </c>
      <c r="BY305" s="2">
        <f t="shared" si="400"/>
        <v>193396.48000000001</v>
      </c>
      <c r="BZ305" s="2">
        <f t="shared" si="400"/>
        <v>99867.18</v>
      </c>
      <c r="CA305" s="2">
        <f t="shared" si="400"/>
        <v>394616.81</v>
      </c>
      <c r="CB305" s="2">
        <f t="shared" si="400"/>
        <v>24768877.350000001</v>
      </c>
      <c r="CC305" s="2">
        <f t="shared" si="400"/>
        <v>91062.73</v>
      </c>
      <c r="CD305" s="2">
        <f t="shared" si="400"/>
        <v>72919.69</v>
      </c>
      <c r="CE305" s="2">
        <f t="shared" si="400"/>
        <v>104487.79</v>
      </c>
      <c r="CF305" s="2">
        <f t="shared" si="400"/>
        <v>86249.23</v>
      </c>
      <c r="CG305" s="2">
        <f t="shared" si="400"/>
        <v>74426.7</v>
      </c>
      <c r="CH305" s="2">
        <f t="shared" si="400"/>
        <v>33444.1</v>
      </c>
      <c r="CI305" s="2">
        <f t="shared" si="400"/>
        <v>320790.64</v>
      </c>
      <c r="CJ305" s="2">
        <f t="shared" si="400"/>
        <v>313858.84000000003</v>
      </c>
      <c r="CK305" s="2">
        <f t="shared" si="400"/>
        <v>1519908.61</v>
      </c>
      <c r="CL305" s="2">
        <f t="shared" si="400"/>
        <v>233618.03</v>
      </c>
      <c r="CM305" s="2">
        <f t="shared" si="400"/>
        <v>113893.58</v>
      </c>
      <c r="CN305" s="2">
        <f t="shared" si="400"/>
        <v>8605084.4100000001</v>
      </c>
      <c r="CO305" s="2">
        <f t="shared" si="400"/>
        <v>5153394.09</v>
      </c>
      <c r="CP305" s="2">
        <f t="shared" si="400"/>
        <v>734189.06</v>
      </c>
      <c r="CQ305" s="2">
        <f t="shared" si="400"/>
        <v>386426.67</v>
      </c>
      <c r="CR305" s="2">
        <f t="shared" si="400"/>
        <v>80485.73</v>
      </c>
      <c r="CS305" s="2">
        <f t="shared" si="400"/>
        <v>248224.67</v>
      </c>
      <c r="CT305" s="2">
        <f t="shared" si="400"/>
        <v>85958.85</v>
      </c>
      <c r="CU305" s="2">
        <f t="shared" si="400"/>
        <v>58359.59</v>
      </c>
      <c r="CV305" s="2">
        <f t="shared" si="400"/>
        <v>47858.69</v>
      </c>
      <c r="CW305" s="2">
        <f t="shared" si="400"/>
        <v>134115.63</v>
      </c>
      <c r="CX305" s="2">
        <f t="shared" si="400"/>
        <v>243713.34</v>
      </c>
      <c r="CY305" s="2">
        <f t="shared" si="400"/>
        <v>18970.75</v>
      </c>
      <c r="CZ305" s="2">
        <f t="shared" si="400"/>
        <v>629899.39</v>
      </c>
      <c r="DA305" s="2">
        <f t="shared" si="400"/>
        <v>123499.93</v>
      </c>
      <c r="DB305" s="2">
        <f t="shared" si="400"/>
        <v>101395.44</v>
      </c>
      <c r="DC305" s="2">
        <f t="shared" si="400"/>
        <v>112080.46</v>
      </c>
      <c r="DD305" s="2">
        <f t="shared" si="400"/>
        <v>97944.92</v>
      </c>
      <c r="DE305" s="2">
        <f t="shared" si="400"/>
        <v>288400.14</v>
      </c>
      <c r="DF305" s="2">
        <f t="shared" si="400"/>
        <v>7817551.8200000003</v>
      </c>
      <c r="DG305" s="2">
        <f t="shared" si="400"/>
        <v>118174.05</v>
      </c>
      <c r="DH305" s="2">
        <f t="shared" si="400"/>
        <v>1002544.97</v>
      </c>
      <c r="DI305" s="2">
        <f t="shared" si="400"/>
        <v>1169415.45</v>
      </c>
      <c r="DJ305" s="2">
        <f t="shared" si="400"/>
        <v>169846.5</v>
      </c>
      <c r="DK305" s="2">
        <f t="shared" si="400"/>
        <v>88144.5</v>
      </c>
      <c r="DL305" s="2">
        <f t="shared" si="400"/>
        <v>2420056.54</v>
      </c>
      <c r="DM305" s="2">
        <f t="shared" si="400"/>
        <v>77790.55</v>
      </c>
      <c r="DN305" s="2">
        <f t="shared" si="400"/>
        <v>628414.66</v>
      </c>
      <c r="DO305" s="2">
        <f t="shared" si="400"/>
        <v>761258.72</v>
      </c>
      <c r="DP305" s="2">
        <f t="shared" si="400"/>
        <v>77422.7</v>
      </c>
      <c r="DQ305" s="2">
        <f t="shared" si="400"/>
        <v>409714.16</v>
      </c>
      <c r="DR305" s="2">
        <f t="shared" si="400"/>
        <v>475735.48</v>
      </c>
      <c r="DS305" s="2">
        <f t="shared" si="400"/>
        <v>198489</v>
      </c>
      <c r="DT305" s="2">
        <f t="shared" si="400"/>
        <v>53085.02</v>
      </c>
      <c r="DU305" s="2">
        <f t="shared" si="400"/>
        <v>128255.13</v>
      </c>
      <c r="DV305" s="2">
        <f t="shared" si="400"/>
        <v>49041.63</v>
      </c>
      <c r="DW305" s="2">
        <f t="shared" si="400"/>
        <v>105819.77</v>
      </c>
      <c r="DX305" s="2">
        <f t="shared" si="400"/>
        <v>165524.42000000001</v>
      </c>
      <c r="DY305" s="2">
        <f t="shared" si="400"/>
        <v>211849.28</v>
      </c>
      <c r="DZ305" s="2">
        <f t="shared" si="400"/>
        <v>440337.14</v>
      </c>
      <c r="EA305" s="2">
        <f t="shared" si="401"/>
        <v>606678.97</v>
      </c>
      <c r="EB305" s="2">
        <f t="shared" si="401"/>
        <v>264983.83</v>
      </c>
      <c r="EC305" s="2">
        <f t="shared" si="401"/>
        <v>112196.29</v>
      </c>
      <c r="ED305" s="2">
        <f t="shared" si="401"/>
        <v>606490.69999999995</v>
      </c>
      <c r="EE305" s="2">
        <f t="shared" si="401"/>
        <v>69368.460000000006</v>
      </c>
      <c r="EF305" s="2">
        <f t="shared" si="401"/>
        <v>327633.84999999998</v>
      </c>
      <c r="EG305" s="2">
        <f t="shared" si="401"/>
        <v>120677.96</v>
      </c>
      <c r="EH305" s="2">
        <f t="shared" si="401"/>
        <v>51207.78</v>
      </c>
      <c r="EI305" s="2">
        <f t="shared" si="401"/>
        <v>3323220.8</v>
      </c>
      <c r="EJ305" s="2">
        <f t="shared" si="401"/>
        <v>2056399.34</v>
      </c>
      <c r="EK305" s="2">
        <f t="shared" si="401"/>
        <v>137117.85</v>
      </c>
      <c r="EL305" s="2">
        <f t="shared" si="401"/>
        <v>36713.550000000003</v>
      </c>
      <c r="EM305" s="2">
        <f t="shared" si="401"/>
        <v>247634.55</v>
      </c>
      <c r="EN305" s="2">
        <f t="shared" si="401"/>
        <v>285190.57</v>
      </c>
      <c r="EO305" s="2">
        <f t="shared" si="401"/>
        <v>144936.91</v>
      </c>
      <c r="EP305" s="2">
        <f t="shared" si="401"/>
        <v>223170.3</v>
      </c>
      <c r="EQ305" s="2">
        <f t="shared" si="401"/>
        <v>1024267.5</v>
      </c>
      <c r="ER305" s="2">
        <f t="shared" si="401"/>
        <v>209171.85</v>
      </c>
      <c r="ES305" s="2">
        <f t="shared" si="401"/>
        <v>106678.02</v>
      </c>
      <c r="ET305" s="2">
        <f t="shared" si="401"/>
        <v>133939.82999999999</v>
      </c>
      <c r="EU305" s="2">
        <f t="shared" si="401"/>
        <v>189375.43</v>
      </c>
      <c r="EV305" s="2">
        <f t="shared" si="401"/>
        <v>43464.959999999999</v>
      </c>
      <c r="EW305" s="2">
        <f t="shared" si="401"/>
        <v>341846.47</v>
      </c>
      <c r="EX305" s="2">
        <f t="shared" si="401"/>
        <v>19788.41</v>
      </c>
      <c r="EY305" s="2">
        <f t="shared" si="401"/>
        <v>106184.84</v>
      </c>
      <c r="EZ305" s="2">
        <f t="shared" si="401"/>
        <v>92250.34</v>
      </c>
      <c r="FA305" s="2">
        <f t="shared" si="401"/>
        <v>1567984.63</v>
      </c>
      <c r="FB305" s="2">
        <f t="shared" si="401"/>
        <v>469609.63</v>
      </c>
      <c r="FC305" s="2">
        <f t="shared" si="401"/>
        <v>926616</v>
      </c>
      <c r="FD305" s="2">
        <f t="shared" si="401"/>
        <v>157711.57</v>
      </c>
      <c r="FE305" s="2">
        <f t="shared" si="401"/>
        <v>64813.09</v>
      </c>
      <c r="FF305" s="2">
        <f t="shared" si="401"/>
        <v>70542.399999999994</v>
      </c>
      <c r="FG305" s="2">
        <f t="shared" si="401"/>
        <v>71488.67</v>
      </c>
      <c r="FH305" s="2">
        <f t="shared" si="401"/>
        <v>112198.64</v>
      </c>
      <c r="FI305" s="2">
        <f t="shared" si="401"/>
        <v>558618.73</v>
      </c>
      <c r="FJ305" s="2">
        <f t="shared" si="401"/>
        <v>861473.15</v>
      </c>
      <c r="FK305" s="2">
        <f t="shared" si="401"/>
        <v>927120.98</v>
      </c>
      <c r="FL305" s="2">
        <f t="shared" si="401"/>
        <v>1829177.87</v>
      </c>
      <c r="FM305" s="2">
        <f t="shared" si="401"/>
        <v>532404.37</v>
      </c>
      <c r="FN305" s="2">
        <f t="shared" si="401"/>
        <v>3532207.73</v>
      </c>
      <c r="FO305" s="2">
        <f t="shared" si="401"/>
        <v>629176.46</v>
      </c>
      <c r="FP305" s="2">
        <f t="shared" si="401"/>
        <v>752042.46</v>
      </c>
      <c r="FQ305" s="2">
        <f t="shared" si="401"/>
        <v>409839.03</v>
      </c>
      <c r="FR305" s="2">
        <f t="shared" si="401"/>
        <v>177143.45</v>
      </c>
      <c r="FS305" s="2">
        <f t="shared" si="401"/>
        <v>72860.350000000006</v>
      </c>
      <c r="FT305" s="2">
        <f t="shared" si="401"/>
        <v>109456.97</v>
      </c>
      <c r="FU305" s="2">
        <f t="shared" si="401"/>
        <v>297429.19</v>
      </c>
      <c r="FV305" s="2">
        <f t="shared" si="401"/>
        <v>195022.78</v>
      </c>
      <c r="FW305" s="2">
        <f t="shared" si="401"/>
        <v>48430.720000000001</v>
      </c>
      <c r="FX305" s="2">
        <f t="shared" si="401"/>
        <v>39107.11</v>
      </c>
      <c r="FY305" s="2"/>
      <c r="FZ305" s="73">
        <f>SUM(C305:FX305)</f>
        <v>249920454.66999993</v>
      </c>
      <c r="GA305" s="62"/>
      <c r="GB305" s="62">
        <f>FZ305-GA305</f>
        <v>249920454.66999993</v>
      </c>
      <c r="GC305" s="2"/>
      <c r="GD305" s="2"/>
      <c r="GE305" s="2"/>
      <c r="GF305" s="2"/>
      <c r="GG305" s="2"/>
      <c r="GH305" s="2"/>
      <c r="GI305" s="2"/>
      <c r="GJ305" s="2"/>
      <c r="GK305" s="2"/>
    </row>
    <row r="306" spans="1:193" x14ac:dyDescent="0.35">
      <c r="A306" s="3" t="s">
        <v>609</v>
      </c>
      <c r="B306" s="2" t="s">
        <v>595</v>
      </c>
      <c r="C306" s="2">
        <f>IF(C303-C304-C305&lt;0,0,C303-C304-C305)</f>
        <v>42924059.45045954</v>
      </c>
      <c r="D306" s="2">
        <f t="shared" ref="D306:BO306" si="402">IF(D303-D304-D305&lt;0,0,D303-D304-D305)</f>
        <v>318063594.32692963</v>
      </c>
      <c r="E306" s="2">
        <f t="shared" si="402"/>
        <v>36983576.428032905</v>
      </c>
      <c r="F306" s="2">
        <f t="shared" si="402"/>
        <v>187783073.08974981</v>
      </c>
      <c r="G306" s="2">
        <f t="shared" si="402"/>
        <v>7178979.8984986907</v>
      </c>
      <c r="H306" s="2">
        <f t="shared" si="402"/>
        <v>9270244.9813214187</v>
      </c>
      <c r="I306" s="2">
        <f t="shared" si="402"/>
        <v>65171805.28572543</v>
      </c>
      <c r="J306" s="2">
        <f t="shared" si="402"/>
        <v>18605155.331780955</v>
      </c>
      <c r="K306" s="2">
        <f t="shared" si="402"/>
        <v>2770476.1327969427</v>
      </c>
      <c r="L306" s="2">
        <f t="shared" si="402"/>
        <v>941795.38991099084</v>
      </c>
      <c r="M306" s="2">
        <f t="shared" si="402"/>
        <v>3993003.9588981811</v>
      </c>
      <c r="N306" s="2">
        <f t="shared" si="402"/>
        <v>399358562.04067564</v>
      </c>
      <c r="O306" s="2">
        <f t="shared" si="402"/>
        <v>65047996.012880445</v>
      </c>
      <c r="P306" s="2">
        <f t="shared" si="402"/>
        <v>3612404.7039000508</v>
      </c>
      <c r="Q306" s="2">
        <f t="shared" si="402"/>
        <v>334957132.81222242</v>
      </c>
      <c r="R306" s="2">
        <f t="shared" si="402"/>
        <v>77581716.17297861</v>
      </c>
      <c r="S306" s="2">
        <f t="shared" si="402"/>
        <v>2522919.7901542783</v>
      </c>
      <c r="T306" s="2">
        <f t="shared" si="402"/>
        <v>2606743.6555545409</v>
      </c>
      <c r="U306" s="2">
        <f t="shared" si="402"/>
        <v>619193.0360193447</v>
      </c>
      <c r="V306" s="2">
        <f t="shared" si="402"/>
        <v>3166158.4901473052</v>
      </c>
      <c r="W306" s="2">
        <f t="shared" si="402"/>
        <v>1278173.8850632829</v>
      </c>
      <c r="X306" s="2">
        <f t="shared" si="402"/>
        <v>939225.07604482467</v>
      </c>
      <c r="Y306" s="2">
        <f t="shared" si="402"/>
        <v>9091305.4294173829</v>
      </c>
      <c r="Z306" s="2">
        <f t="shared" si="402"/>
        <v>3158960.0589486151</v>
      </c>
      <c r="AA306" s="2">
        <f t="shared" si="402"/>
        <v>160320721.48646498</v>
      </c>
      <c r="AB306" s="2">
        <f t="shared" si="402"/>
        <v>17183812.000811532</v>
      </c>
      <c r="AC306" s="2">
        <f t="shared" si="402"/>
        <v>643403.30153488461</v>
      </c>
      <c r="AD306" s="2">
        <f t="shared" si="402"/>
        <v>5830714.0677016648</v>
      </c>
      <c r="AE306" s="2">
        <f t="shared" si="402"/>
        <v>1534687.1156789223</v>
      </c>
      <c r="AF306" s="2">
        <f t="shared" si="402"/>
        <v>2196478.0771998549</v>
      </c>
      <c r="AG306" s="2">
        <f t="shared" si="402"/>
        <v>2916260.4202919602</v>
      </c>
      <c r="AH306" s="2">
        <f t="shared" si="402"/>
        <v>10525231.455039226</v>
      </c>
      <c r="AI306" s="2">
        <f t="shared" si="402"/>
        <v>5092562.9876035675</v>
      </c>
      <c r="AJ306" s="2">
        <f t="shared" si="402"/>
        <v>2594141.8047352014</v>
      </c>
      <c r="AK306" s="2">
        <f t="shared" si="402"/>
        <v>1936194.8831449705</v>
      </c>
      <c r="AL306" s="2">
        <f t="shared" si="402"/>
        <v>2104450.0067828777</v>
      </c>
      <c r="AM306" s="2">
        <f t="shared" si="402"/>
        <v>3794751.1525135525</v>
      </c>
      <c r="AN306" s="2">
        <f t="shared" si="402"/>
        <v>67.197012179822195</v>
      </c>
      <c r="AO306" s="2">
        <f t="shared" si="402"/>
        <v>32592778.928294361</v>
      </c>
      <c r="AP306" s="2">
        <f t="shared" si="402"/>
        <v>308197996.94340235</v>
      </c>
      <c r="AQ306" s="2">
        <f t="shared" si="402"/>
        <v>2607074.4887837269</v>
      </c>
      <c r="AR306" s="2">
        <f t="shared" si="402"/>
        <v>382364825.98328358</v>
      </c>
      <c r="AS306" s="2">
        <f t="shared" si="402"/>
        <v>17749128.040801883</v>
      </c>
      <c r="AT306" s="2">
        <f t="shared" si="402"/>
        <v>15325545.208448146</v>
      </c>
      <c r="AU306" s="2">
        <f t="shared" si="402"/>
        <v>2758344.9176629731</v>
      </c>
      <c r="AV306" s="2">
        <f t="shared" si="402"/>
        <v>3691250.0009301035</v>
      </c>
      <c r="AW306" s="2">
        <f t="shared" si="402"/>
        <v>3437576.0063046529</v>
      </c>
      <c r="AX306" s="2">
        <f t="shared" si="402"/>
        <v>1314756.5299209843</v>
      </c>
      <c r="AY306" s="2">
        <f t="shared" si="402"/>
        <v>4223613.9625792513</v>
      </c>
      <c r="AZ306" s="2">
        <f t="shared" si="402"/>
        <v>123591766.07385387</v>
      </c>
      <c r="BA306" s="2">
        <f t="shared" si="402"/>
        <v>72230220.723044008</v>
      </c>
      <c r="BB306" s="2">
        <f t="shared" si="402"/>
        <v>76234666.238581598</v>
      </c>
      <c r="BC306" s="2">
        <f t="shared" si="402"/>
        <v>176936561.55457875</v>
      </c>
      <c r="BD306" s="2">
        <f t="shared" si="402"/>
        <v>21656549.975801431</v>
      </c>
      <c r="BE306" s="2">
        <f t="shared" si="402"/>
        <v>8125770.0042609377</v>
      </c>
      <c r="BF306" s="2">
        <f t="shared" si="402"/>
        <v>192796786.00171188</v>
      </c>
      <c r="BG306" s="2">
        <f t="shared" si="402"/>
        <v>10009142.962061841</v>
      </c>
      <c r="BH306" s="2">
        <f t="shared" si="402"/>
        <v>5260332.4891094677</v>
      </c>
      <c r="BI306" s="2">
        <f t="shared" si="402"/>
        <v>3856409.6990305223</v>
      </c>
      <c r="BJ306" s="2">
        <f t="shared" si="402"/>
        <v>39834893.421118684</v>
      </c>
      <c r="BK306" s="2">
        <f t="shared" si="402"/>
        <v>335747421.44932365</v>
      </c>
      <c r="BL306" s="2">
        <f t="shared" si="402"/>
        <v>1738719.8290335061</v>
      </c>
      <c r="BM306" s="2">
        <f t="shared" si="402"/>
        <v>4255803.0095538115</v>
      </c>
      <c r="BN306" s="2">
        <f t="shared" si="402"/>
        <v>23315466.088900525</v>
      </c>
      <c r="BO306" s="2">
        <f t="shared" si="402"/>
        <v>9978163.4163468536</v>
      </c>
      <c r="BP306" s="2">
        <f t="shared" ref="BP306:EA306" si="403">IF(BP303-BP304-BP305&lt;0,0,BP303-BP304-BP305)</f>
        <v>293631.9912461401</v>
      </c>
      <c r="BQ306" s="2">
        <f t="shared" si="403"/>
        <v>13838743.361680087</v>
      </c>
      <c r="BR306" s="2">
        <f t="shared" si="403"/>
        <v>39601310.643155403</v>
      </c>
      <c r="BS306" s="2">
        <f t="shared" si="403"/>
        <v>10561548.845696567</v>
      </c>
      <c r="BT306" s="2">
        <f t="shared" si="403"/>
        <v>2571772.8548004664</v>
      </c>
      <c r="BU306" s="2">
        <f t="shared" si="403"/>
        <v>3479522.9227184607</v>
      </c>
      <c r="BV306" s="2">
        <f t="shared" si="403"/>
        <v>35.741642029024661</v>
      </c>
      <c r="BW306" s="2">
        <f t="shared" si="403"/>
        <v>4424263.0765954144</v>
      </c>
      <c r="BX306" s="2">
        <f t="shared" si="403"/>
        <v>283855.79451018502</v>
      </c>
      <c r="BY306" s="2">
        <f t="shared" si="403"/>
        <v>2285173.656267073</v>
      </c>
      <c r="BZ306" s="2">
        <f t="shared" si="403"/>
        <v>2710721.9632150927</v>
      </c>
      <c r="CA306" s="2">
        <f t="shared" si="403"/>
        <v>223598.51468736312</v>
      </c>
      <c r="CB306" s="2">
        <f t="shared" si="403"/>
        <v>406361070.04368711</v>
      </c>
      <c r="CC306" s="2">
        <f t="shared" si="403"/>
        <v>2914405.9075802504</v>
      </c>
      <c r="CD306" s="2">
        <f t="shared" si="403"/>
        <v>652265.159628717</v>
      </c>
      <c r="CE306" s="2">
        <f t="shared" si="403"/>
        <v>1817203.7650374363</v>
      </c>
      <c r="CF306" s="2">
        <f t="shared" si="403"/>
        <v>1520894.5569720019</v>
      </c>
      <c r="CG306" s="2">
        <f t="shared" si="403"/>
        <v>2891770.482445417</v>
      </c>
      <c r="CH306" s="2">
        <f t="shared" si="403"/>
        <v>1717158.7038727771</v>
      </c>
      <c r="CI306" s="2">
        <f t="shared" si="403"/>
        <v>4885658.8465090552</v>
      </c>
      <c r="CJ306" s="2">
        <f t="shared" si="403"/>
        <v>0</v>
      </c>
      <c r="CK306" s="2">
        <f t="shared" si="403"/>
        <v>35441067.15848317</v>
      </c>
      <c r="CL306" s="2">
        <f t="shared" si="403"/>
        <v>11407702.271682935</v>
      </c>
      <c r="CM306" s="2">
        <f t="shared" si="403"/>
        <v>7107590.4899968561</v>
      </c>
      <c r="CN306" s="2">
        <f t="shared" si="403"/>
        <v>193111906.61981824</v>
      </c>
      <c r="CO306" s="2">
        <f t="shared" si="403"/>
        <v>56213395.825000778</v>
      </c>
      <c r="CP306" s="2">
        <f t="shared" si="403"/>
        <v>22.863766499329358</v>
      </c>
      <c r="CQ306" s="2">
        <f t="shared" si="403"/>
        <v>6733654.1653868165</v>
      </c>
      <c r="CR306" s="2">
        <f t="shared" si="403"/>
        <v>3115083.1585975732</v>
      </c>
      <c r="CS306" s="2">
        <f t="shared" si="403"/>
        <v>2662120.4142967211</v>
      </c>
      <c r="CT306" s="2">
        <f t="shared" si="403"/>
        <v>1594360.7212030771</v>
      </c>
      <c r="CU306" s="2">
        <f t="shared" si="403"/>
        <v>4905838.4078786355</v>
      </c>
      <c r="CV306" s="2">
        <f t="shared" si="403"/>
        <v>734497.65741228941</v>
      </c>
      <c r="CW306" s="2">
        <f t="shared" si="403"/>
        <v>2296460.7936604903</v>
      </c>
      <c r="CX306" s="2">
        <f t="shared" si="403"/>
        <v>3455085.8696349226</v>
      </c>
      <c r="CY306" s="2">
        <f t="shared" si="403"/>
        <v>1045395.9150774679</v>
      </c>
      <c r="CZ306" s="2">
        <f t="shared" si="403"/>
        <v>13438758.207657967</v>
      </c>
      <c r="DA306" s="2">
        <f t="shared" si="403"/>
        <v>2303105.1261013714</v>
      </c>
      <c r="DB306" s="2">
        <f t="shared" si="403"/>
        <v>3600852.184828266</v>
      </c>
      <c r="DC306" s="2">
        <f t="shared" si="403"/>
        <v>2169927.556419461</v>
      </c>
      <c r="DD306" s="2">
        <f t="shared" si="403"/>
        <v>2478312.4853906478</v>
      </c>
      <c r="DE306" s="2">
        <f t="shared" si="403"/>
        <v>2271501.7110481574</v>
      </c>
      <c r="DF306" s="2">
        <f t="shared" si="403"/>
        <v>144460765.47825336</v>
      </c>
      <c r="DG306" s="2">
        <f t="shared" si="403"/>
        <v>440666.22339707479</v>
      </c>
      <c r="DH306" s="2">
        <f t="shared" si="403"/>
        <v>9354202.9325850625</v>
      </c>
      <c r="DI306" s="2">
        <f t="shared" si="403"/>
        <v>12139875.253777135</v>
      </c>
      <c r="DJ306" s="2">
        <f t="shared" si="403"/>
        <v>6263637.7112832135</v>
      </c>
      <c r="DK306" s="2">
        <f t="shared" si="403"/>
        <v>4869102.2813672815</v>
      </c>
      <c r="DL306" s="2">
        <f t="shared" si="403"/>
        <v>39658185.202653088</v>
      </c>
      <c r="DM306" s="2">
        <f t="shared" si="403"/>
        <v>3670436.9677015692</v>
      </c>
      <c r="DN306" s="2">
        <f t="shared" si="403"/>
        <v>7825980.6914514638</v>
      </c>
      <c r="DO306" s="2">
        <f t="shared" si="403"/>
        <v>27514179.402454063</v>
      </c>
      <c r="DP306" s="2">
        <f t="shared" si="403"/>
        <v>2886959.0690527377</v>
      </c>
      <c r="DQ306" s="2">
        <f t="shared" si="403"/>
        <v>172.40754086355446</v>
      </c>
      <c r="DR306" s="2">
        <f t="shared" si="403"/>
        <v>12998425.268305577</v>
      </c>
      <c r="DS306" s="2">
        <f t="shared" si="403"/>
        <v>6807238.1115195993</v>
      </c>
      <c r="DT306" s="2">
        <f t="shared" si="403"/>
        <v>3328081.4512318862</v>
      </c>
      <c r="DU306" s="2">
        <f t="shared" si="403"/>
        <v>4290336.951311009</v>
      </c>
      <c r="DV306" s="2">
        <f t="shared" si="403"/>
        <v>3557349.4526730315</v>
      </c>
      <c r="DW306" s="2">
        <f t="shared" si="403"/>
        <v>4000445.2757475032</v>
      </c>
      <c r="DX306" s="2">
        <f t="shared" si="403"/>
        <v>851142.2298990608</v>
      </c>
      <c r="DY306" s="2">
        <f t="shared" si="403"/>
        <v>887174.39396626805</v>
      </c>
      <c r="DZ306" s="2">
        <f t="shared" si="403"/>
        <v>2861388.7773717786</v>
      </c>
      <c r="EA306" s="2">
        <f t="shared" si="403"/>
        <v>140.93499494413845</v>
      </c>
      <c r="EB306" s="2">
        <f t="shared" ref="EB306:FX306" si="404">IF(EB303-EB304-EB305&lt;0,0,EB303-EB304-EB305)</f>
        <v>4287703.6145536471</v>
      </c>
      <c r="EC306" s="2">
        <f t="shared" si="404"/>
        <v>3141329.3084399924</v>
      </c>
      <c r="ED306" s="2">
        <f t="shared" si="404"/>
        <v>0</v>
      </c>
      <c r="EE306" s="2">
        <f t="shared" si="404"/>
        <v>3110199.3447577991</v>
      </c>
      <c r="EF306" s="2">
        <f t="shared" si="404"/>
        <v>13371591.510439815</v>
      </c>
      <c r="EG306" s="2">
        <f t="shared" si="404"/>
        <v>3169827.5861523962</v>
      </c>
      <c r="EH306" s="2">
        <f t="shared" si="404"/>
        <v>3671404.5549545027</v>
      </c>
      <c r="EI306" s="2">
        <f t="shared" si="404"/>
        <v>118104531.98816986</v>
      </c>
      <c r="EJ306" s="2">
        <f t="shared" si="404"/>
        <v>76984370.519101575</v>
      </c>
      <c r="EK306" s="2">
        <f t="shared" si="404"/>
        <v>4759658.8612247556</v>
      </c>
      <c r="EL306" s="2">
        <f t="shared" si="404"/>
        <v>4086495.6648703879</v>
      </c>
      <c r="EM306" s="2">
        <f t="shared" si="404"/>
        <v>2362018.4587195232</v>
      </c>
      <c r="EN306" s="2">
        <f t="shared" si="404"/>
        <v>9228729.480138585</v>
      </c>
      <c r="EO306" s="2">
        <f t="shared" si="404"/>
        <v>3299898.9556683898</v>
      </c>
      <c r="EP306" s="2">
        <f t="shared" si="404"/>
        <v>2004474.8101899188</v>
      </c>
      <c r="EQ306" s="2">
        <f t="shared" si="404"/>
        <v>18805478.877605103</v>
      </c>
      <c r="ER306" s="2">
        <f t="shared" si="404"/>
        <v>1763993.2638720153</v>
      </c>
      <c r="ES306" s="2">
        <f t="shared" si="404"/>
        <v>2217499.3428483573</v>
      </c>
      <c r="ET306" s="2">
        <f t="shared" si="404"/>
        <v>2706707.6994281514</v>
      </c>
      <c r="EU306" s="2">
        <f t="shared" si="404"/>
        <v>6482368.717996412</v>
      </c>
      <c r="EV306" s="2">
        <f t="shared" si="404"/>
        <v>615320.33365825191</v>
      </c>
      <c r="EW306" s="2">
        <f t="shared" si="404"/>
        <v>3197461.5263901008</v>
      </c>
      <c r="EX306" s="2">
        <f t="shared" si="404"/>
        <v>3251150.5726996134</v>
      </c>
      <c r="EY306" s="2">
        <f t="shared" si="404"/>
        <v>6719031.7682977505</v>
      </c>
      <c r="EZ306" s="2">
        <f t="shared" si="404"/>
        <v>1913298.0389386879</v>
      </c>
      <c r="FA306" s="2">
        <f t="shared" si="404"/>
        <v>398.25252221804112</v>
      </c>
      <c r="FB306" s="2">
        <f t="shared" si="404"/>
        <v>10.433099437388591</v>
      </c>
      <c r="FC306" s="2">
        <f t="shared" si="404"/>
        <v>7361461.9098942392</v>
      </c>
      <c r="FD306" s="2">
        <f t="shared" si="404"/>
        <v>4112436.6482429267</v>
      </c>
      <c r="FE306" s="2">
        <f t="shared" si="404"/>
        <v>1250539.6947729506</v>
      </c>
      <c r="FF306" s="2">
        <f t="shared" si="404"/>
        <v>2945476.0486759571</v>
      </c>
      <c r="FG306" s="2">
        <f t="shared" si="404"/>
        <v>1826037.84100734</v>
      </c>
      <c r="FH306" s="2">
        <f t="shared" si="404"/>
        <v>669683.6742931694</v>
      </c>
      <c r="FI306" s="2">
        <f t="shared" si="404"/>
        <v>6133682.8393085022</v>
      </c>
      <c r="FJ306" s="2">
        <f t="shared" si="404"/>
        <v>405.27218694088515</v>
      </c>
      <c r="FK306" s="2">
        <f t="shared" si="404"/>
        <v>4881843.3663158491</v>
      </c>
      <c r="FL306" s="2">
        <f t="shared" si="404"/>
        <v>30351688.450254422</v>
      </c>
      <c r="FM306" s="2">
        <f t="shared" si="404"/>
        <v>16399381.748163128</v>
      </c>
      <c r="FN306" s="2">
        <f t="shared" si="404"/>
        <v>178094994.59168413</v>
      </c>
      <c r="FO306" s="2">
        <f t="shared" si="404"/>
        <v>0.84624418895691633</v>
      </c>
      <c r="FP306" s="2">
        <f t="shared" si="404"/>
        <v>8283746.5361431623</v>
      </c>
      <c r="FQ306" s="2">
        <f t="shared" si="404"/>
        <v>169.45832532015629</v>
      </c>
      <c r="FR306" s="2">
        <f t="shared" si="404"/>
        <v>285.23690866184188</v>
      </c>
      <c r="FS306" s="2">
        <f t="shared" si="404"/>
        <v>1062319.4108476304</v>
      </c>
      <c r="FT306" s="2">
        <f t="shared" si="404"/>
        <v>0</v>
      </c>
      <c r="FU306" s="2">
        <f t="shared" si="404"/>
        <v>6299353.1458252631</v>
      </c>
      <c r="FV306" s="2">
        <f t="shared" si="404"/>
        <v>6047016.6323094266</v>
      </c>
      <c r="FW306" s="2">
        <f t="shared" si="404"/>
        <v>2613500.0185234323</v>
      </c>
      <c r="FX306" s="2">
        <f t="shared" si="404"/>
        <v>1227518.3407129012</v>
      </c>
      <c r="FY306" s="2"/>
      <c r="FZ306" s="73">
        <f>SUM(C306:FX306)</f>
        <v>5430734923.4405575</v>
      </c>
      <c r="GA306" s="62"/>
      <c r="GB306" s="62">
        <f>FZ306-GA306</f>
        <v>5430734923.4405575</v>
      </c>
      <c r="GC306" s="2"/>
      <c r="GD306" s="2"/>
      <c r="GE306" s="2"/>
      <c r="GF306" s="2"/>
      <c r="GG306" s="2"/>
      <c r="GH306" s="2"/>
      <c r="GI306" s="2"/>
      <c r="GJ306" s="2"/>
      <c r="GK306" s="2"/>
    </row>
    <row r="307" spans="1:193" x14ac:dyDescent="0.35">
      <c r="A307" s="3" t="s">
        <v>610</v>
      </c>
      <c r="B307" s="2" t="s">
        <v>611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v>0</v>
      </c>
      <c r="BH307" s="2">
        <v>0</v>
      </c>
      <c r="BI307" s="2">
        <v>0</v>
      </c>
      <c r="BJ307" s="2">
        <v>0</v>
      </c>
      <c r="BK307" s="2">
        <v>0</v>
      </c>
      <c r="BL307" s="2">
        <v>0</v>
      </c>
      <c r="BM307" s="2">
        <v>0</v>
      </c>
      <c r="BN307" s="2">
        <v>0</v>
      </c>
      <c r="BO307" s="2">
        <v>0</v>
      </c>
      <c r="BP307" s="2">
        <v>0</v>
      </c>
      <c r="BQ307" s="2">
        <v>0</v>
      </c>
      <c r="BR307" s="2">
        <v>0</v>
      </c>
      <c r="BS307" s="2">
        <v>0</v>
      </c>
      <c r="BT307" s="2">
        <v>0</v>
      </c>
      <c r="BU307" s="2">
        <v>0</v>
      </c>
      <c r="BV307" s="2">
        <v>0</v>
      </c>
      <c r="BW307" s="2">
        <v>0</v>
      </c>
      <c r="BX307" s="2">
        <v>0</v>
      </c>
      <c r="BY307" s="2">
        <v>0</v>
      </c>
      <c r="BZ307" s="2">
        <v>0</v>
      </c>
      <c r="CA307" s="2">
        <v>0</v>
      </c>
      <c r="CB307" s="2">
        <v>0</v>
      </c>
      <c r="CC307" s="2">
        <v>0</v>
      </c>
      <c r="CD307" s="2">
        <v>0</v>
      </c>
      <c r="CE307" s="2">
        <v>0</v>
      </c>
      <c r="CF307" s="2">
        <v>0</v>
      </c>
      <c r="CG307" s="2">
        <v>0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  <c r="CM307" s="2">
        <v>0</v>
      </c>
      <c r="CN307" s="2">
        <v>0</v>
      </c>
      <c r="CO307" s="2">
        <v>0</v>
      </c>
      <c r="CP307" s="2">
        <v>0</v>
      </c>
      <c r="CQ307" s="2">
        <v>0</v>
      </c>
      <c r="CR307" s="2">
        <v>0</v>
      </c>
      <c r="CS307" s="2">
        <v>0</v>
      </c>
      <c r="CT307" s="2">
        <v>0</v>
      </c>
      <c r="CU307" s="2">
        <v>0</v>
      </c>
      <c r="CV307" s="2">
        <v>0</v>
      </c>
      <c r="CW307" s="2">
        <v>0</v>
      </c>
      <c r="CX307" s="2">
        <v>0</v>
      </c>
      <c r="CY307" s="2">
        <v>0</v>
      </c>
      <c r="CZ307" s="2">
        <v>0</v>
      </c>
      <c r="DA307" s="2">
        <v>0</v>
      </c>
      <c r="DB307" s="2">
        <v>0</v>
      </c>
      <c r="DC307" s="2">
        <v>0</v>
      </c>
      <c r="DD307" s="2">
        <v>0</v>
      </c>
      <c r="DE307" s="2">
        <v>0</v>
      </c>
      <c r="DF307" s="2">
        <v>0</v>
      </c>
      <c r="DG307" s="2">
        <v>0</v>
      </c>
      <c r="DH307" s="2">
        <v>0</v>
      </c>
      <c r="DI307" s="2">
        <v>0</v>
      </c>
      <c r="DJ307" s="2">
        <v>0</v>
      </c>
      <c r="DK307" s="2">
        <v>0</v>
      </c>
      <c r="DL307" s="2">
        <v>0</v>
      </c>
      <c r="DM307" s="2">
        <v>0</v>
      </c>
      <c r="DN307" s="2">
        <v>0</v>
      </c>
      <c r="DO307" s="2">
        <v>0</v>
      </c>
      <c r="DP307" s="2">
        <v>0</v>
      </c>
      <c r="DQ307" s="2">
        <v>0</v>
      </c>
      <c r="DR307" s="2">
        <v>0</v>
      </c>
      <c r="DS307" s="2">
        <v>0</v>
      </c>
      <c r="DT307" s="2">
        <v>0</v>
      </c>
      <c r="DU307" s="2">
        <v>0</v>
      </c>
      <c r="DV307" s="2">
        <v>0</v>
      </c>
      <c r="DW307" s="2">
        <v>0</v>
      </c>
      <c r="DX307" s="2">
        <v>0</v>
      </c>
      <c r="DY307" s="2">
        <v>0</v>
      </c>
      <c r="DZ307" s="2">
        <v>0</v>
      </c>
      <c r="EA307" s="2">
        <v>0</v>
      </c>
      <c r="EB307" s="2">
        <v>0</v>
      </c>
      <c r="EC307" s="2">
        <v>0</v>
      </c>
      <c r="ED307" s="2">
        <v>0</v>
      </c>
      <c r="EE307" s="2">
        <v>0</v>
      </c>
      <c r="EF307" s="2">
        <v>0</v>
      </c>
      <c r="EG307" s="2">
        <v>0</v>
      </c>
      <c r="EH307" s="2">
        <v>0</v>
      </c>
      <c r="EI307" s="2">
        <v>0</v>
      </c>
      <c r="EJ307" s="2">
        <v>0</v>
      </c>
      <c r="EK307" s="2">
        <v>0</v>
      </c>
      <c r="EL307" s="2">
        <v>0</v>
      </c>
      <c r="EM307" s="2">
        <v>0</v>
      </c>
      <c r="EN307" s="2">
        <v>0</v>
      </c>
      <c r="EO307" s="2">
        <v>0</v>
      </c>
      <c r="EP307" s="2">
        <v>0</v>
      </c>
      <c r="EQ307" s="2">
        <v>0</v>
      </c>
      <c r="ER307" s="2">
        <v>0</v>
      </c>
      <c r="ES307" s="2">
        <v>0</v>
      </c>
      <c r="ET307" s="2">
        <v>0</v>
      </c>
      <c r="EU307" s="2">
        <v>0</v>
      </c>
      <c r="EV307" s="2">
        <v>0</v>
      </c>
      <c r="EW307" s="2">
        <v>0</v>
      </c>
      <c r="EX307" s="2">
        <v>0</v>
      </c>
      <c r="EY307" s="2">
        <v>0</v>
      </c>
      <c r="EZ307" s="2">
        <v>0</v>
      </c>
      <c r="FA307" s="2">
        <v>0</v>
      </c>
      <c r="FB307" s="2">
        <v>0</v>
      </c>
      <c r="FC307" s="2">
        <v>0</v>
      </c>
      <c r="FD307" s="2">
        <v>0</v>
      </c>
      <c r="FE307" s="2">
        <v>0</v>
      </c>
      <c r="FF307" s="2">
        <v>0</v>
      </c>
      <c r="FG307" s="2">
        <v>0</v>
      </c>
      <c r="FH307" s="2">
        <v>0</v>
      </c>
      <c r="FI307" s="2">
        <v>0</v>
      </c>
      <c r="FJ307" s="2">
        <v>0</v>
      </c>
      <c r="FK307" s="2">
        <v>0</v>
      </c>
      <c r="FL307" s="2">
        <v>0</v>
      </c>
      <c r="FM307" s="2">
        <v>0</v>
      </c>
      <c r="FN307" s="2">
        <v>0</v>
      </c>
      <c r="FO307" s="2">
        <v>0</v>
      </c>
      <c r="FP307" s="2">
        <v>0</v>
      </c>
      <c r="FQ307" s="2">
        <v>0</v>
      </c>
      <c r="FR307" s="2">
        <v>0</v>
      </c>
      <c r="FS307" s="2">
        <v>0</v>
      </c>
      <c r="FT307" s="2">
        <v>0</v>
      </c>
      <c r="FU307" s="2">
        <v>0</v>
      </c>
      <c r="FV307" s="2">
        <v>0</v>
      </c>
      <c r="FW307" s="2">
        <v>0</v>
      </c>
      <c r="FX307" s="2">
        <v>0</v>
      </c>
      <c r="FY307" s="2"/>
      <c r="FZ307" s="73">
        <f>SUM(C307:FX307)</f>
        <v>0</v>
      </c>
      <c r="GA307" s="62"/>
      <c r="GB307" s="62">
        <f>FZ307-GA307</f>
        <v>0</v>
      </c>
      <c r="GC307" s="2"/>
      <c r="GD307" s="2"/>
      <c r="GE307" s="2"/>
      <c r="GF307" s="2"/>
      <c r="GG307" s="2"/>
      <c r="GH307" s="2"/>
      <c r="GI307" s="2"/>
      <c r="GJ307" s="2"/>
      <c r="GK307" s="2"/>
    </row>
    <row r="308" spans="1:193" x14ac:dyDescent="0.3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>
        <v>115733</v>
      </c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>
        <f>FA307-FA308</f>
        <v>0</v>
      </c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>
        <v>410873</v>
      </c>
      <c r="FQ308" s="2"/>
      <c r="FR308" s="2"/>
      <c r="FS308" s="2"/>
      <c r="FT308" s="2"/>
      <c r="FU308" s="2"/>
      <c r="FV308" s="2"/>
      <c r="FW308" s="2"/>
      <c r="FX308" s="2"/>
      <c r="FY308" s="2"/>
      <c r="FZ308" s="73"/>
      <c r="GA308" s="76"/>
      <c r="GB308" s="2"/>
      <c r="GC308" s="77"/>
      <c r="GD308" s="2"/>
      <c r="GE308" s="2"/>
      <c r="GF308" s="2"/>
      <c r="GG308" s="2"/>
      <c r="GH308" s="2"/>
      <c r="GI308" s="2"/>
      <c r="GJ308" s="2"/>
      <c r="GK308" s="2"/>
    </row>
    <row r="309" spans="1:193" x14ac:dyDescent="0.35">
      <c r="A309" s="3" t="s">
        <v>612</v>
      </c>
      <c r="B309" s="2" t="s">
        <v>613</v>
      </c>
      <c r="C309" s="2">
        <f t="shared" ref="C309:BN309" si="405">(C303-C307)/C103</f>
        <v>12088.065083709198</v>
      </c>
      <c r="D309" s="2">
        <f t="shared" si="405"/>
        <v>11523.184897366762</v>
      </c>
      <c r="E309" s="2">
        <f t="shared" si="405"/>
        <v>12433.279601669858</v>
      </c>
      <c r="F309" s="2">
        <f t="shared" si="405"/>
        <v>11426.71446304661</v>
      </c>
      <c r="G309" s="2">
        <f t="shared" si="405"/>
        <v>11981.695295392954</v>
      </c>
      <c r="H309" s="2">
        <f t="shared" si="405"/>
        <v>12207.469590589952</v>
      </c>
      <c r="I309" s="2">
        <f t="shared" si="405"/>
        <v>12255.850884758365</v>
      </c>
      <c r="J309" s="2">
        <f t="shared" si="405"/>
        <v>11838.266242500484</v>
      </c>
      <c r="K309" s="2">
        <f t="shared" si="405"/>
        <v>17133.246920937625</v>
      </c>
      <c r="L309" s="2">
        <f t="shared" si="405"/>
        <v>12162.286944019294</v>
      </c>
      <c r="M309" s="2">
        <f t="shared" si="405"/>
        <v>13657.993247081096</v>
      </c>
      <c r="N309" s="2">
        <f t="shared" si="405"/>
        <v>11692.455297074963</v>
      </c>
      <c r="O309" s="2">
        <f t="shared" si="405"/>
        <v>11152.786809578391</v>
      </c>
      <c r="P309" s="2">
        <f t="shared" si="405"/>
        <v>16671.24094513162</v>
      </c>
      <c r="Q309" s="2">
        <f t="shared" si="405"/>
        <v>12585.179231948357</v>
      </c>
      <c r="R309" s="2">
        <f t="shared" si="405"/>
        <v>11230.991898095988</v>
      </c>
      <c r="S309" s="2">
        <f t="shared" si="405"/>
        <v>12002.934913417217</v>
      </c>
      <c r="T309" s="2">
        <f t="shared" si="405"/>
        <v>20596.850527622595</v>
      </c>
      <c r="U309" s="2">
        <f t="shared" si="405"/>
        <v>25410.606846846847</v>
      </c>
      <c r="V309" s="2">
        <f t="shared" si="405"/>
        <v>16834.486661466461</v>
      </c>
      <c r="W309" s="2">
        <f t="shared" si="405"/>
        <v>24833.530318257956</v>
      </c>
      <c r="X309" s="2">
        <f t="shared" si="405"/>
        <v>25251.633599999997</v>
      </c>
      <c r="Y309" s="2">
        <f t="shared" si="405"/>
        <v>12448.228251420931</v>
      </c>
      <c r="Z309" s="2">
        <f t="shared" si="405"/>
        <v>16786.340242319344</v>
      </c>
      <c r="AA309" s="2">
        <f t="shared" si="405"/>
        <v>11382.158421887058</v>
      </c>
      <c r="AB309" s="2">
        <f t="shared" si="405"/>
        <v>11495.499916970373</v>
      </c>
      <c r="AC309" s="2">
        <f t="shared" si="405"/>
        <v>12430.52022509103</v>
      </c>
      <c r="AD309" s="2">
        <f t="shared" si="405"/>
        <v>11539.270276082132</v>
      </c>
      <c r="AE309" s="2">
        <f t="shared" si="405"/>
        <v>23107.114536082474</v>
      </c>
      <c r="AF309" s="2">
        <f t="shared" si="405"/>
        <v>20486.597373134329</v>
      </c>
      <c r="AG309" s="2">
        <f t="shared" si="405"/>
        <v>13359.998170021627</v>
      </c>
      <c r="AH309" s="2">
        <f t="shared" si="405"/>
        <v>12270.21338623786</v>
      </c>
      <c r="AI309" s="2">
        <f t="shared" si="405"/>
        <v>14301.453733681463</v>
      </c>
      <c r="AJ309" s="2">
        <f t="shared" si="405"/>
        <v>20461.675041322313</v>
      </c>
      <c r="AK309" s="2">
        <f t="shared" si="405"/>
        <v>20871.492335546169</v>
      </c>
      <c r="AL309" s="2">
        <f t="shared" si="405"/>
        <v>16350.783778162911</v>
      </c>
      <c r="AM309" s="2">
        <f t="shared" si="405"/>
        <v>14861.649007373795</v>
      </c>
      <c r="AN309" s="2">
        <f t="shared" si="405"/>
        <v>15914.777737104825</v>
      </c>
      <c r="AO309" s="2">
        <f t="shared" si="405"/>
        <v>11468.13211165324</v>
      </c>
      <c r="AP309" s="2">
        <f t="shared" si="405"/>
        <v>12034.659293646522</v>
      </c>
      <c r="AQ309" s="2">
        <f t="shared" si="405"/>
        <v>17896.766374501993</v>
      </c>
      <c r="AR309" s="2">
        <f t="shared" si="405"/>
        <v>11180.6868203748</v>
      </c>
      <c r="AS309" s="2">
        <f t="shared" si="405"/>
        <v>12206.089712307692</v>
      </c>
      <c r="AT309" s="2">
        <f t="shared" si="405"/>
        <v>11642.527238490184</v>
      </c>
      <c r="AU309" s="2">
        <f t="shared" si="405"/>
        <v>17254.310627306273</v>
      </c>
      <c r="AV309" s="2">
        <f t="shared" si="405"/>
        <v>16766.461853307141</v>
      </c>
      <c r="AW309" s="2">
        <f t="shared" si="405"/>
        <v>17507.105564202335</v>
      </c>
      <c r="AX309" s="2">
        <f t="shared" si="405"/>
        <v>25402.864567901233</v>
      </c>
      <c r="AY309" s="2">
        <f t="shared" si="405"/>
        <v>14800.012733529989</v>
      </c>
      <c r="AZ309" s="2">
        <f t="shared" si="405"/>
        <v>11669.500206178818</v>
      </c>
      <c r="BA309" s="2">
        <f t="shared" si="405"/>
        <v>11014.158759016233</v>
      </c>
      <c r="BB309" s="2">
        <f t="shared" si="405"/>
        <v>11083.625797496134</v>
      </c>
      <c r="BC309" s="2">
        <f t="shared" si="405"/>
        <v>11453.387425455163</v>
      </c>
      <c r="BD309" s="2">
        <f t="shared" si="405"/>
        <v>11027.0657814433</v>
      </c>
      <c r="BE309" s="2">
        <f t="shared" si="405"/>
        <v>11855.951731041961</v>
      </c>
      <c r="BF309" s="2">
        <f t="shared" si="405"/>
        <v>11007.796302846456</v>
      </c>
      <c r="BG309" s="2">
        <f t="shared" si="405"/>
        <v>13026.713675863566</v>
      </c>
      <c r="BH309" s="2">
        <f t="shared" si="405"/>
        <v>13129.319657240787</v>
      </c>
      <c r="BI309" s="2">
        <f t="shared" si="405"/>
        <v>18086.416550116552</v>
      </c>
      <c r="BJ309" s="2">
        <f t="shared" si="405"/>
        <v>11024.940143153495</v>
      </c>
      <c r="BK309" s="2">
        <f t="shared" si="405"/>
        <v>11120.966499557569</v>
      </c>
      <c r="BL309" s="2">
        <f t="shared" si="405"/>
        <v>25539.05679172057</v>
      </c>
      <c r="BM309" s="2">
        <f t="shared" si="405"/>
        <v>15257.883913164487</v>
      </c>
      <c r="BN309" s="2">
        <f t="shared" si="405"/>
        <v>11215.670552517802</v>
      </c>
      <c r="BO309" s="2">
        <f t="shared" ref="BO309:DZ309" si="406">(BO303-BO307)/BO103</f>
        <v>11703.416121848406</v>
      </c>
      <c r="BP309" s="2">
        <f t="shared" si="406"/>
        <v>20838.615336658353</v>
      </c>
      <c r="BQ309" s="2">
        <f t="shared" si="406"/>
        <v>12431.213714499252</v>
      </c>
      <c r="BR309" s="2">
        <f t="shared" si="406"/>
        <v>11549.541284199271</v>
      </c>
      <c r="BS309" s="2">
        <f t="shared" si="406"/>
        <v>12863.028132285643</v>
      </c>
      <c r="BT309" s="2">
        <f t="shared" si="406"/>
        <v>15593.783221476509</v>
      </c>
      <c r="BU309" s="2">
        <f t="shared" si="406"/>
        <v>15320.385445770891</v>
      </c>
      <c r="BV309" s="2">
        <f t="shared" si="406"/>
        <v>11891.720220027302</v>
      </c>
      <c r="BW309" s="2">
        <f t="shared" si="406"/>
        <v>11780.521343246592</v>
      </c>
      <c r="BX309" s="2">
        <f t="shared" si="406"/>
        <v>26278.094135338346</v>
      </c>
      <c r="BY309" s="2">
        <f t="shared" si="406"/>
        <v>14456.548456001858</v>
      </c>
      <c r="BZ309" s="2">
        <f t="shared" si="406"/>
        <v>17663.287499999999</v>
      </c>
      <c r="CA309" s="2">
        <f t="shared" si="406"/>
        <v>21513.652530779756</v>
      </c>
      <c r="CB309" s="2">
        <f t="shared" si="406"/>
        <v>11269.376081333028</v>
      </c>
      <c r="CC309" s="2">
        <f t="shared" si="406"/>
        <v>18972.12033808769</v>
      </c>
      <c r="CD309" s="2">
        <f t="shared" si="406"/>
        <v>24238.887999999999</v>
      </c>
      <c r="CE309" s="2">
        <f t="shared" si="406"/>
        <v>19999.400947567909</v>
      </c>
      <c r="CF309" s="2">
        <f t="shared" si="406"/>
        <v>21258.770133333335</v>
      </c>
      <c r="CG309" s="2">
        <f t="shared" si="406"/>
        <v>18371.137218609303</v>
      </c>
      <c r="CH309" s="2">
        <f t="shared" si="406"/>
        <v>23367.342590673576</v>
      </c>
      <c r="CI309" s="2">
        <f t="shared" si="406"/>
        <v>12508.550545137376</v>
      </c>
      <c r="CJ309" s="2">
        <f t="shared" si="406"/>
        <v>13172.031044365471</v>
      </c>
      <c r="CK309" s="2">
        <f t="shared" si="406"/>
        <v>11652.305747734908</v>
      </c>
      <c r="CL309" s="2">
        <f t="shared" si="406"/>
        <v>12323.835414815412</v>
      </c>
      <c r="CM309" s="2">
        <f t="shared" si="406"/>
        <v>13576.070541169625</v>
      </c>
      <c r="CN309" s="2">
        <f t="shared" si="406"/>
        <v>11007.75256831017</v>
      </c>
      <c r="CO309" s="2">
        <f t="shared" si="406"/>
        <v>11023.112279519546</v>
      </c>
      <c r="CP309" s="2">
        <f t="shared" si="406"/>
        <v>13036.622110445205</v>
      </c>
      <c r="CQ309" s="2">
        <f t="shared" si="406"/>
        <v>13400.784079989611</v>
      </c>
      <c r="CR309" s="2">
        <f t="shared" si="406"/>
        <v>17979.048100092677</v>
      </c>
      <c r="CS309" s="2">
        <f t="shared" si="406"/>
        <v>15714.679579684762</v>
      </c>
      <c r="CT309" s="2">
        <f t="shared" si="406"/>
        <v>22643.846607929514</v>
      </c>
      <c r="CU309" s="2">
        <f t="shared" si="406"/>
        <v>11606.032652192422</v>
      </c>
      <c r="CV309" s="2">
        <f t="shared" si="406"/>
        <v>23533.694599999999</v>
      </c>
      <c r="CW309" s="2">
        <f t="shared" si="406"/>
        <v>19079.500503271265</v>
      </c>
      <c r="CX309" s="2">
        <f t="shared" si="406"/>
        <v>13294.242132639793</v>
      </c>
      <c r="CY309" s="2">
        <f t="shared" si="406"/>
        <v>24960.100600000002</v>
      </c>
      <c r="CZ309" s="2">
        <f t="shared" si="406"/>
        <v>11627.262547044498</v>
      </c>
      <c r="DA309" s="2">
        <f t="shared" si="406"/>
        <v>18373.621474201474</v>
      </c>
      <c r="DB309" s="2">
        <f t="shared" si="406"/>
        <v>15455.8718809373</v>
      </c>
      <c r="DC309" s="2">
        <f t="shared" si="406"/>
        <v>18965.545129533679</v>
      </c>
      <c r="DD309" s="2">
        <f t="shared" si="406"/>
        <v>20512.530143266475</v>
      </c>
      <c r="DE309" s="2">
        <f t="shared" si="406"/>
        <v>16176.725972660357</v>
      </c>
      <c r="DF309" s="2">
        <f t="shared" si="406"/>
        <v>11028.698144912791</v>
      </c>
      <c r="DG309" s="2">
        <f t="shared" si="406"/>
        <v>23903.23037433155</v>
      </c>
      <c r="DH309" s="2">
        <f t="shared" si="406"/>
        <v>11438.456812894648</v>
      </c>
      <c r="DI309" s="2">
        <f t="shared" si="406"/>
        <v>11408.180082987552</v>
      </c>
      <c r="DJ309" s="2">
        <f t="shared" si="406"/>
        <v>13159.577564102565</v>
      </c>
      <c r="DK309" s="2">
        <f t="shared" si="406"/>
        <v>13150.239189471486</v>
      </c>
      <c r="DL309" s="2">
        <f t="shared" si="406"/>
        <v>11735.795646294344</v>
      </c>
      <c r="DM309" s="2">
        <f t="shared" si="406"/>
        <v>18893.938510638298</v>
      </c>
      <c r="DN309" s="2">
        <f t="shared" si="406"/>
        <v>12405.682276234569</v>
      </c>
      <c r="DO309" s="2">
        <f t="shared" si="406"/>
        <v>11741.762358662612</v>
      </c>
      <c r="DP309" s="2">
        <f t="shared" si="406"/>
        <v>19409.5219</v>
      </c>
      <c r="DQ309" s="2">
        <f t="shared" si="406"/>
        <v>12546.713513513512</v>
      </c>
      <c r="DR309" s="2">
        <f t="shared" si="406"/>
        <v>12261.153124999999</v>
      </c>
      <c r="DS309" s="2">
        <f t="shared" si="406"/>
        <v>13703.479813302218</v>
      </c>
      <c r="DT309" s="2">
        <f t="shared" si="406"/>
        <v>21009.215354107648</v>
      </c>
      <c r="DU309" s="2">
        <f t="shared" si="406"/>
        <v>15049.888702333523</v>
      </c>
      <c r="DV309" s="2">
        <f t="shared" si="406"/>
        <v>18606.631923076922</v>
      </c>
      <c r="DW309" s="2">
        <f t="shared" si="406"/>
        <v>15862.826515656228</v>
      </c>
      <c r="DX309" s="2">
        <f t="shared" si="406"/>
        <v>22688.409642857143</v>
      </c>
      <c r="DY309" s="2">
        <f t="shared" si="406"/>
        <v>17172.241267700603</v>
      </c>
      <c r="DZ309" s="2">
        <f t="shared" si="406"/>
        <v>13429.854048107951</v>
      </c>
      <c r="EA309" s="2">
        <f t="shared" ref="EA309:FX309" si="407">(EA303-EA307)/EA103</f>
        <v>13693.923482849603</v>
      </c>
      <c r="EB309" s="2">
        <f t="shared" si="407"/>
        <v>13171.775130988024</v>
      </c>
      <c r="EC309" s="2">
        <f t="shared" si="407"/>
        <v>15205.313258505785</v>
      </c>
      <c r="ED309" s="2">
        <f t="shared" si="407"/>
        <v>15167.911742860801</v>
      </c>
      <c r="EE309" s="2">
        <f t="shared" si="407"/>
        <v>19243.453444676412</v>
      </c>
      <c r="EF309" s="2">
        <f t="shared" si="407"/>
        <v>12083.410005903188</v>
      </c>
      <c r="EG309" s="2">
        <f t="shared" si="407"/>
        <v>16470.102287968442</v>
      </c>
      <c r="EH309" s="2">
        <f t="shared" si="407"/>
        <v>16737.225869037997</v>
      </c>
      <c r="EI309" s="2">
        <f t="shared" si="407"/>
        <v>11707.126954061468</v>
      </c>
      <c r="EJ309" s="2">
        <f t="shared" si="407"/>
        <v>11014.716284252796</v>
      </c>
      <c r="EK309" s="2">
        <f t="shared" si="407"/>
        <v>12524.530177957229</v>
      </c>
      <c r="EL309" s="2">
        <f t="shared" si="407"/>
        <v>12840.771528080106</v>
      </c>
      <c r="EM309" s="2">
        <f t="shared" si="407"/>
        <v>14508.226818302035</v>
      </c>
      <c r="EN309" s="2">
        <f t="shared" si="407"/>
        <v>12586.061964038729</v>
      </c>
      <c r="EO309" s="2">
        <f t="shared" si="407"/>
        <v>15475.518795022923</v>
      </c>
      <c r="EP309" s="2">
        <f t="shared" si="407"/>
        <v>14478.960350058342</v>
      </c>
      <c r="EQ309" s="2">
        <f t="shared" si="407"/>
        <v>11753.178523926004</v>
      </c>
      <c r="ER309" s="2">
        <f t="shared" si="407"/>
        <v>16591.971899224805</v>
      </c>
      <c r="ES309" s="2">
        <f t="shared" si="407"/>
        <v>20575.422147239264</v>
      </c>
      <c r="ET309" s="2">
        <f t="shared" si="407"/>
        <v>22057.337367088607</v>
      </c>
      <c r="EU309" s="2">
        <f t="shared" si="407"/>
        <v>13842.022735963845</v>
      </c>
      <c r="EV309" s="2">
        <f t="shared" si="407"/>
        <v>26039.846143250692</v>
      </c>
      <c r="EW309" s="2">
        <f t="shared" si="407"/>
        <v>16242.765572370026</v>
      </c>
      <c r="EX309" s="2">
        <f t="shared" si="407"/>
        <v>21850.48386167147</v>
      </c>
      <c r="EY309" s="2">
        <f t="shared" si="407"/>
        <v>11819.599756283322</v>
      </c>
      <c r="EZ309" s="2">
        <f t="shared" si="407"/>
        <v>21811.04269141531</v>
      </c>
      <c r="FA309" s="2">
        <f t="shared" si="407"/>
        <v>12405.013955610502</v>
      </c>
      <c r="FB309" s="2">
        <f t="shared" si="407"/>
        <v>16651.81450885109</v>
      </c>
      <c r="FC309" s="2">
        <f t="shared" si="407"/>
        <v>11585.693198992443</v>
      </c>
      <c r="FD309" s="2">
        <f t="shared" si="407"/>
        <v>14353.503582089554</v>
      </c>
      <c r="FE309" s="2">
        <f t="shared" si="407"/>
        <v>24848.236075949368</v>
      </c>
      <c r="FF309" s="2">
        <f t="shared" si="407"/>
        <v>19955.395459459462</v>
      </c>
      <c r="FG309" s="2">
        <f t="shared" si="407"/>
        <v>22599.216970198679</v>
      </c>
      <c r="FH309" s="2">
        <f t="shared" si="407"/>
        <v>24548.451428571429</v>
      </c>
      <c r="FI309" s="2">
        <f t="shared" si="407"/>
        <v>12008.049151248164</v>
      </c>
      <c r="FJ309" s="2">
        <f t="shared" si="407"/>
        <v>11305.524339201585</v>
      </c>
      <c r="FK309" s="2">
        <f t="shared" si="407"/>
        <v>11583.022790716066</v>
      </c>
      <c r="FL309" s="2">
        <f t="shared" si="407"/>
        <v>11028.650000585583</v>
      </c>
      <c r="FM309" s="2">
        <f t="shared" si="407"/>
        <v>11210.540002511618</v>
      </c>
      <c r="FN309" s="2">
        <f t="shared" si="407"/>
        <v>11606.133483812149</v>
      </c>
      <c r="FO309" s="2">
        <f t="shared" si="407"/>
        <v>12082.045755897068</v>
      </c>
      <c r="FP309" s="2">
        <f t="shared" si="407"/>
        <v>11857.115669442665</v>
      </c>
      <c r="FQ309" s="2">
        <f t="shared" si="407"/>
        <v>12223.22306833181</v>
      </c>
      <c r="FR309" s="2">
        <f t="shared" si="407"/>
        <v>20205.576680547292</v>
      </c>
      <c r="FS309" s="2">
        <f t="shared" si="407"/>
        <v>20141.437730243611</v>
      </c>
      <c r="FT309" s="2">
        <f t="shared" si="407"/>
        <v>26357.189557522124</v>
      </c>
      <c r="FU309" s="2">
        <f t="shared" si="407"/>
        <v>13444.870661104789</v>
      </c>
      <c r="FV309" s="2">
        <f t="shared" si="407"/>
        <v>13166.758123107969</v>
      </c>
      <c r="FW309" s="2">
        <f t="shared" si="407"/>
        <v>21526.77491638796</v>
      </c>
      <c r="FX309" s="2">
        <f t="shared" si="407"/>
        <v>26375.075658914728</v>
      </c>
      <c r="FY309" s="2"/>
      <c r="FZ309" s="2">
        <f>(FZ303-FZ307)/FZ103</f>
        <v>11700.031146466108</v>
      </c>
      <c r="GA309" s="2"/>
      <c r="GB309" s="72"/>
      <c r="GC309" s="2"/>
      <c r="GD309" s="2"/>
      <c r="GE309" s="2"/>
      <c r="GF309" s="2"/>
      <c r="GG309" s="2"/>
      <c r="GH309" s="2"/>
      <c r="GI309" s="2"/>
      <c r="GJ309" s="2"/>
      <c r="GK309" s="2"/>
    </row>
    <row r="310" spans="1:193" x14ac:dyDescent="0.35">
      <c r="A310" s="2"/>
      <c r="B310" s="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2">
        <f>FZ303/FZ103</f>
        <v>11700.031146466108</v>
      </c>
      <c r="GA310" s="2"/>
      <c r="GB310" s="72"/>
      <c r="GC310" s="2"/>
      <c r="GD310" s="2"/>
      <c r="GE310" s="2"/>
      <c r="GF310" s="2"/>
      <c r="GG310" s="2"/>
      <c r="GH310" s="2"/>
      <c r="GI310" s="2"/>
      <c r="GJ310" s="2"/>
      <c r="GK310" s="2"/>
    </row>
    <row r="311" spans="1:193" x14ac:dyDescent="0.35">
      <c r="A311" s="2"/>
      <c r="B311" s="30" t="s">
        <v>614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</row>
    <row r="312" spans="1:193" x14ac:dyDescent="0.35">
      <c r="A312" s="3" t="s">
        <v>615</v>
      </c>
      <c r="B312" s="2" t="s">
        <v>616</v>
      </c>
      <c r="C312" s="33">
        <f t="shared" ref="C312:BN312" si="408">ROUND(((C303-C307)-((C172+C176)*C313))/C96,2)</f>
        <v>12133.92</v>
      </c>
      <c r="D312" s="33">
        <f t="shared" si="408"/>
        <v>11561.97</v>
      </c>
      <c r="E312" s="33">
        <f t="shared" si="408"/>
        <v>12457.11</v>
      </c>
      <c r="F312" s="33">
        <f t="shared" si="408"/>
        <v>11517.28</v>
      </c>
      <c r="G312" s="33">
        <f t="shared" si="408"/>
        <v>11988.19</v>
      </c>
      <c r="H312" s="33">
        <f t="shared" si="408"/>
        <v>12218.61</v>
      </c>
      <c r="I312" s="33">
        <f t="shared" si="408"/>
        <v>12269.34</v>
      </c>
      <c r="J312" s="33">
        <f t="shared" si="408"/>
        <v>11838.27</v>
      </c>
      <c r="K312" s="33">
        <f t="shared" si="408"/>
        <v>17133.25</v>
      </c>
      <c r="L312" s="33">
        <f t="shared" si="408"/>
        <v>12293.43</v>
      </c>
      <c r="M312" s="33">
        <f t="shared" si="408"/>
        <v>13862.13</v>
      </c>
      <c r="N312" s="33">
        <f t="shared" si="408"/>
        <v>11729.11</v>
      </c>
      <c r="O312" s="33">
        <f t="shared" si="408"/>
        <v>11236.8</v>
      </c>
      <c r="P312" s="33">
        <f t="shared" si="408"/>
        <v>16671.240000000002</v>
      </c>
      <c r="Q312" s="33">
        <f t="shared" si="408"/>
        <v>12650.82</v>
      </c>
      <c r="R312" s="33">
        <f t="shared" si="408"/>
        <v>21569.919999999998</v>
      </c>
      <c r="S312" s="33">
        <f t="shared" si="408"/>
        <v>12016.33</v>
      </c>
      <c r="T312" s="33">
        <f t="shared" si="408"/>
        <v>20596.849999999999</v>
      </c>
      <c r="U312" s="33">
        <f t="shared" si="408"/>
        <v>25410.61</v>
      </c>
      <c r="V312" s="33">
        <f t="shared" si="408"/>
        <v>16834.490000000002</v>
      </c>
      <c r="W312" s="33">
        <f t="shared" si="408"/>
        <v>25256.59</v>
      </c>
      <c r="X312" s="33">
        <f t="shared" si="408"/>
        <v>25251.63</v>
      </c>
      <c r="Y312" s="33">
        <f t="shared" si="408"/>
        <v>14647.28</v>
      </c>
      <c r="Z312" s="33">
        <f t="shared" si="408"/>
        <v>16786.34</v>
      </c>
      <c r="AA312" s="33">
        <f t="shared" si="408"/>
        <v>11406.01</v>
      </c>
      <c r="AB312" s="33">
        <f t="shared" si="408"/>
        <v>11523.43</v>
      </c>
      <c r="AC312" s="33">
        <f t="shared" si="408"/>
        <v>12430.52</v>
      </c>
      <c r="AD312" s="33">
        <f t="shared" si="408"/>
        <v>11591.54</v>
      </c>
      <c r="AE312" s="33">
        <f t="shared" si="408"/>
        <v>23107.11</v>
      </c>
      <c r="AF312" s="33">
        <f t="shared" si="408"/>
        <v>20486.599999999999</v>
      </c>
      <c r="AG312" s="33">
        <f t="shared" si="408"/>
        <v>13360</v>
      </c>
      <c r="AH312" s="33">
        <f t="shared" si="408"/>
        <v>12270.21</v>
      </c>
      <c r="AI312" s="33">
        <f t="shared" si="408"/>
        <v>14301.45</v>
      </c>
      <c r="AJ312" s="33">
        <f t="shared" si="408"/>
        <v>20461.68</v>
      </c>
      <c r="AK312" s="33">
        <f t="shared" si="408"/>
        <v>20871.490000000002</v>
      </c>
      <c r="AL312" s="33">
        <f t="shared" si="408"/>
        <v>16350.78</v>
      </c>
      <c r="AM312" s="33">
        <f t="shared" si="408"/>
        <v>14861.65</v>
      </c>
      <c r="AN312" s="33">
        <f t="shared" si="408"/>
        <v>15967.92</v>
      </c>
      <c r="AO312" s="33">
        <f t="shared" si="408"/>
        <v>11558.84</v>
      </c>
      <c r="AP312" s="33">
        <f t="shared" si="408"/>
        <v>12072.33</v>
      </c>
      <c r="AQ312" s="33">
        <f t="shared" si="408"/>
        <v>17875.89</v>
      </c>
      <c r="AR312" s="33">
        <f t="shared" si="408"/>
        <v>11224.03</v>
      </c>
      <c r="AS312" s="33">
        <f t="shared" si="408"/>
        <v>12236.48</v>
      </c>
      <c r="AT312" s="33">
        <f t="shared" si="408"/>
        <v>11652.89</v>
      </c>
      <c r="AU312" s="33">
        <f t="shared" si="408"/>
        <v>17254.310000000001</v>
      </c>
      <c r="AV312" s="33">
        <f t="shared" si="408"/>
        <v>16766.46</v>
      </c>
      <c r="AW312" s="33">
        <f t="shared" si="408"/>
        <v>17644.419999999998</v>
      </c>
      <c r="AX312" s="33">
        <f t="shared" si="408"/>
        <v>25402.86</v>
      </c>
      <c r="AY312" s="33">
        <f t="shared" si="408"/>
        <v>14800.01</v>
      </c>
      <c r="AZ312" s="33">
        <f t="shared" si="408"/>
        <v>11680.08</v>
      </c>
      <c r="BA312" s="33">
        <f t="shared" si="408"/>
        <v>11029.19</v>
      </c>
      <c r="BB312" s="33">
        <f t="shared" si="408"/>
        <v>11096.91</v>
      </c>
      <c r="BC312" s="33">
        <f t="shared" si="408"/>
        <v>11485.69</v>
      </c>
      <c r="BD312" s="33">
        <f t="shared" si="408"/>
        <v>11039.21</v>
      </c>
      <c r="BE312" s="33">
        <f t="shared" si="408"/>
        <v>11855.95</v>
      </c>
      <c r="BF312" s="33">
        <f t="shared" si="408"/>
        <v>11047.91</v>
      </c>
      <c r="BG312" s="33">
        <f t="shared" si="408"/>
        <v>13026.71</v>
      </c>
      <c r="BH312" s="33">
        <f t="shared" si="408"/>
        <v>13555.69</v>
      </c>
      <c r="BI312" s="33">
        <f t="shared" si="408"/>
        <v>18086.419999999998</v>
      </c>
      <c r="BJ312" s="33">
        <f t="shared" si="408"/>
        <v>11052.25</v>
      </c>
      <c r="BK312" s="33">
        <f t="shared" si="408"/>
        <v>11548.91</v>
      </c>
      <c r="BL312" s="33">
        <f t="shared" si="408"/>
        <v>26288.14</v>
      </c>
      <c r="BM312" s="33">
        <f t="shared" si="408"/>
        <v>16086.14</v>
      </c>
      <c r="BN312" s="33">
        <f t="shared" si="408"/>
        <v>11329.57</v>
      </c>
      <c r="BO312" s="33">
        <f t="shared" ref="BO312:DZ312" si="409">ROUND(((BO303-BO307)-((BO172+BO176)*BO313))/BO96,2)</f>
        <v>11731.41</v>
      </c>
      <c r="BP312" s="33">
        <f t="shared" si="409"/>
        <v>20838.62</v>
      </c>
      <c r="BQ312" s="33">
        <f t="shared" si="409"/>
        <v>12434.71</v>
      </c>
      <c r="BR312" s="33">
        <f t="shared" si="409"/>
        <v>11549.54</v>
      </c>
      <c r="BS312" s="33">
        <f t="shared" si="409"/>
        <v>12863.03</v>
      </c>
      <c r="BT312" s="33">
        <f t="shared" si="409"/>
        <v>15593.78</v>
      </c>
      <c r="BU312" s="33">
        <f t="shared" si="409"/>
        <v>15320.39</v>
      </c>
      <c r="BV312" s="33">
        <f t="shared" si="409"/>
        <v>11891.72</v>
      </c>
      <c r="BW312" s="33">
        <f t="shared" si="409"/>
        <v>11780.52</v>
      </c>
      <c r="BX312" s="33">
        <f t="shared" si="409"/>
        <v>26278.09</v>
      </c>
      <c r="BY312" s="33">
        <f t="shared" si="409"/>
        <v>14383.55</v>
      </c>
      <c r="BZ312" s="33">
        <f t="shared" si="409"/>
        <v>17663.29</v>
      </c>
      <c r="CA312" s="33">
        <f t="shared" si="409"/>
        <v>21513.65</v>
      </c>
      <c r="CB312" s="33">
        <f t="shared" si="409"/>
        <v>11314.7</v>
      </c>
      <c r="CC312" s="33">
        <f t="shared" si="409"/>
        <v>18972.12</v>
      </c>
      <c r="CD312" s="33">
        <f t="shared" si="409"/>
        <v>24238.89</v>
      </c>
      <c r="CE312" s="33">
        <f t="shared" si="409"/>
        <v>19999.400000000001</v>
      </c>
      <c r="CF312" s="33">
        <f t="shared" si="409"/>
        <v>21258.77</v>
      </c>
      <c r="CG312" s="33">
        <f t="shared" si="409"/>
        <v>18371.14</v>
      </c>
      <c r="CH312" s="33">
        <f t="shared" si="409"/>
        <v>23367.34</v>
      </c>
      <c r="CI312" s="33">
        <f t="shared" si="409"/>
        <v>12508.55</v>
      </c>
      <c r="CJ312" s="33">
        <f t="shared" si="409"/>
        <v>13160.02</v>
      </c>
      <c r="CK312" s="33">
        <f t="shared" si="409"/>
        <v>11657.94</v>
      </c>
      <c r="CL312" s="33">
        <f t="shared" si="409"/>
        <v>12372.22</v>
      </c>
      <c r="CM312" s="33">
        <f t="shared" si="409"/>
        <v>13585.1</v>
      </c>
      <c r="CN312" s="33">
        <f t="shared" si="409"/>
        <v>11101.3</v>
      </c>
      <c r="CO312" s="33">
        <f t="shared" si="409"/>
        <v>11075.17</v>
      </c>
      <c r="CP312" s="33">
        <f t="shared" si="409"/>
        <v>13084.2</v>
      </c>
      <c r="CQ312" s="33">
        <f t="shared" si="409"/>
        <v>13400.78</v>
      </c>
      <c r="CR312" s="33">
        <f t="shared" si="409"/>
        <v>17979.05</v>
      </c>
      <c r="CS312" s="33">
        <f t="shared" si="409"/>
        <v>15714.68</v>
      </c>
      <c r="CT312" s="33">
        <f t="shared" si="409"/>
        <v>22643.85</v>
      </c>
      <c r="CU312" s="33">
        <f t="shared" si="409"/>
        <v>18139.75</v>
      </c>
      <c r="CV312" s="33">
        <f t="shared" si="409"/>
        <v>23533.69</v>
      </c>
      <c r="CW312" s="33">
        <f t="shared" si="409"/>
        <v>19079.5</v>
      </c>
      <c r="CX312" s="33">
        <f t="shared" si="409"/>
        <v>13294.24</v>
      </c>
      <c r="CY312" s="33">
        <f t="shared" si="409"/>
        <v>24960.1</v>
      </c>
      <c r="CZ312" s="33">
        <f t="shared" si="409"/>
        <v>11627.26</v>
      </c>
      <c r="DA312" s="33">
        <f t="shared" si="409"/>
        <v>18373.62</v>
      </c>
      <c r="DB312" s="33">
        <f t="shared" si="409"/>
        <v>15455.87</v>
      </c>
      <c r="DC312" s="33">
        <f t="shared" si="409"/>
        <v>18965.55</v>
      </c>
      <c r="DD312" s="33">
        <f t="shared" si="409"/>
        <v>20512.53</v>
      </c>
      <c r="DE312" s="33">
        <f t="shared" si="409"/>
        <v>16176.73</v>
      </c>
      <c r="DF312" s="33">
        <f t="shared" si="409"/>
        <v>11037.18</v>
      </c>
      <c r="DG312" s="33">
        <f t="shared" si="409"/>
        <v>23903.23</v>
      </c>
      <c r="DH312" s="33">
        <f t="shared" si="409"/>
        <v>11438.46</v>
      </c>
      <c r="DI312" s="33">
        <f t="shared" si="409"/>
        <v>11409.71</v>
      </c>
      <c r="DJ312" s="33">
        <f t="shared" si="409"/>
        <v>13163.88</v>
      </c>
      <c r="DK312" s="33">
        <f t="shared" si="409"/>
        <v>13155.83</v>
      </c>
      <c r="DL312" s="33">
        <f t="shared" si="409"/>
        <v>11735.8</v>
      </c>
      <c r="DM312" s="33">
        <f t="shared" si="409"/>
        <v>18893.939999999999</v>
      </c>
      <c r="DN312" s="33">
        <f t="shared" si="409"/>
        <v>12416.01</v>
      </c>
      <c r="DO312" s="33">
        <f t="shared" si="409"/>
        <v>11738.58</v>
      </c>
      <c r="DP312" s="33">
        <f t="shared" si="409"/>
        <v>19409.52</v>
      </c>
      <c r="DQ312" s="33">
        <f t="shared" si="409"/>
        <v>12560.86</v>
      </c>
      <c r="DR312" s="33">
        <f t="shared" si="409"/>
        <v>12261.15</v>
      </c>
      <c r="DS312" s="33">
        <f t="shared" si="409"/>
        <v>13703.48</v>
      </c>
      <c r="DT312" s="33">
        <f t="shared" si="409"/>
        <v>21009.22</v>
      </c>
      <c r="DU312" s="33">
        <f t="shared" si="409"/>
        <v>15049.89</v>
      </c>
      <c r="DV312" s="33">
        <f t="shared" si="409"/>
        <v>18606.63</v>
      </c>
      <c r="DW312" s="33">
        <f t="shared" si="409"/>
        <v>15862.83</v>
      </c>
      <c r="DX312" s="33">
        <f t="shared" si="409"/>
        <v>22688.41</v>
      </c>
      <c r="DY312" s="33">
        <f t="shared" si="409"/>
        <v>17172.240000000002</v>
      </c>
      <c r="DZ312" s="33">
        <f t="shared" si="409"/>
        <v>13449.58</v>
      </c>
      <c r="EA312" s="33">
        <f t="shared" ref="EA312:FX312" si="410">ROUND(((EA303-EA307)-((EA172+EA176)*EA313))/EA96,2)</f>
        <v>13693.92</v>
      </c>
      <c r="EB312" s="33">
        <f t="shared" si="410"/>
        <v>13171.78</v>
      </c>
      <c r="EC312" s="33">
        <f t="shared" si="410"/>
        <v>15205.31</v>
      </c>
      <c r="ED312" s="33">
        <f t="shared" si="410"/>
        <v>15167.91</v>
      </c>
      <c r="EE312" s="33">
        <f t="shared" si="410"/>
        <v>19243.45</v>
      </c>
      <c r="EF312" s="33">
        <f t="shared" si="410"/>
        <v>12101.27</v>
      </c>
      <c r="EG312" s="33">
        <f t="shared" si="410"/>
        <v>16470.099999999999</v>
      </c>
      <c r="EH312" s="33">
        <f t="shared" si="410"/>
        <v>16737.23</v>
      </c>
      <c r="EI312" s="33">
        <f t="shared" si="410"/>
        <v>11727.06</v>
      </c>
      <c r="EJ312" s="33">
        <f t="shared" si="410"/>
        <v>11053.7</v>
      </c>
      <c r="EK312" s="33">
        <f t="shared" si="410"/>
        <v>12524.53</v>
      </c>
      <c r="EL312" s="33">
        <f t="shared" si="410"/>
        <v>12840.77</v>
      </c>
      <c r="EM312" s="33">
        <f t="shared" si="410"/>
        <v>14508.23</v>
      </c>
      <c r="EN312" s="33">
        <f t="shared" si="410"/>
        <v>12687.03</v>
      </c>
      <c r="EO312" s="33">
        <f t="shared" si="410"/>
        <v>15475.52</v>
      </c>
      <c r="EP312" s="33">
        <f t="shared" si="410"/>
        <v>14478.96</v>
      </c>
      <c r="EQ312" s="33">
        <f t="shared" si="410"/>
        <v>11762.17</v>
      </c>
      <c r="ER312" s="33">
        <f t="shared" si="410"/>
        <v>16699.849999999999</v>
      </c>
      <c r="ES312" s="33">
        <f t="shared" si="410"/>
        <v>20575.419999999998</v>
      </c>
      <c r="ET312" s="33">
        <f t="shared" si="410"/>
        <v>22057.34</v>
      </c>
      <c r="EU312" s="33">
        <f t="shared" si="410"/>
        <v>13842.02</v>
      </c>
      <c r="EV312" s="33">
        <f t="shared" si="410"/>
        <v>26039.85</v>
      </c>
      <c r="EW312" s="33">
        <f t="shared" si="410"/>
        <v>16242.77</v>
      </c>
      <c r="EX312" s="33">
        <f t="shared" si="410"/>
        <v>21850.48</v>
      </c>
      <c r="EY312" s="33">
        <f t="shared" si="410"/>
        <v>14738.82</v>
      </c>
      <c r="EZ312" s="33">
        <f t="shared" si="410"/>
        <v>21811.040000000001</v>
      </c>
      <c r="FA312" s="33">
        <f t="shared" si="410"/>
        <v>12448.99</v>
      </c>
      <c r="FB312" s="33">
        <f t="shared" si="410"/>
        <v>16651.810000000001</v>
      </c>
      <c r="FC312" s="33">
        <f t="shared" si="410"/>
        <v>11611.13</v>
      </c>
      <c r="FD312" s="33">
        <f t="shared" si="410"/>
        <v>14353.5</v>
      </c>
      <c r="FE312" s="33">
        <f t="shared" si="410"/>
        <v>24848.240000000002</v>
      </c>
      <c r="FF312" s="33">
        <f t="shared" si="410"/>
        <v>19955.400000000001</v>
      </c>
      <c r="FG312" s="33">
        <f t="shared" si="410"/>
        <v>22599.22</v>
      </c>
      <c r="FH312" s="33">
        <f t="shared" si="410"/>
        <v>24548.45</v>
      </c>
      <c r="FI312" s="33">
        <f t="shared" si="410"/>
        <v>12008.05</v>
      </c>
      <c r="FJ312" s="33">
        <f t="shared" si="410"/>
        <v>11305.52</v>
      </c>
      <c r="FK312" s="33">
        <f t="shared" si="410"/>
        <v>11583.02</v>
      </c>
      <c r="FL312" s="33">
        <f t="shared" si="410"/>
        <v>11028.65</v>
      </c>
      <c r="FM312" s="33">
        <f t="shared" si="410"/>
        <v>11210.54</v>
      </c>
      <c r="FN312" s="33">
        <f t="shared" si="410"/>
        <v>11627.59</v>
      </c>
      <c r="FO312" s="33">
        <f t="shared" si="410"/>
        <v>12084.91</v>
      </c>
      <c r="FP312" s="33">
        <f t="shared" si="410"/>
        <v>11857.12</v>
      </c>
      <c r="FQ312" s="33">
        <f t="shared" si="410"/>
        <v>12223.22</v>
      </c>
      <c r="FR312" s="33">
        <f t="shared" si="410"/>
        <v>20205.580000000002</v>
      </c>
      <c r="FS312" s="33">
        <f t="shared" si="410"/>
        <v>20141.439999999999</v>
      </c>
      <c r="FT312" s="33">
        <f t="shared" si="410"/>
        <v>26357.19</v>
      </c>
      <c r="FU312" s="33">
        <f t="shared" si="410"/>
        <v>13444.87</v>
      </c>
      <c r="FV312" s="33">
        <f t="shared" si="410"/>
        <v>13185.77</v>
      </c>
      <c r="FW312" s="33">
        <f t="shared" si="410"/>
        <v>21818.66</v>
      </c>
      <c r="FX312" s="33">
        <f t="shared" si="410"/>
        <v>26375.08</v>
      </c>
      <c r="FY312" s="2"/>
      <c r="FZ312" s="44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</row>
    <row r="313" spans="1:193" x14ac:dyDescent="0.35">
      <c r="A313" s="3" t="s">
        <v>617</v>
      </c>
      <c r="B313" s="2" t="s">
        <v>618</v>
      </c>
      <c r="C313" s="33">
        <f t="shared" ref="C313:BN313" si="411">ROUND((C173),2)</f>
        <v>10480</v>
      </c>
      <c r="D313" s="33">
        <f t="shared" si="411"/>
        <v>10480</v>
      </c>
      <c r="E313" s="33">
        <f t="shared" si="411"/>
        <v>10480</v>
      </c>
      <c r="F313" s="33">
        <f t="shared" si="411"/>
        <v>10480</v>
      </c>
      <c r="G313" s="33">
        <f t="shared" si="411"/>
        <v>10480</v>
      </c>
      <c r="H313" s="33">
        <f t="shared" si="411"/>
        <v>10480</v>
      </c>
      <c r="I313" s="33">
        <f t="shared" si="411"/>
        <v>10480</v>
      </c>
      <c r="J313" s="33">
        <f t="shared" si="411"/>
        <v>10480</v>
      </c>
      <c r="K313" s="33">
        <f t="shared" si="411"/>
        <v>10480</v>
      </c>
      <c r="L313" s="33">
        <f t="shared" si="411"/>
        <v>10480</v>
      </c>
      <c r="M313" s="33">
        <f t="shared" si="411"/>
        <v>10480</v>
      </c>
      <c r="N313" s="33">
        <f t="shared" si="411"/>
        <v>10480</v>
      </c>
      <c r="O313" s="33">
        <f t="shared" si="411"/>
        <v>10480</v>
      </c>
      <c r="P313" s="33">
        <f t="shared" si="411"/>
        <v>10480</v>
      </c>
      <c r="Q313" s="33">
        <f t="shared" si="411"/>
        <v>10480</v>
      </c>
      <c r="R313" s="33">
        <f t="shared" si="411"/>
        <v>10480</v>
      </c>
      <c r="S313" s="33">
        <f t="shared" si="411"/>
        <v>10480</v>
      </c>
      <c r="T313" s="33">
        <f t="shared" si="411"/>
        <v>10480</v>
      </c>
      <c r="U313" s="33">
        <f t="shared" si="411"/>
        <v>10480</v>
      </c>
      <c r="V313" s="33">
        <f t="shared" si="411"/>
        <v>10480</v>
      </c>
      <c r="W313" s="33">
        <f t="shared" si="411"/>
        <v>10480</v>
      </c>
      <c r="X313" s="33">
        <f t="shared" si="411"/>
        <v>10480</v>
      </c>
      <c r="Y313" s="33">
        <f t="shared" si="411"/>
        <v>10480</v>
      </c>
      <c r="Z313" s="33">
        <f t="shared" si="411"/>
        <v>10480</v>
      </c>
      <c r="AA313" s="33">
        <f t="shared" si="411"/>
        <v>10480</v>
      </c>
      <c r="AB313" s="33">
        <f t="shared" si="411"/>
        <v>10480</v>
      </c>
      <c r="AC313" s="33">
        <f t="shared" si="411"/>
        <v>10480</v>
      </c>
      <c r="AD313" s="33">
        <f t="shared" si="411"/>
        <v>10480</v>
      </c>
      <c r="AE313" s="33">
        <f t="shared" si="411"/>
        <v>10480</v>
      </c>
      <c r="AF313" s="33">
        <f t="shared" si="411"/>
        <v>10480</v>
      </c>
      <c r="AG313" s="33">
        <f t="shared" si="411"/>
        <v>10480</v>
      </c>
      <c r="AH313" s="33">
        <f t="shared" si="411"/>
        <v>10480</v>
      </c>
      <c r="AI313" s="33">
        <f t="shared" si="411"/>
        <v>10480</v>
      </c>
      <c r="AJ313" s="33">
        <f t="shared" si="411"/>
        <v>10480</v>
      </c>
      <c r="AK313" s="33">
        <f t="shared" si="411"/>
        <v>10480</v>
      </c>
      <c r="AL313" s="33">
        <f t="shared" si="411"/>
        <v>10480</v>
      </c>
      <c r="AM313" s="33">
        <f t="shared" si="411"/>
        <v>10480</v>
      </c>
      <c r="AN313" s="33">
        <f t="shared" si="411"/>
        <v>10480</v>
      </c>
      <c r="AO313" s="33">
        <f t="shared" si="411"/>
        <v>10480</v>
      </c>
      <c r="AP313" s="33">
        <f t="shared" si="411"/>
        <v>10480</v>
      </c>
      <c r="AQ313" s="33">
        <f t="shared" si="411"/>
        <v>10480</v>
      </c>
      <c r="AR313" s="33">
        <f t="shared" si="411"/>
        <v>10480</v>
      </c>
      <c r="AS313" s="33">
        <f t="shared" si="411"/>
        <v>10480</v>
      </c>
      <c r="AT313" s="33">
        <f t="shared" si="411"/>
        <v>10480</v>
      </c>
      <c r="AU313" s="33">
        <f t="shared" si="411"/>
        <v>10480</v>
      </c>
      <c r="AV313" s="33">
        <f t="shared" si="411"/>
        <v>10480</v>
      </c>
      <c r="AW313" s="33">
        <f t="shared" si="411"/>
        <v>10480</v>
      </c>
      <c r="AX313" s="33">
        <f t="shared" si="411"/>
        <v>10480</v>
      </c>
      <c r="AY313" s="33">
        <f t="shared" si="411"/>
        <v>10480</v>
      </c>
      <c r="AZ313" s="33">
        <f t="shared" si="411"/>
        <v>10480</v>
      </c>
      <c r="BA313" s="33">
        <f t="shared" si="411"/>
        <v>10480</v>
      </c>
      <c r="BB313" s="33">
        <f t="shared" si="411"/>
        <v>10480</v>
      </c>
      <c r="BC313" s="33">
        <f t="shared" si="411"/>
        <v>10480</v>
      </c>
      <c r="BD313" s="33">
        <f t="shared" si="411"/>
        <v>10480</v>
      </c>
      <c r="BE313" s="33">
        <f t="shared" si="411"/>
        <v>10480</v>
      </c>
      <c r="BF313" s="33">
        <f t="shared" si="411"/>
        <v>10480</v>
      </c>
      <c r="BG313" s="33">
        <f t="shared" si="411"/>
        <v>10480</v>
      </c>
      <c r="BH313" s="33">
        <f t="shared" si="411"/>
        <v>10480</v>
      </c>
      <c r="BI313" s="33">
        <f t="shared" si="411"/>
        <v>10480</v>
      </c>
      <c r="BJ313" s="33">
        <f t="shared" si="411"/>
        <v>10480</v>
      </c>
      <c r="BK313" s="33">
        <f t="shared" si="411"/>
        <v>10480</v>
      </c>
      <c r="BL313" s="33">
        <f t="shared" si="411"/>
        <v>10480</v>
      </c>
      <c r="BM313" s="33">
        <f t="shared" si="411"/>
        <v>10480</v>
      </c>
      <c r="BN313" s="33">
        <f t="shared" si="411"/>
        <v>10480</v>
      </c>
      <c r="BO313" s="33">
        <f t="shared" ref="BO313:DZ313" si="412">ROUND((BO173),2)</f>
        <v>10480</v>
      </c>
      <c r="BP313" s="33">
        <f t="shared" si="412"/>
        <v>10480</v>
      </c>
      <c r="BQ313" s="33">
        <f t="shared" si="412"/>
        <v>10480</v>
      </c>
      <c r="BR313" s="33">
        <f t="shared" si="412"/>
        <v>10480</v>
      </c>
      <c r="BS313" s="33">
        <f t="shared" si="412"/>
        <v>10480</v>
      </c>
      <c r="BT313" s="33">
        <f t="shared" si="412"/>
        <v>10480</v>
      </c>
      <c r="BU313" s="33">
        <f t="shared" si="412"/>
        <v>10480</v>
      </c>
      <c r="BV313" s="33">
        <f t="shared" si="412"/>
        <v>10480</v>
      </c>
      <c r="BW313" s="33">
        <f t="shared" si="412"/>
        <v>10480</v>
      </c>
      <c r="BX313" s="33">
        <f t="shared" si="412"/>
        <v>10480</v>
      </c>
      <c r="BY313" s="33">
        <f t="shared" si="412"/>
        <v>10480</v>
      </c>
      <c r="BZ313" s="33">
        <f t="shared" si="412"/>
        <v>10480</v>
      </c>
      <c r="CA313" s="33">
        <f t="shared" si="412"/>
        <v>10480</v>
      </c>
      <c r="CB313" s="33">
        <f t="shared" si="412"/>
        <v>10480</v>
      </c>
      <c r="CC313" s="33">
        <f t="shared" si="412"/>
        <v>10480</v>
      </c>
      <c r="CD313" s="33">
        <f t="shared" si="412"/>
        <v>10480</v>
      </c>
      <c r="CE313" s="33">
        <f t="shared" si="412"/>
        <v>10480</v>
      </c>
      <c r="CF313" s="33">
        <f t="shared" si="412"/>
        <v>10480</v>
      </c>
      <c r="CG313" s="33">
        <f t="shared" si="412"/>
        <v>10480</v>
      </c>
      <c r="CH313" s="33">
        <f t="shared" si="412"/>
        <v>10480</v>
      </c>
      <c r="CI313" s="33">
        <f t="shared" si="412"/>
        <v>10480</v>
      </c>
      <c r="CJ313" s="33">
        <f t="shared" si="412"/>
        <v>10480</v>
      </c>
      <c r="CK313" s="33">
        <f t="shared" si="412"/>
        <v>10480</v>
      </c>
      <c r="CL313" s="33">
        <f t="shared" si="412"/>
        <v>10480</v>
      </c>
      <c r="CM313" s="33">
        <f t="shared" si="412"/>
        <v>10480</v>
      </c>
      <c r="CN313" s="33">
        <f t="shared" si="412"/>
        <v>10480</v>
      </c>
      <c r="CO313" s="33">
        <f t="shared" si="412"/>
        <v>10480</v>
      </c>
      <c r="CP313" s="33">
        <f t="shared" si="412"/>
        <v>10480</v>
      </c>
      <c r="CQ313" s="33">
        <f t="shared" si="412"/>
        <v>10480</v>
      </c>
      <c r="CR313" s="33">
        <f t="shared" si="412"/>
        <v>10480</v>
      </c>
      <c r="CS313" s="33">
        <f t="shared" si="412"/>
        <v>10480</v>
      </c>
      <c r="CT313" s="33">
        <f t="shared" si="412"/>
        <v>10480</v>
      </c>
      <c r="CU313" s="33">
        <f t="shared" si="412"/>
        <v>10480</v>
      </c>
      <c r="CV313" s="33">
        <f t="shared" si="412"/>
        <v>10480</v>
      </c>
      <c r="CW313" s="33">
        <f t="shared" si="412"/>
        <v>10480</v>
      </c>
      <c r="CX313" s="33">
        <f t="shared" si="412"/>
        <v>10480</v>
      </c>
      <c r="CY313" s="33">
        <f t="shared" si="412"/>
        <v>10480</v>
      </c>
      <c r="CZ313" s="33">
        <f t="shared" si="412"/>
        <v>10480</v>
      </c>
      <c r="DA313" s="33">
        <f t="shared" si="412"/>
        <v>10480</v>
      </c>
      <c r="DB313" s="33">
        <f t="shared" si="412"/>
        <v>10480</v>
      </c>
      <c r="DC313" s="33">
        <f t="shared" si="412"/>
        <v>10480</v>
      </c>
      <c r="DD313" s="33">
        <f t="shared" si="412"/>
        <v>10480</v>
      </c>
      <c r="DE313" s="33">
        <f t="shared" si="412"/>
        <v>10480</v>
      </c>
      <c r="DF313" s="33">
        <f t="shared" si="412"/>
        <v>10480</v>
      </c>
      <c r="DG313" s="33">
        <f t="shared" si="412"/>
        <v>10480</v>
      </c>
      <c r="DH313" s="33">
        <f t="shared" si="412"/>
        <v>10480</v>
      </c>
      <c r="DI313" s="33">
        <f t="shared" si="412"/>
        <v>10480</v>
      </c>
      <c r="DJ313" s="33">
        <f t="shared" si="412"/>
        <v>10480</v>
      </c>
      <c r="DK313" s="33">
        <f t="shared" si="412"/>
        <v>10480</v>
      </c>
      <c r="DL313" s="33">
        <f t="shared" si="412"/>
        <v>10480</v>
      </c>
      <c r="DM313" s="33">
        <f t="shared" si="412"/>
        <v>10480</v>
      </c>
      <c r="DN313" s="33">
        <f t="shared" si="412"/>
        <v>10480</v>
      </c>
      <c r="DO313" s="33">
        <f t="shared" si="412"/>
        <v>10480</v>
      </c>
      <c r="DP313" s="33">
        <f t="shared" si="412"/>
        <v>10480</v>
      </c>
      <c r="DQ313" s="33">
        <f t="shared" si="412"/>
        <v>10480</v>
      </c>
      <c r="DR313" s="33">
        <f t="shared" si="412"/>
        <v>10480</v>
      </c>
      <c r="DS313" s="33">
        <f t="shared" si="412"/>
        <v>10480</v>
      </c>
      <c r="DT313" s="33">
        <f t="shared" si="412"/>
        <v>10480</v>
      </c>
      <c r="DU313" s="33">
        <f t="shared" si="412"/>
        <v>10480</v>
      </c>
      <c r="DV313" s="33">
        <f t="shared" si="412"/>
        <v>10480</v>
      </c>
      <c r="DW313" s="33">
        <f t="shared" si="412"/>
        <v>10480</v>
      </c>
      <c r="DX313" s="33">
        <f t="shared" si="412"/>
        <v>10480</v>
      </c>
      <c r="DY313" s="33">
        <f t="shared" si="412"/>
        <v>10480</v>
      </c>
      <c r="DZ313" s="33">
        <f t="shared" si="412"/>
        <v>10480</v>
      </c>
      <c r="EA313" s="33">
        <f t="shared" ref="EA313:FX313" si="413">ROUND((EA173),2)</f>
        <v>10480</v>
      </c>
      <c r="EB313" s="33">
        <f t="shared" si="413"/>
        <v>10480</v>
      </c>
      <c r="EC313" s="33">
        <f t="shared" si="413"/>
        <v>10480</v>
      </c>
      <c r="ED313" s="33">
        <f t="shared" si="413"/>
        <v>10480</v>
      </c>
      <c r="EE313" s="33">
        <f t="shared" si="413"/>
        <v>10480</v>
      </c>
      <c r="EF313" s="33">
        <f t="shared" si="413"/>
        <v>10480</v>
      </c>
      <c r="EG313" s="33">
        <f t="shared" si="413"/>
        <v>10480</v>
      </c>
      <c r="EH313" s="33">
        <f t="shared" si="413"/>
        <v>10480</v>
      </c>
      <c r="EI313" s="33">
        <f t="shared" si="413"/>
        <v>10480</v>
      </c>
      <c r="EJ313" s="33">
        <f t="shared" si="413"/>
        <v>10480</v>
      </c>
      <c r="EK313" s="33">
        <f t="shared" si="413"/>
        <v>10480</v>
      </c>
      <c r="EL313" s="33">
        <f t="shared" si="413"/>
        <v>10480</v>
      </c>
      <c r="EM313" s="33">
        <f t="shared" si="413"/>
        <v>10480</v>
      </c>
      <c r="EN313" s="33">
        <f t="shared" si="413"/>
        <v>10480</v>
      </c>
      <c r="EO313" s="33">
        <f t="shared" si="413"/>
        <v>10480</v>
      </c>
      <c r="EP313" s="33">
        <f t="shared" si="413"/>
        <v>10480</v>
      </c>
      <c r="EQ313" s="33">
        <f t="shared" si="413"/>
        <v>10480</v>
      </c>
      <c r="ER313" s="33">
        <f t="shared" si="413"/>
        <v>10480</v>
      </c>
      <c r="ES313" s="33">
        <f t="shared" si="413"/>
        <v>10480</v>
      </c>
      <c r="ET313" s="33">
        <f t="shared" si="413"/>
        <v>10480</v>
      </c>
      <c r="EU313" s="33">
        <f t="shared" si="413"/>
        <v>10480</v>
      </c>
      <c r="EV313" s="33">
        <f t="shared" si="413"/>
        <v>10480</v>
      </c>
      <c r="EW313" s="33">
        <f t="shared" si="413"/>
        <v>10480</v>
      </c>
      <c r="EX313" s="33">
        <f t="shared" si="413"/>
        <v>10480</v>
      </c>
      <c r="EY313" s="33">
        <f t="shared" si="413"/>
        <v>10480</v>
      </c>
      <c r="EZ313" s="33">
        <f t="shared" si="413"/>
        <v>10480</v>
      </c>
      <c r="FA313" s="33">
        <f t="shared" si="413"/>
        <v>10480</v>
      </c>
      <c r="FB313" s="33">
        <f t="shared" si="413"/>
        <v>10480</v>
      </c>
      <c r="FC313" s="33">
        <f t="shared" si="413"/>
        <v>10480</v>
      </c>
      <c r="FD313" s="33">
        <f t="shared" si="413"/>
        <v>10480</v>
      </c>
      <c r="FE313" s="33">
        <f t="shared" si="413"/>
        <v>10480</v>
      </c>
      <c r="FF313" s="33">
        <f t="shared" si="413"/>
        <v>10480</v>
      </c>
      <c r="FG313" s="33">
        <f t="shared" si="413"/>
        <v>10480</v>
      </c>
      <c r="FH313" s="33">
        <f t="shared" si="413"/>
        <v>10480</v>
      </c>
      <c r="FI313" s="33">
        <f t="shared" si="413"/>
        <v>10480</v>
      </c>
      <c r="FJ313" s="33">
        <f t="shared" si="413"/>
        <v>10480</v>
      </c>
      <c r="FK313" s="33">
        <f t="shared" si="413"/>
        <v>10480</v>
      </c>
      <c r="FL313" s="33">
        <f t="shared" si="413"/>
        <v>10480</v>
      </c>
      <c r="FM313" s="33">
        <f t="shared" si="413"/>
        <v>10480</v>
      </c>
      <c r="FN313" s="33">
        <f t="shared" si="413"/>
        <v>10480</v>
      </c>
      <c r="FO313" s="33">
        <f t="shared" si="413"/>
        <v>10480</v>
      </c>
      <c r="FP313" s="33">
        <f t="shared" si="413"/>
        <v>10480</v>
      </c>
      <c r="FQ313" s="33">
        <f t="shared" si="413"/>
        <v>10480</v>
      </c>
      <c r="FR313" s="33">
        <f t="shared" si="413"/>
        <v>10480</v>
      </c>
      <c r="FS313" s="33">
        <f t="shared" si="413"/>
        <v>10480</v>
      </c>
      <c r="FT313" s="33">
        <f t="shared" si="413"/>
        <v>10480</v>
      </c>
      <c r="FU313" s="33">
        <f t="shared" si="413"/>
        <v>10480</v>
      </c>
      <c r="FV313" s="33">
        <f t="shared" si="413"/>
        <v>10480</v>
      </c>
      <c r="FW313" s="33">
        <f t="shared" si="413"/>
        <v>10480</v>
      </c>
      <c r="FX313" s="33">
        <f t="shared" si="413"/>
        <v>10480</v>
      </c>
      <c r="FY313" s="2"/>
      <c r="FZ313" s="44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</row>
    <row r="314" spans="1:193" x14ac:dyDescent="0.35">
      <c r="A314" s="3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44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</row>
    <row r="315" spans="1:193" x14ac:dyDescent="0.35">
      <c r="A315" s="3" t="s">
        <v>619</v>
      </c>
      <c r="B315" s="2" t="s">
        <v>620</v>
      </c>
      <c r="C315" s="2">
        <f t="shared" ref="C315:BN315" si="414">((C312*(C94+C95)+(C313*(C102+C100)))*-1)</f>
        <v>0</v>
      </c>
      <c r="D315" s="2">
        <f t="shared" si="414"/>
        <v>-54268969.612999991</v>
      </c>
      <c r="E315" s="2">
        <f t="shared" si="414"/>
        <v>-8255326.7970000012</v>
      </c>
      <c r="F315" s="2">
        <f t="shared" si="414"/>
        <v>-10749077.424000001</v>
      </c>
      <c r="G315" s="2">
        <f t="shared" si="414"/>
        <v>0</v>
      </c>
      <c r="H315" s="2">
        <f t="shared" si="414"/>
        <v>0</v>
      </c>
      <c r="I315" s="2">
        <f t="shared" si="414"/>
        <v>-9204458.8680000007</v>
      </c>
      <c r="J315" s="2">
        <f t="shared" si="414"/>
        <v>0</v>
      </c>
      <c r="K315" s="2">
        <f t="shared" si="414"/>
        <v>0</v>
      </c>
      <c r="L315" s="2">
        <f t="shared" si="414"/>
        <v>0</v>
      </c>
      <c r="M315" s="2">
        <f t="shared" si="414"/>
        <v>0</v>
      </c>
      <c r="N315" s="2">
        <f t="shared" si="414"/>
        <v>-1055619.9000000001</v>
      </c>
      <c r="O315" s="2">
        <f t="shared" si="414"/>
        <v>0</v>
      </c>
      <c r="P315" s="2">
        <f t="shared" si="414"/>
        <v>0</v>
      </c>
      <c r="Q315" s="2">
        <f t="shared" si="414"/>
        <v>-24812053.265999999</v>
      </c>
      <c r="R315" s="2">
        <f t="shared" si="414"/>
        <v>0</v>
      </c>
      <c r="S315" s="2">
        <f t="shared" si="414"/>
        <v>0</v>
      </c>
      <c r="T315" s="2">
        <f t="shared" si="414"/>
        <v>0</v>
      </c>
      <c r="U315" s="2">
        <f t="shared" si="414"/>
        <v>0</v>
      </c>
      <c r="V315" s="2">
        <f t="shared" si="414"/>
        <v>0</v>
      </c>
      <c r="W315" s="2">
        <f t="shared" si="414"/>
        <v>0</v>
      </c>
      <c r="X315" s="2">
        <f t="shared" si="414"/>
        <v>0</v>
      </c>
      <c r="Y315" s="2">
        <f t="shared" si="414"/>
        <v>0</v>
      </c>
      <c r="Z315" s="2">
        <f t="shared" si="414"/>
        <v>0</v>
      </c>
      <c r="AA315" s="2">
        <f t="shared" si="414"/>
        <v>0</v>
      </c>
      <c r="AB315" s="2">
        <f t="shared" si="414"/>
        <v>0</v>
      </c>
      <c r="AC315" s="2">
        <f t="shared" si="414"/>
        <v>0</v>
      </c>
      <c r="AD315" s="2">
        <f t="shared" si="414"/>
        <v>-1785097.1600000001</v>
      </c>
      <c r="AE315" s="2">
        <f t="shared" si="414"/>
        <v>0</v>
      </c>
      <c r="AF315" s="2">
        <f t="shared" si="414"/>
        <v>0</v>
      </c>
      <c r="AG315" s="2">
        <f t="shared" si="414"/>
        <v>0</v>
      </c>
      <c r="AH315" s="2">
        <f t="shared" si="414"/>
        <v>0</v>
      </c>
      <c r="AI315" s="2">
        <f t="shared" si="414"/>
        <v>0</v>
      </c>
      <c r="AJ315" s="2">
        <f t="shared" si="414"/>
        <v>0</v>
      </c>
      <c r="AK315" s="2">
        <f t="shared" si="414"/>
        <v>0</v>
      </c>
      <c r="AL315" s="2">
        <f t="shared" si="414"/>
        <v>0</v>
      </c>
      <c r="AM315" s="2">
        <f t="shared" si="414"/>
        <v>0</v>
      </c>
      <c r="AN315" s="2">
        <f t="shared" si="414"/>
        <v>0</v>
      </c>
      <c r="AO315" s="2">
        <f t="shared" si="414"/>
        <v>0</v>
      </c>
      <c r="AP315" s="2">
        <f t="shared" si="414"/>
        <v>0</v>
      </c>
      <c r="AQ315" s="2">
        <f t="shared" si="414"/>
        <v>0</v>
      </c>
      <c r="AR315" s="2">
        <f t="shared" si="414"/>
        <v>-22529995.419</v>
      </c>
      <c r="AS315" s="2">
        <f t="shared" si="414"/>
        <v>-3674614.9440000001</v>
      </c>
      <c r="AT315" s="2">
        <f t="shared" si="414"/>
        <v>0</v>
      </c>
      <c r="AU315" s="2">
        <f t="shared" si="414"/>
        <v>0</v>
      </c>
      <c r="AV315" s="2">
        <f t="shared" si="414"/>
        <v>0</v>
      </c>
      <c r="AW315" s="2">
        <f t="shared" si="414"/>
        <v>0</v>
      </c>
      <c r="AX315" s="2">
        <f t="shared" si="414"/>
        <v>0</v>
      </c>
      <c r="AY315" s="2">
        <f t="shared" si="414"/>
        <v>0</v>
      </c>
      <c r="AZ315" s="2">
        <f t="shared" si="414"/>
        <v>0</v>
      </c>
      <c r="BA315" s="2">
        <f t="shared" si="414"/>
        <v>0</v>
      </c>
      <c r="BB315" s="2">
        <f t="shared" si="414"/>
        <v>0</v>
      </c>
      <c r="BC315" s="2">
        <f t="shared" si="414"/>
        <v>-34056219.419</v>
      </c>
      <c r="BD315" s="2">
        <f t="shared" si="414"/>
        <v>0</v>
      </c>
      <c r="BE315" s="2">
        <f t="shared" si="414"/>
        <v>0</v>
      </c>
      <c r="BF315" s="2">
        <f t="shared" si="414"/>
        <v>0</v>
      </c>
      <c r="BG315" s="2">
        <f t="shared" si="414"/>
        <v>0</v>
      </c>
      <c r="BH315" s="2">
        <f t="shared" si="414"/>
        <v>0</v>
      </c>
      <c r="BI315" s="2">
        <f t="shared" si="414"/>
        <v>0</v>
      </c>
      <c r="BJ315" s="2">
        <f t="shared" si="414"/>
        <v>0</v>
      </c>
      <c r="BK315" s="2">
        <f t="shared" si="414"/>
        <v>0</v>
      </c>
      <c r="BL315" s="2">
        <f t="shared" si="414"/>
        <v>0</v>
      </c>
      <c r="BM315" s="2">
        <f t="shared" si="414"/>
        <v>0</v>
      </c>
      <c r="BN315" s="2">
        <f t="shared" si="414"/>
        <v>0</v>
      </c>
      <c r="BO315" s="2">
        <f t="shared" ref="BO315:DZ315" si="415">((BO312*(BO94+BO95)+(BO313*(BO102+BO100)))*-1)</f>
        <v>0</v>
      </c>
      <c r="BP315" s="2">
        <f t="shared" si="415"/>
        <v>0</v>
      </c>
      <c r="BQ315" s="2">
        <f t="shared" si="415"/>
        <v>-3141007.7459999998</v>
      </c>
      <c r="BR315" s="2">
        <f t="shared" si="415"/>
        <v>0</v>
      </c>
      <c r="BS315" s="2">
        <f t="shared" si="415"/>
        <v>0</v>
      </c>
      <c r="BT315" s="2">
        <f t="shared" si="415"/>
        <v>0</v>
      </c>
      <c r="BU315" s="2">
        <f t="shared" si="415"/>
        <v>0</v>
      </c>
      <c r="BV315" s="2">
        <f t="shared" si="415"/>
        <v>0</v>
      </c>
      <c r="BW315" s="2">
        <f t="shared" si="415"/>
        <v>0</v>
      </c>
      <c r="BX315" s="2">
        <f t="shared" si="415"/>
        <v>0</v>
      </c>
      <c r="BY315" s="2">
        <f t="shared" si="415"/>
        <v>0</v>
      </c>
      <c r="BZ315" s="2">
        <f t="shared" si="415"/>
        <v>0</v>
      </c>
      <c r="CA315" s="2">
        <f t="shared" si="415"/>
        <v>0</v>
      </c>
      <c r="CB315" s="2">
        <f t="shared" si="415"/>
        <v>-9445511.5600000005</v>
      </c>
      <c r="CC315" s="2">
        <f t="shared" si="415"/>
        <v>0</v>
      </c>
      <c r="CD315" s="2">
        <f t="shared" si="415"/>
        <v>0</v>
      </c>
      <c r="CE315" s="2">
        <f t="shared" si="415"/>
        <v>0</v>
      </c>
      <c r="CF315" s="2">
        <f t="shared" si="415"/>
        <v>0</v>
      </c>
      <c r="CG315" s="2">
        <f t="shared" si="415"/>
        <v>0</v>
      </c>
      <c r="CH315" s="2">
        <f t="shared" si="415"/>
        <v>0</v>
      </c>
      <c r="CI315" s="2">
        <f t="shared" si="415"/>
        <v>0</v>
      </c>
      <c r="CJ315" s="2">
        <f t="shared" si="415"/>
        <v>0</v>
      </c>
      <c r="CK315" s="2">
        <f t="shared" si="415"/>
        <v>-6787252.6680000005</v>
      </c>
      <c r="CL315" s="2">
        <f t="shared" si="415"/>
        <v>0</v>
      </c>
      <c r="CM315" s="2">
        <f t="shared" si="415"/>
        <v>0</v>
      </c>
      <c r="CN315" s="2">
        <f t="shared" si="415"/>
        <v>-26143561.5</v>
      </c>
      <c r="CO315" s="2">
        <f t="shared" si="415"/>
        <v>0</v>
      </c>
      <c r="CP315" s="2">
        <f t="shared" si="415"/>
        <v>0</v>
      </c>
      <c r="CQ315" s="2">
        <f t="shared" si="415"/>
        <v>0</v>
      </c>
      <c r="CR315" s="2">
        <f t="shared" si="415"/>
        <v>0</v>
      </c>
      <c r="CS315" s="2">
        <f t="shared" si="415"/>
        <v>0</v>
      </c>
      <c r="CT315" s="2">
        <f t="shared" si="415"/>
        <v>0</v>
      </c>
      <c r="CU315" s="2">
        <f t="shared" si="415"/>
        <v>0</v>
      </c>
      <c r="CV315" s="2">
        <f t="shared" si="415"/>
        <v>0</v>
      </c>
      <c r="CW315" s="2">
        <f t="shared" si="415"/>
        <v>0</v>
      </c>
      <c r="CX315" s="2">
        <f t="shared" si="415"/>
        <v>0</v>
      </c>
      <c r="CY315" s="2">
        <f t="shared" si="415"/>
        <v>0</v>
      </c>
      <c r="CZ315" s="2">
        <f t="shared" si="415"/>
        <v>0</v>
      </c>
      <c r="DA315" s="2">
        <f t="shared" si="415"/>
        <v>0</v>
      </c>
      <c r="DB315" s="2">
        <f t="shared" si="415"/>
        <v>0</v>
      </c>
      <c r="DC315" s="2">
        <f t="shared" si="415"/>
        <v>0</v>
      </c>
      <c r="DD315" s="2">
        <f t="shared" si="415"/>
        <v>0</v>
      </c>
      <c r="DE315" s="2">
        <f t="shared" si="415"/>
        <v>0</v>
      </c>
      <c r="DF315" s="2">
        <f t="shared" si="415"/>
        <v>-15264419.939999999</v>
      </c>
      <c r="DG315" s="2">
        <f t="shared" si="415"/>
        <v>0</v>
      </c>
      <c r="DH315" s="2">
        <f t="shared" si="415"/>
        <v>0</v>
      </c>
      <c r="DI315" s="2">
        <f t="shared" si="415"/>
        <v>-903649.03200000001</v>
      </c>
      <c r="DJ315" s="2">
        <f t="shared" si="415"/>
        <v>0</v>
      </c>
      <c r="DK315" s="2">
        <f t="shared" si="415"/>
        <v>0</v>
      </c>
      <c r="DL315" s="2">
        <f t="shared" si="415"/>
        <v>0</v>
      </c>
      <c r="DM315" s="2">
        <f t="shared" si="415"/>
        <v>0</v>
      </c>
      <c r="DN315" s="2">
        <f t="shared" si="415"/>
        <v>0</v>
      </c>
      <c r="DO315" s="2">
        <f t="shared" si="415"/>
        <v>0</v>
      </c>
      <c r="DP315" s="2">
        <f t="shared" si="415"/>
        <v>0</v>
      </c>
      <c r="DQ315" s="2">
        <f t="shared" si="415"/>
        <v>0</v>
      </c>
      <c r="DR315" s="2">
        <f t="shared" si="415"/>
        <v>0</v>
      </c>
      <c r="DS315" s="2">
        <f t="shared" si="415"/>
        <v>0</v>
      </c>
      <c r="DT315" s="2">
        <f t="shared" si="415"/>
        <v>0</v>
      </c>
      <c r="DU315" s="2">
        <f t="shared" si="415"/>
        <v>0</v>
      </c>
      <c r="DV315" s="2">
        <f t="shared" si="415"/>
        <v>0</v>
      </c>
      <c r="DW315" s="2">
        <f t="shared" si="415"/>
        <v>0</v>
      </c>
      <c r="DX315" s="2">
        <f t="shared" si="415"/>
        <v>0</v>
      </c>
      <c r="DY315" s="2">
        <f t="shared" si="415"/>
        <v>0</v>
      </c>
      <c r="DZ315" s="2">
        <f t="shared" si="415"/>
        <v>0</v>
      </c>
      <c r="EA315" s="2">
        <f t="shared" ref="EA315:FX315" si="416">((EA312*(EA94+EA95)+(EA313*(EA102+EA100)))*-1)</f>
        <v>-273878.40000000002</v>
      </c>
      <c r="EB315" s="2">
        <f t="shared" si="416"/>
        <v>0</v>
      </c>
      <c r="EC315" s="2">
        <f t="shared" si="416"/>
        <v>0</v>
      </c>
      <c r="ED315" s="2">
        <f t="shared" si="416"/>
        <v>0</v>
      </c>
      <c r="EE315" s="2">
        <f t="shared" si="416"/>
        <v>0</v>
      </c>
      <c r="EF315" s="2">
        <f t="shared" si="416"/>
        <v>0</v>
      </c>
      <c r="EG315" s="2">
        <f t="shared" si="416"/>
        <v>0</v>
      </c>
      <c r="EH315" s="2">
        <f t="shared" si="416"/>
        <v>0</v>
      </c>
      <c r="EI315" s="2">
        <f t="shared" si="416"/>
        <v>0</v>
      </c>
      <c r="EJ315" s="2">
        <f t="shared" si="416"/>
        <v>0</v>
      </c>
      <c r="EK315" s="2">
        <f t="shared" si="416"/>
        <v>0</v>
      </c>
      <c r="EL315" s="2">
        <f t="shared" si="416"/>
        <v>0</v>
      </c>
      <c r="EM315" s="2">
        <f t="shared" si="416"/>
        <v>0</v>
      </c>
      <c r="EN315" s="2">
        <f t="shared" si="416"/>
        <v>0</v>
      </c>
      <c r="EO315" s="2">
        <f t="shared" si="416"/>
        <v>0</v>
      </c>
      <c r="EP315" s="2">
        <f t="shared" si="416"/>
        <v>0</v>
      </c>
      <c r="EQ315" s="2">
        <f t="shared" si="416"/>
        <v>-1211503.51</v>
      </c>
      <c r="ER315" s="2">
        <f t="shared" si="416"/>
        <v>0</v>
      </c>
      <c r="ES315" s="2">
        <f t="shared" si="416"/>
        <v>0</v>
      </c>
      <c r="ET315" s="2">
        <f t="shared" si="416"/>
        <v>0</v>
      </c>
      <c r="EU315" s="2">
        <f t="shared" si="416"/>
        <v>0</v>
      </c>
      <c r="EV315" s="2">
        <f t="shared" si="416"/>
        <v>0</v>
      </c>
      <c r="EW315" s="2">
        <f t="shared" si="416"/>
        <v>0</v>
      </c>
      <c r="EX315" s="2">
        <f t="shared" si="416"/>
        <v>0</v>
      </c>
      <c r="EY315" s="2">
        <f t="shared" si="416"/>
        <v>0</v>
      </c>
      <c r="EZ315" s="2">
        <f t="shared" si="416"/>
        <v>0</v>
      </c>
      <c r="FA315" s="2">
        <f t="shared" si="416"/>
        <v>0</v>
      </c>
      <c r="FB315" s="2">
        <f t="shared" si="416"/>
        <v>0</v>
      </c>
      <c r="FC315" s="2">
        <f t="shared" si="416"/>
        <v>0</v>
      </c>
      <c r="FD315" s="2">
        <f t="shared" si="416"/>
        <v>0</v>
      </c>
      <c r="FE315" s="2">
        <f t="shared" si="416"/>
        <v>0</v>
      </c>
      <c r="FF315" s="2">
        <f t="shared" si="416"/>
        <v>0</v>
      </c>
      <c r="FG315" s="2">
        <f t="shared" si="416"/>
        <v>0</v>
      </c>
      <c r="FH315" s="2">
        <f t="shared" si="416"/>
        <v>0</v>
      </c>
      <c r="FI315" s="2">
        <f t="shared" si="416"/>
        <v>0</v>
      </c>
      <c r="FJ315" s="2">
        <f t="shared" si="416"/>
        <v>0</v>
      </c>
      <c r="FK315" s="2">
        <f t="shared" si="416"/>
        <v>0</v>
      </c>
      <c r="FL315" s="2">
        <f t="shared" si="416"/>
        <v>0</v>
      </c>
      <c r="FM315" s="2">
        <f t="shared" si="416"/>
        <v>0</v>
      </c>
      <c r="FN315" s="2">
        <f t="shared" si="416"/>
        <v>0</v>
      </c>
      <c r="FO315" s="2">
        <f t="shared" si="416"/>
        <v>0</v>
      </c>
      <c r="FP315" s="2">
        <f t="shared" si="416"/>
        <v>0</v>
      </c>
      <c r="FQ315" s="2">
        <f t="shared" si="416"/>
        <v>0</v>
      </c>
      <c r="FR315" s="2">
        <f t="shared" si="416"/>
        <v>0</v>
      </c>
      <c r="FS315" s="2">
        <f t="shared" si="416"/>
        <v>0</v>
      </c>
      <c r="FT315" s="2">
        <f t="shared" si="416"/>
        <v>0</v>
      </c>
      <c r="FU315" s="2">
        <f t="shared" si="416"/>
        <v>0</v>
      </c>
      <c r="FV315" s="2">
        <f t="shared" si="416"/>
        <v>0</v>
      </c>
      <c r="FW315" s="2">
        <f t="shared" si="416"/>
        <v>0</v>
      </c>
      <c r="FX315" s="2">
        <f t="shared" si="416"/>
        <v>0</v>
      </c>
      <c r="FY315" s="2">
        <f>SUM(C315:FX315)</f>
        <v>-233562217.16600001</v>
      </c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</row>
    <row r="316" spans="1:193" x14ac:dyDescent="0.35">
      <c r="A316" s="3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</row>
    <row r="317" spans="1:193" x14ac:dyDescent="0.35">
      <c r="A317" s="3" t="s">
        <v>621</v>
      </c>
      <c r="B317" s="2" t="s">
        <v>622</v>
      </c>
      <c r="C317" s="2">
        <f t="shared" ref="C317:BN317" si="417">C303+C315</f>
        <v>79061989.680000007</v>
      </c>
      <c r="D317" s="2">
        <f t="shared" si="417"/>
        <v>391913358.88700002</v>
      </c>
      <c r="E317" s="2">
        <f t="shared" si="417"/>
        <v>63223597.633000009</v>
      </c>
      <c r="F317" s="2">
        <f t="shared" si="417"/>
        <v>268538106.796</v>
      </c>
      <c r="G317" s="2">
        <f t="shared" si="417"/>
        <v>22106227.82</v>
      </c>
      <c r="H317" s="2">
        <f t="shared" si="417"/>
        <v>13387931.9</v>
      </c>
      <c r="I317" s="2">
        <f t="shared" si="417"/>
        <v>89700257.772</v>
      </c>
      <c r="J317" s="2">
        <f t="shared" si="417"/>
        <v>24467328.670000002</v>
      </c>
      <c r="K317" s="2">
        <f t="shared" si="417"/>
        <v>4312438.25</v>
      </c>
      <c r="L317" s="2">
        <f t="shared" si="417"/>
        <v>26223106.879999999</v>
      </c>
      <c r="M317" s="2">
        <f t="shared" si="417"/>
        <v>12984654.18</v>
      </c>
      <c r="N317" s="2">
        <f t="shared" si="417"/>
        <v>591074870.5</v>
      </c>
      <c r="O317" s="2">
        <f t="shared" si="417"/>
        <v>144009244.40000001</v>
      </c>
      <c r="P317" s="2">
        <f t="shared" si="417"/>
        <v>5256442.2699999996</v>
      </c>
      <c r="Q317" s="2">
        <f t="shared" si="417"/>
        <v>472727905.45400006</v>
      </c>
      <c r="R317" s="2">
        <f t="shared" si="417"/>
        <v>79749027.269999996</v>
      </c>
      <c r="S317" s="2">
        <f t="shared" si="417"/>
        <v>19269511.710000001</v>
      </c>
      <c r="T317" s="2">
        <f t="shared" si="417"/>
        <v>3318152.62</v>
      </c>
      <c r="U317" s="2">
        <f t="shared" si="417"/>
        <v>1410288.68</v>
      </c>
      <c r="V317" s="2">
        <f t="shared" si="417"/>
        <v>4316362.38</v>
      </c>
      <c r="W317" s="2">
        <f t="shared" si="417"/>
        <v>1482561.76</v>
      </c>
      <c r="X317" s="2">
        <f t="shared" si="417"/>
        <v>1262581.68</v>
      </c>
      <c r="Y317" s="2">
        <f t="shared" si="417"/>
        <v>11169795.210000001</v>
      </c>
      <c r="Z317" s="2">
        <f t="shared" si="417"/>
        <v>3879323.23</v>
      </c>
      <c r="AA317" s="2">
        <f t="shared" si="417"/>
        <v>352504308.11000001</v>
      </c>
      <c r="AB317" s="2">
        <f t="shared" si="417"/>
        <v>312898311.33999997</v>
      </c>
      <c r="AC317" s="2">
        <f t="shared" si="417"/>
        <v>11265780.48</v>
      </c>
      <c r="AD317" s="2">
        <f t="shared" si="417"/>
        <v>14849914.869999999</v>
      </c>
      <c r="AE317" s="2">
        <f t="shared" si="417"/>
        <v>2241390.11</v>
      </c>
      <c r="AF317" s="2">
        <f t="shared" si="417"/>
        <v>3431505.06</v>
      </c>
      <c r="AG317" s="2">
        <f t="shared" si="417"/>
        <v>8030694.9000000004</v>
      </c>
      <c r="AH317" s="2">
        <f t="shared" si="417"/>
        <v>11751183.359999999</v>
      </c>
      <c r="AI317" s="2">
        <f t="shared" si="417"/>
        <v>5477456.7800000003</v>
      </c>
      <c r="AJ317" s="2">
        <f t="shared" si="417"/>
        <v>3713794.02</v>
      </c>
      <c r="AK317" s="2">
        <f t="shared" si="417"/>
        <v>3458406.28</v>
      </c>
      <c r="AL317" s="2">
        <f t="shared" si="417"/>
        <v>4717201.12</v>
      </c>
      <c r="AM317" s="2">
        <f t="shared" si="417"/>
        <v>5240217.4400000004</v>
      </c>
      <c r="AN317" s="2">
        <f t="shared" si="417"/>
        <v>4782390.71</v>
      </c>
      <c r="AO317" s="2">
        <f t="shared" si="417"/>
        <v>50534324.149999999</v>
      </c>
      <c r="AP317" s="2">
        <f t="shared" si="417"/>
        <v>1019980699.91</v>
      </c>
      <c r="AQ317" s="2">
        <f t="shared" si="417"/>
        <v>4492088.3600000003</v>
      </c>
      <c r="AR317" s="2">
        <f t="shared" si="417"/>
        <v>672473796.09099996</v>
      </c>
      <c r="AS317" s="2">
        <f t="shared" si="417"/>
        <v>75664968.18599999</v>
      </c>
      <c r="AT317" s="2">
        <f t="shared" si="417"/>
        <v>27513620.370000001</v>
      </c>
      <c r="AU317" s="2">
        <f t="shared" si="417"/>
        <v>4675918.18</v>
      </c>
      <c r="AV317" s="2">
        <f t="shared" si="417"/>
        <v>5120477.45</v>
      </c>
      <c r="AW317" s="2">
        <f t="shared" si="417"/>
        <v>4499326.13</v>
      </c>
      <c r="AX317" s="2">
        <f t="shared" si="417"/>
        <v>2057632.03</v>
      </c>
      <c r="AY317" s="2">
        <f t="shared" si="417"/>
        <v>6020645.1799999997</v>
      </c>
      <c r="AZ317" s="2">
        <f t="shared" si="417"/>
        <v>142629299.31999999</v>
      </c>
      <c r="BA317" s="2">
        <f t="shared" si="417"/>
        <v>100628658.67</v>
      </c>
      <c r="BB317" s="2">
        <f t="shared" si="417"/>
        <v>83839870.620000005</v>
      </c>
      <c r="BC317" s="2">
        <f t="shared" si="417"/>
        <v>248841304.65099999</v>
      </c>
      <c r="BD317" s="2">
        <f t="shared" si="417"/>
        <v>40110951.780000001</v>
      </c>
      <c r="BE317" s="2">
        <f t="shared" si="417"/>
        <v>14211729.34</v>
      </c>
      <c r="BF317" s="2">
        <f t="shared" si="417"/>
        <v>281956996.83999997</v>
      </c>
      <c r="BG317" s="2">
        <f t="shared" si="417"/>
        <v>11992392.609999999</v>
      </c>
      <c r="BH317" s="2">
        <f t="shared" si="417"/>
        <v>7660958.0199999996</v>
      </c>
      <c r="BI317" s="2">
        <f t="shared" si="417"/>
        <v>4655443.62</v>
      </c>
      <c r="BJ317" s="2">
        <f t="shared" si="417"/>
        <v>69621394.510000005</v>
      </c>
      <c r="BK317" s="2">
        <f t="shared" si="417"/>
        <v>390865273.26999998</v>
      </c>
      <c r="BL317" s="2">
        <f t="shared" si="417"/>
        <v>1974169.09</v>
      </c>
      <c r="BM317" s="2">
        <f t="shared" si="417"/>
        <v>5482157.6900000004</v>
      </c>
      <c r="BN317" s="2">
        <f t="shared" si="417"/>
        <v>35280013.289999999</v>
      </c>
      <c r="BO317" s="2">
        <f t="shared" ref="BO317:DZ317" si="418">BO303+BO315</f>
        <v>14714705.09</v>
      </c>
      <c r="BP317" s="2">
        <f t="shared" si="418"/>
        <v>3342513.9</v>
      </c>
      <c r="BQ317" s="2">
        <f t="shared" si="418"/>
        <v>70044033.633999988</v>
      </c>
      <c r="BR317" s="2">
        <f t="shared" si="418"/>
        <v>51838961.100000001</v>
      </c>
      <c r="BS317" s="2">
        <f t="shared" si="418"/>
        <v>14896672.880000001</v>
      </c>
      <c r="BT317" s="2">
        <f t="shared" si="418"/>
        <v>5808684.25</v>
      </c>
      <c r="BU317" s="2">
        <f t="shared" si="418"/>
        <v>6031635.75</v>
      </c>
      <c r="BV317" s="2">
        <f t="shared" si="418"/>
        <v>14808759.189999999</v>
      </c>
      <c r="BW317" s="2">
        <f t="shared" si="418"/>
        <v>23767201.809999999</v>
      </c>
      <c r="BX317" s="2">
        <f t="shared" si="418"/>
        <v>1747493.26</v>
      </c>
      <c r="BY317" s="2">
        <f t="shared" si="418"/>
        <v>6226435.4199999999</v>
      </c>
      <c r="BZ317" s="2">
        <f t="shared" si="418"/>
        <v>4027229.55</v>
      </c>
      <c r="CA317" s="2">
        <f t="shared" si="418"/>
        <v>3145296</v>
      </c>
      <c r="CB317" s="2">
        <f t="shared" si="418"/>
        <v>820464024.26000011</v>
      </c>
      <c r="CC317" s="2">
        <f t="shared" si="418"/>
        <v>3591422.38</v>
      </c>
      <c r="CD317" s="2">
        <f t="shared" si="418"/>
        <v>1211944.3999999999</v>
      </c>
      <c r="CE317" s="2">
        <f t="shared" si="418"/>
        <v>3165905.17</v>
      </c>
      <c r="CF317" s="2">
        <f t="shared" si="418"/>
        <v>2391611.64</v>
      </c>
      <c r="CG317" s="2">
        <f t="shared" si="418"/>
        <v>3672390.33</v>
      </c>
      <c r="CH317" s="2">
        <f t="shared" si="418"/>
        <v>2254948.56</v>
      </c>
      <c r="CI317" s="2">
        <f t="shared" si="418"/>
        <v>8604631.9199999999</v>
      </c>
      <c r="CJ317" s="2">
        <f t="shared" si="418"/>
        <v>11489962.68</v>
      </c>
      <c r="CK317" s="2">
        <f t="shared" si="418"/>
        <v>50443047.012000002</v>
      </c>
      <c r="CL317" s="2">
        <f t="shared" si="418"/>
        <v>15255675.859999999</v>
      </c>
      <c r="CM317" s="2">
        <f t="shared" si="418"/>
        <v>9332190.8900000006</v>
      </c>
      <c r="CN317" s="2">
        <f t="shared" si="418"/>
        <v>321000225.81999999</v>
      </c>
      <c r="CO317" s="2">
        <f t="shared" si="418"/>
        <v>158674394.33000001</v>
      </c>
      <c r="CP317" s="2">
        <f t="shared" si="418"/>
        <v>12181419.699999999</v>
      </c>
      <c r="CQ317" s="2">
        <f t="shared" si="418"/>
        <v>10319943.82</v>
      </c>
      <c r="CR317" s="2">
        <f t="shared" si="418"/>
        <v>3879878.58</v>
      </c>
      <c r="CS317" s="2">
        <f t="shared" si="418"/>
        <v>4486541.0199999996</v>
      </c>
      <c r="CT317" s="2">
        <f t="shared" si="418"/>
        <v>2570076.59</v>
      </c>
      <c r="CU317" s="2">
        <f t="shared" si="418"/>
        <v>5452514.1399999997</v>
      </c>
      <c r="CV317" s="2">
        <f t="shared" si="418"/>
        <v>1176684.73</v>
      </c>
      <c r="CW317" s="2">
        <f t="shared" si="418"/>
        <v>3791096.75</v>
      </c>
      <c r="CX317" s="2">
        <f t="shared" si="418"/>
        <v>6133963.3200000003</v>
      </c>
      <c r="CY317" s="2">
        <f t="shared" si="418"/>
        <v>1248005.03</v>
      </c>
      <c r="CZ317" s="2">
        <f t="shared" si="418"/>
        <v>21008137.969999999</v>
      </c>
      <c r="DA317" s="2">
        <f t="shared" si="418"/>
        <v>3739031.97</v>
      </c>
      <c r="DB317" s="2">
        <f t="shared" si="418"/>
        <v>4880964.34</v>
      </c>
      <c r="DC317" s="2">
        <f t="shared" si="418"/>
        <v>3660350.21</v>
      </c>
      <c r="DD317" s="2">
        <f t="shared" si="418"/>
        <v>3579436.51</v>
      </c>
      <c r="DE317" s="2">
        <f t="shared" si="418"/>
        <v>4615219.92</v>
      </c>
      <c r="DF317" s="2">
        <f t="shared" si="418"/>
        <v>214514094.43000001</v>
      </c>
      <c r="DG317" s="2">
        <f t="shared" si="418"/>
        <v>2234952.04</v>
      </c>
      <c r="DH317" s="2">
        <f t="shared" si="418"/>
        <v>20650989.93</v>
      </c>
      <c r="DI317" s="2">
        <f t="shared" si="418"/>
        <v>26865002.107999999</v>
      </c>
      <c r="DJ317" s="2">
        <f t="shared" si="418"/>
        <v>8211576.4000000004</v>
      </c>
      <c r="DK317" s="2">
        <f t="shared" si="418"/>
        <v>6295019.5</v>
      </c>
      <c r="DL317" s="2">
        <f t="shared" si="418"/>
        <v>66823620.409999996</v>
      </c>
      <c r="DM317" s="2">
        <f t="shared" si="418"/>
        <v>4440075.55</v>
      </c>
      <c r="DN317" s="2">
        <f t="shared" si="418"/>
        <v>16077764.23</v>
      </c>
      <c r="DO317" s="2">
        <f t="shared" si="418"/>
        <v>38630398.159999996</v>
      </c>
      <c r="DP317" s="2">
        <f t="shared" si="418"/>
        <v>3881904.38</v>
      </c>
      <c r="DQ317" s="2">
        <f t="shared" si="418"/>
        <v>11141481.6</v>
      </c>
      <c r="DR317" s="2">
        <f t="shared" si="418"/>
        <v>16125868.59</v>
      </c>
      <c r="DS317" s="2">
        <f t="shared" si="418"/>
        <v>8220717.54</v>
      </c>
      <c r="DT317" s="2">
        <f t="shared" si="418"/>
        <v>3708126.51</v>
      </c>
      <c r="DU317" s="2">
        <f t="shared" si="418"/>
        <v>5288530.8899999997</v>
      </c>
      <c r="DV317" s="2">
        <f t="shared" si="418"/>
        <v>3870179.44</v>
      </c>
      <c r="DW317" s="2">
        <f t="shared" si="418"/>
        <v>4762020.5199999996</v>
      </c>
      <c r="DX317" s="2">
        <f t="shared" si="418"/>
        <v>3811652.82</v>
      </c>
      <c r="DY317" s="2">
        <f t="shared" si="418"/>
        <v>5093286.76</v>
      </c>
      <c r="DZ317" s="2">
        <f t="shared" si="418"/>
        <v>9156474.4900000002</v>
      </c>
      <c r="EA317" s="2">
        <f t="shared" ref="EA317:FX317" si="419">EA303+EA315</f>
        <v>6992117.3999999994</v>
      </c>
      <c r="EB317" s="2">
        <f t="shared" si="419"/>
        <v>7038996.6299999999</v>
      </c>
      <c r="EC317" s="2">
        <f t="shared" si="419"/>
        <v>4335034.8099999996</v>
      </c>
      <c r="ED317" s="2">
        <f t="shared" si="419"/>
        <v>23689244.559999999</v>
      </c>
      <c r="EE317" s="2">
        <f t="shared" si="419"/>
        <v>3687045.68</v>
      </c>
      <c r="EF317" s="2">
        <f t="shared" si="419"/>
        <v>16375437.24</v>
      </c>
      <c r="EG317" s="2">
        <f t="shared" si="419"/>
        <v>4175170.93</v>
      </c>
      <c r="EH317" s="2">
        <f t="shared" si="419"/>
        <v>4140789.68</v>
      </c>
      <c r="EI317" s="2">
        <f t="shared" si="419"/>
        <v>162615505.53</v>
      </c>
      <c r="EJ317" s="2">
        <f t="shared" si="419"/>
        <v>112188189.77</v>
      </c>
      <c r="EK317" s="2">
        <f t="shared" si="419"/>
        <v>8375153.3300000001</v>
      </c>
      <c r="EL317" s="2">
        <f t="shared" si="419"/>
        <v>5899050.4400000004</v>
      </c>
      <c r="EM317" s="2">
        <f t="shared" si="419"/>
        <v>5485560.5599999996</v>
      </c>
      <c r="EN317" s="2">
        <f t="shared" si="419"/>
        <v>11829639.640000001</v>
      </c>
      <c r="EO317" s="2">
        <f t="shared" si="419"/>
        <v>4726223.4400000004</v>
      </c>
      <c r="EP317" s="2">
        <f t="shared" si="419"/>
        <v>6204234.5099999998</v>
      </c>
      <c r="EQ317" s="2">
        <f t="shared" si="419"/>
        <v>29539512.779999997</v>
      </c>
      <c r="ER317" s="2">
        <f t="shared" si="419"/>
        <v>5136874.5</v>
      </c>
      <c r="ES317" s="2">
        <f t="shared" si="419"/>
        <v>3353793.81</v>
      </c>
      <c r="ET317" s="2">
        <f t="shared" si="419"/>
        <v>4356324.13</v>
      </c>
      <c r="EU317" s="2">
        <f t="shared" si="419"/>
        <v>7963315.6799999997</v>
      </c>
      <c r="EV317" s="2">
        <f t="shared" si="419"/>
        <v>1890492.83</v>
      </c>
      <c r="EW317" s="2">
        <f t="shared" si="419"/>
        <v>13309322.109999999</v>
      </c>
      <c r="EX317" s="2">
        <f t="shared" si="419"/>
        <v>3791058.95</v>
      </c>
      <c r="EY317" s="2">
        <f t="shared" si="419"/>
        <v>7759567.2400000002</v>
      </c>
      <c r="EZ317" s="2">
        <f t="shared" si="419"/>
        <v>2820167.82</v>
      </c>
      <c r="FA317" s="2">
        <f t="shared" si="419"/>
        <v>42142313.409999996</v>
      </c>
      <c r="FB317" s="2">
        <f t="shared" si="419"/>
        <v>4797387.76</v>
      </c>
      <c r="FC317" s="2">
        <f t="shared" si="419"/>
        <v>21157792.920000002</v>
      </c>
      <c r="FD317" s="2">
        <f t="shared" si="419"/>
        <v>5770108.4400000004</v>
      </c>
      <c r="FE317" s="2">
        <f t="shared" si="419"/>
        <v>1963010.65</v>
      </c>
      <c r="FF317" s="2">
        <f t="shared" si="419"/>
        <v>3691748.16</v>
      </c>
      <c r="FG317" s="2">
        <f t="shared" si="419"/>
        <v>2729985.41</v>
      </c>
      <c r="FH317" s="2">
        <f t="shared" si="419"/>
        <v>1718391.6</v>
      </c>
      <c r="FI317" s="2">
        <f t="shared" si="419"/>
        <v>20443703.68</v>
      </c>
      <c r="FJ317" s="2">
        <f t="shared" si="419"/>
        <v>22797589.829999998</v>
      </c>
      <c r="FK317" s="2">
        <f t="shared" si="419"/>
        <v>29294622.940000001</v>
      </c>
      <c r="FL317" s="2">
        <f t="shared" si="419"/>
        <v>94168128.030000001</v>
      </c>
      <c r="FM317" s="2">
        <f t="shared" si="419"/>
        <v>44634765.020000003</v>
      </c>
      <c r="FN317" s="2">
        <f t="shared" si="419"/>
        <v>263520742.59</v>
      </c>
      <c r="FO317" s="2">
        <f t="shared" si="419"/>
        <v>13522225.609999999</v>
      </c>
      <c r="FP317" s="2">
        <f t="shared" si="419"/>
        <v>27763436.34</v>
      </c>
      <c r="FQ317" s="2">
        <f t="shared" si="419"/>
        <v>12038652.4</v>
      </c>
      <c r="FR317" s="2">
        <f t="shared" si="419"/>
        <v>3396557.44</v>
      </c>
      <c r="FS317" s="2">
        <f t="shared" si="419"/>
        <v>3389803.97</v>
      </c>
      <c r="FT317" s="2">
        <f t="shared" si="419"/>
        <v>1489181.21</v>
      </c>
      <c r="FU317" s="2">
        <f t="shared" si="419"/>
        <v>10636237.18</v>
      </c>
      <c r="FV317" s="2">
        <f t="shared" si="419"/>
        <v>9133780.1099999994</v>
      </c>
      <c r="FW317" s="2">
        <f t="shared" si="419"/>
        <v>3218252.85</v>
      </c>
      <c r="FX317" s="2">
        <f t="shared" si="419"/>
        <v>1701192.38</v>
      </c>
      <c r="FY317" s="2">
        <f>-(FY303+FY315)</f>
        <v>233562217.16600001</v>
      </c>
      <c r="FZ317" s="2">
        <f>SUM(C317:FY317)</f>
        <v>9942830378.6500053</v>
      </c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</row>
    <row r="318" spans="1:193" x14ac:dyDescent="0.35">
      <c r="A318" s="3" t="s">
        <v>623</v>
      </c>
      <c r="B318" s="2" t="s">
        <v>993</v>
      </c>
      <c r="C318" s="2">
        <f t="shared" ref="C318:BN319" si="420">C304</f>
        <v>33577243.379540466</v>
      </c>
      <c r="D318" s="2">
        <f t="shared" si="420"/>
        <v>122050153.72307038</v>
      </c>
      <c r="E318" s="2">
        <f t="shared" si="420"/>
        <v>33051226.751967102</v>
      </c>
      <c r="F318" s="2">
        <f t="shared" si="420"/>
        <v>89318024.700250193</v>
      </c>
      <c r="G318" s="2">
        <f t="shared" si="420"/>
        <v>14498385.88150131</v>
      </c>
      <c r="H318" s="2">
        <f t="shared" si="420"/>
        <v>3932704.3086785823</v>
      </c>
      <c r="I318" s="2">
        <f t="shared" si="420"/>
        <v>31923489.544274572</v>
      </c>
      <c r="J318" s="2">
        <f t="shared" si="420"/>
        <v>5261813.9282190474</v>
      </c>
      <c r="K318" s="2">
        <f t="shared" si="420"/>
        <v>1392552.5972030573</v>
      </c>
      <c r="L318" s="2">
        <f t="shared" si="420"/>
        <v>23995379.430089008</v>
      </c>
      <c r="M318" s="2">
        <f t="shared" si="420"/>
        <v>8495915.3011018187</v>
      </c>
      <c r="N318" s="2">
        <f t="shared" si="420"/>
        <v>179878384.98932433</v>
      </c>
      <c r="O318" s="2">
        <f t="shared" si="420"/>
        <v>73776337.477119565</v>
      </c>
      <c r="P318" s="2">
        <f t="shared" si="420"/>
        <v>1546004.3060999489</v>
      </c>
      <c r="Q318" s="2">
        <f t="shared" si="420"/>
        <v>155598755.6677776</v>
      </c>
      <c r="R318" s="2">
        <f t="shared" si="420"/>
        <v>2049923.1370213896</v>
      </c>
      <c r="S318" s="2">
        <f t="shared" si="420"/>
        <v>15805564.749845723</v>
      </c>
      <c r="T318" s="2">
        <f t="shared" si="420"/>
        <v>660634.28444545891</v>
      </c>
      <c r="U318" s="2">
        <f t="shared" si="420"/>
        <v>739582.32398065529</v>
      </c>
      <c r="V318" s="2">
        <f t="shared" si="420"/>
        <v>1058751.3498526947</v>
      </c>
      <c r="W318" s="2">
        <f t="shared" si="420"/>
        <v>183902.80493671706</v>
      </c>
      <c r="X318" s="2">
        <f t="shared" si="420"/>
        <v>299853.13395517523</v>
      </c>
      <c r="Y318" s="2">
        <f t="shared" si="420"/>
        <v>1933136.9605826172</v>
      </c>
      <c r="Z318" s="2">
        <f t="shared" si="420"/>
        <v>656631.67105138488</v>
      </c>
      <c r="AA318" s="2">
        <f t="shared" si="420"/>
        <v>185381345.16353503</v>
      </c>
      <c r="AB318" s="2">
        <f t="shared" si="420"/>
        <v>283463458.41918844</v>
      </c>
      <c r="AC318" s="2">
        <f t="shared" si="420"/>
        <v>10044074.968465116</v>
      </c>
      <c r="AD318" s="2">
        <f t="shared" si="420"/>
        <v>10101101.432298334</v>
      </c>
      <c r="AE318" s="2">
        <f t="shared" si="420"/>
        <v>658085.8743210776</v>
      </c>
      <c r="AF318" s="2">
        <f t="shared" si="420"/>
        <v>1148215.3928001451</v>
      </c>
      <c r="AG318" s="2">
        <f t="shared" si="420"/>
        <v>4791476.0997080402</v>
      </c>
      <c r="AH318" s="2">
        <f t="shared" si="420"/>
        <v>1053294.134960775</v>
      </c>
      <c r="AI318" s="2">
        <f t="shared" si="420"/>
        <v>331771.32239643257</v>
      </c>
      <c r="AJ318" s="2">
        <f t="shared" si="420"/>
        <v>991489.20526479895</v>
      </c>
      <c r="AK318" s="2">
        <f t="shared" si="420"/>
        <v>1447608.3068550292</v>
      </c>
      <c r="AL318" s="2">
        <f t="shared" si="420"/>
        <v>2514362.7032171222</v>
      </c>
      <c r="AM318" s="2">
        <f t="shared" si="420"/>
        <v>1330088.7374864481</v>
      </c>
      <c r="AN318" s="2">
        <f t="shared" si="420"/>
        <v>4368333.4429878201</v>
      </c>
      <c r="AO318" s="2">
        <f t="shared" si="420"/>
        <v>16264608.791705638</v>
      </c>
      <c r="AP318" s="2">
        <f t="shared" si="420"/>
        <v>674082570.65659761</v>
      </c>
      <c r="AQ318" s="2">
        <f t="shared" si="420"/>
        <v>1787585.3212162736</v>
      </c>
      <c r="AR318" s="2">
        <f t="shared" si="420"/>
        <v>290757999.32671642</v>
      </c>
      <c r="AS318" s="2">
        <f t="shared" si="420"/>
        <v>59077192.689198114</v>
      </c>
      <c r="AT318" s="2">
        <f t="shared" si="420"/>
        <v>11020967.801551856</v>
      </c>
      <c r="AU318" s="2">
        <f t="shared" si="420"/>
        <v>1738770.6923370271</v>
      </c>
      <c r="AV318" s="2">
        <f t="shared" si="420"/>
        <v>1250191.6990698965</v>
      </c>
      <c r="AW318" s="2">
        <f t="shared" si="420"/>
        <v>959160.18369534716</v>
      </c>
      <c r="AX318" s="2">
        <f t="shared" si="420"/>
        <v>664479.30007901578</v>
      </c>
      <c r="AY318" s="2">
        <f t="shared" si="420"/>
        <v>1669785.2574207489</v>
      </c>
      <c r="AZ318" s="2">
        <f t="shared" si="420"/>
        <v>17525146.516146116</v>
      </c>
      <c r="BA318" s="2">
        <f t="shared" si="420"/>
        <v>26210500.386955999</v>
      </c>
      <c r="BB318" s="2">
        <f t="shared" si="420"/>
        <v>7119432.8314184062</v>
      </c>
      <c r="BC318" s="2">
        <f t="shared" si="420"/>
        <v>97421277.96542123</v>
      </c>
      <c r="BD318" s="2">
        <f t="shared" si="420"/>
        <v>17045085.064198572</v>
      </c>
      <c r="BE318" s="2">
        <f t="shared" si="420"/>
        <v>5660860.9757390609</v>
      </c>
      <c r="BF318" s="2">
        <f t="shared" si="420"/>
        <v>82180783.778288096</v>
      </c>
      <c r="BG318" s="2">
        <f t="shared" si="420"/>
        <v>1867670.0979381581</v>
      </c>
      <c r="BH318" s="2">
        <f t="shared" si="420"/>
        <v>2252962.4108905317</v>
      </c>
      <c r="BI318" s="2">
        <f t="shared" si="420"/>
        <v>743165.76096947747</v>
      </c>
      <c r="BJ318" s="2">
        <f t="shared" si="420"/>
        <v>27852314.82888132</v>
      </c>
      <c r="BK318" s="2">
        <f t="shared" si="420"/>
        <v>54086678.790676355</v>
      </c>
      <c r="BL318" s="2">
        <f t="shared" si="420"/>
        <v>217253.93096649402</v>
      </c>
      <c r="BM318" s="2">
        <f t="shared" si="420"/>
        <v>1134358.7904461897</v>
      </c>
      <c r="BN318" s="2">
        <f t="shared" si="420"/>
        <v>10824688.431099476</v>
      </c>
      <c r="BO318" s="2">
        <f t="shared" ref="BO318:DZ319" si="421">BO304</f>
        <v>4340153.0736531466</v>
      </c>
      <c r="BP318" s="2">
        <f t="shared" si="421"/>
        <v>2802884.6587538598</v>
      </c>
      <c r="BQ318" s="2">
        <f t="shared" si="421"/>
        <v>57612581.678319909</v>
      </c>
      <c r="BR318" s="2">
        <f t="shared" si="421"/>
        <v>11778633.236844599</v>
      </c>
      <c r="BS318" s="2">
        <f t="shared" si="421"/>
        <v>4076179.8843034338</v>
      </c>
      <c r="BT318" s="2">
        <f t="shared" si="421"/>
        <v>3087519.2551995334</v>
      </c>
      <c r="BU318" s="2">
        <f t="shared" si="421"/>
        <v>2442749.9872815395</v>
      </c>
      <c r="BV318" s="2">
        <f t="shared" si="421"/>
        <v>13991122.23835797</v>
      </c>
      <c r="BW318" s="2">
        <f t="shared" si="421"/>
        <v>18631284.503404584</v>
      </c>
      <c r="BX318" s="2">
        <f t="shared" si="421"/>
        <v>1363693.695489815</v>
      </c>
      <c r="BY318" s="2">
        <f t="shared" si="421"/>
        <v>3747865.2837329269</v>
      </c>
      <c r="BZ318" s="2">
        <f t="shared" si="421"/>
        <v>1216640.406784907</v>
      </c>
      <c r="CA318" s="2">
        <f t="shared" si="421"/>
        <v>2527080.6753126369</v>
      </c>
      <c r="CB318" s="2">
        <f t="shared" si="421"/>
        <v>398779588.42631292</v>
      </c>
      <c r="CC318" s="2">
        <f t="shared" si="421"/>
        <v>585953.74241974927</v>
      </c>
      <c r="CD318" s="2">
        <f t="shared" si="421"/>
        <v>486759.55037128291</v>
      </c>
      <c r="CE318" s="2">
        <f t="shared" si="421"/>
        <v>1244213.6149625636</v>
      </c>
      <c r="CF318" s="2">
        <f t="shared" si="421"/>
        <v>784467.85302799824</v>
      </c>
      <c r="CG318" s="2">
        <f t="shared" si="421"/>
        <v>706193.14755458268</v>
      </c>
      <c r="CH318" s="2">
        <f t="shared" si="421"/>
        <v>504345.75612722291</v>
      </c>
      <c r="CI318" s="2">
        <f t="shared" si="421"/>
        <v>3398182.433490945</v>
      </c>
      <c r="CJ318" s="2">
        <f t="shared" si="421"/>
        <v>11176144.947141035</v>
      </c>
      <c r="CK318" s="2">
        <f t="shared" si="421"/>
        <v>20269323.91151683</v>
      </c>
      <c r="CL318" s="2">
        <f t="shared" si="421"/>
        <v>3614355.5583170662</v>
      </c>
      <c r="CM318" s="2">
        <f t="shared" si="421"/>
        <v>2110706.8200031449</v>
      </c>
      <c r="CN318" s="2">
        <f t="shared" si="421"/>
        <v>145426796.29018176</v>
      </c>
      <c r="CO318" s="2">
        <f t="shared" si="421"/>
        <v>97307604.414999232</v>
      </c>
      <c r="CP318" s="2">
        <f t="shared" si="421"/>
        <v>11447207.7762335</v>
      </c>
      <c r="CQ318" s="2">
        <f t="shared" si="421"/>
        <v>3199862.9846131844</v>
      </c>
      <c r="CR318" s="2">
        <f t="shared" si="421"/>
        <v>684309.6914024268</v>
      </c>
      <c r="CS318" s="2">
        <f t="shared" si="421"/>
        <v>1576195.9357032788</v>
      </c>
      <c r="CT318" s="2">
        <f t="shared" si="421"/>
        <v>889757.01879692252</v>
      </c>
      <c r="CU318" s="2">
        <f t="shared" si="421"/>
        <v>488316.14212136471</v>
      </c>
      <c r="CV318" s="2">
        <f t="shared" si="421"/>
        <v>394328.38258771051</v>
      </c>
      <c r="CW318" s="2">
        <f t="shared" si="421"/>
        <v>1360520.3263395098</v>
      </c>
      <c r="CX318" s="2">
        <f t="shared" si="421"/>
        <v>2435164.1103650779</v>
      </c>
      <c r="CY318" s="2">
        <f t="shared" si="421"/>
        <v>183638.3649225322</v>
      </c>
      <c r="CZ318" s="2">
        <f t="shared" si="421"/>
        <v>6939480.3723420305</v>
      </c>
      <c r="DA318" s="2">
        <f t="shared" si="421"/>
        <v>1312426.9138986289</v>
      </c>
      <c r="DB318" s="2">
        <f t="shared" si="421"/>
        <v>1178716.7151717336</v>
      </c>
      <c r="DC318" s="2">
        <f t="shared" si="421"/>
        <v>1378342.193580539</v>
      </c>
      <c r="DD318" s="2">
        <f t="shared" si="421"/>
        <v>1003179.104609352</v>
      </c>
      <c r="DE318" s="2">
        <f t="shared" si="421"/>
        <v>2055318.0689518426</v>
      </c>
      <c r="DF318" s="2">
        <f t="shared" si="421"/>
        <v>77500197.071746662</v>
      </c>
      <c r="DG318" s="2">
        <f t="shared" si="421"/>
        <v>1676111.7666029253</v>
      </c>
      <c r="DH318" s="2">
        <f t="shared" si="421"/>
        <v>10294242.027414937</v>
      </c>
      <c r="DI318" s="2">
        <f t="shared" si="421"/>
        <v>14459360.436222866</v>
      </c>
      <c r="DJ318" s="2">
        <f t="shared" si="421"/>
        <v>1778092.1887167871</v>
      </c>
      <c r="DK318" s="2">
        <f t="shared" si="421"/>
        <v>1337772.7186327181</v>
      </c>
      <c r="DL318" s="2">
        <f t="shared" si="421"/>
        <v>24745378.667346906</v>
      </c>
      <c r="DM318" s="2">
        <f t="shared" si="421"/>
        <v>691848.03229843068</v>
      </c>
      <c r="DN318" s="2">
        <f t="shared" si="421"/>
        <v>7623368.8785485355</v>
      </c>
      <c r="DO318" s="2">
        <f t="shared" si="421"/>
        <v>10354960.037545934</v>
      </c>
      <c r="DP318" s="2">
        <f t="shared" si="421"/>
        <v>917522.61094726203</v>
      </c>
      <c r="DQ318" s="2">
        <f t="shared" si="421"/>
        <v>10731595.032459136</v>
      </c>
      <c r="DR318" s="2">
        <f t="shared" si="421"/>
        <v>2651707.841694423</v>
      </c>
      <c r="DS318" s="2">
        <f t="shared" si="421"/>
        <v>1214990.4284804005</v>
      </c>
      <c r="DT318" s="2">
        <f t="shared" si="421"/>
        <v>326960.03876811347</v>
      </c>
      <c r="DU318" s="2">
        <f t="shared" si="421"/>
        <v>869938.80868899089</v>
      </c>
      <c r="DV318" s="2">
        <f t="shared" si="421"/>
        <v>263788.35732696857</v>
      </c>
      <c r="DW318" s="2">
        <f t="shared" si="421"/>
        <v>655755.4742524965</v>
      </c>
      <c r="DX318" s="2">
        <f t="shared" si="421"/>
        <v>2794986.170100939</v>
      </c>
      <c r="DY318" s="2">
        <f t="shared" si="421"/>
        <v>3994263.0860337317</v>
      </c>
      <c r="DZ318" s="2">
        <f t="shared" si="421"/>
        <v>5854748.5726282215</v>
      </c>
      <c r="EA318" s="2">
        <f t="shared" ref="EA318:FY319" si="422">EA304</f>
        <v>6659175.8950050557</v>
      </c>
      <c r="EB318" s="2">
        <f t="shared" si="422"/>
        <v>2486309.1854463532</v>
      </c>
      <c r="EC318" s="2">
        <f t="shared" si="422"/>
        <v>1081509.2115600074</v>
      </c>
      <c r="ED318" s="2">
        <f t="shared" si="422"/>
        <v>23085440.065201167</v>
      </c>
      <c r="EE318" s="2">
        <f t="shared" si="422"/>
        <v>507477.87524220132</v>
      </c>
      <c r="EF318" s="2">
        <f t="shared" si="422"/>
        <v>2676211.8795601861</v>
      </c>
      <c r="EG318" s="2">
        <f t="shared" si="422"/>
        <v>884665.38384760427</v>
      </c>
      <c r="EH318" s="2">
        <f t="shared" si="422"/>
        <v>418177.34504549758</v>
      </c>
      <c r="EI318" s="2">
        <f t="shared" si="422"/>
        <v>41187752.741830133</v>
      </c>
      <c r="EJ318" s="2">
        <f t="shared" si="422"/>
        <v>33147419.910898414</v>
      </c>
      <c r="EK318" s="2">
        <f t="shared" si="422"/>
        <v>3478376.6187752448</v>
      </c>
      <c r="EL318" s="2">
        <f t="shared" si="422"/>
        <v>1775841.2251296125</v>
      </c>
      <c r="EM318" s="2">
        <f t="shared" si="422"/>
        <v>2875907.5512804766</v>
      </c>
      <c r="EN318" s="2">
        <f t="shared" si="422"/>
        <v>2315719.5898614153</v>
      </c>
      <c r="EO318" s="2">
        <f t="shared" si="422"/>
        <v>1281387.5743316102</v>
      </c>
      <c r="EP318" s="2">
        <f t="shared" si="422"/>
        <v>3976589.3998100809</v>
      </c>
      <c r="EQ318" s="2">
        <f t="shared" si="422"/>
        <v>10921269.912394898</v>
      </c>
      <c r="ER318" s="2">
        <f t="shared" si="422"/>
        <v>3163709.3861279846</v>
      </c>
      <c r="ES318" s="2">
        <f t="shared" si="422"/>
        <v>1029616.447151643</v>
      </c>
      <c r="ET318" s="2">
        <f t="shared" si="422"/>
        <v>1515676.6005718485</v>
      </c>
      <c r="EU318" s="2">
        <f t="shared" si="422"/>
        <v>1291571.5320035878</v>
      </c>
      <c r="EV318" s="2">
        <f t="shared" si="422"/>
        <v>1231707.5363417482</v>
      </c>
      <c r="EW318" s="2">
        <f t="shared" si="422"/>
        <v>9770014.1136098988</v>
      </c>
      <c r="EX318" s="2">
        <f t="shared" si="422"/>
        <v>520119.96730038646</v>
      </c>
      <c r="EY318" s="2">
        <f t="shared" si="422"/>
        <v>934350.63170224964</v>
      </c>
      <c r="EZ318" s="2">
        <f t="shared" si="422"/>
        <v>814619.44106131198</v>
      </c>
      <c r="FA318" s="2">
        <f t="shared" si="422"/>
        <v>40573930.527477778</v>
      </c>
      <c r="FB318" s="2">
        <f t="shared" si="422"/>
        <v>4327767.6969005624</v>
      </c>
      <c r="FC318" s="2">
        <f t="shared" si="422"/>
        <v>12869715.010105763</v>
      </c>
      <c r="FD318" s="2">
        <f t="shared" si="422"/>
        <v>1499960.2217570737</v>
      </c>
      <c r="FE318" s="2">
        <f t="shared" si="422"/>
        <v>647657.86522704922</v>
      </c>
      <c r="FF318" s="2">
        <f t="shared" si="422"/>
        <v>675729.71132404322</v>
      </c>
      <c r="FG318" s="2">
        <f t="shared" si="422"/>
        <v>832458.89899266022</v>
      </c>
      <c r="FH318" s="2">
        <f t="shared" si="422"/>
        <v>936509.28570683068</v>
      </c>
      <c r="FI318" s="2">
        <f t="shared" si="422"/>
        <v>13751402.110691497</v>
      </c>
      <c r="FJ318" s="2">
        <f t="shared" si="422"/>
        <v>21935711.407813057</v>
      </c>
      <c r="FK318" s="2">
        <f t="shared" si="422"/>
        <v>23485658.593684152</v>
      </c>
      <c r="FL318" s="2">
        <f t="shared" si="422"/>
        <v>61987261.709745578</v>
      </c>
      <c r="FM318" s="2">
        <f t="shared" si="422"/>
        <v>27702978.901836876</v>
      </c>
      <c r="FN318" s="2">
        <f t="shared" si="422"/>
        <v>81893540.268315867</v>
      </c>
      <c r="FO318" s="2">
        <f t="shared" si="422"/>
        <v>12893048.30375581</v>
      </c>
      <c r="FP318" s="2">
        <f t="shared" si="422"/>
        <v>18727647.343856838</v>
      </c>
      <c r="FQ318" s="2">
        <f t="shared" si="422"/>
        <v>11628643.91167468</v>
      </c>
      <c r="FR318" s="2">
        <f t="shared" si="422"/>
        <v>3219128.7530913381</v>
      </c>
      <c r="FS318" s="2">
        <f t="shared" si="422"/>
        <v>2254624.2091523698</v>
      </c>
      <c r="FT318" s="2">
        <f t="shared" si="422"/>
        <v>1379837.3872298072</v>
      </c>
      <c r="FU318" s="2">
        <f t="shared" si="422"/>
        <v>4039454.8441747362</v>
      </c>
      <c r="FV318" s="2">
        <f t="shared" si="422"/>
        <v>2891740.6976905726</v>
      </c>
      <c r="FW318" s="2">
        <f t="shared" si="422"/>
        <v>556322.11147656757</v>
      </c>
      <c r="FX318" s="2">
        <f t="shared" si="422"/>
        <v>434566.92928709852</v>
      </c>
      <c r="FY318" s="2">
        <f t="shared" si="422"/>
        <v>0</v>
      </c>
      <c r="FZ318" s="2">
        <f>SUM(C318:FY318)</f>
        <v>4262177840.9990191</v>
      </c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</row>
    <row r="319" spans="1:193" x14ac:dyDescent="0.35">
      <c r="A319" s="3" t="s">
        <v>624</v>
      </c>
      <c r="B319" s="2" t="s">
        <v>994</v>
      </c>
      <c r="C319" s="2">
        <f t="shared" si="420"/>
        <v>2560686.85</v>
      </c>
      <c r="D319" s="2">
        <f t="shared" si="420"/>
        <v>6068580.4500000002</v>
      </c>
      <c r="E319" s="2">
        <f t="shared" si="420"/>
        <v>1444121.25</v>
      </c>
      <c r="F319" s="2">
        <f t="shared" si="420"/>
        <v>2186086.4300000002</v>
      </c>
      <c r="G319" s="2">
        <f t="shared" si="420"/>
        <v>428862.04</v>
      </c>
      <c r="H319" s="2">
        <f t="shared" si="420"/>
        <v>184982.61</v>
      </c>
      <c r="I319" s="2">
        <f t="shared" si="420"/>
        <v>1809421.81</v>
      </c>
      <c r="J319" s="2">
        <f t="shared" si="420"/>
        <v>600359.41</v>
      </c>
      <c r="K319" s="2">
        <f t="shared" si="420"/>
        <v>149409.51999999999</v>
      </c>
      <c r="L319" s="2">
        <f t="shared" si="420"/>
        <v>1285932.06</v>
      </c>
      <c r="M319" s="2">
        <f t="shared" si="420"/>
        <v>495734.92</v>
      </c>
      <c r="N319" s="2">
        <f t="shared" si="420"/>
        <v>12893543.369999999</v>
      </c>
      <c r="O319" s="2">
        <f t="shared" si="420"/>
        <v>5184910.91</v>
      </c>
      <c r="P319" s="2">
        <f t="shared" si="420"/>
        <v>98033.26</v>
      </c>
      <c r="Q319" s="2">
        <f t="shared" si="420"/>
        <v>6984070.2400000002</v>
      </c>
      <c r="R319" s="2">
        <f t="shared" si="420"/>
        <v>117387.96</v>
      </c>
      <c r="S319" s="2">
        <f t="shared" si="420"/>
        <v>941027.17</v>
      </c>
      <c r="T319" s="2">
        <f t="shared" si="420"/>
        <v>50774.68</v>
      </c>
      <c r="U319" s="2">
        <f t="shared" si="420"/>
        <v>51513.32</v>
      </c>
      <c r="V319" s="2">
        <f t="shared" si="420"/>
        <v>91452.54</v>
      </c>
      <c r="W319" s="2">
        <f t="shared" si="420"/>
        <v>20485.07</v>
      </c>
      <c r="X319" s="2">
        <f t="shared" si="420"/>
        <v>23503.47</v>
      </c>
      <c r="Y319" s="2">
        <f t="shared" si="420"/>
        <v>145352.82</v>
      </c>
      <c r="Z319" s="2">
        <f t="shared" si="420"/>
        <v>63731.5</v>
      </c>
      <c r="AA319" s="2">
        <f t="shared" si="420"/>
        <v>6802241.46</v>
      </c>
      <c r="AB319" s="2">
        <f t="shared" si="420"/>
        <v>12251040.92</v>
      </c>
      <c r="AC319" s="2">
        <f t="shared" si="420"/>
        <v>578302.21</v>
      </c>
      <c r="AD319" s="2">
        <f t="shared" si="420"/>
        <v>703196.53</v>
      </c>
      <c r="AE319" s="2">
        <f t="shared" si="420"/>
        <v>48617.120000000003</v>
      </c>
      <c r="AF319" s="2">
        <f t="shared" si="420"/>
        <v>86811.59</v>
      </c>
      <c r="AG319" s="2">
        <f t="shared" si="420"/>
        <v>322958.38</v>
      </c>
      <c r="AH319" s="2">
        <f t="shared" si="420"/>
        <v>172657.77</v>
      </c>
      <c r="AI319" s="2">
        <f t="shared" si="420"/>
        <v>53122.47</v>
      </c>
      <c r="AJ319" s="2">
        <f t="shared" si="420"/>
        <v>128163.01</v>
      </c>
      <c r="AK319" s="2">
        <f t="shared" si="420"/>
        <v>74603.09</v>
      </c>
      <c r="AL319" s="2">
        <f t="shared" si="420"/>
        <v>98388.41</v>
      </c>
      <c r="AM319" s="2">
        <f t="shared" si="420"/>
        <v>115377.55</v>
      </c>
      <c r="AN319" s="2">
        <f t="shared" si="420"/>
        <v>413990.07</v>
      </c>
      <c r="AO319" s="2">
        <f t="shared" si="420"/>
        <v>1676936.43</v>
      </c>
      <c r="AP319" s="2">
        <f t="shared" si="420"/>
        <v>37700132.310000002</v>
      </c>
      <c r="AQ319" s="2">
        <f t="shared" si="420"/>
        <v>97428.55</v>
      </c>
      <c r="AR319" s="2">
        <f t="shared" si="420"/>
        <v>21880966.199999999</v>
      </c>
      <c r="AS319" s="2">
        <f t="shared" si="420"/>
        <v>2513262.4</v>
      </c>
      <c r="AT319" s="2">
        <f t="shared" si="420"/>
        <v>1167107.3600000001</v>
      </c>
      <c r="AU319" s="2">
        <f t="shared" si="420"/>
        <v>178802.57</v>
      </c>
      <c r="AV319" s="2">
        <f t="shared" si="420"/>
        <v>179035.75</v>
      </c>
      <c r="AW319" s="2">
        <f t="shared" si="420"/>
        <v>102589.94</v>
      </c>
      <c r="AX319" s="2">
        <f t="shared" si="420"/>
        <v>78396.2</v>
      </c>
      <c r="AY319" s="2">
        <f t="shared" si="420"/>
        <v>127245.96</v>
      </c>
      <c r="AZ319" s="2">
        <f t="shared" si="420"/>
        <v>1512386.73</v>
      </c>
      <c r="BA319" s="2">
        <f t="shared" si="420"/>
        <v>2187937.56</v>
      </c>
      <c r="BB319" s="2">
        <f t="shared" si="420"/>
        <v>485771.55</v>
      </c>
      <c r="BC319" s="2">
        <f t="shared" si="420"/>
        <v>8539684.5500000007</v>
      </c>
      <c r="BD319" s="2">
        <f t="shared" si="420"/>
        <v>1409316.74</v>
      </c>
      <c r="BE319" s="2">
        <f t="shared" si="420"/>
        <v>425098.36</v>
      </c>
      <c r="BF319" s="2">
        <f t="shared" si="420"/>
        <v>6979427.0599999996</v>
      </c>
      <c r="BG319" s="2">
        <f t="shared" si="420"/>
        <v>115579.55</v>
      </c>
      <c r="BH319" s="2">
        <f t="shared" si="420"/>
        <v>147663.12</v>
      </c>
      <c r="BI319" s="2">
        <f t="shared" si="420"/>
        <v>55868.160000000003</v>
      </c>
      <c r="BJ319" s="2">
        <f t="shared" si="420"/>
        <v>1934186.26</v>
      </c>
      <c r="BK319" s="2">
        <f t="shared" si="420"/>
        <v>1031173.03</v>
      </c>
      <c r="BL319" s="2">
        <f t="shared" si="420"/>
        <v>18195.330000000002</v>
      </c>
      <c r="BM319" s="2">
        <f t="shared" si="420"/>
        <v>91995.89</v>
      </c>
      <c r="BN319" s="2">
        <f t="shared" si="420"/>
        <v>1139858.77</v>
      </c>
      <c r="BO319" s="2">
        <f t="shared" si="421"/>
        <v>396388.6</v>
      </c>
      <c r="BP319" s="2">
        <f t="shared" si="421"/>
        <v>245997.25</v>
      </c>
      <c r="BQ319" s="2">
        <f t="shared" si="421"/>
        <v>1733716.34</v>
      </c>
      <c r="BR319" s="2">
        <f t="shared" si="421"/>
        <v>459017.22</v>
      </c>
      <c r="BS319" s="2">
        <f t="shared" si="421"/>
        <v>258944.15</v>
      </c>
      <c r="BT319" s="2">
        <f t="shared" si="421"/>
        <v>149392.14000000001</v>
      </c>
      <c r="BU319" s="2">
        <f t="shared" si="421"/>
        <v>109362.84</v>
      </c>
      <c r="BV319" s="2">
        <f t="shared" si="421"/>
        <v>817601.21</v>
      </c>
      <c r="BW319" s="2">
        <f t="shared" si="421"/>
        <v>711654.23</v>
      </c>
      <c r="BX319" s="2">
        <f t="shared" si="421"/>
        <v>99943.77</v>
      </c>
      <c r="BY319" s="2">
        <f t="shared" si="421"/>
        <v>193396.48000000001</v>
      </c>
      <c r="BZ319" s="2">
        <f t="shared" si="421"/>
        <v>99867.18</v>
      </c>
      <c r="CA319" s="2">
        <f t="shared" si="421"/>
        <v>394616.81</v>
      </c>
      <c r="CB319" s="2">
        <f t="shared" si="421"/>
        <v>24768877.350000001</v>
      </c>
      <c r="CC319" s="2">
        <f t="shared" si="421"/>
        <v>91062.73</v>
      </c>
      <c r="CD319" s="2">
        <f t="shared" si="421"/>
        <v>72919.69</v>
      </c>
      <c r="CE319" s="2">
        <f t="shared" si="421"/>
        <v>104487.79</v>
      </c>
      <c r="CF319" s="2">
        <f t="shared" si="421"/>
        <v>86249.23</v>
      </c>
      <c r="CG319" s="2">
        <f t="shared" si="421"/>
        <v>74426.7</v>
      </c>
      <c r="CH319" s="2">
        <f t="shared" si="421"/>
        <v>33444.1</v>
      </c>
      <c r="CI319" s="2">
        <f t="shared" si="421"/>
        <v>320790.64</v>
      </c>
      <c r="CJ319" s="2">
        <f t="shared" si="421"/>
        <v>313858.84000000003</v>
      </c>
      <c r="CK319" s="2">
        <f t="shared" si="421"/>
        <v>1519908.61</v>
      </c>
      <c r="CL319" s="2">
        <f t="shared" si="421"/>
        <v>233618.03</v>
      </c>
      <c r="CM319" s="2">
        <f t="shared" si="421"/>
        <v>113893.58</v>
      </c>
      <c r="CN319" s="2">
        <f t="shared" si="421"/>
        <v>8605084.4100000001</v>
      </c>
      <c r="CO319" s="2">
        <f t="shared" si="421"/>
        <v>5153394.09</v>
      </c>
      <c r="CP319" s="2">
        <f t="shared" si="421"/>
        <v>734189.06</v>
      </c>
      <c r="CQ319" s="2">
        <f t="shared" si="421"/>
        <v>386426.67</v>
      </c>
      <c r="CR319" s="2">
        <f t="shared" si="421"/>
        <v>80485.73</v>
      </c>
      <c r="CS319" s="2">
        <f t="shared" si="421"/>
        <v>248224.67</v>
      </c>
      <c r="CT319" s="2">
        <f t="shared" si="421"/>
        <v>85958.85</v>
      </c>
      <c r="CU319" s="2">
        <f t="shared" si="421"/>
        <v>58359.59</v>
      </c>
      <c r="CV319" s="2">
        <f t="shared" si="421"/>
        <v>47858.69</v>
      </c>
      <c r="CW319" s="2">
        <f t="shared" si="421"/>
        <v>134115.63</v>
      </c>
      <c r="CX319" s="2">
        <f t="shared" si="421"/>
        <v>243713.34</v>
      </c>
      <c r="CY319" s="2">
        <f t="shared" si="421"/>
        <v>18970.75</v>
      </c>
      <c r="CZ319" s="2">
        <f t="shared" si="421"/>
        <v>629899.39</v>
      </c>
      <c r="DA319" s="2">
        <f t="shared" si="421"/>
        <v>123499.93</v>
      </c>
      <c r="DB319" s="2">
        <f t="shared" si="421"/>
        <v>101395.44</v>
      </c>
      <c r="DC319" s="2">
        <f t="shared" si="421"/>
        <v>112080.46</v>
      </c>
      <c r="DD319" s="2">
        <f t="shared" si="421"/>
        <v>97944.92</v>
      </c>
      <c r="DE319" s="2">
        <f t="shared" si="421"/>
        <v>288400.14</v>
      </c>
      <c r="DF319" s="2">
        <f t="shared" si="421"/>
        <v>7817551.8200000003</v>
      </c>
      <c r="DG319" s="2">
        <f t="shared" si="421"/>
        <v>118174.05</v>
      </c>
      <c r="DH319" s="2">
        <f t="shared" si="421"/>
        <v>1002544.97</v>
      </c>
      <c r="DI319" s="2">
        <f t="shared" si="421"/>
        <v>1169415.45</v>
      </c>
      <c r="DJ319" s="2">
        <f t="shared" si="421"/>
        <v>169846.5</v>
      </c>
      <c r="DK319" s="2">
        <f t="shared" si="421"/>
        <v>88144.5</v>
      </c>
      <c r="DL319" s="2">
        <f t="shared" si="421"/>
        <v>2420056.54</v>
      </c>
      <c r="DM319" s="2">
        <f t="shared" si="421"/>
        <v>77790.55</v>
      </c>
      <c r="DN319" s="2">
        <f t="shared" si="421"/>
        <v>628414.66</v>
      </c>
      <c r="DO319" s="2">
        <f t="shared" si="421"/>
        <v>761258.72</v>
      </c>
      <c r="DP319" s="2">
        <f t="shared" si="421"/>
        <v>77422.7</v>
      </c>
      <c r="DQ319" s="2">
        <f t="shared" si="421"/>
        <v>409714.16</v>
      </c>
      <c r="DR319" s="2">
        <f t="shared" si="421"/>
        <v>475735.48</v>
      </c>
      <c r="DS319" s="2">
        <f t="shared" si="421"/>
        <v>198489</v>
      </c>
      <c r="DT319" s="2">
        <f t="shared" si="421"/>
        <v>53085.02</v>
      </c>
      <c r="DU319" s="2">
        <f t="shared" si="421"/>
        <v>128255.13</v>
      </c>
      <c r="DV319" s="2">
        <f t="shared" si="421"/>
        <v>49041.63</v>
      </c>
      <c r="DW319" s="2">
        <f t="shared" si="421"/>
        <v>105819.77</v>
      </c>
      <c r="DX319" s="2">
        <f t="shared" si="421"/>
        <v>165524.42000000001</v>
      </c>
      <c r="DY319" s="2">
        <f t="shared" si="421"/>
        <v>211849.28</v>
      </c>
      <c r="DZ319" s="2">
        <f t="shared" si="421"/>
        <v>440337.14</v>
      </c>
      <c r="EA319" s="2">
        <f t="shared" si="422"/>
        <v>606678.97</v>
      </c>
      <c r="EB319" s="2">
        <f t="shared" si="422"/>
        <v>264983.83</v>
      </c>
      <c r="EC319" s="2">
        <f t="shared" si="422"/>
        <v>112196.29</v>
      </c>
      <c r="ED319" s="2">
        <f t="shared" si="422"/>
        <v>606490.69999999995</v>
      </c>
      <c r="EE319" s="2">
        <f t="shared" si="422"/>
        <v>69368.460000000006</v>
      </c>
      <c r="EF319" s="2">
        <f t="shared" si="422"/>
        <v>327633.84999999998</v>
      </c>
      <c r="EG319" s="2">
        <f t="shared" si="422"/>
        <v>120677.96</v>
      </c>
      <c r="EH319" s="2">
        <f t="shared" si="422"/>
        <v>51207.78</v>
      </c>
      <c r="EI319" s="2">
        <f t="shared" si="422"/>
        <v>3323220.8</v>
      </c>
      <c r="EJ319" s="2">
        <f t="shared" si="422"/>
        <v>2056399.34</v>
      </c>
      <c r="EK319" s="2">
        <f t="shared" si="422"/>
        <v>137117.85</v>
      </c>
      <c r="EL319" s="2">
        <f t="shared" si="422"/>
        <v>36713.550000000003</v>
      </c>
      <c r="EM319" s="2">
        <f t="shared" si="422"/>
        <v>247634.55</v>
      </c>
      <c r="EN319" s="2">
        <f t="shared" si="422"/>
        <v>285190.57</v>
      </c>
      <c r="EO319" s="2">
        <f t="shared" si="422"/>
        <v>144936.91</v>
      </c>
      <c r="EP319" s="2">
        <f t="shared" si="422"/>
        <v>223170.3</v>
      </c>
      <c r="EQ319" s="2">
        <f t="shared" si="422"/>
        <v>1024267.5</v>
      </c>
      <c r="ER319" s="2">
        <f t="shared" si="422"/>
        <v>209171.85</v>
      </c>
      <c r="ES319" s="2">
        <f t="shared" si="422"/>
        <v>106678.02</v>
      </c>
      <c r="ET319" s="2">
        <f t="shared" si="422"/>
        <v>133939.82999999999</v>
      </c>
      <c r="EU319" s="2">
        <f t="shared" si="422"/>
        <v>189375.43</v>
      </c>
      <c r="EV319" s="2">
        <f t="shared" si="422"/>
        <v>43464.959999999999</v>
      </c>
      <c r="EW319" s="2">
        <f t="shared" si="422"/>
        <v>341846.47</v>
      </c>
      <c r="EX319" s="2">
        <f t="shared" si="422"/>
        <v>19788.41</v>
      </c>
      <c r="EY319" s="2">
        <f t="shared" si="422"/>
        <v>106184.84</v>
      </c>
      <c r="EZ319" s="2">
        <f t="shared" si="422"/>
        <v>92250.34</v>
      </c>
      <c r="FA319" s="2">
        <f t="shared" si="422"/>
        <v>1567984.63</v>
      </c>
      <c r="FB319" s="2">
        <f t="shared" si="422"/>
        <v>469609.63</v>
      </c>
      <c r="FC319" s="2">
        <f t="shared" si="422"/>
        <v>926616</v>
      </c>
      <c r="FD319" s="2">
        <f t="shared" si="422"/>
        <v>157711.57</v>
      </c>
      <c r="FE319" s="2">
        <f t="shared" si="422"/>
        <v>64813.09</v>
      </c>
      <c r="FF319" s="2">
        <f t="shared" si="422"/>
        <v>70542.399999999994</v>
      </c>
      <c r="FG319" s="2">
        <f t="shared" si="422"/>
        <v>71488.67</v>
      </c>
      <c r="FH319" s="2">
        <f t="shared" si="422"/>
        <v>112198.64</v>
      </c>
      <c r="FI319" s="2">
        <f t="shared" si="422"/>
        <v>558618.73</v>
      </c>
      <c r="FJ319" s="2">
        <f t="shared" si="422"/>
        <v>861473.15</v>
      </c>
      <c r="FK319" s="2">
        <f t="shared" si="422"/>
        <v>927120.98</v>
      </c>
      <c r="FL319" s="2">
        <f t="shared" si="422"/>
        <v>1829177.87</v>
      </c>
      <c r="FM319" s="2">
        <f t="shared" si="422"/>
        <v>532404.37</v>
      </c>
      <c r="FN319" s="2">
        <f t="shared" si="422"/>
        <v>3532207.73</v>
      </c>
      <c r="FO319" s="2">
        <f t="shared" si="422"/>
        <v>629176.46</v>
      </c>
      <c r="FP319" s="2">
        <f t="shared" si="422"/>
        <v>752042.46</v>
      </c>
      <c r="FQ319" s="2">
        <f t="shared" si="422"/>
        <v>409839.03</v>
      </c>
      <c r="FR319" s="2">
        <f t="shared" si="422"/>
        <v>177143.45</v>
      </c>
      <c r="FS319" s="2">
        <f t="shared" si="422"/>
        <v>72860.350000000006</v>
      </c>
      <c r="FT319" s="2">
        <f t="shared" si="422"/>
        <v>109456.97</v>
      </c>
      <c r="FU319" s="2">
        <f t="shared" si="422"/>
        <v>297429.19</v>
      </c>
      <c r="FV319" s="2">
        <f t="shared" si="422"/>
        <v>195022.78</v>
      </c>
      <c r="FW319" s="2">
        <f t="shared" si="422"/>
        <v>48430.720000000001</v>
      </c>
      <c r="FX319" s="2">
        <f t="shared" si="422"/>
        <v>39107.11</v>
      </c>
      <c r="FY319" s="2">
        <f t="shared" si="422"/>
        <v>0</v>
      </c>
      <c r="FZ319" s="2">
        <f>SUM(C319:FY319)</f>
        <v>249920454.66999993</v>
      </c>
      <c r="GB319" s="2"/>
      <c r="GC319" s="2"/>
      <c r="GD319" s="9"/>
      <c r="GE319" s="9"/>
      <c r="GF319" s="2"/>
      <c r="GG319" s="2"/>
      <c r="GH319" s="2"/>
      <c r="GI319" s="2"/>
      <c r="GJ319" s="2"/>
      <c r="GK319" s="2"/>
    </row>
    <row r="320" spans="1:193" x14ac:dyDescent="0.35">
      <c r="A320" s="3" t="s">
        <v>625</v>
      </c>
      <c r="B320" s="2" t="s">
        <v>626</v>
      </c>
      <c r="C320" s="2">
        <f t="shared" ref="C320:BN320" si="423">C306+C315</f>
        <v>42924059.45045954</v>
      </c>
      <c r="D320" s="2">
        <f t="shared" si="423"/>
        <v>263794624.71392965</v>
      </c>
      <c r="E320" s="2">
        <f t="shared" si="423"/>
        <v>28728249.631032903</v>
      </c>
      <c r="F320" s="2">
        <f t="shared" si="423"/>
        <v>177033995.66574982</v>
      </c>
      <c r="G320" s="2">
        <f t="shared" si="423"/>
        <v>7178979.8984986907</v>
      </c>
      <c r="H320" s="2">
        <f t="shared" si="423"/>
        <v>9270244.9813214187</v>
      </c>
      <c r="I320" s="2">
        <f t="shared" si="423"/>
        <v>55967346.417725429</v>
      </c>
      <c r="J320" s="2">
        <f t="shared" si="423"/>
        <v>18605155.331780955</v>
      </c>
      <c r="K320" s="2">
        <f t="shared" si="423"/>
        <v>2770476.1327969427</v>
      </c>
      <c r="L320" s="2">
        <f t="shared" si="423"/>
        <v>941795.38991099084</v>
      </c>
      <c r="M320" s="2">
        <f t="shared" si="423"/>
        <v>3993003.9588981811</v>
      </c>
      <c r="N320" s="2">
        <f t="shared" si="423"/>
        <v>398302942.14067566</v>
      </c>
      <c r="O320" s="2">
        <f t="shared" si="423"/>
        <v>65047996.012880445</v>
      </c>
      <c r="P320" s="2">
        <f t="shared" si="423"/>
        <v>3612404.7039000508</v>
      </c>
      <c r="Q320" s="2">
        <f t="shared" si="423"/>
        <v>310145079.54622245</v>
      </c>
      <c r="R320" s="2">
        <f t="shared" si="423"/>
        <v>77581716.17297861</v>
      </c>
      <c r="S320" s="2">
        <f t="shared" si="423"/>
        <v>2522919.7901542783</v>
      </c>
      <c r="T320" s="2">
        <f t="shared" si="423"/>
        <v>2606743.6555545409</v>
      </c>
      <c r="U320" s="2">
        <f t="shared" si="423"/>
        <v>619193.0360193447</v>
      </c>
      <c r="V320" s="2">
        <f t="shared" si="423"/>
        <v>3166158.4901473052</v>
      </c>
      <c r="W320" s="2">
        <f t="shared" si="423"/>
        <v>1278173.8850632829</v>
      </c>
      <c r="X320" s="2">
        <f t="shared" si="423"/>
        <v>939225.07604482467</v>
      </c>
      <c r="Y320" s="2">
        <f t="shared" si="423"/>
        <v>9091305.4294173829</v>
      </c>
      <c r="Z320" s="2">
        <f t="shared" si="423"/>
        <v>3158960.0589486151</v>
      </c>
      <c r="AA320" s="2">
        <f t="shared" si="423"/>
        <v>160320721.48646498</v>
      </c>
      <c r="AB320" s="2">
        <f t="shared" si="423"/>
        <v>17183812.000811532</v>
      </c>
      <c r="AC320" s="2">
        <f t="shared" si="423"/>
        <v>643403.30153488461</v>
      </c>
      <c r="AD320" s="2">
        <f t="shared" si="423"/>
        <v>4045616.9077016646</v>
      </c>
      <c r="AE320" s="2">
        <f t="shared" si="423"/>
        <v>1534687.1156789223</v>
      </c>
      <c r="AF320" s="2">
        <f t="shared" si="423"/>
        <v>2196478.0771998549</v>
      </c>
      <c r="AG320" s="2">
        <f t="shared" si="423"/>
        <v>2916260.4202919602</v>
      </c>
      <c r="AH320" s="2">
        <f t="shared" si="423"/>
        <v>10525231.455039226</v>
      </c>
      <c r="AI320" s="2">
        <f t="shared" si="423"/>
        <v>5092562.9876035675</v>
      </c>
      <c r="AJ320" s="2">
        <f t="shared" si="423"/>
        <v>2594141.8047352014</v>
      </c>
      <c r="AK320" s="2">
        <f t="shared" si="423"/>
        <v>1936194.8831449705</v>
      </c>
      <c r="AL320" s="2">
        <f t="shared" si="423"/>
        <v>2104450.0067828777</v>
      </c>
      <c r="AM320" s="2">
        <f t="shared" si="423"/>
        <v>3794751.1525135525</v>
      </c>
      <c r="AN320" s="2">
        <f t="shared" si="423"/>
        <v>67.197012179822195</v>
      </c>
      <c r="AO320" s="2">
        <f t="shared" si="423"/>
        <v>32592778.928294361</v>
      </c>
      <c r="AP320" s="2">
        <f t="shared" si="423"/>
        <v>308197996.94340235</v>
      </c>
      <c r="AQ320" s="2">
        <f t="shared" si="423"/>
        <v>2607074.4887837269</v>
      </c>
      <c r="AR320" s="2">
        <f t="shared" si="423"/>
        <v>359834830.56428361</v>
      </c>
      <c r="AS320" s="2">
        <f t="shared" si="423"/>
        <v>14074513.096801883</v>
      </c>
      <c r="AT320" s="2">
        <f t="shared" si="423"/>
        <v>15325545.208448146</v>
      </c>
      <c r="AU320" s="2">
        <f t="shared" si="423"/>
        <v>2758344.9176629731</v>
      </c>
      <c r="AV320" s="2">
        <f t="shared" si="423"/>
        <v>3691250.0009301035</v>
      </c>
      <c r="AW320" s="2">
        <f t="shared" si="423"/>
        <v>3437576.0063046529</v>
      </c>
      <c r="AX320" s="2">
        <f t="shared" si="423"/>
        <v>1314756.5299209843</v>
      </c>
      <c r="AY320" s="2">
        <f t="shared" si="423"/>
        <v>4223613.9625792513</v>
      </c>
      <c r="AZ320" s="2">
        <f t="shared" si="423"/>
        <v>123591766.07385387</v>
      </c>
      <c r="BA320" s="2">
        <f t="shared" si="423"/>
        <v>72230220.723044008</v>
      </c>
      <c r="BB320" s="2">
        <f t="shared" si="423"/>
        <v>76234666.238581598</v>
      </c>
      <c r="BC320" s="2">
        <f t="shared" si="423"/>
        <v>142880342.13557875</v>
      </c>
      <c r="BD320" s="2">
        <f t="shared" si="423"/>
        <v>21656549.975801431</v>
      </c>
      <c r="BE320" s="2">
        <f t="shared" si="423"/>
        <v>8125770.0042609377</v>
      </c>
      <c r="BF320" s="2">
        <f t="shared" si="423"/>
        <v>192796786.00171188</v>
      </c>
      <c r="BG320" s="2">
        <f t="shared" si="423"/>
        <v>10009142.962061841</v>
      </c>
      <c r="BH320" s="2">
        <f t="shared" si="423"/>
        <v>5260332.4891094677</v>
      </c>
      <c r="BI320" s="2">
        <f t="shared" si="423"/>
        <v>3856409.6990305223</v>
      </c>
      <c r="BJ320" s="2">
        <f t="shared" si="423"/>
        <v>39834893.421118684</v>
      </c>
      <c r="BK320" s="2">
        <f t="shared" si="423"/>
        <v>335747421.44932365</v>
      </c>
      <c r="BL320" s="2">
        <f t="shared" si="423"/>
        <v>1738719.8290335061</v>
      </c>
      <c r="BM320" s="2">
        <f t="shared" si="423"/>
        <v>4255803.0095538115</v>
      </c>
      <c r="BN320" s="2">
        <f t="shared" si="423"/>
        <v>23315466.088900525</v>
      </c>
      <c r="BO320" s="2">
        <f t="shared" ref="BO320:DZ320" si="424">BO306+BO315</f>
        <v>9978163.4163468536</v>
      </c>
      <c r="BP320" s="2">
        <f t="shared" si="424"/>
        <v>293631.9912461401</v>
      </c>
      <c r="BQ320" s="2">
        <f t="shared" si="424"/>
        <v>10697735.615680087</v>
      </c>
      <c r="BR320" s="2">
        <f t="shared" si="424"/>
        <v>39601310.643155403</v>
      </c>
      <c r="BS320" s="2">
        <f t="shared" si="424"/>
        <v>10561548.845696567</v>
      </c>
      <c r="BT320" s="2">
        <f t="shared" si="424"/>
        <v>2571772.8548004664</v>
      </c>
      <c r="BU320" s="2">
        <f t="shared" si="424"/>
        <v>3479522.9227184607</v>
      </c>
      <c r="BV320" s="2">
        <f t="shared" si="424"/>
        <v>35.741642029024661</v>
      </c>
      <c r="BW320" s="2">
        <f t="shared" si="424"/>
        <v>4424263.0765954144</v>
      </c>
      <c r="BX320" s="2">
        <f t="shared" si="424"/>
        <v>283855.79451018502</v>
      </c>
      <c r="BY320" s="2">
        <f t="shared" si="424"/>
        <v>2285173.656267073</v>
      </c>
      <c r="BZ320" s="2">
        <f t="shared" si="424"/>
        <v>2710721.9632150927</v>
      </c>
      <c r="CA320" s="2">
        <f t="shared" si="424"/>
        <v>223598.51468736312</v>
      </c>
      <c r="CB320" s="2">
        <f t="shared" si="424"/>
        <v>396915558.4836871</v>
      </c>
      <c r="CC320" s="2">
        <f t="shared" si="424"/>
        <v>2914405.9075802504</v>
      </c>
      <c r="CD320" s="2">
        <f t="shared" si="424"/>
        <v>652265.159628717</v>
      </c>
      <c r="CE320" s="2">
        <f t="shared" si="424"/>
        <v>1817203.7650374363</v>
      </c>
      <c r="CF320" s="2">
        <f t="shared" si="424"/>
        <v>1520894.5569720019</v>
      </c>
      <c r="CG320" s="2">
        <f t="shared" si="424"/>
        <v>2891770.482445417</v>
      </c>
      <c r="CH320" s="2">
        <f t="shared" si="424"/>
        <v>1717158.7038727771</v>
      </c>
      <c r="CI320" s="2">
        <f t="shared" si="424"/>
        <v>4885658.8465090552</v>
      </c>
      <c r="CJ320" s="2">
        <f t="shared" si="424"/>
        <v>0</v>
      </c>
      <c r="CK320" s="2">
        <f t="shared" si="424"/>
        <v>28653814.490483169</v>
      </c>
      <c r="CL320" s="2">
        <f t="shared" si="424"/>
        <v>11407702.271682935</v>
      </c>
      <c r="CM320" s="2">
        <f t="shared" si="424"/>
        <v>7107590.4899968561</v>
      </c>
      <c r="CN320" s="2">
        <f t="shared" si="424"/>
        <v>166968345.11981824</v>
      </c>
      <c r="CO320" s="2">
        <f t="shared" si="424"/>
        <v>56213395.825000778</v>
      </c>
      <c r="CP320" s="2">
        <f t="shared" si="424"/>
        <v>22.863766499329358</v>
      </c>
      <c r="CQ320" s="2">
        <f t="shared" si="424"/>
        <v>6733654.1653868165</v>
      </c>
      <c r="CR320" s="2">
        <f t="shared" si="424"/>
        <v>3115083.1585975732</v>
      </c>
      <c r="CS320" s="2">
        <f t="shared" si="424"/>
        <v>2662120.4142967211</v>
      </c>
      <c r="CT320" s="2">
        <f t="shared" si="424"/>
        <v>1594360.7212030771</v>
      </c>
      <c r="CU320" s="2">
        <f t="shared" si="424"/>
        <v>4905838.4078786355</v>
      </c>
      <c r="CV320" s="2">
        <f t="shared" si="424"/>
        <v>734497.65741228941</v>
      </c>
      <c r="CW320" s="2">
        <f t="shared" si="424"/>
        <v>2296460.7936604903</v>
      </c>
      <c r="CX320" s="2">
        <f t="shared" si="424"/>
        <v>3455085.8696349226</v>
      </c>
      <c r="CY320" s="2">
        <f t="shared" si="424"/>
        <v>1045395.9150774679</v>
      </c>
      <c r="CZ320" s="2">
        <f t="shared" si="424"/>
        <v>13438758.207657967</v>
      </c>
      <c r="DA320" s="2">
        <f t="shared" si="424"/>
        <v>2303105.1261013714</v>
      </c>
      <c r="DB320" s="2">
        <f t="shared" si="424"/>
        <v>3600852.184828266</v>
      </c>
      <c r="DC320" s="2">
        <f t="shared" si="424"/>
        <v>2169927.556419461</v>
      </c>
      <c r="DD320" s="2">
        <f t="shared" si="424"/>
        <v>2478312.4853906478</v>
      </c>
      <c r="DE320" s="2">
        <f t="shared" si="424"/>
        <v>2271501.7110481574</v>
      </c>
      <c r="DF320" s="2">
        <f t="shared" si="424"/>
        <v>129196345.53825337</v>
      </c>
      <c r="DG320" s="2">
        <f t="shared" si="424"/>
        <v>440666.22339707479</v>
      </c>
      <c r="DH320" s="2">
        <f t="shared" si="424"/>
        <v>9354202.9325850625</v>
      </c>
      <c r="DI320" s="2">
        <f t="shared" si="424"/>
        <v>11236226.221777136</v>
      </c>
      <c r="DJ320" s="2">
        <f t="shared" si="424"/>
        <v>6263637.7112832135</v>
      </c>
      <c r="DK320" s="2">
        <f t="shared" si="424"/>
        <v>4869102.2813672815</v>
      </c>
      <c r="DL320" s="2">
        <f t="shared" si="424"/>
        <v>39658185.202653088</v>
      </c>
      <c r="DM320" s="2">
        <f t="shared" si="424"/>
        <v>3670436.9677015692</v>
      </c>
      <c r="DN320" s="2">
        <f t="shared" si="424"/>
        <v>7825980.6914514638</v>
      </c>
      <c r="DO320" s="2">
        <f t="shared" si="424"/>
        <v>27514179.402454063</v>
      </c>
      <c r="DP320" s="2">
        <f t="shared" si="424"/>
        <v>2886959.0690527377</v>
      </c>
      <c r="DQ320" s="2">
        <f t="shared" si="424"/>
        <v>172.40754086355446</v>
      </c>
      <c r="DR320" s="2">
        <f t="shared" si="424"/>
        <v>12998425.268305577</v>
      </c>
      <c r="DS320" s="2">
        <f t="shared" si="424"/>
        <v>6807238.1115195993</v>
      </c>
      <c r="DT320" s="2">
        <f t="shared" si="424"/>
        <v>3328081.4512318862</v>
      </c>
      <c r="DU320" s="2">
        <f t="shared" si="424"/>
        <v>4290336.951311009</v>
      </c>
      <c r="DV320" s="2">
        <f t="shared" si="424"/>
        <v>3557349.4526730315</v>
      </c>
      <c r="DW320" s="2">
        <f t="shared" si="424"/>
        <v>4000445.2757475032</v>
      </c>
      <c r="DX320" s="2">
        <f t="shared" si="424"/>
        <v>851142.2298990608</v>
      </c>
      <c r="DY320" s="2">
        <f t="shared" si="424"/>
        <v>887174.39396626805</v>
      </c>
      <c r="DZ320" s="2">
        <f t="shared" si="424"/>
        <v>2861388.7773717786</v>
      </c>
      <c r="EA320" s="2">
        <f t="shared" ref="EA320:FX320" si="425">EA306+EA315</f>
        <v>-273737.46500505588</v>
      </c>
      <c r="EB320" s="2">
        <f t="shared" si="425"/>
        <v>4287703.6145536471</v>
      </c>
      <c r="EC320" s="2">
        <f t="shared" si="425"/>
        <v>3141329.3084399924</v>
      </c>
      <c r="ED320" s="2">
        <f t="shared" si="425"/>
        <v>0</v>
      </c>
      <c r="EE320" s="2">
        <f t="shared" si="425"/>
        <v>3110199.3447577991</v>
      </c>
      <c r="EF320" s="2">
        <f t="shared" si="425"/>
        <v>13371591.510439815</v>
      </c>
      <c r="EG320" s="2">
        <f t="shared" si="425"/>
        <v>3169827.5861523962</v>
      </c>
      <c r="EH320" s="2">
        <f t="shared" si="425"/>
        <v>3671404.5549545027</v>
      </c>
      <c r="EI320" s="2">
        <f t="shared" si="425"/>
        <v>118104531.98816986</v>
      </c>
      <c r="EJ320" s="2">
        <f t="shared" si="425"/>
        <v>76984370.519101575</v>
      </c>
      <c r="EK320" s="2">
        <f t="shared" si="425"/>
        <v>4759658.8612247556</v>
      </c>
      <c r="EL320" s="2">
        <f t="shared" si="425"/>
        <v>4086495.6648703879</v>
      </c>
      <c r="EM320" s="2">
        <f t="shared" si="425"/>
        <v>2362018.4587195232</v>
      </c>
      <c r="EN320" s="2">
        <f t="shared" si="425"/>
        <v>9228729.480138585</v>
      </c>
      <c r="EO320" s="2">
        <f t="shared" si="425"/>
        <v>3299898.9556683898</v>
      </c>
      <c r="EP320" s="2">
        <f t="shared" si="425"/>
        <v>2004474.8101899188</v>
      </c>
      <c r="EQ320" s="2">
        <f t="shared" si="425"/>
        <v>17593975.367605101</v>
      </c>
      <c r="ER320" s="2">
        <f t="shared" si="425"/>
        <v>1763993.2638720153</v>
      </c>
      <c r="ES320" s="2">
        <f t="shared" si="425"/>
        <v>2217499.3428483573</v>
      </c>
      <c r="ET320" s="2">
        <f t="shared" si="425"/>
        <v>2706707.6994281514</v>
      </c>
      <c r="EU320" s="2">
        <f t="shared" si="425"/>
        <v>6482368.717996412</v>
      </c>
      <c r="EV320" s="2">
        <f t="shared" si="425"/>
        <v>615320.33365825191</v>
      </c>
      <c r="EW320" s="2">
        <f t="shared" si="425"/>
        <v>3197461.5263901008</v>
      </c>
      <c r="EX320" s="2">
        <f t="shared" si="425"/>
        <v>3251150.5726996134</v>
      </c>
      <c r="EY320" s="2">
        <f t="shared" si="425"/>
        <v>6719031.7682977505</v>
      </c>
      <c r="EZ320" s="2">
        <f t="shared" si="425"/>
        <v>1913298.0389386879</v>
      </c>
      <c r="FA320" s="2">
        <f t="shared" si="425"/>
        <v>398.25252221804112</v>
      </c>
      <c r="FB320" s="2">
        <f t="shared" si="425"/>
        <v>10.433099437388591</v>
      </c>
      <c r="FC320" s="2">
        <f t="shared" si="425"/>
        <v>7361461.9098942392</v>
      </c>
      <c r="FD320" s="2">
        <f t="shared" si="425"/>
        <v>4112436.6482429267</v>
      </c>
      <c r="FE320" s="2">
        <f t="shared" si="425"/>
        <v>1250539.6947729506</v>
      </c>
      <c r="FF320" s="2">
        <f t="shared" si="425"/>
        <v>2945476.0486759571</v>
      </c>
      <c r="FG320" s="2">
        <f t="shared" si="425"/>
        <v>1826037.84100734</v>
      </c>
      <c r="FH320" s="2">
        <f t="shared" si="425"/>
        <v>669683.6742931694</v>
      </c>
      <c r="FI320" s="2">
        <f t="shared" si="425"/>
        <v>6133682.8393085022</v>
      </c>
      <c r="FJ320" s="2">
        <f t="shared" si="425"/>
        <v>405.27218694088515</v>
      </c>
      <c r="FK320" s="2">
        <f t="shared" si="425"/>
        <v>4881843.3663158491</v>
      </c>
      <c r="FL320" s="2">
        <f t="shared" si="425"/>
        <v>30351688.450254422</v>
      </c>
      <c r="FM320" s="2">
        <f t="shared" si="425"/>
        <v>16399381.748163128</v>
      </c>
      <c r="FN320" s="2">
        <f t="shared" si="425"/>
        <v>178094994.59168413</v>
      </c>
      <c r="FO320" s="2">
        <f t="shared" si="425"/>
        <v>0.84624418895691633</v>
      </c>
      <c r="FP320" s="2">
        <f t="shared" si="425"/>
        <v>8283746.5361431623</v>
      </c>
      <c r="FQ320" s="2">
        <f t="shared" si="425"/>
        <v>169.45832532015629</v>
      </c>
      <c r="FR320" s="2">
        <f t="shared" si="425"/>
        <v>285.23690866184188</v>
      </c>
      <c r="FS320" s="2">
        <f t="shared" si="425"/>
        <v>1062319.4108476304</v>
      </c>
      <c r="FT320" s="2">
        <f t="shared" si="425"/>
        <v>0</v>
      </c>
      <c r="FU320" s="2">
        <f t="shared" si="425"/>
        <v>6299353.1458252631</v>
      </c>
      <c r="FV320" s="2">
        <f t="shared" si="425"/>
        <v>6047016.6323094266</v>
      </c>
      <c r="FW320" s="2">
        <f t="shared" si="425"/>
        <v>2613500.0185234323</v>
      </c>
      <c r="FX320" s="2">
        <f t="shared" si="425"/>
        <v>1227518.3407129012</v>
      </c>
      <c r="FY320" s="2">
        <f>FY306-FY315</f>
        <v>233562217.16600001</v>
      </c>
      <c r="FZ320" s="2">
        <f>SUM(C320:FY320)</f>
        <v>5430734923.4405565</v>
      </c>
      <c r="GB320" s="2"/>
      <c r="GC320" s="2"/>
      <c r="GD320" s="2"/>
      <c r="GE320" s="2"/>
      <c r="GF320" s="2"/>
      <c r="GG320" s="2"/>
      <c r="GH320" s="2"/>
      <c r="GI320" s="2"/>
      <c r="GJ320" s="2"/>
      <c r="GK320" s="2"/>
    </row>
    <row r="321" spans="1:193" x14ac:dyDescent="0.35">
      <c r="A321" s="2"/>
      <c r="B321" s="2" t="s">
        <v>995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</row>
    <row r="322" spans="1:193" x14ac:dyDescent="0.35">
      <c r="A322" s="2"/>
      <c r="B322" s="2" t="s">
        <v>627</v>
      </c>
      <c r="C322" s="2">
        <f t="shared" ref="C322:BN322" si="426">-C307</f>
        <v>0</v>
      </c>
      <c r="D322" s="2">
        <f t="shared" si="426"/>
        <v>0</v>
      </c>
      <c r="E322" s="2">
        <f t="shared" si="426"/>
        <v>0</v>
      </c>
      <c r="F322" s="2">
        <f t="shared" si="426"/>
        <v>0</v>
      </c>
      <c r="G322" s="2">
        <f t="shared" si="426"/>
        <v>0</v>
      </c>
      <c r="H322" s="2">
        <f t="shared" si="426"/>
        <v>0</v>
      </c>
      <c r="I322" s="2">
        <f t="shared" si="426"/>
        <v>0</v>
      </c>
      <c r="J322" s="2">
        <f t="shared" si="426"/>
        <v>0</v>
      </c>
      <c r="K322" s="2">
        <f t="shared" si="426"/>
        <v>0</v>
      </c>
      <c r="L322" s="2">
        <f t="shared" si="426"/>
        <v>0</v>
      </c>
      <c r="M322" s="2">
        <f t="shared" si="426"/>
        <v>0</v>
      </c>
      <c r="N322" s="2">
        <f t="shared" si="426"/>
        <v>0</v>
      </c>
      <c r="O322" s="2">
        <f t="shared" si="426"/>
        <v>0</v>
      </c>
      <c r="P322" s="2">
        <f t="shared" si="426"/>
        <v>0</v>
      </c>
      <c r="Q322" s="2">
        <f t="shared" si="426"/>
        <v>0</v>
      </c>
      <c r="R322" s="2">
        <f t="shared" si="426"/>
        <v>0</v>
      </c>
      <c r="S322" s="2">
        <f t="shared" si="426"/>
        <v>0</v>
      </c>
      <c r="T322" s="2">
        <f t="shared" si="426"/>
        <v>0</v>
      </c>
      <c r="U322" s="2">
        <f t="shared" si="426"/>
        <v>0</v>
      </c>
      <c r="V322" s="2">
        <f t="shared" si="426"/>
        <v>0</v>
      </c>
      <c r="W322" s="2">
        <f t="shared" si="426"/>
        <v>0</v>
      </c>
      <c r="X322" s="2">
        <f t="shared" si="426"/>
        <v>0</v>
      </c>
      <c r="Y322" s="2">
        <f t="shared" si="426"/>
        <v>0</v>
      </c>
      <c r="Z322" s="2">
        <f t="shared" si="426"/>
        <v>0</v>
      </c>
      <c r="AA322" s="2">
        <f t="shared" si="426"/>
        <v>0</v>
      </c>
      <c r="AB322" s="2">
        <f t="shared" si="426"/>
        <v>0</v>
      </c>
      <c r="AC322" s="2">
        <f t="shared" si="426"/>
        <v>0</v>
      </c>
      <c r="AD322" s="2">
        <f t="shared" si="426"/>
        <v>0</v>
      </c>
      <c r="AE322" s="2">
        <f t="shared" si="426"/>
        <v>0</v>
      </c>
      <c r="AF322" s="2">
        <f t="shared" si="426"/>
        <v>0</v>
      </c>
      <c r="AG322" s="2">
        <f t="shared" si="426"/>
        <v>0</v>
      </c>
      <c r="AH322" s="2">
        <f t="shared" si="426"/>
        <v>0</v>
      </c>
      <c r="AI322" s="2">
        <f t="shared" si="426"/>
        <v>0</v>
      </c>
      <c r="AJ322" s="2">
        <f t="shared" si="426"/>
        <v>0</v>
      </c>
      <c r="AK322" s="2">
        <f t="shared" si="426"/>
        <v>0</v>
      </c>
      <c r="AL322" s="2">
        <f t="shared" si="426"/>
        <v>0</v>
      </c>
      <c r="AM322" s="2">
        <f t="shared" si="426"/>
        <v>0</v>
      </c>
      <c r="AN322" s="2">
        <f t="shared" si="426"/>
        <v>0</v>
      </c>
      <c r="AO322" s="2">
        <f t="shared" si="426"/>
        <v>0</v>
      </c>
      <c r="AP322" s="2">
        <f t="shared" si="426"/>
        <v>0</v>
      </c>
      <c r="AQ322" s="2">
        <f t="shared" si="426"/>
        <v>0</v>
      </c>
      <c r="AR322" s="2">
        <f t="shared" si="426"/>
        <v>0</v>
      </c>
      <c r="AS322" s="2">
        <f t="shared" si="426"/>
        <v>0</v>
      </c>
      <c r="AT322" s="2">
        <f t="shared" si="426"/>
        <v>0</v>
      </c>
      <c r="AU322" s="2">
        <f t="shared" si="426"/>
        <v>0</v>
      </c>
      <c r="AV322" s="2">
        <f t="shared" si="426"/>
        <v>0</v>
      </c>
      <c r="AW322" s="2">
        <f t="shared" si="426"/>
        <v>0</v>
      </c>
      <c r="AX322" s="2">
        <f t="shared" si="426"/>
        <v>0</v>
      </c>
      <c r="AY322" s="2">
        <f t="shared" si="426"/>
        <v>0</v>
      </c>
      <c r="AZ322" s="2">
        <f t="shared" si="426"/>
        <v>0</v>
      </c>
      <c r="BA322" s="2">
        <f t="shared" si="426"/>
        <v>0</v>
      </c>
      <c r="BB322" s="2">
        <f t="shared" si="426"/>
        <v>0</v>
      </c>
      <c r="BC322" s="2">
        <f t="shared" si="426"/>
        <v>0</v>
      </c>
      <c r="BD322" s="2">
        <f t="shared" si="426"/>
        <v>0</v>
      </c>
      <c r="BE322" s="2">
        <f t="shared" si="426"/>
        <v>0</v>
      </c>
      <c r="BF322" s="2">
        <f t="shared" si="426"/>
        <v>0</v>
      </c>
      <c r="BG322" s="2">
        <f t="shared" si="426"/>
        <v>0</v>
      </c>
      <c r="BH322" s="2">
        <f t="shared" si="426"/>
        <v>0</v>
      </c>
      <c r="BI322" s="2">
        <f t="shared" si="426"/>
        <v>0</v>
      </c>
      <c r="BJ322" s="2">
        <f t="shared" si="426"/>
        <v>0</v>
      </c>
      <c r="BK322" s="2">
        <f t="shared" si="426"/>
        <v>0</v>
      </c>
      <c r="BL322" s="2">
        <f t="shared" si="426"/>
        <v>0</v>
      </c>
      <c r="BM322" s="2">
        <f t="shared" si="426"/>
        <v>0</v>
      </c>
      <c r="BN322" s="2">
        <f t="shared" si="426"/>
        <v>0</v>
      </c>
      <c r="BO322" s="2">
        <f t="shared" ref="BO322:DZ322" si="427">-BO307</f>
        <v>0</v>
      </c>
      <c r="BP322" s="2">
        <f t="shared" si="427"/>
        <v>0</v>
      </c>
      <c r="BQ322" s="2">
        <f t="shared" si="427"/>
        <v>0</v>
      </c>
      <c r="BR322" s="2">
        <f t="shared" si="427"/>
        <v>0</v>
      </c>
      <c r="BS322" s="2">
        <f t="shared" si="427"/>
        <v>0</v>
      </c>
      <c r="BT322" s="2">
        <f t="shared" si="427"/>
        <v>0</v>
      </c>
      <c r="BU322" s="2">
        <f t="shared" si="427"/>
        <v>0</v>
      </c>
      <c r="BV322" s="2">
        <f t="shared" si="427"/>
        <v>0</v>
      </c>
      <c r="BW322" s="2">
        <f t="shared" si="427"/>
        <v>0</v>
      </c>
      <c r="BX322" s="2">
        <f t="shared" si="427"/>
        <v>0</v>
      </c>
      <c r="BY322" s="2">
        <f t="shared" si="427"/>
        <v>0</v>
      </c>
      <c r="BZ322" s="2">
        <f t="shared" si="427"/>
        <v>0</v>
      </c>
      <c r="CA322" s="2">
        <f t="shared" si="427"/>
        <v>0</v>
      </c>
      <c r="CB322" s="2">
        <f t="shared" si="427"/>
        <v>0</v>
      </c>
      <c r="CC322" s="2">
        <f t="shared" si="427"/>
        <v>0</v>
      </c>
      <c r="CD322" s="2">
        <f t="shared" si="427"/>
        <v>0</v>
      </c>
      <c r="CE322" s="2">
        <f t="shared" si="427"/>
        <v>0</v>
      </c>
      <c r="CF322" s="2">
        <f t="shared" si="427"/>
        <v>0</v>
      </c>
      <c r="CG322" s="2">
        <f t="shared" si="427"/>
        <v>0</v>
      </c>
      <c r="CH322" s="2">
        <f t="shared" si="427"/>
        <v>0</v>
      </c>
      <c r="CI322" s="2">
        <f t="shared" si="427"/>
        <v>0</v>
      </c>
      <c r="CJ322" s="2">
        <f t="shared" si="427"/>
        <v>0</v>
      </c>
      <c r="CK322" s="2">
        <f t="shared" si="427"/>
        <v>0</v>
      </c>
      <c r="CL322" s="2">
        <f t="shared" si="427"/>
        <v>0</v>
      </c>
      <c r="CM322" s="2">
        <f t="shared" si="427"/>
        <v>0</v>
      </c>
      <c r="CN322" s="2">
        <f t="shared" si="427"/>
        <v>0</v>
      </c>
      <c r="CO322" s="2">
        <f t="shared" si="427"/>
        <v>0</v>
      </c>
      <c r="CP322" s="2">
        <f t="shared" si="427"/>
        <v>0</v>
      </c>
      <c r="CQ322" s="2">
        <f t="shared" si="427"/>
        <v>0</v>
      </c>
      <c r="CR322" s="2">
        <f t="shared" si="427"/>
        <v>0</v>
      </c>
      <c r="CS322" s="2">
        <f t="shared" si="427"/>
        <v>0</v>
      </c>
      <c r="CT322" s="2">
        <f t="shared" si="427"/>
        <v>0</v>
      </c>
      <c r="CU322" s="2">
        <f t="shared" si="427"/>
        <v>0</v>
      </c>
      <c r="CV322" s="2">
        <f t="shared" si="427"/>
        <v>0</v>
      </c>
      <c r="CW322" s="2">
        <f t="shared" si="427"/>
        <v>0</v>
      </c>
      <c r="CX322" s="2">
        <f t="shared" si="427"/>
        <v>0</v>
      </c>
      <c r="CY322" s="2">
        <f t="shared" si="427"/>
        <v>0</v>
      </c>
      <c r="CZ322" s="2">
        <f t="shared" si="427"/>
        <v>0</v>
      </c>
      <c r="DA322" s="2">
        <f t="shared" si="427"/>
        <v>0</v>
      </c>
      <c r="DB322" s="2">
        <f t="shared" si="427"/>
        <v>0</v>
      </c>
      <c r="DC322" s="2">
        <f t="shared" si="427"/>
        <v>0</v>
      </c>
      <c r="DD322" s="2">
        <f t="shared" si="427"/>
        <v>0</v>
      </c>
      <c r="DE322" s="2">
        <f t="shared" si="427"/>
        <v>0</v>
      </c>
      <c r="DF322" s="2">
        <f t="shared" si="427"/>
        <v>0</v>
      </c>
      <c r="DG322" s="2">
        <f t="shared" si="427"/>
        <v>0</v>
      </c>
      <c r="DH322" s="2">
        <f t="shared" si="427"/>
        <v>0</v>
      </c>
      <c r="DI322" s="2">
        <f t="shared" si="427"/>
        <v>0</v>
      </c>
      <c r="DJ322" s="2">
        <f t="shared" si="427"/>
        <v>0</v>
      </c>
      <c r="DK322" s="2">
        <f t="shared" si="427"/>
        <v>0</v>
      </c>
      <c r="DL322" s="2">
        <f t="shared" si="427"/>
        <v>0</v>
      </c>
      <c r="DM322" s="2">
        <f t="shared" si="427"/>
        <v>0</v>
      </c>
      <c r="DN322" s="2">
        <f t="shared" si="427"/>
        <v>0</v>
      </c>
      <c r="DO322" s="2">
        <f t="shared" si="427"/>
        <v>0</v>
      </c>
      <c r="DP322" s="2">
        <f t="shared" si="427"/>
        <v>0</v>
      </c>
      <c r="DQ322" s="2">
        <f t="shared" si="427"/>
        <v>0</v>
      </c>
      <c r="DR322" s="2">
        <f t="shared" si="427"/>
        <v>0</v>
      </c>
      <c r="DS322" s="2">
        <f t="shared" si="427"/>
        <v>0</v>
      </c>
      <c r="DT322" s="2">
        <f t="shared" si="427"/>
        <v>0</v>
      </c>
      <c r="DU322" s="2">
        <f t="shared" si="427"/>
        <v>0</v>
      </c>
      <c r="DV322" s="2">
        <f t="shared" si="427"/>
        <v>0</v>
      </c>
      <c r="DW322" s="2">
        <f t="shared" si="427"/>
        <v>0</v>
      </c>
      <c r="DX322" s="2">
        <f t="shared" si="427"/>
        <v>0</v>
      </c>
      <c r="DY322" s="2">
        <f t="shared" si="427"/>
        <v>0</v>
      </c>
      <c r="DZ322" s="2">
        <f t="shared" si="427"/>
        <v>0</v>
      </c>
      <c r="EA322" s="2">
        <f t="shared" ref="EA322:FY322" si="428">-EA307</f>
        <v>0</v>
      </c>
      <c r="EB322" s="2">
        <f t="shared" si="428"/>
        <v>0</v>
      </c>
      <c r="EC322" s="2">
        <f t="shared" si="428"/>
        <v>0</v>
      </c>
      <c r="ED322" s="2">
        <f t="shared" si="428"/>
        <v>0</v>
      </c>
      <c r="EE322" s="2">
        <f t="shared" si="428"/>
        <v>0</v>
      </c>
      <c r="EF322" s="2">
        <f t="shared" si="428"/>
        <v>0</v>
      </c>
      <c r="EG322" s="2">
        <f t="shared" si="428"/>
        <v>0</v>
      </c>
      <c r="EH322" s="2">
        <f t="shared" si="428"/>
        <v>0</v>
      </c>
      <c r="EI322" s="2">
        <f t="shared" si="428"/>
        <v>0</v>
      </c>
      <c r="EJ322" s="2">
        <f t="shared" si="428"/>
        <v>0</v>
      </c>
      <c r="EK322" s="2">
        <f t="shared" si="428"/>
        <v>0</v>
      </c>
      <c r="EL322" s="2">
        <f t="shared" si="428"/>
        <v>0</v>
      </c>
      <c r="EM322" s="2">
        <f t="shared" si="428"/>
        <v>0</v>
      </c>
      <c r="EN322" s="2">
        <f t="shared" si="428"/>
        <v>0</v>
      </c>
      <c r="EO322" s="2">
        <f t="shared" si="428"/>
        <v>0</v>
      </c>
      <c r="EP322" s="2">
        <f t="shared" si="428"/>
        <v>0</v>
      </c>
      <c r="EQ322" s="2">
        <f t="shared" si="428"/>
        <v>0</v>
      </c>
      <c r="ER322" s="2">
        <f t="shared" si="428"/>
        <v>0</v>
      </c>
      <c r="ES322" s="2">
        <f t="shared" si="428"/>
        <v>0</v>
      </c>
      <c r="ET322" s="2">
        <f t="shared" si="428"/>
        <v>0</v>
      </c>
      <c r="EU322" s="2">
        <f t="shared" si="428"/>
        <v>0</v>
      </c>
      <c r="EV322" s="2">
        <f t="shared" si="428"/>
        <v>0</v>
      </c>
      <c r="EW322" s="2">
        <f t="shared" si="428"/>
        <v>0</v>
      </c>
      <c r="EX322" s="2">
        <f t="shared" si="428"/>
        <v>0</v>
      </c>
      <c r="EY322" s="2">
        <f t="shared" si="428"/>
        <v>0</v>
      </c>
      <c r="EZ322" s="2">
        <f t="shared" si="428"/>
        <v>0</v>
      </c>
      <c r="FA322" s="2">
        <f t="shared" si="428"/>
        <v>0</v>
      </c>
      <c r="FB322" s="2">
        <f t="shared" si="428"/>
        <v>0</v>
      </c>
      <c r="FC322" s="2">
        <f t="shared" si="428"/>
        <v>0</v>
      </c>
      <c r="FD322" s="2">
        <f t="shared" si="428"/>
        <v>0</v>
      </c>
      <c r="FE322" s="2">
        <f t="shared" si="428"/>
        <v>0</v>
      </c>
      <c r="FF322" s="2">
        <f t="shared" si="428"/>
        <v>0</v>
      </c>
      <c r="FG322" s="2">
        <f t="shared" si="428"/>
        <v>0</v>
      </c>
      <c r="FH322" s="2">
        <f t="shared" si="428"/>
        <v>0</v>
      </c>
      <c r="FI322" s="2">
        <f t="shared" si="428"/>
        <v>0</v>
      </c>
      <c r="FJ322" s="2">
        <f t="shared" si="428"/>
        <v>0</v>
      </c>
      <c r="FK322" s="2">
        <f t="shared" si="428"/>
        <v>0</v>
      </c>
      <c r="FL322" s="2">
        <f t="shared" si="428"/>
        <v>0</v>
      </c>
      <c r="FM322" s="2">
        <f t="shared" si="428"/>
        <v>0</v>
      </c>
      <c r="FN322" s="2">
        <f t="shared" si="428"/>
        <v>0</v>
      </c>
      <c r="FO322" s="2">
        <f t="shared" si="428"/>
        <v>0</v>
      </c>
      <c r="FP322" s="2">
        <f t="shared" si="428"/>
        <v>0</v>
      </c>
      <c r="FQ322" s="2">
        <f t="shared" si="428"/>
        <v>0</v>
      </c>
      <c r="FR322" s="2">
        <f t="shared" si="428"/>
        <v>0</v>
      </c>
      <c r="FS322" s="2">
        <f t="shared" si="428"/>
        <v>0</v>
      </c>
      <c r="FT322" s="2">
        <f t="shared" si="428"/>
        <v>0</v>
      </c>
      <c r="FU322" s="2">
        <f t="shared" si="428"/>
        <v>0</v>
      </c>
      <c r="FV322" s="2">
        <f t="shared" si="428"/>
        <v>0</v>
      </c>
      <c r="FW322" s="2">
        <f t="shared" si="428"/>
        <v>0</v>
      </c>
      <c r="FX322" s="2">
        <f t="shared" si="428"/>
        <v>0</v>
      </c>
      <c r="FY322" s="2">
        <f t="shared" si="428"/>
        <v>0</v>
      </c>
      <c r="FZ322" s="2">
        <f>SUM(C322:FY322)</f>
        <v>0</v>
      </c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</row>
    <row r="323" spans="1:193" x14ac:dyDescent="0.3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>
        <f>FT318+FT319</f>
        <v>1489294.3572298072</v>
      </c>
      <c r="FU323" s="2"/>
      <c r="FV323" s="2"/>
      <c r="FW323" s="2"/>
      <c r="FX323" s="2"/>
      <c r="FY323" s="2"/>
      <c r="FZ323" s="2"/>
      <c r="GB323" s="2"/>
      <c r="GC323" s="2"/>
      <c r="GD323" s="2"/>
      <c r="GE323" s="34"/>
      <c r="GF323" s="2"/>
      <c r="GG323" s="2"/>
      <c r="GH323" s="2"/>
      <c r="GI323" s="2"/>
      <c r="GJ323" s="2"/>
      <c r="GK323" s="2"/>
    </row>
    <row r="324" spans="1:193" x14ac:dyDescent="0.3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</row>
    <row r="325" spans="1:193" x14ac:dyDescent="0.35">
      <c r="A325" s="3" t="s">
        <v>490</v>
      </c>
      <c r="B325" s="30" t="s">
        <v>628</v>
      </c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H325" s="78"/>
      <c r="AI325" s="78"/>
      <c r="AJ325" s="78"/>
      <c r="AK325" s="78"/>
      <c r="AL325" s="78"/>
      <c r="AM325" s="78"/>
      <c r="AN325" s="78"/>
      <c r="AO325" s="78"/>
      <c r="AP325" s="78"/>
      <c r="AQ325" s="78"/>
      <c r="AR325" s="78"/>
      <c r="AS325" s="78"/>
      <c r="AT325" s="78"/>
      <c r="AU325" s="78"/>
      <c r="AV325" s="78"/>
      <c r="AW325" s="78"/>
      <c r="AX325" s="78"/>
      <c r="AY325" s="78"/>
      <c r="AZ325" s="78"/>
      <c r="BA325" s="78"/>
      <c r="BB325" s="78"/>
      <c r="BC325" s="78"/>
      <c r="BD325" s="78"/>
      <c r="BE325" s="78"/>
      <c r="BF325" s="78"/>
      <c r="BG325" s="78"/>
      <c r="BH325" s="78"/>
      <c r="BI325" s="78"/>
      <c r="BJ325" s="78"/>
      <c r="BK325" s="78"/>
      <c r="BL325" s="78"/>
      <c r="BM325" s="78"/>
      <c r="BN325" s="78"/>
      <c r="BO325" s="78"/>
      <c r="BP325" s="78"/>
      <c r="BQ325" s="78"/>
      <c r="BR325" s="78"/>
      <c r="BS325" s="78"/>
      <c r="BT325" s="78"/>
      <c r="BU325" s="78"/>
      <c r="BV325" s="78"/>
      <c r="BW325" s="78"/>
      <c r="BX325" s="78"/>
      <c r="BY325" s="78"/>
      <c r="BZ325" s="78"/>
      <c r="CA325" s="78"/>
      <c r="CB325" s="78"/>
      <c r="CC325" s="78"/>
      <c r="CD325" s="78"/>
      <c r="CE325" s="78"/>
      <c r="CF325" s="78"/>
      <c r="CG325" s="78"/>
      <c r="CH325" s="78"/>
      <c r="CI325" s="78"/>
      <c r="CJ325" s="78"/>
      <c r="CK325" s="78"/>
      <c r="CL325" s="78"/>
      <c r="CM325" s="78"/>
      <c r="CN325" s="78"/>
      <c r="CO325" s="78"/>
      <c r="CP325" s="78"/>
      <c r="CQ325" s="78"/>
      <c r="CR325" s="78"/>
      <c r="CS325" s="78"/>
      <c r="CT325" s="78"/>
      <c r="CU325" s="78"/>
      <c r="CV325" s="78"/>
      <c r="CW325" s="78"/>
      <c r="CX325" s="78"/>
      <c r="CY325" s="78"/>
      <c r="CZ325" s="78"/>
      <c r="DA325" s="78"/>
      <c r="DB325" s="78"/>
      <c r="DC325" s="78"/>
      <c r="DD325" s="78"/>
      <c r="DE325" s="78"/>
      <c r="DF325" s="78"/>
      <c r="DG325" s="78"/>
      <c r="DH325" s="78"/>
      <c r="DI325" s="78"/>
      <c r="DJ325" s="78"/>
      <c r="DK325" s="78"/>
      <c r="DL325" s="78"/>
      <c r="DM325" s="78"/>
      <c r="DN325" s="78"/>
      <c r="DO325" s="78"/>
      <c r="DP325" s="78"/>
      <c r="DQ325" s="78"/>
      <c r="DR325" s="78"/>
      <c r="DS325" s="78"/>
      <c r="DT325" s="78"/>
      <c r="DU325" s="78"/>
      <c r="DV325" s="78"/>
      <c r="DW325" s="78"/>
      <c r="DX325" s="78"/>
      <c r="DY325" s="78"/>
      <c r="DZ325" s="78"/>
      <c r="EA325" s="78"/>
      <c r="EB325" s="78"/>
      <c r="EC325" s="78"/>
      <c r="ED325" s="78"/>
      <c r="EE325" s="78"/>
      <c r="EF325" s="78"/>
      <c r="EG325" s="78"/>
      <c r="EH325" s="78"/>
      <c r="EI325" s="78"/>
      <c r="EJ325" s="78"/>
      <c r="EK325" s="78"/>
      <c r="EL325" s="78"/>
      <c r="EM325" s="78"/>
      <c r="EN325" s="78"/>
      <c r="EO325" s="78"/>
      <c r="EP325" s="78"/>
      <c r="EQ325" s="78"/>
      <c r="ER325" s="78"/>
      <c r="ES325" s="78"/>
      <c r="ET325" s="78"/>
      <c r="EU325" s="78"/>
      <c r="EV325" s="78"/>
      <c r="EW325" s="78"/>
      <c r="EX325" s="78"/>
      <c r="EY325" s="78"/>
      <c r="EZ325" s="78"/>
      <c r="FA325" s="78"/>
      <c r="FB325" s="78"/>
      <c r="FC325" s="78"/>
      <c r="FD325" s="78"/>
      <c r="FE325" s="78"/>
      <c r="FF325" s="78"/>
      <c r="FG325" s="78"/>
      <c r="FH325" s="78"/>
      <c r="FI325" s="78"/>
      <c r="FJ325" s="78"/>
      <c r="FK325" s="78"/>
      <c r="FL325" s="78"/>
      <c r="FM325" s="78"/>
      <c r="FN325" s="78"/>
      <c r="FO325" s="78"/>
      <c r="FP325" s="78"/>
      <c r="FQ325" s="78"/>
      <c r="FR325" s="78"/>
      <c r="FS325" s="78"/>
      <c r="FT325" s="78"/>
      <c r="FU325" s="78"/>
      <c r="FV325" s="78"/>
      <c r="FW325" s="78"/>
      <c r="FX325" s="78"/>
      <c r="FY325" s="78"/>
      <c r="FZ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</row>
    <row r="326" spans="1:193" x14ac:dyDescent="0.35">
      <c r="A326" s="3" t="s">
        <v>629</v>
      </c>
      <c r="B326" s="2" t="s">
        <v>996</v>
      </c>
      <c r="C326" s="29">
        <f t="shared" ref="C326:BN326" si="429">+C273</f>
        <v>2.7E-2</v>
      </c>
      <c r="D326" s="29">
        <f t="shared" si="429"/>
        <v>2.7E-2</v>
      </c>
      <c r="E326" s="29">
        <f t="shared" si="429"/>
        <v>2.7E-2</v>
      </c>
      <c r="F326" s="29">
        <f t="shared" si="429"/>
        <v>2.7E-2</v>
      </c>
      <c r="G326" s="29">
        <f t="shared" si="429"/>
        <v>2.5264999999999999E-2</v>
      </c>
      <c r="H326" s="29">
        <f t="shared" si="429"/>
        <v>2.7E-2</v>
      </c>
      <c r="I326" s="29">
        <f t="shared" si="429"/>
        <v>2.7E-2</v>
      </c>
      <c r="J326" s="29">
        <f t="shared" si="429"/>
        <v>2.7E-2</v>
      </c>
      <c r="K326" s="29">
        <f t="shared" si="429"/>
        <v>2.7E-2</v>
      </c>
      <c r="L326" s="29">
        <f t="shared" si="429"/>
        <v>2.6894999999999999E-2</v>
      </c>
      <c r="M326" s="29">
        <f t="shared" si="429"/>
        <v>2.5946999999999998E-2</v>
      </c>
      <c r="N326" s="29">
        <f t="shared" si="429"/>
        <v>1.8756000000000002E-2</v>
      </c>
      <c r="O326" s="29">
        <f t="shared" si="429"/>
        <v>2.7E-2</v>
      </c>
      <c r="P326" s="29">
        <f t="shared" si="429"/>
        <v>2.7E-2</v>
      </c>
      <c r="Q326" s="29">
        <f t="shared" si="429"/>
        <v>2.7E-2</v>
      </c>
      <c r="R326" s="29">
        <f t="shared" si="429"/>
        <v>2.7E-2</v>
      </c>
      <c r="S326" s="29">
        <f t="shared" si="429"/>
        <v>2.6013999999999999E-2</v>
      </c>
      <c r="T326" s="29">
        <f t="shared" si="429"/>
        <v>2.4301E-2</v>
      </c>
      <c r="U326" s="29">
        <f t="shared" si="429"/>
        <v>2.3800999999999999E-2</v>
      </c>
      <c r="V326" s="29">
        <f t="shared" si="429"/>
        <v>2.7E-2</v>
      </c>
      <c r="W326" s="29">
        <f t="shared" si="429"/>
        <v>2.7E-2</v>
      </c>
      <c r="X326" s="29">
        <f t="shared" si="429"/>
        <v>1.5755999999999999E-2</v>
      </c>
      <c r="Y326" s="29">
        <f t="shared" si="429"/>
        <v>2.4498000000000002E-2</v>
      </c>
      <c r="Z326" s="29">
        <f t="shared" si="429"/>
        <v>2.359E-2</v>
      </c>
      <c r="AA326" s="29">
        <f t="shared" si="429"/>
        <v>2.7E-2</v>
      </c>
      <c r="AB326" s="29">
        <f t="shared" si="429"/>
        <v>2.7E-2</v>
      </c>
      <c r="AC326" s="29">
        <f t="shared" si="429"/>
        <v>2.0982000000000001E-2</v>
      </c>
      <c r="AD326" s="29">
        <f t="shared" si="429"/>
        <v>1.9693000000000002E-2</v>
      </c>
      <c r="AE326" s="29">
        <f t="shared" si="429"/>
        <v>1.2814000000000001E-2</v>
      </c>
      <c r="AF326" s="29">
        <f t="shared" si="429"/>
        <v>1.1674E-2</v>
      </c>
      <c r="AG326" s="29">
        <f t="shared" si="429"/>
        <v>1.2485E-2</v>
      </c>
      <c r="AH326" s="29">
        <f t="shared" si="429"/>
        <v>2.2123E-2</v>
      </c>
      <c r="AI326" s="29">
        <f t="shared" si="429"/>
        <v>2.7E-2</v>
      </c>
      <c r="AJ326" s="29">
        <f t="shared" si="429"/>
        <v>2.3788E-2</v>
      </c>
      <c r="AK326" s="29">
        <f t="shared" si="429"/>
        <v>2.128E-2</v>
      </c>
      <c r="AL326" s="29">
        <f t="shared" si="429"/>
        <v>2.7E-2</v>
      </c>
      <c r="AM326" s="29">
        <f t="shared" si="429"/>
        <v>2.1449000000000003E-2</v>
      </c>
      <c r="AN326" s="29">
        <f t="shared" si="429"/>
        <v>2.4726999999999999E-2</v>
      </c>
      <c r="AO326" s="29">
        <f t="shared" si="429"/>
        <v>2.7E-2</v>
      </c>
      <c r="AP326" s="29">
        <f t="shared" si="429"/>
        <v>2.7E-2</v>
      </c>
      <c r="AQ326" s="29">
        <f t="shared" si="429"/>
        <v>1.8685E-2</v>
      </c>
      <c r="AR326" s="29">
        <f t="shared" si="429"/>
        <v>2.7E-2</v>
      </c>
      <c r="AS326" s="29">
        <f t="shared" si="429"/>
        <v>1.2137999999999999E-2</v>
      </c>
      <c r="AT326" s="29">
        <f t="shared" si="429"/>
        <v>2.7E-2</v>
      </c>
      <c r="AU326" s="29">
        <f t="shared" si="429"/>
        <v>2.4187999999999998E-2</v>
      </c>
      <c r="AV326" s="29">
        <f t="shared" si="429"/>
        <v>2.7E-2</v>
      </c>
      <c r="AW326" s="29">
        <f t="shared" si="429"/>
        <v>2.4431000000000001E-2</v>
      </c>
      <c r="AX326" s="29">
        <f t="shared" si="429"/>
        <v>2.1797999999999998E-2</v>
      </c>
      <c r="AY326" s="29">
        <f t="shared" si="429"/>
        <v>2.7E-2</v>
      </c>
      <c r="AZ326" s="29">
        <f t="shared" si="429"/>
        <v>1.5720000000000001E-2</v>
      </c>
      <c r="BA326" s="29">
        <f t="shared" si="429"/>
        <v>2.6893999999999998E-2</v>
      </c>
      <c r="BB326" s="29">
        <f t="shared" si="429"/>
        <v>2.4684000000000001E-2</v>
      </c>
      <c r="BC326" s="29">
        <f t="shared" si="429"/>
        <v>2.0715000000000001E-2</v>
      </c>
      <c r="BD326" s="29">
        <f t="shared" si="429"/>
        <v>2.7E-2</v>
      </c>
      <c r="BE326" s="29">
        <f t="shared" si="429"/>
        <v>2.7E-2</v>
      </c>
      <c r="BF326" s="29">
        <f t="shared" si="429"/>
        <v>2.7E-2</v>
      </c>
      <c r="BG326" s="29">
        <f t="shared" si="429"/>
        <v>2.7E-2</v>
      </c>
      <c r="BH326" s="29">
        <f t="shared" si="429"/>
        <v>2.6419000000000002E-2</v>
      </c>
      <c r="BI326" s="29">
        <f t="shared" si="429"/>
        <v>1.3433E-2</v>
      </c>
      <c r="BJ326" s="29">
        <f t="shared" si="429"/>
        <v>2.7E-2</v>
      </c>
      <c r="BK326" s="29">
        <f t="shared" si="429"/>
        <v>2.7E-2</v>
      </c>
      <c r="BL326" s="29">
        <f t="shared" si="429"/>
        <v>2.7E-2</v>
      </c>
      <c r="BM326" s="29">
        <f t="shared" si="429"/>
        <v>2.5833999999999999E-2</v>
      </c>
      <c r="BN326" s="29">
        <f t="shared" si="429"/>
        <v>2.7E-2</v>
      </c>
      <c r="BO326" s="29">
        <f t="shared" ref="BO326:DZ326" si="430">+BO273</f>
        <v>2.0202999999999999E-2</v>
      </c>
      <c r="BP326" s="29">
        <f t="shared" si="430"/>
        <v>2.6702E-2</v>
      </c>
      <c r="BQ326" s="29">
        <f t="shared" si="430"/>
        <v>2.6759000000000002E-2</v>
      </c>
      <c r="BR326" s="29">
        <f t="shared" si="430"/>
        <v>9.6999999999999986E-3</v>
      </c>
      <c r="BS326" s="29">
        <f t="shared" si="430"/>
        <v>4.3949999999999996E-3</v>
      </c>
      <c r="BT326" s="29">
        <f t="shared" si="430"/>
        <v>6.6509999999999998E-3</v>
      </c>
      <c r="BU326" s="29">
        <f t="shared" si="430"/>
        <v>1.3811E-2</v>
      </c>
      <c r="BV326" s="29">
        <f t="shared" si="430"/>
        <v>9.4529999999999996E-3</v>
      </c>
      <c r="BW326" s="29">
        <f t="shared" si="430"/>
        <v>1.5736E-2</v>
      </c>
      <c r="BX326" s="29">
        <f t="shared" si="430"/>
        <v>1.9067000000000001E-2</v>
      </c>
      <c r="BY326" s="29">
        <f t="shared" si="430"/>
        <v>2.7E-2</v>
      </c>
      <c r="BZ326" s="29">
        <f t="shared" si="430"/>
        <v>2.7E-2</v>
      </c>
      <c r="CA326" s="29">
        <f t="shared" si="430"/>
        <v>2.3040999999999999E-2</v>
      </c>
      <c r="CB326" s="29">
        <f t="shared" si="430"/>
        <v>2.7E-2</v>
      </c>
      <c r="CC326" s="29">
        <f t="shared" si="430"/>
        <v>2.7E-2</v>
      </c>
      <c r="CD326" s="29">
        <f t="shared" si="430"/>
        <v>2.452E-2</v>
      </c>
      <c r="CE326" s="29">
        <f t="shared" si="430"/>
        <v>2.7E-2</v>
      </c>
      <c r="CF326" s="29">
        <f t="shared" si="430"/>
        <v>2.4333999999999998E-2</v>
      </c>
      <c r="CG326" s="29">
        <f t="shared" si="430"/>
        <v>2.7E-2</v>
      </c>
      <c r="CH326" s="29">
        <f t="shared" si="430"/>
        <v>2.7E-2</v>
      </c>
      <c r="CI326" s="29">
        <f t="shared" si="430"/>
        <v>2.7E-2</v>
      </c>
      <c r="CJ326" s="29">
        <f t="shared" si="430"/>
        <v>2.5294000000000001E-2</v>
      </c>
      <c r="CK326" s="29">
        <f t="shared" si="430"/>
        <v>1.1601E-2</v>
      </c>
      <c r="CL326" s="29">
        <f t="shared" si="430"/>
        <v>1.3228999999999999E-2</v>
      </c>
      <c r="CM326" s="29">
        <f t="shared" si="430"/>
        <v>7.2740000000000001E-3</v>
      </c>
      <c r="CN326" s="29">
        <f t="shared" si="430"/>
        <v>2.7E-2</v>
      </c>
      <c r="CO326" s="29">
        <f t="shared" si="430"/>
        <v>2.7E-2</v>
      </c>
      <c r="CP326" s="29">
        <f t="shared" si="430"/>
        <v>1.6787E-2</v>
      </c>
      <c r="CQ326" s="29">
        <f t="shared" si="430"/>
        <v>1.7426999999999998E-2</v>
      </c>
      <c r="CR326" s="29">
        <f t="shared" si="430"/>
        <v>4.169E-3</v>
      </c>
      <c r="CS326" s="29">
        <f t="shared" si="430"/>
        <v>2.7E-2</v>
      </c>
      <c r="CT326" s="29">
        <f t="shared" si="430"/>
        <v>1.3519999999999999E-2</v>
      </c>
      <c r="CU326" s="29">
        <f t="shared" si="430"/>
        <v>2.4615999999999999E-2</v>
      </c>
      <c r="CV326" s="29">
        <f t="shared" si="430"/>
        <v>1.5979E-2</v>
      </c>
      <c r="CW326" s="29">
        <f t="shared" si="430"/>
        <v>1.7379000000000002E-2</v>
      </c>
      <c r="CX326" s="29">
        <f t="shared" si="430"/>
        <v>2.6824000000000001E-2</v>
      </c>
      <c r="CY326" s="29">
        <f t="shared" si="430"/>
        <v>2.7E-2</v>
      </c>
      <c r="CZ326" s="29">
        <f t="shared" si="430"/>
        <v>2.7E-2</v>
      </c>
      <c r="DA326" s="29">
        <f t="shared" si="430"/>
        <v>2.7E-2</v>
      </c>
      <c r="DB326" s="29">
        <f t="shared" si="430"/>
        <v>2.7E-2</v>
      </c>
      <c r="DC326" s="29">
        <f t="shared" si="430"/>
        <v>2.2418E-2</v>
      </c>
      <c r="DD326" s="29">
        <f t="shared" si="430"/>
        <v>3.4300000000000003E-3</v>
      </c>
      <c r="DE326" s="29">
        <f t="shared" si="430"/>
        <v>1.1894999999999999E-2</v>
      </c>
      <c r="DF326" s="29">
        <f t="shared" si="430"/>
        <v>2.7E-2</v>
      </c>
      <c r="DG326" s="29">
        <f t="shared" si="430"/>
        <v>2.5453E-2</v>
      </c>
      <c r="DH326" s="29">
        <f t="shared" si="430"/>
        <v>2.5515999999999997E-2</v>
      </c>
      <c r="DI326" s="29">
        <f t="shared" si="430"/>
        <v>2.3844999999999998E-2</v>
      </c>
      <c r="DJ326" s="29">
        <f t="shared" si="430"/>
        <v>2.5883E-2</v>
      </c>
      <c r="DK326" s="29">
        <f t="shared" si="430"/>
        <v>2.0658000000000003E-2</v>
      </c>
      <c r="DL326" s="29">
        <f t="shared" si="430"/>
        <v>2.6966999999999998E-2</v>
      </c>
      <c r="DM326" s="29">
        <f t="shared" si="430"/>
        <v>2.4899000000000001E-2</v>
      </c>
      <c r="DN326" s="29">
        <f t="shared" si="430"/>
        <v>2.7E-2</v>
      </c>
      <c r="DO326" s="29">
        <f t="shared" si="430"/>
        <v>2.7E-2</v>
      </c>
      <c r="DP326" s="29">
        <f t="shared" si="430"/>
        <v>2.7E-2</v>
      </c>
      <c r="DQ326" s="29">
        <f t="shared" si="430"/>
        <v>2.1432E-2</v>
      </c>
      <c r="DR326" s="29">
        <f t="shared" si="430"/>
        <v>2.7E-2</v>
      </c>
      <c r="DS326" s="29">
        <f t="shared" si="430"/>
        <v>2.7E-2</v>
      </c>
      <c r="DT326" s="29">
        <f t="shared" si="430"/>
        <v>2.6728999999999999E-2</v>
      </c>
      <c r="DU326" s="29">
        <f t="shared" si="430"/>
        <v>2.7E-2</v>
      </c>
      <c r="DV326" s="29">
        <f t="shared" si="430"/>
        <v>2.7E-2</v>
      </c>
      <c r="DW326" s="29">
        <f t="shared" si="430"/>
        <v>2.6997E-2</v>
      </c>
      <c r="DX326" s="29">
        <f t="shared" si="430"/>
        <v>2.3931000000000001E-2</v>
      </c>
      <c r="DY326" s="29">
        <f t="shared" si="430"/>
        <v>1.7927999999999999E-2</v>
      </c>
      <c r="DZ326" s="29">
        <f t="shared" si="430"/>
        <v>2.2661999999999998E-2</v>
      </c>
      <c r="EA326" s="29">
        <f t="shared" ref="EA326:FX326" si="431">+EA273</f>
        <v>1.0126E-2</v>
      </c>
      <c r="EB326" s="29">
        <f t="shared" si="431"/>
        <v>2.7E-2</v>
      </c>
      <c r="EC326" s="29">
        <f t="shared" si="431"/>
        <v>2.7E-2</v>
      </c>
      <c r="ED326" s="29">
        <f t="shared" si="431"/>
        <v>3.947E-3</v>
      </c>
      <c r="EE326" s="29">
        <f t="shared" si="431"/>
        <v>2.7E-2</v>
      </c>
      <c r="EF326" s="29">
        <f t="shared" si="431"/>
        <v>2.4594999999999999E-2</v>
      </c>
      <c r="EG326" s="29">
        <f t="shared" si="431"/>
        <v>2.7E-2</v>
      </c>
      <c r="EH326" s="29">
        <f t="shared" si="431"/>
        <v>2.7E-2</v>
      </c>
      <c r="EI326" s="29">
        <f t="shared" si="431"/>
        <v>2.7E-2</v>
      </c>
      <c r="EJ326" s="29">
        <f t="shared" si="431"/>
        <v>2.7E-2</v>
      </c>
      <c r="EK326" s="29">
        <f t="shared" si="431"/>
        <v>5.7670000000000004E-3</v>
      </c>
      <c r="EL326" s="29">
        <f t="shared" si="431"/>
        <v>6.143E-3</v>
      </c>
      <c r="EM326" s="29">
        <f t="shared" si="431"/>
        <v>2.1308000000000001E-2</v>
      </c>
      <c r="EN326" s="29">
        <f t="shared" si="431"/>
        <v>2.7E-2</v>
      </c>
      <c r="EO326" s="29">
        <f t="shared" si="431"/>
        <v>2.7E-2</v>
      </c>
      <c r="EP326" s="29">
        <f t="shared" si="431"/>
        <v>2.5585999999999998E-2</v>
      </c>
      <c r="EQ326" s="29">
        <f t="shared" si="431"/>
        <v>5.5929999999999999E-3</v>
      </c>
      <c r="ER326" s="29">
        <f t="shared" si="431"/>
        <v>2.1283E-2</v>
      </c>
      <c r="ES326" s="29">
        <f t="shared" si="431"/>
        <v>2.7E-2</v>
      </c>
      <c r="ET326" s="29">
        <f t="shared" si="431"/>
        <v>2.7E-2</v>
      </c>
      <c r="EU326" s="29">
        <f t="shared" si="431"/>
        <v>2.7E-2</v>
      </c>
      <c r="EV326" s="29">
        <f t="shared" si="431"/>
        <v>1.5009E-2</v>
      </c>
      <c r="EW326" s="29">
        <f t="shared" si="431"/>
        <v>7.2809999999999993E-3</v>
      </c>
      <c r="EX326" s="29">
        <f t="shared" si="431"/>
        <v>8.9099999999999995E-3</v>
      </c>
      <c r="EY326" s="29">
        <f t="shared" si="431"/>
        <v>2.7E-2</v>
      </c>
      <c r="EZ326" s="29">
        <f t="shared" si="431"/>
        <v>2.7E-2</v>
      </c>
      <c r="FA326" s="29">
        <f t="shared" si="431"/>
        <v>1.0606000000000001E-2</v>
      </c>
      <c r="FB326" s="29">
        <f t="shared" si="431"/>
        <v>8.8140000000000007E-3</v>
      </c>
      <c r="FC326" s="29">
        <f t="shared" si="431"/>
        <v>2.7E-2</v>
      </c>
      <c r="FD326" s="29">
        <f t="shared" si="431"/>
        <v>2.7E-2</v>
      </c>
      <c r="FE326" s="29">
        <f t="shared" si="431"/>
        <v>1.9181E-2</v>
      </c>
      <c r="FF326" s="29">
        <f t="shared" si="431"/>
        <v>2.7E-2</v>
      </c>
      <c r="FG326" s="29">
        <f t="shared" si="431"/>
        <v>2.7E-2</v>
      </c>
      <c r="FH326" s="29">
        <f t="shared" si="431"/>
        <v>2.4771999999999999E-2</v>
      </c>
      <c r="FI326" s="29">
        <f t="shared" si="431"/>
        <v>9.639E-3</v>
      </c>
      <c r="FJ326" s="29">
        <f t="shared" si="431"/>
        <v>2.2075999999999998E-2</v>
      </c>
      <c r="FK326" s="29">
        <f t="shared" si="431"/>
        <v>1.0845E-2</v>
      </c>
      <c r="FL326" s="29">
        <f t="shared" si="431"/>
        <v>2.7E-2</v>
      </c>
      <c r="FM326" s="29">
        <f t="shared" si="431"/>
        <v>2.3414000000000001E-2</v>
      </c>
      <c r="FN326" s="29">
        <f t="shared" si="431"/>
        <v>2.7E-2</v>
      </c>
      <c r="FO326" s="29">
        <f t="shared" si="431"/>
        <v>3.9909999999999998E-3</v>
      </c>
      <c r="FP326" s="29">
        <f t="shared" si="431"/>
        <v>1.2143000000000001E-2</v>
      </c>
      <c r="FQ326" s="29">
        <f t="shared" si="431"/>
        <v>2.1521999999999999E-2</v>
      </c>
      <c r="FR326" s="29">
        <f t="shared" si="431"/>
        <v>5.6270000000000001E-3</v>
      </c>
      <c r="FS326" s="29">
        <f t="shared" si="431"/>
        <v>5.0679999999999996E-3</v>
      </c>
      <c r="FT326" s="29">
        <f t="shared" si="431"/>
        <v>3.0049999999999999E-3</v>
      </c>
      <c r="FU326" s="29">
        <f t="shared" si="431"/>
        <v>2.3344999999999998E-2</v>
      </c>
      <c r="FV326" s="29">
        <f t="shared" si="431"/>
        <v>2.0032000000000001E-2</v>
      </c>
      <c r="FW326" s="29">
        <f t="shared" si="431"/>
        <v>2.6498000000000001E-2</v>
      </c>
      <c r="FX326" s="29">
        <f t="shared" si="431"/>
        <v>2.4674999999999999E-2</v>
      </c>
      <c r="FY326" s="29"/>
      <c r="FZ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</row>
    <row r="327" spans="1:193" x14ac:dyDescent="0.35">
      <c r="A327" s="3" t="s">
        <v>630</v>
      </c>
      <c r="B327" s="2" t="s">
        <v>997</v>
      </c>
      <c r="C327" s="29">
        <f t="shared" ref="C327:BN327" si="432">+C285</f>
        <v>0</v>
      </c>
      <c r="D327" s="29">
        <f t="shared" si="432"/>
        <v>0</v>
      </c>
      <c r="E327" s="29">
        <f t="shared" si="432"/>
        <v>0</v>
      </c>
      <c r="F327" s="29">
        <f t="shared" si="432"/>
        <v>0</v>
      </c>
      <c r="G327" s="29">
        <f t="shared" si="432"/>
        <v>0</v>
      </c>
      <c r="H327" s="29">
        <f t="shared" si="432"/>
        <v>0</v>
      </c>
      <c r="I327" s="29">
        <f t="shared" si="432"/>
        <v>0</v>
      </c>
      <c r="J327" s="29">
        <f t="shared" si="432"/>
        <v>0</v>
      </c>
      <c r="K327" s="29">
        <f t="shared" si="432"/>
        <v>0</v>
      </c>
      <c r="L327" s="29">
        <f t="shared" si="432"/>
        <v>0</v>
      </c>
      <c r="M327" s="29">
        <f t="shared" si="432"/>
        <v>0</v>
      </c>
      <c r="N327" s="29">
        <f t="shared" si="432"/>
        <v>0</v>
      </c>
      <c r="O327" s="29">
        <f t="shared" si="432"/>
        <v>0</v>
      </c>
      <c r="P327" s="29">
        <f t="shared" si="432"/>
        <v>0</v>
      </c>
      <c r="Q327" s="29">
        <f t="shared" si="432"/>
        <v>0</v>
      </c>
      <c r="R327" s="29">
        <f t="shared" si="432"/>
        <v>0</v>
      </c>
      <c r="S327" s="29">
        <f t="shared" si="432"/>
        <v>0</v>
      </c>
      <c r="T327" s="29">
        <f t="shared" si="432"/>
        <v>0</v>
      </c>
      <c r="U327" s="29">
        <f t="shared" si="432"/>
        <v>0</v>
      </c>
      <c r="V327" s="29">
        <f t="shared" si="432"/>
        <v>0</v>
      </c>
      <c r="W327" s="29">
        <f t="shared" si="432"/>
        <v>0</v>
      </c>
      <c r="X327" s="29">
        <f t="shared" si="432"/>
        <v>0</v>
      </c>
      <c r="Y327" s="29">
        <f t="shared" si="432"/>
        <v>0</v>
      </c>
      <c r="Z327" s="29">
        <f t="shared" si="432"/>
        <v>0</v>
      </c>
      <c r="AA327" s="29">
        <f t="shared" si="432"/>
        <v>0</v>
      </c>
      <c r="AB327" s="29">
        <f t="shared" si="432"/>
        <v>0</v>
      </c>
      <c r="AC327" s="29">
        <f t="shared" si="432"/>
        <v>0</v>
      </c>
      <c r="AD327" s="29">
        <f t="shared" si="432"/>
        <v>0</v>
      </c>
      <c r="AE327" s="29">
        <f t="shared" si="432"/>
        <v>0</v>
      </c>
      <c r="AF327" s="29">
        <f t="shared" si="432"/>
        <v>0</v>
      </c>
      <c r="AG327" s="29">
        <f t="shared" si="432"/>
        <v>0</v>
      </c>
      <c r="AH327" s="29">
        <f t="shared" si="432"/>
        <v>0</v>
      </c>
      <c r="AI327" s="29">
        <f t="shared" si="432"/>
        <v>0</v>
      </c>
      <c r="AJ327" s="29">
        <f t="shared" si="432"/>
        <v>0</v>
      </c>
      <c r="AK327" s="29">
        <f t="shared" si="432"/>
        <v>0</v>
      </c>
      <c r="AL327" s="29">
        <f t="shared" si="432"/>
        <v>0</v>
      </c>
      <c r="AM327" s="29">
        <f t="shared" si="432"/>
        <v>0</v>
      </c>
      <c r="AN327" s="29">
        <f t="shared" si="432"/>
        <v>9.7900000000000005E-4</v>
      </c>
      <c r="AO327" s="29">
        <f t="shared" si="432"/>
        <v>0</v>
      </c>
      <c r="AP327" s="29">
        <f t="shared" si="432"/>
        <v>0</v>
      </c>
      <c r="AQ327" s="29">
        <f t="shared" si="432"/>
        <v>0</v>
      </c>
      <c r="AR327" s="29">
        <f t="shared" si="432"/>
        <v>0</v>
      </c>
      <c r="AS327" s="29">
        <f t="shared" si="432"/>
        <v>0</v>
      </c>
      <c r="AT327" s="29">
        <f t="shared" si="432"/>
        <v>0</v>
      </c>
      <c r="AU327" s="29">
        <f t="shared" si="432"/>
        <v>0</v>
      </c>
      <c r="AV327" s="29">
        <f t="shared" si="432"/>
        <v>0</v>
      </c>
      <c r="AW327" s="29">
        <f t="shared" si="432"/>
        <v>0</v>
      </c>
      <c r="AX327" s="29">
        <f t="shared" si="432"/>
        <v>0</v>
      </c>
      <c r="AY327" s="29">
        <f t="shared" si="432"/>
        <v>0</v>
      </c>
      <c r="AZ327" s="29">
        <f t="shared" si="432"/>
        <v>0</v>
      </c>
      <c r="BA327" s="29">
        <f t="shared" si="432"/>
        <v>0</v>
      </c>
      <c r="BB327" s="29">
        <f t="shared" si="432"/>
        <v>0</v>
      </c>
      <c r="BC327" s="29">
        <f t="shared" si="432"/>
        <v>0</v>
      </c>
      <c r="BD327" s="29">
        <f t="shared" si="432"/>
        <v>0</v>
      </c>
      <c r="BE327" s="29">
        <f t="shared" si="432"/>
        <v>0</v>
      </c>
      <c r="BF327" s="29">
        <f t="shared" si="432"/>
        <v>0</v>
      </c>
      <c r="BG327" s="29">
        <f t="shared" si="432"/>
        <v>0</v>
      </c>
      <c r="BH327" s="29">
        <f t="shared" si="432"/>
        <v>0</v>
      </c>
      <c r="BI327" s="29">
        <f t="shared" si="432"/>
        <v>0</v>
      </c>
      <c r="BJ327" s="29">
        <f t="shared" si="432"/>
        <v>0</v>
      </c>
      <c r="BK327" s="29">
        <f t="shared" si="432"/>
        <v>0</v>
      </c>
      <c r="BL327" s="29">
        <f t="shared" si="432"/>
        <v>0</v>
      </c>
      <c r="BM327" s="29">
        <f t="shared" si="432"/>
        <v>0</v>
      </c>
      <c r="BN327" s="29">
        <f t="shared" si="432"/>
        <v>0</v>
      </c>
      <c r="BO327" s="29">
        <f t="shared" ref="BO327:DZ327" si="433">+BO285</f>
        <v>0</v>
      </c>
      <c r="BP327" s="29">
        <f t="shared" si="433"/>
        <v>0</v>
      </c>
      <c r="BQ327" s="29">
        <f t="shared" si="433"/>
        <v>0</v>
      </c>
      <c r="BR327" s="29">
        <f t="shared" si="433"/>
        <v>0</v>
      </c>
      <c r="BS327" s="29">
        <f t="shared" si="433"/>
        <v>0</v>
      </c>
      <c r="BT327" s="29">
        <f t="shared" si="433"/>
        <v>0</v>
      </c>
      <c r="BU327" s="29">
        <f t="shared" si="433"/>
        <v>0</v>
      </c>
      <c r="BV327" s="29">
        <f t="shared" si="433"/>
        <v>4.6099999999999998E-4</v>
      </c>
      <c r="BW327" s="29">
        <f t="shared" si="433"/>
        <v>0</v>
      </c>
      <c r="BX327" s="29">
        <f t="shared" si="433"/>
        <v>0</v>
      </c>
      <c r="BY327" s="29">
        <f t="shared" si="433"/>
        <v>0</v>
      </c>
      <c r="BZ327" s="29">
        <f t="shared" si="433"/>
        <v>0</v>
      </c>
      <c r="CA327" s="29">
        <f t="shared" si="433"/>
        <v>0</v>
      </c>
      <c r="CB327" s="29">
        <f t="shared" si="433"/>
        <v>0</v>
      </c>
      <c r="CC327" s="29">
        <f t="shared" si="433"/>
        <v>0</v>
      </c>
      <c r="CD327" s="29">
        <f t="shared" si="433"/>
        <v>0</v>
      </c>
      <c r="CE327" s="29">
        <f t="shared" si="433"/>
        <v>0</v>
      </c>
      <c r="CF327" s="29">
        <f t="shared" si="433"/>
        <v>0</v>
      </c>
      <c r="CG327" s="29">
        <f t="shared" si="433"/>
        <v>0</v>
      </c>
      <c r="CH327" s="29">
        <f t="shared" si="433"/>
        <v>0</v>
      </c>
      <c r="CI327" s="29">
        <f t="shared" si="433"/>
        <v>0</v>
      </c>
      <c r="CJ327" s="29">
        <f t="shared" si="433"/>
        <v>1.219E-3</v>
      </c>
      <c r="CK327" s="29">
        <f t="shared" si="433"/>
        <v>0</v>
      </c>
      <c r="CL327" s="29">
        <f t="shared" si="433"/>
        <v>0</v>
      </c>
      <c r="CM327" s="29">
        <f t="shared" si="433"/>
        <v>0</v>
      </c>
      <c r="CN327" s="29">
        <f t="shared" si="433"/>
        <v>0</v>
      </c>
      <c r="CO327" s="29">
        <f t="shared" si="433"/>
        <v>0</v>
      </c>
      <c r="CP327" s="29">
        <f t="shared" si="433"/>
        <v>6.8499999999999995E-4</v>
      </c>
      <c r="CQ327" s="29">
        <f t="shared" si="433"/>
        <v>0</v>
      </c>
      <c r="CR327" s="29">
        <f t="shared" si="433"/>
        <v>0</v>
      </c>
      <c r="CS327" s="29">
        <f t="shared" si="433"/>
        <v>0</v>
      </c>
      <c r="CT327" s="29">
        <f t="shared" si="433"/>
        <v>0</v>
      </c>
      <c r="CU327" s="29">
        <f t="shared" si="433"/>
        <v>0</v>
      </c>
      <c r="CV327" s="29">
        <f t="shared" si="433"/>
        <v>0</v>
      </c>
      <c r="CW327" s="29">
        <f t="shared" si="433"/>
        <v>0</v>
      </c>
      <c r="CX327" s="29">
        <f t="shared" si="433"/>
        <v>0</v>
      </c>
      <c r="CY327" s="29">
        <f t="shared" si="433"/>
        <v>0</v>
      </c>
      <c r="CZ327" s="29">
        <f t="shared" si="433"/>
        <v>0</v>
      </c>
      <c r="DA327" s="29">
        <f t="shared" si="433"/>
        <v>0</v>
      </c>
      <c r="DB327" s="29">
        <f t="shared" si="433"/>
        <v>0</v>
      </c>
      <c r="DC327" s="29">
        <f t="shared" si="433"/>
        <v>0</v>
      </c>
      <c r="DD327" s="29">
        <f t="shared" si="433"/>
        <v>0</v>
      </c>
      <c r="DE327" s="29">
        <f t="shared" si="433"/>
        <v>0</v>
      </c>
      <c r="DF327" s="29">
        <f t="shared" si="433"/>
        <v>0</v>
      </c>
      <c r="DG327" s="29">
        <f t="shared" si="433"/>
        <v>0</v>
      </c>
      <c r="DH327" s="29">
        <f t="shared" si="433"/>
        <v>0</v>
      </c>
      <c r="DI327" s="29">
        <f t="shared" si="433"/>
        <v>0</v>
      </c>
      <c r="DJ327" s="29">
        <f t="shared" si="433"/>
        <v>0</v>
      </c>
      <c r="DK327" s="29">
        <f t="shared" si="433"/>
        <v>0</v>
      </c>
      <c r="DL327" s="29">
        <f t="shared" si="433"/>
        <v>0</v>
      </c>
      <c r="DM327" s="29">
        <f t="shared" si="433"/>
        <v>0</v>
      </c>
      <c r="DN327" s="29">
        <f t="shared" si="433"/>
        <v>0</v>
      </c>
      <c r="DO327" s="29">
        <f t="shared" si="433"/>
        <v>0</v>
      </c>
      <c r="DP327" s="29">
        <f t="shared" si="433"/>
        <v>0</v>
      </c>
      <c r="DQ327" s="29">
        <f t="shared" si="433"/>
        <v>7.1499999999999992E-4</v>
      </c>
      <c r="DR327" s="29">
        <f t="shared" si="433"/>
        <v>0</v>
      </c>
      <c r="DS327" s="29">
        <f t="shared" si="433"/>
        <v>0</v>
      </c>
      <c r="DT327" s="29">
        <f t="shared" si="433"/>
        <v>0</v>
      </c>
      <c r="DU327" s="29">
        <f t="shared" si="433"/>
        <v>0</v>
      </c>
      <c r="DV327" s="29">
        <f t="shared" si="433"/>
        <v>0</v>
      </c>
      <c r="DW327" s="29">
        <f t="shared" si="433"/>
        <v>0</v>
      </c>
      <c r="DX327" s="29">
        <f t="shared" si="433"/>
        <v>0</v>
      </c>
      <c r="DY327" s="29">
        <f t="shared" si="433"/>
        <v>0</v>
      </c>
      <c r="DZ327" s="29">
        <f t="shared" si="433"/>
        <v>0</v>
      </c>
      <c r="EA327" s="29">
        <f t="shared" ref="EA327:FX327" si="434">+EA285</f>
        <v>8.0899999999999993E-4</v>
      </c>
      <c r="EB327" s="29">
        <f t="shared" si="434"/>
        <v>0</v>
      </c>
      <c r="EC327" s="29">
        <f t="shared" si="434"/>
        <v>0</v>
      </c>
      <c r="ED327" s="29">
        <f t="shared" si="434"/>
        <v>1.37E-4</v>
      </c>
      <c r="EE327" s="29">
        <f t="shared" si="434"/>
        <v>0</v>
      </c>
      <c r="EF327" s="29">
        <f t="shared" si="434"/>
        <v>0</v>
      </c>
      <c r="EG327" s="29">
        <f t="shared" si="434"/>
        <v>0</v>
      </c>
      <c r="EH327" s="29">
        <f t="shared" si="434"/>
        <v>0</v>
      </c>
      <c r="EI327" s="29">
        <f t="shared" si="434"/>
        <v>0</v>
      </c>
      <c r="EJ327" s="29">
        <f t="shared" si="434"/>
        <v>0</v>
      </c>
      <c r="EK327" s="29">
        <f t="shared" si="434"/>
        <v>0</v>
      </c>
      <c r="EL327" s="29">
        <f t="shared" si="434"/>
        <v>0</v>
      </c>
      <c r="EM327" s="29">
        <f t="shared" si="434"/>
        <v>0</v>
      </c>
      <c r="EN327" s="29">
        <f t="shared" si="434"/>
        <v>0</v>
      </c>
      <c r="EO327" s="29">
        <f t="shared" si="434"/>
        <v>0</v>
      </c>
      <c r="EP327" s="29">
        <f t="shared" si="434"/>
        <v>0</v>
      </c>
      <c r="EQ327" s="29">
        <f t="shared" si="434"/>
        <v>0</v>
      </c>
      <c r="ER327" s="29">
        <f t="shared" si="434"/>
        <v>0</v>
      </c>
      <c r="ES327" s="29">
        <f t="shared" si="434"/>
        <v>0</v>
      </c>
      <c r="ET327" s="29">
        <f t="shared" si="434"/>
        <v>0</v>
      </c>
      <c r="EU327" s="29">
        <f t="shared" si="434"/>
        <v>0</v>
      </c>
      <c r="EV327" s="29">
        <f t="shared" si="434"/>
        <v>0</v>
      </c>
      <c r="EW327" s="29">
        <f t="shared" si="434"/>
        <v>0</v>
      </c>
      <c r="EX327" s="29">
        <f t="shared" si="434"/>
        <v>0</v>
      </c>
      <c r="EY327" s="29">
        <f t="shared" si="434"/>
        <v>0</v>
      </c>
      <c r="EZ327" s="29">
        <f t="shared" si="434"/>
        <v>0</v>
      </c>
      <c r="FA327" s="29">
        <f t="shared" si="434"/>
        <v>6.0000000000000002E-5</v>
      </c>
      <c r="FB327" s="29">
        <f t="shared" si="434"/>
        <v>5.3200000000000003E-4</v>
      </c>
      <c r="FC327" s="29">
        <f t="shared" si="434"/>
        <v>0</v>
      </c>
      <c r="FD327" s="29">
        <f t="shared" si="434"/>
        <v>0</v>
      </c>
      <c r="FE327" s="29">
        <f t="shared" si="434"/>
        <v>0</v>
      </c>
      <c r="FF327" s="29">
        <f t="shared" si="434"/>
        <v>0</v>
      </c>
      <c r="FG327" s="29">
        <f t="shared" si="434"/>
        <v>0</v>
      </c>
      <c r="FH327" s="29">
        <f t="shared" si="434"/>
        <v>0</v>
      </c>
      <c r="FI327" s="29">
        <f t="shared" si="434"/>
        <v>0</v>
      </c>
      <c r="FJ327" s="29">
        <f t="shared" si="434"/>
        <v>1.3200000000000001E-4</v>
      </c>
      <c r="FK327" s="29">
        <f t="shared" si="434"/>
        <v>0</v>
      </c>
      <c r="FL327" s="29">
        <f t="shared" si="434"/>
        <v>0</v>
      </c>
      <c r="FM327" s="29">
        <f t="shared" si="434"/>
        <v>0</v>
      </c>
      <c r="FN327" s="29">
        <f t="shared" si="434"/>
        <v>0</v>
      </c>
      <c r="FO327" s="29">
        <f t="shared" si="434"/>
        <v>1.8799999999999999E-4</v>
      </c>
      <c r="FP327" s="29">
        <f t="shared" si="434"/>
        <v>0</v>
      </c>
      <c r="FQ327" s="29">
        <f t="shared" si="434"/>
        <v>3.5799999999999997E-4</v>
      </c>
      <c r="FR327" s="29">
        <f t="shared" si="434"/>
        <v>1.54E-4</v>
      </c>
      <c r="FS327" s="29">
        <f t="shared" si="434"/>
        <v>0</v>
      </c>
      <c r="FT327" s="29">
        <f t="shared" si="434"/>
        <v>1.5000000000000001E-4</v>
      </c>
      <c r="FU327" s="29">
        <f t="shared" si="434"/>
        <v>0</v>
      </c>
      <c r="FV327" s="29">
        <f t="shared" si="434"/>
        <v>0</v>
      </c>
      <c r="FW327" s="29">
        <f t="shared" si="434"/>
        <v>0</v>
      </c>
      <c r="FX327" s="29">
        <f t="shared" si="434"/>
        <v>0</v>
      </c>
      <c r="FY327" s="29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</row>
    <row r="328" spans="1:193" x14ac:dyDescent="0.35">
      <c r="A328" s="3" t="s">
        <v>631</v>
      </c>
      <c r="B328" s="2" t="s">
        <v>632</v>
      </c>
      <c r="C328" s="29">
        <f t="shared" ref="C328:BN328" si="435">ROUND((C78/C48),6)</f>
        <v>1.7200000000000001E-4</v>
      </c>
      <c r="D328" s="29">
        <f t="shared" si="435"/>
        <v>0</v>
      </c>
      <c r="E328" s="29">
        <f t="shared" si="435"/>
        <v>0</v>
      </c>
      <c r="F328" s="29">
        <f t="shared" si="435"/>
        <v>0</v>
      </c>
      <c r="G328" s="29">
        <f t="shared" si="435"/>
        <v>0</v>
      </c>
      <c r="H328" s="29">
        <f t="shared" si="435"/>
        <v>0</v>
      </c>
      <c r="I328" s="29">
        <f t="shared" si="435"/>
        <v>4.3899999999999999E-4</v>
      </c>
      <c r="J328" s="29">
        <f t="shared" si="435"/>
        <v>0</v>
      </c>
      <c r="K328" s="29">
        <f t="shared" si="435"/>
        <v>0</v>
      </c>
      <c r="L328" s="29">
        <f t="shared" si="435"/>
        <v>0</v>
      </c>
      <c r="M328" s="29">
        <f t="shared" si="435"/>
        <v>0</v>
      </c>
      <c r="N328" s="29">
        <f t="shared" si="435"/>
        <v>6.7299999999999999E-4</v>
      </c>
      <c r="O328" s="29">
        <f t="shared" si="435"/>
        <v>8.4699999999999999E-4</v>
      </c>
      <c r="P328" s="29">
        <f t="shared" si="435"/>
        <v>1.1400000000000001E-4</v>
      </c>
      <c r="Q328" s="29">
        <f t="shared" si="435"/>
        <v>0</v>
      </c>
      <c r="R328" s="29">
        <f t="shared" si="435"/>
        <v>0</v>
      </c>
      <c r="S328" s="29">
        <f t="shared" si="435"/>
        <v>0</v>
      </c>
      <c r="T328" s="29">
        <f t="shared" si="435"/>
        <v>0</v>
      </c>
      <c r="U328" s="29">
        <f t="shared" si="435"/>
        <v>0</v>
      </c>
      <c r="V328" s="29">
        <f t="shared" si="435"/>
        <v>0</v>
      </c>
      <c r="W328" s="29">
        <f t="shared" si="435"/>
        <v>0</v>
      </c>
      <c r="X328" s="29">
        <f t="shared" si="435"/>
        <v>2.4399999999999999E-4</v>
      </c>
      <c r="Y328" s="29">
        <f t="shared" si="435"/>
        <v>0</v>
      </c>
      <c r="Z328" s="29">
        <f t="shared" si="435"/>
        <v>4.5189999999999996E-3</v>
      </c>
      <c r="AA328" s="29">
        <f t="shared" si="435"/>
        <v>0</v>
      </c>
      <c r="AB328" s="29">
        <f t="shared" si="435"/>
        <v>0</v>
      </c>
      <c r="AC328" s="29">
        <f t="shared" si="435"/>
        <v>0</v>
      </c>
      <c r="AD328" s="29">
        <f t="shared" si="435"/>
        <v>0</v>
      </c>
      <c r="AE328" s="29">
        <f t="shared" si="435"/>
        <v>1.4289999999999999E-3</v>
      </c>
      <c r="AF328" s="29">
        <f t="shared" si="435"/>
        <v>0</v>
      </c>
      <c r="AG328" s="29">
        <f t="shared" si="435"/>
        <v>0</v>
      </c>
      <c r="AH328" s="29">
        <f t="shared" si="435"/>
        <v>3.9880000000000002E-3</v>
      </c>
      <c r="AI328" s="29">
        <f t="shared" si="435"/>
        <v>0</v>
      </c>
      <c r="AJ328" s="29">
        <f t="shared" si="435"/>
        <v>0</v>
      </c>
      <c r="AK328" s="29">
        <f t="shared" si="435"/>
        <v>0</v>
      </c>
      <c r="AL328" s="29">
        <f t="shared" si="435"/>
        <v>0</v>
      </c>
      <c r="AM328" s="29">
        <f t="shared" si="435"/>
        <v>0</v>
      </c>
      <c r="AN328" s="29">
        <f t="shared" si="435"/>
        <v>0</v>
      </c>
      <c r="AO328" s="29">
        <f t="shared" si="435"/>
        <v>0</v>
      </c>
      <c r="AP328" s="29">
        <f t="shared" si="435"/>
        <v>0</v>
      </c>
      <c r="AQ328" s="29">
        <f t="shared" si="435"/>
        <v>0</v>
      </c>
      <c r="AR328" s="29">
        <f t="shared" si="435"/>
        <v>0</v>
      </c>
      <c r="AS328" s="29">
        <f t="shared" si="435"/>
        <v>4.35E-4</v>
      </c>
      <c r="AT328" s="29">
        <f t="shared" si="435"/>
        <v>0</v>
      </c>
      <c r="AU328" s="29">
        <f t="shared" si="435"/>
        <v>0</v>
      </c>
      <c r="AV328" s="29">
        <f t="shared" si="435"/>
        <v>0</v>
      </c>
      <c r="AW328" s="29">
        <f t="shared" si="435"/>
        <v>0</v>
      </c>
      <c r="AX328" s="29">
        <f t="shared" si="435"/>
        <v>0</v>
      </c>
      <c r="AY328" s="29">
        <f t="shared" si="435"/>
        <v>0</v>
      </c>
      <c r="AZ328" s="29">
        <f t="shared" si="435"/>
        <v>0</v>
      </c>
      <c r="BA328" s="29">
        <f t="shared" si="435"/>
        <v>0</v>
      </c>
      <c r="BB328" s="29">
        <f t="shared" si="435"/>
        <v>0</v>
      </c>
      <c r="BC328" s="29">
        <f t="shared" si="435"/>
        <v>0</v>
      </c>
      <c r="BD328" s="29">
        <f t="shared" si="435"/>
        <v>0</v>
      </c>
      <c r="BE328" s="29">
        <f t="shared" si="435"/>
        <v>0</v>
      </c>
      <c r="BF328" s="29">
        <f t="shared" si="435"/>
        <v>0</v>
      </c>
      <c r="BG328" s="29">
        <f t="shared" si="435"/>
        <v>0</v>
      </c>
      <c r="BH328" s="29">
        <f t="shared" si="435"/>
        <v>0</v>
      </c>
      <c r="BI328" s="29">
        <f t="shared" si="435"/>
        <v>0</v>
      </c>
      <c r="BJ328" s="29">
        <f t="shared" si="435"/>
        <v>0</v>
      </c>
      <c r="BK328" s="29">
        <f t="shared" si="435"/>
        <v>0</v>
      </c>
      <c r="BL328" s="29">
        <f t="shared" si="435"/>
        <v>0</v>
      </c>
      <c r="BM328" s="29">
        <f t="shared" si="435"/>
        <v>9.2400000000000002E-4</v>
      </c>
      <c r="BN328" s="29">
        <f t="shared" si="435"/>
        <v>0</v>
      </c>
      <c r="BO328" s="29">
        <f t="shared" ref="BO328:DZ328" si="436">ROUND((BO78/BO48),6)</f>
        <v>0</v>
      </c>
      <c r="BP328" s="29">
        <f t="shared" si="436"/>
        <v>0</v>
      </c>
      <c r="BQ328" s="29">
        <f t="shared" si="436"/>
        <v>0</v>
      </c>
      <c r="BR328" s="29">
        <f t="shared" si="436"/>
        <v>0</v>
      </c>
      <c r="BS328" s="29">
        <f t="shared" si="436"/>
        <v>0</v>
      </c>
      <c r="BT328" s="29">
        <f t="shared" si="436"/>
        <v>0</v>
      </c>
      <c r="BU328" s="29">
        <f t="shared" si="436"/>
        <v>0</v>
      </c>
      <c r="BV328" s="29">
        <f t="shared" si="436"/>
        <v>5.2999999999999998E-4</v>
      </c>
      <c r="BW328" s="29">
        <f t="shared" si="436"/>
        <v>0</v>
      </c>
      <c r="BX328" s="29">
        <f t="shared" si="436"/>
        <v>0</v>
      </c>
      <c r="BY328" s="29">
        <f t="shared" si="436"/>
        <v>0</v>
      </c>
      <c r="BZ328" s="29">
        <f t="shared" si="436"/>
        <v>0</v>
      </c>
      <c r="CA328" s="29">
        <f t="shared" si="436"/>
        <v>0</v>
      </c>
      <c r="CB328" s="29">
        <f t="shared" si="436"/>
        <v>0</v>
      </c>
      <c r="CC328" s="29">
        <f t="shared" si="436"/>
        <v>0</v>
      </c>
      <c r="CD328" s="29">
        <f t="shared" si="436"/>
        <v>3.251E-3</v>
      </c>
      <c r="CE328" s="29">
        <f t="shared" si="436"/>
        <v>0</v>
      </c>
      <c r="CF328" s="29">
        <f t="shared" si="436"/>
        <v>4.3229999999999996E-3</v>
      </c>
      <c r="CG328" s="29">
        <f t="shared" si="436"/>
        <v>0</v>
      </c>
      <c r="CH328" s="29">
        <f t="shared" si="436"/>
        <v>0</v>
      </c>
      <c r="CI328" s="29">
        <f t="shared" si="436"/>
        <v>0</v>
      </c>
      <c r="CJ328" s="29">
        <f t="shared" si="436"/>
        <v>0</v>
      </c>
      <c r="CK328" s="29">
        <f t="shared" si="436"/>
        <v>1.5E-3</v>
      </c>
      <c r="CL328" s="29">
        <f t="shared" si="436"/>
        <v>1.26E-4</v>
      </c>
      <c r="CM328" s="29">
        <f t="shared" si="436"/>
        <v>0</v>
      </c>
      <c r="CN328" s="29">
        <f t="shared" si="436"/>
        <v>0</v>
      </c>
      <c r="CO328" s="29">
        <f t="shared" si="436"/>
        <v>0</v>
      </c>
      <c r="CP328" s="29">
        <f t="shared" si="436"/>
        <v>0</v>
      </c>
      <c r="CQ328" s="29">
        <f t="shared" si="436"/>
        <v>0</v>
      </c>
      <c r="CR328" s="29">
        <f t="shared" si="436"/>
        <v>4.7899999999999999E-4</v>
      </c>
      <c r="CS328" s="29">
        <f t="shared" si="436"/>
        <v>0</v>
      </c>
      <c r="CT328" s="29">
        <f t="shared" si="436"/>
        <v>4.4999999999999999E-4</v>
      </c>
      <c r="CU328" s="29">
        <f t="shared" si="436"/>
        <v>0</v>
      </c>
      <c r="CV328" s="29">
        <f t="shared" si="436"/>
        <v>1.1479999999999999E-3</v>
      </c>
      <c r="CW328" s="29">
        <f t="shared" si="436"/>
        <v>0</v>
      </c>
      <c r="CX328" s="29">
        <f t="shared" si="436"/>
        <v>0</v>
      </c>
      <c r="CY328" s="29">
        <f t="shared" si="436"/>
        <v>0</v>
      </c>
      <c r="CZ328" s="29">
        <f t="shared" si="436"/>
        <v>0</v>
      </c>
      <c r="DA328" s="29">
        <f t="shared" si="436"/>
        <v>3.8299999999999999E-4</v>
      </c>
      <c r="DB328" s="29">
        <f t="shared" si="436"/>
        <v>0</v>
      </c>
      <c r="DC328" s="29">
        <f t="shared" si="436"/>
        <v>5.9400000000000002E-4</v>
      </c>
      <c r="DD328" s="29">
        <f t="shared" si="436"/>
        <v>1.8E-5</v>
      </c>
      <c r="DE328" s="29">
        <f t="shared" si="436"/>
        <v>0</v>
      </c>
      <c r="DF328" s="29">
        <f t="shared" si="436"/>
        <v>0</v>
      </c>
      <c r="DG328" s="29">
        <f t="shared" si="436"/>
        <v>0</v>
      </c>
      <c r="DH328" s="29">
        <f t="shared" si="436"/>
        <v>6.8900000000000005E-4</v>
      </c>
      <c r="DI328" s="29">
        <f t="shared" si="436"/>
        <v>0</v>
      </c>
      <c r="DJ328" s="29">
        <f t="shared" si="436"/>
        <v>0</v>
      </c>
      <c r="DK328" s="29">
        <f t="shared" si="436"/>
        <v>0</v>
      </c>
      <c r="DL328" s="29">
        <f t="shared" si="436"/>
        <v>0</v>
      </c>
      <c r="DM328" s="29">
        <f t="shared" si="436"/>
        <v>0</v>
      </c>
      <c r="DN328" s="29">
        <f t="shared" si="436"/>
        <v>0</v>
      </c>
      <c r="DO328" s="29">
        <f t="shared" si="436"/>
        <v>0</v>
      </c>
      <c r="DP328" s="29">
        <f t="shared" si="436"/>
        <v>2.8299999999999999E-4</v>
      </c>
      <c r="DQ328" s="29">
        <f t="shared" si="436"/>
        <v>0</v>
      </c>
      <c r="DR328" s="29">
        <f t="shared" si="436"/>
        <v>0</v>
      </c>
      <c r="DS328" s="29">
        <f t="shared" si="436"/>
        <v>0</v>
      </c>
      <c r="DT328" s="29">
        <f t="shared" si="436"/>
        <v>0</v>
      </c>
      <c r="DU328" s="29">
        <f t="shared" si="436"/>
        <v>0</v>
      </c>
      <c r="DV328" s="29">
        <f t="shared" si="436"/>
        <v>0</v>
      </c>
      <c r="DW328" s="29">
        <f t="shared" si="436"/>
        <v>0</v>
      </c>
      <c r="DX328" s="29">
        <f t="shared" si="436"/>
        <v>0</v>
      </c>
      <c r="DY328" s="29">
        <f t="shared" si="436"/>
        <v>0</v>
      </c>
      <c r="DZ328" s="29">
        <f t="shared" si="436"/>
        <v>0</v>
      </c>
      <c r="EA328" s="29">
        <f t="shared" ref="EA328:FX328" si="437">ROUND((EA78/EA48),6)</f>
        <v>8.3799999999999999E-4</v>
      </c>
      <c r="EB328" s="29">
        <f t="shared" si="437"/>
        <v>0</v>
      </c>
      <c r="EC328" s="29">
        <f t="shared" si="437"/>
        <v>0</v>
      </c>
      <c r="ED328" s="29">
        <f t="shared" si="437"/>
        <v>1.21E-4</v>
      </c>
      <c r="EE328" s="29">
        <f t="shared" si="437"/>
        <v>0</v>
      </c>
      <c r="EF328" s="29">
        <f t="shared" si="437"/>
        <v>0</v>
      </c>
      <c r="EG328" s="29">
        <f t="shared" si="437"/>
        <v>0</v>
      </c>
      <c r="EH328" s="29">
        <f t="shared" si="437"/>
        <v>0</v>
      </c>
      <c r="EI328" s="29">
        <f t="shared" si="437"/>
        <v>0</v>
      </c>
      <c r="EJ328" s="29">
        <f t="shared" si="437"/>
        <v>0</v>
      </c>
      <c r="EK328" s="29">
        <f t="shared" si="437"/>
        <v>0</v>
      </c>
      <c r="EL328" s="29">
        <f t="shared" si="437"/>
        <v>2.3219999999999998E-3</v>
      </c>
      <c r="EM328" s="29">
        <f t="shared" si="437"/>
        <v>0</v>
      </c>
      <c r="EN328" s="29">
        <f t="shared" si="437"/>
        <v>0</v>
      </c>
      <c r="EO328" s="29">
        <f t="shared" si="437"/>
        <v>0</v>
      </c>
      <c r="EP328" s="29">
        <f t="shared" si="437"/>
        <v>0</v>
      </c>
      <c r="EQ328" s="29">
        <f t="shared" si="437"/>
        <v>5.4500000000000002E-4</v>
      </c>
      <c r="ER328" s="29">
        <f t="shared" si="437"/>
        <v>0</v>
      </c>
      <c r="ES328" s="29">
        <f t="shared" si="437"/>
        <v>0</v>
      </c>
      <c r="ET328" s="29">
        <f t="shared" si="437"/>
        <v>0</v>
      </c>
      <c r="EU328" s="29">
        <f t="shared" si="437"/>
        <v>0</v>
      </c>
      <c r="EV328" s="29">
        <f t="shared" si="437"/>
        <v>2.41E-4</v>
      </c>
      <c r="EW328" s="29">
        <f t="shared" si="437"/>
        <v>0</v>
      </c>
      <c r="EX328" s="29">
        <f t="shared" si="437"/>
        <v>0</v>
      </c>
      <c r="EY328" s="29">
        <f t="shared" si="437"/>
        <v>0</v>
      </c>
      <c r="EZ328" s="29">
        <f t="shared" si="437"/>
        <v>2.4599999999999999E-3</v>
      </c>
      <c r="FA328" s="29">
        <f t="shared" si="437"/>
        <v>3.86E-4</v>
      </c>
      <c r="FB328" s="29">
        <f t="shared" si="437"/>
        <v>0</v>
      </c>
      <c r="FC328" s="29">
        <f t="shared" si="437"/>
        <v>0</v>
      </c>
      <c r="FD328" s="29">
        <f t="shared" si="437"/>
        <v>0</v>
      </c>
      <c r="FE328" s="29">
        <f t="shared" si="437"/>
        <v>2.32E-4</v>
      </c>
      <c r="FF328" s="29">
        <f t="shared" si="437"/>
        <v>0</v>
      </c>
      <c r="FG328" s="29">
        <f t="shared" si="437"/>
        <v>0</v>
      </c>
      <c r="FH328" s="29">
        <f t="shared" si="437"/>
        <v>2.036E-3</v>
      </c>
      <c r="FI328" s="29">
        <f t="shared" si="437"/>
        <v>0</v>
      </c>
      <c r="FJ328" s="29">
        <f t="shared" si="437"/>
        <v>0</v>
      </c>
      <c r="FK328" s="29">
        <f t="shared" si="437"/>
        <v>2.0999999999999999E-5</v>
      </c>
      <c r="FL328" s="29">
        <f t="shared" si="437"/>
        <v>0</v>
      </c>
      <c r="FM328" s="29">
        <f t="shared" si="437"/>
        <v>0</v>
      </c>
      <c r="FN328" s="29">
        <f t="shared" si="437"/>
        <v>0</v>
      </c>
      <c r="FO328" s="29">
        <f t="shared" si="437"/>
        <v>0</v>
      </c>
      <c r="FP328" s="29">
        <f t="shared" si="437"/>
        <v>0</v>
      </c>
      <c r="FQ328" s="29">
        <f t="shared" si="437"/>
        <v>0</v>
      </c>
      <c r="FR328" s="29">
        <f t="shared" si="437"/>
        <v>0</v>
      </c>
      <c r="FS328" s="29">
        <f t="shared" si="437"/>
        <v>0</v>
      </c>
      <c r="FT328" s="29">
        <f t="shared" si="437"/>
        <v>0</v>
      </c>
      <c r="FU328" s="29">
        <f t="shared" si="437"/>
        <v>0</v>
      </c>
      <c r="FV328" s="29">
        <f t="shared" si="437"/>
        <v>0</v>
      </c>
      <c r="FW328" s="29">
        <f t="shared" si="437"/>
        <v>0</v>
      </c>
      <c r="FX328" s="29">
        <f t="shared" si="437"/>
        <v>0</v>
      </c>
      <c r="FY328" s="29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</row>
    <row r="329" spans="1:193" x14ac:dyDescent="0.35">
      <c r="A329" s="2"/>
      <c r="B329" s="2" t="s">
        <v>633</v>
      </c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</row>
    <row r="330" spans="1:193" x14ac:dyDescent="0.35">
      <c r="A330" s="3" t="s">
        <v>634</v>
      </c>
      <c r="B330" s="2" t="s">
        <v>635</v>
      </c>
      <c r="C330" s="29">
        <f t="shared" ref="C330:BN330" si="438">ROUND((C79/C48),6)</f>
        <v>0</v>
      </c>
      <c r="D330" s="29">
        <f t="shared" si="438"/>
        <v>0</v>
      </c>
      <c r="E330" s="29">
        <f t="shared" si="438"/>
        <v>0</v>
      </c>
      <c r="F330" s="29">
        <f t="shared" si="438"/>
        <v>0</v>
      </c>
      <c r="G330" s="29">
        <f t="shared" si="438"/>
        <v>0</v>
      </c>
      <c r="H330" s="29">
        <f t="shared" si="438"/>
        <v>0</v>
      </c>
      <c r="I330" s="29">
        <f t="shared" si="438"/>
        <v>0</v>
      </c>
      <c r="J330" s="29">
        <f t="shared" si="438"/>
        <v>0</v>
      </c>
      <c r="K330" s="29">
        <f t="shared" si="438"/>
        <v>0</v>
      </c>
      <c r="L330" s="29">
        <f t="shared" si="438"/>
        <v>0</v>
      </c>
      <c r="M330" s="29">
        <f t="shared" si="438"/>
        <v>0</v>
      </c>
      <c r="N330" s="29">
        <f t="shared" si="438"/>
        <v>4.0000000000000003E-5</v>
      </c>
      <c r="O330" s="29">
        <f t="shared" si="438"/>
        <v>0</v>
      </c>
      <c r="P330" s="29">
        <f t="shared" si="438"/>
        <v>0</v>
      </c>
      <c r="Q330" s="29">
        <f t="shared" si="438"/>
        <v>0</v>
      </c>
      <c r="R330" s="29">
        <f t="shared" si="438"/>
        <v>0</v>
      </c>
      <c r="S330" s="29">
        <f t="shared" si="438"/>
        <v>0</v>
      </c>
      <c r="T330" s="29">
        <f t="shared" si="438"/>
        <v>0</v>
      </c>
      <c r="U330" s="29">
        <f t="shared" si="438"/>
        <v>0</v>
      </c>
      <c r="V330" s="29">
        <f t="shared" si="438"/>
        <v>0</v>
      </c>
      <c r="W330" s="29">
        <f t="shared" si="438"/>
        <v>0</v>
      </c>
      <c r="X330" s="29">
        <f t="shared" si="438"/>
        <v>0</v>
      </c>
      <c r="Y330" s="29">
        <f t="shared" si="438"/>
        <v>0</v>
      </c>
      <c r="Z330" s="29">
        <f t="shared" si="438"/>
        <v>0</v>
      </c>
      <c r="AA330" s="29">
        <f t="shared" si="438"/>
        <v>0</v>
      </c>
      <c r="AB330" s="29">
        <f t="shared" si="438"/>
        <v>0</v>
      </c>
      <c r="AC330" s="29">
        <f t="shared" si="438"/>
        <v>0</v>
      </c>
      <c r="AD330" s="29">
        <f t="shared" si="438"/>
        <v>0</v>
      </c>
      <c r="AE330" s="29">
        <f t="shared" si="438"/>
        <v>0</v>
      </c>
      <c r="AF330" s="29">
        <f t="shared" si="438"/>
        <v>0</v>
      </c>
      <c r="AG330" s="29">
        <f t="shared" si="438"/>
        <v>0</v>
      </c>
      <c r="AH330" s="29">
        <f t="shared" si="438"/>
        <v>0</v>
      </c>
      <c r="AI330" s="29">
        <f t="shared" si="438"/>
        <v>0</v>
      </c>
      <c r="AJ330" s="29">
        <f t="shared" si="438"/>
        <v>0</v>
      </c>
      <c r="AK330" s="29">
        <f t="shared" si="438"/>
        <v>0</v>
      </c>
      <c r="AL330" s="29">
        <f t="shared" si="438"/>
        <v>0</v>
      </c>
      <c r="AM330" s="29">
        <f t="shared" si="438"/>
        <v>0</v>
      </c>
      <c r="AN330" s="29">
        <f t="shared" si="438"/>
        <v>0</v>
      </c>
      <c r="AO330" s="29">
        <f t="shared" si="438"/>
        <v>0</v>
      </c>
      <c r="AP330" s="29">
        <f t="shared" si="438"/>
        <v>0</v>
      </c>
      <c r="AQ330" s="29">
        <f t="shared" si="438"/>
        <v>0</v>
      </c>
      <c r="AR330" s="29">
        <f t="shared" si="438"/>
        <v>0</v>
      </c>
      <c r="AS330" s="29">
        <f t="shared" si="438"/>
        <v>0</v>
      </c>
      <c r="AT330" s="29">
        <f t="shared" si="438"/>
        <v>0</v>
      </c>
      <c r="AU330" s="29">
        <f t="shared" si="438"/>
        <v>0</v>
      </c>
      <c r="AV330" s="29">
        <f t="shared" si="438"/>
        <v>0</v>
      </c>
      <c r="AW330" s="29">
        <f t="shared" si="438"/>
        <v>0</v>
      </c>
      <c r="AX330" s="29">
        <f t="shared" si="438"/>
        <v>0</v>
      </c>
      <c r="AY330" s="29">
        <f t="shared" si="438"/>
        <v>0</v>
      </c>
      <c r="AZ330" s="29">
        <f t="shared" si="438"/>
        <v>0</v>
      </c>
      <c r="BA330" s="29">
        <f t="shared" si="438"/>
        <v>0</v>
      </c>
      <c r="BB330" s="29">
        <f t="shared" si="438"/>
        <v>0</v>
      </c>
      <c r="BC330" s="29">
        <f t="shared" si="438"/>
        <v>0</v>
      </c>
      <c r="BD330" s="29">
        <f t="shared" si="438"/>
        <v>0</v>
      </c>
      <c r="BE330" s="29">
        <f t="shared" si="438"/>
        <v>0</v>
      </c>
      <c r="BF330" s="29">
        <f t="shared" si="438"/>
        <v>0</v>
      </c>
      <c r="BG330" s="29">
        <f t="shared" si="438"/>
        <v>0</v>
      </c>
      <c r="BH330" s="29">
        <f t="shared" si="438"/>
        <v>0</v>
      </c>
      <c r="BI330" s="29">
        <f t="shared" si="438"/>
        <v>0</v>
      </c>
      <c r="BJ330" s="29">
        <f t="shared" si="438"/>
        <v>0</v>
      </c>
      <c r="BK330" s="29">
        <f t="shared" si="438"/>
        <v>0</v>
      </c>
      <c r="BL330" s="29">
        <f t="shared" si="438"/>
        <v>0</v>
      </c>
      <c r="BM330" s="29">
        <f t="shared" si="438"/>
        <v>0</v>
      </c>
      <c r="BN330" s="29">
        <f t="shared" si="438"/>
        <v>0</v>
      </c>
      <c r="BO330" s="29">
        <f t="shared" ref="BO330:DZ330" si="439">ROUND((BO79/BO48),6)</f>
        <v>0</v>
      </c>
      <c r="BP330" s="29">
        <f t="shared" si="439"/>
        <v>0</v>
      </c>
      <c r="BQ330" s="29">
        <f t="shared" si="439"/>
        <v>0</v>
      </c>
      <c r="BR330" s="29">
        <f t="shared" si="439"/>
        <v>0</v>
      </c>
      <c r="BS330" s="29">
        <f t="shared" si="439"/>
        <v>0</v>
      </c>
      <c r="BT330" s="29">
        <f t="shared" si="439"/>
        <v>0</v>
      </c>
      <c r="BU330" s="29">
        <f t="shared" si="439"/>
        <v>0</v>
      </c>
      <c r="BV330" s="29">
        <f t="shared" si="439"/>
        <v>0</v>
      </c>
      <c r="BW330" s="29">
        <f t="shared" si="439"/>
        <v>0</v>
      </c>
      <c r="BX330" s="29">
        <f t="shared" si="439"/>
        <v>0</v>
      </c>
      <c r="BY330" s="29">
        <f t="shared" si="439"/>
        <v>0</v>
      </c>
      <c r="BZ330" s="29">
        <f t="shared" si="439"/>
        <v>0</v>
      </c>
      <c r="CA330" s="29">
        <f t="shared" si="439"/>
        <v>0</v>
      </c>
      <c r="CB330" s="29">
        <f t="shared" si="439"/>
        <v>0</v>
      </c>
      <c r="CC330" s="29">
        <f t="shared" si="439"/>
        <v>0</v>
      </c>
      <c r="CD330" s="29">
        <f t="shared" si="439"/>
        <v>0</v>
      </c>
      <c r="CE330" s="29">
        <f t="shared" si="439"/>
        <v>0</v>
      </c>
      <c r="CF330" s="29">
        <f t="shared" si="439"/>
        <v>0</v>
      </c>
      <c r="CG330" s="29">
        <f t="shared" si="439"/>
        <v>0</v>
      </c>
      <c r="CH330" s="29">
        <f t="shared" si="439"/>
        <v>0</v>
      </c>
      <c r="CI330" s="29">
        <f t="shared" si="439"/>
        <v>0</v>
      </c>
      <c r="CJ330" s="29">
        <f t="shared" si="439"/>
        <v>0</v>
      </c>
      <c r="CK330" s="29">
        <f t="shared" si="439"/>
        <v>0</v>
      </c>
      <c r="CL330" s="29">
        <f t="shared" si="439"/>
        <v>0</v>
      </c>
      <c r="CM330" s="29">
        <f t="shared" si="439"/>
        <v>0</v>
      </c>
      <c r="CN330" s="29">
        <f t="shared" si="439"/>
        <v>0</v>
      </c>
      <c r="CO330" s="29">
        <f t="shared" si="439"/>
        <v>0</v>
      </c>
      <c r="CP330" s="29">
        <f t="shared" si="439"/>
        <v>0</v>
      </c>
      <c r="CQ330" s="29">
        <f t="shared" si="439"/>
        <v>0</v>
      </c>
      <c r="CR330" s="29">
        <f t="shared" si="439"/>
        <v>0</v>
      </c>
      <c r="CS330" s="29">
        <f t="shared" si="439"/>
        <v>0</v>
      </c>
      <c r="CT330" s="29">
        <f t="shared" si="439"/>
        <v>0</v>
      </c>
      <c r="CU330" s="29">
        <f t="shared" si="439"/>
        <v>0</v>
      </c>
      <c r="CV330" s="29">
        <f t="shared" si="439"/>
        <v>0</v>
      </c>
      <c r="CW330" s="29">
        <f t="shared" si="439"/>
        <v>0</v>
      </c>
      <c r="CX330" s="29">
        <f t="shared" si="439"/>
        <v>0</v>
      </c>
      <c r="CY330" s="29">
        <f t="shared" si="439"/>
        <v>0</v>
      </c>
      <c r="CZ330" s="29">
        <f t="shared" si="439"/>
        <v>0</v>
      </c>
      <c r="DA330" s="29">
        <f t="shared" si="439"/>
        <v>0</v>
      </c>
      <c r="DB330" s="29">
        <f t="shared" si="439"/>
        <v>0</v>
      </c>
      <c r="DC330" s="29">
        <f t="shared" si="439"/>
        <v>0</v>
      </c>
      <c r="DD330" s="29">
        <f t="shared" si="439"/>
        <v>0</v>
      </c>
      <c r="DE330" s="29">
        <f t="shared" si="439"/>
        <v>0</v>
      </c>
      <c r="DF330" s="29">
        <f t="shared" si="439"/>
        <v>0</v>
      </c>
      <c r="DG330" s="29">
        <f t="shared" si="439"/>
        <v>0</v>
      </c>
      <c r="DH330" s="29">
        <f t="shared" si="439"/>
        <v>0</v>
      </c>
      <c r="DI330" s="29">
        <f t="shared" si="439"/>
        <v>0</v>
      </c>
      <c r="DJ330" s="29">
        <f t="shared" si="439"/>
        <v>0</v>
      </c>
      <c r="DK330" s="29">
        <f t="shared" si="439"/>
        <v>0</v>
      </c>
      <c r="DL330" s="29">
        <f t="shared" si="439"/>
        <v>0</v>
      </c>
      <c r="DM330" s="29">
        <f t="shared" si="439"/>
        <v>0</v>
      </c>
      <c r="DN330" s="29">
        <f t="shared" si="439"/>
        <v>0</v>
      </c>
      <c r="DO330" s="29">
        <f t="shared" si="439"/>
        <v>0</v>
      </c>
      <c r="DP330" s="29">
        <f t="shared" si="439"/>
        <v>0</v>
      </c>
      <c r="DQ330" s="29">
        <f t="shared" si="439"/>
        <v>0</v>
      </c>
      <c r="DR330" s="29">
        <f t="shared" si="439"/>
        <v>0</v>
      </c>
      <c r="DS330" s="29">
        <f t="shared" si="439"/>
        <v>0</v>
      </c>
      <c r="DT330" s="29">
        <f t="shared" si="439"/>
        <v>0</v>
      </c>
      <c r="DU330" s="29">
        <f t="shared" si="439"/>
        <v>0</v>
      </c>
      <c r="DV330" s="29">
        <f t="shared" si="439"/>
        <v>0</v>
      </c>
      <c r="DW330" s="29">
        <f t="shared" si="439"/>
        <v>0</v>
      </c>
      <c r="DX330" s="29">
        <f t="shared" si="439"/>
        <v>0</v>
      </c>
      <c r="DY330" s="29">
        <f t="shared" si="439"/>
        <v>0</v>
      </c>
      <c r="DZ330" s="29">
        <f t="shared" si="439"/>
        <v>0</v>
      </c>
      <c r="EA330" s="29">
        <f t="shared" ref="EA330:FX330" si="440">ROUND((EA79/EA48),6)</f>
        <v>0</v>
      </c>
      <c r="EB330" s="29">
        <f t="shared" si="440"/>
        <v>0</v>
      </c>
      <c r="EC330" s="29">
        <f t="shared" si="440"/>
        <v>0</v>
      </c>
      <c r="ED330" s="29">
        <f t="shared" si="440"/>
        <v>0</v>
      </c>
      <c r="EE330" s="29">
        <f t="shared" si="440"/>
        <v>0</v>
      </c>
      <c r="EF330" s="29">
        <f t="shared" si="440"/>
        <v>0</v>
      </c>
      <c r="EG330" s="29">
        <f t="shared" si="440"/>
        <v>0</v>
      </c>
      <c r="EH330" s="29">
        <f t="shared" si="440"/>
        <v>0</v>
      </c>
      <c r="EI330" s="29">
        <f t="shared" si="440"/>
        <v>0</v>
      </c>
      <c r="EJ330" s="29">
        <f t="shared" si="440"/>
        <v>0</v>
      </c>
      <c r="EK330" s="29">
        <f t="shared" si="440"/>
        <v>0</v>
      </c>
      <c r="EL330" s="29">
        <f t="shared" si="440"/>
        <v>0</v>
      </c>
      <c r="EM330" s="29">
        <f t="shared" si="440"/>
        <v>0</v>
      </c>
      <c r="EN330" s="29">
        <f t="shared" si="440"/>
        <v>0</v>
      </c>
      <c r="EO330" s="29">
        <f t="shared" si="440"/>
        <v>0</v>
      </c>
      <c r="EP330" s="29">
        <f t="shared" si="440"/>
        <v>0</v>
      </c>
      <c r="EQ330" s="29">
        <f t="shared" si="440"/>
        <v>0</v>
      </c>
      <c r="ER330" s="29">
        <f t="shared" si="440"/>
        <v>0</v>
      </c>
      <c r="ES330" s="29">
        <f t="shared" si="440"/>
        <v>0</v>
      </c>
      <c r="ET330" s="29">
        <f t="shared" si="440"/>
        <v>0</v>
      </c>
      <c r="EU330" s="29">
        <f t="shared" si="440"/>
        <v>0</v>
      </c>
      <c r="EV330" s="29">
        <f t="shared" si="440"/>
        <v>0</v>
      </c>
      <c r="EW330" s="29">
        <f t="shared" si="440"/>
        <v>0</v>
      </c>
      <c r="EX330" s="29">
        <f t="shared" si="440"/>
        <v>0</v>
      </c>
      <c r="EY330" s="29">
        <f t="shared" si="440"/>
        <v>0</v>
      </c>
      <c r="EZ330" s="29">
        <f t="shared" si="440"/>
        <v>0</v>
      </c>
      <c r="FA330" s="29">
        <f t="shared" si="440"/>
        <v>0</v>
      </c>
      <c r="FB330" s="29">
        <f t="shared" si="440"/>
        <v>0</v>
      </c>
      <c r="FC330" s="29">
        <f t="shared" si="440"/>
        <v>0</v>
      </c>
      <c r="FD330" s="29">
        <f t="shared" si="440"/>
        <v>0</v>
      </c>
      <c r="FE330" s="29">
        <f t="shared" si="440"/>
        <v>0</v>
      </c>
      <c r="FF330" s="29">
        <f t="shared" si="440"/>
        <v>0</v>
      </c>
      <c r="FG330" s="29">
        <f t="shared" si="440"/>
        <v>0</v>
      </c>
      <c r="FH330" s="29">
        <f t="shared" si="440"/>
        <v>0</v>
      </c>
      <c r="FI330" s="29">
        <f t="shared" si="440"/>
        <v>0</v>
      </c>
      <c r="FJ330" s="29">
        <f t="shared" si="440"/>
        <v>0</v>
      </c>
      <c r="FK330" s="29">
        <f t="shared" si="440"/>
        <v>0</v>
      </c>
      <c r="FL330" s="29">
        <f t="shared" si="440"/>
        <v>0</v>
      </c>
      <c r="FM330" s="29">
        <f t="shared" si="440"/>
        <v>0</v>
      </c>
      <c r="FN330" s="29">
        <f t="shared" si="440"/>
        <v>0</v>
      </c>
      <c r="FO330" s="29">
        <f t="shared" si="440"/>
        <v>0</v>
      </c>
      <c r="FP330" s="29">
        <f t="shared" si="440"/>
        <v>0</v>
      </c>
      <c r="FQ330" s="29">
        <f t="shared" si="440"/>
        <v>0</v>
      </c>
      <c r="FR330" s="29">
        <f t="shared" si="440"/>
        <v>0</v>
      </c>
      <c r="FS330" s="29">
        <f t="shared" si="440"/>
        <v>0</v>
      </c>
      <c r="FT330" s="29">
        <f t="shared" si="440"/>
        <v>0</v>
      </c>
      <c r="FU330" s="29">
        <f t="shared" si="440"/>
        <v>0</v>
      </c>
      <c r="FV330" s="29">
        <f t="shared" si="440"/>
        <v>0</v>
      </c>
      <c r="FW330" s="29">
        <f t="shared" si="440"/>
        <v>0</v>
      </c>
      <c r="FX330" s="29">
        <f t="shared" si="440"/>
        <v>0</v>
      </c>
      <c r="FY330" s="29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</row>
    <row r="331" spans="1:193" x14ac:dyDescent="0.35">
      <c r="A331" s="2"/>
      <c r="B331" s="2" t="s">
        <v>636</v>
      </c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</row>
    <row r="332" spans="1:193" x14ac:dyDescent="0.35">
      <c r="A332" s="3" t="s">
        <v>637</v>
      </c>
      <c r="B332" s="2" t="s">
        <v>638</v>
      </c>
      <c r="C332" s="29">
        <f t="shared" ref="C332:BN332" si="441">ROUND((C80/C48),6)</f>
        <v>3.7550000000000001E-3</v>
      </c>
      <c r="D332" s="29">
        <f t="shared" si="441"/>
        <v>1.4082000000000001E-2</v>
      </c>
      <c r="E332" s="29">
        <f t="shared" si="441"/>
        <v>3.9950000000000003E-3</v>
      </c>
      <c r="F332" s="29">
        <f t="shared" si="441"/>
        <v>2.2699999999999999E-4</v>
      </c>
      <c r="G332" s="29">
        <f t="shared" si="441"/>
        <v>2.091E-3</v>
      </c>
      <c r="H332" s="29">
        <f t="shared" si="441"/>
        <v>2.0600000000000002E-3</v>
      </c>
      <c r="I332" s="29">
        <f t="shared" si="441"/>
        <v>6.6350000000000003E-3</v>
      </c>
      <c r="J332" s="29">
        <f t="shared" si="441"/>
        <v>0</v>
      </c>
      <c r="K332" s="29">
        <f t="shared" si="441"/>
        <v>0</v>
      </c>
      <c r="L332" s="29">
        <f t="shared" si="441"/>
        <v>5.2180000000000004E-3</v>
      </c>
      <c r="M332" s="29">
        <f t="shared" si="441"/>
        <v>3.0539999999999999E-3</v>
      </c>
      <c r="N332" s="29">
        <f t="shared" si="441"/>
        <v>8.1080000000000006E-3</v>
      </c>
      <c r="O332" s="29">
        <f t="shared" si="441"/>
        <v>9.698E-3</v>
      </c>
      <c r="P332" s="29">
        <f t="shared" si="441"/>
        <v>0</v>
      </c>
      <c r="Q332" s="29">
        <f t="shared" si="441"/>
        <v>6.4790000000000004E-3</v>
      </c>
      <c r="R332" s="29">
        <f t="shared" si="441"/>
        <v>0</v>
      </c>
      <c r="S332" s="29">
        <f t="shared" si="441"/>
        <v>0</v>
      </c>
      <c r="T332" s="29">
        <f t="shared" si="441"/>
        <v>0</v>
      </c>
      <c r="U332" s="29">
        <f t="shared" si="441"/>
        <v>3.2179999999999999E-3</v>
      </c>
      <c r="V332" s="29">
        <f t="shared" si="441"/>
        <v>0</v>
      </c>
      <c r="W332" s="29">
        <f t="shared" si="441"/>
        <v>0</v>
      </c>
      <c r="X332" s="29">
        <f t="shared" si="441"/>
        <v>7.8820000000000001E-3</v>
      </c>
      <c r="Y332" s="29">
        <f t="shared" si="441"/>
        <v>0</v>
      </c>
      <c r="Z332" s="29">
        <f t="shared" si="441"/>
        <v>0</v>
      </c>
      <c r="AA332" s="29">
        <f t="shared" si="441"/>
        <v>4.7530000000000003E-3</v>
      </c>
      <c r="AB332" s="29">
        <f t="shared" si="441"/>
        <v>7.1710000000000003E-3</v>
      </c>
      <c r="AC332" s="29">
        <f t="shared" si="441"/>
        <v>4.2700000000000004E-3</v>
      </c>
      <c r="AD332" s="29">
        <f t="shared" si="441"/>
        <v>4.8700000000000002E-3</v>
      </c>
      <c r="AE332" s="29">
        <f t="shared" si="441"/>
        <v>4.7710000000000001E-3</v>
      </c>
      <c r="AF332" s="29">
        <f t="shared" si="441"/>
        <v>2.2160000000000001E-3</v>
      </c>
      <c r="AG332" s="29">
        <f t="shared" si="441"/>
        <v>4.7920000000000003E-3</v>
      </c>
      <c r="AH332" s="29">
        <f t="shared" si="441"/>
        <v>0</v>
      </c>
      <c r="AI332" s="29">
        <f t="shared" si="441"/>
        <v>0</v>
      </c>
      <c r="AJ332" s="29">
        <f t="shared" si="441"/>
        <v>0</v>
      </c>
      <c r="AK332" s="29">
        <f t="shared" si="441"/>
        <v>0</v>
      </c>
      <c r="AL332" s="29">
        <f t="shared" si="441"/>
        <v>3.5500000000000002E-3</v>
      </c>
      <c r="AM332" s="29">
        <f t="shared" si="441"/>
        <v>0</v>
      </c>
      <c r="AN332" s="29">
        <f t="shared" si="441"/>
        <v>0</v>
      </c>
      <c r="AO332" s="29">
        <f t="shared" si="441"/>
        <v>0</v>
      </c>
      <c r="AP332" s="29">
        <f t="shared" si="441"/>
        <v>5.2050000000000004E-3</v>
      </c>
      <c r="AQ332" s="29">
        <f t="shared" si="441"/>
        <v>0</v>
      </c>
      <c r="AR332" s="29">
        <f t="shared" si="441"/>
        <v>6.8450000000000004E-3</v>
      </c>
      <c r="AS332" s="29">
        <f t="shared" si="441"/>
        <v>1.2210000000000001E-3</v>
      </c>
      <c r="AT332" s="29">
        <f t="shared" si="441"/>
        <v>0</v>
      </c>
      <c r="AU332" s="29">
        <f t="shared" si="441"/>
        <v>0</v>
      </c>
      <c r="AV332" s="29">
        <f t="shared" si="441"/>
        <v>0</v>
      </c>
      <c r="AW332" s="29">
        <f t="shared" si="441"/>
        <v>0</v>
      </c>
      <c r="AX332" s="29">
        <f t="shared" si="441"/>
        <v>0</v>
      </c>
      <c r="AY332" s="29">
        <f t="shared" si="441"/>
        <v>0</v>
      </c>
      <c r="AZ332" s="29">
        <f t="shared" si="441"/>
        <v>5.1580000000000003E-3</v>
      </c>
      <c r="BA332" s="29">
        <f t="shared" si="441"/>
        <v>4.0530000000000002E-3</v>
      </c>
      <c r="BB332" s="29">
        <f t="shared" si="441"/>
        <v>2.4269999999999999E-3</v>
      </c>
      <c r="BC332" s="29">
        <f t="shared" si="441"/>
        <v>1.5164E-2</v>
      </c>
      <c r="BD332" s="29">
        <f t="shared" si="441"/>
        <v>8.1700000000000002E-3</v>
      </c>
      <c r="BE332" s="29">
        <f t="shared" si="441"/>
        <v>9.0620000000000006E-3</v>
      </c>
      <c r="BF332" s="29">
        <f t="shared" si="441"/>
        <v>8.7889999999999999E-3</v>
      </c>
      <c r="BG332" s="29">
        <f t="shared" si="441"/>
        <v>0</v>
      </c>
      <c r="BH332" s="29">
        <f t="shared" si="441"/>
        <v>0</v>
      </c>
      <c r="BI332" s="29">
        <f t="shared" si="441"/>
        <v>0</v>
      </c>
      <c r="BJ332" s="29">
        <f t="shared" si="441"/>
        <v>3.8779999999999999E-3</v>
      </c>
      <c r="BK332" s="29">
        <f t="shared" si="441"/>
        <v>3.7439999999999999E-3</v>
      </c>
      <c r="BL332" s="29">
        <f t="shared" si="441"/>
        <v>0</v>
      </c>
      <c r="BM332" s="29">
        <f t="shared" si="441"/>
        <v>0</v>
      </c>
      <c r="BN332" s="29">
        <f t="shared" si="441"/>
        <v>0</v>
      </c>
      <c r="BO332" s="29">
        <f t="shared" ref="BO332:DZ332" si="442">ROUND((BO80/BO48),6)</f>
        <v>1.629E-3</v>
      </c>
      <c r="BP332" s="29">
        <f t="shared" si="442"/>
        <v>0</v>
      </c>
      <c r="BQ332" s="29">
        <f t="shared" si="442"/>
        <v>4.0870000000000004E-3</v>
      </c>
      <c r="BR332" s="29">
        <f t="shared" si="442"/>
        <v>3.5409999999999999E-3</v>
      </c>
      <c r="BS332" s="29">
        <f t="shared" si="442"/>
        <v>2.336E-3</v>
      </c>
      <c r="BT332" s="29">
        <f t="shared" si="442"/>
        <v>2.1120000000000002E-3</v>
      </c>
      <c r="BU332" s="29">
        <f t="shared" si="442"/>
        <v>6.2189999999999997E-3</v>
      </c>
      <c r="BV332" s="29">
        <f t="shared" si="442"/>
        <v>8.9899999999999995E-4</v>
      </c>
      <c r="BW332" s="29">
        <f t="shared" si="442"/>
        <v>3.209E-3</v>
      </c>
      <c r="BX332" s="29">
        <f t="shared" si="442"/>
        <v>0</v>
      </c>
      <c r="BY332" s="29">
        <f t="shared" si="442"/>
        <v>0</v>
      </c>
      <c r="BZ332" s="29">
        <f t="shared" si="442"/>
        <v>0</v>
      </c>
      <c r="CA332" s="29">
        <f t="shared" si="442"/>
        <v>0</v>
      </c>
      <c r="CB332" s="29">
        <f t="shared" si="442"/>
        <v>7.6709999999999999E-3</v>
      </c>
      <c r="CC332" s="29">
        <f t="shared" si="442"/>
        <v>0</v>
      </c>
      <c r="CD332" s="29">
        <f t="shared" si="442"/>
        <v>0</v>
      </c>
      <c r="CE332" s="29">
        <f t="shared" si="442"/>
        <v>0</v>
      </c>
      <c r="CF332" s="29">
        <f t="shared" si="442"/>
        <v>0</v>
      </c>
      <c r="CG332" s="29">
        <f t="shared" si="442"/>
        <v>4.5570000000000003E-3</v>
      </c>
      <c r="CH332" s="29">
        <f t="shared" si="442"/>
        <v>0</v>
      </c>
      <c r="CI332" s="29">
        <f t="shared" si="442"/>
        <v>2.1459999999999999E-3</v>
      </c>
      <c r="CJ332" s="29">
        <f t="shared" si="442"/>
        <v>1.511E-3</v>
      </c>
      <c r="CK332" s="29">
        <f t="shared" si="442"/>
        <v>3.2049999999999999E-3</v>
      </c>
      <c r="CL332" s="29">
        <f t="shared" si="442"/>
        <v>7.3819999999999997E-3</v>
      </c>
      <c r="CM332" s="29">
        <f t="shared" si="442"/>
        <v>3.7910000000000001E-3</v>
      </c>
      <c r="CN332" s="29">
        <f t="shared" si="442"/>
        <v>6.4999999999999997E-3</v>
      </c>
      <c r="CO332" s="29">
        <f t="shared" si="442"/>
        <v>3.8960000000000002E-3</v>
      </c>
      <c r="CP332" s="29">
        <f t="shared" si="442"/>
        <v>2.8170000000000001E-3</v>
      </c>
      <c r="CQ332" s="29">
        <f t="shared" si="442"/>
        <v>0</v>
      </c>
      <c r="CR332" s="29">
        <f t="shared" si="442"/>
        <v>2.1320000000000002E-3</v>
      </c>
      <c r="CS332" s="29">
        <f t="shared" si="442"/>
        <v>0</v>
      </c>
      <c r="CT332" s="29">
        <f t="shared" si="442"/>
        <v>0</v>
      </c>
      <c r="CU332" s="29">
        <f t="shared" si="442"/>
        <v>1.0333999999999999E-2</v>
      </c>
      <c r="CV332" s="29">
        <f t="shared" si="442"/>
        <v>6.9560000000000004E-3</v>
      </c>
      <c r="CW332" s="29">
        <f t="shared" si="442"/>
        <v>0</v>
      </c>
      <c r="CX332" s="29">
        <f t="shared" si="442"/>
        <v>0</v>
      </c>
      <c r="CY332" s="29">
        <f t="shared" si="442"/>
        <v>0</v>
      </c>
      <c r="CZ332" s="29">
        <f t="shared" si="442"/>
        <v>1.9449999999999999E-3</v>
      </c>
      <c r="DA332" s="29">
        <f t="shared" si="442"/>
        <v>0</v>
      </c>
      <c r="DB332" s="29">
        <f t="shared" si="442"/>
        <v>0</v>
      </c>
      <c r="DC332" s="29">
        <f t="shared" si="442"/>
        <v>7.2379999999999996E-3</v>
      </c>
      <c r="DD332" s="29">
        <f t="shared" si="442"/>
        <v>0</v>
      </c>
      <c r="DE332" s="29">
        <f t="shared" si="442"/>
        <v>2.026E-3</v>
      </c>
      <c r="DF332" s="29">
        <f t="shared" si="442"/>
        <v>5.4819999999999999E-3</v>
      </c>
      <c r="DG332" s="29">
        <f t="shared" si="442"/>
        <v>1.0629999999999999E-3</v>
      </c>
      <c r="DH332" s="29">
        <f t="shared" si="442"/>
        <v>4.7089999999999996E-3</v>
      </c>
      <c r="DI332" s="29">
        <f t="shared" si="442"/>
        <v>0</v>
      </c>
      <c r="DJ332" s="29">
        <f t="shared" si="442"/>
        <v>5.6769999999999998E-3</v>
      </c>
      <c r="DK332" s="29">
        <f t="shared" si="442"/>
        <v>5.1549999999999999E-3</v>
      </c>
      <c r="DL332" s="29">
        <f t="shared" si="442"/>
        <v>0</v>
      </c>
      <c r="DM332" s="29">
        <f t="shared" si="442"/>
        <v>8.9250000000000006E-3</v>
      </c>
      <c r="DN332" s="29">
        <f t="shared" si="442"/>
        <v>1.4170000000000001E-3</v>
      </c>
      <c r="DO332" s="29">
        <f t="shared" si="442"/>
        <v>1.4339999999999999E-3</v>
      </c>
      <c r="DP332" s="29">
        <f t="shared" si="442"/>
        <v>0</v>
      </c>
      <c r="DQ332" s="29">
        <f t="shared" si="442"/>
        <v>0</v>
      </c>
      <c r="DR332" s="29">
        <f t="shared" si="442"/>
        <v>0</v>
      </c>
      <c r="DS332" s="29">
        <f t="shared" si="442"/>
        <v>0</v>
      </c>
      <c r="DT332" s="29">
        <f t="shared" si="442"/>
        <v>0</v>
      </c>
      <c r="DU332" s="29">
        <f t="shared" si="442"/>
        <v>0</v>
      </c>
      <c r="DV332" s="29">
        <f t="shared" si="442"/>
        <v>0</v>
      </c>
      <c r="DW332" s="29">
        <f t="shared" si="442"/>
        <v>6.5300000000000004E-4</v>
      </c>
      <c r="DX332" s="29">
        <f t="shared" si="442"/>
        <v>1.3270000000000001E-3</v>
      </c>
      <c r="DY332" s="29">
        <f t="shared" si="442"/>
        <v>2.3180000000000002E-3</v>
      </c>
      <c r="DZ332" s="29">
        <f t="shared" si="442"/>
        <v>2.1299999999999999E-3</v>
      </c>
      <c r="EA332" s="29">
        <f t="shared" ref="EA332:FX332" si="443">ROUND((EA80/EA48),6)</f>
        <v>3.1500000000000001E-4</v>
      </c>
      <c r="EB332" s="29">
        <f t="shared" si="443"/>
        <v>4.8640000000000003E-3</v>
      </c>
      <c r="EC332" s="29">
        <f t="shared" si="443"/>
        <v>0</v>
      </c>
      <c r="ED332" s="29">
        <f t="shared" si="443"/>
        <v>6.6799999999999997E-4</v>
      </c>
      <c r="EE332" s="29">
        <f t="shared" si="443"/>
        <v>0</v>
      </c>
      <c r="EF332" s="29">
        <f t="shared" si="443"/>
        <v>0</v>
      </c>
      <c r="EG332" s="29">
        <f t="shared" si="443"/>
        <v>0</v>
      </c>
      <c r="EH332" s="29">
        <f t="shared" si="443"/>
        <v>0</v>
      </c>
      <c r="EI332" s="29">
        <f t="shared" si="443"/>
        <v>0</v>
      </c>
      <c r="EJ332" s="29">
        <f t="shared" si="443"/>
        <v>0</v>
      </c>
      <c r="EK332" s="29">
        <f t="shared" si="443"/>
        <v>6.7100000000000005E-4</v>
      </c>
      <c r="EL332" s="29">
        <f t="shared" si="443"/>
        <v>0</v>
      </c>
      <c r="EM332" s="29">
        <f t="shared" si="443"/>
        <v>6.169E-3</v>
      </c>
      <c r="EN332" s="29">
        <f t="shared" si="443"/>
        <v>2.274E-3</v>
      </c>
      <c r="EO332" s="29">
        <f t="shared" si="443"/>
        <v>1.58E-3</v>
      </c>
      <c r="EP332" s="29">
        <f t="shared" si="443"/>
        <v>5.8259999999999996E-3</v>
      </c>
      <c r="EQ332" s="29">
        <f t="shared" si="443"/>
        <v>8.0599999999999997E-4</v>
      </c>
      <c r="ER332" s="29">
        <f t="shared" si="443"/>
        <v>6.1520000000000004E-3</v>
      </c>
      <c r="ES332" s="29">
        <f t="shared" si="443"/>
        <v>0</v>
      </c>
      <c r="ET332" s="29">
        <f t="shared" si="443"/>
        <v>2.9229999999999998E-3</v>
      </c>
      <c r="EU332" s="29">
        <f t="shared" si="443"/>
        <v>0</v>
      </c>
      <c r="EV332" s="29">
        <f t="shared" si="443"/>
        <v>0</v>
      </c>
      <c r="EW332" s="29">
        <f t="shared" si="443"/>
        <v>1.3780000000000001E-3</v>
      </c>
      <c r="EX332" s="29">
        <f t="shared" si="443"/>
        <v>6.8139999999999997E-3</v>
      </c>
      <c r="EY332" s="29">
        <f t="shared" si="443"/>
        <v>0</v>
      </c>
      <c r="EZ332" s="29">
        <f t="shared" si="443"/>
        <v>0</v>
      </c>
      <c r="FA332" s="29">
        <f t="shared" si="443"/>
        <v>1.225E-3</v>
      </c>
      <c r="FB332" s="29">
        <f t="shared" si="443"/>
        <v>1.189E-3</v>
      </c>
      <c r="FC332" s="29">
        <f t="shared" si="443"/>
        <v>2.3080000000000002E-3</v>
      </c>
      <c r="FD332" s="29">
        <f t="shared" si="443"/>
        <v>0</v>
      </c>
      <c r="FE332" s="29">
        <f t="shared" si="443"/>
        <v>7.404E-3</v>
      </c>
      <c r="FF332" s="29">
        <f t="shared" si="443"/>
        <v>0</v>
      </c>
      <c r="FG332" s="29">
        <f t="shared" si="443"/>
        <v>0</v>
      </c>
      <c r="FH332" s="29">
        <f t="shared" si="443"/>
        <v>4.1000000000000003E-3</v>
      </c>
      <c r="FI332" s="29">
        <f t="shared" si="443"/>
        <v>2.7360000000000002E-3</v>
      </c>
      <c r="FJ332" s="29">
        <f t="shared" si="443"/>
        <v>1.2080000000000001E-3</v>
      </c>
      <c r="FK332" s="29">
        <f t="shared" si="443"/>
        <v>2.078E-3</v>
      </c>
      <c r="FL332" s="29">
        <f t="shared" si="443"/>
        <v>1.1299999999999999E-3</v>
      </c>
      <c r="FM332" s="29">
        <f t="shared" si="443"/>
        <v>4.2299999999999998E-4</v>
      </c>
      <c r="FN332" s="29">
        <f t="shared" si="443"/>
        <v>0</v>
      </c>
      <c r="FO332" s="29">
        <f t="shared" si="443"/>
        <v>6.11E-4</v>
      </c>
      <c r="FP332" s="29">
        <f t="shared" si="443"/>
        <v>1.7340000000000001E-3</v>
      </c>
      <c r="FQ332" s="29">
        <f t="shared" si="443"/>
        <v>1.6659999999999999E-3</v>
      </c>
      <c r="FR332" s="29">
        <f t="shared" si="443"/>
        <v>8.7000000000000001E-4</v>
      </c>
      <c r="FS332" s="29">
        <f t="shared" si="443"/>
        <v>1.6899999999999999E-4</v>
      </c>
      <c r="FT332" s="29">
        <f t="shared" si="443"/>
        <v>2.8299999999999999E-4</v>
      </c>
      <c r="FU332" s="29">
        <f t="shared" si="443"/>
        <v>6.8999999999999999E-3</v>
      </c>
      <c r="FV332" s="29">
        <f t="shared" si="443"/>
        <v>2.771E-3</v>
      </c>
      <c r="FW332" s="29">
        <f t="shared" si="443"/>
        <v>0</v>
      </c>
      <c r="FX332" s="29">
        <f t="shared" si="443"/>
        <v>1.6601999999999999E-2</v>
      </c>
      <c r="FY332" s="29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</row>
    <row r="333" spans="1:193" x14ac:dyDescent="0.35">
      <c r="A333" s="2"/>
      <c r="B333" s="2" t="s">
        <v>639</v>
      </c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</row>
    <row r="334" spans="1:193" x14ac:dyDescent="0.35">
      <c r="A334" s="3" t="s">
        <v>640</v>
      </c>
      <c r="B334" s="2" t="s">
        <v>641</v>
      </c>
      <c r="C334" s="29">
        <f t="shared" ref="C334:AH334" si="444">SUM(C326:C332)</f>
        <v>3.0927E-2</v>
      </c>
      <c r="D334" s="29">
        <f t="shared" si="444"/>
        <v>4.1082E-2</v>
      </c>
      <c r="E334" s="29">
        <f t="shared" si="444"/>
        <v>3.0995000000000002E-2</v>
      </c>
      <c r="F334" s="29">
        <f t="shared" si="444"/>
        <v>2.7227000000000001E-2</v>
      </c>
      <c r="G334" s="29">
        <f t="shared" si="444"/>
        <v>2.7355999999999998E-2</v>
      </c>
      <c r="H334" s="29">
        <f t="shared" si="444"/>
        <v>2.9059999999999999E-2</v>
      </c>
      <c r="I334" s="29">
        <f t="shared" si="444"/>
        <v>3.4074E-2</v>
      </c>
      <c r="J334" s="29">
        <f t="shared" si="444"/>
        <v>2.7E-2</v>
      </c>
      <c r="K334" s="29">
        <f t="shared" si="444"/>
        <v>2.7E-2</v>
      </c>
      <c r="L334" s="29">
        <f t="shared" si="444"/>
        <v>3.2113000000000003E-2</v>
      </c>
      <c r="M334" s="29">
        <f t="shared" si="444"/>
        <v>2.9000999999999999E-2</v>
      </c>
      <c r="N334" s="29">
        <f t="shared" si="444"/>
        <v>2.7577000000000001E-2</v>
      </c>
      <c r="O334" s="29">
        <f t="shared" si="444"/>
        <v>3.7545000000000002E-2</v>
      </c>
      <c r="P334" s="29">
        <f t="shared" si="444"/>
        <v>2.7113999999999999E-2</v>
      </c>
      <c r="Q334" s="29">
        <f t="shared" si="444"/>
        <v>3.3479000000000002E-2</v>
      </c>
      <c r="R334" s="29">
        <f t="shared" si="444"/>
        <v>2.7E-2</v>
      </c>
      <c r="S334" s="29">
        <f t="shared" si="444"/>
        <v>2.6013999999999999E-2</v>
      </c>
      <c r="T334" s="29">
        <f t="shared" si="444"/>
        <v>2.4301E-2</v>
      </c>
      <c r="U334" s="29">
        <f t="shared" si="444"/>
        <v>2.7018999999999998E-2</v>
      </c>
      <c r="V334" s="29">
        <f t="shared" si="444"/>
        <v>2.7E-2</v>
      </c>
      <c r="W334" s="29">
        <f t="shared" si="444"/>
        <v>2.7E-2</v>
      </c>
      <c r="X334" s="29">
        <f t="shared" si="444"/>
        <v>2.3882E-2</v>
      </c>
      <c r="Y334" s="29">
        <f t="shared" si="444"/>
        <v>2.4498000000000002E-2</v>
      </c>
      <c r="Z334" s="29">
        <f t="shared" si="444"/>
        <v>2.8108999999999999E-2</v>
      </c>
      <c r="AA334" s="29">
        <f t="shared" si="444"/>
        <v>3.1753000000000003E-2</v>
      </c>
      <c r="AB334" s="29">
        <f t="shared" si="444"/>
        <v>3.4171E-2</v>
      </c>
      <c r="AC334" s="29">
        <f t="shared" si="444"/>
        <v>2.5252E-2</v>
      </c>
      <c r="AD334" s="29">
        <f t="shared" si="444"/>
        <v>2.4563000000000001E-2</v>
      </c>
      <c r="AE334" s="29">
        <f t="shared" si="444"/>
        <v>1.9014E-2</v>
      </c>
      <c r="AF334" s="29">
        <f t="shared" si="444"/>
        <v>1.389E-2</v>
      </c>
      <c r="AG334" s="29">
        <f t="shared" si="444"/>
        <v>1.7277000000000001E-2</v>
      </c>
      <c r="AH334" s="29">
        <f t="shared" si="444"/>
        <v>2.6111000000000002E-2</v>
      </c>
      <c r="AI334" s="29">
        <f t="shared" ref="AI334:CT334" si="445">SUM(AI326:AI332)</f>
        <v>2.7E-2</v>
      </c>
      <c r="AJ334" s="29">
        <f t="shared" si="445"/>
        <v>2.3788E-2</v>
      </c>
      <c r="AK334" s="29">
        <f t="shared" si="445"/>
        <v>2.128E-2</v>
      </c>
      <c r="AL334" s="29">
        <f t="shared" si="445"/>
        <v>3.0550000000000001E-2</v>
      </c>
      <c r="AM334" s="29">
        <f t="shared" si="445"/>
        <v>2.1449000000000003E-2</v>
      </c>
      <c r="AN334" s="29">
        <f t="shared" si="445"/>
        <v>2.5706E-2</v>
      </c>
      <c r="AO334" s="29">
        <f t="shared" si="445"/>
        <v>2.7E-2</v>
      </c>
      <c r="AP334" s="29">
        <f t="shared" si="445"/>
        <v>3.2204999999999998E-2</v>
      </c>
      <c r="AQ334" s="29">
        <f t="shared" si="445"/>
        <v>1.8685E-2</v>
      </c>
      <c r="AR334" s="29">
        <f t="shared" si="445"/>
        <v>3.3845E-2</v>
      </c>
      <c r="AS334" s="29">
        <f t="shared" si="445"/>
        <v>1.3793999999999999E-2</v>
      </c>
      <c r="AT334" s="29">
        <f t="shared" si="445"/>
        <v>2.7E-2</v>
      </c>
      <c r="AU334" s="29">
        <f t="shared" si="445"/>
        <v>2.4187999999999998E-2</v>
      </c>
      <c r="AV334" s="29">
        <f t="shared" si="445"/>
        <v>2.7E-2</v>
      </c>
      <c r="AW334" s="29">
        <f t="shared" si="445"/>
        <v>2.4431000000000001E-2</v>
      </c>
      <c r="AX334" s="29">
        <f t="shared" si="445"/>
        <v>2.1797999999999998E-2</v>
      </c>
      <c r="AY334" s="29">
        <f t="shared" si="445"/>
        <v>2.7E-2</v>
      </c>
      <c r="AZ334" s="29">
        <f t="shared" si="445"/>
        <v>2.0878000000000001E-2</v>
      </c>
      <c r="BA334" s="29">
        <f t="shared" si="445"/>
        <v>3.0946999999999999E-2</v>
      </c>
      <c r="BB334" s="29">
        <f t="shared" si="445"/>
        <v>2.7111E-2</v>
      </c>
      <c r="BC334" s="29">
        <f t="shared" si="445"/>
        <v>3.5879000000000001E-2</v>
      </c>
      <c r="BD334" s="29">
        <f t="shared" si="445"/>
        <v>3.517E-2</v>
      </c>
      <c r="BE334" s="29">
        <f t="shared" si="445"/>
        <v>3.6061999999999997E-2</v>
      </c>
      <c r="BF334" s="29">
        <f t="shared" si="445"/>
        <v>3.5789000000000001E-2</v>
      </c>
      <c r="BG334" s="29">
        <f t="shared" si="445"/>
        <v>2.7E-2</v>
      </c>
      <c r="BH334" s="29">
        <f t="shared" si="445"/>
        <v>2.6419000000000002E-2</v>
      </c>
      <c r="BI334" s="29">
        <f t="shared" si="445"/>
        <v>1.3433E-2</v>
      </c>
      <c r="BJ334" s="29">
        <f t="shared" si="445"/>
        <v>3.0877999999999999E-2</v>
      </c>
      <c r="BK334" s="29">
        <f t="shared" si="445"/>
        <v>3.0744E-2</v>
      </c>
      <c r="BL334" s="29">
        <f t="shared" si="445"/>
        <v>2.7E-2</v>
      </c>
      <c r="BM334" s="29">
        <f t="shared" si="445"/>
        <v>2.6758000000000001E-2</v>
      </c>
      <c r="BN334" s="29">
        <f t="shared" si="445"/>
        <v>2.7E-2</v>
      </c>
      <c r="BO334" s="29">
        <f t="shared" si="445"/>
        <v>2.1831999999999997E-2</v>
      </c>
      <c r="BP334" s="29">
        <f t="shared" si="445"/>
        <v>2.6702E-2</v>
      </c>
      <c r="BQ334" s="29">
        <f t="shared" si="445"/>
        <v>3.0846000000000002E-2</v>
      </c>
      <c r="BR334" s="29">
        <f t="shared" si="445"/>
        <v>1.3240999999999999E-2</v>
      </c>
      <c r="BS334" s="29">
        <f t="shared" si="445"/>
        <v>6.7309999999999991E-3</v>
      </c>
      <c r="BT334" s="29">
        <f t="shared" si="445"/>
        <v>8.763E-3</v>
      </c>
      <c r="BU334" s="29">
        <f t="shared" si="445"/>
        <v>2.0029999999999999E-2</v>
      </c>
      <c r="BV334" s="29">
        <f t="shared" si="445"/>
        <v>1.1342999999999999E-2</v>
      </c>
      <c r="BW334" s="29">
        <f t="shared" si="445"/>
        <v>1.8945E-2</v>
      </c>
      <c r="BX334" s="29">
        <f t="shared" si="445"/>
        <v>1.9067000000000001E-2</v>
      </c>
      <c r="BY334" s="29">
        <f t="shared" si="445"/>
        <v>2.7E-2</v>
      </c>
      <c r="BZ334" s="29">
        <f t="shared" si="445"/>
        <v>2.7E-2</v>
      </c>
      <c r="CA334" s="29">
        <f t="shared" si="445"/>
        <v>2.3040999999999999E-2</v>
      </c>
      <c r="CB334" s="29">
        <f t="shared" si="445"/>
        <v>3.4671E-2</v>
      </c>
      <c r="CC334" s="29">
        <f t="shared" si="445"/>
        <v>2.7E-2</v>
      </c>
      <c r="CD334" s="29">
        <f t="shared" si="445"/>
        <v>2.7771000000000001E-2</v>
      </c>
      <c r="CE334" s="29">
        <f t="shared" si="445"/>
        <v>2.7E-2</v>
      </c>
      <c r="CF334" s="29">
        <f t="shared" si="445"/>
        <v>2.8656999999999998E-2</v>
      </c>
      <c r="CG334" s="29">
        <f t="shared" si="445"/>
        <v>3.1557000000000002E-2</v>
      </c>
      <c r="CH334" s="29">
        <f t="shared" si="445"/>
        <v>2.7E-2</v>
      </c>
      <c r="CI334" s="29">
        <f t="shared" si="445"/>
        <v>2.9145999999999998E-2</v>
      </c>
      <c r="CJ334" s="29">
        <f t="shared" si="445"/>
        <v>2.8024E-2</v>
      </c>
      <c r="CK334" s="29">
        <f t="shared" si="445"/>
        <v>1.6306000000000001E-2</v>
      </c>
      <c r="CL334" s="29">
        <f t="shared" si="445"/>
        <v>2.0736999999999998E-2</v>
      </c>
      <c r="CM334" s="29">
        <f t="shared" si="445"/>
        <v>1.1065E-2</v>
      </c>
      <c r="CN334" s="29">
        <f t="shared" si="445"/>
        <v>3.3500000000000002E-2</v>
      </c>
      <c r="CO334" s="29">
        <f t="shared" si="445"/>
        <v>3.0896E-2</v>
      </c>
      <c r="CP334" s="29">
        <f t="shared" si="445"/>
        <v>2.0289000000000001E-2</v>
      </c>
      <c r="CQ334" s="29">
        <f t="shared" si="445"/>
        <v>1.7426999999999998E-2</v>
      </c>
      <c r="CR334" s="29">
        <f t="shared" si="445"/>
        <v>6.7800000000000004E-3</v>
      </c>
      <c r="CS334" s="29">
        <f t="shared" si="445"/>
        <v>2.7E-2</v>
      </c>
      <c r="CT334" s="29">
        <f t="shared" si="445"/>
        <v>1.397E-2</v>
      </c>
      <c r="CU334" s="29">
        <f t="shared" ref="CU334:FF334" si="446">SUM(CU326:CU332)</f>
        <v>3.4949999999999995E-2</v>
      </c>
      <c r="CV334" s="29">
        <f t="shared" si="446"/>
        <v>2.4083E-2</v>
      </c>
      <c r="CW334" s="29">
        <f t="shared" si="446"/>
        <v>1.7379000000000002E-2</v>
      </c>
      <c r="CX334" s="29">
        <f t="shared" si="446"/>
        <v>2.6824000000000001E-2</v>
      </c>
      <c r="CY334" s="29">
        <f t="shared" si="446"/>
        <v>2.7E-2</v>
      </c>
      <c r="CZ334" s="29">
        <f t="shared" si="446"/>
        <v>2.8944999999999999E-2</v>
      </c>
      <c r="DA334" s="29">
        <f t="shared" si="446"/>
        <v>2.7383000000000001E-2</v>
      </c>
      <c r="DB334" s="29">
        <f t="shared" si="446"/>
        <v>2.7E-2</v>
      </c>
      <c r="DC334" s="29">
        <f t="shared" si="446"/>
        <v>3.0249999999999999E-2</v>
      </c>
      <c r="DD334" s="29">
        <f t="shared" si="446"/>
        <v>3.4480000000000001E-3</v>
      </c>
      <c r="DE334" s="29">
        <f t="shared" si="446"/>
        <v>1.3920999999999999E-2</v>
      </c>
      <c r="DF334" s="29">
        <f t="shared" si="446"/>
        <v>3.2481999999999997E-2</v>
      </c>
      <c r="DG334" s="29">
        <f t="shared" si="446"/>
        <v>2.6516000000000001E-2</v>
      </c>
      <c r="DH334" s="29">
        <f t="shared" si="446"/>
        <v>3.0913999999999997E-2</v>
      </c>
      <c r="DI334" s="29">
        <f t="shared" si="446"/>
        <v>2.3844999999999998E-2</v>
      </c>
      <c r="DJ334" s="29">
        <f t="shared" si="446"/>
        <v>3.1559999999999998E-2</v>
      </c>
      <c r="DK334" s="29">
        <f t="shared" si="446"/>
        <v>2.5813000000000003E-2</v>
      </c>
      <c r="DL334" s="29">
        <f t="shared" si="446"/>
        <v>2.6966999999999998E-2</v>
      </c>
      <c r="DM334" s="29">
        <f t="shared" si="446"/>
        <v>3.3824E-2</v>
      </c>
      <c r="DN334" s="29">
        <f t="shared" si="446"/>
        <v>2.8417000000000001E-2</v>
      </c>
      <c r="DO334" s="29">
        <f t="shared" si="446"/>
        <v>2.8434000000000001E-2</v>
      </c>
      <c r="DP334" s="29">
        <f t="shared" si="446"/>
        <v>2.7282999999999998E-2</v>
      </c>
      <c r="DQ334" s="29">
        <f t="shared" si="446"/>
        <v>2.2147E-2</v>
      </c>
      <c r="DR334" s="29">
        <f t="shared" si="446"/>
        <v>2.7E-2</v>
      </c>
      <c r="DS334" s="29">
        <f t="shared" si="446"/>
        <v>2.7E-2</v>
      </c>
      <c r="DT334" s="29">
        <f t="shared" si="446"/>
        <v>2.6728999999999999E-2</v>
      </c>
      <c r="DU334" s="29">
        <f t="shared" si="446"/>
        <v>2.7E-2</v>
      </c>
      <c r="DV334" s="29">
        <f t="shared" si="446"/>
        <v>2.7E-2</v>
      </c>
      <c r="DW334" s="29">
        <f t="shared" si="446"/>
        <v>2.7650000000000001E-2</v>
      </c>
      <c r="DX334" s="29">
        <f t="shared" si="446"/>
        <v>2.5258000000000003E-2</v>
      </c>
      <c r="DY334" s="29">
        <f t="shared" si="446"/>
        <v>2.0246E-2</v>
      </c>
      <c r="DZ334" s="29">
        <f t="shared" si="446"/>
        <v>2.4791999999999998E-2</v>
      </c>
      <c r="EA334" s="29">
        <f t="shared" si="446"/>
        <v>1.2088E-2</v>
      </c>
      <c r="EB334" s="29">
        <f t="shared" si="446"/>
        <v>3.1864000000000003E-2</v>
      </c>
      <c r="EC334" s="29">
        <f t="shared" si="446"/>
        <v>2.7E-2</v>
      </c>
      <c r="ED334" s="29">
        <f t="shared" si="446"/>
        <v>4.8729999999999997E-3</v>
      </c>
      <c r="EE334" s="29">
        <f t="shared" si="446"/>
        <v>2.7E-2</v>
      </c>
      <c r="EF334" s="29">
        <f t="shared" si="446"/>
        <v>2.4594999999999999E-2</v>
      </c>
      <c r="EG334" s="29">
        <f t="shared" si="446"/>
        <v>2.7E-2</v>
      </c>
      <c r="EH334" s="29">
        <f t="shared" si="446"/>
        <v>2.7E-2</v>
      </c>
      <c r="EI334" s="29">
        <f t="shared" si="446"/>
        <v>2.7E-2</v>
      </c>
      <c r="EJ334" s="29">
        <f t="shared" si="446"/>
        <v>2.7E-2</v>
      </c>
      <c r="EK334" s="29">
        <f t="shared" si="446"/>
        <v>6.4380000000000001E-3</v>
      </c>
      <c r="EL334" s="29">
        <f t="shared" si="446"/>
        <v>8.4650000000000003E-3</v>
      </c>
      <c r="EM334" s="29">
        <f t="shared" si="446"/>
        <v>2.7477000000000001E-2</v>
      </c>
      <c r="EN334" s="29">
        <f t="shared" si="446"/>
        <v>2.9274000000000001E-2</v>
      </c>
      <c r="EO334" s="29">
        <f t="shared" si="446"/>
        <v>2.8580000000000001E-2</v>
      </c>
      <c r="EP334" s="29">
        <f t="shared" si="446"/>
        <v>3.1411999999999995E-2</v>
      </c>
      <c r="EQ334" s="29">
        <f t="shared" si="446"/>
        <v>6.9440000000000005E-3</v>
      </c>
      <c r="ER334" s="29">
        <f t="shared" si="446"/>
        <v>2.7435000000000001E-2</v>
      </c>
      <c r="ES334" s="29">
        <f t="shared" si="446"/>
        <v>2.7E-2</v>
      </c>
      <c r="ET334" s="29">
        <f t="shared" si="446"/>
        <v>2.9922999999999998E-2</v>
      </c>
      <c r="EU334" s="29">
        <f t="shared" si="446"/>
        <v>2.7E-2</v>
      </c>
      <c r="EV334" s="29">
        <f t="shared" si="446"/>
        <v>1.525E-2</v>
      </c>
      <c r="EW334" s="29">
        <f t="shared" si="446"/>
        <v>8.659E-3</v>
      </c>
      <c r="EX334" s="29">
        <f t="shared" si="446"/>
        <v>1.5723999999999998E-2</v>
      </c>
      <c r="EY334" s="29">
        <f t="shared" si="446"/>
        <v>2.7E-2</v>
      </c>
      <c r="EZ334" s="29">
        <f t="shared" si="446"/>
        <v>2.946E-2</v>
      </c>
      <c r="FA334" s="29">
        <f t="shared" si="446"/>
        <v>1.2277E-2</v>
      </c>
      <c r="FB334" s="29">
        <f t="shared" si="446"/>
        <v>1.0534999999999999E-2</v>
      </c>
      <c r="FC334" s="29">
        <f t="shared" si="446"/>
        <v>2.9308000000000001E-2</v>
      </c>
      <c r="FD334" s="29">
        <f t="shared" si="446"/>
        <v>2.7E-2</v>
      </c>
      <c r="FE334" s="29">
        <f t="shared" si="446"/>
        <v>2.6817000000000001E-2</v>
      </c>
      <c r="FF334" s="29">
        <f t="shared" si="446"/>
        <v>2.7E-2</v>
      </c>
      <c r="FG334" s="29">
        <f t="shared" ref="FG334:FX334" si="447">SUM(FG326:FG332)</f>
        <v>2.7E-2</v>
      </c>
      <c r="FH334" s="29">
        <f t="shared" si="447"/>
        <v>3.0907999999999998E-2</v>
      </c>
      <c r="FI334" s="29">
        <f t="shared" si="447"/>
        <v>1.2375000000000001E-2</v>
      </c>
      <c r="FJ334" s="29">
        <f t="shared" si="447"/>
        <v>2.3415999999999999E-2</v>
      </c>
      <c r="FK334" s="29">
        <f t="shared" si="447"/>
        <v>1.2944000000000001E-2</v>
      </c>
      <c r="FL334" s="29">
        <f t="shared" si="447"/>
        <v>2.8129999999999999E-2</v>
      </c>
      <c r="FM334" s="29">
        <f t="shared" si="447"/>
        <v>2.3837000000000001E-2</v>
      </c>
      <c r="FN334" s="29">
        <f t="shared" si="447"/>
        <v>2.7E-2</v>
      </c>
      <c r="FO334" s="29">
        <f t="shared" si="447"/>
        <v>4.7899999999999991E-3</v>
      </c>
      <c r="FP334" s="29">
        <f t="shared" si="447"/>
        <v>1.3877E-2</v>
      </c>
      <c r="FQ334" s="29">
        <f t="shared" si="447"/>
        <v>2.3546000000000001E-2</v>
      </c>
      <c r="FR334" s="29">
        <f t="shared" si="447"/>
        <v>6.6509999999999998E-3</v>
      </c>
      <c r="FS334" s="29">
        <f t="shared" si="447"/>
        <v>5.2369999999999995E-3</v>
      </c>
      <c r="FT334" s="29">
        <f t="shared" si="447"/>
        <v>3.4379999999999997E-3</v>
      </c>
      <c r="FU334" s="29">
        <f t="shared" si="447"/>
        <v>3.0244999999999998E-2</v>
      </c>
      <c r="FV334" s="29">
        <f t="shared" si="447"/>
        <v>2.2803E-2</v>
      </c>
      <c r="FW334" s="29">
        <f t="shared" si="447"/>
        <v>2.6498000000000001E-2</v>
      </c>
      <c r="FX334" s="29">
        <f t="shared" si="447"/>
        <v>4.1276999999999994E-2</v>
      </c>
      <c r="FY334" s="29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</row>
    <row r="335" spans="1:193" x14ac:dyDescent="0.35">
      <c r="A335" s="2"/>
      <c r="B335" s="2" t="s">
        <v>998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</row>
    <row r="336" spans="1:193" x14ac:dyDescent="0.3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</row>
    <row r="337" spans="1:193" x14ac:dyDescent="0.35">
      <c r="A337" s="3" t="s">
        <v>642</v>
      </c>
      <c r="B337" s="2" t="s">
        <v>643</v>
      </c>
      <c r="C337" s="12">
        <f t="shared" ref="C337:BN337" si="448">ROUND(IF(AND(C103&gt;459,C139&gt;C19),MIN(C224,(C199/459)*(C96)),C224),2)</f>
        <v>76263176.069999993</v>
      </c>
      <c r="D337" s="12">
        <f t="shared" si="448"/>
        <v>435911433.39999998</v>
      </c>
      <c r="E337" s="12">
        <f t="shared" si="448"/>
        <v>70074906.290000007</v>
      </c>
      <c r="F337" s="12">
        <f t="shared" si="448"/>
        <v>255720591.53</v>
      </c>
      <c r="G337" s="12">
        <f t="shared" si="448"/>
        <v>21577008.530000001</v>
      </c>
      <c r="H337" s="12">
        <f t="shared" si="448"/>
        <v>13115815.15</v>
      </c>
      <c r="I337" s="12">
        <f t="shared" si="448"/>
        <v>97190451.390000001</v>
      </c>
      <c r="J337" s="12">
        <f t="shared" si="448"/>
        <v>23938740.010000002</v>
      </c>
      <c r="K337" s="12">
        <f t="shared" si="448"/>
        <v>4187501.67</v>
      </c>
      <c r="L337" s="12">
        <f t="shared" si="448"/>
        <v>25838316.68</v>
      </c>
      <c r="M337" s="12">
        <f t="shared" si="448"/>
        <v>12672231.09</v>
      </c>
      <c r="N337" s="12">
        <f t="shared" si="448"/>
        <v>585385840.03999996</v>
      </c>
      <c r="O337" s="12">
        <f t="shared" si="448"/>
        <v>142638387.74000001</v>
      </c>
      <c r="P337" s="12">
        <f t="shared" si="448"/>
        <v>5067080.96</v>
      </c>
      <c r="Q337" s="12">
        <f t="shared" si="448"/>
        <v>485012987.30000001</v>
      </c>
      <c r="R337" s="12">
        <f t="shared" si="448"/>
        <v>10290699.82</v>
      </c>
      <c r="S337" s="12">
        <f t="shared" si="448"/>
        <v>18786883.260000002</v>
      </c>
      <c r="T337" s="12">
        <f t="shared" si="448"/>
        <v>3218152.62</v>
      </c>
      <c r="U337" s="12">
        <f t="shared" si="448"/>
        <v>1310288.68</v>
      </c>
      <c r="V337" s="12">
        <f t="shared" si="448"/>
        <v>4192885.27</v>
      </c>
      <c r="W337" s="12">
        <f t="shared" si="448"/>
        <v>1372973.76</v>
      </c>
      <c r="X337" s="12">
        <f t="shared" si="448"/>
        <v>1162581.68</v>
      </c>
      <c r="Y337" s="12">
        <f t="shared" si="448"/>
        <v>5772004.3799999999</v>
      </c>
      <c r="Z337" s="12">
        <f t="shared" si="448"/>
        <v>3763052.34</v>
      </c>
      <c r="AA337" s="12">
        <f t="shared" si="448"/>
        <v>346342612.81999999</v>
      </c>
      <c r="AB337" s="12">
        <f t="shared" si="448"/>
        <v>308695466.5</v>
      </c>
      <c r="AC337" s="12">
        <f t="shared" si="448"/>
        <v>10800027.880000001</v>
      </c>
      <c r="AD337" s="12">
        <f t="shared" si="448"/>
        <v>16280132.66</v>
      </c>
      <c r="AE337" s="12">
        <f t="shared" si="448"/>
        <v>2136512.41</v>
      </c>
      <c r="AF337" s="12">
        <f t="shared" si="448"/>
        <v>3322558.02</v>
      </c>
      <c r="AG337" s="12">
        <f t="shared" si="448"/>
        <v>7729319.6500000004</v>
      </c>
      <c r="AH337" s="12">
        <f t="shared" si="448"/>
        <v>11289974.189999999</v>
      </c>
      <c r="AI337" s="12">
        <f t="shared" si="448"/>
        <v>5289923.42</v>
      </c>
      <c r="AJ337" s="12">
        <f t="shared" si="448"/>
        <v>3610904.49</v>
      </c>
      <c r="AK337" s="12">
        <f t="shared" si="448"/>
        <v>3356942.92</v>
      </c>
      <c r="AL337" s="12">
        <f t="shared" si="448"/>
        <v>4554133.47</v>
      </c>
      <c r="AM337" s="12">
        <f t="shared" si="448"/>
        <v>5069335.8099999996</v>
      </c>
      <c r="AN337" s="12">
        <f t="shared" si="448"/>
        <v>4628087.92</v>
      </c>
      <c r="AO337" s="12">
        <f t="shared" si="448"/>
        <v>45751750.5</v>
      </c>
      <c r="AP337" s="12">
        <f t="shared" si="448"/>
        <v>997021895.40999997</v>
      </c>
      <c r="AQ337" s="12">
        <f t="shared" si="448"/>
        <v>4365971.78</v>
      </c>
      <c r="AR337" s="12">
        <f t="shared" si="448"/>
        <v>678256104.21000004</v>
      </c>
      <c r="AS337" s="12">
        <f t="shared" si="448"/>
        <v>78127618.739999995</v>
      </c>
      <c r="AT337" s="12">
        <f t="shared" si="448"/>
        <v>27016105.550000001</v>
      </c>
      <c r="AU337" s="12">
        <f t="shared" si="448"/>
        <v>4540294.0999999996</v>
      </c>
      <c r="AV337" s="12">
        <f t="shared" si="448"/>
        <v>4969764.87</v>
      </c>
      <c r="AW337" s="12">
        <f t="shared" si="448"/>
        <v>4355072.28</v>
      </c>
      <c r="AX337" s="12">
        <f t="shared" si="448"/>
        <v>1948603.19</v>
      </c>
      <c r="AY337" s="12">
        <f t="shared" si="448"/>
        <v>5819351.0499999998</v>
      </c>
      <c r="AZ337" s="12">
        <f t="shared" si="448"/>
        <v>140630722.09999999</v>
      </c>
      <c r="BA337" s="12">
        <f t="shared" si="448"/>
        <v>97800746.120000005</v>
      </c>
      <c r="BB337" s="12">
        <f t="shared" si="448"/>
        <v>83589207.790000007</v>
      </c>
      <c r="BC337" s="12">
        <f t="shared" si="448"/>
        <v>276027766.91000003</v>
      </c>
      <c r="BD337" s="12">
        <f t="shared" si="448"/>
        <v>39744166.530000001</v>
      </c>
      <c r="BE337" s="12">
        <f t="shared" si="448"/>
        <v>14208998.01</v>
      </c>
      <c r="BF337" s="12">
        <f t="shared" si="448"/>
        <v>268731877.52999997</v>
      </c>
      <c r="BG337" s="12">
        <f t="shared" si="448"/>
        <v>11476832.91</v>
      </c>
      <c r="BH337" s="12">
        <f t="shared" si="448"/>
        <v>6965531.4299999997</v>
      </c>
      <c r="BI337" s="12">
        <f t="shared" si="448"/>
        <v>4512168.3099999996</v>
      </c>
      <c r="BJ337" s="12">
        <f t="shared" si="448"/>
        <v>69233089.260000005</v>
      </c>
      <c r="BK337" s="12">
        <f t="shared" si="448"/>
        <v>251137489.12</v>
      </c>
      <c r="BL337" s="12">
        <f t="shared" si="448"/>
        <v>1827433.86</v>
      </c>
      <c r="BM337" s="12">
        <f t="shared" si="448"/>
        <v>5119514.99</v>
      </c>
      <c r="BN337" s="12">
        <f t="shared" si="448"/>
        <v>34220424.119999997</v>
      </c>
      <c r="BO337" s="12">
        <f t="shared" ref="BO337:DZ337" si="449">ROUND(IF(AND(BO103&gt;459,BO139&gt;BO19),MIN(BO224,(BO199/459)*(BO96)),BO224),2)</f>
        <v>14449489.970000001</v>
      </c>
      <c r="BP337" s="12">
        <f t="shared" si="449"/>
        <v>3240996.86</v>
      </c>
      <c r="BQ337" s="12">
        <f t="shared" si="449"/>
        <v>71052500.959999993</v>
      </c>
      <c r="BR337" s="12">
        <f t="shared" si="449"/>
        <v>50375552.960000001</v>
      </c>
      <c r="BS337" s="12">
        <f t="shared" si="449"/>
        <v>14496420.359999999</v>
      </c>
      <c r="BT337" s="12">
        <f t="shared" si="449"/>
        <v>5626999.1100000003</v>
      </c>
      <c r="BU337" s="12">
        <f t="shared" si="449"/>
        <v>5794972.3899999997</v>
      </c>
      <c r="BV337" s="12">
        <f t="shared" si="449"/>
        <v>14506077.369999999</v>
      </c>
      <c r="BW337" s="12">
        <f t="shared" si="449"/>
        <v>23211308.190000001</v>
      </c>
      <c r="BX337" s="12">
        <f t="shared" si="449"/>
        <v>1647493.26</v>
      </c>
      <c r="BY337" s="12">
        <f t="shared" si="449"/>
        <v>5987578.9100000001</v>
      </c>
      <c r="BZ337" s="12">
        <f t="shared" si="449"/>
        <v>3917429.31</v>
      </c>
      <c r="CA337" s="12">
        <f t="shared" si="449"/>
        <v>3037284.59</v>
      </c>
      <c r="CB337" s="12">
        <f t="shared" si="449"/>
        <v>816417284.09000003</v>
      </c>
      <c r="CC337" s="12">
        <f t="shared" si="449"/>
        <v>3491422.38</v>
      </c>
      <c r="CD337" s="12">
        <f t="shared" si="449"/>
        <v>1110218.58</v>
      </c>
      <c r="CE337" s="12">
        <f t="shared" si="449"/>
        <v>3065905.17</v>
      </c>
      <c r="CF337" s="12">
        <f t="shared" si="449"/>
        <v>2291611.64</v>
      </c>
      <c r="CG337" s="12">
        <f t="shared" si="449"/>
        <v>3557505.09</v>
      </c>
      <c r="CH337" s="12">
        <f t="shared" si="449"/>
        <v>2145110.48</v>
      </c>
      <c r="CI337" s="12">
        <f t="shared" si="449"/>
        <v>8217773.9500000002</v>
      </c>
      <c r="CJ337" s="12">
        <f t="shared" si="449"/>
        <v>10912615.52</v>
      </c>
      <c r="CK337" s="12">
        <f t="shared" si="449"/>
        <v>55943344.229999997</v>
      </c>
      <c r="CL337" s="12">
        <f t="shared" si="449"/>
        <v>14914136.65</v>
      </c>
      <c r="CM337" s="12">
        <f t="shared" si="449"/>
        <v>8972323.7200000007</v>
      </c>
      <c r="CN337" s="12">
        <f t="shared" si="449"/>
        <v>332412767.38999999</v>
      </c>
      <c r="CO337" s="12">
        <f t="shared" si="449"/>
        <v>155448068.97999999</v>
      </c>
      <c r="CP337" s="12">
        <f t="shared" si="449"/>
        <v>11550724.439999999</v>
      </c>
      <c r="CQ337" s="12">
        <f t="shared" si="449"/>
        <v>9946297.9100000001</v>
      </c>
      <c r="CR337" s="12">
        <f t="shared" si="449"/>
        <v>3775953.62</v>
      </c>
      <c r="CS337" s="12">
        <f t="shared" si="449"/>
        <v>4347880.5199999996</v>
      </c>
      <c r="CT337" s="12">
        <f t="shared" si="449"/>
        <v>2468488.7799999998</v>
      </c>
      <c r="CU337" s="12">
        <f t="shared" si="449"/>
        <v>1054398.8400000001</v>
      </c>
      <c r="CV337" s="12">
        <f t="shared" si="449"/>
        <v>1076684.73</v>
      </c>
      <c r="CW337" s="12">
        <f t="shared" si="449"/>
        <v>3689699.96</v>
      </c>
      <c r="CX337" s="12">
        <f t="shared" si="449"/>
        <v>5900187.7300000004</v>
      </c>
      <c r="CY337" s="12">
        <f t="shared" si="449"/>
        <v>1148005.03</v>
      </c>
      <c r="CZ337" s="12">
        <f t="shared" si="449"/>
        <v>20646168.640000001</v>
      </c>
      <c r="DA337" s="12">
        <f t="shared" si="449"/>
        <v>3639031.97</v>
      </c>
      <c r="DB337" s="12">
        <f t="shared" si="449"/>
        <v>4720789.92</v>
      </c>
      <c r="DC337" s="12">
        <f t="shared" si="449"/>
        <v>3560350.21</v>
      </c>
      <c r="DD337" s="12">
        <f t="shared" si="449"/>
        <v>3469085.23</v>
      </c>
      <c r="DE337" s="12">
        <f t="shared" si="449"/>
        <v>4476634.71</v>
      </c>
      <c r="DF337" s="12">
        <f t="shared" si="449"/>
        <v>225271394.53999999</v>
      </c>
      <c r="DG337" s="12">
        <f t="shared" si="449"/>
        <v>2134952.04</v>
      </c>
      <c r="DH337" s="12">
        <f t="shared" si="449"/>
        <v>20221979.030000001</v>
      </c>
      <c r="DI337" s="12">
        <f t="shared" si="449"/>
        <v>27234824.32</v>
      </c>
      <c r="DJ337" s="12">
        <f t="shared" si="449"/>
        <v>7892051.21</v>
      </c>
      <c r="DK337" s="12">
        <f t="shared" si="449"/>
        <v>6035705.8899999997</v>
      </c>
      <c r="DL337" s="12">
        <f t="shared" si="449"/>
        <v>65431437.450000003</v>
      </c>
      <c r="DM337" s="12">
        <f t="shared" si="449"/>
        <v>4326904.25</v>
      </c>
      <c r="DN337" s="12">
        <f t="shared" si="449"/>
        <v>15768231.470000001</v>
      </c>
      <c r="DO337" s="12">
        <f t="shared" si="449"/>
        <v>37570612.409999996</v>
      </c>
      <c r="DP337" s="12">
        <f t="shared" si="449"/>
        <v>3781904.38</v>
      </c>
      <c r="DQ337" s="12">
        <f t="shared" si="449"/>
        <v>10657583.630000001</v>
      </c>
      <c r="DR337" s="12">
        <f t="shared" si="449"/>
        <v>15871958.43</v>
      </c>
      <c r="DS337" s="12">
        <f t="shared" si="449"/>
        <v>7901913.6900000004</v>
      </c>
      <c r="DT337" s="12">
        <f t="shared" si="449"/>
        <v>3599256.07</v>
      </c>
      <c r="DU337" s="12">
        <f t="shared" si="449"/>
        <v>5116040.5199999996</v>
      </c>
      <c r="DV337" s="12">
        <f t="shared" si="449"/>
        <v>3768634.46</v>
      </c>
      <c r="DW337" s="12">
        <f t="shared" si="449"/>
        <v>4616290.17</v>
      </c>
      <c r="DX337" s="12">
        <f t="shared" si="449"/>
        <v>3709954.94</v>
      </c>
      <c r="DY337" s="12">
        <f t="shared" si="449"/>
        <v>4945264.0999999996</v>
      </c>
      <c r="DZ337" s="12">
        <f t="shared" si="449"/>
        <v>8818545.25</v>
      </c>
      <c r="EA337" s="12">
        <f t="shared" ref="EA337:FX337" si="450">ROUND(IF(AND(EA103&gt;459,EA139&gt;EA19),MIN(EA224,(EA199/459)*(EA96)),EA224),2)</f>
        <v>6982403.9199999999</v>
      </c>
      <c r="EB337" s="12">
        <f t="shared" si="450"/>
        <v>6723766.7800000003</v>
      </c>
      <c r="EC337" s="12">
        <f t="shared" si="450"/>
        <v>4187574.12</v>
      </c>
      <c r="ED337" s="12">
        <f t="shared" si="450"/>
        <v>23326926.289999999</v>
      </c>
      <c r="EE337" s="12">
        <f t="shared" si="450"/>
        <v>3560957.58</v>
      </c>
      <c r="EF337" s="12">
        <f t="shared" si="450"/>
        <v>16049088.380000001</v>
      </c>
      <c r="EG337" s="12">
        <f t="shared" si="450"/>
        <v>4001469.14</v>
      </c>
      <c r="EH337" s="12">
        <f t="shared" si="450"/>
        <v>4004598.43</v>
      </c>
      <c r="EI337" s="12">
        <f t="shared" si="450"/>
        <v>162020905.30000001</v>
      </c>
      <c r="EJ337" s="12">
        <f t="shared" si="450"/>
        <v>108717860.86</v>
      </c>
      <c r="EK337" s="12">
        <f t="shared" si="450"/>
        <v>8037487.3099999996</v>
      </c>
      <c r="EL337" s="12">
        <f t="shared" si="450"/>
        <v>5676876.8700000001</v>
      </c>
      <c r="EM337" s="12">
        <f t="shared" si="450"/>
        <v>5297167.76</v>
      </c>
      <c r="EN337" s="12">
        <f t="shared" si="450"/>
        <v>10917621.27</v>
      </c>
      <c r="EO337" s="12">
        <f t="shared" si="450"/>
        <v>4573467.3</v>
      </c>
      <c r="EP337" s="12">
        <f t="shared" si="450"/>
        <v>5979506.4299999997</v>
      </c>
      <c r="EQ337" s="12">
        <f t="shared" si="450"/>
        <v>30090180.010000002</v>
      </c>
      <c r="ER337" s="12">
        <f t="shared" si="450"/>
        <v>4951170.04</v>
      </c>
      <c r="ES337" s="12">
        <f t="shared" si="450"/>
        <v>3249410.81</v>
      </c>
      <c r="ET337" s="12">
        <f t="shared" si="450"/>
        <v>4248451.96</v>
      </c>
      <c r="EU337" s="12">
        <f t="shared" si="450"/>
        <v>7593556.96</v>
      </c>
      <c r="EV337" s="12">
        <f t="shared" si="450"/>
        <v>1779462.53</v>
      </c>
      <c r="EW337" s="12">
        <f t="shared" si="450"/>
        <v>12843141.59</v>
      </c>
      <c r="EX337" s="12">
        <f t="shared" si="450"/>
        <v>3678303.95</v>
      </c>
      <c r="EY337" s="12">
        <f t="shared" si="450"/>
        <v>2711873.82</v>
      </c>
      <c r="EZ337" s="12">
        <f t="shared" si="450"/>
        <v>2720167.82</v>
      </c>
      <c r="FA337" s="12">
        <f t="shared" si="450"/>
        <v>40845272.560000002</v>
      </c>
      <c r="FB337" s="12">
        <f t="shared" si="450"/>
        <v>4655084.18</v>
      </c>
      <c r="FC337" s="12">
        <f t="shared" si="450"/>
        <v>20759250.59</v>
      </c>
      <c r="FD337" s="12">
        <f t="shared" si="450"/>
        <v>5572360.2300000004</v>
      </c>
      <c r="FE337" s="12">
        <f t="shared" si="450"/>
        <v>1840419.22</v>
      </c>
      <c r="FF337" s="12">
        <f t="shared" si="450"/>
        <v>3588838.33</v>
      </c>
      <c r="FG337" s="12">
        <f t="shared" si="450"/>
        <v>2625029.1</v>
      </c>
      <c r="FH337" s="12">
        <f t="shared" si="450"/>
        <v>1618391.6</v>
      </c>
      <c r="FI337" s="12">
        <f t="shared" si="450"/>
        <v>19975926.199999999</v>
      </c>
      <c r="FJ337" s="12">
        <f t="shared" si="450"/>
        <v>22369633.59</v>
      </c>
      <c r="FK337" s="12">
        <f t="shared" si="450"/>
        <v>28625952.199999999</v>
      </c>
      <c r="FL337" s="12">
        <f t="shared" si="450"/>
        <v>90958044.909999996</v>
      </c>
      <c r="FM337" s="12">
        <f t="shared" si="450"/>
        <v>42942042.579999998</v>
      </c>
      <c r="FN337" s="12">
        <f t="shared" si="450"/>
        <v>257728068.56</v>
      </c>
      <c r="FO337" s="12">
        <f t="shared" si="450"/>
        <v>13248604.119999999</v>
      </c>
      <c r="FP337" s="12">
        <f t="shared" si="450"/>
        <v>27057363.780000001</v>
      </c>
      <c r="FQ337" s="12">
        <f t="shared" si="450"/>
        <v>11510565.99</v>
      </c>
      <c r="FR337" s="12">
        <f t="shared" si="450"/>
        <v>3295037.27</v>
      </c>
      <c r="FS337" s="12">
        <f t="shared" si="450"/>
        <v>3289803.97</v>
      </c>
      <c r="FT337" s="12">
        <f t="shared" si="450"/>
        <v>1389181.21</v>
      </c>
      <c r="FU337" s="12">
        <f t="shared" si="450"/>
        <v>10125634.84</v>
      </c>
      <c r="FV337" s="12">
        <f t="shared" si="450"/>
        <v>8708379.8800000008</v>
      </c>
      <c r="FW337" s="12">
        <f t="shared" si="450"/>
        <v>3091216.36</v>
      </c>
      <c r="FX337" s="12">
        <f t="shared" si="450"/>
        <v>1601192.38</v>
      </c>
      <c r="FY337" s="12"/>
      <c r="FZ337" s="2">
        <f>SUM(C337:FY337)</f>
        <v>9482703125.9699993</v>
      </c>
      <c r="GA337" s="79">
        <f>(FZ337/FZ96)*0.95</f>
        <v>11028.581751947104</v>
      </c>
      <c r="GB337" s="2"/>
      <c r="GC337" s="2"/>
      <c r="GD337" s="2"/>
      <c r="GE337" s="2"/>
      <c r="GF337" s="2"/>
      <c r="GG337" s="2"/>
      <c r="GH337" s="2"/>
      <c r="GI337" s="2"/>
      <c r="GJ337" s="2"/>
      <c r="GK337" s="2"/>
    </row>
    <row r="338" spans="1:193" x14ac:dyDescent="0.35">
      <c r="A338" s="2"/>
      <c r="B338" s="2"/>
      <c r="C338" s="12">
        <v>76263176.069999993</v>
      </c>
      <c r="D338" s="12">
        <v>435911433.39999998</v>
      </c>
      <c r="E338" s="12">
        <v>70074906.290000007</v>
      </c>
      <c r="F338" s="12">
        <v>255720591.53</v>
      </c>
      <c r="G338" s="12">
        <v>21577008.530000001</v>
      </c>
      <c r="H338" s="12">
        <v>13115815.15</v>
      </c>
      <c r="I338" s="12">
        <v>97190451.390000001</v>
      </c>
      <c r="J338" s="12">
        <v>23938740.010000002</v>
      </c>
      <c r="K338" s="12">
        <v>4187501.67</v>
      </c>
      <c r="L338" s="12">
        <v>25838316.68</v>
      </c>
      <c r="M338" s="12">
        <v>12672231.09</v>
      </c>
      <c r="N338" s="12">
        <v>585385840.03999996</v>
      </c>
      <c r="O338" s="12">
        <v>142638387.74000001</v>
      </c>
      <c r="P338" s="12">
        <v>5067080.96</v>
      </c>
      <c r="Q338" s="12">
        <v>485012987.30000001</v>
      </c>
      <c r="R338" s="12">
        <v>10290699.82</v>
      </c>
      <c r="S338" s="12">
        <v>18786883.260000002</v>
      </c>
      <c r="T338" s="12">
        <v>3218152.62</v>
      </c>
      <c r="U338" s="12">
        <v>1310288.68</v>
      </c>
      <c r="V338" s="12">
        <v>4192885.27</v>
      </c>
      <c r="W338" s="12">
        <v>1372973.76</v>
      </c>
      <c r="X338" s="12">
        <v>1162581.68</v>
      </c>
      <c r="Y338" s="12">
        <v>5772004.3799999999</v>
      </c>
      <c r="Z338" s="12">
        <v>3763052.34</v>
      </c>
      <c r="AA338" s="12">
        <v>346342612.81999999</v>
      </c>
      <c r="AB338" s="12">
        <v>308695466.5</v>
      </c>
      <c r="AC338" s="12">
        <v>10800027.880000001</v>
      </c>
      <c r="AD338" s="12">
        <v>16280132.66</v>
      </c>
      <c r="AE338" s="12">
        <v>2136512.41</v>
      </c>
      <c r="AF338" s="12">
        <v>3322558.02</v>
      </c>
      <c r="AG338" s="12">
        <v>7729319.6500000004</v>
      </c>
      <c r="AH338" s="12">
        <v>11289974.189999999</v>
      </c>
      <c r="AI338" s="12">
        <v>5289923.42</v>
      </c>
      <c r="AJ338" s="12">
        <v>3610904.49</v>
      </c>
      <c r="AK338" s="12">
        <v>3356942.92</v>
      </c>
      <c r="AL338" s="12">
        <v>4554133.47</v>
      </c>
      <c r="AM338" s="12">
        <v>5069335.8099999996</v>
      </c>
      <c r="AN338" s="12">
        <v>4628087.92</v>
      </c>
      <c r="AO338" s="12">
        <v>45751750.5</v>
      </c>
      <c r="AP338" s="12">
        <v>997021895.40999997</v>
      </c>
      <c r="AQ338" s="12">
        <v>4365971.78</v>
      </c>
      <c r="AR338" s="12">
        <v>678256104.21000004</v>
      </c>
      <c r="AS338" s="12">
        <v>78127618.739999995</v>
      </c>
      <c r="AT338" s="12">
        <v>27016105.550000001</v>
      </c>
      <c r="AU338" s="12">
        <v>4540294.0999999996</v>
      </c>
      <c r="AV338" s="12">
        <v>4969764.87</v>
      </c>
      <c r="AW338" s="12">
        <v>4355072.28</v>
      </c>
      <c r="AX338" s="12">
        <v>1948603.19</v>
      </c>
      <c r="AY338" s="12">
        <v>5819351.0499999998</v>
      </c>
      <c r="AZ338" s="12">
        <v>140630722.09999999</v>
      </c>
      <c r="BA338" s="12">
        <v>97800746.120000005</v>
      </c>
      <c r="BB338" s="12">
        <v>83589207.790000007</v>
      </c>
      <c r="BC338" s="12">
        <v>276027766.91000003</v>
      </c>
      <c r="BD338" s="12">
        <v>39744166.530000001</v>
      </c>
      <c r="BE338" s="12">
        <v>14208998.01</v>
      </c>
      <c r="BF338" s="12">
        <v>268731877.52999997</v>
      </c>
      <c r="BG338" s="12">
        <v>11476832.91</v>
      </c>
      <c r="BH338" s="12">
        <v>6965531.4299999997</v>
      </c>
      <c r="BI338" s="12">
        <v>4512168.3099999996</v>
      </c>
      <c r="BJ338" s="12">
        <v>69233089.260000005</v>
      </c>
      <c r="BK338" s="12">
        <v>251137489.12</v>
      </c>
      <c r="BL338" s="12">
        <v>1827433.86</v>
      </c>
      <c r="BM338" s="12">
        <v>5119514.99</v>
      </c>
      <c r="BN338" s="12">
        <v>34220424.119999997</v>
      </c>
      <c r="BO338" s="12">
        <v>14449489.970000001</v>
      </c>
      <c r="BP338" s="12">
        <v>3240996.86</v>
      </c>
      <c r="BQ338" s="12">
        <v>71052500.959999993</v>
      </c>
      <c r="BR338" s="12">
        <v>50375552.960000001</v>
      </c>
      <c r="BS338" s="12">
        <v>14496420.359999999</v>
      </c>
      <c r="BT338" s="12">
        <v>5626999.1100000003</v>
      </c>
      <c r="BU338" s="12">
        <v>5794972.3899999997</v>
      </c>
      <c r="BV338" s="12">
        <v>14506077.369999999</v>
      </c>
      <c r="BW338" s="12">
        <v>23211308.190000001</v>
      </c>
      <c r="BX338" s="12">
        <v>1647493.26</v>
      </c>
      <c r="BY338" s="12">
        <v>5987578.9100000001</v>
      </c>
      <c r="BZ338" s="12">
        <v>3917429.31</v>
      </c>
      <c r="CA338" s="12">
        <v>3037284.59</v>
      </c>
      <c r="CB338" s="12">
        <v>816417284.09000003</v>
      </c>
      <c r="CC338" s="12">
        <v>3491422.38</v>
      </c>
      <c r="CD338" s="12">
        <v>1110218.58</v>
      </c>
      <c r="CE338" s="12">
        <v>3065905.17</v>
      </c>
      <c r="CF338" s="12">
        <v>2291611.64</v>
      </c>
      <c r="CG338" s="12">
        <v>3557505.09</v>
      </c>
      <c r="CH338" s="12">
        <v>2145110.48</v>
      </c>
      <c r="CI338" s="12">
        <v>8217773.9500000002</v>
      </c>
      <c r="CJ338" s="12">
        <v>10912615.52</v>
      </c>
      <c r="CK338" s="12">
        <v>55943344.229999997</v>
      </c>
      <c r="CL338" s="12">
        <v>14914136.65</v>
      </c>
      <c r="CM338" s="12">
        <v>8972323.7200000007</v>
      </c>
      <c r="CN338" s="12">
        <v>332412767.38999999</v>
      </c>
      <c r="CO338" s="12">
        <v>155448068.97999999</v>
      </c>
      <c r="CP338" s="12">
        <v>11550724.439999999</v>
      </c>
      <c r="CQ338" s="12">
        <v>9946297.9100000001</v>
      </c>
      <c r="CR338" s="12">
        <v>3775953.62</v>
      </c>
      <c r="CS338" s="12">
        <v>4347880.5199999996</v>
      </c>
      <c r="CT338" s="12">
        <v>2468488.7799999998</v>
      </c>
      <c r="CU338" s="12">
        <v>1054398.8400000001</v>
      </c>
      <c r="CV338" s="12">
        <v>1076684.73</v>
      </c>
      <c r="CW338" s="12">
        <v>3689699.96</v>
      </c>
      <c r="CX338" s="12">
        <v>5900187.7300000004</v>
      </c>
      <c r="CY338" s="12">
        <v>1148005.03</v>
      </c>
      <c r="CZ338" s="12">
        <v>20646168.640000001</v>
      </c>
      <c r="DA338" s="12">
        <v>3639031.97</v>
      </c>
      <c r="DB338" s="12">
        <v>4720789.92</v>
      </c>
      <c r="DC338" s="12">
        <v>3560350.21</v>
      </c>
      <c r="DD338" s="12">
        <v>3469085.23</v>
      </c>
      <c r="DE338" s="12">
        <v>4476634.71</v>
      </c>
      <c r="DF338" s="12">
        <v>225271394.53999999</v>
      </c>
      <c r="DG338" s="12">
        <v>2134952.04</v>
      </c>
      <c r="DH338" s="12">
        <v>20221979.030000001</v>
      </c>
      <c r="DI338" s="12">
        <v>27504022.300000001</v>
      </c>
      <c r="DJ338" s="12">
        <v>7892051.21</v>
      </c>
      <c r="DK338" s="12">
        <v>6035705.8899999997</v>
      </c>
      <c r="DL338" s="12">
        <v>65431437.450000003</v>
      </c>
      <c r="DM338" s="12">
        <v>4326904.25</v>
      </c>
      <c r="DN338" s="12">
        <v>15768231.470000001</v>
      </c>
      <c r="DO338" s="12">
        <v>37570612.409999996</v>
      </c>
      <c r="DP338" s="12">
        <v>3781904.38</v>
      </c>
      <c r="DQ338" s="12">
        <v>10657583.630000001</v>
      </c>
      <c r="DR338" s="12">
        <v>15871958.43</v>
      </c>
      <c r="DS338" s="12">
        <v>7901913.6900000004</v>
      </c>
      <c r="DT338" s="12">
        <v>3599256.07</v>
      </c>
      <c r="DU338" s="12">
        <v>5116040.5199999996</v>
      </c>
      <c r="DV338" s="12">
        <v>3768634.46</v>
      </c>
      <c r="DW338" s="12">
        <v>4616290.17</v>
      </c>
      <c r="DX338" s="12">
        <v>3709954.94</v>
      </c>
      <c r="DY338" s="12">
        <v>4945264.0999999996</v>
      </c>
      <c r="DZ338" s="12">
        <v>8818545.25</v>
      </c>
      <c r="EA338" s="12">
        <v>6982403.9199999999</v>
      </c>
      <c r="EB338" s="12">
        <v>6723766.7800000003</v>
      </c>
      <c r="EC338" s="12">
        <v>4187574.12</v>
      </c>
      <c r="ED338" s="12">
        <v>23326926.289999999</v>
      </c>
      <c r="EE338" s="12">
        <v>3560957.58</v>
      </c>
      <c r="EF338" s="12">
        <v>16049088.380000001</v>
      </c>
      <c r="EG338" s="12">
        <v>4001469.14</v>
      </c>
      <c r="EH338" s="12">
        <v>4004598.43</v>
      </c>
      <c r="EI338" s="12">
        <v>162020905.30000001</v>
      </c>
      <c r="EJ338" s="12">
        <v>108717860.86</v>
      </c>
      <c r="EK338" s="12">
        <v>8037487.3099999996</v>
      </c>
      <c r="EL338" s="12">
        <v>5676876.8700000001</v>
      </c>
      <c r="EM338" s="12">
        <v>5297167.76</v>
      </c>
      <c r="EN338" s="12">
        <v>10917621.27</v>
      </c>
      <c r="EO338" s="12">
        <v>4573467.3</v>
      </c>
      <c r="EP338" s="12">
        <v>5979506.4299999997</v>
      </c>
      <c r="EQ338" s="12">
        <v>30090180.010000002</v>
      </c>
      <c r="ER338" s="12">
        <v>4951170.04</v>
      </c>
      <c r="ES338" s="12">
        <v>3249410.81</v>
      </c>
      <c r="ET338" s="12">
        <v>4248451.96</v>
      </c>
      <c r="EU338" s="12">
        <v>7593556.96</v>
      </c>
      <c r="EV338" s="12">
        <v>1779462.53</v>
      </c>
      <c r="EW338" s="12">
        <v>12843141.59</v>
      </c>
      <c r="EX338" s="12">
        <v>3678303.95</v>
      </c>
      <c r="EY338" s="12">
        <v>2711873.82</v>
      </c>
      <c r="EZ338" s="12">
        <v>2720167.82</v>
      </c>
      <c r="FA338" s="12">
        <v>40845272.560000002</v>
      </c>
      <c r="FB338" s="12">
        <v>4655084.18</v>
      </c>
      <c r="FC338" s="12">
        <v>20759250.59</v>
      </c>
      <c r="FD338" s="12">
        <v>5572360.2300000004</v>
      </c>
      <c r="FE338" s="12">
        <v>1840419.22</v>
      </c>
      <c r="FF338" s="12">
        <v>3588838.33</v>
      </c>
      <c r="FG338" s="12">
        <v>2625029.1</v>
      </c>
      <c r="FH338" s="12">
        <v>1618391.6</v>
      </c>
      <c r="FI338" s="12">
        <v>19975926.199999999</v>
      </c>
      <c r="FJ338" s="12">
        <v>22369633.59</v>
      </c>
      <c r="FK338" s="12">
        <v>28625952.199999999</v>
      </c>
      <c r="FL338" s="12">
        <v>90958044.909999996</v>
      </c>
      <c r="FM338" s="12">
        <v>42942042.579999998</v>
      </c>
      <c r="FN338" s="12">
        <v>257728068.56</v>
      </c>
      <c r="FO338" s="12">
        <v>13248604.119999999</v>
      </c>
      <c r="FP338" s="12">
        <v>27057363.780000001</v>
      </c>
      <c r="FQ338" s="12">
        <v>11510565.99</v>
      </c>
      <c r="FR338" s="12">
        <v>3295037.27</v>
      </c>
      <c r="FS338" s="12">
        <v>3289803.97</v>
      </c>
      <c r="FT338" s="12">
        <v>1389181.21</v>
      </c>
      <c r="FU338" s="12">
        <v>10125634.84</v>
      </c>
      <c r="FV338" s="12">
        <v>8708379.8800000008</v>
      </c>
      <c r="FW338" s="12">
        <v>3091216.36</v>
      </c>
      <c r="FX338" s="12">
        <v>1601192.38</v>
      </c>
      <c r="FY338" s="12"/>
      <c r="FZ338" s="2"/>
      <c r="GA338" s="79"/>
      <c r="GB338" s="2"/>
      <c r="GC338" s="2"/>
      <c r="GD338" s="2"/>
      <c r="GE338" s="2"/>
      <c r="GF338" s="2"/>
      <c r="GG338" s="2"/>
      <c r="GH338" s="2"/>
      <c r="GI338" s="2"/>
      <c r="GJ338" s="2"/>
      <c r="GK338" s="2"/>
    </row>
    <row r="339" spans="1:193" x14ac:dyDescent="0.35">
      <c r="B339" s="2"/>
      <c r="C339">
        <f>C337-C338</f>
        <v>0</v>
      </c>
      <c r="D339">
        <f t="shared" ref="D339:BO339" si="451">D337-D338</f>
        <v>0</v>
      </c>
      <c r="E339">
        <f t="shared" si="451"/>
        <v>0</v>
      </c>
      <c r="F339">
        <f t="shared" si="451"/>
        <v>0</v>
      </c>
      <c r="G339">
        <f t="shared" si="451"/>
        <v>0</v>
      </c>
      <c r="H339">
        <f t="shared" si="451"/>
        <v>0</v>
      </c>
      <c r="I339">
        <f t="shared" si="451"/>
        <v>0</v>
      </c>
      <c r="J339">
        <f t="shared" si="451"/>
        <v>0</v>
      </c>
      <c r="K339">
        <f t="shared" si="451"/>
        <v>0</v>
      </c>
      <c r="L339">
        <f t="shared" si="451"/>
        <v>0</v>
      </c>
      <c r="M339">
        <f t="shared" si="451"/>
        <v>0</v>
      </c>
      <c r="N339">
        <f t="shared" si="451"/>
        <v>0</v>
      </c>
      <c r="O339">
        <f t="shared" si="451"/>
        <v>0</v>
      </c>
      <c r="P339">
        <f t="shared" si="451"/>
        <v>0</v>
      </c>
      <c r="Q339">
        <f t="shared" si="451"/>
        <v>0</v>
      </c>
      <c r="R339">
        <f t="shared" si="451"/>
        <v>0</v>
      </c>
      <c r="S339">
        <f t="shared" si="451"/>
        <v>0</v>
      </c>
      <c r="T339">
        <f t="shared" si="451"/>
        <v>0</v>
      </c>
      <c r="U339">
        <f t="shared" si="451"/>
        <v>0</v>
      </c>
      <c r="V339">
        <f t="shared" si="451"/>
        <v>0</v>
      </c>
      <c r="W339">
        <f t="shared" si="451"/>
        <v>0</v>
      </c>
      <c r="X339">
        <f t="shared" si="451"/>
        <v>0</v>
      </c>
      <c r="Y339">
        <f t="shared" si="451"/>
        <v>0</v>
      </c>
      <c r="Z339">
        <f t="shared" si="451"/>
        <v>0</v>
      </c>
      <c r="AA339">
        <f t="shared" si="451"/>
        <v>0</v>
      </c>
      <c r="AB339">
        <f t="shared" si="451"/>
        <v>0</v>
      </c>
      <c r="AC339">
        <f t="shared" si="451"/>
        <v>0</v>
      </c>
      <c r="AD339">
        <f t="shared" si="451"/>
        <v>0</v>
      </c>
      <c r="AE339">
        <f t="shared" si="451"/>
        <v>0</v>
      </c>
      <c r="AF339">
        <f t="shared" si="451"/>
        <v>0</v>
      </c>
      <c r="AG339">
        <f t="shared" si="451"/>
        <v>0</v>
      </c>
      <c r="AH339">
        <f t="shared" si="451"/>
        <v>0</v>
      </c>
      <c r="AI339">
        <f t="shared" si="451"/>
        <v>0</v>
      </c>
      <c r="AJ339">
        <f t="shared" si="451"/>
        <v>0</v>
      </c>
      <c r="AK339">
        <f t="shared" si="451"/>
        <v>0</v>
      </c>
      <c r="AL339">
        <f t="shared" si="451"/>
        <v>0</v>
      </c>
      <c r="AM339">
        <f t="shared" si="451"/>
        <v>0</v>
      </c>
      <c r="AN339">
        <f t="shared" si="451"/>
        <v>0</v>
      </c>
      <c r="AO339">
        <f t="shared" si="451"/>
        <v>0</v>
      </c>
      <c r="AP339">
        <f t="shared" si="451"/>
        <v>0</v>
      </c>
      <c r="AQ339">
        <f t="shared" si="451"/>
        <v>0</v>
      </c>
      <c r="AR339">
        <f t="shared" si="451"/>
        <v>0</v>
      </c>
      <c r="AS339">
        <f t="shared" si="451"/>
        <v>0</v>
      </c>
      <c r="AT339">
        <f t="shared" si="451"/>
        <v>0</v>
      </c>
      <c r="AU339">
        <f t="shared" si="451"/>
        <v>0</v>
      </c>
      <c r="AV339">
        <f t="shared" si="451"/>
        <v>0</v>
      </c>
      <c r="AW339">
        <f t="shared" si="451"/>
        <v>0</v>
      </c>
      <c r="AX339">
        <f t="shared" si="451"/>
        <v>0</v>
      </c>
      <c r="AY339">
        <f t="shared" si="451"/>
        <v>0</v>
      </c>
      <c r="AZ339">
        <f t="shared" si="451"/>
        <v>0</v>
      </c>
      <c r="BA339">
        <f t="shared" si="451"/>
        <v>0</v>
      </c>
      <c r="BB339">
        <f t="shared" si="451"/>
        <v>0</v>
      </c>
      <c r="BC339">
        <f t="shared" si="451"/>
        <v>0</v>
      </c>
      <c r="BD339">
        <f t="shared" si="451"/>
        <v>0</v>
      </c>
      <c r="BE339">
        <f t="shared" si="451"/>
        <v>0</v>
      </c>
      <c r="BF339">
        <f t="shared" si="451"/>
        <v>0</v>
      </c>
      <c r="BG339">
        <f t="shared" si="451"/>
        <v>0</v>
      </c>
      <c r="BH339">
        <f t="shared" si="451"/>
        <v>0</v>
      </c>
      <c r="BI339">
        <f t="shared" si="451"/>
        <v>0</v>
      </c>
      <c r="BJ339">
        <f t="shared" si="451"/>
        <v>0</v>
      </c>
      <c r="BK339">
        <f t="shared" si="451"/>
        <v>0</v>
      </c>
      <c r="BL339">
        <f t="shared" si="451"/>
        <v>0</v>
      </c>
      <c r="BM339">
        <f t="shared" si="451"/>
        <v>0</v>
      </c>
      <c r="BN339">
        <f t="shared" si="451"/>
        <v>0</v>
      </c>
      <c r="BO339">
        <f t="shared" si="451"/>
        <v>0</v>
      </c>
      <c r="BP339">
        <f t="shared" ref="BP339:EA339" si="452">BP337-BP338</f>
        <v>0</v>
      </c>
      <c r="BQ339">
        <f t="shared" si="452"/>
        <v>0</v>
      </c>
      <c r="BR339">
        <f t="shared" si="452"/>
        <v>0</v>
      </c>
      <c r="BS339">
        <f t="shared" si="452"/>
        <v>0</v>
      </c>
      <c r="BT339">
        <f t="shared" si="452"/>
        <v>0</v>
      </c>
      <c r="BU339">
        <f t="shared" si="452"/>
        <v>0</v>
      </c>
      <c r="BV339">
        <f t="shared" si="452"/>
        <v>0</v>
      </c>
      <c r="BW339">
        <f t="shared" si="452"/>
        <v>0</v>
      </c>
      <c r="BX339">
        <f t="shared" si="452"/>
        <v>0</v>
      </c>
      <c r="BY339">
        <f t="shared" si="452"/>
        <v>0</v>
      </c>
      <c r="BZ339">
        <f t="shared" si="452"/>
        <v>0</v>
      </c>
      <c r="CA339">
        <f t="shared" si="452"/>
        <v>0</v>
      </c>
      <c r="CB339">
        <f t="shared" si="452"/>
        <v>0</v>
      </c>
      <c r="CC339">
        <f t="shared" si="452"/>
        <v>0</v>
      </c>
      <c r="CD339">
        <f t="shared" si="452"/>
        <v>0</v>
      </c>
      <c r="CE339">
        <f t="shared" si="452"/>
        <v>0</v>
      </c>
      <c r="CF339">
        <f t="shared" si="452"/>
        <v>0</v>
      </c>
      <c r="CG339">
        <f t="shared" si="452"/>
        <v>0</v>
      </c>
      <c r="CH339">
        <f t="shared" si="452"/>
        <v>0</v>
      </c>
      <c r="CI339">
        <f t="shared" si="452"/>
        <v>0</v>
      </c>
      <c r="CJ339">
        <f t="shared" si="452"/>
        <v>0</v>
      </c>
      <c r="CK339">
        <f t="shared" si="452"/>
        <v>0</v>
      </c>
      <c r="CL339">
        <f t="shared" si="452"/>
        <v>0</v>
      </c>
      <c r="CM339">
        <f t="shared" si="452"/>
        <v>0</v>
      </c>
      <c r="CN339">
        <f t="shared" si="452"/>
        <v>0</v>
      </c>
      <c r="CO339">
        <f t="shared" si="452"/>
        <v>0</v>
      </c>
      <c r="CP339">
        <f t="shared" si="452"/>
        <v>0</v>
      </c>
      <c r="CQ339">
        <f t="shared" si="452"/>
        <v>0</v>
      </c>
      <c r="CR339">
        <f t="shared" si="452"/>
        <v>0</v>
      </c>
      <c r="CS339">
        <f t="shared" si="452"/>
        <v>0</v>
      </c>
      <c r="CT339">
        <f t="shared" si="452"/>
        <v>0</v>
      </c>
      <c r="CU339">
        <f t="shared" si="452"/>
        <v>0</v>
      </c>
      <c r="CV339">
        <f t="shared" si="452"/>
        <v>0</v>
      </c>
      <c r="CW339">
        <f t="shared" si="452"/>
        <v>0</v>
      </c>
      <c r="CX339">
        <f t="shared" si="452"/>
        <v>0</v>
      </c>
      <c r="CY339">
        <f t="shared" si="452"/>
        <v>0</v>
      </c>
      <c r="CZ339">
        <f t="shared" si="452"/>
        <v>0</v>
      </c>
      <c r="DA339">
        <f t="shared" si="452"/>
        <v>0</v>
      </c>
      <c r="DB339">
        <f t="shared" si="452"/>
        <v>0</v>
      </c>
      <c r="DC339">
        <f t="shared" si="452"/>
        <v>0</v>
      </c>
      <c r="DD339">
        <f t="shared" si="452"/>
        <v>0</v>
      </c>
      <c r="DE339">
        <f t="shared" si="452"/>
        <v>0</v>
      </c>
      <c r="DF339">
        <f t="shared" si="452"/>
        <v>0</v>
      </c>
      <c r="DG339">
        <f t="shared" si="452"/>
        <v>0</v>
      </c>
      <c r="DH339">
        <f t="shared" si="452"/>
        <v>0</v>
      </c>
      <c r="DI339">
        <f t="shared" si="452"/>
        <v>-269197.98000000045</v>
      </c>
      <c r="DJ339">
        <f t="shared" si="452"/>
        <v>0</v>
      </c>
      <c r="DK339">
        <f t="shared" si="452"/>
        <v>0</v>
      </c>
      <c r="DL339">
        <f t="shared" si="452"/>
        <v>0</v>
      </c>
      <c r="DM339">
        <f t="shared" si="452"/>
        <v>0</v>
      </c>
      <c r="DN339">
        <f t="shared" si="452"/>
        <v>0</v>
      </c>
      <c r="DO339">
        <f t="shared" si="452"/>
        <v>0</v>
      </c>
      <c r="DP339">
        <f t="shared" si="452"/>
        <v>0</v>
      </c>
      <c r="DQ339">
        <f t="shared" si="452"/>
        <v>0</v>
      </c>
      <c r="DR339">
        <f t="shared" si="452"/>
        <v>0</v>
      </c>
      <c r="DS339">
        <f t="shared" si="452"/>
        <v>0</v>
      </c>
      <c r="DT339">
        <f t="shared" si="452"/>
        <v>0</v>
      </c>
      <c r="DU339">
        <f t="shared" si="452"/>
        <v>0</v>
      </c>
      <c r="DV339">
        <f t="shared" si="452"/>
        <v>0</v>
      </c>
      <c r="DW339">
        <f t="shared" si="452"/>
        <v>0</v>
      </c>
      <c r="DX339">
        <f t="shared" si="452"/>
        <v>0</v>
      </c>
      <c r="DY339">
        <f t="shared" si="452"/>
        <v>0</v>
      </c>
      <c r="DZ339">
        <f t="shared" si="452"/>
        <v>0</v>
      </c>
      <c r="EA339">
        <f t="shared" si="452"/>
        <v>0</v>
      </c>
      <c r="EB339">
        <f t="shared" ref="EB339:FX339" si="453">EB337-EB338</f>
        <v>0</v>
      </c>
      <c r="EC339">
        <f t="shared" si="453"/>
        <v>0</v>
      </c>
      <c r="ED339">
        <f t="shared" si="453"/>
        <v>0</v>
      </c>
      <c r="EE339">
        <f t="shared" si="453"/>
        <v>0</v>
      </c>
      <c r="EF339">
        <f t="shared" si="453"/>
        <v>0</v>
      </c>
      <c r="EG339">
        <f t="shared" si="453"/>
        <v>0</v>
      </c>
      <c r="EH339">
        <f t="shared" si="453"/>
        <v>0</v>
      </c>
      <c r="EI339">
        <f t="shared" si="453"/>
        <v>0</v>
      </c>
      <c r="EJ339">
        <f t="shared" si="453"/>
        <v>0</v>
      </c>
      <c r="EK339">
        <f t="shared" si="453"/>
        <v>0</v>
      </c>
      <c r="EL339">
        <f t="shared" si="453"/>
        <v>0</v>
      </c>
      <c r="EM339">
        <f t="shared" si="453"/>
        <v>0</v>
      </c>
      <c r="EN339">
        <f t="shared" si="453"/>
        <v>0</v>
      </c>
      <c r="EO339">
        <f t="shared" si="453"/>
        <v>0</v>
      </c>
      <c r="EP339">
        <f t="shared" si="453"/>
        <v>0</v>
      </c>
      <c r="EQ339">
        <f t="shared" si="453"/>
        <v>0</v>
      </c>
      <c r="ER339">
        <f t="shared" si="453"/>
        <v>0</v>
      </c>
      <c r="ES339">
        <f t="shared" si="453"/>
        <v>0</v>
      </c>
      <c r="ET339">
        <f t="shared" si="453"/>
        <v>0</v>
      </c>
      <c r="EU339">
        <f t="shared" si="453"/>
        <v>0</v>
      </c>
      <c r="EV339">
        <f t="shared" si="453"/>
        <v>0</v>
      </c>
      <c r="EW339">
        <f t="shared" si="453"/>
        <v>0</v>
      </c>
      <c r="EX339">
        <f t="shared" si="453"/>
        <v>0</v>
      </c>
      <c r="EY339">
        <f t="shared" si="453"/>
        <v>0</v>
      </c>
      <c r="EZ339">
        <f t="shared" si="453"/>
        <v>0</v>
      </c>
      <c r="FA339">
        <f t="shared" si="453"/>
        <v>0</v>
      </c>
      <c r="FB339">
        <f t="shared" si="453"/>
        <v>0</v>
      </c>
      <c r="FC339">
        <f t="shared" si="453"/>
        <v>0</v>
      </c>
      <c r="FD339">
        <f t="shared" si="453"/>
        <v>0</v>
      </c>
      <c r="FE339">
        <f t="shared" si="453"/>
        <v>0</v>
      </c>
      <c r="FF339">
        <f t="shared" si="453"/>
        <v>0</v>
      </c>
      <c r="FG339">
        <f t="shared" si="453"/>
        <v>0</v>
      </c>
      <c r="FH339">
        <f t="shared" si="453"/>
        <v>0</v>
      </c>
      <c r="FI339">
        <f t="shared" si="453"/>
        <v>0</v>
      </c>
      <c r="FJ339">
        <f t="shared" si="453"/>
        <v>0</v>
      </c>
      <c r="FK339">
        <f t="shared" si="453"/>
        <v>0</v>
      </c>
      <c r="FL339">
        <f t="shared" si="453"/>
        <v>0</v>
      </c>
      <c r="FM339">
        <f t="shared" si="453"/>
        <v>0</v>
      </c>
      <c r="FN339">
        <f t="shared" si="453"/>
        <v>0</v>
      </c>
      <c r="FO339">
        <f t="shared" si="453"/>
        <v>0</v>
      </c>
      <c r="FP339">
        <f t="shared" si="453"/>
        <v>0</v>
      </c>
      <c r="FQ339">
        <f t="shared" si="453"/>
        <v>0</v>
      </c>
      <c r="FR339">
        <f t="shared" si="453"/>
        <v>0</v>
      </c>
      <c r="FS339">
        <f t="shared" si="453"/>
        <v>0</v>
      </c>
      <c r="FT339">
        <f t="shared" si="453"/>
        <v>0</v>
      </c>
      <c r="FU339">
        <f t="shared" si="453"/>
        <v>0</v>
      </c>
      <c r="FV339">
        <f t="shared" si="453"/>
        <v>0</v>
      </c>
      <c r="FW339">
        <f t="shared" si="453"/>
        <v>0</v>
      </c>
      <c r="FX339">
        <f t="shared" si="453"/>
        <v>0</v>
      </c>
      <c r="GA339" s="78"/>
    </row>
    <row r="340" spans="1:193" x14ac:dyDescent="0.35">
      <c r="B340" s="4"/>
    </row>
    <row r="341" spans="1:193" x14ac:dyDescent="0.35">
      <c r="B341" s="4"/>
      <c r="BY341">
        <v>5574299.9699999997</v>
      </c>
    </row>
    <row r="342" spans="1:193" x14ac:dyDescent="0.35">
      <c r="BY342">
        <f>BY341-BY337</f>
        <v>-413278.94000000041</v>
      </c>
    </row>
    <row r="343" spans="1:193" x14ac:dyDescent="0.35">
      <c r="F343" s="103"/>
      <c r="G343" s="103"/>
    </row>
    <row r="344" spans="1:193" x14ac:dyDescent="0.35">
      <c r="F344" s="103"/>
      <c r="G344" s="103"/>
    </row>
    <row r="345" spans="1:193" x14ac:dyDescent="0.35">
      <c r="F345" s="103"/>
      <c r="G345" s="103"/>
    </row>
    <row r="346" spans="1:193" x14ac:dyDescent="0.35">
      <c r="F346" s="103"/>
      <c r="G346" s="103"/>
    </row>
    <row r="347" spans="1:193" x14ac:dyDescent="0.35">
      <c r="F347" s="103"/>
      <c r="G347" s="103"/>
    </row>
    <row r="348" spans="1:193" x14ac:dyDescent="0.35">
      <c r="F348" s="103"/>
      <c r="G348" s="103"/>
    </row>
    <row r="349" spans="1:193" x14ac:dyDescent="0.35">
      <c r="F349" s="103"/>
      <c r="G349" s="103"/>
    </row>
    <row r="350" spans="1:193" x14ac:dyDescent="0.35">
      <c r="F350" s="103"/>
      <c r="G350" s="103"/>
    </row>
    <row r="351" spans="1:193" x14ac:dyDescent="0.35">
      <c r="F351" s="103"/>
      <c r="G351" s="103"/>
    </row>
    <row r="352" spans="1:193" x14ac:dyDescent="0.35">
      <c r="F352" s="103"/>
      <c r="G352" s="103"/>
    </row>
    <row r="353" spans="6:7" x14ac:dyDescent="0.35">
      <c r="F353" s="103"/>
      <c r="G353" s="103"/>
    </row>
    <row r="354" spans="6:7" x14ac:dyDescent="0.35">
      <c r="F354" s="103"/>
      <c r="G354" s="103"/>
    </row>
    <row r="355" spans="6:7" x14ac:dyDescent="0.35">
      <c r="F355" s="103"/>
      <c r="G355" s="103"/>
    </row>
    <row r="356" spans="6:7" x14ac:dyDescent="0.35">
      <c r="F356" s="103"/>
      <c r="G356" s="103"/>
    </row>
    <row r="357" spans="6:7" x14ac:dyDescent="0.35">
      <c r="F357" s="103"/>
      <c r="G357" s="103"/>
    </row>
    <row r="358" spans="6:7" x14ac:dyDescent="0.35">
      <c r="F358" s="103"/>
      <c r="G358" s="103"/>
    </row>
    <row r="359" spans="6:7" x14ac:dyDescent="0.35">
      <c r="F359" s="103"/>
      <c r="G359" s="103"/>
    </row>
    <row r="360" spans="6:7" x14ac:dyDescent="0.35">
      <c r="F360" s="103"/>
      <c r="G360" s="103"/>
    </row>
    <row r="361" spans="6:7" x14ac:dyDescent="0.35">
      <c r="F361" s="103"/>
      <c r="G361" s="103"/>
    </row>
    <row r="362" spans="6:7" x14ac:dyDescent="0.35">
      <c r="F362" s="103"/>
      <c r="G362" s="103"/>
    </row>
    <row r="363" spans="6:7" x14ac:dyDescent="0.35">
      <c r="F363" s="103"/>
      <c r="G363" s="103"/>
    </row>
    <row r="364" spans="6:7" x14ac:dyDescent="0.35">
      <c r="F364" s="103"/>
      <c r="G364" s="103"/>
    </row>
    <row r="365" spans="6:7" x14ac:dyDescent="0.35">
      <c r="F365" s="103"/>
      <c r="G365" s="103"/>
    </row>
    <row r="366" spans="6:7" x14ac:dyDescent="0.35">
      <c r="F366" s="103"/>
      <c r="G366" s="103"/>
    </row>
    <row r="367" spans="6:7" x14ac:dyDescent="0.35">
      <c r="F367" s="103"/>
      <c r="G367" s="103"/>
    </row>
    <row r="368" spans="6:7" x14ac:dyDescent="0.35">
      <c r="F368" s="103"/>
      <c r="G368" s="103"/>
    </row>
    <row r="369" spans="6:7" x14ac:dyDescent="0.35">
      <c r="F369" s="103"/>
      <c r="G369" s="103"/>
    </row>
    <row r="370" spans="6:7" x14ac:dyDescent="0.35">
      <c r="F370" s="103"/>
      <c r="G370" s="103"/>
    </row>
    <row r="371" spans="6:7" x14ac:dyDescent="0.35">
      <c r="F371" s="103"/>
      <c r="G371" s="103"/>
    </row>
    <row r="372" spans="6:7" x14ac:dyDescent="0.35">
      <c r="F372" s="103"/>
      <c r="G372" s="103"/>
    </row>
    <row r="373" spans="6:7" x14ac:dyDescent="0.35">
      <c r="F373" s="103"/>
      <c r="G373" s="103"/>
    </row>
    <row r="374" spans="6:7" x14ac:dyDescent="0.35">
      <c r="F374" s="103"/>
      <c r="G374" s="103"/>
    </row>
    <row r="375" spans="6:7" x14ac:dyDescent="0.35">
      <c r="F375" s="103"/>
      <c r="G375" s="103"/>
    </row>
    <row r="376" spans="6:7" x14ac:dyDescent="0.35">
      <c r="F376" s="103"/>
      <c r="G376" s="103"/>
    </row>
    <row r="377" spans="6:7" x14ac:dyDescent="0.35">
      <c r="F377" s="103"/>
      <c r="G377" s="103"/>
    </row>
    <row r="378" spans="6:7" x14ac:dyDescent="0.35">
      <c r="F378" s="103"/>
      <c r="G378" s="103"/>
    </row>
    <row r="379" spans="6:7" x14ac:dyDescent="0.35">
      <c r="F379" s="103"/>
      <c r="G379" s="103"/>
    </row>
    <row r="380" spans="6:7" x14ac:dyDescent="0.35">
      <c r="F380" s="103"/>
      <c r="G380" s="103"/>
    </row>
    <row r="381" spans="6:7" x14ac:dyDescent="0.35">
      <c r="F381" s="103"/>
      <c r="G381" s="103"/>
    </row>
    <row r="382" spans="6:7" x14ac:dyDescent="0.35">
      <c r="F382" s="103"/>
      <c r="G382" s="103"/>
    </row>
    <row r="383" spans="6:7" x14ac:dyDescent="0.35">
      <c r="F383" s="103"/>
      <c r="G383" s="103"/>
    </row>
    <row r="384" spans="6:7" x14ac:dyDescent="0.35">
      <c r="F384" s="103"/>
      <c r="G384" s="103"/>
    </row>
    <row r="385" spans="6:7" x14ac:dyDescent="0.35">
      <c r="F385" s="103"/>
      <c r="G385" s="103"/>
    </row>
    <row r="386" spans="6:7" x14ac:dyDescent="0.35">
      <c r="F386" s="103"/>
      <c r="G386" s="103"/>
    </row>
    <row r="387" spans="6:7" x14ac:dyDescent="0.35">
      <c r="F387" s="103"/>
      <c r="G387" s="103"/>
    </row>
    <row r="388" spans="6:7" x14ac:dyDescent="0.35">
      <c r="F388" s="103"/>
      <c r="G388" s="103"/>
    </row>
    <row r="389" spans="6:7" x14ac:dyDescent="0.35">
      <c r="F389" s="103"/>
      <c r="G389" s="103"/>
    </row>
    <row r="390" spans="6:7" x14ac:dyDescent="0.35">
      <c r="F390" s="103"/>
      <c r="G390" s="103"/>
    </row>
    <row r="391" spans="6:7" x14ac:dyDescent="0.35">
      <c r="F391" s="103"/>
      <c r="G391" s="103"/>
    </row>
    <row r="392" spans="6:7" x14ac:dyDescent="0.35">
      <c r="F392" s="103"/>
      <c r="G392" s="103"/>
    </row>
    <row r="393" spans="6:7" x14ac:dyDescent="0.35">
      <c r="F393" s="103"/>
      <c r="G393" s="103"/>
    </row>
    <row r="394" spans="6:7" x14ac:dyDescent="0.35">
      <c r="F394" s="103"/>
      <c r="G394" s="103"/>
    </row>
    <row r="395" spans="6:7" x14ac:dyDescent="0.35">
      <c r="F395" s="103"/>
      <c r="G395" s="103"/>
    </row>
    <row r="396" spans="6:7" x14ac:dyDescent="0.35">
      <c r="F396" s="103"/>
      <c r="G396" s="103"/>
    </row>
    <row r="397" spans="6:7" x14ac:dyDescent="0.35">
      <c r="F397" s="103"/>
      <c r="G397" s="103"/>
    </row>
    <row r="398" spans="6:7" x14ac:dyDescent="0.35">
      <c r="F398" s="103"/>
      <c r="G398" s="103"/>
    </row>
    <row r="399" spans="6:7" x14ac:dyDescent="0.35">
      <c r="F399" s="103"/>
      <c r="G399" s="103"/>
    </row>
    <row r="400" spans="6:7" x14ac:dyDescent="0.35">
      <c r="F400" s="103"/>
      <c r="G400" s="103"/>
    </row>
    <row r="401" spans="6:7" x14ac:dyDescent="0.35">
      <c r="F401" s="103"/>
      <c r="G401" s="103"/>
    </row>
    <row r="402" spans="6:7" x14ac:dyDescent="0.35">
      <c r="F402" s="103"/>
      <c r="G402" s="103"/>
    </row>
    <row r="403" spans="6:7" x14ac:dyDescent="0.35">
      <c r="F403" s="103"/>
      <c r="G403" s="103"/>
    </row>
    <row r="404" spans="6:7" x14ac:dyDescent="0.35">
      <c r="F404" s="103"/>
      <c r="G404" s="103"/>
    </row>
    <row r="405" spans="6:7" x14ac:dyDescent="0.35">
      <c r="F405" s="103"/>
      <c r="G405" s="103"/>
    </row>
    <row r="406" spans="6:7" x14ac:dyDescent="0.35">
      <c r="F406" s="103"/>
      <c r="G406" s="103"/>
    </row>
    <row r="407" spans="6:7" x14ac:dyDescent="0.35">
      <c r="F407" s="103"/>
      <c r="G407" s="103"/>
    </row>
    <row r="408" spans="6:7" x14ac:dyDescent="0.35">
      <c r="F408" s="103"/>
      <c r="G408" s="103"/>
    </row>
    <row r="409" spans="6:7" x14ac:dyDescent="0.35">
      <c r="F409" s="103"/>
      <c r="G409" s="103"/>
    </row>
    <row r="410" spans="6:7" x14ac:dyDescent="0.35">
      <c r="F410" s="103"/>
      <c r="G410" s="103"/>
    </row>
    <row r="411" spans="6:7" x14ac:dyDescent="0.35">
      <c r="F411" s="103"/>
      <c r="G411" s="103"/>
    </row>
    <row r="412" spans="6:7" x14ac:dyDescent="0.35">
      <c r="F412" s="103"/>
      <c r="G412" s="103"/>
    </row>
    <row r="413" spans="6:7" x14ac:dyDescent="0.35">
      <c r="F413" s="103"/>
      <c r="G413" s="103"/>
    </row>
    <row r="414" spans="6:7" x14ac:dyDescent="0.35">
      <c r="F414" s="103"/>
      <c r="G414" s="103"/>
    </row>
    <row r="415" spans="6:7" x14ac:dyDescent="0.35">
      <c r="F415" s="103"/>
      <c r="G415" s="103"/>
    </row>
    <row r="416" spans="6:7" x14ac:dyDescent="0.35">
      <c r="F416" s="103"/>
      <c r="G416" s="103"/>
    </row>
    <row r="417" spans="6:7" x14ac:dyDescent="0.35">
      <c r="F417" s="103"/>
      <c r="G417" s="103"/>
    </row>
    <row r="418" spans="6:7" x14ac:dyDescent="0.35">
      <c r="F418" s="103"/>
      <c r="G418" s="103"/>
    </row>
    <row r="419" spans="6:7" x14ac:dyDescent="0.35">
      <c r="F419" s="103"/>
      <c r="G419" s="103"/>
    </row>
    <row r="420" spans="6:7" x14ac:dyDescent="0.35">
      <c r="F420" s="103"/>
      <c r="G420" s="103"/>
    </row>
    <row r="421" spans="6:7" x14ac:dyDescent="0.35">
      <c r="F421" s="103"/>
      <c r="G421" s="103"/>
    </row>
    <row r="422" spans="6:7" x14ac:dyDescent="0.35">
      <c r="F422" s="103"/>
      <c r="G422" s="103"/>
    </row>
    <row r="423" spans="6:7" x14ac:dyDescent="0.35">
      <c r="F423" s="103"/>
      <c r="G423" s="103"/>
    </row>
    <row r="424" spans="6:7" x14ac:dyDescent="0.35">
      <c r="F424" s="103"/>
      <c r="G424" s="103"/>
    </row>
    <row r="425" spans="6:7" x14ac:dyDescent="0.35">
      <c r="F425" s="103"/>
      <c r="G425" s="103"/>
    </row>
    <row r="426" spans="6:7" x14ac:dyDescent="0.35">
      <c r="F426" s="103"/>
      <c r="G426" s="103"/>
    </row>
    <row r="427" spans="6:7" x14ac:dyDescent="0.35">
      <c r="F427" s="103"/>
      <c r="G427" s="103"/>
    </row>
    <row r="428" spans="6:7" x14ac:dyDescent="0.35">
      <c r="F428" s="103"/>
      <c r="G428" s="103"/>
    </row>
    <row r="429" spans="6:7" x14ac:dyDescent="0.35">
      <c r="F429" s="103"/>
      <c r="G429" s="103"/>
    </row>
    <row r="430" spans="6:7" x14ac:dyDescent="0.35">
      <c r="F430" s="103"/>
      <c r="G430" s="103"/>
    </row>
    <row r="431" spans="6:7" x14ac:dyDescent="0.35">
      <c r="F431" s="103"/>
      <c r="G431" s="103"/>
    </row>
    <row r="432" spans="6:7" x14ac:dyDescent="0.35">
      <c r="F432" s="103"/>
      <c r="G432" s="103"/>
    </row>
    <row r="433" spans="6:7" x14ac:dyDescent="0.35">
      <c r="F433" s="103"/>
      <c r="G433" s="103"/>
    </row>
    <row r="434" spans="6:7" x14ac:dyDescent="0.35">
      <c r="F434" s="103"/>
      <c r="G434" s="103"/>
    </row>
    <row r="435" spans="6:7" x14ac:dyDescent="0.35">
      <c r="F435" s="103"/>
      <c r="G435" s="103"/>
    </row>
    <row r="436" spans="6:7" x14ac:dyDescent="0.35">
      <c r="F436" s="103"/>
      <c r="G436" s="103"/>
    </row>
    <row r="437" spans="6:7" x14ac:dyDescent="0.35">
      <c r="F437" s="103"/>
      <c r="G437" s="103"/>
    </row>
    <row r="438" spans="6:7" x14ac:dyDescent="0.35">
      <c r="F438" s="103"/>
      <c r="G438" s="103"/>
    </row>
    <row r="439" spans="6:7" x14ac:dyDescent="0.35">
      <c r="F439" s="103"/>
      <c r="G439" s="103"/>
    </row>
    <row r="440" spans="6:7" x14ac:dyDescent="0.35">
      <c r="F440" s="103"/>
      <c r="G440" s="103"/>
    </row>
    <row r="441" spans="6:7" x14ac:dyDescent="0.35">
      <c r="F441" s="103"/>
      <c r="G441" s="103"/>
    </row>
  </sheetData>
  <sheetProtection algorithmName="SHA-512" hashValue="6v6EVkvSD8SW9CRgeEHgfY7FwtsS/mhXoC3QopmdWFgChqbOuloUW5uSJvFHsj/HyS4dgS8BeKyiPkuKs6rCIQ==" saltValue="8tVriQv0FIsozDxwFRKBtw==" spinCount="100000" sheet="1" objects="1" scenarios="1"/>
  <scenarios current="0">
    <scenario name="test2" locked="1" count="1" user="Herrmann_V" comment="Created by Herrmann_V on 11/9/2010">
      <inputCells r="D1" val="40000" numFmtId="180"/>
    </scenario>
  </scenarios>
  <conditionalFormatting sqref="C169">
    <cfRule type="expression" dxfId="5" priority="2">
      <formula>C166&lt;17</formula>
    </cfRule>
  </conditionalFormatting>
  <conditionalFormatting sqref="C17:FX18 C135:FX136 FY137">
    <cfRule type="cellIs" dxfId="4" priority="7" operator="lessThanOrEqual">
      <formula>16</formula>
    </cfRule>
  </conditionalFormatting>
  <conditionalFormatting sqref="C132:FX133">
    <cfRule type="cellIs" dxfId="3" priority="6" operator="lessThanOrEqual">
      <formula>16</formula>
    </cfRule>
  </conditionalFormatting>
  <conditionalFormatting sqref="C158:FX158">
    <cfRule type="expression" dxfId="2" priority="4">
      <formula>D137&lt;17</formula>
    </cfRule>
  </conditionalFormatting>
  <conditionalFormatting sqref="C162:FX162">
    <cfRule type="expression" dxfId="1" priority="1">
      <formula>D137&lt;17</formula>
    </cfRule>
  </conditionalFormatting>
  <conditionalFormatting sqref="C166:FX166">
    <cfRule type="cellIs" dxfId="0" priority="3" operator="lessThanOrEqual">
      <formula>16</formula>
    </cfRule>
  </conditionalFormatting>
  <hyperlinks>
    <hyperlink ref="A185" r:id="rId1" display="RF@" xr:uid="{CA1E99CC-FEFD-4168-9436-A60AA132D497}"/>
  </hyperlinks>
  <pageMargins left="0.7" right="0.7" top="0.75" bottom="0.75" header="0.3" footer="0.3"/>
  <pageSetup scale="76" fitToHeight="0" orientation="portrait"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88DF7-E33C-4981-99DE-7AA613053D4F}">
  <dimension ref="A2:E180"/>
  <sheetViews>
    <sheetView workbookViewId="0">
      <selection activeCell="F1" sqref="F1:F1048576"/>
    </sheetView>
  </sheetViews>
  <sheetFormatPr defaultRowHeight="15.5" x14ac:dyDescent="0.35"/>
  <cols>
    <col min="1" max="1" width="4.84375" bestFit="1" customWidth="1"/>
    <col min="2" max="5" width="41.84375" bestFit="1" customWidth="1"/>
  </cols>
  <sheetData>
    <row r="2" spans="1:5" x14ac:dyDescent="0.35">
      <c r="B2" t="s">
        <v>671</v>
      </c>
      <c r="C2" t="s">
        <v>439</v>
      </c>
      <c r="D2" t="s">
        <v>441</v>
      </c>
      <c r="E2" t="s">
        <v>773</v>
      </c>
    </row>
    <row r="3" spans="1:5" x14ac:dyDescent="0.35">
      <c r="A3" t="s">
        <v>1</v>
      </c>
      <c r="B3">
        <v>6404.5</v>
      </c>
      <c r="C3">
        <v>6332.5</v>
      </c>
      <c r="D3">
        <v>6372</v>
      </c>
      <c r="E3">
        <v>6356.5</v>
      </c>
    </row>
    <row r="4" spans="1:5" x14ac:dyDescent="0.35">
      <c r="A4" t="s">
        <v>2</v>
      </c>
      <c r="B4">
        <v>32699.5</v>
      </c>
      <c r="C4">
        <v>33220</v>
      </c>
      <c r="D4">
        <v>34363.5</v>
      </c>
      <c r="E4">
        <v>34775</v>
      </c>
    </row>
    <row r="5" spans="1:5" x14ac:dyDescent="0.35">
      <c r="A5" t="s">
        <v>3</v>
      </c>
      <c r="B5">
        <v>4867</v>
      </c>
      <c r="C5">
        <v>4999.5</v>
      </c>
      <c r="D5">
        <v>5274</v>
      </c>
      <c r="E5">
        <v>5544</v>
      </c>
    </row>
    <row r="6" spans="1:5" x14ac:dyDescent="0.35">
      <c r="A6" t="s">
        <v>4</v>
      </c>
      <c r="B6">
        <v>21051.5</v>
      </c>
      <c r="C6">
        <v>20597.5</v>
      </c>
      <c r="D6">
        <v>20215.5</v>
      </c>
      <c r="E6">
        <v>19613</v>
      </c>
    </row>
    <row r="7" spans="1:5" x14ac:dyDescent="0.35">
      <c r="A7" t="s">
        <v>5</v>
      </c>
      <c r="B7">
        <v>1709</v>
      </c>
      <c r="C7">
        <v>1573</v>
      </c>
      <c r="D7">
        <v>1234</v>
      </c>
      <c r="E7">
        <v>1207.5</v>
      </c>
    </row>
    <row r="8" spans="1:5" x14ac:dyDescent="0.35">
      <c r="A8" t="s">
        <v>6</v>
      </c>
      <c r="B8">
        <v>1089</v>
      </c>
      <c r="C8">
        <v>1094</v>
      </c>
      <c r="D8">
        <v>1129</v>
      </c>
      <c r="E8">
        <v>1096.5</v>
      </c>
    </row>
    <row r="9" spans="1:5" x14ac:dyDescent="0.35">
      <c r="A9" t="s">
        <v>7</v>
      </c>
      <c r="B9">
        <v>7236</v>
      </c>
      <c r="C9">
        <v>7057.5</v>
      </c>
      <c r="D9">
        <v>7427.5</v>
      </c>
      <c r="E9">
        <v>7781</v>
      </c>
    </row>
    <row r="10" spans="1:5" x14ac:dyDescent="0.35">
      <c r="A10" t="s">
        <v>8</v>
      </c>
      <c r="B10">
        <v>2024</v>
      </c>
      <c r="C10">
        <v>2039</v>
      </c>
      <c r="D10">
        <v>2111.5</v>
      </c>
      <c r="E10">
        <v>2171.5</v>
      </c>
    </row>
    <row r="11" spans="1:5" x14ac:dyDescent="0.35">
      <c r="A11" t="s">
        <v>9</v>
      </c>
      <c r="B11">
        <v>243.5</v>
      </c>
      <c r="C11">
        <v>263</v>
      </c>
      <c r="D11">
        <v>249</v>
      </c>
      <c r="E11">
        <v>233.5</v>
      </c>
    </row>
    <row r="12" spans="1:5" x14ac:dyDescent="0.35">
      <c r="A12" t="s">
        <v>10</v>
      </c>
      <c r="B12">
        <v>2087</v>
      </c>
      <c r="C12">
        <v>2102</v>
      </c>
      <c r="D12">
        <v>2195</v>
      </c>
      <c r="E12">
        <v>2219.5</v>
      </c>
    </row>
    <row r="13" spans="1:5" x14ac:dyDescent="0.35">
      <c r="A13" t="s">
        <v>11</v>
      </c>
      <c r="B13">
        <v>866</v>
      </c>
      <c r="C13">
        <v>933</v>
      </c>
      <c r="D13">
        <v>998.5</v>
      </c>
      <c r="E13">
        <v>1047</v>
      </c>
    </row>
    <row r="14" spans="1:5" x14ac:dyDescent="0.35">
      <c r="A14" t="s">
        <v>12</v>
      </c>
      <c r="B14">
        <v>50007.5</v>
      </c>
      <c r="C14">
        <v>49949</v>
      </c>
      <c r="D14">
        <v>50787.5</v>
      </c>
      <c r="E14">
        <v>51486.5</v>
      </c>
    </row>
    <row r="15" spans="1:5" x14ac:dyDescent="0.35">
      <c r="A15" t="s">
        <v>13</v>
      </c>
      <c r="B15">
        <v>12583.5</v>
      </c>
      <c r="C15">
        <v>12783.5</v>
      </c>
      <c r="D15">
        <v>13067.5</v>
      </c>
      <c r="E15">
        <v>13342.5</v>
      </c>
    </row>
    <row r="16" spans="1:5" x14ac:dyDescent="0.35">
      <c r="A16" t="s">
        <v>14</v>
      </c>
      <c r="B16">
        <v>303</v>
      </c>
      <c r="C16">
        <v>330</v>
      </c>
      <c r="D16">
        <v>303.5</v>
      </c>
      <c r="E16">
        <v>270.5</v>
      </c>
    </row>
    <row r="17" spans="1:5" x14ac:dyDescent="0.35">
      <c r="A17" t="s">
        <v>15</v>
      </c>
      <c r="B17">
        <v>37010</v>
      </c>
      <c r="C17">
        <v>36546</v>
      </c>
      <c r="D17">
        <v>36575</v>
      </c>
      <c r="E17">
        <v>36070.5</v>
      </c>
    </row>
    <row r="18" spans="1:5" x14ac:dyDescent="0.35">
      <c r="A18" t="s">
        <v>16</v>
      </c>
      <c r="B18">
        <v>467.5</v>
      </c>
      <c r="C18">
        <v>497</v>
      </c>
      <c r="D18">
        <v>477.5</v>
      </c>
      <c r="E18">
        <v>474.5</v>
      </c>
    </row>
    <row r="19" spans="1:5" x14ac:dyDescent="0.35">
      <c r="A19" t="s">
        <v>17</v>
      </c>
      <c r="B19">
        <v>1535</v>
      </c>
      <c r="C19">
        <v>1567.5</v>
      </c>
      <c r="D19">
        <v>1644</v>
      </c>
      <c r="E19">
        <v>1662.5</v>
      </c>
    </row>
    <row r="20" spans="1:5" x14ac:dyDescent="0.35">
      <c r="A20" t="s">
        <v>18</v>
      </c>
      <c r="B20">
        <v>158</v>
      </c>
      <c r="C20">
        <v>160</v>
      </c>
      <c r="D20">
        <v>166.5</v>
      </c>
      <c r="E20">
        <v>144.5</v>
      </c>
    </row>
    <row r="21" spans="1:5" x14ac:dyDescent="0.35">
      <c r="A21" t="s">
        <v>19</v>
      </c>
      <c r="B21">
        <v>57</v>
      </c>
      <c r="C21">
        <v>50</v>
      </c>
      <c r="D21">
        <v>48.5</v>
      </c>
      <c r="E21">
        <v>54.5</v>
      </c>
    </row>
    <row r="22" spans="1:5" x14ac:dyDescent="0.35">
      <c r="A22" t="s">
        <v>20</v>
      </c>
      <c r="B22">
        <v>245.5</v>
      </c>
      <c r="C22">
        <v>261.5</v>
      </c>
      <c r="D22">
        <v>265.5</v>
      </c>
      <c r="E22">
        <v>250</v>
      </c>
    </row>
    <row r="23" spans="1:5" x14ac:dyDescent="0.35">
      <c r="A23" t="s">
        <v>21</v>
      </c>
      <c r="B23">
        <v>49.5</v>
      </c>
      <c r="C23">
        <v>58.5</v>
      </c>
      <c r="D23">
        <v>66</v>
      </c>
      <c r="E23">
        <v>73.5</v>
      </c>
    </row>
    <row r="24" spans="1:5" x14ac:dyDescent="0.35">
      <c r="A24" t="s">
        <v>22</v>
      </c>
      <c r="B24">
        <v>36.5</v>
      </c>
      <c r="C24">
        <v>27</v>
      </c>
      <c r="D24">
        <v>30</v>
      </c>
      <c r="E24">
        <v>44</v>
      </c>
    </row>
    <row r="25" spans="1:5" x14ac:dyDescent="0.35">
      <c r="A25" t="s">
        <v>23</v>
      </c>
      <c r="B25">
        <v>404</v>
      </c>
      <c r="C25">
        <v>428</v>
      </c>
      <c r="D25">
        <v>456</v>
      </c>
      <c r="E25">
        <v>434</v>
      </c>
    </row>
    <row r="26" spans="1:5" x14ac:dyDescent="0.35">
      <c r="A26" t="s">
        <v>24</v>
      </c>
      <c r="B26">
        <v>231</v>
      </c>
      <c r="C26">
        <v>227</v>
      </c>
      <c r="D26">
        <v>235.5</v>
      </c>
      <c r="E26">
        <v>219</v>
      </c>
    </row>
    <row r="27" spans="1:5" x14ac:dyDescent="0.35">
      <c r="A27" t="s">
        <v>25</v>
      </c>
      <c r="B27">
        <v>30258.5</v>
      </c>
      <c r="C27">
        <v>30394.5</v>
      </c>
      <c r="D27">
        <v>30979.5</v>
      </c>
      <c r="E27">
        <v>30848.5</v>
      </c>
    </row>
    <row r="28" spans="1:5" x14ac:dyDescent="0.35">
      <c r="A28" t="s">
        <v>26</v>
      </c>
      <c r="B28">
        <v>26784.5</v>
      </c>
      <c r="C28">
        <v>26932</v>
      </c>
      <c r="D28">
        <v>27171.5</v>
      </c>
      <c r="E28">
        <v>27335.5</v>
      </c>
    </row>
    <row r="29" spans="1:5" x14ac:dyDescent="0.35">
      <c r="A29" t="s">
        <v>27</v>
      </c>
      <c r="B29">
        <v>864</v>
      </c>
      <c r="C29">
        <v>909</v>
      </c>
      <c r="D29">
        <v>951</v>
      </c>
      <c r="E29">
        <v>960</v>
      </c>
    </row>
    <row r="30" spans="1:5" x14ac:dyDescent="0.35">
      <c r="A30" t="s">
        <v>28</v>
      </c>
      <c r="B30">
        <v>1269.5</v>
      </c>
      <c r="C30">
        <v>1255</v>
      </c>
      <c r="D30">
        <v>1259.5</v>
      </c>
      <c r="E30">
        <v>1252.5</v>
      </c>
    </row>
    <row r="31" spans="1:5" x14ac:dyDescent="0.35">
      <c r="A31" t="s">
        <v>29</v>
      </c>
      <c r="B31">
        <v>97</v>
      </c>
      <c r="C31">
        <v>94</v>
      </c>
      <c r="D31">
        <v>92</v>
      </c>
      <c r="E31">
        <v>92.5</v>
      </c>
    </row>
    <row r="32" spans="1:5" x14ac:dyDescent="0.35">
      <c r="A32" t="s">
        <v>30</v>
      </c>
      <c r="B32">
        <v>164.5</v>
      </c>
      <c r="C32">
        <v>162.5</v>
      </c>
      <c r="D32">
        <v>172</v>
      </c>
      <c r="E32">
        <v>174.5</v>
      </c>
    </row>
    <row r="33" spans="1:5" x14ac:dyDescent="0.35">
      <c r="A33" t="s">
        <v>31</v>
      </c>
      <c r="B33">
        <v>589</v>
      </c>
      <c r="C33">
        <v>590</v>
      </c>
      <c r="D33">
        <v>609</v>
      </c>
      <c r="E33">
        <v>632</v>
      </c>
    </row>
    <row r="34" spans="1:5" x14ac:dyDescent="0.35">
      <c r="A34" t="s">
        <v>32</v>
      </c>
      <c r="B34">
        <v>927</v>
      </c>
      <c r="C34">
        <v>955</v>
      </c>
      <c r="D34">
        <v>991.5</v>
      </c>
      <c r="E34">
        <v>1007</v>
      </c>
    </row>
    <row r="35" spans="1:5" x14ac:dyDescent="0.35">
      <c r="A35" t="s">
        <v>33</v>
      </c>
      <c r="B35">
        <v>363</v>
      </c>
      <c r="C35">
        <v>385.5</v>
      </c>
      <c r="D35">
        <v>365.5</v>
      </c>
      <c r="E35">
        <v>331.5</v>
      </c>
    </row>
    <row r="36" spans="1:5" x14ac:dyDescent="0.35">
      <c r="A36" t="s">
        <v>34</v>
      </c>
      <c r="B36">
        <v>176</v>
      </c>
      <c r="C36">
        <v>164</v>
      </c>
      <c r="D36">
        <v>153</v>
      </c>
      <c r="E36">
        <v>140.5</v>
      </c>
    </row>
    <row r="37" spans="1:5" x14ac:dyDescent="0.35">
      <c r="A37" t="s">
        <v>35</v>
      </c>
      <c r="B37">
        <v>163</v>
      </c>
      <c r="C37">
        <v>159</v>
      </c>
      <c r="D37">
        <v>166.5</v>
      </c>
      <c r="E37">
        <v>177.5</v>
      </c>
    </row>
    <row r="38" spans="1:5" x14ac:dyDescent="0.35">
      <c r="A38" t="s">
        <v>36</v>
      </c>
      <c r="B38">
        <v>286</v>
      </c>
      <c r="C38">
        <v>276</v>
      </c>
      <c r="D38">
        <v>259.5</v>
      </c>
      <c r="E38">
        <v>237.5</v>
      </c>
    </row>
    <row r="39" spans="1:5" x14ac:dyDescent="0.35">
      <c r="A39" t="s">
        <v>37</v>
      </c>
      <c r="B39">
        <v>331</v>
      </c>
      <c r="C39">
        <v>343</v>
      </c>
      <c r="D39">
        <v>380</v>
      </c>
      <c r="E39">
        <v>403</v>
      </c>
    </row>
    <row r="40" spans="1:5" x14ac:dyDescent="0.35">
      <c r="A40" t="s">
        <v>38</v>
      </c>
      <c r="B40">
        <v>271.5</v>
      </c>
      <c r="C40">
        <v>309</v>
      </c>
      <c r="D40">
        <v>318.5</v>
      </c>
      <c r="E40">
        <v>331.5</v>
      </c>
    </row>
    <row r="41" spans="1:5" x14ac:dyDescent="0.35">
      <c r="A41" t="s">
        <v>39</v>
      </c>
      <c r="B41">
        <v>3767</v>
      </c>
      <c r="C41">
        <v>4127.5</v>
      </c>
      <c r="D41">
        <v>4241</v>
      </c>
      <c r="E41">
        <v>4360.5</v>
      </c>
    </row>
    <row r="42" spans="1:5" x14ac:dyDescent="0.35">
      <c r="A42" t="s">
        <v>40</v>
      </c>
      <c r="B42">
        <v>84396.5</v>
      </c>
      <c r="C42">
        <v>82476.5</v>
      </c>
      <c r="D42">
        <v>82330</v>
      </c>
      <c r="E42">
        <v>83793</v>
      </c>
    </row>
    <row r="43" spans="1:5" x14ac:dyDescent="0.35">
      <c r="A43" t="s">
        <v>41</v>
      </c>
      <c r="B43">
        <v>242.5</v>
      </c>
      <c r="C43">
        <v>232</v>
      </c>
      <c r="D43">
        <v>244.5</v>
      </c>
      <c r="E43">
        <v>241</v>
      </c>
    </row>
    <row r="44" spans="1:5" x14ac:dyDescent="0.35">
      <c r="A44" t="s">
        <v>42</v>
      </c>
      <c r="B44">
        <v>57877.5</v>
      </c>
      <c r="C44">
        <v>58489.5</v>
      </c>
      <c r="D44">
        <v>59455.5</v>
      </c>
      <c r="E44">
        <v>60239.5</v>
      </c>
    </row>
    <row r="45" spans="1:5" x14ac:dyDescent="0.35">
      <c r="A45" t="s">
        <v>43</v>
      </c>
      <c r="B45">
        <v>6025</v>
      </c>
      <c r="C45">
        <v>6165</v>
      </c>
      <c r="D45">
        <v>6343.5</v>
      </c>
      <c r="E45">
        <v>6425.5</v>
      </c>
    </row>
    <row r="46" spans="1:5" x14ac:dyDescent="0.35">
      <c r="A46" t="s">
        <v>44</v>
      </c>
      <c r="B46">
        <v>2340.5</v>
      </c>
      <c r="C46">
        <v>2332.5</v>
      </c>
      <c r="D46">
        <v>2293.5</v>
      </c>
      <c r="E46">
        <v>2232</v>
      </c>
    </row>
    <row r="47" spans="1:5" x14ac:dyDescent="0.35">
      <c r="A47" t="s">
        <v>45</v>
      </c>
      <c r="B47">
        <v>250</v>
      </c>
      <c r="C47">
        <v>291</v>
      </c>
      <c r="D47">
        <v>275</v>
      </c>
      <c r="E47">
        <v>255</v>
      </c>
    </row>
    <row r="48" spans="1:5" x14ac:dyDescent="0.35">
      <c r="A48" t="s">
        <v>46</v>
      </c>
      <c r="B48">
        <v>299</v>
      </c>
      <c r="C48">
        <v>297</v>
      </c>
      <c r="D48">
        <v>329.5</v>
      </c>
      <c r="E48">
        <v>304</v>
      </c>
    </row>
    <row r="49" spans="1:5" x14ac:dyDescent="0.35">
      <c r="A49" t="s">
        <v>47</v>
      </c>
      <c r="B49">
        <v>250</v>
      </c>
      <c r="C49">
        <v>256</v>
      </c>
      <c r="D49">
        <v>248.5</v>
      </c>
      <c r="E49">
        <v>254</v>
      </c>
    </row>
    <row r="50" spans="1:5" x14ac:dyDescent="0.35">
      <c r="A50" t="s">
        <v>48</v>
      </c>
      <c r="B50">
        <v>73</v>
      </c>
      <c r="C50">
        <v>63</v>
      </c>
      <c r="D50">
        <v>69.5</v>
      </c>
      <c r="E50">
        <v>71.5</v>
      </c>
    </row>
    <row r="51" spans="1:5" x14ac:dyDescent="0.35">
      <c r="A51" t="s">
        <v>49</v>
      </c>
      <c r="B51">
        <v>392</v>
      </c>
      <c r="C51">
        <v>415</v>
      </c>
      <c r="D51">
        <v>409.5</v>
      </c>
      <c r="E51">
        <v>426</v>
      </c>
    </row>
    <row r="52" spans="1:5" x14ac:dyDescent="0.35">
      <c r="A52" t="s">
        <v>50</v>
      </c>
      <c r="B52">
        <v>11891</v>
      </c>
      <c r="C52">
        <v>12050</v>
      </c>
      <c r="D52">
        <v>12298.5</v>
      </c>
      <c r="E52">
        <v>12587</v>
      </c>
    </row>
    <row r="53" spans="1:5" x14ac:dyDescent="0.35">
      <c r="A53" t="s">
        <v>51</v>
      </c>
      <c r="B53">
        <v>8667</v>
      </c>
      <c r="C53">
        <v>8756</v>
      </c>
      <c r="D53">
        <v>9225.5</v>
      </c>
      <c r="E53">
        <v>8981</v>
      </c>
    </row>
    <row r="54" spans="1:5" x14ac:dyDescent="0.35">
      <c r="A54" t="s">
        <v>52</v>
      </c>
      <c r="B54">
        <v>7399</v>
      </c>
      <c r="C54">
        <v>7341</v>
      </c>
      <c r="D54">
        <v>7727</v>
      </c>
      <c r="E54">
        <v>7862.5</v>
      </c>
    </row>
    <row r="55" spans="1:5" x14ac:dyDescent="0.35">
      <c r="A55" t="s">
        <v>53</v>
      </c>
      <c r="B55">
        <v>21443</v>
      </c>
      <c r="C55">
        <v>20943.5</v>
      </c>
      <c r="D55">
        <v>21009</v>
      </c>
      <c r="E55">
        <v>21479.5</v>
      </c>
    </row>
    <row r="56" spans="1:5" x14ac:dyDescent="0.35">
      <c r="A56" t="s">
        <v>54</v>
      </c>
      <c r="B56">
        <v>3598.5</v>
      </c>
      <c r="C56">
        <v>3609.5</v>
      </c>
      <c r="D56">
        <v>3622.5</v>
      </c>
      <c r="E56">
        <v>3545</v>
      </c>
    </row>
    <row r="57" spans="1:5" x14ac:dyDescent="0.35">
      <c r="A57" t="s">
        <v>55</v>
      </c>
      <c r="B57">
        <v>1113</v>
      </c>
      <c r="C57">
        <v>1207</v>
      </c>
      <c r="D57">
        <v>1286</v>
      </c>
      <c r="E57">
        <v>1295.5</v>
      </c>
    </row>
    <row r="58" spans="1:5" x14ac:dyDescent="0.35">
      <c r="A58" t="s">
        <v>56</v>
      </c>
      <c r="B58">
        <v>24230</v>
      </c>
      <c r="C58">
        <v>24346</v>
      </c>
      <c r="D58">
        <v>24490.5</v>
      </c>
      <c r="E58">
        <v>24154.5</v>
      </c>
    </row>
    <row r="59" spans="1:5" x14ac:dyDescent="0.35">
      <c r="A59" t="s">
        <v>57</v>
      </c>
      <c r="B59">
        <v>921.5</v>
      </c>
      <c r="C59">
        <v>884.5</v>
      </c>
      <c r="D59">
        <v>894</v>
      </c>
      <c r="E59">
        <v>891.5</v>
      </c>
    </row>
    <row r="60" spans="1:5" x14ac:dyDescent="0.35">
      <c r="A60" t="s">
        <v>58</v>
      </c>
      <c r="B60">
        <v>529</v>
      </c>
      <c r="C60">
        <v>542</v>
      </c>
      <c r="D60">
        <v>566</v>
      </c>
      <c r="E60">
        <v>546.5</v>
      </c>
    </row>
    <row r="61" spans="1:5" x14ac:dyDescent="0.35">
      <c r="A61" t="s">
        <v>59</v>
      </c>
      <c r="B61">
        <v>251</v>
      </c>
      <c r="C61">
        <v>253.5</v>
      </c>
      <c r="D61">
        <v>270</v>
      </c>
      <c r="E61">
        <v>258</v>
      </c>
    </row>
    <row r="62" spans="1:5" x14ac:dyDescent="0.35">
      <c r="A62" t="s">
        <v>60</v>
      </c>
      <c r="B62">
        <v>6198.5</v>
      </c>
      <c r="C62">
        <v>6224.5</v>
      </c>
      <c r="D62">
        <v>6299.5</v>
      </c>
      <c r="E62">
        <v>6328.5</v>
      </c>
    </row>
    <row r="63" spans="1:5" x14ac:dyDescent="0.35">
      <c r="A63" t="s">
        <v>61</v>
      </c>
      <c r="B63">
        <v>21041</v>
      </c>
      <c r="C63">
        <v>19735</v>
      </c>
      <c r="D63">
        <v>18861.5</v>
      </c>
      <c r="E63">
        <v>18568.5</v>
      </c>
    </row>
    <row r="64" spans="1:5" x14ac:dyDescent="0.35">
      <c r="A64" t="s">
        <v>62</v>
      </c>
      <c r="B64">
        <v>64.5</v>
      </c>
      <c r="C64">
        <v>58</v>
      </c>
      <c r="D64">
        <v>75.5</v>
      </c>
      <c r="E64">
        <v>104</v>
      </c>
    </row>
    <row r="65" spans="1:5" x14ac:dyDescent="0.35">
      <c r="A65" t="s">
        <v>63</v>
      </c>
      <c r="B65">
        <v>331.5</v>
      </c>
      <c r="C65">
        <v>360.5</v>
      </c>
      <c r="D65">
        <v>303</v>
      </c>
      <c r="E65">
        <v>288</v>
      </c>
    </row>
    <row r="66" spans="1:5" x14ac:dyDescent="0.35">
      <c r="A66" t="s">
        <v>64</v>
      </c>
      <c r="B66">
        <v>3018.5</v>
      </c>
      <c r="C66">
        <v>3019.5</v>
      </c>
      <c r="D66">
        <v>3219</v>
      </c>
      <c r="E66">
        <v>3250</v>
      </c>
    </row>
    <row r="67" spans="1:5" x14ac:dyDescent="0.35">
      <c r="A67" t="s">
        <v>65</v>
      </c>
      <c r="B67">
        <v>1190</v>
      </c>
      <c r="C67">
        <v>1251</v>
      </c>
      <c r="D67">
        <v>1303.5</v>
      </c>
      <c r="E67">
        <v>1341</v>
      </c>
    </row>
    <row r="68" spans="1:5" x14ac:dyDescent="0.35">
      <c r="A68" t="s">
        <v>66</v>
      </c>
      <c r="B68">
        <v>144</v>
      </c>
      <c r="C68">
        <v>152</v>
      </c>
      <c r="D68">
        <v>175</v>
      </c>
      <c r="E68">
        <v>194</v>
      </c>
    </row>
    <row r="69" spans="1:5" x14ac:dyDescent="0.35">
      <c r="A69" t="s">
        <v>67</v>
      </c>
      <c r="B69">
        <v>5632</v>
      </c>
      <c r="C69">
        <v>5653</v>
      </c>
      <c r="D69">
        <v>5661.5</v>
      </c>
      <c r="E69">
        <v>5572.5</v>
      </c>
    </row>
    <row r="70" spans="1:5" x14ac:dyDescent="0.35">
      <c r="A70" t="s">
        <v>68</v>
      </c>
      <c r="B70">
        <v>4471</v>
      </c>
      <c r="C70">
        <v>4483</v>
      </c>
      <c r="D70">
        <v>4525</v>
      </c>
      <c r="E70">
        <v>4487</v>
      </c>
    </row>
    <row r="71" spans="1:5" x14ac:dyDescent="0.35">
      <c r="A71" t="s">
        <v>69</v>
      </c>
      <c r="B71">
        <v>1151</v>
      </c>
      <c r="C71">
        <v>1106</v>
      </c>
      <c r="D71">
        <v>1123.5</v>
      </c>
      <c r="E71">
        <v>1138.5</v>
      </c>
    </row>
    <row r="72" spans="1:5" x14ac:dyDescent="0.35">
      <c r="A72" t="s">
        <v>70</v>
      </c>
      <c r="B72">
        <v>355.5</v>
      </c>
      <c r="C72">
        <v>362</v>
      </c>
      <c r="D72">
        <v>379.5</v>
      </c>
      <c r="E72">
        <v>412.5</v>
      </c>
    </row>
    <row r="73" spans="1:5" x14ac:dyDescent="0.35">
      <c r="A73" t="s">
        <v>71</v>
      </c>
      <c r="B73">
        <v>383</v>
      </c>
      <c r="C73">
        <v>410</v>
      </c>
      <c r="D73">
        <v>395.5</v>
      </c>
      <c r="E73">
        <v>398</v>
      </c>
    </row>
    <row r="74" spans="1:5" x14ac:dyDescent="0.35">
      <c r="A74" t="s">
        <v>72</v>
      </c>
      <c r="B74">
        <v>1247.5</v>
      </c>
      <c r="C74">
        <v>1223</v>
      </c>
      <c r="D74">
        <v>1232</v>
      </c>
      <c r="E74">
        <v>1248.5</v>
      </c>
    </row>
    <row r="75" spans="1:5" x14ac:dyDescent="0.35">
      <c r="A75" t="s">
        <v>73</v>
      </c>
      <c r="B75">
        <v>2017</v>
      </c>
      <c r="C75">
        <v>1985.5</v>
      </c>
      <c r="D75">
        <v>1990</v>
      </c>
      <c r="E75">
        <v>2006.5</v>
      </c>
    </row>
    <row r="76" spans="1:5" x14ac:dyDescent="0.35">
      <c r="A76" t="s">
        <v>74</v>
      </c>
      <c r="B76">
        <v>67</v>
      </c>
      <c r="C76">
        <v>67</v>
      </c>
      <c r="D76">
        <v>72.5</v>
      </c>
      <c r="E76">
        <v>69</v>
      </c>
    </row>
    <row r="77" spans="1:5" x14ac:dyDescent="0.35">
      <c r="A77" t="s">
        <v>75</v>
      </c>
      <c r="B77">
        <v>404</v>
      </c>
      <c r="C77">
        <v>439.5</v>
      </c>
      <c r="D77">
        <v>451</v>
      </c>
      <c r="E77">
        <v>466</v>
      </c>
    </row>
    <row r="78" spans="1:5" x14ac:dyDescent="0.35">
      <c r="A78" t="s">
        <v>76</v>
      </c>
      <c r="B78">
        <v>224</v>
      </c>
      <c r="C78">
        <v>195</v>
      </c>
      <c r="D78">
        <v>217</v>
      </c>
      <c r="E78">
        <v>199</v>
      </c>
    </row>
    <row r="79" spans="1:5" x14ac:dyDescent="0.35">
      <c r="A79" t="s">
        <v>77</v>
      </c>
      <c r="B79">
        <v>130</v>
      </c>
      <c r="C79">
        <v>139</v>
      </c>
      <c r="D79">
        <v>167.5</v>
      </c>
      <c r="E79">
        <v>153</v>
      </c>
    </row>
    <row r="80" spans="1:5" x14ac:dyDescent="0.35">
      <c r="A80" t="s">
        <v>78</v>
      </c>
      <c r="B80">
        <v>70467</v>
      </c>
      <c r="C80">
        <v>71260.5</v>
      </c>
      <c r="D80">
        <v>72924.5</v>
      </c>
      <c r="E80">
        <v>73784</v>
      </c>
    </row>
    <row r="81" spans="1:5" x14ac:dyDescent="0.35">
      <c r="A81" t="s">
        <v>79</v>
      </c>
      <c r="B81">
        <v>190</v>
      </c>
      <c r="C81">
        <v>192</v>
      </c>
      <c r="D81">
        <v>186</v>
      </c>
      <c r="E81">
        <v>187</v>
      </c>
    </row>
    <row r="82" spans="1:5" x14ac:dyDescent="0.35">
      <c r="A82" t="s">
        <v>80</v>
      </c>
      <c r="B82">
        <v>27</v>
      </c>
      <c r="C82">
        <v>23</v>
      </c>
      <c r="D82">
        <v>35.5</v>
      </c>
      <c r="E82">
        <v>32.5</v>
      </c>
    </row>
    <row r="83" spans="1:5" x14ac:dyDescent="0.35">
      <c r="A83" t="s">
        <v>81</v>
      </c>
      <c r="B83">
        <v>158.5</v>
      </c>
      <c r="C83">
        <v>151</v>
      </c>
      <c r="D83">
        <v>156.5</v>
      </c>
      <c r="E83">
        <v>125.5</v>
      </c>
    </row>
    <row r="84" spans="1:5" x14ac:dyDescent="0.35">
      <c r="A84" t="s">
        <v>82</v>
      </c>
      <c r="B84">
        <v>92</v>
      </c>
      <c r="C84">
        <v>110</v>
      </c>
      <c r="D84">
        <v>119</v>
      </c>
      <c r="E84">
        <v>141.5</v>
      </c>
    </row>
    <row r="85" spans="1:5" x14ac:dyDescent="0.35">
      <c r="A85" t="s">
        <v>83</v>
      </c>
      <c r="B85">
        <v>195.5</v>
      </c>
      <c r="C85">
        <v>201.5</v>
      </c>
      <c r="D85">
        <v>202.5</v>
      </c>
      <c r="E85">
        <v>209</v>
      </c>
    </row>
    <row r="86" spans="1:5" x14ac:dyDescent="0.35">
      <c r="A86" t="s">
        <v>84</v>
      </c>
      <c r="B86">
        <v>90</v>
      </c>
      <c r="C86">
        <v>99</v>
      </c>
      <c r="D86">
        <v>101.5</v>
      </c>
      <c r="E86">
        <v>102</v>
      </c>
    </row>
    <row r="87" spans="1:5" x14ac:dyDescent="0.35">
      <c r="A87" t="s">
        <v>85</v>
      </c>
      <c r="B87">
        <v>662</v>
      </c>
      <c r="C87">
        <v>691</v>
      </c>
      <c r="D87">
        <v>715.5</v>
      </c>
      <c r="E87">
        <v>687.5</v>
      </c>
    </row>
    <row r="88" spans="1:5" x14ac:dyDescent="0.35">
      <c r="A88" t="s">
        <v>86</v>
      </c>
      <c r="B88">
        <v>855.5</v>
      </c>
      <c r="C88">
        <v>873</v>
      </c>
      <c r="D88">
        <v>900</v>
      </c>
      <c r="E88">
        <v>910.5</v>
      </c>
    </row>
    <row r="89" spans="1:5" x14ac:dyDescent="0.35">
      <c r="A89" t="s">
        <v>87</v>
      </c>
      <c r="B89">
        <v>4231.5</v>
      </c>
      <c r="C89">
        <v>4272.5</v>
      </c>
      <c r="D89">
        <v>4395</v>
      </c>
      <c r="E89">
        <v>4431.5</v>
      </c>
    </row>
    <row r="90" spans="1:5" x14ac:dyDescent="0.35">
      <c r="A90" t="s">
        <v>88</v>
      </c>
      <c r="B90">
        <v>1169</v>
      </c>
      <c r="C90">
        <v>1244.5</v>
      </c>
      <c r="D90">
        <v>1269</v>
      </c>
      <c r="E90">
        <v>1311.5</v>
      </c>
    </row>
    <row r="91" spans="1:5" x14ac:dyDescent="0.35">
      <c r="A91" t="s">
        <v>89</v>
      </c>
      <c r="B91">
        <v>659</v>
      </c>
      <c r="C91">
        <v>701</v>
      </c>
      <c r="D91">
        <v>698</v>
      </c>
      <c r="E91">
        <v>688</v>
      </c>
    </row>
    <row r="92" spans="1:5" x14ac:dyDescent="0.35">
      <c r="A92" t="s">
        <v>90</v>
      </c>
      <c r="B92">
        <v>28020.5</v>
      </c>
      <c r="C92">
        <v>28337.5</v>
      </c>
      <c r="D92">
        <v>28615</v>
      </c>
      <c r="E92">
        <v>28349</v>
      </c>
    </row>
    <row r="93" spans="1:5" x14ac:dyDescent="0.35">
      <c r="A93" t="s">
        <v>91</v>
      </c>
      <c r="B93">
        <v>14006.5</v>
      </c>
      <c r="C93">
        <v>14308.5</v>
      </c>
      <c r="D93">
        <v>14617</v>
      </c>
      <c r="E93">
        <v>14746.5</v>
      </c>
    </row>
    <row r="94" spans="1:5" x14ac:dyDescent="0.35">
      <c r="A94" t="s">
        <v>92</v>
      </c>
      <c r="B94">
        <v>869.5</v>
      </c>
      <c r="C94">
        <v>937</v>
      </c>
      <c r="D94">
        <v>983</v>
      </c>
      <c r="E94">
        <v>997</v>
      </c>
    </row>
    <row r="95" spans="1:5" x14ac:dyDescent="0.35">
      <c r="A95" t="s">
        <v>93</v>
      </c>
      <c r="B95">
        <v>763</v>
      </c>
      <c r="C95">
        <v>740</v>
      </c>
      <c r="D95">
        <v>805</v>
      </c>
      <c r="E95">
        <v>783.5</v>
      </c>
    </row>
    <row r="96" spans="1:5" x14ac:dyDescent="0.35">
      <c r="A96" t="s">
        <v>94</v>
      </c>
      <c r="B96">
        <v>199.5</v>
      </c>
      <c r="C96">
        <v>230.5</v>
      </c>
      <c r="D96">
        <v>238</v>
      </c>
      <c r="E96">
        <v>214.5</v>
      </c>
    </row>
    <row r="97" spans="1:5" x14ac:dyDescent="0.35">
      <c r="A97" t="s">
        <v>95</v>
      </c>
      <c r="B97">
        <v>270</v>
      </c>
      <c r="C97">
        <v>290</v>
      </c>
      <c r="D97">
        <v>308</v>
      </c>
      <c r="E97">
        <v>314</v>
      </c>
    </row>
    <row r="98" spans="1:5" x14ac:dyDescent="0.35">
      <c r="A98" t="s">
        <v>96</v>
      </c>
      <c r="B98">
        <v>115</v>
      </c>
      <c r="C98">
        <v>101</v>
      </c>
      <c r="D98">
        <v>107.5</v>
      </c>
      <c r="E98">
        <v>101.5</v>
      </c>
    </row>
    <row r="99" spans="1:5" x14ac:dyDescent="0.35">
      <c r="A99" t="s">
        <v>97</v>
      </c>
      <c r="B99">
        <v>67</v>
      </c>
      <c r="C99">
        <v>73</v>
      </c>
      <c r="D99">
        <v>69</v>
      </c>
      <c r="E99">
        <v>83</v>
      </c>
    </row>
    <row r="100" spans="1:5" x14ac:dyDescent="0.35">
      <c r="A100" t="s">
        <v>98</v>
      </c>
      <c r="B100">
        <v>22</v>
      </c>
      <c r="C100">
        <v>23.5</v>
      </c>
      <c r="D100">
        <v>29.5</v>
      </c>
      <c r="E100">
        <v>28</v>
      </c>
    </row>
    <row r="101" spans="1:5" x14ac:dyDescent="0.35">
      <c r="A101" t="s">
        <v>99</v>
      </c>
      <c r="B101">
        <v>204</v>
      </c>
      <c r="C101">
        <v>205</v>
      </c>
      <c r="D101">
        <v>195.5</v>
      </c>
      <c r="E101">
        <v>188.5</v>
      </c>
    </row>
    <row r="102" spans="1:5" x14ac:dyDescent="0.35">
      <c r="A102" t="s">
        <v>100</v>
      </c>
      <c r="B102">
        <v>450.5</v>
      </c>
      <c r="C102">
        <v>470.5</v>
      </c>
      <c r="D102">
        <v>467.5</v>
      </c>
      <c r="E102">
        <v>454</v>
      </c>
    </row>
    <row r="103" spans="1:5" x14ac:dyDescent="0.35">
      <c r="A103" t="s">
        <v>101</v>
      </c>
      <c r="B103">
        <v>26.5</v>
      </c>
      <c r="C103">
        <v>29.5</v>
      </c>
      <c r="D103">
        <v>37</v>
      </c>
      <c r="E103">
        <v>36.5</v>
      </c>
    </row>
    <row r="104" spans="1:5" x14ac:dyDescent="0.35">
      <c r="A104" t="s">
        <v>102</v>
      </c>
      <c r="B104">
        <v>1773</v>
      </c>
      <c r="C104">
        <v>1759</v>
      </c>
      <c r="D104">
        <v>1845</v>
      </c>
      <c r="E104">
        <v>1888</v>
      </c>
    </row>
    <row r="105" spans="1:5" x14ac:dyDescent="0.35">
      <c r="A105" t="s">
        <v>103</v>
      </c>
      <c r="B105">
        <v>197.5</v>
      </c>
      <c r="C105">
        <v>201</v>
      </c>
      <c r="D105">
        <v>203.5</v>
      </c>
      <c r="E105">
        <v>197</v>
      </c>
    </row>
    <row r="106" spans="1:5" x14ac:dyDescent="0.35">
      <c r="A106" t="s">
        <v>104</v>
      </c>
      <c r="B106">
        <v>314</v>
      </c>
      <c r="C106">
        <v>322.5</v>
      </c>
      <c r="D106">
        <v>316</v>
      </c>
      <c r="E106">
        <v>308.5</v>
      </c>
    </row>
    <row r="107" spans="1:5" x14ac:dyDescent="0.35">
      <c r="A107" t="s">
        <v>105</v>
      </c>
      <c r="B107">
        <v>183</v>
      </c>
      <c r="C107">
        <v>182</v>
      </c>
      <c r="D107">
        <v>162</v>
      </c>
      <c r="E107">
        <v>142</v>
      </c>
    </row>
    <row r="108" spans="1:5" x14ac:dyDescent="0.35">
      <c r="A108" t="s">
        <v>106</v>
      </c>
      <c r="B108">
        <v>170</v>
      </c>
      <c r="C108">
        <v>156</v>
      </c>
      <c r="D108">
        <v>157</v>
      </c>
      <c r="E108">
        <v>156</v>
      </c>
    </row>
    <row r="109" spans="1:5" x14ac:dyDescent="0.35">
      <c r="A109" t="s">
        <v>107</v>
      </c>
      <c r="B109">
        <v>280.5</v>
      </c>
      <c r="C109">
        <v>287.5</v>
      </c>
      <c r="D109">
        <v>291.5</v>
      </c>
      <c r="E109">
        <v>287.5</v>
      </c>
    </row>
    <row r="110" spans="1:5" x14ac:dyDescent="0.35">
      <c r="A110" t="s">
        <v>108</v>
      </c>
      <c r="B110">
        <v>18900.5</v>
      </c>
      <c r="C110">
        <v>19273</v>
      </c>
      <c r="D110">
        <v>19957.5</v>
      </c>
      <c r="E110">
        <v>20440</v>
      </c>
    </row>
    <row r="111" spans="1:5" x14ac:dyDescent="0.35">
      <c r="A111" t="s">
        <v>109</v>
      </c>
      <c r="B111">
        <v>92</v>
      </c>
      <c r="C111">
        <v>95</v>
      </c>
      <c r="D111">
        <v>85</v>
      </c>
      <c r="E111">
        <v>79</v>
      </c>
    </row>
    <row r="112" spans="1:5" x14ac:dyDescent="0.35">
      <c r="A112" t="s">
        <v>110</v>
      </c>
      <c r="B112">
        <v>1689</v>
      </c>
      <c r="C112">
        <v>1764</v>
      </c>
      <c r="D112">
        <v>1945</v>
      </c>
      <c r="E112">
        <v>1945</v>
      </c>
    </row>
    <row r="113" spans="1:5" x14ac:dyDescent="0.35">
      <c r="A113" t="s">
        <v>111</v>
      </c>
      <c r="B113">
        <v>2308</v>
      </c>
      <c r="C113">
        <v>2394.5</v>
      </c>
      <c r="D113">
        <v>2362.5</v>
      </c>
      <c r="E113">
        <v>2491</v>
      </c>
    </row>
    <row r="114" spans="1:5" x14ac:dyDescent="0.35">
      <c r="A114" t="s">
        <v>112</v>
      </c>
      <c r="B114">
        <v>598</v>
      </c>
      <c r="C114">
        <v>623</v>
      </c>
      <c r="D114">
        <v>631.5</v>
      </c>
      <c r="E114">
        <v>662.5</v>
      </c>
    </row>
    <row r="115" spans="1:5" x14ac:dyDescent="0.35">
      <c r="A115" t="s">
        <v>113</v>
      </c>
      <c r="B115">
        <v>475</v>
      </c>
      <c r="C115">
        <v>485.5</v>
      </c>
      <c r="D115">
        <v>468</v>
      </c>
      <c r="E115">
        <v>454</v>
      </c>
    </row>
    <row r="116" spans="1:5" x14ac:dyDescent="0.35">
      <c r="A116" t="s">
        <v>114</v>
      </c>
      <c r="B116">
        <v>5671</v>
      </c>
      <c r="C116">
        <v>5690.5</v>
      </c>
      <c r="D116">
        <v>5726</v>
      </c>
      <c r="E116">
        <v>5766</v>
      </c>
    </row>
    <row r="117" spans="1:5" x14ac:dyDescent="0.35">
      <c r="A117" t="s">
        <v>115</v>
      </c>
      <c r="B117">
        <v>228</v>
      </c>
      <c r="C117">
        <v>228.5</v>
      </c>
      <c r="D117">
        <v>236</v>
      </c>
      <c r="E117">
        <v>237</v>
      </c>
    </row>
    <row r="118" spans="1:5" x14ac:dyDescent="0.35">
      <c r="A118" t="s">
        <v>116</v>
      </c>
      <c r="B118">
        <v>1275.5</v>
      </c>
      <c r="C118">
        <v>1263.5</v>
      </c>
      <c r="D118">
        <v>1296.5</v>
      </c>
      <c r="E118">
        <v>1321</v>
      </c>
    </row>
    <row r="119" spans="1:5" x14ac:dyDescent="0.35">
      <c r="A119" t="s">
        <v>117</v>
      </c>
      <c r="B119">
        <v>3255.5</v>
      </c>
      <c r="C119">
        <v>3230</v>
      </c>
      <c r="D119">
        <v>3203</v>
      </c>
      <c r="E119">
        <v>3212.5</v>
      </c>
    </row>
    <row r="120" spans="1:5" x14ac:dyDescent="0.35">
      <c r="A120" t="s">
        <v>118</v>
      </c>
      <c r="B120">
        <v>198</v>
      </c>
      <c r="C120">
        <v>191</v>
      </c>
      <c r="D120">
        <v>208.5</v>
      </c>
      <c r="E120">
        <v>203.5</v>
      </c>
    </row>
    <row r="121" spans="1:5" x14ac:dyDescent="0.35">
      <c r="A121" t="s">
        <v>119</v>
      </c>
      <c r="B121">
        <v>843</v>
      </c>
      <c r="C121">
        <v>817</v>
      </c>
      <c r="D121">
        <v>798</v>
      </c>
      <c r="E121">
        <v>764</v>
      </c>
    </row>
    <row r="122" spans="1:5" x14ac:dyDescent="0.35">
      <c r="A122" t="s">
        <v>120</v>
      </c>
      <c r="B122">
        <v>1280.5</v>
      </c>
      <c r="C122">
        <v>1318.5</v>
      </c>
      <c r="D122">
        <v>1356.5</v>
      </c>
      <c r="E122">
        <v>1354</v>
      </c>
    </row>
    <row r="123" spans="1:5" x14ac:dyDescent="0.35">
      <c r="A123" t="s">
        <v>121</v>
      </c>
      <c r="B123">
        <v>554</v>
      </c>
      <c r="C123">
        <v>589</v>
      </c>
      <c r="D123">
        <v>632</v>
      </c>
      <c r="E123">
        <v>679.5</v>
      </c>
    </row>
    <row r="124" spans="1:5" x14ac:dyDescent="0.35">
      <c r="A124" t="s">
        <v>122</v>
      </c>
      <c r="B124">
        <v>174</v>
      </c>
      <c r="C124">
        <v>180.5</v>
      </c>
      <c r="D124">
        <v>163</v>
      </c>
      <c r="E124">
        <v>150</v>
      </c>
    </row>
    <row r="125" spans="1:5" x14ac:dyDescent="0.35">
      <c r="A125" t="s">
        <v>123</v>
      </c>
      <c r="B125">
        <v>342</v>
      </c>
      <c r="C125">
        <v>355</v>
      </c>
      <c r="D125">
        <v>346.5</v>
      </c>
      <c r="E125">
        <v>367.5</v>
      </c>
    </row>
    <row r="126" spans="1:5" x14ac:dyDescent="0.35">
      <c r="A126" t="s">
        <v>124</v>
      </c>
      <c r="B126">
        <v>200.5</v>
      </c>
      <c r="C126">
        <v>206.5</v>
      </c>
      <c r="D126">
        <v>218</v>
      </c>
      <c r="E126">
        <v>217</v>
      </c>
    </row>
    <row r="127" spans="1:5" x14ac:dyDescent="0.35">
      <c r="A127" t="s">
        <v>125</v>
      </c>
      <c r="B127">
        <v>289.5</v>
      </c>
      <c r="C127">
        <v>301</v>
      </c>
      <c r="D127">
        <v>314</v>
      </c>
      <c r="E127">
        <v>311.5</v>
      </c>
    </row>
    <row r="128" spans="1:5" x14ac:dyDescent="0.35">
      <c r="A128" t="s">
        <v>126</v>
      </c>
      <c r="B128">
        <v>166</v>
      </c>
      <c r="C128">
        <v>159</v>
      </c>
      <c r="D128">
        <v>160.5</v>
      </c>
      <c r="E128">
        <v>174</v>
      </c>
    </row>
    <row r="129" spans="1:5" x14ac:dyDescent="0.35">
      <c r="A129" t="s">
        <v>127</v>
      </c>
      <c r="B129">
        <v>287</v>
      </c>
      <c r="C129">
        <v>296</v>
      </c>
      <c r="D129">
        <v>309.5</v>
      </c>
      <c r="E129">
        <v>310.5</v>
      </c>
    </row>
    <row r="130" spans="1:5" x14ac:dyDescent="0.35">
      <c r="A130" t="s">
        <v>128</v>
      </c>
      <c r="B130">
        <v>634</v>
      </c>
      <c r="C130">
        <v>675</v>
      </c>
      <c r="D130">
        <v>729.5</v>
      </c>
      <c r="E130">
        <v>759</v>
      </c>
    </row>
    <row r="131" spans="1:5" x14ac:dyDescent="0.35">
      <c r="A131" t="s">
        <v>129</v>
      </c>
      <c r="B131">
        <v>496</v>
      </c>
      <c r="C131">
        <v>510.5</v>
      </c>
      <c r="D131">
        <v>533.5</v>
      </c>
      <c r="E131">
        <v>525.5</v>
      </c>
    </row>
    <row r="132" spans="1:5" x14ac:dyDescent="0.35">
      <c r="A132" t="s">
        <v>130</v>
      </c>
      <c r="B132">
        <v>508.5</v>
      </c>
      <c r="C132">
        <v>527</v>
      </c>
      <c r="D132">
        <v>556.5</v>
      </c>
      <c r="E132">
        <v>582</v>
      </c>
    </row>
    <row r="133" spans="1:5" x14ac:dyDescent="0.35">
      <c r="A133" t="s">
        <v>131</v>
      </c>
      <c r="B133">
        <v>266.5</v>
      </c>
      <c r="C133">
        <v>281.5</v>
      </c>
      <c r="D133">
        <v>306.5</v>
      </c>
      <c r="E133">
        <v>311</v>
      </c>
    </row>
    <row r="134" spans="1:5" x14ac:dyDescent="0.35">
      <c r="A134" t="s">
        <v>132</v>
      </c>
      <c r="B134">
        <v>1551.5</v>
      </c>
      <c r="C134">
        <v>1523</v>
      </c>
      <c r="D134">
        <v>1552.5</v>
      </c>
      <c r="E134">
        <v>1635.5</v>
      </c>
    </row>
    <row r="135" spans="1:5" x14ac:dyDescent="0.35">
      <c r="A135" t="s">
        <v>133</v>
      </c>
      <c r="B135">
        <v>194</v>
      </c>
      <c r="C135">
        <v>189</v>
      </c>
      <c r="D135">
        <v>198</v>
      </c>
      <c r="E135">
        <v>181</v>
      </c>
    </row>
    <row r="136" spans="1:5" x14ac:dyDescent="0.35">
      <c r="A136" t="s">
        <v>134</v>
      </c>
      <c r="B136">
        <v>1271</v>
      </c>
      <c r="C136">
        <v>1350</v>
      </c>
      <c r="D136">
        <v>1414</v>
      </c>
      <c r="E136">
        <v>1471</v>
      </c>
    </row>
    <row r="137" spans="1:5" x14ac:dyDescent="0.35">
      <c r="A137" t="s">
        <v>135</v>
      </c>
      <c r="B137">
        <v>257</v>
      </c>
      <c r="C137">
        <v>246</v>
      </c>
      <c r="D137">
        <v>252.5</v>
      </c>
      <c r="E137">
        <v>247</v>
      </c>
    </row>
    <row r="138" spans="1:5" x14ac:dyDescent="0.35">
      <c r="A138" t="s">
        <v>136</v>
      </c>
      <c r="B138">
        <v>245</v>
      </c>
      <c r="C138">
        <v>250</v>
      </c>
      <c r="D138">
        <v>248.5</v>
      </c>
      <c r="E138">
        <v>242.5</v>
      </c>
    </row>
    <row r="139" spans="1:5" x14ac:dyDescent="0.35">
      <c r="A139" t="s">
        <v>137</v>
      </c>
      <c r="B139">
        <v>13446</v>
      </c>
      <c r="C139">
        <v>13862.5</v>
      </c>
      <c r="D139">
        <v>14340.5</v>
      </c>
      <c r="E139">
        <v>14421.5</v>
      </c>
    </row>
    <row r="140" spans="1:5" x14ac:dyDescent="0.35">
      <c r="A140" t="s">
        <v>138</v>
      </c>
      <c r="B140">
        <v>9802</v>
      </c>
      <c r="C140">
        <v>10059</v>
      </c>
      <c r="D140">
        <v>10073.5</v>
      </c>
      <c r="E140">
        <v>10062.5</v>
      </c>
    </row>
    <row r="141" spans="1:5" x14ac:dyDescent="0.35">
      <c r="A141" t="s">
        <v>139</v>
      </c>
      <c r="B141">
        <v>639.5</v>
      </c>
      <c r="C141">
        <v>686</v>
      </c>
      <c r="D141">
        <v>673.5</v>
      </c>
      <c r="E141">
        <v>681</v>
      </c>
    </row>
    <row r="142" spans="1:5" x14ac:dyDescent="0.35">
      <c r="A142" t="s">
        <v>140</v>
      </c>
      <c r="B142">
        <v>457</v>
      </c>
      <c r="C142">
        <v>467.5</v>
      </c>
      <c r="D142">
        <v>457.5</v>
      </c>
      <c r="E142">
        <v>468</v>
      </c>
    </row>
    <row r="143" spans="1:5" x14ac:dyDescent="0.35">
      <c r="A143" t="s">
        <v>141</v>
      </c>
      <c r="B143">
        <v>365</v>
      </c>
      <c r="C143">
        <v>373</v>
      </c>
      <c r="D143">
        <v>391.5</v>
      </c>
      <c r="E143">
        <v>406</v>
      </c>
    </row>
    <row r="144" spans="1:5" x14ac:dyDescent="0.35">
      <c r="A144" t="s">
        <v>142</v>
      </c>
      <c r="B144">
        <v>882.5</v>
      </c>
      <c r="C144">
        <v>899</v>
      </c>
      <c r="D144">
        <v>896.5</v>
      </c>
      <c r="E144">
        <v>930</v>
      </c>
    </row>
    <row r="145" spans="1:5" x14ac:dyDescent="0.35">
      <c r="A145" t="s">
        <v>143</v>
      </c>
      <c r="B145">
        <v>293</v>
      </c>
      <c r="C145">
        <v>296</v>
      </c>
      <c r="D145">
        <v>322</v>
      </c>
      <c r="E145">
        <v>329</v>
      </c>
    </row>
    <row r="146" spans="1:5" x14ac:dyDescent="0.35">
      <c r="A146" t="s">
        <v>144</v>
      </c>
      <c r="B146">
        <v>417.5</v>
      </c>
      <c r="C146">
        <v>417.5</v>
      </c>
      <c r="D146">
        <v>424.5</v>
      </c>
      <c r="E146">
        <v>398.5</v>
      </c>
    </row>
    <row r="147" spans="1:5" x14ac:dyDescent="0.35">
      <c r="A147" t="s">
        <v>145</v>
      </c>
      <c r="B147">
        <v>2460</v>
      </c>
      <c r="C147">
        <v>2509</v>
      </c>
      <c r="D147">
        <v>2592.5</v>
      </c>
      <c r="E147">
        <v>2589.5</v>
      </c>
    </row>
    <row r="148" spans="1:5" x14ac:dyDescent="0.35">
      <c r="A148" t="s">
        <v>146</v>
      </c>
      <c r="B148">
        <v>297</v>
      </c>
      <c r="C148">
        <v>310.5</v>
      </c>
      <c r="D148">
        <v>316.5</v>
      </c>
      <c r="E148">
        <v>302</v>
      </c>
    </row>
    <row r="149" spans="1:5" x14ac:dyDescent="0.35">
      <c r="A149" t="s">
        <v>147</v>
      </c>
      <c r="B149">
        <v>147.5</v>
      </c>
      <c r="C149">
        <v>174.5</v>
      </c>
      <c r="D149">
        <v>168.5</v>
      </c>
      <c r="E149">
        <v>145.5</v>
      </c>
    </row>
    <row r="150" spans="1:5" x14ac:dyDescent="0.35">
      <c r="A150" t="s">
        <v>148</v>
      </c>
      <c r="B150">
        <v>193.5</v>
      </c>
      <c r="C150">
        <v>182</v>
      </c>
      <c r="D150">
        <v>166</v>
      </c>
      <c r="E150">
        <v>202</v>
      </c>
    </row>
    <row r="151" spans="1:5" x14ac:dyDescent="0.35">
      <c r="A151" t="s">
        <v>149</v>
      </c>
      <c r="B151">
        <v>576</v>
      </c>
      <c r="C151">
        <v>569</v>
      </c>
      <c r="D151">
        <v>581</v>
      </c>
      <c r="E151">
        <v>582.5</v>
      </c>
    </row>
    <row r="152" spans="1:5" x14ac:dyDescent="0.35">
      <c r="A152" t="s">
        <v>150</v>
      </c>
      <c r="B152">
        <v>72</v>
      </c>
      <c r="C152">
        <v>71</v>
      </c>
      <c r="D152">
        <v>80</v>
      </c>
      <c r="E152">
        <v>74</v>
      </c>
    </row>
    <row r="153" spans="1:5" x14ac:dyDescent="0.35">
      <c r="A153" t="s">
        <v>151</v>
      </c>
      <c r="B153">
        <v>799</v>
      </c>
      <c r="C153">
        <v>801</v>
      </c>
      <c r="D153">
        <v>871</v>
      </c>
      <c r="E153">
        <v>879.5</v>
      </c>
    </row>
    <row r="154" spans="1:5" x14ac:dyDescent="0.35">
      <c r="A154" t="s">
        <v>152</v>
      </c>
      <c r="B154">
        <v>170</v>
      </c>
      <c r="C154">
        <v>170</v>
      </c>
      <c r="D154">
        <v>165.5</v>
      </c>
      <c r="E154">
        <v>174.5</v>
      </c>
    </row>
    <row r="155" spans="1:5" x14ac:dyDescent="0.35">
      <c r="A155" t="s">
        <v>153</v>
      </c>
      <c r="B155">
        <v>196.5</v>
      </c>
      <c r="C155">
        <v>216</v>
      </c>
      <c r="D155">
        <v>208.5</v>
      </c>
      <c r="E155">
        <v>210.5</v>
      </c>
    </row>
    <row r="156" spans="1:5" x14ac:dyDescent="0.35">
      <c r="A156" t="s">
        <v>154</v>
      </c>
      <c r="B156">
        <v>130</v>
      </c>
      <c r="C156">
        <v>131</v>
      </c>
      <c r="D156">
        <v>114</v>
      </c>
      <c r="E156">
        <v>134.5</v>
      </c>
    </row>
    <row r="157" spans="1:5" x14ac:dyDescent="0.35">
      <c r="A157" t="s">
        <v>155</v>
      </c>
      <c r="B157">
        <v>3294</v>
      </c>
      <c r="C157">
        <v>3409</v>
      </c>
      <c r="D157">
        <v>3486</v>
      </c>
      <c r="E157">
        <v>3492</v>
      </c>
    </row>
    <row r="158" spans="1:5" x14ac:dyDescent="0.35">
      <c r="A158" t="s">
        <v>156</v>
      </c>
      <c r="B158">
        <v>276</v>
      </c>
      <c r="C158">
        <v>266.5</v>
      </c>
      <c r="D158">
        <v>286.5</v>
      </c>
      <c r="E158">
        <v>336</v>
      </c>
    </row>
    <row r="159" spans="1:5" x14ac:dyDescent="0.35">
      <c r="A159" t="s">
        <v>157</v>
      </c>
      <c r="B159">
        <v>1684</v>
      </c>
      <c r="C159">
        <v>1815</v>
      </c>
      <c r="D159">
        <v>1944</v>
      </c>
      <c r="E159">
        <v>2023.5</v>
      </c>
    </row>
    <row r="160" spans="1:5" x14ac:dyDescent="0.35">
      <c r="A160" t="s">
        <v>158</v>
      </c>
      <c r="B160">
        <v>395</v>
      </c>
      <c r="C160">
        <v>399</v>
      </c>
      <c r="D160">
        <v>415</v>
      </c>
      <c r="E160">
        <v>399.5</v>
      </c>
    </row>
    <row r="161" spans="1:5" x14ac:dyDescent="0.35">
      <c r="A161" t="s">
        <v>159</v>
      </c>
      <c r="B161">
        <v>75</v>
      </c>
      <c r="C161">
        <v>82</v>
      </c>
      <c r="D161">
        <v>82</v>
      </c>
      <c r="E161">
        <v>86</v>
      </c>
    </row>
    <row r="162" spans="1:5" x14ac:dyDescent="0.35">
      <c r="A162" t="s">
        <v>160</v>
      </c>
      <c r="B162">
        <v>178</v>
      </c>
      <c r="C162">
        <v>183</v>
      </c>
      <c r="D162">
        <v>188</v>
      </c>
      <c r="E162">
        <v>201</v>
      </c>
    </row>
    <row r="163" spans="1:5" x14ac:dyDescent="0.35">
      <c r="A163" t="s">
        <v>161</v>
      </c>
      <c r="B163">
        <v>117</v>
      </c>
      <c r="C163">
        <v>124</v>
      </c>
      <c r="D163">
        <v>124</v>
      </c>
      <c r="E163">
        <v>125</v>
      </c>
    </row>
    <row r="164" spans="1:5" x14ac:dyDescent="0.35">
      <c r="A164" t="s">
        <v>162</v>
      </c>
      <c r="B164">
        <v>71</v>
      </c>
      <c r="C164">
        <v>68</v>
      </c>
      <c r="D164">
        <v>72</v>
      </c>
      <c r="E164">
        <v>65</v>
      </c>
    </row>
    <row r="165" spans="1:5" x14ac:dyDescent="0.35">
      <c r="A165" t="s">
        <v>163</v>
      </c>
      <c r="B165">
        <v>1639.5</v>
      </c>
      <c r="C165">
        <v>1691</v>
      </c>
      <c r="D165">
        <v>1752</v>
      </c>
      <c r="E165">
        <v>1785</v>
      </c>
    </row>
    <row r="166" spans="1:5" x14ac:dyDescent="0.35">
      <c r="A166" t="s">
        <v>164</v>
      </c>
      <c r="B166">
        <v>2009</v>
      </c>
      <c r="C166">
        <v>2017</v>
      </c>
      <c r="D166">
        <v>1998.5</v>
      </c>
      <c r="E166">
        <v>1999.5</v>
      </c>
    </row>
    <row r="167" spans="1:5" x14ac:dyDescent="0.35">
      <c r="A167" t="s">
        <v>165</v>
      </c>
      <c r="B167">
        <v>2481</v>
      </c>
      <c r="C167">
        <v>2536</v>
      </c>
      <c r="D167">
        <v>2612.5</v>
      </c>
      <c r="E167">
        <v>2534</v>
      </c>
    </row>
    <row r="168" spans="1:5" x14ac:dyDescent="0.35">
      <c r="A168" t="s">
        <v>166</v>
      </c>
      <c r="B168">
        <v>8455.5</v>
      </c>
      <c r="C168">
        <v>8175.5</v>
      </c>
      <c r="D168">
        <v>7995.5</v>
      </c>
      <c r="E168">
        <v>7895.5</v>
      </c>
    </row>
    <row r="169" spans="1:5" x14ac:dyDescent="0.35">
      <c r="A169" t="s">
        <v>167</v>
      </c>
      <c r="B169">
        <v>3910.5</v>
      </c>
      <c r="C169">
        <v>3824.5</v>
      </c>
      <c r="D169">
        <v>3731.5</v>
      </c>
      <c r="E169">
        <v>3662</v>
      </c>
    </row>
    <row r="170" spans="1:5" x14ac:dyDescent="0.35">
      <c r="A170" t="s">
        <v>168</v>
      </c>
      <c r="B170">
        <v>22092.5</v>
      </c>
      <c r="C170">
        <v>21727</v>
      </c>
      <c r="D170">
        <v>21573.5</v>
      </c>
      <c r="E170">
        <v>21110.5</v>
      </c>
    </row>
    <row r="171" spans="1:5" x14ac:dyDescent="0.35">
      <c r="A171" t="s">
        <v>169</v>
      </c>
      <c r="B171">
        <v>1111</v>
      </c>
      <c r="C171">
        <v>1082</v>
      </c>
      <c r="D171">
        <v>1104</v>
      </c>
      <c r="E171">
        <v>1090.5</v>
      </c>
    </row>
    <row r="172" spans="1:5" x14ac:dyDescent="0.35">
      <c r="A172" t="s">
        <v>170</v>
      </c>
      <c r="B172">
        <v>2307.5</v>
      </c>
      <c r="C172">
        <v>2224.5</v>
      </c>
      <c r="D172">
        <v>2342</v>
      </c>
      <c r="E172">
        <v>2312.5</v>
      </c>
    </row>
    <row r="173" spans="1:5" x14ac:dyDescent="0.35">
      <c r="A173" t="s">
        <v>171</v>
      </c>
      <c r="B173">
        <v>974.5</v>
      </c>
      <c r="C173">
        <v>956.5</v>
      </c>
      <c r="D173">
        <v>994.5</v>
      </c>
      <c r="E173">
        <v>1016.5</v>
      </c>
    </row>
    <row r="174" spans="1:5" x14ac:dyDescent="0.35">
      <c r="A174" t="s">
        <v>172</v>
      </c>
      <c r="B174">
        <v>165.5</v>
      </c>
      <c r="C174">
        <v>164</v>
      </c>
      <c r="D174">
        <v>169.5</v>
      </c>
      <c r="E174">
        <v>179</v>
      </c>
    </row>
    <row r="175" spans="1:5" x14ac:dyDescent="0.35">
      <c r="A175" t="s">
        <v>173</v>
      </c>
      <c r="B175">
        <v>151</v>
      </c>
      <c r="C175">
        <v>168</v>
      </c>
      <c r="D175">
        <v>179</v>
      </c>
      <c r="E175">
        <v>183</v>
      </c>
    </row>
    <row r="176" spans="1:5" x14ac:dyDescent="0.35">
      <c r="A176" t="s">
        <v>174</v>
      </c>
      <c r="B176">
        <v>53</v>
      </c>
      <c r="C176">
        <v>58</v>
      </c>
      <c r="D176">
        <v>58</v>
      </c>
      <c r="E176">
        <v>59.5</v>
      </c>
    </row>
    <row r="177" spans="1:5" x14ac:dyDescent="0.35">
      <c r="A177" t="s">
        <v>175</v>
      </c>
      <c r="B177">
        <v>759.5</v>
      </c>
      <c r="C177">
        <v>785</v>
      </c>
      <c r="D177">
        <v>832.5</v>
      </c>
      <c r="E177">
        <v>818.5</v>
      </c>
    </row>
    <row r="178" spans="1:5" x14ac:dyDescent="0.35">
      <c r="A178" t="s">
        <v>176</v>
      </c>
      <c r="B178">
        <v>690.5</v>
      </c>
      <c r="C178">
        <v>691.5</v>
      </c>
      <c r="D178">
        <v>689</v>
      </c>
      <c r="E178">
        <v>700.5</v>
      </c>
    </row>
    <row r="179" spans="1:5" x14ac:dyDescent="0.35">
      <c r="A179" t="s">
        <v>177</v>
      </c>
      <c r="B179">
        <v>134</v>
      </c>
      <c r="C179">
        <v>147</v>
      </c>
      <c r="D179">
        <v>156</v>
      </c>
      <c r="E179">
        <v>172.5</v>
      </c>
    </row>
    <row r="180" spans="1:5" x14ac:dyDescent="0.35">
      <c r="A180" t="s">
        <v>178</v>
      </c>
      <c r="B180">
        <v>65</v>
      </c>
      <c r="C180">
        <v>57.5</v>
      </c>
      <c r="D180">
        <v>57.5</v>
      </c>
      <c r="E180">
        <v>53.5</v>
      </c>
    </row>
  </sheetData>
  <sheetProtection algorithmName="SHA-512" hashValue="9wrmT9MG4kgs81Z6RZ5yFObI+7nH+91oCFLyhyRxl8Wc4KjTIKdUxsaN9ksmtU0VfI1/A0oRMyuvbzQyElSWzQ==" saltValue="voKyxFtL6rAzqm22W4ebkA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New Formula with HB25-1320</vt:lpstr>
      <vt:lpstr>FY26SFA1994</vt:lpstr>
      <vt:lpstr>DistCalc</vt:lpstr>
      <vt:lpstr>OldFormDistCalc</vt:lpstr>
      <vt:lpstr>PriorYR_FTE2</vt:lpstr>
      <vt:lpstr>DistCalc!Print_Area</vt:lpstr>
      <vt:lpstr>FY26SFA1994!Print_Area</vt:lpstr>
      <vt:lpstr>'New Formula with HB25-1320'!Print_Area</vt:lpstr>
      <vt:lpstr>OldFormDistCalc!Print_Area</vt:lpstr>
      <vt:lpstr>DistCalc!Print_Titles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Kahle, Tim</dc:creator>
  <cp:lastModifiedBy>Kahle, Tim</cp:lastModifiedBy>
  <cp:lastPrinted>2024-04-23T16:23:52Z</cp:lastPrinted>
  <dcterms:created xsi:type="dcterms:W3CDTF">2024-04-19T19:37:03Z</dcterms:created>
  <dcterms:modified xsi:type="dcterms:W3CDTF">2025-05-08T00:03:07Z</dcterms:modified>
</cp:coreProperties>
</file>